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5" yWindow="-90" windowWidth="27030" windowHeight="12075" tabRatio="740" firstSheet="1" activeTab="1"/>
  </bookViews>
  <sheets>
    <sheet name="RiskSerializationData" sheetId="18" state="hidden" r:id="rId1"/>
    <sheet name="Revenue Requirement" sheetId="192" r:id="rId2"/>
    <sheet name="FY19 NR" sheetId="189" r:id="rId3"/>
    <sheet name="T Revenue" sheetId="194" r:id="rId4"/>
    <sheet name="Risk Summary" sheetId="41" r:id="rId5"/>
    <sheet name="TS CF" sheetId="42" r:id="rId6"/>
    <sheet name="Historical Data" sheetId="186" r:id="rId7"/>
    <sheet name="TS Projected Investments" sheetId="256" r:id="rId8"/>
    <sheet name="Bond Rate" sheetId="257" r:id="rId9"/>
    <sheet name="output" sheetId="252" r:id="rId10"/>
    <sheet name="Study Table" sheetId="258" r:id="rId11"/>
    <sheet name="Output Tables" sheetId="22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tRisk_FitDataRange_FIT_18F24_C6218" localSheetId="4" hidden="1">#REF!</definedName>
    <definedName name="_AtRisk_FitDataRange_FIT_18F24_C6218" localSheetId="5" hidden="1">#REF!</definedName>
    <definedName name="_AtRisk_FitDataRange_FIT_25FFF_61EF8" localSheetId="4" hidden="1">#REF!</definedName>
    <definedName name="_AtRisk_FitDataRange_FIT_25FFF_61EF8" localSheetId="5" hidden="1">#REF!</definedName>
    <definedName name="_AtRisk_FitDataRange_FIT_545C_9EE4E" localSheetId="4" hidden="1">#REF!</definedName>
    <definedName name="_AtRisk_FitDataRange_FIT_545C_9EE4E" localSheetId="5" hidden="1">#REF!</definedName>
    <definedName name="_AtRisk_FitDataRange_FIT_5F2E9_C8ACC" hidden="1">[1]Study5!$O$11:$O$65</definedName>
    <definedName name="_AtRisk_FitDataRange_FIT_65068_96607" hidden="1">[2]SimSheet!#REF!</definedName>
    <definedName name="_AtRisk_FitDataRange_FIT_8BB92_BCCEE" localSheetId="4" hidden="1">#REF!</definedName>
    <definedName name="_AtRisk_FitDataRange_FIT_8BB92_BCCEE" localSheetId="5" hidden="1">#REF!</definedName>
    <definedName name="_AtRisk_FitDataRange_FIT_90501_EC131" localSheetId="4" hidden="1">#REF!</definedName>
    <definedName name="_AtRisk_FitDataRange_FIT_90501_EC131" localSheetId="5" hidden="1">#REF!</definedName>
    <definedName name="_AtRisk_FitDataRange_FIT_CDB3D_76D0" hidden="1">[3]OTHER!$G$15:$G$22</definedName>
    <definedName name="_AtRisk_FitDataRange_FIT_CF45D_6635C" localSheetId="4" hidden="1">#REF!</definedName>
    <definedName name="_AtRisk_FitDataRange_FIT_CF45D_6635C" localSheetId="5" hidden="1">#REF!</definedName>
    <definedName name="_AtRisk_SimSetting_AutomaticallyGenerateReports" localSheetId="4" hidden="1">FALSE</definedName>
    <definedName name="_AtRisk_SimSetting_AutomaticallyGenerateReports" localSheetId="5" hidden="1">FALSE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localSheetId="4" hidden="1">FALSE</definedName>
    <definedName name="_AtRisk_SimSetting_LiveUpdate" localSheetId="5" hidden="1">FALSE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localSheetId="4" hidden="1">0</definedName>
    <definedName name="_AtRisk_SimSetting_ReportsList" localSheetId="5" hidden="1">0</definedName>
    <definedName name="_AtRisk_SimSetting_ReportsList" hidden="1">0</definedName>
    <definedName name="_AtRisk_SimSetting_ShowSimulationProgressWindow" hidden="1">TRUE</definedName>
    <definedName name="_AtRisk_SimSetting_SimName001" hidden="1">0.005</definedName>
    <definedName name="_AtRisk_SimSetting_SimName002" hidden="1">0.015</definedName>
    <definedName name="_AtRisk_SimSetting_SimName003" hidden="1">"2.3% Load Growth"</definedName>
    <definedName name="_AtRisk_SimSetting_SimName004" hidden="1">"3.5% Load Growth"</definedName>
    <definedName name="_AtRisk_SimSetting_SimNameCount" localSheetId="4" hidden="1">0</definedName>
    <definedName name="_AtRisk_SimSetting_SimNameCount" localSheetId="5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sd">#REF!</definedName>
    <definedName name="box" hidden="1">#REF!</definedName>
    <definedName name="BPFAS_BU_Cubeset">#REF!</definedName>
    <definedName name="BU_Cubeset">#REF!</definedName>
    <definedName name="BUN">#REF!</definedName>
    <definedName name="Calibration_Multiplier">#REF!</definedName>
    <definedName name="column">#REF!</definedName>
    <definedName name="Credit">[4]Data!#REF!</definedName>
    <definedName name="d" localSheetId="4">_xll.RiskCellHasTokens(1024)</definedName>
    <definedName name="d" localSheetId="5">_xll.RiskCellHasTokens(1024)</definedName>
    <definedName name="Debit">[5]Data!#REF!</definedName>
    <definedName name="dsa">#REF!</definedName>
    <definedName name="entry">[4]Data!$A$3:$M$41,[4]Data!#REF!,[4]Data!#REF!,[4]Data!#REF!,[4]Data!#REF!,[4]Data!#REF!</definedName>
    <definedName name="EntryFields">[4]Data!$A$3:$M$41,[4]Data!#REF!,[4]Data!#REF!,[4]Data!#REF!,[4]Data!#REF!,[4]Data!#REF!</definedName>
    <definedName name="EXP">'[6]May-98'!#REF!</definedName>
    <definedName name="form">[4]Data!#REF!</definedName>
    <definedName name="FY">#REF!</definedName>
    <definedName name="FYLapsed">#REF!</definedName>
    <definedName name="game">#REF!</definedName>
    <definedName name="Header">[4]Data!#REF!</definedName>
    <definedName name="IRCorr">[7]Interest!$B$98:$J$106</definedName>
    <definedName name="IRCorrMatrix">[7]Interest!$B$56:$M$67</definedName>
    <definedName name="iterations">#REF!</definedName>
    <definedName name="LYN">#REF!</definedName>
    <definedName name="NewMatrix2">#REF!</definedName>
    <definedName name="NrtcRiskOn">#REF!</definedName>
    <definedName name="NvsASD">"V2008-10-31"</definedName>
    <definedName name="NvsAutoDrillOk">"VN"</definedName>
    <definedName name="NvsElapsedTime">0.000162037038535345</definedName>
    <definedName name="NvsEndTime">36880.4227447917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"V2007-10-01"</definedName>
    <definedName name="NvsPanelSetid">"VFCRPS"</definedName>
    <definedName name="NvsReqBU">"VTRANS"</definedName>
    <definedName name="NvsReqBUOnly">"VN"</definedName>
    <definedName name="NvsTransLed">"VN"</definedName>
    <definedName name="NvsTreeASD">"V2007-10-01"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PROJECT_ID">"PROJECT_VW"</definedName>
    <definedName name="NvsValTbl.SCENARIO">"SCENARIO_ALL_VW"</definedName>
    <definedName name="Off_set">#REF!</definedName>
    <definedName name="output_data">#REF!</definedName>
    <definedName name="output_matrix">#REF!</definedName>
    <definedName name="Pal_Workbook_GUID" localSheetId="4" hidden="1">"2XFBJWLGWUK5J6LX9M7GBS1S"</definedName>
    <definedName name="Pal_Workbook_GUID" localSheetId="5" hidden="1">"2XFBJWLGWUK5J6LX9M7GBS1S"</definedName>
    <definedName name="Pal_Workbook_GUID" hidden="1">"25V5VYPXFSLFFGJ6AYRK7MGW"</definedName>
    <definedName name="Pal_Workbook_GUID2" hidden="1">"2XFBJWLGWUK5J6LX9M7GBS1S"</definedName>
    <definedName name="PalisadeReportWorkbookCreatedBy">"AtRisk"</definedName>
    <definedName name="PED">#REF!</definedName>
    <definedName name="Period_Cubeset">#REF!</definedName>
    <definedName name="PFREV2">'[6]May-98'!#REF!</definedName>
    <definedName name="PFREV25">'[6]May-98'!#REF!</definedName>
    <definedName name="Print">#REF!</definedName>
    <definedName name="_xlnm.Print_Area" localSheetId="2">'FY19 NR'!$A$1:$C$83</definedName>
    <definedName name="_xlnm.Print_Area" localSheetId="6">'Historical Data'!$A$1:$AM$42</definedName>
    <definedName name="_xlnm.Print_Area" localSheetId="1">'Revenue Requirement'!$B$15:$H$89</definedName>
    <definedName name="_xlnm.Print_Area" localSheetId="4">'Risk Summary'!$C$1:$N$34</definedName>
    <definedName name="_xlnm.Print_Area" localSheetId="3">'T Revenue'!$A$3204:$O$3208</definedName>
    <definedName name="_xlnm.Print_Area" localSheetId="5">'TS CF'!$A$1:$N$30</definedName>
    <definedName name="QTR">#REF!</definedName>
    <definedName name="Qtr_Act">#REF!</definedName>
    <definedName name="RBN">#REF!</definedName>
    <definedName name="RID">#REF!</definedName>
    <definedName name="risk">FALSE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bIterations" hidden="1">5000</definedName>
    <definedName name="RiskNumIterations" localSheetId="4" hidden="1">3200</definedName>
    <definedName name="RiskNumIterations" localSheetId="5" hidden="1">3200</definedName>
    <definedName name="RiskNumIterations" hidden="1">3200</definedName>
    <definedName name="RiskNumIterations2" hidden="1">5000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localSheetId="4" hidden="1">3</definedName>
    <definedName name="RiskSamplingType" localSheetId="5" hidden="1">3</definedName>
    <definedName name="RiskSamplingType" hidden="1">3</definedName>
    <definedName name="RiskStandardRecalc" localSheetId="4" hidden="1">1</definedName>
    <definedName name="RiskStandardRecalc" localSheetId="5" hidden="1">1</definedName>
    <definedName name="RiskStandardRecalc" hidden="1">1</definedName>
    <definedName name="RiskStatFunctionsUpdateFreq">100</definedName>
    <definedName name="RiskSwapState" hidden="1">FALSE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4" hidden="1">TRUE</definedName>
    <definedName name="RiskUseFixedSeed" localSheetId="5" hidden="1">TRUE</definedName>
    <definedName name="RiskUseFixedSeed" hidden="1">TRUE</definedName>
    <definedName name="RiskUseMultipleCPUs" hidden="1">TRUE</definedName>
    <definedName name="row">#REF!</definedName>
    <definedName name="Slice0">[7]Summary!$J$129</definedName>
    <definedName name="Slice1">[7]Summary!$K$129</definedName>
    <definedName name="Slice2">[7]Summary!$L$129</definedName>
    <definedName name="solver_drv" localSheetId="5" hidden="1">1</definedName>
    <definedName name="solver_est" localSheetId="5" hidden="1">1</definedName>
    <definedName name="solver_itr" localSheetId="5" hidden="1">100</definedName>
    <definedName name="solver_lin" localSheetId="5" hidden="1">0</definedName>
    <definedName name="solver_num" localSheetId="5" hidden="1">0</definedName>
    <definedName name="solver_nwt" localSheetId="5" hidden="1">1</definedName>
    <definedName name="solver_opt" localSheetId="5" hidden="1">'TS CF'!#REF!</definedName>
    <definedName name="solver_pre" localSheetId="5" hidden="1">0.000001</definedName>
    <definedName name="solver_scl" localSheetId="5" hidden="1">0</definedName>
    <definedName name="solver_sho" localSheetId="5" hidden="1">0</definedName>
    <definedName name="solver_tim" localSheetId="5" hidden="1">100</definedName>
    <definedName name="solver_tol" localSheetId="5" hidden="1">0.05</definedName>
    <definedName name="solver_typ" localSheetId="5" hidden="1">1</definedName>
    <definedName name="solver_val" localSheetId="5" hidden="1">0</definedName>
    <definedName name="StartOfYear">#REF!</definedName>
    <definedName name="tbl_cf">#REF!</definedName>
    <definedName name="TBL_IS">#REF!</definedName>
    <definedName name="Z_EA4A2E48_0AFD_4598_AE34_53FF846AB0CC_.wvu.Cols" localSheetId="4" hidden="1">'Risk Summary'!#REF!</definedName>
    <definedName name="Z_EA4A2E48_0AFD_4598_AE34_53FF846AB0CC_.wvu.PrintArea" localSheetId="4" hidden="1">'Risk Summary'!$F$8:$F$37</definedName>
    <definedName name="Z_EA4A2E48_0AFD_4598_AE34_53FF846AB0CC_.wvu.PrintArea" localSheetId="5" hidden="1">'TS CF'!$E$5:$I$26</definedName>
    <definedName name="Z_EA4A2E48_0AFD_4598_AE34_53FF846AB0CC_.wvu.PrintTitles" localSheetId="4" hidden="1">'Risk Summary'!$A:$D,'Risk Summary'!$1:$5</definedName>
    <definedName name="Z_EA4A2E48_0AFD_4598_AE34_53FF846AB0CC_.wvu.PrintTitles" localSheetId="5" hidden="1">'TS CF'!$A:$D,'TS CF'!$1:$4</definedName>
  </definedNames>
  <calcPr calcId="145621"/>
</workbook>
</file>

<file path=xl/calcChain.xml><?xml version="1.0" encoding="utf-8"?>
<calcChain xmlns="http://schemas.openxmlformats.org/spreadsheetml/2006/main">
  <c r="AN3" i="18" l="1"/>
  <c r="L22" i="42"/>
  <c r="I22" i="42"/>
  <c r="K22" i="42"/>
  <c r="L21" i="42"/>
  <c r="N21" i="42"/>
  <c r="I21" i="42"/>
  <c r="L20" i="42"/>
  <c r="I20" i="42"/>
  <c r="K20" i="42"/>
  <c r="L19" i="42"/>
  <c r="L17" i="42"/>
  <c r="L18" i="42"/>
  <c r="L23" i="42"/>
  <c r="I19" i="42"/>
  <c r="K19" i="42"/>
  <c r="I18" i="42"/>
  <c r="K18" i="42"/>
  <c r="I17" i="42"/>
  <c r="I23" i="42"/>
  <c r="L14" i="42"/>
  <c r="I14" i="42"/>
  <c r="L13" i="42"/>
  <c r="I13" i="42"/>
  <c r="K13" i="42"/>
  <c r="H67" i="192"/>
  <c r="H72" i="192"/>
  <c r="H80" i="192"/>
  <c r="G67" i="192"/>
  <c r="G72" i="192"/>
  <c r="G80" i="192"/>
  <c r="F80" i="192"/>
  <c r="F72" i="192"/>
  <c r="F67" i="192"/>
  <c r="H30" i="192"/>
  <c r="H43" i="192"/>
  <c r="L28" i="41"/>
  <c r="G30" i="192"/>
  <c r="G43" i="192"/>
  <c r="I28" i="41"/>
  <c r="E30" i="192"/>
  <c r="E43" i="192"/>
  <c r="E45" i="192"/>
  <c r="F30" i="192"/>
  <c r="F45" i="192"/>
  <c r="F51" i="192"/>
  <c r="Y10" i="257"/>
  <c r="AK10" i="257"/>
  <c r="Q10" i="257"/>
  <c r="AC10" i="257"/>
  <c r="U12" i="257"/>
  <c r="AG12" i="257"/>
  <c r="F11" i="41"/>
  <c r="AC8" i="186"/>
  <c r="AE8" i="186"/>
  <c r="F12" i="41"/>
  <c r="AC9" i="186"/>
  <c r="AE9" i="186"/>
  <c r="F13" i="41"/>
  <c r="AC10" i="186"/>
  <c r="AE10" i="186"/>
  <c r="F14" i="41"/>
  <c r="H14" i="41"/>
  <c r="F15" i="41"/>
  <c r="H15" i="41"/>
  <c r="F16" i="41"/>
  <c r="AC13" i="186"/>
  <c r="AE13" i="186"/>
  <c r="H17" i="41"/>
  <c r="H18" i="41"/>
  <c r="F23" i="41"/>
  <c r="H23" i="41"/>
  <c r="F8" i="41"/>
  <c r="F19" i="41"/>
  <c r="F25" i="41"/>
  <c r="F28" i="41"/>
  <c r="F29" i="41"/>
  <c r="F32" i="41"/>
  <c r="U12" i="256"/>
  <c r="H11" i="256"/>
  <c r="H12" i="256"/>
  <c r="H13" i="256"/>
  <c r="H14" i="256"/>
  <c r="H15" i="256"/>
  <c r="H16" i="256"/>
  <c r="H17" i="256"/>
  <c r="H18" i="256"/>
  <c r="H19" i="256"/>
  <c r="H20" i="256"/>
  <c r="H21" i="256"/>
  <c r="H22" i="256"/>
  <c r="M22" i="256"/>
  <c r="N22" i="256"/>
  <c r="Q35" i="257"/>
  <c r="AC35" i="257"/>
  <c r="H23" i="256"/>
  <c r="H24" i="256"/>
  <c r="M24" i="256"/>
  <c r="N24" i="256"/>
  <c r="U35" i="257"/>
  <c r="AG35" i="257"/>
  <c r="H25" i="256"/>
  <c r="M25" i="256"/>
  <c r="N25" i="256"/>
  <c r="U36" i="257"/>
  <c r="AG36" i="257"/>
  <c r="H26" i="256"/>
  <c r="M26" i="256"/>
  <c r="N26" i="256"/>
  <c r="U37" i="257"/>
  <c r="AG37" i="257"/>
  <c r="H27" i="256"/>
  <c r="M27" i="256"/>
  <c r="N27" i="256"/>
  <c r="H28" i="256"/>
  <c r="M28" i="256"/>
  <c r="N28" i="256"/>
  <c r="Y37" i="257"/>
  <c r="AK37" i="257"/>
  <c r="H29" i="256"/>
  <c r="M29" i="256"/>
  <c r="N29" i="256"/>
  <c r="Y38" i="257"/>
  <c r="AK38" i="257"/>
  <c r="H30" i="256"/>
  <c r="M30" i="256"/>
  <c r="N30" i="256"/>
  <c r="Y39" i="257"/>
  <c r="AK39" i="257"/>
  <c r="H31" i="256"/>
  <c r="M31" i="256"/>
  <c r="N31" i="256"/>
  <c r="O31" i="256"/>
  <c r="P31" i="256"/>
  <c r="H32" i="256"/>
  <c r="M32" i="256"/>
  <c r="N32" i="256"/>
  <c r="Q15" i="257"/>
  <c r="AC15" i="257"/>
  <c r="H33" i="256"/>
  <c r="M33" i="256"/>
  <c r="N33" i="256"/>
  <c r="U15" i="257"/>
  <c r="AG15" i="257"/>
  <c r="H34" i="256"/>
  <c r="M34" i="256"/>
  <c r="N34" i="256"/>
  <c r="Y15" i="257"/>
  <c r="AK15" i="257"/>
  <c r="H35" i="256"/>
  <c r="H36" i="256"/>
  <c r="H37" i="256"/>
  <c r="M37" i="256"/>
  <c r="N37" i="256"/>
  <c r="U24" i="257"/>
  <c r="AG24" i="257"/>
  <c r="H38" i="256"/>
  <c r="M38" i="256"/>
  <c r="N38" i="256"/>
  <c r="Y24" i="257"/>
  <c r="AK24" i="257"/>
  <c r="H39" i="256"/>
  <c r="M39" i="256"/>
  <c r="N39" i="256"/>
  <c r="Q39" i="257"/>
  <c r="AC39" i="257"/>
  <c r="H40" i="256"/>
  <c r="M40" i="256"/>
  <c r="N40" i="256"/>
  <c r="H41" i="256"/>
  <c r="M41" i="256"/>
  <c r="N41" i="256"/>
  <c r="H42" i="256"/>
  <c r="M42" i="256"/>
  <c r="N42" i="256"/>
  <c r="U39" i="257"/>
  <c r="AG39" i="257"/>
  <c r="H43" i="256"/>
  <c r="M43" i="256"/>
  <c r="N43" i="256"/>
  <c r="I12" i="256"/>
  <c r="H8" i="42"/>
  <c r="F9" i="42"/>
  <c r="H9" i="42"/>
  <c r="H10" i="42"/>
  <c r="H11" i="42"/>
  <c r="H12" i="42"/>
  <c r="H13" i="42"/>
  <c r="H14" i="42"/>
  <c r="H17" i="42"/>
  <c r="H18" i="42"/>
  <c r="H19" i="42"/>
  <c r="H20" i="42"/>
  <c r="H21" i="42"/>
  <c r="H22" i="42"/>
  <c r="H23" i="42"/>
  <c r="I8" i="41"/>
  <c r="I11" i="41"/>
  <c r="I12" i="41"/>
  <c r="I13" i="41"/>
  <c r="I14" i="41"/>
  <c r="I16" i="41"/>
  <c r="I17" i="41"/>
  <c r="I19" i="41"/>
  <c r="I23" i="41"/>
  <c r="K14" i="41"/>
  <c r="K15" i="41"/>
  <c r="K17" i="41"/>
  <c r="K18" i="41"/>
  <c r="K23" i="41"/>
  <c r="U10" i="257"/>
  <c r="AG10" i="257"/>
  <c r="Q31" i="256"/>
  <c r="J12" i="256"/>
  <c r="I8" i="42"/>
  <c r="K8" i="42"/>
  <c r="I9" i="42"/>
  <c r="K9" i="42"/>
  <c r="K10" i="42"/>
  <c r="K11" i="42"/>
  <c r="I12" i="42"/>
  <c r="K12" i="42"/>
  <c r="K14" i="42"/>
  <c r="K17" i="42"/>
  <c r="K21" i="42"/>
  <c r="L8" i="41"/>
  <c r="L11" i="41"/>
  <c r="L12" i="41"/>
  <c r="L13" i="41"/>
  <c r="L14" i="41"/>
  <c r="L16" i="41"/>
  <c r="L17" i="41"/>
  <c r="N17" i="41"/>
  <c r="L23" i="41"/>
  <c r="N14" i="41"/>
  <c r="N15" i="41"/>
  <c r="N18" i="41"/>
  <c r="N23" i="41"/>
  <c r="R31" i="256"/>
  <c r="K12" i="256"/>
  <c r="L8" i="42"/>
  <c r="N8" i="42"/>
  <c r="L9" i="42"/>
  <c r="N9" i="42"/>
  <c r="N10" i="42"/>
  <c r="N11" i="42"/>
  <c r="L12" i="42"/>
  <c r="N12" i="42"/>
  <c r="N13" i="42"/>
  <c r="N14" i="42"/>
  <c r="N17" i="42"/>
  <c r="N18" i="42"/>
  <c r="N20" i="42"/>
  <c r="N22" i="42"/>
  <c r="H25" i="42"/>
  <c r="F6" i="42"/>
  <c r="F15" i="42"/>
  <c r="F23" i="42"/>
  <c r="F24" i="42"/>
  <c r="F25" i="42"/>
  <c r="F26" i="42"/>
  <c r="I25" i="42"/>
  <c r="F27" i="41"/>
  <c r="D2" i="194"/>
  <c r="C2" i="194"/>
  <c r="B2" i="194"/>
  <c r="R16" i="186"/>
  <c r="S16" i="186"/>
  <c r="T16" i="186"/>
  <c r="U16" i="186"/>
  <c r="V16" i="186"/>
  <c r="W16" i="186"/>
  <c r="X16" i="186"/>
  <c r="Y16" i="186"/>
  <c r="Z16" i="186"/>
  <c r="AE16" i="186"/>
  <c r="R15" i="186"/>
  <c r="S15" i="186"/>
  <c r="T15" i="186"/>
  <c r="U15" i="186"/>
  <c r="V15" i="186"/>
  <c r="W15" i="186"/>
  <c r="X15" i="186"/>
  <c r="Y15" i="186"/>
  <c r="Z15" i="186"/>
  <c r="AE15" i="186"/>
  <c r="AE11" i="186"/>
  <c r="AC16" i="186"/>
  <c r="AC15" i="186"/>
  <c r="AC11" i="186"/>
  <c r="J13" i="186"/>
  <c r="K13" i="186"/>
  <c r="J6" i="258"/>
  <c r="E6" i="258"/>
  <c r="J11" i="258"/>
  <c r="E11" i="258"/>
  <c r="C71" i="189"/>
  <c r="C77" i="189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D8" i="186"/>
  <c r="AD9" i="186"/>
  <c r="AD13" i="186"/>
  <c r="AD10" i="186"/>
  <c r="J13" i="258"/>
  <c r="J10" i="258"/>
  <c r="J18" i="258"/>
  <c r="E18" i="258"/>
  <c r="J16" i="258"/>
  <c r="J7" i="258"/>
  <c r="J4" i="258"/>
  <c r="D9" i="258"/>
  <c r="D12" i="258"/>
  <c r="D15" i="258"/>
  <c r="D18" i="258"/>
  <c r="D8" i="258"/>
  <c r="D11" i="258"/>
  <c r="D14" i="258"/>
  <c r="D17" i="258"/>
  <c r="D7" i="258"/>
  <c r="D10" i="258"/>
  <c r="D13" i="258"/>
  <c r="D16" i="258"/>
  <c r="A5" i="258"/>
  <c r="A6" i="258"/>
  <c r="A7" i="258"/>
  <c r="A8" i="258"/>
  <c r="A9" i="258"/>
  <c r="A10" i="258"/>
  <c r="A11" i="258"/>
  <c r="A12" i="258"/>
  <c r="A13" i="258"/>
  <c r="A14" i="258"/>
  <c r="A15" i="258"/>
  <c r="A16" i="258"/>
  <c r="A17" i="258"/>
  <c r="A18" i="258"/>
  <c r="E16" i="258"/>
  <c r="E13" i="258"/>
  <c r="E10" i="258"/>
  <c r="E7" i="258"/>
  <c r="E4" i="258"/>
  <c r="Q13" i="257"/>
  <c r="AC13" i="257"/>
  <c r="U22" i="257"/>
  <c r="AG22" i="257"/>
  <c r="Y14" i="257"/>
  <c r="AK14" i="257"/>
  <c r="AO9" i="186"/>
  <c r="AP9" i="186"/>
  <c r="AO10" i="186"/>
  <c r="AP10" i="186"/>
  <c r="AO11" i="186"/>
  <c r="AP11" i="186"/>
  <c r="AO12" i="186"/>
  <c r="AP12" i="186"/>
  <c r="AO13" i="186"/>
  <c r="AP13" i="186"/>
  <c r="AO14" i="186"/>
  <c r="AP14" i="186"/>
  <c r="AO15" i="186"/>
  <c r="AP15" i="186"/>
  <c r="AO16" i="186"/>
  <c r="AP16" i="186"/>
  <c r="AP8" i="186"/>
  <c r="AO8" i="186"/>
  <c r="K4" i="256"/>
  <c r="J4" i="256"/>
  <c r="I4" i="256"/>
  <c r="Z39" i="257"/>
  <c r="X39" i="257"/>
  <c r="V39" i="257"/>
  <c r="T39" i="257"/>
  <c r="R39" i="257"/>
  <c r="AD39" i="257"/>
  <c r="P39" i="257"/>
  <c r="AB39" i="257"/>
  <c r="Z38" i="257"/>
  <c r="AL38" i="257"/>
  <c r="U38" i="257"/>
  <c r="AG38" i="257"/>
  <c r="X38" i="257"/>
  <c r="V38" i="257"/>
  <c r="AH38" i="257"/>
  <c r="T38" i="257"/>
  <c r="AF38" i="257"/>
  <c r="R38" i="257"/>
  <c r="Q38" i="257"/>
  <c r="P38" i="257"/>
  <c r="Z37" i="257"/>
  <c r="X37" i="257"/>
  <c r="AJ37" i="257"/>
  <c r="V37" i="257"/>
  <c r="AH37" i="257"/>
  <c r="T37" i="257"/>
  <c r="R37" i="257"/>
  <c r="Q37" i="257"/>
  <c r="AC37" i="257"/>
  <c r="P37" i="257"/>
  <c r="Z36" i="257"/>
  <c r="Y36" i="257"/>
  <c r="AK36" i="257"/>
  <c r="X36" i="257"/>
  <c r="V36" i="257"/>
  <c r="T36" i="257"/>
  <c r="R36" i="257"/>
  <c r="Q36" i="257"/>
  <c r="AD36" i="257"/>
  <c r="AC36" i="257"/>
  <c r="P36" i="257"/>
  <c r="AB36" i="257"/>
  <c r="Z35" i="257"/>
  <c r="Y35" i="257"/>
  <c r="AL35" i="257"/>
  <c r="AK35" i="257"/>
  <c r="X35" i="257"/>
  <c r="AJ35" i="257"/>
  <c r="V35" i="257"/>
  <c r="T35" i="257"/>
  <c r="AF35" i="257"/>
  <c r="R35" i="257"/>
  <c r="AD35" i="257"/>
  <c r="P35" i="257"/>
  <c r="AB35" i="257"/>
  <c r="Z34" i="257"/>
  <c r="Y34" i="257"/>
  <c r="AL34" i="257"/>
  <c r="AK34" i="257"/>
  <c r="X34" i="257"/>
  <c r="V34" i="257"/>
  <c r="U34" i="257"/>
  <c r="AG34" i="257"/>
  <c r="T34" i="257"/>
  <c r="AF34" i="257"/>
  <c r="R34" i="257"/>
  <c r="Q34" i="257"/>
  <c r="AC34" i="257"/>
  <c r="P34" i="257"/>
  <c r="V33" i="257"/>
  <c r="U33" i="257"/>
  <c r="AH33" i="257"/>
  <c r="Z33" i="257"/>
  <c r="Y33" i="257"/>
  <c r="AL33" i="257"/>
  <c r="AK33" i="257"/>
  <c r="X33" i="257"/>
  <c r="AJ33" i="257"/>
  <c r="AG33" i="257"/>
  <c r="T33" i="257"/>
  <c r="AF33" i="257"/>
  <c r="R33" i="257"/>
  <c r="Q33" i="257"/>
  <c r="AD33" i="257"/>
  <c r="AC33" i="257"/>
  <c r="P33" i="257"/>
  <c r="AB33" i="257"/>
  <c r="U32" i="257"/>
  <c r="AG32" i="257"/>
  <c r="Z32" i="257"/>
  <c r="Y32" i="257"/>
  <c r="AK32" i="257"/>
  <c r="X32" i="257"/>
  <c r="V32" i="257"/>
  <c r="AH32" i="257"/>
  <c r="T32" i="257"/>
  <c r="AF32" i="257"/>
  <c r="R32" i="257"/>
  <c r="Q32" i="257"/>
  <c r="AC32" i="257"/>
  <c r="P32" i="257"/>
  <c r="T31" i="257"/>
  <c r="U31" i="257"/>
  <c r="AF31" i="257"/>
  <c r="Z31" i="257"/>
  <c r="Y31" i="257"/>
  <c r="AK31" i="257"/>
  <c r="X31" i="257"/>
  <c r="V31" i="257"/>
  <c r="AH31" i="257"/>
  <c r="AG31" i="257"/>
  <c r="R31" i="257"/>
  <c r="Q31" i="257"/>
  <c r="AC31" i="257"/>
  <c r="P31" i="257"/>
  <c r="Z30" i="257"/>
  <c r="Y30" i="257"/>
  <c r="AL30" i="257"/>
  <c r="AK30" i="257"/>
  <c r="X30" i="257"/>
  <c r="AJ30" i="257"/>
  <c r="V30" i="257"/>
  <c r="U30" i="257"/>
  <c r="AG30" i="257"/>
  <c r="T30" i="257"/>
  <c r="R30" i="257"/>
  <c r="Q30" i="257"/>
  <c r="AC30" i="257"/>
  <c r="P30" i="257"/>
  <c r="Z29" i="257"/>
  <c r="Y29" i="257"/>
  <c r="AL29" i="257"/>
  <c r="AK29" i="257"/>
  <c r="X29" i="257"/>
  <c r="V29" i="257"/>
  <c r="U29" i="257"/>
  <c r="AH29" i="257"/>
  <c r="AG29" i="257"/>
  <c r="T29" i="257"/>
  <c r="R29" i="257"/>
  <c r="Q29" i="257"/>
  <c r="AD29" i="257"/>
  <c r="AC29" i="257"/>
  <c r="P29" i="257"/>
  <c r="AB29" i="257"/>
  <c r="Z28" i="257"/>
  <c r="Y28" i="257"/>
  <c r="X28" i="257"/>
  <c r="V28" i="257"/>
  <c r="U28" i="257"/>
  <c r="AG28" i="257"/>
  <c r="T28" i="257"/>
  <c r="R28" i="257"/>
  <c r="Q28" i="257"/>
  <c r="AD28" i="257"/>
  <c r="AC28" i="257"/>
  <c r="P28" i="257"/>
  <c r="Z27" i="257"/>
  <c r="Y27" i="257"/>
  <c r="AL27" i="257"/>
  <c r="AK27" i="257"/>
  <c r="X27" i="257"/>
  <c r="V27" i="257"/>
  <c r="U27" i="257"/>
  <c r="T27" i="257"/>
  <c r="R27" i="257"/>
  <c r="Q27" i="257"/>
  <c r="AD27" i="257"/>
  <c r="AC27" i="257"/>
  <c r="P27" i="257"/>
  <c r="AB27" i="257"/>
  <c r="Z26" i="257"/>
  <c r="Y26" i="257"/>
  <c r="AL26" i="257"/>
  <c r="AK26" i="257"/>
  <c r="X26" i="257"/>
  <c r="V26" i="257"/>
  <c r="U26" i="257"/>
  <c r="AH26" i="257"/>
  <c r="AG26" i="257"/>
  <c r="T26" i="257"/>
  <c r="AF26" i="257"/>
  <c r="R26" i="257"/>
  <c r="Q26" i="257"/>
  <c r="P26" i="257"/>
  <c r="Z25" i="257"/>
  <c r="Y25" i="257"/>
  <c r="AK25" i="257"/>
  <c r="X25" i="257"/>
  <c r="V25" i="257"/>
  <c r="U25" i="257"/>
  <c r="AH25" i="257"/>
  <c r="AG25" i="257"/>
  <c r="T25" i="257"/>
  <c r="R25" i="257"/>
  <c r="Q25" i="257"/>
  <c r="AC25" i="257"/>
  <c r="P25" i="257"/>
  <c r="AB25" i="257"/>
  <c r="Z24" i="257"/>
  <c r="X24" i="257"/>
  <c r="V24" i="257"/>
  <c r="T24" i="257"/>
  <c r="AF24" i="257"/>
  <c r="R24" i="257"/>
  <c r="Q24" i="257"/>
  <c r="AD24" i="257"/>
  <c r="AC24" i="257"/>
  <c r="P24" i="257"/>
  <c r="Z23" i="257"/>
  <c r="Y23" i="257"/>
  <c r="AK23" i="257"/>
  <c r="X23" i="257"/>
  <c r="V23" i="257"/>
  <c r="U23" i="257"/>
  <c r="T23" i="257"/>
  <c r="AF23" i="257"/>
  <c r="R23" i="257"/>
  <c r="Q23" i="257"/>
  <c r="AC23" i="257"/>
  <c r="P23" i="257"/>
  <c r="Z22" i="257"/>
  <c r="Y22" i="257"/>
  <c r="AL22" i="257"/>
  <c r="AK22" i="257"/>
  <c r="X22" i="257"/>
  <c r="V22" i="257"/>
  <c r="T22" i="257"/>
  <c r="AF22" i="257"/>
  <c r="R22" i="257"/>
  <c r="Q22" i="257"/>
  <c r="P22" i="257"/>
  <c r="V21" i="257"/>
  <c r="U21" i="257"/>
  <c r="AH21" i="257"/>
  <c r="Z21" i="257"/>
  <c r="Y21" i="257"/>
  <c r="AK21" i="257"/>
  <c r="X21" i="257"/>
  <c r="AJ21" i="257"/>
  <c r="AG21" i="257"/>
  <c r="T21" i="257"/>
  <c r="R21" i="257"/>
  <c r="Q21" i="257"/>
  <c r="AD21" i="257"/>
  <c r="AC21" i="257"/>
  <c r="P21" i="257"/>
  <c r="AB21" i="257"/>
  <c r="U20" i="257"/>
  <c r="AG20" i="257"/>
  <c r="Z20" i="257"/>
  <c r="Y20" i="257"/>
  <c r="X20" i="257"/>
  <c r="V20" i="257"/>
  <c r="T20" i="257"/>
  <c r="AF20" i="257"/>
  <c r="R20" i="257"/>
  <c r="Q20" i="257"/>
  <c r="AD20" i="257"/>
  <c r="AC20" i="257"/>
  <c r="P20" i="257"/>
  <c r="Z19" i="257"/>
  <c r="Y19" i="257"/>
  <c r="AK19" i="257"/>
  <c r="X19" i="257"/>
  <c r="V19" i="257"/>
  <c r="U19" i="257"/>
  <c r="T19" i="257"/>
  <c r="AF19" i="257"/>
  <c r="R19" i="257"/>
  <c r="Q19" i="257"/>
  <c r="AD19" i="257"/>
  <c r="AC19" i="257"/>
  <c r="P19" i="257"/>
  <c r="AB19" i="257"/>
  <c r="Z18" i="257"/>
  <c r="Y18" i="257"/>
  <c r="AL18" i="257"/>
  <c r="U18" i="257"/>
  <c r="AG18" i="257"/>
  <c r="AK18" i="257"/>
  <c r="X18" i="257"/>
  <c r="V18" i="257"/>
  <c r="AH18" i="257"/>
  <c r="T18" i="257"/>
  <c r="AF18" i="257"/>
  <c r="R18" i="257"/>
  <c r="Q18" i="257"/>
  <c r="P18" i="257"/>
  <c r="V17" i="257"/>
  <c r="U17" i="257"/>
  <c r="AH17" i="257"/>
  <c r="Z17" i="257"/>
  <c r="Y17" i="257"/>
  <c r="AK17" i="257"/>
  <c r="X17" i="257"/>
  <c r="AJ17" i="257"/>
  <c r="AG17" i="257"/>
  <c r="T17" i="257"/>
  <c r="R17" i="257"/>
  <c r="Q17" i="257"/>
  <c r="AD17" i="257"/>
  <c r="AC17" i="257"/>
  <c r="P17" i="257"/>
  <c r="AB17" i="257"/>
  <c r="Z16" i="257"/>
  <c r="Y16" i="257"/>
  <c r="AK16" i="257"/>
  <c r="X16" i="257"/>
  <c r="V16" i="257"/>
  <c r="U16" i="257"/>
  <c r="AH16" i="257"/>
  <c r="AG16" i="257"/>
  <c r="T16" i="257"/>
  <c r="AF16" i="257"/>
  <c r="R16" i="257"/>
  <c r="Q16" i="257"/>
  <c r="AC16" i="257"/>
  <c r="P16" i="257"/>
  <c r="T15" i="257"/>
  <c r="AF15" i="257"/>
  <c r="Z15" i="257"/>
  <c r="X15" i="257"/>
  <c r="V15" i="257"/>
  <c r="AH15" i="257"/>
  <c r="R15" i="257"/>
  <c r="P15" i="257"/>
  <c r="Z14" i="257"/>
  <c r="AL14" i="257"/>
  <c r="X14" i="257"/>
  <c r="V14" i="257"/>
  <c r="U14" i="257"/>
  <c r="AG14" i="257"/>
  <c r="T14" i="257"/>
  <c r="R14" i="257"/>
  <c r="Q14" i="257"/>
  <c r="P14" i="257"/>
  <c r="Z13" i="257"/>
  <c r="Y13" i="257"/>
  <c r="AL13" i="257"/>
  <c r="AK13" i="257"/>
  <c r="X13" i="257"/>
  <c r="AJ13" i="257"/>
  <c r="V13" i="257"/>
  <c r="U13" i="257"/>
  <c r="AG13" i="257"/>
  <c r="T13" i="257"/>
  <c r="R13" i="257"/>
  <c r="AD13" i="257"/>
  <c r="P13" i="257"/>
  <c r="AB13" i="257"/>
  <c r="Z12" i="257"/>
  <c r="Y12" i="257"/>
  <c r="AL12" i="257"/>
  <c r="AK12" i="257"/>
  <c r="X12" i="257"/>
  <c r="AJ12" i="257"/>
  <c r="V12" i="257"/>
  <c r="T12" i="257"/>
  <c r="R12" i="257"/>
  <c r="Q12" i="257"/>
  <c r="AC12" i="257"/>
  <c r="P12" i="257"/>
  <c r="AB12" i="257"/>
  <c r="Z11" i="257"/>
  <c r="Y11" i="257"/>
  <c r="AK11" i="257"/>
  <c r="X11" i="257"/>
  <c r="V11" i="257"/>
  <c r="U11" i="257"/>
  <c r="AH11" i="257"/>
  <c r="T11" i="257"/>
  <c r="R11" i="257"/>
  <c r="Q11" i="257"/>
  <c r="AC11" i="257"/>
  <c r="P11" i="257"/>
  <c r="Z10" i="257"/>
  <c r="AL10" i="257"/>
  <c r="X10" i="257"/>
  <c r="V10" i="257"/>
  <c r="AH10" i="257"/>
  <c r="T10" i="257"/>
  <c r="AF10" i="257"/>
  <c r="R10" i="257"/>
  <c r="P10" i="257"/>
  <c r="AB10" i="257"/>
  <c r="N65" i="256"/>
  <c r="M65" i="256"/>
  <c r="O65" i="256"/>
  <c r="N64" i="256"/>
  <c r="M64" i="256"/>
  <c r="O64" i="256"/>
  <c r="N63" i="256"/>
  <c r="M63" i="256"/>
  <c r="O63" i="256"/>
  <c r="N62" i="256"/>
  <c r="M62" i="256"/>
  <c r="O62" i="256"/>
  <c r="N61" i="256"/>
  <c r="M61" i="256"/>
  <c r="O61" i="256"/>
  <c r="N60" i="256"/>
  <c r="M60" i="256"/>
  <c r="M59" i="256"/>
  <c r="N59" i="256"/>
  <c r="O59" i="256"/>
  <c r="N58" i="256"/>
  <c r="M58" i="256"/>
  <c r="O58" i="256"/>
  <c r="N57" i="256"/>
  <c r="M57" i="256"/>
  <c r="O57" i="256"/>
  <c r="N56" i="256"/>
  <c r="M56" i="256"/>
  <c r="N55" i="256"/>
  <c r="M55" i="256"/>
  <c r="O55" i="256"/>
  <c r="N54" i="256"/>
  <c r="M54" i="256"/>
  <c r="O54" i="256"/>
  <c r="N53" i="256"/>
  <c r="M53" i="256"/>
  <c r="O53" i="256"/>
  <c r="N52" i="256"/>
  <c r="M52" i="256"/>
  <c r="M51" i="256"/>
  <c r="N51" i="256"/>
  <c r="O51" i="256"/>
  <c r="N50" i="256"/>
  <c r="M50" i="256"/>
  <c r="O50" i="256"/>
  <c r="N49" i="256"/>
  <c r="M49" i="256"/>
  <c r="O49" i="256"/>
  <c r="N48" i="256"/>
  <c r="M48" i="256"/>
  <c r="N47" i="256"/>
  <c r="M47" i="256"/>
  <c r="O47" i="256"/>
  <c r="N46" i="256"/>
  <c r="M46" i="256"/>
  <c r="O46" i="256"/>
  <c r="N45" i="256"/>
  <c r="M45" i="256"/>
  <c r="O45" i="256"/>
  <c r="N44" i="256"/>
  <c r="M44" i="256"/>
  <c r="N36" i="256"/>
  <c r="N35" i="256"/>
  <c r="N23" i="256"/>
  <c r="N21" i="256"/>
  <c r="N20" i="256"/>
  <c r="N19" i="256"/>
  <c r="N18" i="256"/>
  <c r="M18" i="256"/>
  <c r="O18" i="256"/>
  <c r="N17" i="256"/>
  <c r="N16" i="256"/>
  <c r="N15" i="256"/>
  <c r="N14" i="256"/>
  <c r="M14" i="256"/>
  <c r="O14" i="256"/>
  <c r="N13" i="256"/>
  <c r="N12" i="256"/>
  <c r="N11" i="256"/>
  <c r="O44" i="256"/>
  <c r="O52" i="256"/>
  <c r="O60" i="256"/>
  <c r="AD11" i="257"/>
  <c r="AJ11" i="257"/>
  <c r="AF12" i="257"/>
  <c r="AH14" i="257"/>
  <c r="AD15" i="257"/>
  <c r="AJ15" i="257"/>
  <c r="AL19" i="257"/>
  <c r="AB23" i="257"/>
  <c r="AL23" i="257"/>
  <c r="AL25" i="257"/>
  <c r="AH28" i="257"/>
  <c r="AH30" i="257"/>
  <c r="AD31" i="257"/>
  <c r="AJ31" i="257"/>
  <c r="AH35" i="257"/>
  <c r="AH36" i="257"/>
  <c r="AD37" i="257"/>
  <c r="AJ39" i="257"/>
  <c r="AH13" i="257"/>
  <c r="AL17" i="257"/>
  <c r="AL21" i="257"/>
  <c r="AH24" i="257"/>
  <c r="AJ27" i="257"/>
  <c r="AJ29" i="257"/>
  <c r="AH34" i="257"/>
  <c r="AF39" i="257"/>
  <c r="AL39" i="257"/>
  <c r="O48" i="256"/>
  <c r="O56" i="256"/>
  <c r="AB11" i="257"/>
  <c r="AF11" i="257"/>
  <c r="AL11" i="257"/>
  <c r="AH12" i="257"/>
  <c r="AF14" i="257"/>
  <c r="AB15" i="257"/>
  <c r="AL15" i="257"/>
  <c r="AB16" i="257"/>
  <c r="AJ19" i="257"/>
  <c r="AH20" i="257"/>
  <c r="AH22" i="257"/>
  <c r="AD23" i="257"/>
  <c r="AJ23" i="257"/>
  <c r="AD25" i="257"/>
  <c r="AJ25" i="257"/>
  <c r="AF28" i="257"/>
  <c r="AF30" i="257"/>
  <c r="AB31" i="257"/>
  <c r="AL31" i="257"/>
  <c r="AB32" i="257"/>
  <c r="AJ34" i="257"/>
  <c r="AF36" i="257"/>
  <c r="AB37" i="257"/>
  <c r="AL37" i="257"/>
  <c r="AH39" i="257"/>
  <c r="AD10" i="257"/>
  <c r="AD16" i="257"/>
  <c r="AD32" i="257"/>
  <c r="M20" i="256"/>
  <c r="M11" i="256"/>
  <c r="O11" i="256"/>
  <c r="M17" i="256"/>
  <c r="O17" i="256"/>
  <c r="M21" i="256"/>
  <c r="M13" i="256"/>
  <c r="O13" i="256"/>
  <c r="M16" i="256"/>
  <c r="O16" i="256"/>
  <c r="AG11" i="257"/>
  <c r="AJ16" i="257"/>
  <c r="AD18" i="257"/>
  <c r="AC18" i="257"/>
  <c r="AB18" i="257"/>
  <c r="AL32" i="257"/>
  <c r="AL36" i="257"/>
  <c r="AJ10" i="257"/>
  <c r="AH27" i="257"/>
  <c r="AG27" i="257"/>
  <c r="AL28" i="257"/>
  <c r="AK28" i="257"/>
  <c r="AJ28" i="257"/>
  <c r="AB30" i="257"/>
  <c r="AB34" i="257"/>
  <c r="M36" i="256"/>
  <c r="AD12" i="257"/>
  <c r="AL16" i="257"/>
  <c r="AH23" i="257"/>
  <c r="AG23" i="257"/>
  <c r="AL24" i="257"/>
  <c r="AJ24" i="257"/>
  <c r="AD26" i="257"/>
  <c r="AC26" i="257"/>
  <c r="AB26" i="257"/>
  <c r="AD30" i="257"/>
  <c r="AJ32" i="257"/>
  <c r="AD34" i="257"/>
  <c r="AJ36" i="257"/>
  <c r="AD38" i="257"/>
  <c r="AC38" i="257"/>
  <c r="AB38" i="257"/>
  <c r="M12" i="256"/>
  <c r="O12" i="256"/>
  <c r="M15" i="256"/>
  <c r="O15" i="256"/>
  <c r="M19" i="256"/>
  <c r="M23" i="256"/>
  <c r="M35" i="256"/>
  <c r="O35" i="256"/>
  <c r="AD14" i="257"/>
  <c r="AC14" i="257"/>
  <c r="AB14" i="257"/>
  <c r="AH19" i="257"/>
  <c r="AG19" i="257"/>
  <c r="AL20" i="257"/>
  <c r="AK20" i="257"/>
  <c r="AJ20" i="257"/>
  <c r="AD22" i="257"/>
  <c r="AC22" i="257"/>
  <c r="AB22" i="257"/>
  <c r="AF27" i="257"/>
  <c r="AF13" i="257"/>
  <c r="AJ14" i="257"/>
  <c r="AF17" i="257"/>
  <c r="AJ18" i="257"/>
  <c r="AB20" i="257"/>
  <c r="AF21" i="257"/>
  <c r="AJ22" i="257"/>
  <c r="AB24" i="257"/>
  <c r="AF25" i="257"/>
  <c r="AJ26" i="257"/>
  <c r="AB28" i="257"/>
  <c r="AF29" i="257"/>
  <c r="AF37" i="257"/>
  <c r="AJ38" i="257"/>
  <c r="C81" i="189"/>
  <c r="M18" i="186"/>
  <c r="M19" i="186"/>
  <c r="I18" i="186"/>
  <c r="I19" i="186"/>
  <c r="J18" i="186"/>
  <c r="J19" i="186"/>
  <c r="AG13" i="186"/>
  <c r="L18" i="186"/>
  <c r="L19" i="186"/>
  <c r="N12" i="186"/>
  <c r="N9" i="186"/>
  <c r="N8" i="186"/>
  <c r="N26" i="186"/>
  <c r="N27" i="186"/>
  <c r="N28" i="186"/>
  <c r="N29" i="186"/>
  <c r="N30" i="186"/>
  <c r="N31" i="186"/>
  <c r="N32" i="186"/>
  <c r="N15" i="186"/>
  <c r="AA15" i="186"/>
  <c r="N33" i="186"/>
  <c r="N34" i="186"/>
  <c r="N25" i="186"/>
  <c r="L35" i="186"/>
  <c r="L36" i="186"/>
  <c r="M35" i="186"/>
  <c r="N23" i="186"/>
  <c r="N17" i="186"/>
  <c r="N16" i="186"/>
  <c r="N14" i="186"/>
  <c r="N11" i="186"/>
  <c r="N10" i="186"/>
  <c r="AA8" i="186"/>
  <c r="N6" i="186"/>
  <c r="C83" i="189"/>
  <c r="N36" i="186"/>
  <c r="N35" i="186"/>
  <c r="AF16" i="186"/>
  <c r="AA16" i="186"/>
  <c r="AL16" i="186"/>
  <c r="AM16" i="186"/>
  <c r="AF15" i="186"/>
  <c r="AD15" i="186"/>
  <c r="AH15" i="186"/>
  <c r="AK15" i="186"/>
  <c r="AF14" i="186"/>
  <c r="AF13" i="186"/>
  <c r="AF12" i="186"/>
  <c r="AF11" i="186"/>
  <c r="AA11" i="186"/>
  <c r="AF10" i="186"/>
  <c r="AA10" i="186"/>
  <c r="AF9" i="186"/>
  <c r="AA9" i="186"/>
  <c r="AF8" i="186"/>
  <c r="A6" i="41"/>
  <c r="A7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O3206" i="194"/>
  <c r="N3206" i="194"/>
  <c r="M3206" i="194"/>
  <c r="D3206" i="194"/>
  <c r="C3206" i="194"/>
  <c r="B3206" i="194"/>
  <c r="O3205" i="194"/>
  <c r="N3205" i="194"/>
  <c r="C3205" i="194"/>
  <c r="C3208" i="194"/>
  <c r="M3205" i="194"/>
  <c r="D3205" i="194"/>
  <c r="B3205" i="194"/>
  <c r="I22" i="192"/>
  <c r="I23" i="192"/>
  <c r="I24" i="192"/>
  <c r="I25" i="192"/>
  <c r="I26" i="192"/>
  <c r="I27" i="192"/>
  <c r="I28" i="192"/>
  <c r="I29" i="192"/>
  <c r="I30" i="192"/>
  <c r="I31" i="192"/>
  <c r="I32" i="192"/>
  <c r="I33" i="192"/>
  <c r="I34" i="192"/>
  <c r="I35" i="192"/>
  <c r="I36" i="192"/>
  <c r="I37" i="192"/>
  <c r="I38" i="192"/>
  <c r="I39" i="192"/>
  <c r="I40" i="192"/>
  <c r="I41" i="192"/>
  <c r="I42" i="192"/>
  <c r="I43" i="192"/>
  <c r="I44" i="192"/>
  <c r="I45" i="192"/>
  <c r="I46" i="192"/>
  <c r="I47" i="192"/>
  <c r="I48" i="192"/>
  <c r="I49" i="192"/>
  <c r="I50" i="192"/>
  <c r="I51" i="192"/>
  <c r="I52" i="192"/>
  <c r="I53" i="192"/>
  <c r="I54" i="192"/>
  <c r="I55" i="192"/>
  <c r="I56" i="192"/>
  <c r="I57" i="192"/>
  <c r="I58" i="192"/>
  <c r="I59" i="192"/>
  <c r="I60" i="192"/>
  <c r="I61" i="192"/>
  <c r="I62" i="192"/>
  <c r="I63" i="192"/>
  <c r="I64" i="192"/>
  <c r="I65" i="192"/>
  <c r="I66" i="192"/>
  <c r="I67" i="192"/>
  <c r="I68" i="192"/>
  <c r="I69" i="192"/>
  <c r="I70" i="192"/>
  <c r="I71" i="192"/>
  <c r="I72" i="192"/>
  <c r="I73" i="192"/>
  <c r="I74" i="192"/>
  <c r="I75" i="192"/>
  <c r="I76" i="192"/>
  <c r="I77" i="192"/>
  <c r="I78" i="192"/>
  <c r="I79" i="192"/>
  <c r="I80" i="192"/>
  <c r="I81" i="192"/>
  <c r="I82" i="192"/>
  <c r="I83" i="192"/>
  <c r="I84" i="192"/>
  <c r="I85" i="192"/>
  <c r="I86" i="192"/>
  <c r="I87" i="192"/>
  <c r="I88" i="192"/>
  <c r="I89" i="192"/>
  <c r="A22" i="192"/>
  <c r="A23" i="192"/>
  <c r="A24" i="192"/>
  <c r="A25" i="192"/>
  <c r="A26" i="192"/>
  <c r="A27" i="192"/>
  <c r="A28" i="192"/>
  <c r="A29" i="192"/>
  <c r="A30" i="192"/>
  <c r="A31" i="192"/>
  <c r="A32" i="192"/>
  <c r="A33" i="192"/>
  <c r="A34" i="192"/>
  <c r="A35" i="192"/>
  <c r="A36" i="192"/>
  <c r="A37" i="192"/>
  <c r="A38" i="192"/>
  <c r="A39" i="192"/>
  <c r="A40" i="192"/>
  <c r="A41" i="192"/>
  <c r="A42" i="192"/>
  <c r="A43" i="192"/>
  <c r="A44" i="192"/>
  <c r="A45" i="192"/>
  <c r="A46" i="192"/>
  <c r="A47" i="192"/>
  <c r="A48" i="192"/>
  <c r="A49" i="192"/>
  <c r="A50" i="192"/>
  <c r="A51" i="192"/>
  <c r="A52" i="192"/>
  <c r="A53" i="192"/>
  <c r="A54" i="192"/>
  <c r="A55" i="192"/>
  <c r="A56" i="192"/>
  <c r="A57" i="192"/>
  <c r="A58" i="192"/>
  <c r="A59" i="192"/>
  <c r="A60" i="192"/>
  <c r="A61" i="192"/>
  <c r="A62" i="192"/>
  <c r="A63" i="192"/>
  <c r="A64" i="192"/>
  <c r="A65" i="192"/>
  <c r="A66" i="192"/>
  <c r="A67" i="192"/>
  <c r="A68" i="192"/>
  <c r="A69" i="192"/>
  <c r="A70" i="192"/>
  <c r="A71" i="192"/>
  <c r="A72" i="192"/>
  <c r="A73" i="192"/>
  <c r="A74" i="192"/>
  <c r="A75" i="192"/>
  <c r="A76" i="192"/>
  <c r="A77" i="192"/>
  <c r="A78" i="192"/>
  <c r="A79" i="192"/>
  <c r="A80" i="192"/>
  <c r="A81" i="192"/>
  <c r="A82" i="192"/>
  <c r="A83" i="192"/>
  <c r="A84" i="192"/>
  <c r="A85" i="192"/>
  <c r="A86" i="192"/>
  <c r="A87" i="192"/>
  <c r="A88" i="192"/>
  <c r="A89" i="192"/>
  <c r="B7" i="229"/>
  <c r="B8" i="229"/>
  <c r="B9" i="229"/>
  <c r="B10" i="229"/>
  <c r="B11" i="229"/>
  <c r="B12" i="229"/>
  <c r="B13" i="229"/>
  <c r="B14" i="229"/>
  <c r="B15" i="229"/>
  <c r="B16" i="229"/>
  <c r="B17" i="229"/>
  <c r="B18" i="229"/>
  <c r="B19" i="229"/>
  <c r="B20" i="229"/>
  <c r="B21" i="229"/>
  <c r="B22" i="229"/>
  <c r="B23" i="229"/>
  <c r="B24" i="229"/>
  <c r="B25" i="229"/>
  <c r="B26" i="229"/>
  <c r="B27" i="229"/>
  <c r="B28" i="229"/>
  <c r="B29" i="229"/>
  <c r="B30" i="229"/>
  <c r="B31" i="229"/>
  <c r="B32" i="229"/>
  <c r="B33" i="229"/>
  <c r="B34" i="229"/>
  <c r="B35" i="229"/>
  <c r="B36" i="229"/>
  <c r="B37" i="229"/>
  <c r="B38" i="229"/>
  <c r="B39" i="229"/>
  <c r="B40" i="229"/>
  <c r="B41" i="229"/>
  <c r="B42" i="229"/>
  <c r="B43" i="229"/>
  <c r="J7" i="229"/>
  <c r="J8" i="229"/>
  <c r="J9" i="229"/>
  <c r="J10" i="229"/>
  <c r="J11" i="229"/>
  <c r="J12" i="229"/>
  <c r="J13" i="229"/>
  <c r="J14" i="229"/>
  <c r="J15" i="229"/>
  <c r="J16" i="229"/>
  <c r="J17" i="229"/>
  <c r="J18" i="229"/>
  <c r="J19" i="229"/>
  <c r="J20" i="229"/>
  <c r="J21" i="229"/>
  <c r="J22" i="229"/>
  <c r="J23" i="229"/>
  <c r="J24" i="229"/>
  <c r="J25" i="229"/>
  <c r="J26" i="229"/>
  <c r="J27" i="229"/>
  <c r="J28" i="229"/>
  <c r="J29" i="229"/>
  <c r="J30" i="229"/>
  <c r="J31" i="229"/>
  <c r="J32" i="229"/>
  <c r="J33" i="229"/>
  <c r="J34" i="229"/>
  <c r="J35" i="229"/>
  <c r="J36" i="229"/>
  <c r="D3208" i="194"/>
  <c r="AL15" i="186"/>
  <c r="AM15" i="186"/>
  <c r="AL8" i="186"/>
  <c r="AM8" i="186"/>
  <c r="G29" i="229"/>
  <c r="F32" i="229"/>
  <c r="H33" i="229"/>
  <c r="H35" i="229"/>
  <c r="F28" i="229"/>
  <c r="G32" i="229"/>
  <c r="G34" i="229"/>
  <c r="F36" i="229"/>
  <c r="H28" i="229"/>
  <c r="F31" i="229"/>
  <c r="F33" i="229"/>
  <c r="H34" i="229"/>
  <c r="G36" i="229"/>
  <c r="F29" i="229"/>
  <c r="H31" i="229"/>
  <c r="G33" i="229"/>
  <c r="F35" i="229"/>
  <c r="G28" i="229"/>
  <c r="H29" i="229"/>
  <c r="G31" i="229"/>
  <c r="H32" i="229"/>
  <c r="F34" i="229"/>
  <c r="G35" i="229"/>
  <c r="H36" i="229"/>
  <c r="F21" i="41"/>
  <c r="F37" i="41"/>
  <c r="H30" i="229"/>
  <c r="F30" i="229"/>
  <c r="G30" i="229"/>
  <c r="P31" i="41"/>
  <c r="F41" i="229"/>
  <c r="H41" i="229"/>
  <c r="G41" i="229"/>
  <c r="B3208" i="194"/>
  <c r="K18" i="186"/>
  <c r="AG15" i="186"/>
  <c r="AJ15" i="186"/>
  <c r="AD16" i="186"/>
  <c r="AG16" i="186"/>
  <c r="AJ16" i="186"/>
  <c r="AL13" i="186"/>
  <c r="AM13" i="186"/>
  <c r="AL10" i="186"/>
  <c r="AM10" i="186"/>
  <c r="AL11" i="186"/>
  <c r="AM11" i="186"/>
  <c r="N13" i="186"/>
  <c r="AA13" i="186"/>
  <c r="AH9" i="186"/>
  <c r="AK9" i="186"/>
  <c r="AD11" i="186"/>
  <c r="AH11" i="186"/>
  <c r="AK11" i="186"/>
  <c r="AG9" i="186"/>
  <c r="AL9" i="186"/>
  <c r="AM9" i="186"/>
  <c r="AJ13" i="186"/>
  <c r="AH13" i="186"/>
  <c r="AK13" i="186"/>
  <c r="Q13" i="229"/>
  <c r="O13" i="229"/>
  <c r="P13" i="229"/>
  <c r="O15" i="229"/>
  <c r="Q17" i="229"/>
  <c r="O18" i="229"/>
  <c r="Q19" i="229"/>
  <c r="Q26" i="229"/>
  <c r="O29" i="229"/>
  <c r="P30" i="229"/>
  <c r="Q31" i="229"/>
  <c r="P15" i="229"/>
  <c r="P18" i="229"/>
  <c r="Q25" i="229"/>
  <c r="O28" i="229"/>
  <c r="P29" i="229"/>
  <c r="Q30" i="229"/>
  <c r="Q15" i="229"/>
  <c r="O17" i="229"/>
  <c r="Q18" i="229"/>
  <c r="O19" i="229"/>
  <c r="P28" i="229"/>
  <c r="Q29" i="229"/>
  <c r="O31" i="229"/>
  <c r="P17" i="229"/>
  <c r="P19" i="229"/>
  <c r="O30" i="229"/>
  <c r="P31" i="229"/>
  <c r="Q28" i="229"/>
  <c r="P25" i="229"/>
  <c r="O25" i="229"/>
  <c r="O26" i="229"/>
  <c r="P26" i="229"/>
  <c r="N18" i="186"/>
  <c r="K19" i="186"/>
  <c r="N19" i="186"/>
  <c r="AH8" i="186"/>
  <c r="AK8" i="186"/>
  <c r="AH16" i="186"/>
  <c r="AK16" i="186"/>
  <c r="AJ9" i="186"/>
  <c r="AG8" i="186"/>
  <c r="AJ8" i="186"/>
  <c r="AG11" i="186"/>
  <c r="AJ11" i="186"/>
  <c r="AG10" i="186"/>
  <c r="AH10" i="186"/>
  <c r="AK10" i="186"/>
  <c r="AJ10" i="186"/>
  <c r="Z22" i="42"/>
  <c r="O14" i="229"/>
  <c r="Q14" i="229"/>
  <c r="P14" i="229"/>
  <c r="J37" i="42"/>
  <c r="B3209" i="252"/>
  <c r="B3210" i="252"/>
  <c r="D3210" i="252"/>
  <c r="D3209" i="252"/>
  <c r="C3209" i="252"/>
  <c r="C3210" i="252"/>
  <c r="J9" i="258"/>
  <c r="E9" i="258"/>
  <c r="J17" i="258"/>
  <c r="E17" i="258"/>
  <c r="J5" i="258"/>
  <c r="E5" i="258"/>
  <c r="J12" i="258"/>
  <c r="E12" i="258"/>
  <c r="J8" i="258"/>
  <c r="E8" i="258"/>
  <c r="F30" i="42"/>
  <c r="K23" i="42"/>
  <c r="N19" i="42"/>
  <c r="N23" i="42"/>
  <c r="G82" i="192"/>
  <c r="J38" i="42"/>
  <c r="H82" i="192"/>
  <c r="J15" i="258"/>
  <c r="E15" i="258"/>
  <c r="W12" i="256"/>
  <c r="V12" i="256"/>
  <c r="J14" i="258"/>
  <c r="E14" i="258"/>
  <c r="G45" i="192"/>
  <c r="G51" i="192"/>
  <c r="H45" i="192"/>
  <c r="H51" i="192"/>
  <c r="L19" i="41"/>
  <c r="L25" i="41"/>
  <c r="I25" i="41"/>
  <c r="I21" i="41"/>
  <c r="L29" i="41"/>
  <c r="L27" i="41"/>
  <c r="L21" i="41"/>
  <c r="L37" i="41"/>
  <c r="L32" i="41"/>
  <c r="I27" i="41"/>
  <c r="I29" i="41"/>
  <c r="I32" i="41"/>
  <c r="I37" i="41"/>
  <c r="R31" i="41"/>
  <c r="L6" i="42"/>
  <c r="L15" i="42"/>
  <c r="AB22" i="42"/>
  <c r="L24" i="42"/>
  <c r="Q31" i="41"/>
  <c r="I6" i="42"/>
  <c r="I15" i="42"/>
  <c r="I24" i="42"/>
  <c r="AA22" i="42"/>
  <c r="L30" i="42"/>
  <c r="I30" i="42"/>
  <c r="I26" i="42"/>
  <c r="L25" i="42"/>
  <c r="L26" i="42"/>
  <c r="AP7" i="257"/>
  <c r="K16" i="41"/>
  <c r="H13" i="41"/>
  <c r="N11" i="41"/>
  <c r="F4" i="258"/>
  <c r="G9" i="258"/>
  <c r="G17" i="258"/>
  <c r="F7" i="258"/>
  <c r="G12" i="258"/>
  <c r="G7" i="258"/>
  <c r="F6" i="258"/>
  <c r="F5" i="258"/>
  <c r="G6" i="258"/>
  <c r="W8" i="252"/>
  <c r="G22" i="42"/>
  <c r="AC12" i="42"/>
  <c r="AA10" i="42"/>
  <c r="G23" i="41"/>
  <c r="G15" i="41"/>
  <c r="M11" i="41"/>
  <c r="Z13" i="42"/>
  <c r="M10" i="42"/>
  <c r="M15" i="41"/>
  <c r="M14" i="42"/>
  <c r="G11" i="42"/>
  <c r="J16" i="41"/>
  <c r="G13" i="42"/>
  <c r="M18" i="41"/>
  <c r="G14" i="42"/>
  <c r="J17" i="41"/>
  <c r="Y13" i="42"/>
  <c r="G17" i="41"/>
  <c r="AR7" i="257"/>
  <c r="H11" i="41"/>
  <c r="H6" i="258"/>
  <c r="G4" i="258"/>
  <c r="H12" i="258"/>
  <c r="H11" i="258"/>
  <c r="Y11" i="42"/>
  <c r="G13" i="41"/>
  <c r="J12" i="42"/>
  <c r="Y12" i="42"/>
  <c r="M12" i="41"/>
  <c r="Y10" i="42"/>
  <c r="Z10" i="42"/>
  <c r="J14" i="41"/>
  <c r="AQ7" i="257"/>
  <c r="H16" i="41"/>
  <c r="N12" i="41"/>
  <c r="K11" i="41"/>
  <c r="G5" i="258"/>
  <c r="H10" i="258"/>
  <c r="H18" i="258"/>
  <c r="G8" i="258"/>
  <c r="G16" i="258"/>
  <c r="F10" i="258"/>
  <c r="H8" i="258"/>
  <c r="G10" i="258"/>
  <c r="F17" i="258"/>
  <c r="X8" i="252"/>
  <c r="Y14" i="42"/>
  <c r="AA12" i="42"/>
  <c r="Y9" i="42"/>
  <c r="G18" i="41"/>
  <c r="M13" i="41"/>
  <c r="G11" i="41"/>
  <c r="AD12" i="42"/>
  <c r="AA9" i="42"/>
  <c r="G14" i="41"/>
  <c r="M13" i="42"/>
  <c r="J10" i="42"/>
  <c r="J15" i="41"/>
  <c r="AA11" i="42"/>
  <c r="J11" i="41"/>
  <c r="Z12" i="42"/>
  <c r="J13" i="41"/>
  <c r="M12" i="42"/>
  <c r="M14" i="41"/>
  <c r="M23" i="41"/>
  <c r="K12" i="41"/>
  <c r="F12" i="258"/>
  <c r="H9" i="258"/>
  <c r="G11" i="258"/>
  <c r="H7" i="258"/>
  <c r="J14" i="42"/>
  <c r="J9" i="42"/>
  <c r="M23" i="42"/>
  <c r="G12" i="41"/>
  <c r="Z9" i="42"/>
  <c r="F4" i="194"/>
  <c r="J13" i="42"/>
  <c r="N16" i="41"/>
  <c r="K13" i="41"/>
  <c r="H12" i="41"/>
  <c r="F8" i="258"/>
  <c r="F16" i="258"/>
  <c r="H5" i="258"/>
  <c r="F11" i="258"/>
  <c r="H4" i="258"/>
  <c r="F18" i="258"/>
  <c r="H16" i="258"/>
  <c r="G18" i="258"/>
  <c r="F9" i="258"/>
  <c r="J23" i="42"/>
  <c r="AA13" i="42"/>
  <c r="J11" i="42"/>
  <c r="G8" i="42"/>
  <c r="G16" i="41"/>
  <c r="J12" i="41"/>
  <c r="AA14" i="42"/>
  <c r="M11" i="42"/>
  <c r="J18" i="41"/>
  <c r="G23" i="42"/>
  <c r="G12" i="42"/>
  <c r="M17" i="41"/>
  <c r="Z14" i="42"/>
  <c r="J23" i="41"/>
  <c r="M22" i="42"/>
  <c r="G9" i="42"/>
  <c r="J22" i="42"/>
  <c r="M8" i="42"/>
  <c r="Z11" i="42"/>
  <c r="G10" i="42"/>
  <c r="N13" i="41"/>
  <c r="H17" i="258"/>
  <c r="G25" i="42"/>
  <c r="M16" i="41"/>
  <c r="J8" i="42"/>
  <c r="M9" i="42"/>
  <c r="V8" i="252"/>
  <c r="K18" i="258" l="1"/>
  <c r="K7" i="258"/>
  <c r="K17" i="258"/>
  <c r="K12" i="258"/>
  <c r="K8" i="258"/>
  <c r="K5" i="258"/>
  <c r="K9" i="258"/>
  <c r="K10" i="258"/>
  <c r="AQ11" i="257"/>
  <c r="K4" i="258"/>
  <c r="AR38" i="257"/>
  <c r="O29" i="256" s="1"/>
  <c r="Q29" i="256" s="1"/>
  <c r="K6" i="258"/>
  <c r="K16" i="258"/>
  <c r="K11" i="258"/>
  <c r="AP25" i="257"/>
  <c r="AP21" i="257"/>
  <c r="AP12" i="257"/>
  <c r="AR10" i="257"/>
  <c r="R8" i="256" s="1"/>
  <c r="R63" i="256" s="1"/>
  <c r="AR17" i="257"/>
  <c r="AR21" i="257"/>
  <c r="AR36" i="257"/>
  <c r="AP26" i="257"/>
  <c r="AQ18" i="257"/>
  <c r="AP20" i="257"/>
  <c r="AP27" i="257"/>
  <c r="AR13" i="257"/>
  <c r="AR19" i="257"/>
  <c r="AR33" i="257"/>
  <c r="AP22" i="257"/>
  <c r="AP30" i="257"/>
  <c r="AQ25" i="257"/>
  <c r="AR30" i="257"/>
  <c r="AR20" i="257"/>
  <c r="AR15" i="257"/>
  <c r="O34" i="256" s="1"/>
  <c r="Q34" i="256" s="1"/>
  <c r="AP14" i="257"/>
  <c r="AP13" i="257"/>
  <c r="AQ13" i="257"/>
  <c r="AR18" i="257"/>
  <c r="AR26" i="257"/>
  <c r="AP10" i="257"/>
  <c r="P8" i="256" s="1"/>
  <c r="P55" i="256" s="1"/>
  <c r="AP24" i="257"/>
  <c r="O36" i="256" s="1"/>
  <c r="AR39" i="257"/>
  <c r="O30" i="256" s="1"/>
  <c r="AR14" i="257"/>
  <c r="AR34" i="257"/>
  <c r="AR22" i="257"/>
  <c r="AR25" i="257"/>
  <c r="AR27" i="257"/>
  <c r="AR12" i="257"/>
  <c r="AR16" i="257"/>
  <c r="AR29" i="257"/>
  <c r="Q14" i="41"/>
  <c r="G14" i="229"/>
  <c r="H23" i="229"/>
  <c r="R23" i="41"/>
  <c r="O11" i="229"/>
  <c r="P10" i="42"/>
  <c r="Q13" i="42"/>
  <c r="P20" i="229"/>
  <c r="R14" i="41"/>
  <c r="H14" i="229"/>
  <c r="P17" i="41"/>
  <c r="F17" i="229"/>
  <c r="R12" i="42"/>
  <c r="Q16" i="229"/>
  <c r="P32" i="229"/>
  <c r="Q22" i="42"/>
  <c r="G4" i="194"/>
  <c r="Q13" i="41"/>
  <c r="G13" i="229"/>
  <c r="Q17" i="41"/>
  <c r="G17" i="229"/>
  <c r="P9" i="42"/>
  <c r="O9" i="229"/>
  <c r="P14" i="42"/>
  <c r="O21" i="229"/>
  <c r="Q32" i="229"/>
  <c r="R22" i="42"/>
  <c r="V9" i="252"/>
  <c r="V10" i="252" s="1"/>
  <c r="V11" i="252" s="1"/>
  <c r="V12" i="252" s="1"/>
  <c r="V13" i="252" s="1"/>
  <c r="V14" i="252" s="1"/>
  <c r="V15" i="252" s="1"/>
  <c r="V16" i="252" s="1"/>
  <c r="V17" i="252" s="1"/>
  <c r="V18" i="252" s="1"/>
  <c r="V19" i="252" s="1"/>
  <c r="V20" i="252" s="1"/>
  <c r="V21" i="252" s="1"/>
  <c r="V22" i="252" s="1"/>
  <c r="V23" i="252" s="1"/>
  <c r="V24" i="252" s="1"/>
  <c r="V25" i="252" s="1"/>
  <c r="V26" i="252" s="1"/>
  <c r="V27" i="252" s="1"/>
  <c r="V28" i="252" s="1"/>
  <c r="V29" i="252" s="1"/>
  <c r="V30" i="252" s="1"/>
  <c r="V31" i="252" s="1"/>
  <c r="V32" i="252" s="1"/>
  <c r="V33" i="252" s="1"/>
  <c r="V34" i="252" s="1"/>
  <c r="V35" i="252" s="1"/>
  <c r="V36" i="252" s="1"/>
  <c r="V37" i="252" s="1"/>
  <c r="V38" i="252" s="1"/>
  <c r="V39" i="252" s="1"/>
  <c r="V40" i="252" s="1"/>
  <c r="V41" i="252" s="1"/>
  <c r="V42" i="252" s="1"/>
  <c r="V43" i="252" s="1"/>
  <c r="V44" i="252" s="1"/>
  <c r="V45" i="252" s="1"/>
  <c r="V46" i="252" s="1"/>
  <c r="V47" i="252" s="1"/>
  <c r="V48" i="252" s="1"/>
  <c r="V49" i="252" s="1"/>
  <c r="V50" i="252" s="1"/>
  <c r="V51" i="252" s="1"/>
  <c r="V52" i="252" s="1"/>
  <c r="V53" i="252" s="1"/>
  <c r="V54" i="252" s="1"/>
  <c r="V55" i="252" s="1"/>
  <c r="V56" i="252" s="1"/>
  <c r="V57" i="252" s="1"/>
  <c r="V58" i="252" s="1"/>
  <c r="V59" i="252" s="1"/>
  <c r="V60" i="252" s="1"/>
  <c r="V61" i="252" s="1"/>
  <c r="V62" i="252" s="1"/>
  <c r="V63" i="252" s="1"/>
  <c r="V64" i="252" s="1"/>
  <c r="V65" i="252" s="1"/>
  <c r="V66" i="252" s="1"/>
  <c r="V67" i="252" s="1"/>
  <c r="V68" i="252" s="1"/>
  <c r="V69" i="252" s="1"/>
  <c r="V70" i="252" s="1"/>
  <c r="V71" i="252" s="1"/>
  <c r="V72" i="252" s="1"/>
  <c r="V73" i="252" s="1"/>
  <c r="V74" i="252" s="1"/>
  <c r="V75" i="252" s="1"/>
  <c r="V76" i="252" s="1"/>
  <c r="V77" i="252" s="1"/>
  <c r="V78" i="252" s="1"/>
  <c r="V79" i="252" s="1"/>
  <c r="V80" i="252" s="1"/>
  <c r="V81" i="252" s="1"/>
  <c r="V82" i="252" s="1"/>
  <c r="V83" i="252" s="1"/>
  <c r="V84" i="252" s="1"/>
  <c r="V85" i="252" s="1"/>
  <c r="V86" i="252" s="1"/>
  <c r="V87" i="252" s="1"/>
  <c r="V88" i="252" s="1"/>
  <c r="V89" i="252" s="1"/>
  <c r="V90" i="252" s="1"/>
  <c r="V91" i="252" s="1"/>
  <c r="V92" i="252" s="1"/>
  <c r="V93" i="252" s="1"/>
  <c r="V94" i="252" s="1"/>
  <c r="V95" i="252" s="1"/>
  <c r="V96" i="252" s="1"/>
  <c r="V97" i="252" s="1"/>
  <c r="V98" i="252" s="1"/>
  <c r="V99" i="252" s="1"/>
  <c r="V100" i="252" s="1"/>
  <c r="V101" i="252" s="1"/>
  <c r="V102" i="252" s="1"/>
  <c r="V103" i="252" s="1"/>
  <c r="V104" i="252" s="1"/>
  <c r="V105" i="252" s="1"/>
  <c r="V106" i="252" s="1"/>
  <c r="V107" i="252" s="1"/>
  <c r="V108" i="252" s="1"/>
  <c r="V109" i="252" s="1"/>
  <c r="V110" i="252" s="1"/>
  <c r="V111" i="252" s="1"/>
  <c r="V112" i="252" s="1"/>
  <c r="V113" i="252" s="1"/>
  <c r="V114" i="252" s="1"/>
  <c r="V115" i="252" s="1"/>
  <c r="V116" i="252" s="1"/>
  <c r="V117" i="252" s="1"/>
  <c r="V118" i="252" s="1"/>
  <c r="V119" i="252" s="1"/>
  <c r="V120" i="252" s="1"/>
  <c r="V121" i="252" s="1"/>
  <c r="V122" i="252" s="1"/>
  <c r="V123" i="252" s="1"/>
  <c r="V124" i="252" s="1"/>
  <c r="V125" i="252" s="1"/>
  <c r="V126" i="252" s="1"/>
  <c r="V127" i="252" s="1"/>
  <c r="V128" i="252" s="1"/>
  <c r="V129" i="252" s="1"/>
  <c r="V130" i="252" s="1"/>
  <c r="V131" i="252" s="1"/>
  <c r="V132" i="252" s="1"/>
  <c r="V133" i="252" s="1"/>
  <c r="V134" i="252" s="1"/>
  <c r="V135" i="252" s="1"/>
  <c r="V136" i="252" s="1"/>
  <c r="V137" i="252" s="1"/>
  <c r="V138" i="252" s="1"/>
  <c r="V139" i="252" s="1"/>
  <c r="V140" i="252" s="1"/>
  <c r="V141" i="252" s="1"/>
  <c r="V142" i="252" s="1"/>
  <c r="V143" i="252" s="1"/>
  <c r="V144" i="252" s="1"/>
  <c r="V145" i="252" s="1"/>
  <c r="V146" i="252" s="1"/>
  <c r="V147" i="252" s="1"/>
  <c r="V148" i="252" s="1"/>
  <c r="V149" i="252" s="1"/>
  <c r="V150" i="252" s="1"/>
  <c r="V151" i="252" s="1"/>
  <c r="V152" i="252" s="1"/>
  <c r="V153" i="252" s="1"/>
  <c r="V154" i="252" s="1"/>
  <c r="V155" i="252" s="1"/>
  <c r="V156" i="252" s="1"/>
  <c r="V157" i="252" s="1"/>
  <c r="V158" i="252" s="1"/>
  <c r="V159" i="252" s="1"/>
  <c r="V160" i="252" s="1"/>
  <c r="V161" i="252" s="1"/>
  <c r="V162" i="252" s="1"/>
  <c r="V163" i="252" s="1"/>
  <c r="V164" i="252" s="1"/>
  <c r="V165" i="252" s="1"/>
  <c r="V166" i="252" s="1"/>
  <c r="V167" i="252" s="1"/>
  <c r="V168" i="252" s="1"/>
  <c r="V169" i="252" s="1"/>
  <c r="V170" i="252" s="1"/>
  <c r="V171" i="252" s="1"/>
  <c r="V172" i="252" s="1"/>
  <c r="V173" i="252" s="1"/>
  <c r="V174" i="252" s="1"/>
  <c r="V175" i="252" s="1"/>
  <c r="V176" i="252" s="1"/>
  <c r="V177" i="252" s="1"/>
  <c r="V178" i="252" s="1"/>
  <c r="V179" i="252" s="1"/>
  <c r="V180" i="252" s="1"/>
  <c r="V181" i="252" s="1"/>
  <c r="V182" i="252" s="1"/>
  <c r="V183" i="252" s="1"/>
  <c r="V184" i="252" s="1"/>
  <c r="V185" i="252" s="1"/>
  <c r="V186" i="252" s="1"/>
  <c r="V187" i="252" s="1"/>
  <c r="V188" i="252" s="1"/>
  <c r="V189" i="252" s="1"/>
  <c r="V190" i="252" s="1"/>
  <c r="V191" i="252" s="1"/>
  <c r="V192" i="252" s="1"/>
  <c r="V193" i="252" s="1"/>
  <c r="V194" i="252" s="1"/>
  <c r="V195" i="252" s="1"/>
  <c r="V196" i="252" s="1"/>
  <c r="V197" i="252" s="1"/>
  <c r="V198" i="252" s="1"/>
  <c r="V199" i="252" s="1"/>
  <c r="V200" i="252" s="1"/>
  <c r="V201" i="252" s="1"/>
  <c r="V202" i="252" s="1"/>
  <c r="V203" i="252" s="1"/>
  <c r="V204" i="252" s="1"/>
  <c r="V205" i="252" s="1"/>
  <c r="V206" i="252" s="1"/>
  <c r="V207" i="252" s="1"/>
  <c r="V208" i="252" s="1"/>
  <c r="V209" i="252" s="1"/>
  <c r="V210" i="252" s="1"/>
  <c r="V211" i="252" s="1"/>
  <c r="V212" i="252" s="1"/>
  <c r="V213" i="252" s="1"/>
  <c r="V214" i="252" s="1"/>
  <c r="V215" i="252" s="1"/>
  <c r="V216" i="252" s="1"/>
  <c r="V217" i="252" s="1"/>
  <c r="V218" i="252" s="1"/>
  <c r="V219" i="252" s="1"/>
  <c r="V220" i="252" s="1"/>
  <c r="V221" i="252" s="1"/>
  <c r="V222" i="252" s="1"/>
  <c r="V223" i="252" s="1"/>
  <c r="V224" i="252" s="1"/>
  <c r="V225" i="252" s="1"/>
  <c r="V226" i="252" s="1"/>
  <c r="V227" i="252" s="1"/>
  <c r="V228" i="252" s="1"/>
  <c r="V229" i="252" s="1"/>
  <c r="V230" i="252" s="1"/>
  <c r="V231" i="252" s="1"/>
  <c r="V232" i="252" s="1"/>
  <c r="V233" i="252" s="1"/>
  <c r="V234" i="252" s="1"/>
  <c r="V235" i="252" s="1"/>
  <c r="V236" i="252" s="1"/>
  <c r="V237" i="252" s="1"/>
  <c r="V238" i="252" s="1"/>
  <c r="V239" i="252" s="1"/>
  <c r="V240" i="252" s="1"/>
  <c r="V241" i="252" s="1"/>
  <c r="V242" i="252" s="1"/>
  <c r="V243" i="252" s="1"/>
  <c r="V244" i="252" s="1"/>
  <c r="V245" i="252" s="1"/>
  <c r="V246" i="252" s="1"/>
  <c r="V247" i="252" s="1"/>
  <c r="V248" i="252" s="1"/>
  <c r="V249" i="252" s="1"/>
  <c r="V250" i="252" s="1"/>
  <c r="V251" i="252" s="1"/>
  <c r="V252" i="252" s="1"/>
  <c r="V253" i="252" s="1"/>
  <c r="V254" i="252" s="1"/>
  <c r="V255" i="252" s="1"/>
  <c r="V256" i="252" s="1"/>
  <c r="V257" i="252" s="1"/>
  <c r="V258" i="252" s="1"/>
  <c r="V259" i="252" s="1"/>
  <c r="V260" i="252" s="1"/>
  <c r="V261" i="252" s="1"/>
  <c r="V262" i="252" s="1"/>
  <c r="V263" i="252" s="1"/>
  <c r="V264" i="252" s="1"/>
  <c r="V265" i="252" s="1"/>
  <c r="V266" i="252" s="1"/>
  <c r="V267" i="252" s="1"/>
  <c r="V268" i="252" s="1"/>
  <c r="V269" i="252" s="1"/>
  <c r="V270" i="252" s="1"/>
  <c r="V271" i="252" s="1"/>
  <c r="V272" i="252" s="1"/>
  <c r="V273" i="252" s="1"/>
  <c r="V274" i="252" s="1"/>
  <c r="V275" i="252" s="1"/>
  <c r="V276" i="252" s="1"/>
  <c r="V277" i="252" s="1"/>
  <c r="V278" i="252" s="1"/>
  <c r="V279" i="252" s="1"/>
  <c r="V280" i="252" s="1"/>
  <c r="V281" i="252" s="1"/>
  <c r="V282" i="252" s="1"/>
  <c r="V283" i="252" s="1"/>
  <c r="V284" i="252" s="1"/>
  <c r="V285" i="252" s="1"/>
  <c r="V286" i="252" s="1"/>
  <c r="V287" i="252" s="1"/>
  <c r="V288" i="252" s="1"/>
  <c r="V289" i="252" s="1"/>
  <c r="V290" i="252" s="1"/>
  <c r="V291" i="252" s="1"/>
  <c r="V292" i="252" s="1"/>
  <c r="V293" i="252" s="1"/>
  <c r="V294" i="252" s="1"/>
  <c r="V295" i="252" s="1"/>
  <c r="V296" i="252" s="1"/>
  <c r="V297" i="252" s="1"/>
  <c r="V298" i="252" s="1"/>
  <c r="V299" i="252" s="1"/>
  <c r="V300" i="252" s="1"/>
  <c r="V301" i="252" s="1"/>
  <c r="V302" i="252" s="1"/>
  <c r="V303" i="252" s="1"/>
  <c r="V304" i="252" s="1"/>
  <c r="V305" i="252" s="1"/>
  <c r="V306" i="252" s="1"/>
  <c r="V307" i="252" s="1"/>
  <c r="V308" i="252" s="1"/>
  <c r="V309" i="252" s="1"/>
  <c r="V310" i="252" s="1"/>
  <c r="V311" i="252" s="1"/>
  <c r="V312" i="252" s="1"/>
  <c r="V313" i="252" s="1"/>
  <c r="V314" i="252" s="1"/>
  <c r="V315" i="252" s="1"/>
  <c r="V316" i="252" s="1"/>
  <c r="V317" i="252" s="1"/>
  <c r="V318" i="252" s="1"/>
  <c r="V319" i="252" s="1"/>
  <c r="V320" i="252" s="1"/>
  <c r="V321" i="252" s="1"/>
  <c r="V322" i="252" s="1"/>
  <c r="V323" i="252" s="1"/>
  <c r="V324" i="252" s="1"/>
  <c r="V325" i="252" s="1"/>
  <c r="V326" i="252" s="1"/>
  <c r="V327" i="252" s="1"/>
  <c r="V328" i="252" s="1"/>
  <c r="V329" i="252" s="1"/>
  <c r="V330" i="252" s="1"/>
  <c r="V331" i="252" s="1"/>
  <c r="V332" i="252" s="1"/>
  <c r="V333" i="252" s="1"/>
  <c r="V334" i="252" s="1"/>
  <c r="V335" i="252" s="1"/>
  <c r="V336" i="252" s="1"/>
  <c r="V337" i="252" s="1"/>
  <c r="V338" i="252" s="1"/>
  <c r="V339" i="252" s="1"/>
  <c r="V340" i="252" s="1"/>
  <c r="V341" i="252" s="1"/>
  <c r="V342" i="252" s="1"/>
  <c r="V343" i="252" s="1"/>
  <c r="V344" i="252" s="1"/>
  <c r="V345" i="252" s="1"/>
  <c r="V346" i="252" s="1"/>
  <c r="V347" i="252" s="1"/>
  <c r="V348" i="252" s="1"/>
  <c r="V349" i="252" s="1"/>
  <c r="V350" i="252" s="1"/>
  <c r="V351" i="252" s="1"/>
  <c r="V352" i="252" s="1"/>
  <c r="V353" i="252" s="1"/>
  <c r="V354" i="252" s="1"/>
  <c r="V355" i="252" s="1"/>
  <c r="V356" i="252" s="1"/>
  <c r="V357" i="252" s="1"/>
  <c r="V358" i="252" s="1"/>
  <c r="V359" i="252" s="1"/>
  <c r="V360" i="252" s="1"/>
  <c r="V361" i="252" s="1"/>
  <c r="V362" i="252" s="1"/>
  <c r="V363" i="252" s="1"/>
  <c r="V364" i="252" s="1"/>
  <c r="V365" i="252" s="1"/>
  <c r="V366" i="252" s="1"/>
  <c r="V367" i="252" s="1"/>
  <c r="V368" i="252" s="1"/>
  <c r="V369" i="252" s="1"/>
  <c r="V370" i="252" s="1"/>
  <c r="V371" i="252" s="1"/>
  <c r="V372" i="252" s="1"/>
  <c r="V373" i="252" s="1"/>
  <c r="V374" i="252" s="1"/>
  <c r="V375" i="252" s="1"/>
  <c r="V376" i="252" s="1"/>
  <c r="V377" i="252" s="1"/>
  <c r="V378" i="252" s="1"/>
  <c r="V379" i="252" s="1"/>
  <c r="V380" i="252" s="1"/>
  <c r="V381" i="252" s="1"/>
  <c r="V382" i="252" s="1"/>
  <c r="V383" i="252" s="1"/>
  <c r="V384" i="252" s="1"/>
  <c r="V385" i="252" s="1"/>
  <c r="V386" i="252" s="1"/>
  <c r="V387" i="252" s="1"/>
  <c r="V388" i="252" s="1"/>
  <c r="V389" i="252" s="1"/>
  <c r="V390" i="252" s="1"/>
  <c r="V391" i="252" s="1"/>
  <c r="V392" i="252" s="1"/>
  <c r="V393" i="252" s="1"/>
  <c r="V394" i="252" s="1"/>
  <c r="V395" i="252" s="1"/>
  <c r="V396" i="252" s="1"/>
  <c r="V397" i="252" s="1"/>
  <c r="V398" i="252" s="1"/>
  <c r="V399" i="252" s="1"/>
  <c r="V400" i="252" s="1"/>
  <c r="V401" i="252" s="1"/>
  <c r="V402" i="252" s="1"/>
  <c r="V403" i="252" s="1"/>
  <c r="V404" i="252" s="1"/>
  <c r="V405" i="252" s="1"/>
  <c r="V406" i="252" s="1"/>
  <c r="V407" i="252" s="1"/>
  <c r="V408" i="252" s="1"/>
  <c r="V409" i="252" s="1"/>
  <c r="V410" i="252" s="1"/>
  <c r="V411" i="252" s="1"/>
  <c r="V412" i="252" s="1"/>
  <c r="V413" i="252" s="1"/>
  <c r="V414" i="252" s="1"/>
  <c r="V415" i="252" s="1"/>
  <c r="V416" i="252" s="1"/>
  <c r="V417" i="252" s="1"/>
  <c r="V418" i="252" s="1"/>
  <c r="V419" i="252" s="1"/>
  <c r="V420" i="252" s="1"/>
  <c r="V421" i="252" s="1"/>
  <c r="V422" i="252" s="1"/>
  <c r="V423" i="252" s="1"/>
  <c r="V424" i="252" s="1"/>
  <c r="V425" i="252" s="1"/>
  <c r="V426" i="252" s="1"/>
  <c r="V427" i="252" s="1"/>
  <c r="V428" i="252" s="1"/>
  <c r="V429" i="252" s="1"/>
  <c r="V430" i="252" s="1"/>
  <c r="V431" i="252" s="1"/>
  <c r="V432" i="252" s="1"/>
  <c r="V433" i="252" s="1"/>
  <c r="V434" i="252" s="1"/>
  <c r="V435" i="252" s="1"/>
  <c r="V436" i="252" s="1"/>
  <c r="V437" i="252" s="1"/>
  <c r="V438" i="252" s="1"/>
  <c r="V439" i="252" s="1"/>
  <c r="V440" i="252" s="1"/>
  <c r="V441" i="252" s="1"/>
  <c r="V442" i="252" s="1"/>
  <c r="V443" i="252" s="1"/>
  <c r="V444" i="252" s="1"/>
  <c r="V445" i="252" s="1"/>
  <c r="V446" i="252" s="1"/>
  <c r="V447" i="252" s="1"/>
  <c r="V448" i="252" s="1"/>
  <c r="V449" i="252" s="1"/>
  <c r="V450" i="252" s="1"/>
  <c r="V451" i="252" s="1"/>
  <c r="V452" i="252" s="1"/>
  <c r="V453" i="252" s="1"/>
  <c r="V454" i="252" s="1"/>
  <c r="V455" i="252" s="1"/>
  <c r="V456" i="252" s="1"/>
  <c r="V457" i="252" s="1"/>
  <c r="V458" i="252" s="1"/>
  <c r="V459" i="252" s="1"/>
  <c r="V460" i="252" s="1"/>
  <c r="V461" i="252" s="1"/>
  <c r="V462" i="252" s="1"/>
  <c r="V463" i="252" s="1"/>
  <c r="V464" i="252" s="1"/>
  <c r="V465" i="252" s="1"/>
  <c r="V466" i="252" s="1"/>
  <c r="V467" i="252" s="1"/>
  <c r="V468" i="252" s="1"/>
  <c r="V469" i="252" s="1"/>
  <c r="V470" i="252" s="1"/>
  <c r="V471" i="252" s="1"/>
  <c r="V472" i="252" s="1"/>
  <c r="V473" i="252" s="1"/>
  <c r="V474" i="252" s="1"/>
  <c r="V475" i="252" s="1"/>
  <c r="V476" i="252" s="1"/>
  <c r="V477" i="252" s="1"/>
  <c r="V478" i="252" s="1"/>
  <c r="V479" i="252" s="1"/>
  <c r="V480" i="252" s="1"/>
  <c r="V481" i="252" s="1"/>
  <c r="V482" i="252" s="1"/>
  <c r="V483" i="252" s="1"/>
  <c r="V484" i="252" s="1"/>
  <c r="V485" i="252" s="1"/>
  <c r="V486" i="252" s="1"/>
  <c r="V487" i="252" s="1"/>
  <c r="V488" i="252" s="1"/>
  <c r="V489" i="252" s="1"/>
  <c r="V490" i="252" s="1"/>
  <c r="V491" i="252" s="1"/>
  <c r="V492" i="252" s="1"/>
  <c r="V493" i="252" s="1"/>
  <c r="V494" i="252" s="1"/>
  <c r="V495" i="252" s="1"/>
  <c r="V496" i="252" s="1"/>
  <c r="V497" i="252" s="1"/>
  <c r="V498" i="252" s="1"/>
  <c r="V499" i="252" s="1"/>
  <c r="V500" i="252" s="1"/>
  <c r="V501" i="252" s="1"/>
  <c r="V502" i="252" s="1"/>
  <c r="V503" i="252" s="1"/>
  <c r="V504" i="252" s="1"/>
  <c r="V505" i="252" s="1"/>
  <c r="V506" i="252" s="1"/>
  <c r="V507" i="252" s="1"/>
  <c r="V508" i="252" s="1"/>
  <c r="V509" i="252" s="1"/>
  <c r="V510" i="252" s="1"/>
  <c r="V511" i="252" s="1"/>
  <c r="V512" i="252" s="1"/>
  <c r="V513" i="252" s="1"/>
  <c r="V514" i="252" s="1"/>
  <c r="V515" i="252" s="1"/>
  <c r="V516" i="252" s="1"/>
  <c r="V517" i="252" s="1"/>
  <c r="V518" i="252" s="1"/>
  <c r="V519" i="252" s="1"/>
  <c r="V520" i="252" s="1"/>
  <c r="V521" i="252" s="1"/>
  <c r="V522" i="252" s="1"/>
  <c r="V523" i="252" s="1"/>
  <c r="V524" i="252" s="1"/>
  <c r="V525" i="252" s="1"/>
  <c r="V526" i="252" s="1"/>
  <c r="V527" i="252" s="1"/>
  <c r="V528" i="252" s="1"/>
  <c r="V529" i="252" s="1"/>
  <c r="V530" i="252" s="1"/>
  <c r="V531" i="252" s="1"/>
  <c r="V532" i="252" s="1"/>
  <c r="V533" i="252" s="1"/>
  <c r="V534" i="252" s="1"/>
  <c r="V535" i="252" s="1"/>
  <c r="V536" i="252" s="1"/>
  <c r="V537" i="252" s="1"/>
  <c r="V538" i="252" s="1"/>
  <c r="V539" i="252" s="1"/>
  <c r="V540" i="252" s="1"/>
  <c r="V541" i="252" s="1"/>
  <c r="V542" i="252" s="1"/>
  <c r="V543" i="252" s="1"/>
  <c r="V544" i="252" s="1"/>
  <c r="V545" i="252" s="1"/>
  <c r="V546" i="252" s="1"/>
  <c r="V547" i="252" s="1"/>
  <c r="V548" i="252" s="1"/>
  <c r="V549" i="252" s="1"/>
  <c r="V550" i="252" s="1"/>
  <c r="V551" i="252" s="1"/>
  <c r="V552" i="252" s="1"/>
  <c r="V553" i="252" s="1"/>
  <c r="V554" i="252" s="1"/>
  <c r="V555" i="252" s="1"/>
  <c r="V556" i="252" s="1"/>
  <c r="V557" i="252" s="1"/>
  <c r="V558" i="252" s="1"/>
  <c r="V559" i="252" s="1"/>
  <c r="V560" i="252" s="1"/>
  <c r="V561" i="252" s="1"/>
  <c r="V562" i="252" s="1"/>
  <c r="V563" i="252" s="1"/>
  <c r="V564" i="252" s="1"/>
  <c r="V565" i="252" s="1"/>
  <c r="V566" i="252" s="1"/>
  <c r="V567" i="252" s="1"/>
  <c r="V568" i="252" s="1"/>
  <c r="V569" i="252" s="1"/>
  <c r="V570" i="252" s="1"/>
  <c r="V571" i="252" s="1"/>
  <c r="V572" i="252" s="1"/>
  <c r="V573" i="252" s="1"/>
  <c r="V574" i="252" s="1"/>
  <c r="V575" i="252" s="1"/>
  <c r="V576" i="252" s="1"/>
  <c r="V577" i="252" s="1"/>
  <c r="V578" i="252" s="1"/>
  <c r="V579" i="252" s="1"/>
  <c r="V580" i="252" s="1"/>
  <c r="V581" i="252" s="1"/>
  <c r="V582" i="252" s="1"/>
  <c r="V583" i="252" s="1"/>
  <c r="V584" i="252" s="1"/>
  <c r="V585" i="252" s="1"/>
  <c r="V586" i="252" s="1"/>
  <c r="V587" i="252" s="1"/>
  <c r="V588" i="252" s="1"/>
  <c r="V589" i="252" s="1"/>
  <c r="V590" i="252" s="1"/>
  <c r="V591" i="252" s="1"/>
  <c r="V592" i="252" s="1"/>
  <c r="V593" i="252" s="1"/>
  <c r="V594" i="252" s="1"/>
  <c r="V595" i="252" s="1"/>
  <c r="V596" i="252" s="1"/>
  <c r="V597" i="252" s="1"/>
  <c r="V598" i="252" s="1"/>
  <c r="V599" i="252" s="1"/>
  <c r="V600" i="252" s="1"/>
  <c r="V601" i="252" s="1"/>
  <c r="V602" i="252" s="1"/>
  <c r="V603" i="252" s="1"/>
  <c r="V604" i="252" s="1"/>
  <c r="V605" i="252" s="1"/>
  <c r="V606" i="252" s="1"/>
  <c r="V607" i="252" s="1"/>
  <c r="V608" i="252" s="1"/>
  <c r="V609" i="252" s="1"/>
  <c r="V610" i="252" s="1"/>
  <c r="V611" i="252" s="1"/>
  <c r="V612" i="252" s="1"/>
  <c r="V613" i="252" s="1"/>
  <c r="V614" i="252" s="1"/>
  <c r="V615" i="252" s="1"/>
  <c r="V616" i="252" s="1"/>
  <c r="V617" i="252" s="1"/>
  <c r="V618" i="252" s="1"/>
  <c r="V619" i="252" s="1"/>
  <c r="V620" i="252" s="1"/>
  <c r="V621" i="252" s="1"/>
  <c r="V622" i="252" s="1"/>
  <c r="V623" i="252" s="1"/>
  <c r="V624" i="252" s="1"/>
  <c r="V625" i="252" s="1"/>
  <c r="V626" i="252" s="1"/>
  <c r="V627" i="252" s="1"/>
  <c r="V628" i="252" s="1"/>
  <c r="V629" i="252" s="1"/>
  <c r="V630" i="252" s="1"/>
  <c r="V631" i="252" s="1"/>
  <c r="V632" i="252" s="1"/>
  <c r="V633" i="252" s="1"/>
  <c r="V634" i="252" s="1"/>
  <c r="V635" i="252" s="1"/>
  <c r="V636" i="252" s="1"/>
  <c r="V637" i="252" s="1"/>
  <c r="V638" i="252" s="1"/>
  <c r="V639" i="252" s="1"/>
  <c r="V640" i="252" s="1"/>
  <c r="V641" i="252" s="1"/>
  <c r="V642" i="252" s="1"/>
  <c r="V643" i="252" s="1"/>
  <c r="V644" i="252" s="1"/>
  <c r="V645" i="252" s="1"/>
  <c r="V646" i="252" s="1"/>
  <c r="V647" i="252" s="1"/>
  <c r="V648" i="252" s="1"/>
  <c r="V649" i="252" s="1"/>
  <c r="V650" i="252" s="1"/>
  <c r="V651" i="252" s="1"/>
  <c r="V652" i="252" s="1"/>
  <c r="V653" i="252" s="1"/>
  <c r="V654" i="252" s="1"/>
  <c r="V655" i="252" s="1"/>
  <c r="V656" i="252" s="1"/>
  <c r="V657" i="252" s="1"/>
  <c r="V658" i="252" s="1"/>
  <c r="V659" i="252" s="1"/>
  <c r="V660" i="252" s="1"/>
  <c r="V661" i="252" s="1"/>
  <c r="V662" i="252" s="1"/>
  <c r="V663" i="252" s="1"/>
  <c r="V664" i="252" s="1"/>
  <c r="V665" i="252" s="1"/>
  <c r="V666" i="252" s="1"/>
  <c r="V667" i="252" s="1"/>
  <c r="V668" i="252" s="1"/>
  <c r="V669" i="252" s="1"/>
  <c r="V670" i="252" s="1"/>
  <c r="V671" i="252" s="1"/>
  <c r="V672" i="252" s="1"/>
  <c r="V673" i="252" s="1"/>
  <c r="V674" i="252" s="1"/>
  <c r="V675" i="252" s="1"/>
  <c r="V676" i="252" s="1"/>
  <c r="V677" i="252" s="1"/>
  <c r="V678" i="252" s="1"/>
  <c r="V679" i="252" s="1"/>
  <c r="V680" i="252" s="1"/>
  <c r="V681" i="252" s="1"/>
  <c r="V682" i="252" s="1"/>
  <c r="V683" i="252" s="1"/>
  <c r="V684" i="252" s="1"/>
  <c r="V685" i="252" s="1"/>
  <c r="V686" i="252" s="1"/>
  <c r="V687" i="252" s="1"/>
  <c r="V688" i="252" s="1"/>
  <c r="V689" i="252" s="1"/>
  <c r="V690" i="252" s="1"/>
  <c r="V691" i="252" s="1"/>
  <c r="V692" i="252" s="1"/>
  <c r="V693" i="252" s="1"/>
  <c r="V694" i="252" s="1"/>
  <c r="V695" i="252" s="1"/>
  <c r="V696" i="252" s="1"/>
  <c r="V697" i="252" s="1"/>
  <c r="V698" i="252" s="1"/>
  <c r="V699" i="252" s="1"/>
  <c r="V700" i="252" s="1"/>
  <c r="V701" i="252" s="1"/>
  <c r="V702" i="252" s="1"/>
  <c r="V703" i="252" s="1"/>
  <c r="V704" i="252" s="1"/>
  <c r="V705" i="252" s="1"/>
  <c r="V706" i="252" s="1"/>
  <c r="V707" i="252" s="1"/>
  <c r="V708" i="252" s="1"/>
  <c r="V709" i="252" s="1"/>
  <c r="V710" i="252" s="1"/>
  <c r="V711" i="252" s="1"/>
  <c r="V712" i="252" s="1"/>
  <c r="V713" i="252" s="1"/>
  <c r="V714" i="252" s="1"/>
  <c r="V715" i="252" s="1"/>
  <c r="V716" i="252" s="1"/>
  <c r="V717" i="252" s="1"/>
  <c r="V718" i="252" s="1"/>
  <c r="V719" i="252" s="1"/>
  <c r="V720" i="252" s="1"/>
  <c r="V721" i="252" s="1"/>
  <c r="V722" i="252" s="1"/>
  <c r="V723" i="252" s="1"/>
  <c r="V724" i="252" s="1"/>
  <c r="V725" i="252" s="1"/>
  <c r="V726" i="252" s="1"/>
  <c r="V727" i="252" s="1"/>
  <c r="V728" i="252" s="1"/>
  <c r="V729" i="252" s="1"/>
  <c r="V730" i="252" s="1"/>
  <c r="V731" i="252" s="1"/>
  <c r="V732" i="252" s="1"/>
  <c r="V733" i="252" s="1"/>
  <c r="V734" i="252" s="1"/>
  <c r="V735" i="252" s="1"/>
  <c r="V736" i="252" s="1"/>
  <c r="V737" i="252" s="1"/>
  <c r="V738" i="252" s="1"/>
  <c r="V739" i="252" s="1"/>
  <c r="V740" i="252" s="1"/>
  <c r="V741" i="252" s="1"/>
  <c r="V742" i="252" s="1"/>
  <c r="V743" i="252" s="1"/>
  <c r="V744" i="252" s="1"/>
  <c r="V745" i="252" s="1"/>
  <c r="V746" i="252" s="1"/>
  <c r="V747" i="252" s="1"/>
  <c r="V748" i="252" s="1"/>
  <c r="V749" i="252" s="1"/>
  <c r="V750" i="252" s="1"/>
  <c r="V751" i="252" s="1"/>
  <c r="V752" i="252" s="1"/>
  <c r="V753" i="252" s="1"/>
  <c r="V754" i="252" s="1"/>
  <c r="V755" i="252" s="1"/>
  <c r="V756" i="252" s="1"/>
  <c r="V757" i="252" s="1"/>
  <c r="V758" i="252" s="1"/>
  <c r="V759" i="252" s="1"/>
  <c r="V760" i="252" s="1"/>
  <c r="V761" i="252" s="1"/>
  <c r="V762" i="252" s="1"/>
  <c r="V763" i="252" s="1"/>
  <c r="V764" i="252" s="1"/>
  <c r="V765" i="252" s="1"/>
  <c r="V766" i="252" s="1"/>
  <c r="V767" i="252" s="1"/>
  <c r="V768" i="252" s="1"/>
  <c r="V769" i="252" s="1"/>
  <c r="V770" i="252" s="1"/>
  <c r="V771" i="252" s="1"/>
  <c r="V772" i="252" s="1"/>
  <c r="V773" i="252" s="1"/>
  <c r="V774" i="252" s="1"/>
  <c r="V775" i="252" s="1"/>
  <c r="V776" i="252" s="1"/>
  <c r="V777" i="252" s="1"/>
  <c r="V778" i="252" s="1"/>
  <c r="V779" i="252" s="1"/>
  <c r="V780" i="252" s="1"/>
  <c r="V781" i="252" s="1"/>
  <c r="V782" i="252" s="1"/>
  <c r="V783" i="252" s="1"/>
  <c r="V784" i="252" s="1"/>
  <c r="V785" i="252" s="1"/>
  <c r="V786" i="252" s="1"/>
  <c r="V787" i="252" s="1"/>
  <c r="V788" i="252" s="1"/>
  <c r="V789" i="252" s="1"/>
  <c r="V790" i="252" s="1"/>
  <c r="V791" i="252" s="1"/>
  <c r="V792" i="252" s="1"/>
  <c r="V793" i="252" s="1"/>
  <c r="V794" i="252" s="1"/>
  <c r="V795" i="252" s="1"/>
  <c r="V796" i="252" s="1"/>
  <c r="V797" i="252" s="1"/>
  <c r="V798" i="252" s="1"/>
  <c r="V799" i="252" s="1"/>
  <c r="V800" i="252" s="1"/>
  <c r="V801" i="252" s="1"/>
  <c r="V802" i="252" s="1"/>
  <c r="V803" i="252" s="1"/>
  <c r="V804" i="252" s="1"/>
  <c r="V805" i="252" s="1"/>
  <c r="V806" i="252" s="1"/>
  <c r="V807" i="252" s="1"/>
  <c r="V808" i="252" s="1"/>
  <c r="V809" i="252" s="1"/>
  <c r="V810" i="252" s="1"/>
  <c r="V811" i="252" s="1"/>
  <c r="V812" i="252" s="1"/>
  <c r="V813" i="252" s="1"/>
  <c r="V814" i="252" s="1"/>
  <c r="V815" i="252" s="1"/>
  <c r="V816" i="252" s="1"/>
  <c r="V817" i="252" s="1"/>
  <c r="V818" i="252" s="1"/>
  <c r="V819" i="252" s="1"/>
  <c r="V820" i="252" s="1"/>
  <c r="V821" i="252" s="1"/>
  <c r="V822" i="252" s="1"/>
  <c r="V823" i="252" s="1"/>
  <c r="V824" i="252" s="1"/>
  <c r="V825" i="252" s="1"/>
  <c r="V826" i="252" s="1"/>
  <c r="V827" i="252" s="1"/>
  <c r="V828" i="252" s="1"/>
  <c r="V829" i="252" s="1"/>
  <c r="V830" i="252" s="1"/>
  <c r="V831" i="252" s="1"/>
  <c r="V832" i="252" s="1"/>
  <c r="V833" i="252" s="1"/>
  <c r="V834" i="252" s="1"/>
  <c r="V835" i="252" s="1"/>
  <c r="V836" i="252" s="1"/>
  <c r="V837" i="252" s="1"/>
  <c r="V838" i="252" s="1"/>
  <c r="V839" i="252" s="1"/>
  <c r="V840" i="252" s="1"/>
  <c r="V841" i="252" s="1"/>
  <c r="V842" i="252" s="1"/>
  <c r="V843" i="252" s="1"/>
  <c r="V844" i="252" s="1"/>
  <c r="V845" i="252" s="1"/>
  <c r="V846" i="252" s="1"/>
  <c r="V847" i="252" s="1"/>
  <c r="V848" i="252" s="1"/>
  <c r="V849" i="252" s="1"/>
  <c r="V850" i="252" s="1"/>
  <c r="V851" i="252" s="1"/>
  <c r="V852" i="252" s="1"/>
  <c r="V853" i="252" s="1"/>
  <c r="V854" i="252" s="1"/>
  <c r="V855" i="252" s="1"/>
  <c r="V856" i="252" s="1"/>
  <c r="V857" i="252" s="1"/>
  <c r="V858" i="252" s="1"/>
  <c r="V859" i="252" s="1"/>
  <c r="V860" i="252" s="1"/>
  <c r="V861" i="252" s="1"/>
  <c r="V862" i="252" s="1"/>
  <c r="V863" i="252" s="1"/>
  <c r="V864" i="252" s="1"/>
  <c r="V865" i="252" s="1"/>
  <c r="V866" i="252" s="1"/>
  <c r="V867" i="252" s="1"/>
  <c r="V868" i="252" s="1"/>
  <c r="V869" i="252" s="1"/>
  <c r="V870" i="252" s="1"/>
  <c r="V871" i="252" s="1"/>
  <c r="V872" i="252" s="1"/>
  <c r="V873" i="252" s="1"/>
  <c r="V874" i="252" s="1"/>
  <c r="V875" i="252" s="1"/>
  <c r="V876" i="252" s="1"/>
  <c r="V877" i="252" s="1"/>
  <c r="V878" i="252" s="1"/>
  <c r="V879" i="252" s="1"/>
  <c r="V880" i="252" s="1"/>
  <c r="V881" i="252" s="1"/>
  <c r="V882" i="252" s="1"/>
  <c r="V883" i="252" s="1"/>
  <c r="V884" i="252" s="1"/>
  <c r="V885" i="252" s="1"/>
  <c r="V886" i="252" s="1"/>
  <c r="V887" i="252" s="1"/>
  <c r="V888" i="252" s="1"/>
  <c r="V889" i="252" s="1"/>
  <c r="V890" i="252" s="1"/>
  <c r="V891" i="252" s="1"/>
  <c r="V892" i="252" s="1"/>
  <c r="V893" i="252" s="1"/>
  <c r="V894" i="252" s="1"/>
  <c r="V895" i="252" s="1"/>
  <c r="V896" i="252" s="1"/>
  <c r="V897" i="252" s="1"/>
  <c r="V898" i="252" s="1"/>
  <c r="V899" i="252" s="1"/>
  <c r="V900" i="252" s="1"/>
  <c r="V901" i="252" s="1"/>
  <c r="V902" i="252" s="1"/>
  <c r="V903" i="252" s="1"/>
  <c r="V904" i="252" s="1"/>
  <c r="V905" i="252" s="1"/>
  <c r="V906" i="252" s="1"/>
  <c r="V907" i="252" s="1"/>
  <c r="V908" i="252" s="1"/>
  <c r="V909" i="252" s="1"/>
  <c r="V910" i="252" s="1"/>
  <c r="V911" i="252" s="1"/>
  <c r="V912" i="252" s="1"/>
  <c r="V913" i="252" s="1"/>
  <c r="V914" i="252" s="1"/>
  <c r="V915" i="252" s="1"/>
  <c r="V916" i="252" s="1"/>
  <c r="V917" i="252" s="1"/>
  <c r="V918" i="252" s="1"/>
  <c r="V919" i="252" s="1"/>
  <c r="V920" i="252" s="1"/>
  <c r="V921" i="252" s="1"/>
  <c r="V922" i="252" s="1"/>
  <c r="V923" i="252" s="1"/>
  <c r="V924" i="252" s="1"/>
  <c r="V925" i="252" s="1"/>
  <c r="V926" i="252" s="1"/>
  <c r="V927" i="252" s="1"/>
  <c r="V928" i="252" s="1"/>
  <c r="V929" i="252" s="1"/>
  <c r="V930" i="252" s="1"/>
  <c r="V931" i="252" s="1"/>
  <c r="V932" i="252" s="1"/>
  <c r="V933" i="252" s="1"/>
  <c r="V934" i="252" s="1"/>
  <c r="V935" i="252" s="1"/>
  <c r="V936" i="252" s="1"/>
  <c r="V937" i="252" s="1"/>
  <c r="V938" i="252" s="1"/>
  <c r="V939" i="252" s="1"/>
  <c r="V940" i="252" s="1"/>
  <c r="V941" i="252" s="1"/>
  <c r="V942" i="252" s="1"/>
  <c r="V943" i="252" s="1"/>
  <c r="V944" i="252" s="1"/>
  <c r="V945" i="252" s="1"/>
  <c r="V946" i="252" s="1"/>
  <c r="V947" i="252" s="1"/>
  <c r="V948" i="252" s="1"/>
  <c r="V949" i="252" s="1"/>
  <c r="V950" i="252" s="1"/>
  <c r="V951" i="252" s="1"/>
  <c r="V952" i="252" s="1"/>
  <c r="V953" i="252" s="1"/>
  <c r="V954" i="252" s="1"/>
  <c r="V955" i="252" s="1"/>
  <c r="V956" i="252" s="1"/>
  <c r="V957" i="252" s="1"/>
  <c r="V958" i="252" s="1"/>
  <c r="V959" i="252" s="1"/>
  <c r="V960" i="252" s="1"/>
  <c r="V961" i="252" s="1"/>
  <c r="V962" i="252" s="1"/>
  <c r="V963" i="252" s="1"/>
  <c r="V964" i="252" s="1"/>
  <c r="V965" i="252" s="1"/>
  <c r="V966" i="252" s="1"/>
  <c r="V967" i="252" s="1"/>
  <c r="V968" i="252" s="1"/>
  <c r="V969" i="252" s="1"/>
  <c r="V970" i="252" s="1"/>
  <c r="V971" i="252" s="1"/>
  <c r="V972" i="252" s="1"/>
  <c r="V973" i="252" s="1"/>
  <c r="V974" i="252" s="1"/>
  <c r="V975" i="252" s="1"/>
  <c r="V976" i="252" s="1"/>
  <c r="V977" i="252" s="1"/>
  <c r="V978" i="252" s="1"/>
  <c r="V979" i="252" s="1"/>
  <c r="V980" i="252" s="1"/>
  <c r="V981" i="252" s="1"/>
  <c r="V982" i="252" s="1"/>
  <c r="V983" i="252" s="1"/>
  <c r="V984" i="252" s="1"/>
  <c r="V985" i="252" s="1"/>
  <c r="V986" i="252" s="1"/>
  <c r="V987" i="252" s="1"/>
  <c r="V988" i="252" s="1"/>
  <c r="V989" i="252" s="1"/>
  <c r="V990" i="252" s="1"/>
  <c r="V991" i="252" s="1"/>
  <c r="V992" i="252" s="1"/>
  <c r="V993" i="252" s="1"/>
  <c r="V994" i="252" s="1"/>
  <c r="V995" i="252" s="1"/>
  <c r="V996" i="252" s="1"/>
  <c r="V997" i="252" s="1"/>
  <c r="V998" i="252" s="1"/>
  <c r="V999" i="252" s="1"/>
  <c r="V1000" i="252" s="1"/>
  <c r="V1001" i="252" s="1"/>
  <c r="V1002" i="252" s="1"/>
  <c r="V1003" i="252" s="1"/>
  <c r="V1004" i="252" s="1"/>
  <c r="V1005" i="252" s="1"/>
  <c r="V1006" i="252" s="1"/>
  <c r="V1007" i="252" s="1"/>
  <c r="V1008" i="252" s="1"/>
  <c r="V1009" i="252" s="1"/>
  <c r="V1010" i="252" s="1"/>
  <c r="V1011" i="252" s="1"/>
  <c r="V1012" i="252" s="1"/>
  <c r="V1013" i="252" s="1"/>
  <c r="V1014" i="252" s="1"/>
  <c r="V1015" i="252" s="1"/>
  <c r="V1016" i="252" s="1"/>
  <c r="V1017" i="252" s="1"/>
  <c r="V1018" i="252" s="1"/>
  <c r="V1019" i="252" s="1"/>
  <c r="V1020" i="252" s="1"/>
  <c r="V1021" i="252" s="1"/>
  <c r="V1022" i="252" s="1"/>
  <c r="V1023" i="252" s="1"/>
  <c r="V1024" i="252" s="1"/>
  <c r="V1025" i="252" s="1"/>
  <c r="V1026" i="252" s="1"/>
  <c r="V1027" i="252" s="1"/>
  <c r="V1028" i="252" s="1"/>
  <c r="V1029" i="252" s="1"/>
  <c r="V1030" i="252" s="1"/>
  <c r="V1031" i="252" s="1"/>
  <c r="V1032" i="252" s="1"/>
  <c r="V1033" i="252" s="1"/>
  <c r="V1034" i="252" s="1"/>
  <c r="V1035" i="252" s="1"/>
  <c r="V1036" i="252" s="1"/>
  <c r="V1037" i="252" s="1"/>
  <c r="V1038" i="252" s="1"/>
  <c r="V1039" i="252" s="1"/>
  <c r="V1040" i="252" s="1"/>
  <c r="V1041" i="252" s="1"/>
  <c r="V1042" i="252" s="1"/>
  <c r="V1043" i="252" s="1"/>
  <c r="V1044" i="252" s="1"/>
  <c r="V1045" i="252" s="1"/>
  <c r="V1046" i="252" s="1"/>
  <c r="V1047" i="252" s="1"/>
  <c r="V1048" i="252" s="1"/>
  <c r="V1049" i="252" s="1"/>
  <c r="V1050" i="252" s="1"/>
  <c r="V1051" i="252" s="1"/>
  <c r="V1052" i="252" s="1"/>
  <c r="V1053" i="252" s="1"/>
  <c r="V1054" i="252" s="1"/>
  <c r="V1055" i="252" s="1"/>
  <c r="V1056" i="252" s="1"/>
  <c r="V1057" i="252" s="1"/>
  <c r="V1058" i="252" s="1"/>
  <c r="V1059" i="252" s="1"/>
  <c r="V1060" i="252" s="1"/>
  <c r="V1061" i="252" s="1"/>
  <c r="V1062" i="252" s="1"/>
  <c r="V1063" i="252" s="1"/>
  <c r="V1064" i="252" s="1"/>
  <c r="V1065" i="252" s="1"/>
  <c r="V1066" i="252" s="1"/>
  <c r="V1067" i="252" s="1"/>
  <c r="V1068" i="252" s="1"/>
  <c r="V1069" i="252" s="1"/>
  <c r="V1070" i="252" s="1"/>
  <c r="V1071" i="252" s="1"/>
  <c r="V1072" i="252" s="1"/>
  <c r="V1073" i="252" s="1"/>
  <c r="V1074" i="252" s="1"/>
  <c r="V1075" i="252" s="1"/>
  <c r="V1076" i="252" s="1"/>
  <c r="V1077" i="252" s="1"/>
  <c r="V1078" i="252" s="1"/>
  <c r="V1079" i="252" s="1"/>
  <c r="V1080" i="252" s="1"/>
  <c r="V1081" i="252" s="1"/>
  <c r="V1082" i="252" s="1"/>
  <c r="V1083" i="252" s="1"/>
  <c r="V1084" i="252" s="1"/>
  <c r="V1085" i="252" s="1"/>
  <c r="V1086" i="252" s="1"/>
  <c r="V1087" i="252" s="1"/>
  <c r="V1088" i="252" s="1"/>
  <c r="V1089" i="252" s="1"/>
  <c r="V1090" i="252" s="1"/>
  <c r="V1091" i="252" s="1"/>
  <c r="V1092" i="252" s="1"/>
  <c r="V1093" i="252" s="1"/>
  <c r="V1094" i="252" s="1"/>
  <c r="V1095" i="252" s="1"/>
  <c r="V1096" i="252" s="1"/>
  <c r="V1097" i="252" s="1"/>
  <c r="V1098" i="252" s="1"/>
  <c r="V1099" i="252" s="1"/>
  <c r="V1100" i="252" s="1"/>
  <c r="V1101" i="252" s="1"/>
  <c r="V1102" i="252" s="1"/>
  <c r="V1103" i="252" s="1"/>
  <c r="V1104" i="252" s="1"/>
  <c r="V1105" i="252" s="1"/>
  <c r="V1106" i="252" s="1"/>
  <c r="V1107" i="252" s="1"/>
  <c r="V1108" i="252" s="1"/>
  <c r="V1109" i="252" s="1"/>
  <c r="V1110" i="252" s="1"/>
  <c r="V1111" i="252" s="1"/>
  <c r="V1112" i="252" s="1"/>
  <c r="V1113" i="252" s="1"/>
  <c r="V1114" i="252" s="1"/>
  <c r="V1115" i="252" s="1"/>
  <c r="V1116" i="252" s="1"/>
  <c r="V1117" i="252" s="1"/>
  <c r="V1118" i="252" s="1"/>
  <c r="V1119" i="252" s="1"/>
  <c r="V1120" i="252" s="1"/>
  <c r="V1121" i="252" s="1"/>
  <c r="V1122" i="252" s="1"/>
  <c r="V1123" i="252" s="1"/>
  <c r="V1124" i="252" s="1"/>
  <c r="V1125" i="252" s="1"/>
  <c r="V1126" i="252" s="1"/>
  <c r="V1127" i="252" s="1"/>
  <c r="V1128" i="252" s="1"/>
  <c r="V1129" i="252" s="1"/>
  <c r="V1130" i="252" s="1"/>
  <c r="V1131" i="252" s="1"/>
  <c r="V1132" i="252" s="1"/>
  <c r="V1133" i="252" s="1"/>
  <c r="V1134" i="252" s="1"/>
  <c r="V1135" i="252" s="1"/>
  <c r="V1136" i="252" s="1"/>
  <c r="V1137" i="252" s="1"/>
  <c r="V1138" i="252" s="1"/>
  <c r="V1139" i="252" s="1"/>
  <c r="V1140" i="252" s="1"/>
  <c r="V1141" i="252" s="1"/>
  <c r="V1142" i="252" s="1"/>
  <c r="V1143" i="252" s="1"/>
  <c r="V1144" i="252" s="1"/>
  <c r="V1145" i="252" s="1"/>
  <c r="V1146" i="252" s="1"/>
  <c r="V1147" i="252" s="1"/>
  <c r="V1148" i="252" s="1"/>
  <c r="V1149" i="252" s="1"/>
  <c r="V1150" i="252" s="1"/>
  <c r="V1151" i="252" s="1"/>
  <c r="V1152" i="252" s="1"/>
  <c r="V1153" i="252" s="1"/>
  <c r="V1154" i="252" s="1"/>
  <c r="V1155" i="252" s="1"/>
  <c r="V1156" i="252" s="1"/>
  <c r="V1157" i="252" s="1"/>
  <c r="V1158" i="252" s="1"/>
  <c r="V1159" i="252" s="1"/>
  <c r="V1160" i="252" s="1"/>
  <c r="V1161" i="252" s="1"/>
  <c r="V1162" i="252" s="1"/>
  <c r="V1163" i="252" s="1"/>
  <c r="V1164" i="252" s="1"/>
  <c r="V1165" i="252" s="1"/>
  <c r="V1166" i="252" s="1"/>
  <c r="V1167" i="252" s="1"/>
  <c r="V1168" i="252" s="1"/>
  <c r="V1169" i="252" s="1"/>
  <c r="V1170" i="252" s="1"/>
  <c r="V1171" i="252" s="1"/>
  <c r="V1172" i="252" s="1"/>
  <c r="V1173" i="252" s="1"/>
  <c r="V1174" i="252" s="1"/>
  <c r="V1175" i="252" s="1"/>
  <c r="V1176" i="252" s="1"/>
  <c r="V1177" i="252" s="1"/>
  <c r="V1178" i="252" s="1"/>
  <c r="V1179" i="252" s="1"/>
  <c r="V1180" i="252" s="1"/>
  <c r="V1181" i="252" s="1"/>
  <c r="V1182" i="252" s="1"/>
  <c r="V1183" i="252" s="1"/>
  <c r="V1184" i="252" s="1"/>
  <c r="V1185" i="252" s="1"/>
  <c r="V1186" i="252" s="1"/>
  <c r="V1187" i="252" s="1"/>
  <c r="V1188" i="252" s="1"/>
  <c r="V1189" i="252" s="1"/>
  <c r="V1190" i="252" s="1"/>
  <c r="V1191" i="252" s="1"/>
  <c r="V1192" i="252" s="1"/>
  <c r="V1193" i="252" s="1"/>
  <c r="V1194" i="252" s="1"/>
  <c r="V1195" i="252" s="1"/>
  <c r="V1196" i="252" s="1"/>
  <c r="V1197" i="252" s="1"/>
  <c r="V1198" i="252" s="1"/>
  <c r="V1199" i="252" s="1"/>
  <c r="V1200" i="252" s="1"/>
  <c r="V1201" i="252" s="1"/>
  <c r="V1202" i="252" s="1"/>
  <c r="V1203" i="252" s="1"/>
  <c r="V1204" i="252" s="1"/>
  <c r="V1205" i="252" s="1"/>
  <c r="V1206" i="252" s="1"/>
  <c r="V1207" i="252" s="1"/>
  <c r="V1208" i="252" s="1"/>
  <c r="V1209" i="252" s="1"/>
  <c r="V1210" i="252" s="1"/>
  <c r="V1211" i="252" s="1"/>
  <c r="V1212" i="252" s="1"/>
  <c r="V1213" i="252" s="1"/>
  <c r="V1214" i="252" s="1"/>
  <c r="V1215" i="252" s="1"/>
  <c r="V1216" i="252" s="1"/>
  <c r="V1217" i="252" s="1"/>
  <c r="V1218" i="252" s="1"/>
  <c r="V1219" i="252" s="1"/>
  <c r="V1220" i="252" s="1"/>
  <c r="V1221" i="252" s="1"/>
  <c r="V1222" i="252" s="1"/>
  <c r="V1223" i="252" s="1"/>
  <c r="V1224" i="252" s="1"/>
  <c r="V1225" i="252" s="1"/>
  <c r="V1226" i="252" s="1"/>
  <c r="V1227" i="252" s="1"/>
  <c r="V1228" i="252" s="1"/>
  <c r="V1229" i="252" s="1"/>
  <c r="V1230" i="252" s="1"/>
  <c r="V1231" i="252" s="1"/>
  <c r="V1232" i="252" s="1"/>
  <c r="V1233" i="252" s="1"/>
  <c r="V1234" i="252" s="1"/>
  <c r="V1235" i="252" s="1"/>
  <c r="V1236" i="252" s="1"/>
  <c r="V1237" i="252" s="1"/>
  <c r="V1238" i="252" s="1"/>
  <c r="V1239" i="252" s="1"/>
  <c r="V1240" i="252" s="1"/>
  <c r="V1241" i="252" s="1"/>
  <c r="V1242" i="252" s="1"/>
  <c r="V1243" i="252" s="1"/>
  <c r="V1244" i="252" s="1"/>
  <c r="V1245" i="252" s="1"/>
  <c r="V1246" i="252" s="1"/>
  <c r="V1247" i="252" s="1"/>
  <c r="V1248" i="252" s="1"/>
  <c r="V1249" i="252" s="1"/>
  <c r="V1250" i="252" s="1"/>
  <c r="V1251" i="252" s="1"/>
  <c r="V1252" i="252" s="1"/>
  <c r="V1253" i="252" s="1"/>
  <c r="V1254" i="252" s="1"/>
  <c r="V1255" i="252" s="1"/>
  <c r="V1256" i="252" s="1"/>
  <c r="V1257" i="252" s="1"/>
  <c r="V1258" i="252" s="1"/>
  <c r="V1259" i="252" s="1"/>
  <c r="V1260" i="252" s="1"/>
  <c r="V1261" i="252" s="1"/>
  <c r="V1262" i="252" s="1"/>
  <c r="V1263" i="252" s="1"/>
  <c r="V1264" i="252" s="1"/>
  <c r="V1265" i="252" s="1"/>
  <c r="V1266" i="252" s="1"/>
  <c r="V1267" i="252" s="1"/>
  <c r="V1268" i="252" s="1"/>
  <c r="V1269" i="252" s="1"/>
  <c r="V1270" i="252" s="1"/>
  <c r="V1271" i="252" s="1"/>
  <c r="V1272" i="252" s="1"/>
  <c r="V1273" i="252" s="1"/>
  <c r="V1274" i="252" s="1"/>
  <c r="V1275" i="252" s="1"/>
  <c r="V1276" i="252" s="1"/>
  <c r="V1277" i="252" s="1"/>
  <c r="V1278" i="252" s="1"/>
  <c r="V1279" i="252" s="1"/>
  <c r="V1280" i="252" s="1"/>
  <c r="V1281" i="252" s="1"/>
  <c r="V1282" i="252" s="1"/>
  <c r="V1283" i="252" s="1"/>
  <c r="V1284" i="252" s="1"/>
  <c r="V1285" i="252" s="1"/>
  <c r="V1286" i="252" s="1"/>
  <c r="V1287" i="252" s="1"/>
  <c r="V1288" i="252" s="1"/>
  <c r="V1289" i="252" s="1"/>
  <c r="V1290" i="252" s="1"/>
  <c r="V1291" i="252" s="1"/>
  <c r="V1292" i="252" s="1"/>
  <c r="V1293" i="252" s="1"/>
  <c r="V1294" i="252" s="1"/>
  <c r="V1295" i="252" s="1"/>
  <c r="V1296" i="252" s="1"/>
  <c r="V1297" i="252" s="1"/>
  <c r="V1298" i="252" s="1"/>
  <c r="V1299" i="252" s="1"/>
  <c r="V1300" i="252" s="1"/>
  <c r="V1301" i="252" s="1"/>
  <c r="V1302" i="252" s="1"/>
  <c r="V1303" i="252" s="1"/>
  <c r="V1304" i="252" s="1"/>
  <c r="V1305" i="252" s="1"/>
  <c r="V1306" i="252" s="1"/>
  <c r="V1307" i="252" s="1"/>
  <c r="V1308" i="252" s="1"/>
  <c r="V1309" i="252" s="1"/>
  <c r="V1310" i="252" s="1"/>
  <c r="V1311" i="252" s="1"/>
  <c r="V1312" i="252" s="1"/>
  <c r="V1313" i="252" s="1"/>
  <c r="V1314" i="252" s="1"/>
  <c r="V1315" i="252" s="1"/>
  <c r="V1316" i="252" s="1"/>
  <c r="V1317" i="252" s="1"/>
  <c r="V1318" i="252" s="1"/>
  <c r="V1319" i="252" s="1"/>
  <c r="V1320" i="252" s="1"/>
  <c r="V1321" i="252" s="1"/>
  <c r="V1322" i="252" s="1"/>
  <c r="V1323" i="252" s="1"/>
  <c r="V1324" i="252" s="1"/>
  <c r="V1325" i="252" s="1"/>
  <c r="V1326" i="252" s="1"/>
  <c r="V1327" i="252" s="1"/>
  <c r="V1328" i="252" s="1"/>
  <c r="V1329" i="252" s="1"/>
  <c r="V1330" i="252" s="1"/>
  <c r="V1331" i="252" s="1"/>
  <c r="V1332" i="252" s="1"/>
  <c r="V1333" i="252" s="1"/>
  <c r="V1334" i="252" s="1"/>
  <c r="V1335" i="252" s="1"/>
  <c r="V1336" i="252" s="1"/>
  <c r="V1337" i="252" s="1"/>
  <c r="V1338" i="252" s="1"/>
  <c r="V1339" i="252" s="1"/>
  <c r="V1340" i="252" s="1"/>
  <c r="V1341" i="252" s="1"/>
  <c r="V1342" i="252" s="1"/>
  <c r="V1343" i="252" s="1"/>
  <c r="V1344" i="252" s="1"/>
  <c r="V1345" i="252" s="1"/>
  <c r="V1346" i="252" s="1"/>
  <c r="V1347" i="252" s="1"/>
  <c r="V1348" i="252" s="1"/>
  <c r="V1349" i="252" s="1"/>
  <c r="V1350" i="252" s="1"/>
  <c r="V1351" i="252" s="1"/>
  <c r="V1352" i="252" s="1"/>
  <c r="V1353" i="252" s="1"/>
  <c r="V1354" i="252" s="1"/>
  <c r="V1355" i="252" s="1"/>
  <c r="V1356" i="252" s="1"/>
  <c r="V1357" i="252" s="1"/>
  <c r="V1358" i="252" s="1"/>
  <c r="V1359" i="252" s="1"/>
  <c r="V1360" i="252" s="1"/>
  <c r="V1361" i="252" s="1"/>
  <c r="V1362" i="252" s="1"/>
  <c r="V1363" i="252" s="1"/>
  <c r="V1364" i="252" s="1"/>
  <c r="V1365" i="252" s="1"/>
  <c r="V1366" i="252" s="1"/>
  <c r="V1367" i="252" s="1"/>
  <c r="V1368" i="252" s="1"/>
  <c r="V1369" i="252" s="1"/>
  <c r="V1370" i="252" s="1"/>
  <c r="V1371" i="252" s="1"/>
  <c r="V1372" i="252" s="1"/>
  <c r="V1373" i="252" s="1"/>
  <c r="V1374" i="252" s="1"/>
  <c r="V1375" i="252" s="1"/>
  <c r="V1376" i="252" s="1"/>
  <c r="V1377" i="252" s="1"/>
  <c r="V1378" i="252" s="1"/>
  <c r="V1379" i="252" s="1"/>
  <c r="V1380" i="252" s="1"/>
  <c r="V1381" i="252" s="1"/>
  <c r="V1382" i="252" s="1"/>
  <c r="V1383" i="252" s="1"/>
  <c r="V1384" i="252" s="1"/>
  <c r="V1385" i="252" s="1"/>
  <c r="V1386" i="252" s="1"/>
  <c r="V1387" i="252" s="1"/>
  <c r="V1388" i="252" s="1"/>
  <c r="V1389" i="252" s="1"/>
  <c r="V1390" i="252" s="1"/>
  <c r="V1391" i="252" s="1"/>
  <c r="V1392" i="252" s="1"/>
  <c r="V1393" i="252" s="1"/>
  <c r="V1394" i="252" s="1"/>
  <c r="V1395" i="252" s="1"/>
  <c r="V1396" i="252" s="1"/>
  <c r="V1397" i="252" s="1"/>
  <c r="V1398" i="252" s="1"/>
  <c r="V1399" i="252" s="1"/>
  <c r="V1400" i="252" s="1"/>
  <c r="V1401" i="252" s="1"/>
  <c r="V1402" i="252" s="1"/>
  <c r="V1403" i="252" s="1"/>
  <c r="V1404" i="252" s="1"/>
  <c r="V1405" i="252" s="1"/>
  <c r="V1406" i="252" s="1"/>
  <c r="V1407" i="252" s="1"/>
  <c r="V1408" i="252" s="1"/>
  <c r="V1409" i="252" s="1"/>
  <c r="V1410" i="252" s="1"/>
  <c r="V1411" i="252" s="1"/>
  <c r="V1412" i="252" s="1"/>
  <c r="V1413" i="252" s="1"/>
  <c r="V1414" i="252" s="1"/>
  <c r="V1415" i="252" s="1"/>
  <c r="V1416" i="252" s="1"/>
  <c r="V1417" i="252" s="1"/>
  <c r="V1418" i="252" s="1"/>
  <c r="V1419" i="252" s="1"/>
  <c r="V1420" i="252" s="1"/>
  <c r="V1421" i="252" s="1"/>
  <c r="V1422" i="252" s="1"/>
  <c r="V1423" i="252" s="1"/>
  <c r="V1424" i="252" s="1"/>
  <c r="V1425" i="252" s="1"/>
  <c r="V1426" i="252" s="1"/>
  <c r="V1427" i="252" s="1"/>
  <c r="V1428" i="252" s="1"/>
  <c r="V1429" i="252" s="1"/>
  <c r="V1430" i="252" s="1"/>
  <c r="V1431" i="252" s="1"/>
  <c r="V1432" i="252" s="1"/>
  <c r="V1433" i="252" s="1"/>
  <c r="V1434" i="252" s="1"/>
  <c r="V1435" i="252" s="1"/>
  <c r="V1436" i="252" s="1"/>
  <c r="V1437" i="252" s="1"/>
  <c r="V1438" i="252" s="1"/>
  <c r="V1439" i="252" s="1"/>
  <c r="V1440" i="252" s="1"/>
  <c r="V1441" i="252" s="1"/>
  <c r="V1442" i="252" s="1"/>
  <c r="V1443" i="252" s="1"/>
  <c r="V1444" i="252" s="1"/>
  <c r="V1445" i="252" s="1"/>
  <c r="V1446" i="252" s="1"/>
  <c r="V1447" i="252" s="1"/>
  <c r="V1448" i="252" s="1"/>
  <c r="V1449" i="252" s="1"/>
  <c r="V1450" i="252" s="1"/>
  <c r="V1451" i="252" s="1"/>
  <c r="V1452" i="252" s="1"/>
  <c r="V1453" i="252" s="1"/>
  <c r="V1454" i="252" s="1"/>
  <c r="V1455" i="252" s="1"/>
  <c r="V1456" i="252" s="1"/>
  <c r="V1457" i="252" s="1"/>
  <c r="V1458" i="252" s="1"/>
  <c r="V1459" i="252" s="1"/>
  <c r="V1460" i="252" s="1"/>
  <c r="V1461" i="252" s="1"/>
  <c r="V1462" i="252" s="1"/>
  <c r="V1463" i="252" s="1"/>
  <c r="V1464" i="252" s="1"/>
  <c r="V1465" i="252" s="1"/>
  <c r="V1466" i="252" s="1"/>
  <c r="V1467" i="252" s="1"/>
  <c r="V1468" i="252" s="1"/>
  <c r="V1469" i="252" s="1"/>
  <c r="V1470" i="252" s="1"/>
  <c r="V1471" i="252" s="1"/>
  <c r="V1472" i="252" s="1"/>
  <c r="V1473" i="252" s="1"/>
  <c r="V1474" i="252" s="1"/>
  <c r="V1475" i="252" s="1"/>
  <c r="V1476" i="252" s="1"/>
  <c r="V1477" i="252" s="1"/>
  <c r="V1478" i="252" s="1"/>
  <c r="V1479" i="252" s="1"/>
  <c r="V1480" i="252" s="1"/>
  <c r="V1481" i="252" s="1"/>
  <c r="V1482" i="252" s="1"/>
  <c r="V1483" i="252" s="1"/>
  <c r="V1484" i="252" s="1"/>
  <c r="V1485" i="252" s="1"/>
  <c r="V1486" i="252" s="1"/>
  <c r="V1487" i="252" s="1"/>
  <c r="V1488" i="252" s="1"/>
  <c r="V1489" i="252" s="1"/>
  <c r="V1490" i="252" s="1"/>
  <c r="V1491" i="252" s="1"/>
  <c r="V1492" i="252" s="1"/>
  <c r="V1493" i="252" s="1"/>
  <c r="V1494" i="252" s="1"/>
  <c r="V1495" i="252" s="1"/>
  <c r="V1496" i="252" s="1"/>
  <c r="V1497" i="252" s="1"/>
  <c r="V1498" i="252" s="1"/>
  <c r="V1499" i="252" s="1"/>
  <c r="V1500" i="252" s="1"/>
  <c r="V1501" i="252" s="1"/>
  <c r="V1502" i="252" s="1"/>
  <c r="V1503" i="252" s="1"/>
  <c r="V1504" i="252" s="1"/>
  <c r="V1505" i="252" s="1"/>
  <c r="V1506" i="252" s="1"/>
  <c r="V1507" i="252" s="1"/>
  <c r="V1508" i="252" s="1"/>
  <c r="V1509" i="252" s="1"/>
  <c r="V1510" i="252" s="1"/>
  <c r="V1511" i="252" s="1"/>
  <c r="V1512" i="252" s="1"/>
  <c r="V1513" i="252" s="1"/>
  <c r="V1514" i="252" s="1"/>
  <c r="V1515" i="252" s="1"/>
  <c r="V1516" i="252" s="1"/>
  <c r="V1517" i="252" s="1"/>
  <c r="V1518" i="252" s="1"/>
  <c r="V1519" i="252" s="1"/>
  <c r="V1520" i="252" s="1"/>
  <c r="V1521" i="252" s="1"/>
  <c r="V1522" i="252" s="1"/>
  <c r="V1523" i="252" s="1"/>
  <c r="V1524" i="252" s="1"/>
  <c r="V1525" i="252" s="1"/>
  <c r="V1526" i="252" s="1"/>
  <c r="V1527" i="252" s="1"/>
  <c r="V1528" i="252" s="1"/>
  <c r="V1529" i="252" s="1"/>
  <c r="V1530" i="252" s="1"/>
  <c r="V1531" i="252" s="1"/>
  <c r="V1532" i="252" s="1"/>
  <c r="V1533" i="252" s="1"/>
  <c r="V1534" i="252" s="1"/>
  <c r="V1535" i="252" s="1"/>
  <c r="V1536" i="252" s="1"/>
  <c r="V1537" i="252" s="1"/>
  <c r="V1538" i="252" s="1"/>
  <c r="V1539" i="252" s="1"/>
  <c r="V1540" i="252" s="1"/>
  <c r="V1541" i="252" s="1"/>
  <c r="V1542" i="252" s="1"/>
  <c r="V1543" i="252" s="1"/>
  <c r="V1544" i="252" s="1"/>
  <c r="V1545" i="252" s="1"/>
  <c r="V1546" i="252" s="1"/>
  <c r="V1547" i="252" s="1"/>
  <c r="V1548" i="252" s="1"/>
  <c r="V1549" i="252" s="1"/>
  <c r="V1550" i="252" s="1"/>
  <c r="V1551" i="252" s="1"/>
  <c r="V1552" i="252" s="1"/>
  <c r="V1553" i="252" s="1"/>
  <c r="V1554" i="252" s="1"/>
  <c r="V1555" i="252" s="1"/>
  <c r="V1556" i="252" s="1"/>
  <c r="V1557" i="252" s="1"/>
  <c r="V1558" i="252" s="1"/>
  <c r="V1559" i="252" s="1"/>
  <c r="V1560" i="252" s="1"/>
  <c r="V1561" i="252" s="1"/>
  <c r="V1562" i="252" s="1"/>
  <c r="V1563" i="252" s="1"/>
  <c r="V1564" i="252" s="1"/>
  <c r="V1565" i="252" s="1"/>
  <c r="V1566" i="252" s="1"/>
  <c r="V1567" i="252" s="1"/>
  <c r="V1568" i="252" s="1"/>
  <c r="V1569" i="252" s="1"/>
  <c r="V1570" i="252" s="1"/>
  <c r="V1571" i="252" s="1"/>
  <c r="V1572" i="252" s="1"/>
  <c r="V1573" i="252" s="1"/>
  <c r="V1574" i="252" s="1"/>
  <c r="V1575" i="252" s="1"/>
  <c r="V1576" i="252" s="1"/>
  <c r="V1577" i="252" s="1"/>
  <c r="V1578" i="252" s="1"/>
  <c r="V1579" i="252" s="1"/>
  <c r="V1580" i="252" s="1"/>
  <c r="V1581" i="252" s="1"/>
  <c r="V1582" i="252" s="1"/>
  <c r="V1583" i="252" s="1"/>
  <c r="V1584" i="252" s="1"/>
  <c r="V1585" i="252" s="1"/>
  <c r="V1586" i="252" s="1"/>
  <c r="V1587" i="252" s="1"/>
  <c r="V1588" i="252" s="1"/>
  <c r="V1589" i="252" s="1"/>
  <c r="V1590" i="252" s="1"/>
  <c r="V1591" i="252" s="1"/>
  <c r="V1592" i="252" s="1"/>
  <c r="V1593" i="252" s="1"/>
  <c r="V1594" i="252" s="1"/>
  <c r="V1595" i="252" s="1"/>
  <c r="V1596" i="252" s="1"/>
  <c r="V1597" i="252" s="1"/>
  <c r="V1598" i="252" s="1"/>
  <c r="V1599" i="252" s="1"/>
  <c r="V1600" i="252" s="1"/>
  <c r="V1601" i="252" s="1"/>
  <c r="V1602" i="252" s="1"/>
  <c r="V1603" i="252" s="1"/>
  <c r="V1604" i="252" s="1"/>
  <c r="V1605" i="252" s="1"/>
  <c r="V1606" i="252" s="1"/>
  <c r="V1607" i="252" s="1"/>
  <c r="V1608" i="252" s="1"/>
  <c r="V1609" i="252" s="1"/>
  <c r="V1610" i="252" s="1"/>
  <c r="V1611" i="252" s="1"/>
  <c r="V1612" i="252" s="1"/>
  <c r="V1613" i="252" s="1"/>
  <c r="V1614" i="252" s="1"/>
  <c r="V1615" i="252" s="1"/>
  <c r="V1616" i="252" s="1"/>
  <c r="V1617" i="252" s="1"/>
  <c r="V1618" i="252" s="1"/>
  <c r="V1619" i="252" s="1"/>
  <c r="V1620" i="252" s="1"/>
  <c r="V1621" i="252" s="1"/>
  <c r="V1622" i="252" s="1"/>
  <c r="V1623" i="252" s="1"/>
  <c r="V1624" i="252" s="1"/>
  <c r="V1625" i="252" s="1"/>
  <c r="V1626" i="252" s="1"/>
  <c r="V1627" i="252" s="1"/>
  <c r="V1628" i="252" s="1"/>
  <c r="V1629" i="252" s="1"/>
  <c r="V1630" i="252" s="1"/>
  <c r="V1631" i="252" s="1"/>
  <c r="V1632" i="252" s="1"/>
  <c r="V1633" i="252" s="1"/>
  <c r="V1634" i="252" s="1"/>
  <c r="V1635" i="252" s="1"/>
  <c r="V1636" i="252" s="1"/>
  <c r="V1637" i="252" s="1"/>
  <c r="V1638" i="252" s="1"/>
  <c r="V1639" i="252" s="1"/>
  <c r="V1640" i="252" s="1"/>
  <c r="V1641" i="252" s="1"/>
  <c r="V1642" i="252" s="1"/>
  <c r="V1643" i="252" s="1"/>
  <c r="V1644" i="252" s="1"/>
  <c r="V1645" i="252" s="1"/>
  <c r="V1646" i="252" s="1"/>
  <c r="V1647" i="252" s="1"/>
  <c r="V1648" i="252" s="1"/>
  <c r="V1649" i="252" s="1"/>
  <c r="V1650" i="252" s="1"/>
  <c r="V1651" i="252" s="1"/>
  <c r="V1652" i="252" s="1"/>
  <c r="V1653" i="252" s="1"/>
  <c r="V1654" i="252" s="1"/>
  <c r="V1655" i="252" s="1"/>
  <c r="V1656" i="252" s="1"/>
  <c r="V1657" i="252" s="1"/>
  <c r="V1658" i="252" s="1"/>
  <c r="V1659" i="252" s="1"/>
  <c r="V1660" i="252" s="1"/>
  <c r="V1661" i="252" s="1"/>
  <c r="V1662" i="252" s="1"/>
  <c r="V1663" i="252" s="1"/>
  <c r="V1664" i="252" s="1"/>
  <c r="V1665" i="252" s="1"/>
  <c r="V1666" i="252" s="1"/>
  <c r="V1667" i="252" s="1"/>
  <c r="V1668" i="252" s="1"/>
  <c r="V1669" i="252" s="1"/>
  <c r="V1670" i="252" s="1"/>
  <c r="V1671" i="252" s="1"/>
  <c r="V1672" i="252" s="1"/>
  <c r="V1673" i="252" s="1"/>
  <c r="V1674" i="252" s="1"/>
  <c r="V1675" i="252" s="1"/>
  <c r="V1676" i="252" s="1"/>
  <c r="V1677" i="252" s="1"/>
  <c r="V1678" i="252" s="1"/>
  <c r="V1679" i="252" s="1"/>
  <c r="V1680" i="252" s="1"/>
  <c r="V1681" i="252" s="1"/>
  <c r="V1682" i="252" s="1"/>
  <c r="V1683" i="252" s="1"/>
  <c r="V1684" i="252" s="1"/>
  <c r="V1685" i="252" s="1"/>
  <c r="V1686" i="252" s="1"/>
  <c r="V1687" i="252" s="1"/>
  <c r="V1688" i="252" s="1"/>
  <c r="V1689" i="252" s="1"/>
  <c r="V1690" i="252" s="1"/>
  <c r="V1691" i="252" s="1"/>
  <c r="V1692" i="252" s="1"/>
  <c r="V1693" i="252" s="1"/>
  <c r="V1694" i="252" s="1"/>
  <c r="V1695" i="252" s="1"/>
  <c r="V1696" i="252" s="1"/>
  <c r="V1697" i="252" s="1"/>
  <c r="V1698" i="252" s="1"/>
  <c r="V1699" i="252" s="1"/>
  <c r="V1700" i="252" s="1"/>
  <c r="V1701" i="252" s="1"/>
  <c r="V1702" i="252" s="1"/>
  <c r="V1703" i="252" s="1"/>
  <c r="V1704" i="252" s="1"/>
  <c r="V1705" i="252" s="1"/>
  <c r="V1706" i="252" s="1"/>
  <c r="V1707" i="252" s="1"/>
  <c r="V1708" i="252" s="1"/>
  <c r="V1709" i="252" s="1"/>
  <c r="V1710" i="252" s="1"/>
  <c r="V1711" i="252" s="1"/>
  <c r="V1712" i="252" s="1"/>
  <c r="V1713" i="252" s="1"/>
  <c r="V1714" i="252" s="1"/>
  <c r="V1715" i="252" s="1"/>
  <c r="V1716" i="252" s="1"/>
  <c r="V1717" i="252" s="1"/>
  <c r="V1718" i="252" s="1"/>
  <c r="V1719" i="252" s="1"/>
  <c r="V1720" i="252" s="1"/>
  <c r="V1721" i="252" s="1"/>
  <c r="V1722" i="252" s="1"/>
  <c r="V1723" i="252" s="1"/>
  <c r="V1724" i="252" s="1"/>
  <c r="V1725" i="252" s="1"/>
  <c r="V1726" i="252" s="1"/>
  <c r="V1727" i="252" s="1"/>
  <c r="V1728" i="252" s="1"/>
  <c r="V1729" i="252" s="1"/>
  <c r="V1730" i="252" s="1"/>
  <c r="V1731" i="252" s="1"/>
  <c r="V1732" i="252" s="1"/>
  <c r="V1733" i="252" s="1"/>
  <c r="V1734" i="252" s="1"/>
  <c r="V1735" i="252" s="1"/>
  <c r="V1736" i="252" s="1"/>
  <c r="V1737" i="252" s="1"/>
  <c r="V1738" i="252" s="1"/>
  <c r="V1739" i="252" s="1"/>
  <c r="V1740" i="252" s="1"/>
  <c r="V1741" i="252" s="1"/>
  <c r="V1742" i="252" s="1"/>
  <c r="V1743" i="252" s="1"/>
  <c r="V1744" i="252" s="1"/>
  <c r="V1745" i="252" s="1"/>
  <c r="V1746" i="252" s="1"/>
  <c r="V1747" i="252" s="1"/>
  <c r="V1748" i="252" s="1"/>
  <c r="V1749" i="252" s="1"/>
  <c r="V1750" i="252" s="1"/>
  <c r="V1751" i="252" s="1"/>
  <c r="V1752" i="252" s="1"/>
  <c r="V1753" i="252" s="1"/>
  <c r="V1754" i="252" s="1"/>
  <c r="V1755" i="252" s="1"/>
  <c r="V1756" i="252" s="1"/>
  <c r="V1757" i="252" s="1"/>
  <c r="V1758" i="252" s="1"/>
  <c r="V1759" i="252" s="1"/>
  <c r="V1760" i="252" s="1"/>
  <c r="V1761" i="252" s="1"/>
  <c r="V1762" i="252" s="1"/>
  <c r="V1763" i="252" s="1"/>
  <c r="V1764" i="252" s="1"/>
  <c r="V1765" i="252" s="1"/>
  <c r="V1766" i="252" s="1"/>
  <c r="V1767" i="252" s="1"/>
  <c r="V1768" i="252" s="1"/>
  <c r="V1769" i="252" s="1"/>
  <c r="V1770" i="252" s="1"/>
  <c r="V1771" i="252" s="1"/>
  <c r="V1772" i="252" s="1"/>
  <c r="V1773" i="252" s="1"/>
  <c r="V1774" i="252" s="1"/>
  <c r="V1775" i="252" s="1"/>
  <c r="V1776" i="252" s="1"/>
  <c r="V1777" i="252" s="1"/>
  <c r="V1778" i="252" s="1"/>
  <c r="V1779" i="252" s="1"/>
  <c r="V1780" i="252" s="1"/>
  <c r="V1781" i="252" s="1"/>
  <c r="V1782" i="252" s="1"/>
  <c r="V1783" i="252" s="1"/>
  <c r="V1784" i="252" s="1"/>
  <c r="V1785" i="252" s="1"/>
  <c r="V1786" i="252" s="1"/>
  <c r="V1787" i="252" s="1"/>
  <c r="V1788" i="252" s="1"/>
  <c r="V1789" i="252" s="1"/>
  <c r="V1790" i="252" s="1"/>
  <c r="V1791" i="252" s="1"/>
  <c r="V1792" i="252" s="1"/>
  <c r="V1793" i="252" s="1"/>
  <c r="V1794" i="252" s="1"/>
  <c r="V1795" i="252" s="1"/>
  <c r="V1796" i="252" s="1"/>
  <c r="V1797" i="252" s="1"/>
  <c r="V1798" i="252" s="1"/>
  <c r="V1799" i="252" s="1"/>
  <c r="V1800" i="252" s="1"/>
  <c r="V1801" i="252" s="1"/>
  <c r="V1802" i="252" s="1"/>
  <c r="V1803" i="252" s="1"/>
  <c r="V1804" i="252" s="1"/>
  <c r="V1805" i="252" s="1"/>
  <c r="V1806" i="252" s="1"/>
  <c r="V1807" i="252" s="1"/>
  <c r="V1808" i="252" s="1"/>
  <c r="V1809" i="252" s="1"/>
  <c r="V1810" i="252" s="1"/>
  <c r="V1811" i="252" s="1"/>
  <c r="V1812" i="252" s="1"/>
  <c r="V1813" i="252" s="1"/>
  <c r="V1814" i="252" s="1"/>
  <c r="V1815" i="252" s="1"/>
  <c r="V1816" i="252" s="1"/>
  <c r="V1817" i="252" s="1"/>
  <c r="V1818" i="252" s="1"/>
  <c r="V1819" i="252" s="1"/>
  <c r="V1820" i="252" s="1"/>
  <c r="V1821" i="252" s="1"/>
  <c r="V1822" i="252" s="1"/>
  <c r="V1823" i="252" s="1"/>
  <c r="V1824" i="252" s="1"/>
  <c r="V1825" i="252" s="1"/>
  <c r="V1826" i="252" s="1"/>
  <c r="V1827" i="252" s="1"/>
  <c r="V1828" i="252" s="1"/>
  <c r="V1829" i="252" s="1"/>
  <c r="V1830" i="252" s="1"/>
  <c r="V1831" i="252" s="1"/>
  <c r="V1832" i="252" s="1"/>
  <c r="V1833" i="252" s="1"/>
  <c r="V1834" i="252" s="1"/>
  <c r="V1835" i="252" s="1"/>
  <c r="V1836" i="252" s="1"/>
  <c r="V1837" i="252" s="1"/>
  <c r="V1838" i="252" s="1"/>
  <c r="V1839" i="252" s="1"/>
  <c r="V1840" i="252" s="1"/>
  <c r="V1841" i="252" s="1"/>
  <c r="V1842" i="252" s="1"/>
  <c r="V1843" i="252" s="1"/>
  <c r="V1844" i="252" s="1"/>
  <c r="V1845" i="252" s="1"/>
  <c r="V1846" i="252" s="1"/>
  <c r="V1847" i="252" s="1"/>
  <c r="V1848" i="252" s="1"/>
  <c r="V1849" i="252" s="1"/>
  <c r="V1850" i="252" s="1"/>
  <c r="V1851" i="252" s="1"/>
  <c r="V1852" i="252" s="1"/>
  <c r="V1853" i="252" s="1"/>
  <c r="V1854" i="252" s="1"/>
  <c r="V1855" i="252" s="1"/>
  <c r="V1856" i="252" s="1"/>
  <c r="V1857" i="252" s="1"/>
  <c r="V1858" i="252" s="1"/>
  <c r="V1859" i="252" s="1"/>
  <c r="V1860" i="252" s="1"/>
  <c r="V1861" i="252" s="1"/>
  <c r="V1862" i="252" s="1"/>
  <c r="V1863" i="252" s="1"/>
  <c r="V1864" i="252" s="1"/>
  <c r="V1865" i="252" s="1"/>
  <c r="V1866" i="252" s="1"/>
  <c r="V1867" i="252" s="1"/>
  <c r="V1868" i="252" s="1"/>
  <c r="V1869" i="252" s="1"/>
  <c r="V1870" i="252" s="1"/>
  <c r="V1871" i="252" s="1"/>
  <c r="V1872" i="252" s="1"/>
  <c r="V1873" i="252" s="1"/>
  <c r="V1874" i="252" s="1"/>
  <c r="V1875" i="252" s="1"/>
  <c r="V1876" i="252" s="1"/>
  <c r="V1877" i="252" s="1"/>
  <c r="V1878" i="252" s="1"/>
  <c r="V1879" i="252" s="1"/>
  <c r="V1880" i="252" s="1"/>
  <c r="V1881" i="252" s="1"/>
  <c r="V1882" i="252" s="1"/>
  <c r="V1883" i="252" s="1"/>
  <c r="V1884" i="252" s="1"/>
  <c r="V1885" i="252" s="1"/>
  <c r="V1886" i="252" s="1"/>
  <c r="V1887" i="252" s="1"/>
  <c r="V1888" i="252" s="1"/>
  <c r="V1889" i="252" s="1"/>
  <c r="V1890" i="252" s="1"/>
  <c r="V1891" i="252" s="1"/>
  <c r="V1892" i="252" s="1"/>
  <c r="V1893" i="252" s="1"/>
  <c r="V1894" i="252" s="1"/>
  <c r="V1895" i="252" s="1"/>
  <c r="V1896" i="252" s="1"/>
  <c r="V1897" i="252" s="1"/>
  <c r="V1898" i="252" s="1"/>
  <c r="V1899" i="252" s="1"/>
  <c r="V1900" i="252" s="1"/>
  <c r="V1901" i="252" s="1"/>
  <c r="V1902" i="252" s="1"/>
  <c r="V1903" i="252" s="1"/>
  <c r="V1904" i="252" s="1"/>
  <c r="V1905" i="252" s="1"/>
  <c r="V1906" i="252" s="1"/>
  <c r="V1907" i="252" s="1"/>
  <c r="V1908" i="252" s="1"/>
  <c r="V1909" i="252" s="1"/>
  <c r="V1910" i="252" s="1"/>
  <c r="V1911" i="252" s="1"/>
  <c r="V1912" i="252" s="1"/>
  <c r="V1913" i="252" s="1"/>
  <c r="V1914" i="252" s="1"/>
  <c r="V1915" i="252" s="1"/>
  <c r="V1916" i="252" s="1"/>
  <c r="V1917" i="252" s="1"/>
  <c r="V1918" i="252" s="1"/>
  <c r="V1919" i="252" s="1"/>
  <c r="V1920" i="252" s="1"/>
  <c r="V1921" i="252" s="1"/>
  <c r="V1922" i="252" s="1"/>
  <c r="V1923" i="252" s="1"/>
  <c r="V1924" i="252" s="1"/>
  <c r="V1925" i="252" s="1"/>
  <c r="V1926" i="252" s="1"/>
  <c r="V1927" i="252" s="1"/>
  <c r="V1928" i="252" s="1"/>
  <c r="V1929" i="252" s="1"/>
  <c r="V1930" i="252" s="1"/>
  <c r="V1931" i="252" s="1"/>
  <c r="V1932" i="252" s="1"/>
  <c r="V1933" i="252" s="1"/>
  <c r="V1934" i="252" s="1"/>
  <c r="V1935" i="252" s="1"/>
  <c r="V1936" i="252" s="1"/>
  <c r="V1937" i="252" s="1"/>
  <c r="V1938" i="252" s="1"/>
  <c r="V1939" i="252" s="1"/>
  <c r="V1940" i="252" s="1"/>
  <c r="V1941" i="252" s="1"/>
  <c r="V1942" i="252" s="1"/>
  <c r="V1943" i="252" s="1"/>
  <c r="V1944" i="252" s="1"/>
  <c r="V1945" i="252" s="1"/>
  <c r="V1946" i="252" s="1"/>
  <c r="V1947" i="252" s="1"/>
  <c r="V1948" i="252" s="1"/>
  <c r="V1949" i="252" s="1"/>
  <c r="V1950" i="252" s="1"/>
  <c r="V1951" i="252" s="1"/>
  <c r="V1952" i="252" s="1"/>
  <c r="V1953" i="252" s="1"/>
  <c r="V1954" i="252" s="1"/>
  <c r="V1955" i="252" s="1"/>
  <c r="V1956" i="252" s="1"/>
  <c r="V1957" i="252" s="1"/>
  <c r="V1958" i="252" s="1"/>
  <c r="V1959" i="252" s="1"/>
  <c r="V1960" i="252" s="1"/>
  <c r="V1961" i="252" s="1"/>
  <c r="V1962" i="252" s="1"/>
  <c r="V1963" i="252" s="1"/>
  <c r="V1964" i="252" s="1"/>
  <c r="V1965" i="252" s="1"/>
  <c r="V1966" i="252" s="1"/>
  <c r="V1967" i="252" s="1"/>
  <c r="V1968" i="252" s="1"/>
  <c r="V1969" i="252" s="1"/>
  <c r="V1970" i="252" s="1"/>
  <c r="V1971" i="252" s="1"/>
  <c r="V1972" i="252" s="1"/>
  <c r="V1973" i="252" s="1"/>
  <c r="V1974" i="252" s="1"/>
  <c r="V1975" i="252" s="1"/>
  <c r="V1976" i="252" s="1"/>
  <c r="V1977" i="252" s="1"/>
  <c r="V1978" i="252" s="1"/>
  <c r="V1979" i="252" s="1"/>
  <c r="V1980" i="252" s="1"/>
  <c r="V1981" i="252" s="1"/>
  <c r="V1982" i="252" s="1"/>
  <c r="V1983" i="252" s="1"/>
  <c r="V1984" i="252" s="1"/>
  <c r="V1985" i="252" s="1"/>
  <c r="V1986" i="252" s="1"/>
  <c r="V1987" i="252" s="1"/>
  <c r="V1988" i="252" s="1"/>
  <c r="V1989" i="252" s="1"/>
  <c r="V1990" i="252" s="1"/>
  <c r="V1991" i="252" s="1"/>
  <c r="V1992" i="252" s="1"/>
  <c r="V1993" i="252" s="1"/>
  <c r="V1994" i="252" s="1"/>
  <c r="V1995" i="252" s="1"/>
  <c r="V1996" i="252" s="1"/>
  <c r="V1997" i="252" s="1"/>
  <c r="V1998" i="252" s="1"/>
  <c r="V1999" i="252" s="1"/>
  <c r="V2000" i="252" s="1"/>
  <c r="V2001" i="252" s="1"/>
  <c r="V2002" i="252" s="1"/>
  <c r="V2003" i="252" s="1"/>
  <c r="V2004" i="252" s="1"/>
  <c r="V2005" i="252" s="1"/>
  <c r="V2006" i="252" s="1"/>
  <c r="V2007" i="252" s="1"/>
  <c r="V2008" i="252" s="1"/>
  <c r="V2009" i="252" s="1"/>
  <c r="V2010" i="252" s="1"/>
  <c r="V2011" i="252" s="1"/>
  <c r="V2012" i="252" s="1"/>
  <c r="V2013" i="252" s="1"/>
  <c r="V2014" i="252" s="1"/>
  <c r="V2015" i="252" s="1"/>
  <c r="V2016" i="252" s="1"/>
  <c r="V2017" i="252" s="1"/>
  <c r="V2018" i="252" s="1"/>
  <c r="V2019" i="252" s="1"/>
  <c r="V2020" i="252" s="1"/>
  <c r="V2021" i="252" s="1"/>
  <c r="V2022" i="252" s="1"/>
  <c r="V2023" i="252" s="1"/>
  <c r="V2024" i="252" s="1"/>
  <c r="V2025" i="252" s="1"/>
  <c r="V2026" i="252" s="1"/>
  <c r="V2027" i="252" s="1"/>
  <c r="V2028" i="252" s="1"/>
  <c r="V2029" i="252" s="1"/>
  <c r="V2030" i="252" s="1"/>
  <c r="V2031" i="252" s="1"/>
  <c r="V2032" i="252" s="1"/>
  <c r="V2033" i="252" s="1"/>
  <c r="V2034" i="252" s="1"/>
  <c r="V2035" i="252" s="1"/>
  <c r="V2036" i="252" s="1"/>
  <c r="V2037" i="252" s="1"/>
  <c r="V2038" i="252" s="1"/>
  <c r="V2039" i="252" s="1"/>
  <c r="V2040" i="252" s="1"/>
  <c r="V2041" i="252" s="1"/>
  <c r="V2042" i="252" s="1"/>
  <c r="V2043" i="252" s="1"/>
  <c r="V2044" i="252" s="1"/>
  <c r="V2045" i="252" s="1"/>
  <c r="V2046" i="252" s="1"/>
  <c r="V2047" i="252" s="1"/>
  <c r="V2048" i="252" s="1"/>
  <c r="V2049" i="252" s="1"/>
  <c r="V2050" i="252" s="1"/>
  <c r="V2051" i="252" s="1"/>
  <c r="V2052" i="252" s="1"/>
  <c r="V2053" i="252" s="1"/>
  <c r="V2054" i="252" s="1"/>
  <c r="V2055" i="252" s="1"/>
  <c r="V2056" i="252" s="1"/>
  <c r="V2057" i="252" s="1"/>
  <c r="V2058" i="252" s="1"/>
  <c r="V2059" i="252" s="1"/>
  <c r="V2060" i="252" s="1"/>
  <c r="V2061" i="252" s="1"/>
  <c r="V2062" i="252" s="1"/>
  <c r="V2063" i="252" s="1"/>
  <c r="V2064" i="252" s="1"/>
  <c r="V2065" i="252" s="1"/>
  <c r="V2066" i="252" s="1"/>
  <c r="V2067" i="252" s="1"/>
  <c r="V2068" i="252" s="1"/>
  <c r="V2069" i="252" s="1"/>
  <c r="V2070" i="252" s="1"/>
  <c r="V2071" i="252" s="1"/>
  <c r="V2072" i="252" s="1"/>
  <c r="V2073" i="252" s="1"/>
  <c r="V2074" i="252" s="1"/>
  <c r="V2075" i="252" s="1"/>
  <c r="V2076" i="252" s="1"/>
  <c r="V2077" i="252" s="1"/>
  <c r="V2078" i="252" s="1"/>
  <c r="V2079" i="252" s="1"/>
  <c r="V2080" i="252" s="1"/>
  <c r="V2081" i="252" s="1"/>
  <c r="V2082" i="252" s="1"/>
  <c r="V2083" i="252" s="1"/>
  <c r="V2084" i="252" s="1"/>
  <c r="V2085" i="252" s="1"/>
  <c r="V2086" i="252" s="1"/>
  <c r="V2087" i="252" s="1"/>
  <c r="V2088" i="252" s="1"/>
  <c r="V2089" i="252" s="1"/>
  <c r="V2090" i="252" s="1"/>
  <c r="V2091" i="252" s="1"/>
  <c r="V2092" i="252" s="1"/>
  <c r="V2093" i="252" s="1"/>
  <c r="V2094" i="252" s="1"/>
  <c r="V2095" i="252" s="1"/>
  <c r="V2096" i="252" s="1"/>
  <c r="V2097" i="252" s="1"/>
  <c r="V2098" i="252" s="1"/>
  <c r="V2099" i="252" s="1"/>
  <c r="V2100" i="252" s="1"/>
  <c r="V2101" i="252" s="1"/>
  <c r="V2102" i="252" s="1"/>
  <c r="V2103" i="252" s="1"/>
  <c r="V2104" i="252" s="1"/>
  <c r="V2105" i="252" s="1"/>
  <c r="V2106" i="252" s="1"/>
  <c r="V2107" i="252" s="1"/>
  <c r="V2108" i="252" s="1"/>
  <c r="V2109" i="252" s="1"/>
  <c r="V2110" i="252" s="1"/>
  <c r="V2111" i="252" s="1"/>
  <c r="V2112" i="252" s="1"/>
  <c r="V2113" i="252" s="1"/>
  <c r="V2114" i="252" s="1"/>
  <c r="V2115" i="252" s="1"/>
  <c r="V2116" i="252" s="1"/>
  <c r="V2117" i="252" s="1"/>
  <c r="V2118" i="252" s="1"/>
  <c r="V2119" i="252" s="1"/>
  <c r="V2120" i="252" s="1"/>
  <c r="V2121" i="252" s="1"/>
  <c r="V2122" i="252" s="1"/>
  <c r="V2123" i="252" s="1"/>
  <c r="V2124" i="252" s="1"/>
  <c r="V2125" i="252" s="1"/>
  <c r="V2126" i="252" s="1"/>
  <c r="V2127" i="252" s="1"/>
  <c r="V2128" i="252" s="1"/>
  <c r="V2129" i="252" s="1"/>
  <c r="V2130" i="252" s="1"/>
  <c r="V2131" i="252" s="1"/>
  <c r="V2132" i="252" s="1"/>
  <c r="V2133" i="252" s="1"/>
  <c r="V2134" i="252" s="1"/>
  <c r="V2135" i="252" s="1"/>
  <c r="V2136" i="252" s="1"/>
  <c r="V2137" i="252" s="1"/>
  <c r="V2138" i="252" s="1"/>
  <c r="V2139" i="252" s="1"/>
  <c r="V2140" i="252" s="1"/>
  <c r="V2141" i="252" s="1"/>
  <c r="V2142" i="252" s="1"/>
  <c r="V2143" i="252" s="1"/>
  <c r="V2144" i="252" s="1"/>
  <c r="V2145" i="252" s="1"/>
  <c r="V2146" i="252" s="1"/>
  <c r="V2147" i="252" s="1"/>
  <c r="V2148" i="252" s="1"/>
  <c r="V2149" i="252" s="1"/>
  <c r="V2150" i="252" s="1"/>
  <c r="V2151" i="252" s="1"/>
  <c r="V2152" i="252" s="1"/>
  <c r="V2153" i="252" s="1"/>
  <c r="V2154" i="252" s="1"/>
  <c r="V2155" i="252" s="1"/>
  <c r="V2156" i="252" s="1"/>
  <c r="V2157" i="252" s="1"/>
  <c r="V2158" i="252" s="1"/>
  <c r="V2159" i="252" s="1"/>
  <c r="V2160" i="252" s="1"/>
  <c r="V2161" i="252" s="1"/>
  <c r="V2162" i="252" s="1"/>
  <c r="V2163" i="252" s="1"/>
  <c r="V2164" i="252" s="1"/>
  <c r="V2165" i="252" s="1"/>
  <c r="V2166" i="252" s="1"/>
  <c r="V2167" i="252" s="1"/>
  <c r="V2168" i="252" s="1"/>
  <c r="V2169" i="252" s="1"/>
  <c r="V2170" i="252" s="1"/>
  <c r="V2171" i="252" s="1"/>
  <c r="V2172" i="252" s="1"/>
  <c r="V2173" i="252" s="1"/>
  <c r="V2174" i="252" s="1"/>
  <c r="V2175" i="252" s="1"/>
  <c r="V2176" i="252" s="1"/>
  <c r="V2177" i="252" s="1"/>
  <c r="V2178" i="252" s="1"/>
  <c r="V2179" i="252" s="1"/>
  <c r="V2180" i="252" s="1"/>
  <c r="V2181" i="252" s="1"/>
  <c r="V2182" i="252" s="1"/>
  <c r="V2183" i="252" s="1"/>
  <c r="V2184" i="252" s="1"/>
  <c r="V2185" i="252" s="1"/>
  <c r="V2186" i="252" s="1"/>
  <c r="V2187" i="252" s="1"/>
  <c r="V2188" i="252" s="1"/>
  <c r="V2189" i="252" s="1"/>
  <c r="V2190" i="252" s="1"/>
  <c r="V2191" i="252" s="1"/>
  <c r="V2192" i="252" s="1"/>
  <c r="V2193" i="252" s="1"/>
  <c r="V2194" i="252" s="1"/>
  <c r="V2195" i="252" s="1"/>
  <c r="V2196" i="252" s="1"/>
  <c r="V2197" i="252" s="1"/>
  <c r="V2198" i="252" s="1"/>
  <c r="V2199" i="252" s="1"/>
  <c r="V2200" i="252" s="1"/>
  <c r="V2201" i="252" s="1"/>
  <c r="V2202" i="252" s="1"/>
  <c r="V2203" i="252" s="1"/>
  <c r="V2204" i="252" s="1"/>
  <c r="V2205" i="252" s="1"/>
  <c r="V2206" i="252" s="1"/>
  <c r="V2207" i="252" s="1"/>
  <c r="V2208" i="252" s="1"/>
  <c r="V2209" i="252" s="1"/>
  <c r="V2210" i="252" s="1"/>
  <c r="V2211" i="252" s="1"/>
  <c r="V2212" i="252" s="1"/>
  <c r="V2213" i="252" s="1"/>
  <c r="V2214" i="252" s="1"/>
  <c r="V2215" i="252" s="1"/>
  <c r="V2216" i="252" s="1"/>
  <c r="V2217" i="252" s="1"/>
  <c r="V2218" i="252" s="1"/>
  <c r="V2219" i="252" s="1"/>
  <c r="V2220" i="252" s="1"/>
  <c r="V2221" i="252" s="1"/>
  <c r="V2222" i="252" s="1"/>
  <c r="V2223" i="252" s="1"/>
  <c r="V2224" i="252" s="1"/>
  <c r="V2225" i="252" s="1"/>
  <c r="V2226" i="252" s="1"/>
  <c r="V2227" i="252" s="1"/>
  <c r="V2228" i="252" s="1"/>
  <c r="V2229" i="252" s="1"/>
  <c r="V2230" i="252" s="1"/>
  <c r="V2231" i="252" s="1"/>
  <c r="V2232" i="252" s="1"/>
  <c r="V2233" i="252" s="1"/>
  <c r="V2234" i="252" s="1"/>
  <c r="V2235" i="252" s="1"/>
  <c r="V2236" i="252" s="1"/>
  <c r="V2237" i="252" s="1"/>
  <c r="V2238" i="252" s="1"/>
  <c r="V2239" i="252" s="1"/>
  <c r="V2240" i="252" s="1"/>
  <c r="V2241" i="252" s="1"/>
  <c r="V2242" i="252" s="1"/>
  <c r="V2243" i="252" s="1"/>
  <c r="V2244" i="252" s="1"/>
  <c r="V2245" i="252" s="1"/>
  <c r="V2246" i="252" s="1"/>
  <c r="V2247" i="252" s="1"/>
  <c r="V2248" i="252" s="1"/>
  <c r="V2249" i="252" s="1"/>
  <c r="V2250" i="252" s="1"/>
  <c r="V2251" i="252" s="1"/>
  <c r="V2252" i="252" s="1"/>
  <c r="V2253" i="252" s="1"/>
  <c r="V2254" i="252" s="1"/>
  <c r="V2255" i="252" s="1"/>
  <c r="V2256" i="252" s="1"/>
  <c r="V2257" i="252" s="1"/>
  <c r="V2258" i="252" s="1"/>
  <c r="V2259" i="252" s="1"/>
  <c r="V2260" i="252" s="1"/>
  <c r="V2261" i="252" s="1"/>
  <c r="V2262" i="252" s="1"/>
  <c r="V2263" i="252" s="1"/>
  <c r="V2264" i="252" s="1"/>
  <c r="V2265" i="252" s="1"/>
  <c r="V2266" i="252" s="1"/>
  <c r="V2267" i="252" s="1"/>
  <c r="V2268" i="252" s="1"/>
  <c r="V2269" i="252" s="1"/>
  <c r="V2270" i="252" s="1"/>
  <c r="V2271" i="252" s="1"/>
  <c r="V2272" i="252" s="1"/>
  <c r="V2273" i="252" s="1"/>
  <c r="V2274" i="252" s="1"/>
  <c r="V2275" i="252" s="1"/>
  <c r="V2276" i="252" s="1"/>
  <c r="V2277" i="252" s="1"/>
  <c r="V2278" i="252" s="1"/>
  <c r="V2279" i="252" s="1"/>
  <c r="V2280" i="252" s="1"/>
  <c r="V2281" i="252" s="1"/>
  <c r="V2282" i="252" s="1"/>
  <c r="V2283" i="252" s="1"/>
  <c r="V2284" i="252" s="1"/>
  <c r="V2285" i="252" s="1"/>
  <c r="V2286" i="252" s="1"/>
  <c r="V2287" i="252" s="1"/>
  <c r="V2288" i="252" s="1"/>
  <c r="V2289" i="252" s="1"/>
  <c r="V2290" i="252" s="1"/>
  <c r="V2291" i="252" s="1"/>
  <c r="V2292" i="252" s="1"/>
  <c r="V2293" i="252" s="1"/>
  <c r="V2294" i="252" s="1"/>
  <c r="V2295" i="252" s="1"/>
  <c r="V2296" i="252" s="1"/>
  <c r="V2297" i="252" s="1"/>
  <c r="V2298" i="252" s="1"/>
  <c r="V2299" i="252" s="1"/>
  <c r="V2300" i="252" s="1"/>
  <c r="V2301" i="252" s="1"/>
  <c r="V2302" i="252" s="1"/>
  <c r="V2303" i="252" s="1"/>
  <c r="V2304" i="252" s="1"/>
  <c r="V2305" i="252" s="1"/>
  <c r="V2306" i="252" s="1"/>
  <c r="V2307" i="252" s="1"/>
  <c r="V2308" i="252" s="1"/>
  <c r="V2309" i="252" s="1"/>
  <c r="V2310" i="252" s="1"/>
  <c r="V2311" i="252" s="1"/>
  <c r="V2312" i="252" s="1"/>
  <c r="V2313" i="252" s="1"/>
  <c r="V2314" i="252" s="1"/>
  <c r="V2315" i="252" s="1"/>
  <c r="V2316" i="252" s="1"/>
  <c r="V2317" i="252" s="1"/>
  <c r="V2318" i="252" s="1"/>
  <c r="V2319" i="252" s="1"/>
  <c r="V2320" i="252" s="1"/>
  <c r="V2321" i="252" s="1"/>
  <c r="V2322" i="252" s="1"/>
  <c r="V2323" i="252" s="1"/>
  <c r="V2324" i="252" s="1"/>
  <c r="V2325" i="252" s="1"/>
  <c r="V2326" i="252" s="1"/>
  <c r="V2327" i="252" s="1"/>
  <c r="V2328" i="252" s="1"/>
  <c r="V2329" i="252" s="1"/>
  <c r="V2330" i="252" s="1"/>
  <c r="V2331" i="252" s="1"/>
  <c r="V2332" i="252" s="1"/>
  <c r="V2333" i="252" s="1"/>
  <c r="V2334" i="252" s="1"/>
  <c r="V2335" i="252" s="1"/>
  <c r="V2336" i="252" s="1"/>
  <c r="V2337" i="252" s="1"/>
  <c r="V2338" i="252" s="1"/>
  <c r="V2339" i="252" s="1"/>
  <c r="V2340" i="252" s="1"/>
  <c r="V2341" i="252" s="1"/>
  <c r="V2342" i="252" s="1"/>
  <c r="V2343" i="252" s="1"/>
  <c r="V2344" i="252" s="1"/>
  <c r="V2345" i="252" s="1"/>
  <c r="V2346" i="252" s="1"/>
  <c r="V2347" i="252" s="1"/>
  <c r="V2348" i="252" s="1"/>
  <c r="V2349" i="252" s="1"/>
  <c r="V2350" i="252" s="1"/>
  <c r="V2351" i="252" s="1"/>
  <c r="V2352" i="252" s="1"/>
  <c r="V2353" i="252" s="1"/>
  <c r="V2354" i="252" s="1"/>
  <c r="V2355" i="252" s="1"/>
  <c r="V2356" i="252" s="1"/>
  <c r="V2357" i="252" s="1"/>
  <c r="V2358" i="252" s="1"/>
  <c r="V2359" i="252" s="1"/>
  <c r="V2360" i="252" s="1"/>
  <c r="V2361" i="252" s="1"/>
  <c r="V2362" i="252" s="1"/>
  <c r="V2363" i="252" s="1"/>
  <c r="V2364" i="252" s="1"/>
  <c r="V2365" i="252" s="1"/>
  <c r="V2366" i="252" s="1"/>
  <c r="V2367" i="252" s="1"/>
  <c r="V2368" i="252" s="1"/>
  <c r="V2369" i="252" s="1"/>
  <c r="V2370" i="252" s="1"/>
  <c r="V2371" i="252" s="1"/>
  <c r="V2372" i="252" s="1"/>
  <c r="V2373" i="252" s="1"/>
  <c r="V2374" i="252" s="1"/>
  <c r="V2375" i="252" s="1"/>
  <c r="V2376" i="252" s="1"/>
  <c r="V2377" i="252" s="1"/>
  <c r="V2378" i="252" s="1"/>
  <c r="V2379" i="252" s="1"/>
  <c r="V2380" i="252" s="1"/>
  <c r="V2381" i="252" s="1"/>
  <c r="V2382" i="252" s="1"/>
  <c r="V2383" i="252" s="1"/>
  <c r="V2384" i="252" s="1"/>
  <c r="V2385" i="252" s="1"/>
  <c r="V2386" i="252" s="1"/>
  <c r="V2387" i="252" s="1"/>
  <c r="V2388" i="252" s="1"/>
  <c r="V2389" i="252" s="1"/>
  <c r="V2390" i="252" s="1"/>
  <c r="V2391" i="252" s="1"/>
  <c r="V2392" i="252" s="1"/>
  <c r="V2393" i="252" s="1"/>
  <c r="V2394" i="252" s="1"/>
  <c r="V2395" i="252" s="1"/>
  <c r="V2396" i="252" s="1"/>
  <c r="V2397" i="252" s="1"/>
  <c r="V2398" i="252" s="1"/>
  <c r="V2399" i="252" s="1"/>
  <c r="V2400" i="252" s="1"/>
  <c r="V2401" i="252" s="1"/>
  <c r="V2402" i="252" s="1"/>
  <c r="V2403" i="252" s="1"/>
  <c r="V2404" i="252" s="1"/>
  <c r="V2405" i="252" s="1"/>
  <c r="V2406" i="252" s="1"/>
  <c r="V2407" i="252" s="1"/>
  <c r="V2408" i="252" s="1"/>
  <c r="V2409" i="252" s="1"/>
  <c r="V2410" i="252" s="1"/>
  <c r="V2411" i="252" s="1"/>
  <c r="V2412" i="252" s="1"/>
  <c r="V2413" i="252" s="1"/>
  <c r="V2414" i="252" s="1"/>
  <c r="V2415" i="252" s="1"/>
  <c r="V2416" i="252" s="1"/>
  <c r="V2417" i="252" s="1"/>
  <c r="V2418" i="252" s="1"/>
  <c r="V2419" i="252" s="1"/>
  <c r="V2420" i="252" s="1"/>
  <c r="V2421" i="252" s="1"/>
  <c r="V2422" i="252" s="1"/>
  <c r="V2423" i="252" s="1"/>
  <c r="V2424" i="252" s="1"/>
  <c r="V2425" i="252" s="1"/>
  <c r="V2426" i="252" s="1"/>
  <c r="V2427" i="252" s="1"/>
  <c r="V2428" i="252" s="1"/>
  <c r="V2429" i="252" s="1"/>
  <c r="V2430" i="252" s="1"/>
  <c r="V2431" i="252" s="1"/>
  <c r="V2432" i="252" s="1"/>
  <c r="V2433" i="252" s="1"/>
  <c r="V2434" i="252" s="1"/>
  <c r="V2435" i="252" s="1"/>
  <c r="V2436" i="252" s="1"/>
  <c r="V2437" i="252" s="1"/>
  <c r="V2438" i="252" s="1"/>
  <c r="V2439" i="252" s="1"/>
  <c r="V2440" i="252" s="1"/>
  <c r="V2441" i="252" s="1"/>
  <c r="V2442" i="252" s="1"/>
  <c r="V2443" i="252" s="1"/>
  <c r="V2444" i="252" s="1"/>
  <c r="V2445" i="252" s="1"/>
  <c r="V2446" i="252" s="1"/>
  <c r="V2447" i="252" s="1"/>
  <c r="V2448" i="252" s="1"/>
  <c r="V2449" i="252" s="1"/>
  <c r="V2450" i="252" s="1"/>
  <c r="V2451" i="252" s="1"/>
  <c r="V2452" i="252" s="1"/>
  <c r="V2453" i="252" s="1"/>
  <c r="V2454" i="252" s="1"/>
  <c r="V2455" i="252" s="1"/>
  <c r="V2456" i="252" s="1"/>
  <c r="V2457" i="252" s="1"/>
  <c r="V2458" i="252" s="1"/>
  <c r="V2459" i="252" s="1"/>
  <c r="V2460" i="252" s="1"/>
  <c r="V2461" i="252" s="1"/>
  <c r="V2462" i="252" s="1"/>
  <c r="V2463" i="252" s="1"/>
  <c r="V2464" i="252" s="1"/>
  <c r="V2465" i="252" s="1"/>
  <c r="V2466" i="252" s="1"/>
  <c r="V2467" i="252" s="1"/>
  <c r="V2468" i="252" s="1"/>
  <c r="V2469" i="252" s="1"/>
  <c r="V2470" i="252" s="1"/>
  <c r="V2471" i="252" s="1"/>
  <c r="V2472" i="252" s="1"/>
  <c r="V2473" i="252" s="1"/>
  <c r="V2474" i="252" s="1"/>
  <c r="V2475" i="252" s="1"/>
  <c r="V2476" i="252" s="1"/>
  <c r="V2477" i="252" s="1"/>
  <c r="V2478" i="252" s="1"/>
  <c r="V2479" i="252" s="1"/>
  <c r="V2480" i="252" s="1"/>
  <c r="V2481" i="252" s="1"/>
  <c r="V2482" i="252" s="1"/>
  <c r="V2483" i="252" s="1"/>
  <c r="V2484" i="252" s="1"/>
  <c r="V2485" i="252" s="1"/>
  <c r="V2486" i="252" s="1"/>
  <c r="V2487" i="252" s="1"/>
  <c r="V2488" i="252" s="1"/>
  <c r="V2489" i="252" s="1"/>
  <c r="V2490" i="252" s="1"/>
  <c r="V2491" i="252" s="1"/>
  <c r="V2492" i="252" s="1"/>
  <c r="V2493" i="252" s="1"/>
  <c r="V2494" i="252" s="1"/>
  <c r="V2495" i="252" s="1"/>
  <c r="V2496" i="252" s="1"/>
  <c r="V2497" i="252" s="1"/>
  <c r="V2498" i="252" s="1"/>
  <c r="V2499" i="252" s="1"/>
  <c r="V2500" i="252" s="1"/>
  <c r="V2501" i="252" s="1"/>
  <c r="V2502" i="252" s="1"/>
  <c r="V2503" i="252" s="1"/>
  <c r="V2504" i="252" s="1"/>
  <c r="V2505" i="252" s="1"/>
  <c r="V2506" i="252" s="1"/>
  <c r="V2507" i="252" s="1"/>
  <c r="V2508" i="252" s="1"/>
  <c r="V2509" i="252" s="1"/>
  <c r="V2510" i="252" s="1"/>
  <c r="V2511" i="252" s="1"/>
  <c r="V2512" i="252" s="1"/>
  <c r="V2513" i="252" s="1"/>
  <c r="V2514" i="252" s="1"/>
  <c r="V2515" i="252" s="1"/>
  <c r="V2516" i="252" s="1"/>
  <c r="V2517" i="252" s="1"/>
  <c r="V2518" i="252" s="1"/>
  <c r="V2519" i="252" s="1"/>
  <c r="V2520" i="252" s="1"/>
  <c r="V2521" i="252" s="1"/>
  <c r="V2522" i="252" s="1"/>
  <c r="V2523" i="252" s="1"/>
  <c r="V2524" i="252" s="1"/>
  <c r="V2525" i="252" s="1"/>
  <c r="V2526" i="252" s="1"/>
  <c r="V2527" i="252" s="1"/>
  <c r="V2528" i="252" s="1"/>
  <c r="V2529" i="252" s="1"/>
  <c r="V2530" i="252" s="1"/>
  <c r="V2531" i="252" s="1"/>
  <c r="V2532" i="252" s="1"/>
  <c r="V2533" i="252" s="1"/>
  <c r="V2534" i="252" s="1"/>
  <c r="V2535" i="252" s="1"/>
  <c r="V2536" i="252" s="1"/>
  <c r="V2537" i="252" s="1"/>
  <c r="V2538" i="252" s="1"/>
  <c r="V2539" i="252" s="1"/>
  <c r="V2540" i="252" s="1"/>
  <c r="V2541" i="252" s="1"/>
  <c r="V2542" i="252" s="1"/>
  <c r="V2543" i="252" s="1"/>
  <c r="V2544" i="252" s="1"/>
  <c r="V2545" i="252" s="1"/>
  <c r="V2546" i="252" s="1"/>
  <c r="V2547" i="252" s="1"/>
  <c r="V2548" i="252" s="1"/>
  <c r="V2549" i="252" s="1"/>
  <c r="V2550" i="252" s="1"/>
  <c r="V2551" i="252" s="1"/>
  <c r="V2552" i="252" s="1"/>
  <c r="V2553" i="252" s="1"/>
  <c r="V2554" i="252" s="1"/>
  <c r="V2555" i="252" s="1"/>
  <c r="V2556" i="252" s="1"/>
  <c r="V2557" i="252" s="1"/>
  <c r="V2558" i="252" s="1"/>
  <c r="V2559" i="252" s="1"/>
  <c r="V2560" i="252" s="1"/>
  <c r="V2561" i="252" s="1"/>
  <c r="V2562" i="252" s="1"/>
  <c r="V2563" i="252" s="1"/>
  <c r="V2564" i="252" s="1"/>
  <c r="V2565" i="252" s="1"/>
  <c r="V2566" i="252" s="1"/>
  <c r="V2567" i="252" s="1"/>
  <c r="V2568" i="252" s="1"/>
  <c r="V2569" i="252" s="1"/>
  <c r="V2570" i="252" s="1"/>
  <c r="V2571" i="252" s="1"/>
  <c r="V2572" i="252" s="1"/>
  <c r="V2573" i="252" s="1"/>
  <c r="V2574" i="252" s="1"/>
  <c r="V2575" i="252" s="1"/>
  <c r="V2576" i="252" s="1"/>
  <c r="V2577" i="252" s="1"/>
  <c r="V2578" i="252" s="1"/>
  <c r="V2579" i="252" s="1"/>
  <c r="V2580" i="252" s="1"/>
  <c r="V2581" i="252" s="1"/>
  <c r="V2582" i="252" s="1"/>
  <c r="V2583" i="252" s="1"/>
  <c r="V2584" i="252" s="1"/>
  <c r="V2585" i="252" s="1"/>
  <c r="V2586" i="252" s="1"/>
  <c r="V2587" i="252" s="1"/>
  <c r="V2588" i="252" s="1"/>
  <c r="V2589" i="252" s="1"/>
  <c r="V2590" i="252" s="1"/>
  <c r="V2591" i="252" s="1"/>
  <c r="V2592" i="252" s="1"/>
  <c r="V2593" i="252" s="1"/>
  <c r="V2594" i="252" s="1"/>
  <c r="V2595" i="252" s="1"/>
  <c r="V2596" i="252" s="1"/>
  <c r="V2597" i="252" s="1"/>
  <c r="V2598" i="252" s="1"/>
  <c r="V2599" i="252" s="1"/>
  <c r="V2600" i="252" s="1"/>
  <c r="V2601" i="252" s="1"/>
  <c r="V2602" i="252" s="1"/>
  <c r="V2603" i="252" s="1"/>
  <c r="V2604" i="252" s="1"/>
  <c r="V2605" i="252" s="1"/>
  <c r="V2606" i="252" s="1"/>
  <c r="V2607" i="252" s="1"/>
  <c r="V2608" i="252" s="1"/>
  <c r="V2609" i="252" s="1"/>
  <c r="V2610" i="252" s="1"/>
  <c r="V2611" i="252" s="1"/>
  <c r="V2612" i="252" s="1"/>
  <c r="V2613" i="252" s="1"/>
  <c r="V2614" i="252" s="1"/>
  <c r="V2615" i="252" s="1"/>
  <c r="V2616" i="252" s="1"/>
  <c r="V2617" i="252" s="1"/>
  <c r="V2618" i="252" s="1"/>
  <c r="V2619" i="252" s="1"/>
  <c r="V2620" i="252" s="1"/>
  <c r="V2621" i="252" s="1"/>
  <c r="V2622" i="252" s="1"/>
  <c r="V2623" i="252" s="1"/>
  <c r="V2624" i="252" s="1"/>
  <c r="V2625" i="252" s="1"/>
  <c r="V2626" i="252" s="1"/>
  <c r="V2627" i="252" s="1"/>
  <c r="V2628" i="252" s="1"/>
  <c r="V2629" i="252" s="1"/>
  <c r="V2630" i="252" s="1"/>
  <c r="V2631" i="252" s="1"/>
  <c r="V2632" i="252" s="1"/>
  <c r="V2633" i="252" s="1"/>
  <c r="V2634" i="252" s="1"/>
  <c r="V2635" i="252" s="1"/>
  <c r="V2636" i="252" s="1"/>
  <c r="V2637" i="252" s="1"/>
  <c r="V2638" i="252" s="1"/>
  <c r="V2639" i="252" s="1"/>
  <c r="V2640" i="252" s="1"/>
  <c r="V2641" i="252" s="1"/>
  <c r="V2642" i="252" s="1"/>
  <c r="V2643" i="252" s="1"/>
  <c r="V2644" i="252" s="1"/>
  <c r="V2645" i="252" s="1"/>
  <c r="V2646" i="252" s="1"/>
  <c r="V2647" i="252" s="1"/>
  <c r="V2648" i="252" s="1"/>
  <c r="V2649" i="252" s="1"/>
  <c r="V2650" i="252" s="1"/>
  <c r="V2651" i="252" s="1"/>
  <c r="V2652" i="252" s="1"/>
  <c r="V2653" i="252" s="1"/>
  <c r="V2654" i="252" s="1"/>
  <c r="V2655" i="252" s="1"/>
  <c r="V2656" i="252" s="1"/>
  <c r="V2657" i="252" s="1"/>
  <c r="V2658" i="252" s="1"/>
  <c r="V2659" i="252" s="1"/>
  <c r="V2660" i="252" s="1"/>
  <c r="V2661" i="252" s="1"/>
  <c r="V2662" i="252" s="1"/>
  <c r="V2663" i="252" s="1"/>
  <c r="V2664" i="252" s="1"/>
  <c r="V2665" i="252" s="1"/>
  <c r="V2666" i="252" s="1"/>
  <c r="V2667" i="252" s="1"/>
  <c r="V2668" i="252" s="1"/>
  <c r="V2669" i="252" s="1"/>
  <c r="V2670" i="252" s="1"/>
  <c r="V2671" i="252" s="1"/>
  <c r="V2672" i="252" s="1"/>
  <c r="V2673" i="252" s="1"/>
  <c r="V2674" i="252" s="1"/>
  <c r="V2675" i="252" s="1"/>
  <c r="V2676" i="252" s="1"/>
  <c r="V2677" i="252" s="1"/>
  <c r="V2678" i="252" s="1"/>
  <c r="V2679" i="252" s="1"/>
  <c r="V2680" i="252" s="1"/>
  <c r="V2681" i="252" s="1"/>
  <c r="V2682" i="252" s="1"/>
  <c r="V2683" i="252" s="1"/>
  <c r="V2684" i="252" s="1"/>
  <c r="V2685" i="252" s="1"/>
  <c r="V2686" i="252" s="1"/>
  <c r="V2687" i="252" s="1"/>
  <c r="V2688" i="252" s="1"/>
  <c r="V2689" i="252" s="1"/>
  <c r="V2690" i="252" s="1"/>
  <c r="V2691" i="252" s="1"/>
  <c r="V2692" i="252" s="1"/>
  <c r="V2693" i="252" s="1"/>
  <c r="V2694" i="252" s="1"/>
  <c r="V2695" i="252" s="1"/>
  <c r="V2696" i="252" s="1"/>
  <c r="V2697" i="252" s="1"/>
  <c r="V2698" i="252" s="1"/>
  <c r="V2699" i="252" s="1"/>
  <c r="V2700" i="252" s="1"/>
  <c r="V2701" i="252" s="1"/>
  <c r="V2702" i="252" s="1"/>
  <c r="V2703" i="252" s="1"/>
  <c r="V2704" i="252" s="1"/>
  <c r="V2705" i="252" s="1"/>
  <c r="V2706" i="252" s="1"/>
  <c r="V2707" i="252" s="1"/>
  <c r="V2708" i="252" s="1"/>
  <c r="V2709" i="252" s="1"/>
  <c r="V2710" i="252" s="1"/>
  <c r="V2711" i="252" s="1"/>
  <c r="V2712" i="252" s="1"/>
  <c r="V2713" i="252" s="1"/>
  <c r="V2714" i="252" s="1"/>
  <c r="V2715" i="252" s="1"/>
  <c r="V2716" i="252" s="1"/>
  <c r="V2717" i="252" s="1"/>
  <c r="V2718" i="252" s="1"/>
  <c r="V2719" i="252" s="1"/>
  <c r="V2720" i="252" s="1"/>
  <c r="V2721" i="252" s="1"/>
  <c r="V2722" i="252" s="1"/>
  <c r="V2723" i="252" s="1"/>
  <c r="V2724" i="252" s="1"/>
  <c r="V2725" i="252" s="1"/>
  <c r="V2726" i="252" s="1"/>
  <c r="V2727" i="252" s="1"/>
  <c r="V2728" i="252" s="1"/>
  <c r="V2729" i="252" s="1"/>
  <c r="V2730" i="252" s="1"/>
  <c r="V2731" i="252" s="1"/>
  <c r="V2732" i="252" s="1"/>
  <c r="V2733" i="252" s="1"/>
  <c r="V2734" i="252" s="1"/>
  <c r="V2735" i="252" s="1"/>
  <c r="V2736" i="252" s="1"/>
  <c r="V2737" i="252" s="1"/>
  <c r="V2738" i="252" s="1"/>
  <c r="V2739" i="252" s="1"/>
  <c r="V2740" i="252" s="1"/>
  <c r="V2741" i="252" s="1"/>
  <c r="V2742" i="252" s="1"/>
  <c r="V2743" i="252" s="1"/>
  <c r="V2744" i="252" s="1"/>
  <c r="V2745" i="252" s="1"/>
  <c r="V2746" i="252" s="1"/>
  <c r="V2747" i="252" s="1"/>
  <c r="V2748" i="252" s="1"/>
  <c r="V2749" i="252" s="1"/>
  <c r="V2750" i="252" s="1"/>
  <c r="V2751" i="252" s="1"/>
  <c r="V2752" i="252" s="1"/>
  <c r="V2753" i="252" s="1"/>
  <c r="V2754" i="252" s="1"/>
  <c r="V2755" i="252" s="1"/>
  <c r="V2756" i="252" s="1"/>
  <c r="V2757" i="252" s="1"/>
  <c r="V2758" i="252" s="1"/>
  <c r="V2759" i="252" s="1"/>
  <c r="V2760" i="252" s="1"/>
  <c r="V2761" i="252" s="1"/>
  <c r="V2762" i="252" s="1"/>
  <c r="V2763" i="252" s="1"/>
  <c r="V2764" i="252" s="1"/>
  <c r="V2765" i="252" s="1"/>
  <c r="V2766" i="252" s="1"/>
  <c r="V2767" i="252" s="1"/>
  <c r="V2768" i="252" s="1"/>
  <c r="V2769" i="252" s="1"/>
  <c r="V2770" i="252" s="1"/>
  <c r="V2771" i="252" s="1"/>
  <c r="V2772" i="252" s="1"/>
  <c r="V2773" i="252" s="1"/>
  <c r="V2774" i="252" s="1"/>
  <c r="V2775" i="252" s="1"/>
  <c r="V2776" i="252" s="1"/>
  <c r="V2777" i="252" s="1"/>
  <c r="V2778" i="252" s="1"/>
  <c r="V2779" i="252" s="1"/>
  <c r="V2780" i="252" s="1"/>
  <c r="V2781" i="252" s="1"/>
  <c r="V2782" i="252" s="1"/>
  <c r="V2783" i="252" s="1"/>
  <c r="V2784" i="252" s="1"/>
  <c r="V2785" i="252" s="1"/>
  <c r="V2786" i="252" s="1"/>
  <c r="V2787" i="252" s="1"/>
  <c r="V2788" i="252" s="1"/>
  <c r="V2789" i="252" s="1"/>
  <c r="V2790" i="252" s="1"/>
  <c r="V2791" i="252" s="1"/>
  <c r="V2792" i="252" s="1"/>
  <c r="V2793" i="252" s="1"/>
  <c r="V2794" i="252" s="1"/>
  <c r="V2795" i="252" s="1"/>
  <c r="V2796" i="252" s="1"/>
  <c r="V2797" i="252" s="1"/>
  <c r="V2798" i="252" s="1"/>
  <c r="V2799" i="252" s="1"/>
  <c r="V2800" i="252" s="1"/>
  <c r="V2801" i="252" s="1"/>
  <c r="V2802" i="252" s="1"/>
  <c r="V2803" i="252" s="1"/>
  <c r="V2804" i="252" s="1"/>
  <c r="V2805" i="252" s="1"/>
  <c r="V2806" i="252" s="1"/>
  <c r="V2807" i="252" s="1"/>
  <c r="V2808" i="252" s="1"/>
  <c r="V2809" i="252" s="1"/>
  <c r="V2810" i="252" s="1"/>
  <c r="V2811" i="252" s="1"/>
  <c r="V2812" i="252" s="1"/>
  <c r="V2813" i="252" s="1"/>
  <c r="V2814" i="252" s="1"/>
  <c r="V2815" i="252" s="1"/>
  <c r="V2816" i="252" s="1"/>
  <c r="V2817" i="252" s="1"/>
  <c r="V2818" i="252" s="1"/>
  <c r="V2819" i="252" s="1"/>
  <c r="V2820" i="252" s="1"/>
  <c r="V2821" i="252" s="1"/>
  <c r="V2822" i="252" s="1"/>
  <c r="V2823" i="252" s="1"/>
  <c r="V2824" i="252" s="1"/>
  <c r="V2825" i="252" s="1"/>
  <c r="V2826" i="252" s="1"/>
  <c r="V2827" i="252" s="1"/>
  <c r="V2828" i="252" s="1"/>
  <c r="V2829" i="252" s="1"/>
  <c r="V2830" i="252" s="1"/>
  <c r="V2831" i="252" s="1"/>
  <c r="V2832" i="252" s="1"/>
  <c r="V2833" i="252" s="1"/>
  <c r="V2834" i="252" s="1"/>
  <c r="V2835" i="252" s="1"/>
  <c r="V2836" i="252" s="1"/>
  <c r="V2837" i="252" s="1"/>
  <c r="V2838" i="252" s="1"/>
  <c r="V2839" i="252" s="1"/>
  <c r="V2840" i="252" s="1"/>
  <c r="V2841" i="252" s="1"/>
  <c r="V2842" i="252" s="1"/>
  <c r="V2843" i="252" s="1"/>
  <c r="V2844" i="252" s="1"/>
  <c r="V2845" i="252" s="1"/>
  <c r="V2846" i="252" s="1"/>
  <c r="V2847" i="252" s="1"/>
  <c r="V2848" i="252" s="1"/>
  <c r="V2849" i="252" s="1"/>
  <c r="V2850" i="252" s="1"/>
  <c r="V2851" i="252" s="1"/>
  <c r="V2852" i="252" s="1"/>
  <c r="V2853" i="252" s="1"/>
  <c r="V2854" i="252" s="1"/>
  <c r="V2855" i="252" s="1"/>
  <c r="V2856" i="252" s="1"/>
  <c r="V2857" i="252" s="1"/>
  <c r="V2858" i="252" s="1"/>
  <c r="V2859" i="252" s="1"/>
  <c r="V2860" i="252" s="1"/>
  <c r="V2861" i="252" s="1"/>
  <c r="V2862" i="252" s="1"/>
  <c r="V2863" i="252" s="1"/>
  <c r="V2864" i="252" s="1"/>
  <c r="V2865" i="252" s="1"/>
  <c r="V2866" i="252" s="1"/>
  <c r="V2867" i="252" s="1"/>
  <c r="V2868" i="252" s="1"/>
  <c r="V2869" i="252" s="1"/>
  <c r="V2870" i="252" s="1"/>
  <c r="V2871" i="252" s="1"/>
  <c r="V2872" i="252" s="1"/>
  <c r="V2873" i="252" s="1"/>
  <c r="V2874" i="252" s="1"/>
  <c r="V2875" i="252" s="1"/>
  <c r="V2876" i="252" s="1"/>
  <c r="V2877" i="252" s="1"/>
  <c r="V2878" i="252" s="1"/>
  <c r="V2879" i="252" s="1"/>
  <c r="V2880" i="252" s="1"/>
  <c r="V2881" i="252" s="1"/>
  <c r="V2882" i="252" s="1"/>
  <c r="V2883" i="252" s="1"/>
  <c r="V2884" i="252" s="1"/>
  <c r="V2885" i="252" s="1"/>
  <c r="V2886" i="252" s="1"/>
  <c r="V2887" i="252" s="1"/>
  <c r="V2888" i="252" s="1"/>
  <c r="V2889" i="252" s="1"/>
  <c r="V2890" i="252" s="1"/>
  <c r="V2891" i="252" s="1"/>
  <c r="V2892" i="252" s="1"/>
  <c r="V2893" i="252" s="1"/>
  <c r="V2894" i="252" s="1"/>
  <c r="V2895" i="252" s="1"/>
  <c r="V2896" i="252" s="1"/>
  <c r="V2897" i="252" s="1"/>
  <c r="V2898" i="252" s="1"/>
  <c r="V2899" i="252" s="1"/>
  <c r="V2900" i="252" s="1"/>
  <c r="V2901" i="252" s="1"/>
  <c r="V2902" i="252" s="1"/>
  <c r="V2903" i="252" s="1"/>
  <c r="V2904" i="252" s="1"/>
  <c r="V2905" i="252" s="1"/>
  <c r="V2906" i="252" s="1"/>
  <c r="V2907" i="252" s="1"/>
  <c r="V2908" i="252" s="1"/>
  <c r="V2909" i="252" s="1"/>
  <c r="V2910" i="252" s="1"/>
  <c r="V2911" i="252" s="1"/>
  <c r="V2912" i="252" s="1"/>
  <c r="V2913" i="252" s="1"/>
  <c r="V2914" i="252" s="1"/>
  <c r="V2915" i="252" s="1"/>
  <c r="V2916" i="252" s="1"/>
  <c r="V2917" i="252" s="1"/>
  <c r="V2918" i="252" s="1"/>
  <c r="V2919" i="252" s="1"/>
  <c r="V2920" i="252" s="1"/>
  <c r="V2921" i="252" s="1"/>
  <c r="V2922" i="252" s="1"/>
  <c r="V2923" i="252" s="1"/>
  <c r="V2924" i="252" s="1"/>
  <c r="V2925" i="252" s="1"/>
  <c r="V2926" i="252" s="1"/>
  <c r="V2927" i="252" s="1"/>
  <c r="V2928" i="252" s="1"/>
  <c r="V2929" i="252" s="1"/>
  <c r="V2930" i="252" s="1"/>
  <c r="V2931" i="252" s="1"/>
  <c r="V2932" i="252" s="1"/>
  <c r="V2933" i="252" s="1"/>
  <c r="V2934" i="252" s="1"/>
  <c r="V2935" i="252" s="1"/>
  <c r="V2936" i="252" s="1"/>
  <c r="V2937" i="252" s="1"/>
  <c r="V2938" i="252" s="1"/>
  <c r="V2939" i="252" s="1"/>
  <c r="V2940" i="252" s="1"/>
  <c r="V2941" i="252" s="1"/>
  <c r="V2942" i="252" s="1"/>
  <c r="V2943" i="252" s="1"/>
  <c r="V2944" i="252" s="1"/>
  <c r="V2945" i="252" s="1"/>
  <c r="V2946" i="252" s="1"/>
  <c r="V2947" i="252" s="1"/>
  <c r="V2948" i="252" s="1"/>
  <c r="V2949" i="252" s="1"/>
  <c r="V2950" i="252" s="1"/>
  <c r="V2951" i="252" s="1"/>
  <c r="V2952" i="252" s="1"/>
  <c r="V2953" i="252" s="1"/>
  <c r="V2954" i="252" s="1"/>
  <c r="V2955" i="252" s="1"/>
  <c r="V2956" i="252" s="1"/>
  <c r="V2957" i="252" s="1"/>
  <c r="V2958" i="252" s="1"/>
  <c r="V2959" i="252" s="1"/>
  <c r="V2960" i="252" s="1"/>
  <c r="V2961" i="252" s="1"/>
  <c r="V2962" i="252" s="1"/>
  <c r="V2963" i="252" s="1"/>
  <c r="V2964" i="252" s="1"/>
  <c r="V2965" i="252" s="1"/>
  <c r="V2966" i="252" s="1"/>
  <c r="V2967" i="252" s="1"/>
  <c r="V2968" i="252" s="1"/>
  <c r="V2969" i="252" s="1"/>
  <c r="V2970" i="252" s="1"/>
  <c r="V2971" i="252" s="1"/>
  <c r="V2972" i="252" s="1"/>
  <c r="V2973" i="252" s="1"/>
  <c r="V2974" i="252" s="1"/>
  <c r="V2975" i="252" s="1"/>
  <c r="V2976" i="252" s="1"/>
  <c r="V2977" i="252" s="1"/>
  <c r="V2978" i="252" s="1"/>
  <c r="V2979" i="252" s="1"/>
  <c r="V2980" i="252" s="1"/>
  <c r="V2981" i="252" s="1"/>
  <c r="V2982" i="252" s="1"/>
  <c r="V2983" i="252" s="1"/>
  <c r="V2984" i="252" s="1"/>
  <c r="V2985" i="252" s="1"/>
  <c r="V2986" i="252" s="1"/>
  <c r="V2987" i="252" s="1"/>
  <c r="V2988" i="252" s="1"/>
  <c r="V2989" i="252" s="1"/>
  <c r="V2990" i="252" s="1"/>
  <c r="V2991" i="252" s="1"/>
  <c r="V2992" i="252" s="1"/>
  <c r="V2993" i="252" s="1"/>
  <c r="V2994" i="252" s="1"/>
  <c r="V2995" i="252" s="1"/>
  <c r="V2996" i="252" s="1"/>
  <c r="V2997" i="252" s="1"/>
  <c r="V2998" i="252" s="1"/>
  <c r="V2999" i="252" s="1"/>
  <c r="V3000" i="252" s="1"/>
  <c r="V3001" i="252" s="1"/>
  <c r="V3002" i="252" s="1"/>
  <c r="V3003" i="252" s="1"/>
  <c r="V3004" i="252" s="1"/>
  <c r="V3005" i="252" s="1"/>
  <c r="V3006" i="252" s="1"/>
  <c r="V3007" i="252" s="1"/>
  <c r="V3008" i="252" s="1"/>
  <c r="V3009" i="252" s="1"/>
  <c r="V3010" i="252" s="1"/>
  <c r="V3011" i="252" s="1"/>
  <c r="V3012" i="252" s="1"/>
  <c r="V3013" i="252" s="1"/>
  <c r="V3014" i="252" s="1"/>
  <c r="V3015" i="252" s="1"/>
  <c r="V3016" i="252" s="1"/>
  <c r="V3017" i="252" s="1"/>
  <c r="V3018" i="252" s="1"/>
  <c r="V3019" i="252" s="1"/>
  <c r="V3020" i="252" s="1"/>
  <c r="V3021" i="252" s="1"/>
  <c r="V3022" i="252" s="1"/>
  <c r="V3023" i="252" s="1"/>
  <c r="V3024" i="252" s="1"/>
  <c r="V3025" i="252" s="1"/>
  <c r="V3026" i="252" s="1"/>
  <c r="V3027" i="252" s="1"/>
  <c r="V3028" i="252" s="1"/>
  <c r="V3029" i="252" s="1"/>
  <c r="V3030" i="252" s="1"/>
  <c r="V3031" i="252" s="1"/>
  <c r="V3032" i="252" s="1"/>
  <c r="V3033" i="252" s="1"/>
  <c r="V3034" i="252" s="1"/>
  <c r="V3035" i="252" s="1"/>
  <c r="V3036" i="252" s="1"/>
  <c r="V3037" i="252" s="1"/>
  <c r="V3038" i="252" s="1"/>
  <c r="V3039" i="252" s="1"/>
  <c r="V3040" i="252" s="1"/>
  <c r="V3041" i="252" s="1"/>
  <c r="V3042" i="252" s="1"/>
  <c r="V3043" i="252" s="1"/>
  <c r="V3044" i="252" s="1"/>
  <c r="V3045" i="252" s="1"/>
  <c r="V3046" i="252" s="1"/>
  <c r="V3047" i="252" s="1"/>
  <c r="V3048" i="252" s="1"/>
  <c r="V3049" i="252" s="1"/>
  <c r="V3050" i="252" s="1"/>
  <c r="V3051" i="252" s="1"/>
  <c r="V3052" i="252" s="1"/>
  <c r="V3053" i="252" s="1"/>
  <c r="V3054" i="252" s="1"/>
  <c r="V3055" i="252" s="1"/>
  <c r="V3056" i="252" s="1"/>
  <c r="V3057" i="252" s="1"/>
  <c r="V3058" i="252" s="1"/>
  <c r="V3059" i="252" s="1"/>
  <c r="V3060" i="252" s="1"/>
  <c r="V3061" i="252" s="1"/>
  <c r="V3062" i="252" s="1"/>
  <c r="V3063" i="252" s="1"/>
  <c r="V3064" i="252" s="1"/>
  <c r="V3065" i="252" s="1"/>
  <c r="V3066" i="252" s="1"/>
  <c r="V3067" i="252" s="1"/>
  <c r="V3068" i="252" s="1"/>
  <c r="V3069" i="252" s="1"/>
  <c r="V3070" i="252" s="1"/>
  <c r="V3071" i="252" s="1"/>
  <c r="V3072" i="252" s="1"/>
  <c r="V3073" i="252" s="1"/>
  <c r="V3074" i="252" s="1"/>
  <c r="V3075" i="252" s="1"/>
  <c r="V3076" i="252" s="1"/>
  <c r="V3077" i="252" s="1"/>
  <c r="V3078" i="252" s="1"/>
  <c r="V3079" i="252" s="1"/>
  <c r="V3080" i="252" s="1"/>
  <c r="V3081" i="252" s="1"/>
  <c r="V3082" i="252" s="1"/>
  <c r="V3083" i="252" s="1"/>
  <c r="V3084" i="252" s="1"/>
  <c r="V3085" i="252" s="1"/>
  <c r="V3086" i="252" s="1"/>
  <c r="V3087" i="252" s="1"/>
  <c r="V3088" i="252" s="1"/>
  <c r="V3089" i="252" s="1"/>
  <c r="V3090" i="252" s="1"/>
  <c r="V3091" i="252" s="1"/>
  <c r="V3092" i="252" s="1"/>
  <c r="V3093" i="252" s="1"/>
  <c r="V3094" i="252" s="1"/>
  <c r="V3095" i="252" s="1"/>
  <c r="V3096" i="252" s="1"/>
  <c r="V3097" i="252" s="1"/>
  <c r="V3098" i="252" s="1"/>
  <c r="V3099" i="252" s="1"/>
  <c r="V3100" i="252" s="1"/>
  <c r="V3101" i="252" s="1"/>
  <c r="V3102" i="252" s="1"/>
  <c r="V3103" i="252" s="1"/>
  <c r="V3104" i="252" s="1"/>
  <c r="V3105" i="252" s="1"/>
  <c r="V3106" i="252" s="1"/>
  <c r="V3107" i="252" s="1"/>
  <c r="V3108" i="252" s="1"/>
  <c r="V3109" i="252" s="1"/>
  <c r="V3110" i="252" s="1"/>
  <c r="V3111" i="252" s="1"/>
  <c r="V3112" i="252" s="1"/>
  <c r="V3113" i="252" s="1"/>
  <c r="V3114" i="252" s="1"/>
  <c r="V3115" i="252" s="1"/>
  <c r="V3116" i="252" s="1"/>
  <c r="V3117" i="252" s="1"/>
  <c r="V3118" i="252" s="1"/>
  <c r="V3119" i="252" s="1"/>
  <c r="V3120" i="252" s="1"/>
  <c r="V3121" i="252" s="1"/>
  <c r="V3122" i="252" s="1"/>
  <c r="V3123" i="252" s="1"/>
  <c r="V3124" i="252" s="1"/>
  <c r="V3125" i="252" s="1"/>
  <c r="V3126" i="252" s="1"/>
  <c r="V3127" i="252" s="1"/>
  <c r="V3128" i="252" s="1"/>
  <c r="V3129" i="252" s="1"/>
  <c r="V3130" i="252" s="1"/>
  <c r="V3131" i="252" s="1"/>
  <c r="V3132" i="252" s="1"/>
  <c r="V3133" i="252" s="1"/>
  <c r="V3134" i="252" s="1"/>
  <c r="V3135" i="252" s="1"/>
  <c r="V3136" i="252" s="1"/>
  <c r="V3137" i="252" s="1"/>
  <c r="V3138" i="252" s="1"/>
  <c r="V3139" i="252" s="1"/>
  <c r="V3140" i="252" s="1"/>
  <c r="V3141" i="252" s="1"/>
  <c r="V3142" i="252" s="1"/>
  <c r="V3143" i="252" s="1"/>
  <c r="V3144" i="252" s="1"/>
  <c r="V3145" i="252" s="1"/>
  <c r="V3146" i="252" s="1"/>
  <c r="V3147" i="252" s="1"/>
  <c r="V3148" i="252" s="1"/>
  <c r="V3149" i="252" s="1"/>
  <c r="V3150" i="252" s="1"/>
  <c r="V3151" i="252" s="1"/>
  <c r="V3152" i="252" s="1"/>
  <c r="V3153" i="252" s="1"/>
  <c r="V3154" i="252" s="1"/>
  <c r="V3155" i="252" s="1"/>
  <c r="V3156" i="252" s="1"/>
  <c r="V3157" i="252" s="1"/>
  <c r="V3158" i="252" s="1"/>
  <c r="V3159" i="252" s="1"/>
  <c r="V3160" i="252" s="1"/>
  <c r="V3161" i="252" s="1"/>
  <c r="V3162" i="252" s="1"/>
  <c r="V3163" i="252" s="1"/>
  <c r="V3164" i="252" s="1"/>
  <c r="V3165" i="252" s="1"/>
  <c r="V3166" i="252" s="1"/>
  <c r="V3167" i="252" s="1"/>
  <c r="V3168" i="252" s="1"/>
  <c r="V3169" i="252" s="1"/>
  <c r="V3170" i="252" s="1"/>
  <c r="V3171" i="252" s="1"/>
  <c r="V3172" i="252" s="1"/>
  <c r="V3173" i="252" s="1"/>
  <c r="V3174" i="252" s="1"/>
  <c r="V3175" i="252" s="1"/>
  <c r="V3176" i="252" s="1"/>
  <c r="V3177" i="252" s="1"/>
  <c r="V3178" i="252" s="1"/>
  <c r="V3179" i="252" s="1"/>
  <c r="V3180" i="252" s="1"/>
  <c r="V3181" i="252" s="1"/>
  <c r="V3182" i="252" s="1"/>
  <c r="V3183" i="252" s="1"/>
  <c r="V3184" i="252" s="1"/>
  <c r="V3185" i="252" s="1"/>
  <c r="V3186" i="252" s="1"/>
  <c r="V3187" i="252" s="1"/>
  <c r="V3188" i="252" s="1"/>
  <c r="V3189" i="252" s="1"/>
  <c r="V3190" i="252" s="1"/>
  <c r="V3191" i="252" s="1"/>
  <c r="V3192" i="252" s="1"/>
  <c r="V3193" i="252" s="1"/>
  <c r="V3194" i="252" s="1"/>
  <c r="V3195" i="252" s="1"/>
  <c r="V3196" i="252" s="1"/>
  <c r="V3197" i="252" s="1"/>
  <c r="V3198" i="252" s="1"/>
  <c r="V3199" i="252" s="1"/>
  <c r="V3200" i="252" s="1"/>
  <c r="V3201" i="252" s="1"/>
  <c r="V3202" i="252" s="1"/>
  <c r="V3203" i="252" s="1"/>
  <c r="V3204" i="252" s="1"/>
  <c r="V3205" i="252" s="1"/>
  <c r="V3206" i="252" s="1"/>
  <c r="V3207" i="252" s="1"/>
  <c r="G11" i="229"/>
  <c r="Q11" i="41"/>
  <c r="H18" i="229"/>
  <c r="R18" i="41"/>
  <c r="Q23" i="41"/>
  <c r="G23" i="229"/>
  <c r="O20" i="229"/>
  <c r="P13" i="42"/>
  <c r="H12" i="229"/>
  <c r="R12" i="41"/>
  <c r="Q15" i="41"/>
  <c r="G15" i="229"/>
  <c r="Q16" i="41"/>
  <c r="G16" i="229"/>
  <c r="H17" i="229"/>
  <c r="R17" i="41"/>
  <c r="R9" i="42"/>
  <c r="Q9" i="229"/>
  <c r="Q10" i="42"/>
  <c r="P11" i="229"/>
  <c r="P11" i="42"/>
  <c r="O12" i="229"/>
  <c r="O16" i="229"/>
  <c r="P12" i="42"/>
  <c r="Q20" i="229"/>
  <c r="R13" i="42"/>
  <c r="R14" i="42"/>
  <c r="Q21" i="229"/>
  <c r="P23" i="42"/>
  <c r="O33" i="229"/>
  <c r="F12" i="229"/>
  <c r="P12" i="41"/>
  <c r="F14" i="229"/>
  <c r="P14" i="41"/>
  <c r="H15" i="229"/>
  <c r="R15" i="41"/>
  <c r="Q18" i="41"/>
  <c r="G18" i="229"/>
  <c r="Q11" i="229"/>
  <c r="R10" i="42"/>
  <c r="Q12" i="229"/>
  <c r="R11" i="42"/>
  <c r="Q12" i="42"/>
  <c r="P16" i="229"/>
  <c r="R23" i="42"/>
  <c r="Q33" i="229"/>
  <c r="F11" i="229"/>
  <c r="P11" i="41"/>
  <c r="R11" i="41"/>
  <c r="H11" i="229"/>
  <c r="G12" i="229"/>
  <c r="Q12" i="41"/>
  <c r="F13" i="229"/>
  <c r="P13" i="41"/>
  <c r="H13" i="229"/>
  <c r="R13" i="41"/>
  <c r="F15" i="229"/>
  <c r="P15" i="41"/>
  <c r="F16" i="229"/>
  <c r="P16" i="41"/>
  <c r="H16" i="229"/>
  <c r="R16" i="41"/>
  <c r="P18" i="41"/>
  <c r="F18" i="229"/>
  <c r="P23" i="41"/>
  <c r="F23" i="229"/>
  <c r="Q9" i="42"/>
  <c r="P9" i="229"/>
  <c r="P12" i="229"/>
  <c r="Q11" i="42"/>
  <c r="Q14" i="42"/>
  <c r="P21" i="229"/>
  <c r="P22" i="42"/>
  <c r="O32" i="229"/>
  <c r="P33" i="229"/>
  <c r="Q23" i="42"/>
  <c r="O35" i="229"/>
  <c r="P25" i="42"/>
  <c r="X9" i="252"/>
  <c r="X10" i="252" s="1"/>
  <c r="X11" i="252" s="1"/>
  <c r="X12" i="252" s="1"/>
  <c r="X13" i="252" s="1"/>
  <c r="X14" i="252" s="1"/>
  <c r="X15" i="252" s="1"/>
  <c r="X16" i="252" s="1"/>
  <c r="X17" i="252" s="1"/>
  <c r="X18" i="252" s="1"/>
  <c r="X19" i="252" s="1"/>
  <c r="X20" i="252" s="1"/>
  <c r="X21" i="252" s="1"/>
  <c r="X22" i="252" s="1"/>
  <c r="X23" i="252" s="1"/>
  <c r="X24" i="252" s="1"/>
  <c r="X25" i="252" s="1"/>
  <c r="X26" i="252" s="1"/>
  <c r="X27" i="252" s="1"/>
  <c r="X28" i="252" s="1"/>
  <c r="X29" i="252" s="1"/>
  <c r="X30" i="252" s="1"/>
  <c r="X31" i="252" s="1"/>
  <c r="X32" i="252" s="1"/>
  <c r="X33" i="252" s="1"/>
  <c r="X34" i="252" s="1"/>
  <c r="X35" i="252" s="1"/>
  <c r="X36" i="252" s="1"/>
  <c r="X37" i="252" s="1"/>
  <c r="X38" i="252" s="1"/>
  <c r="X39" i="252" s="1"/>
  <c r="X40" i="252" s="1"/>
  <c r="X41" i="252" s="1"/>
  <c r="X42" i="252" s="1"/>
  <c r="X43" i="252" s="1"/>
  <c r="X44" i="252" s="1"/>
  <c r="X45" i="252" s="1"/>
  <c r="X46" i="252" s="1"/>
  <c r="X47" i="252" s="1"/>
  <c r="X48" i="252" s="1"/>
  <c r="X49" i="252" s="1"/>
  <c r="X50" i="252" s="1"/>
  <c r="X51" i="252" s="1"/>
  <c r="X52" i="252" s="1"/>
  <c r="X53" i="252" s="1"/>
  <c r="X54" i="252" s="1"/>
  <c r="X55" i="252" s="1"/>
  <c r="X56" i="252" s="1"/>
  <c r="X57" i="252" s="1"/>
  <c r="X58" i="252" s="1"/>
  <c r="X59" i="252" s="1"/>
  <c r="X60" i="252" s="1"/>
  <c r="X61" i="252" s="1"/>
  <c r="X62" i="252" s="1"/>
  <c r="X63" i="252" s="1"/>
  <c r="X64" i="252" s="1"/>
  <c r="X65" i="252" s="1"/>
  <c r="X66" i="252" s="1"/>
  <c r="X67" i="252" s="1"/>
  <c r="X68" i="252" s="1"/>
  <c r="X69" i="252" s="1"/>
  <c r="X70" i="252" s="1"/>
  <c r="X71" i="252" s="1"/>
  <c r="X72" i="252" s="1"/>
  <c r="X73" i="252" s="1"/>
  <c r="X74" i="252" s="1"/>
  <c r="X75" i="252" s="1"/>
  <c r="X76" i="252" s="1"/>
  <c r="X77" i="252" s="1"/>
  <c r="X78" i="252" s="1"/>
  <c r="X79" i="252" s="1"/>
  <c r="X80" i="252" s="1"/>
  <c r="X81" i="252" s="1"/>
  <c r="X82" i="252" s="1"/>
  <c r="X83" i="252" s="1"/>
  <c r="X84" i="252" s="1"/>
  <c r="X85" i="252" s="1"/>
  <c r="X86" i="252" s="1"/>
  <c r="X87" i="252" s="1"/>
  <c r="X88" i="252" s="1"/>
  <c r="X89" i="252" s="1"/>
  <c r="X90" i="252" s="1"/>
  <c r="X91" i="252" s="1"/>
  <c r="X92" i="252" s="1"/>
  <c r="X93" i="252" s="1"/>
  <c r="X94" i="252" s="1"/>
  <c r="X95" i="252" s="1"/>
  <c r="X96" i="252" s="1"/>
  <c r="X97" i="252" s="1"/>
  <c r="X98" i="252" s="1"/>
  <c r="X99" i="252" s="1"/>
  <c r="X100" i="252" s="1"/>
  <c r="X101" i="252" s="1"/>
  <c r="X102" i="252" s="1"/>
  <c r="X103" i="252" s="1"/>
  <c r="X104" i="252" s="1"/>
  <c r="X105" i="252" s="1"/>
  <c r="X106" i="252" s="1"/>
  <c r="X107" i="252" s="1"/>
  <c r="X108" i="252" s="1"/>
  <c r="X109" i="252" s="1"/>
  <c r="X110" i="252" s="1"/>
  <c r="X111" i="252" s="1"/>
  <c r="X112" i="252" s="1"/>
  <c r="X113" i="252" s="1"/>
  <c r="X114" i="252" s="1"/>
  <c r="X115" i="252" s="1"/>
  <c r="X116" i="252" s="1"/>
  <c r="X117" i="252" s="1"/>
  <c r="X118" i="252" s="1"/>
  <c r="X119" i="252" s="1"/>
  <c r="X120" i="252" s="1"/>
  <c r="X121" i="252" s="1"/>
  <c r="X122" i="252" s="1"/>
  <c r="X123" i="252" s="1"/>
  <c r="X124" i="252" s="1"/>
  <c r="X125" i="252" s="1"/>
  <c r="X126" i="252" s="1"/>
  <c r="X127" i="252" s="1"/>
  <c r="X128" i="252" s="1"/>
  <c r="X129" i="252" s="1"/>
  <c r="X130" i="252" s="1"/>
  <c r="X131" i="252" s="1"/>
  <c r="X132" i="252" s="1"/>
  <c r="X133" i="252" s="1"/>
  <c r="X134" i="252" s="1"/>
  <c r="X135" i="252" s="1"/>
  <c r="X136" i="252" s="1"/>
  <c r="X137" i="252" s="1"/>
  <c r="X138" i="252" s="1"/>
  <c r="X139" i="252" s="1"/>
  <c r="X140" i="252" s="1"/>
  <c r="X141" i="252" s="1"/>
  <c r="X142" i="252" s="1"/>
  <c r="X143" i="252" s="1"/>
  <c r="X144" i="252" s="1"/>
  <c r="X145" i="252" s="1"/>
  <c r="X146" i="252" s="1"/>
  <c r="X147" i="252" s="1"/>
  <c r="X148" i="252" s="1"/>
  <c r="X149" i="252" s="1"/>
  <c r="X150" i="252" s="1"/>
  <c r="X151" i="252" s="1"/>
  <c r="X152" i="252" s="1"/>
  <c r="X153" i="252" s="1"/>
  <c r="X154" i="252" s="1"/>
  <c r="X155" i="252" s="1"/>
  <c r="X156" i="252" s="1"/>
  <c r="X157" i="252" s="1"/>
  <c r="X158" i="252" s="1"/>
  <c r="X159" i="252" s="1"/>
  <c r="X160" i="252" s="1"/>
  <c r="X161" i="252" s="1"/>
  <c r="X162" i="252" s="1"/>
  <c r="X163" i="252" s="1"/>
  <c r="X164" i="252" s="1"/>
  <c r="X165" i="252" s="1"/>
  <c r="X166" i="252" s="1"/>
  <c r="X167" i="252" s="1"/>
  <c r="X168" i="252" s="1"/>
  <c r="X169" i="252" s="1"/>
  <c r="X170" i="252" s="1"/>
  <c r="X171" i="252" s="1"/>
  <c r="X172" i="252" s="1"/>
  <c r="X173" i="252" s="1"/>
  <c r="X174" i="252" s="1"/>
  <c r="X175" i="252" s="1"/>
  <c r="X176" i="252" s="1"/>
  <c r="X177" i="252" s="1"/>
  <c r="X178" i="252" s="1"/>
  <c r="X179" i="252" s="1"/>
  <c r="X180" i="252" s="1"/>
  <c r="X181" i="252" s="1"/>
  <c r="X182" i="252" s="1"/>
  <c r="X183" i="252" s="1"/>
  <c r="X184" i="252" s="1"/>
  <c r="X185" i="252" s="1"/>
  <c r="X186" i="252" s="1"/>
  <c r="X187" i="252" s="1"/>
  <c r="X188" i="252" s="1"/>
  <c r="X189" i="252" s="1"/>
  <c r="X190" i="252" s="1"/>
  <c r="X191" i="252" s="1"/>
  <c r="X192" i="252" s="1"/>
  <c r="X193" i="252" s="1"/>
  <c r="X194" i="252" s="1"/>
  <c r="X195" i="252" s="1"/>
  <c r="X196" i="252" s="1"/>
  <c r="X197" i="252" s="1"/>
  <c r="X198" i="252" s="1"/>
  <c r="X199" i="252" s="1"/>
  <c r="X200" i="252" s="1"/>
  <c r="X201" i="252" s="1"/>
  <c r="X202" i="252" s="1"/>
  <c r="X203" i="252" s="1"/>
  <c r="X204" i="252" s="1"/>
  <c r="X205" i="252" s="1"/>
  <c r="X206" i="252" s="1"/>
  <c r="X207" i="252" s="1"/>
  <c r="X208" i="252" s="1"/>
  <c r="X209" i="252" s="1"/>
  <c r="X210" i="252" s="1"/>
  <c r="X211" i="252" s="1"/>
  <c r="X212" i="252" s="1"/>
  <c r="X213" i="252" s="1"/>
  <c r="X214" i="252" s="1"/>
  <c r="X215" i="252" s="1"/>
  <c r="X216" i="252" s="1"/>
  <c r="X217" i="252" s="1"/>
  <c r="X218" i="252" s="1"/>
  <c r="X219" i="252" s="1"/>
  <c r="X220" i="252" s="1"/>
  <c r="X221" i="252" s="1"/>
  <c r="X222" i="252" s="1"/>
  <c r="X223" i="252" s="1"/>
  <c r="X224" i="252" s="1"/>
  <c r="X225" i="252" s="1"/>
  <c r="X226" i="252" s="1"/>
  <c r="X227" i="252" s="1"/>
  <c r="X228" i="252" s="1"/>
  <c r="X229" i="252" s="1"/>
  <c r="X230" i="252" s="1"/>
  <c r="X231" i="252" s="1"/>
  <c r="X232" i="252" s="1"/>
  <c r="X233" i="252" s="1"/>
  <c r="X234" i="252" s="1"/>
  <c r="X235" i="252" s="1"/>
  <c r="X236" i="252" s="1"/>
  <c r="X237" i="252" s="1"/>
  <c r="X238" i="252" s="1"/>
  <c r="X239" i="252" s="1"/>
  <c r="X240" i="252" s="1"/>
  <c r="X241" i="252" s="1"/>
  <c r="X242" i="252" s="1"/>
  <c r="X243" i="252" s="1"/>
  <c r="X244" i="252" s="1"/>
  <c r="X245" i="252" s="1"/>
  <c r="X246" i="252" s="1"/>
  <c r="X247" i="252" s="1"/>
  <c r="X248" i="252" s="1"/>
  <c r="X249" i="252" s="1"/>
  <c r="X250" i="252" s="1"/>
  <c r="X251" i="252" s="1"/>
  <c r="X252" i="252" s="1"/>
  <c r="X253" i="252" s="1"/>
  <c r="X254" i="252" s="1"/>
  <c r="X255" i="252" s="1"/>
  <c r="X256" i="252" s="1"/>
  <c r="X257" i="252" s="1"/>
  <c r="X258" i="252" s="1"/>
  <c r="X259" i="252" s="1"/>
  <c r="X260" i="252" s="1"/>
  <c r="X261" i="252" s="1"/>
  <c r="X262" i="252" s="1"/>
  <c r="X263" i="252" s="1"/>
  <c r="X264" i="252" s="1"/>
  <c r="X265" i="252" s="1"/>
  <c r="X266" i="252" s="1"/>
  <c r="X267" i="252" s="1"/>
  <c r="X268" i="252" s="1"/>
  <c r="X269" i="252" s="1"/>
  <c r="X270" i="252" s="1"/>
  <c r="X271" i="252" s="1"/>
  <c r="X272" i="252" s="1"/>
  <c r="X273" i="252" s="1"/>
  <c r="X274" i="252" s="1"/>
  <c r="X275" i="252" s="1"/>
  <c r="X276" i="252" s="1"/>
  <c r="X277" i="252" s="1"/>
  <c r="X278" i="252" s="1"/>
  <c r="X279" i="252" s="1"/>
  <c r="X280" i="252" s="1"/>
  <c r="X281" i="252" s="1"/>
  <c r="X282" i="252" s="1"/>
  <c r="X283" i="252" s="1"/>
  <c r="X284" i="252" s="1"/>
  <c r="X285" i="252" s="1"/>
  <c r="X286" i="252" s="1"/>
  <c r="X287" i="252" s="1"/>
  <c r="X288" i="252" s="1"/>
  <c r="X289" i="252" s="1"/>
  <c r="X290" i="252" s="1"/>
  <c r="X291" i="252" s="1"/>
  <c r="X292" i="252" s="1"/>
  <c r="X293" i="252" s="1"/>
  <c r="X294" i="252" s="1"/>
  <c r="X295" i="252" s="1"/>
  <c r="X296" i="252" s="1"/>
  <c r="X297" i="252" s="1"/>
  <c r="X298" i="252" s="1"/>
  <c r="X299" i="252" s="1"/>
  <c r="X300" i="252" s="1"/>
  <c r="X301" i="252" s="1"/>
  <c r="X302" i="252" s="1"/>
  <c r="X303" i="252" s="1"/>
  <c r="X304" i="252" s="1"/>
  <c r="X305" i="252" s="1"/>
  <c r="X306" i="252" s="1"/>
  <c r="X307" i="252" s="1"/>
  <c r="X308" i="252" s="1"/>
  <c r="X309" i="252" s="1"/>
  <c r="X310" i="252" s="1"/>
  <c r="X311" i="252" s="1"/>
  <c r="X312" i="252" s="1"/>
  <c r="X313" i="252" s="1"/>
  <c r="X314" i="252" s="1"/>
  <c r="X315" i="252" s="1"/>
  <c r="X316" i="252" s="1"/>
  <c r="X317" i="252" s="1"/>
  <c r="X318" i="252" s="1"/>
  <c r="X319" i="252" s="1"/>
  <c r="X320" i="252" s="1"/>
  <c r="X321" i="252" s="1"/>
  <c r="X322" i="252" s="1"/>
  <c r="X323" i="252" s="1"/>
  <c r="X324" i="252" s="1"/>
  <c r="X325" i="252" s="1"/>
  <c r="X326" i="252" s="1"/>
  <c r="X327" i="252" s="1"/>
  <c r="X328" i="252" s="1"/>
  <c r="X329" i="252" s="1"/>
  <c r="X330" i="252" s="1"/>
  <c r="X331" i="252" s="1"/>
  <c r="X332" i="252" s="1"/>
  <c r="X333" i="252" s="1"/>
  <c r="X334" i="252" s="1"/>
  <c r="X335" i="252" s="1"/>
  <c r="X336" i="252" s="1"/>
  <c r="X337" i="252" s="1"/>
  <c r="X338" i="252" s="1"/>
  <c r="X339" i="252" s="1"/>
  <c r="X340" i="252" s="1"/>
  <c r="X341" i="252" s="1"/>
  <c r="X342" i="252" s="1"/>
  <c r="X343" i="252" s="1"/>
  <c r="X344" i="252" s="1"/>
  <c r="X345" i="252" s="1"/>
  <c r="X346" i="252" s="1"/>
  <c r="X347" i="252" s="1"/>
  <c r="X348" i="252" s="1"/>
  <c r="X349" i="252" s="1"/>
  <c r="X350" i="252" s="1"/>
  <c r="X351" i="252" s="1"/>
  <c r="X352" i="252" s="1"/>
  <c r="X353" i="252" s="1"/>
  <c r="X354" i="252" s="1"/>
  <c r="X355" i="252" s="1"/>
  <c r="X356" i="252" s="1"/>
  <c r="X357" i="252" s="1"/>
  <c r="X358" i="252" s="1"/>
  <c r="X359" i="252" s="1"/>
  <c r="X360" i="252" s="1"/>
  <c r="X361" i="252" s="1"/>
  <c r="X362" i="252" s="1"/>
  <c r="X363" i="252" s="1"/>
  <c r="X364" i="252" s="1"/>
  <c r="X365" i="252" s="1"/>
  <c r="X366" i="252" s="1"/>
  <c r="X367" i="252" s="1"/>
  <c r="X368" i="252" s="1"/>
  <c r="X369" i="252" s="1"/>
  <c r="X370" i="252" s="1"/>
  <c r="X371" i="252" s="1"/>
  <c r="X372" i="252" s="1"/>
  <c r="X373" i="252" s="1"/>
  <c r="X374" i="252" s="1"/>
  <c r="X375" i="252" s="1"/>
  <c r="X376" i="252" s="1"/>
  <c r="X377" i="252" s="1"/>
  <c r="X378" i="252" s="1"/>
  <c r="X379" i="252" s="1"/>
  <c r="X380" i="252" s="1"/>
  <c r="X381" i="252" s="1"/>
  <c r="X382" i="252" s="1"/>
  <c r="X383" i="252" s="1"/>
  <c r="X384" i="252" s="1"/>
  <c r="X385" i="252" s="1"/>
  <c r="X386" i="252" s="1"/>
  <c r="X387" i="252" s="1"/>
  <c r="X388" i="252" s="1"/>
  <c r="X389" i="252" s="1"/>
  <c r="X390" i="252" s="1"/>
  <c r="X391" i="252" s="1"/>
  <c r="X392" i="252" s="1"/>
  <c r="X393" i="252" s="1"/>
  <c r="X394" i="252" s="1"/>
  <c r="X395" i="252" s="1"/>
  <c r="X396" i="252" s="1"/>
  <c r="X397" i="252" s="1"/>
  <c r="X398" i="252" s="1"/>
  <c r="X399" i="252" s="1"/>
  <c r="X400" i="252" s="1"/>
  <c r="X401" i="252" s="1"/>
  <c r="X402" i="252" s="1"/>
  <c r="X403" i="252" s="1"/>
  <c r="X404" i="252" s="1"/>
  <c r="X405" i="252" s="1"/>
  <c r="X406" i="252" s="1"/>
  <c r="X407" i="252" s="1"/>
  <c r="X408" i="252" s="1"/>
  <c r="X409" i="252" s="1"/>
  <c r="X410" i="252" s="1"/>
  <c r="X411" i="252" s="1"/>
  <c r="X412" i="252" s="1"/>
  <c r="X413" i="252" s="1"/>
  <c r="X414" i="252" s="1"/>
  <c r="X415" i="252" s="1"/>
  <c r="X416" i="252" s="1"/>
  <c r="X417" i="252" s="1"/>
  <c r="X418" i="252" s="1"/>
  <c r="X419" i="252" s="1"/>
  <c r="X420" i="252" s="1"/>
  <c r="X421" i="252" s="1"/>
  <c r="X422" i="252" s="1"/>
  <c r="X423" i="252" s="1"/>
  <c r="X424" i="252" s="1"/>
  <c r="X425" i="252" s="1"/>
  <c r="X426" i="252" s="1"/>
  <c r="X427" i="252" s="1"/>
  <c r="X428" i="252" s="1"/>
  <c r="X429" i="252" s="1"/>
  <c r="X430" i="252" s="1"/>
  <c r="X431" i="252" s="1"/>
  <c r="X432" i="252" s="1"/>
  <c r="X433" i="252" s="1"/>
  <c r="X434" i="252" s="1"/>
  <c r="X435" i="252" s="1"/>
  <c r="X436" i="252" s="1"/>
  <c r="X437" i="252" s="1"/>
  <c r="X438" i="252" s="1"/>
  <c r="X439" i="252" s="1"/>
  <c r="X440" i="252" s="1"/>
  <c r="X441" i="252" s="1"/>
  <c r="X442" i="252" s="1"/>
  <c r="X443" i="252" s="1"/>
  <c r="X444" i="252" s="1"/>
  <c r="X445" i="252" s="1"/>
  <c r="X446" i="252" s="1"/>
  <c r="X447" i="252" s="1"/>
  <c r="X448" i="252" s="1"/>
  <c r="X449" i="252" s="1"/>
  <c r="X450" i="252" s="1"/>
  <c r="X451" i="252" s="1"/>
  <c r="X452" i="252" s="1"/>
  <c r="X453" i="252" s="1"/>
  <c r="X454" i="252" s="1"/>
  <c r="X455" i="252" s="1"/>
  <c r="X456" i="252" s="1"/>
  <c r="X457" i="252" s="1"/>
  <c r="X458" i="252" s="1"/>
  <c r="X459" i="252" s="1"/>
  <c r="X460" i="252" s="1"/>
  <c r="X461" i="252" s="1"/>
  <c r="X462" i="252" s="1"/>
  <c r="X463" i="252" s="1"/>
  <c r="X464" i="252" s="1"/>
  <c r="X465" i="252" s="1"/>
  <c r="X466" i="252" s="1"/>
  <c r="X467" i="252" s="1"/>
  <c r="X468" i="252" s="1"/>
  <c r="X469" i="252" s="1"/>
  <c r="X470" i="252" s="1"/>
  <c r="X471" i="252" s="1"/>
  <c r="X472" i="252" s="1"/>
  <c r="X473" i="252" s="1"/>
  <c r="X474" i="252" s="1"/>
  <c r="X475" i="252" s="1"/>
  <c r="X476" i="252" s="1"/>
  <c r="X477" i="252" s="1"/>
  <c r="X478" i="252" s="1"/>
  <c r="X479" i="252" s="1"/>
  <c r="X480" i="252" s="1"/>
  <c r="X481" i="252" s="1"/>
  <c r="X482" i="252" s="1"/>
  <c r="X483" i="252" s="1"/>
  <c r="X484" i="252" s="1"/>
  <c r="X485" i="252" s="1"/>
  <c r="X486" i="252" s="1"/>
  <c r="X487" i="252" s="1"/>
  <c r="X488" i="252" s="1"/>
  <c r="X489" i="252" s="1"/>
  <c r="X490" i="252" s="1"/>
  <c r="X491" i="252" s="1"/>
  <c r="X492" i="252" s="1"/>
  <c r="X493" i="252" s="1"/>
  <c r="X494" i="252" s="1"/>
  <c r="X495" i="252" s="1"/>
  <c r="X496" i="252" s="1"/>
  <c r="X497" i="252" s="1"/>
  <c r="X498" i="252" s="1"/>
  <c r="X499" i="252" s="1"/>
  <c r="X500" i="252" s="1"/>
  <c r="X501" i="252" s="1"/>
  <c r="X502" i="252" s="1"/>
  <c r="X503" i="252" s="1"/>
  <c r="X504" i="252" s="1"/>
  <c r="X505" i="252" s="1"/>
  <c r="X506" i="252" s="1"/>
  <c r="X507" i="252" s="1"/>
  <c r="X508" i="252" s="1"/>
  <c r="X509" i="252" s="1"/>
  <c r="X510" i="252" s="1"/>
  <c r="X511" i="252" s="1"/>
  <c r="X512" i="252" s="1"/>
  <c r="X513" i="252" s="1"/>
  <c r="X514" i="252" s="1"/>
  <c r="X515" i="252" s="1"/>
  <c r="X516" i="252" s="1"/>
  <c r="X517" i="252" s="1"/>
  <c r="X518" i="252" s="1"/>
  <c r="X519" i="252" s="1"/>
  <c r="X520" i="252" s="1"/>
  <c r="X521" i="252" s="1"/>
  <c r="X522" i="252" s="1"/>
  <c r="X523" i="252" s="1"/>
  <c r="X524" i="252" s="1"/>
  <c r="X525" i="252" s="1"/>
  <c r="X526" i="252" s="1"/>
  <c r="X527" i="252" s="1"/>
  <c r="X528" i="252" s="1"/>
  <c r="X529" i="252" s="1"/>
  <c r="X530" i="252" s="1"/>
  <c r="X531" i="252" s="1"/>
  <c r="X532" i="252" s="1"/>
  <c r="X533" i="252" s="1"/>
  <c r="X534" i="252" s="1"/>
  <c r="X535" i="252" s="1"/>
  <c r="X536" i="252" s="1"/>
  <c r="X537" i="252" s="1"/>
  <c r="X538" i="252" s="1"/>
  <c r="X539" i="252" s="1"/>
  <c r="X540" i="252" s="1"/>
  <c r="X541" i="252" s="1"/>
  <c r="X542" i="252" s="1"/>
  <c r="X543" i="252" s="1"/>
  <c r="X544" i="252" s="1"/>
  <c r="X545" i="252" s="1"/>
  <c r="X546" i="252" s="1"/>
  <c r="X547" i="252" s="1"/>
  <c r="X548" i="252" s="1"/>
  <c r="X549" i="252" s="1"/>
  <c r="X550" i="252" s="1"/>
  <c r="X551" i="252" s="1"/>
  <c r="X552" i="252" s="1"/>
  <c r="X553" i="252" s="1"/>
  <c r="X554" i="252" s="1"/>
  <c r="X555" i="252" s="1"/>
  <c r="X556" i="252" s="1"/>
  <c r="X557" i="252" s="1"/>
  <c r="X558" i="252" s="1"/>
  <c r="X559" i="252" s="1"/>
  <c r="X560" i="252" s="1"/>
  <c r="X561" i="252" s="1"/>
  <c r="X562" i="252" s="1"/>
  <c r="X563" i="252" s="1"/>
  <c r="X564" i="252" s="1"/>
  <c r="X565" i="252" s="1"/>
  <c r="X566" i="252" s="1"/>
  <c r="X567" i="252" s="1"/>
  <c r="X568" i="252" s="1"/>
  <c r="X569" i="252" s="1"/>
  <c r="X570" i="252" s="1"/>
  <c r="X571" i="252" s="1"/>
  <c r="X572" i="252" s="1"/>
  <c r="X573" i="252" s="1"/>
  <c r="X574" i="252" s="1"/>
  <c r="X575" i="252" s="1"/>
  <c r="X576" i="252" s="1"/>
  <c r="X577" i="252" s="1"/>
  <c r="X578" i="252" s="1"/>
  <c r="X579" i="252" s="1"/>
  <c r="X580" i="252" s="1"/>
  <c r="X581" i="252" s="1"/>
  <c r="X582" i="252" s="1"/>
  <c r="X583" i="252" s="1"/>
  <c r="X584" i="252" s="1"/>
  <c r="X585" i="252" s="1"/>
  <c r="X586" i="252" s="1"/>
  <c r="X587" i="252" s="1"/>
  <c r="X588" i="252" s="1"/>
  <c r="X589" i="252" s="1"/>
  <c r="X590" i="252" s="1"/>
  <c r="X591" i="252" s="1"/>
  <c r="X592" i="252" s="1"/>
  <c r="X593" i="252" s="1"/>
  <c r="X594" i="252" s="1"/>
  <c r="X595" i="252" s="1"/>
  <c r="X596" i="252" s="1"/>
  <c r="X597" i="252" s="1"/>
  <c r="X598" i="252" s="1"/>
  <c r="X599" i="252" s="1"/>
  <c r="X600" i="252" s="1"/>
  <c r="X601" i="252" s="1"/>
  <c r="X602" i="252" s="1"/>
  <c r="X603" i="252" s="1"/>
  <c r="X604" i="252" s="1"/>
  <c r="X605" i="252" s="1"/>
  <c r="X606" i="252" s="1"/>
  <c r="X607" i="252" s="1"/>
  <c r="X608" i="252" s="1"/>
  <c r="X609" i="252" s="1"/>
  <c r="X610" i="252" s="1"/>
  <c r="X611" i="252" s="1"/>
  <c r="X612" i="252" s="1"/>
  <c r="X613" i="252" s="1"/>
  <c r="X614" i="252" s="1"/>
  <c r="X615" i="252" s="1"/>
  <c r="X616" i="252" s="1"/>
  <c r="X617" i="252" s="1"/>
  <c r="X618" i="252" s="1"/>
  <c r="X619" i="252" s="1"/>
  <c r="X620" i="252" s="1"/>
  <c r="X621" i="252" s="1"/>
  <c r="X622" i="252" s="1"/>
  <c r="X623" i="252" s="1"/>
  <c r="X624" i="252" s="1"/>
  <c r="X625" i="252" s="1"/>
  <c r="X626" i="252" s="1"/>
  <c r="X627" i="252" s="1"/>
  <c r="X628" i="252" s="1"/>
  <c r="X629" i="252" s="1"/>
  <c r="X630" i="252" s="1"/>
  <c r="X631" i="252" s="1"/>
  <c r="X632" i="252" s="1"/>
  <c r="X633" i="252" s="1"/>
  <c r="X634" i="252" s="1"/>
  <c r="X635" i="252" s="1"/>
  <c r="X636" i="252" s="1"/>
  <c r="X637" i="252" s="1"/>
  <c r="X638" i="252" s="1"/>
  <c r="X639" i="252" s="1"/>
  <c r="X640" i="252" s="1"/>
  <c r="X641" i="252" s="1"/>
  <c r="X642" i="252" s="1"/>
  <c r="X643" i="252" s="1"/>
  <c r="X644" i="252" s="1"/>
  <c r="X645" i="252" s="1"/>
  <c r="X646" i="252" s="1"/>
  <c r="X647" i="252" s="1"/>
  <c r="X648" i="252" s="1"/>
  <c r="X649" i="252" s="1"/>
  <c r="X650" i="252" s="1"/>
  <c r="X651" i="252" s="1"/>
  <c r="X652" i="252" s="1"/>
  <c r="X653" i="252" s="1"/>
  <c r="X654" i="252" s="1"/>
  <c r="X655" i="252" s="1"/>
  <c r="X656" i="252" s="1"/>
  <c r="X657" i="252" s="1"/>
  <c r="X658" i="252" s="1"/>
  <c r="X659" i="252" s="1"/>
  <c r="X660" i="252" s="1"/>
  <c r="X661" i="252" s="1"/>
  <c r="X662" i="252" s="1"/>
  <c r="X663" i="252" s="1"/>
  <c r="X664" i="252" s="1"/>
  <c r="X665" i="252" s="1"/>
  <c r="X666" i="252" s="1"/>
  <c r="X667" i="252" s="1"/>
  <c r="X668" i="252" s="1"/>
  <c r="X669" i="252" s="1"/>
  <c r="X670" i="252" s="1"/>
  <c r="X671" i="252" s="1"/>
  <c r="X672" i="252" s="1"/>
  <c r="X673" i="252" s="1"/>
  <c r="X674" i="252" s="1"/>
  <c r="X675" i="252" s="1"/>
  <c r="X676" i="252" s="1"/>
  <c r="X677" i="252" s="1"/>
  <c r="X678" i="252" s="1"/>
  <c r="X679" i="252" s="1"/>
  <c r="X680" i="252" s="1"/>
  <c r="X681" i="252" s="1"/>
  <c r="X682" i="252" s="1"/>
  <c r="X683" i="252" s="1"/>
  <c r="X684" i="252" s="1"/>
  <c r="X685" i="252" s="1"/>
  <c r="X686" i="252" s="1"/>
  <c r="X687" i="252" s="1"/>
  <c r="X688" i="252" s="1"/>
  <c r="X689" i="252" s="1"/>
  <c r="X690" i="252" s="1"/>
  <c r="X691" i="252" s="1"/>
  <c r="X692" i="252" s="1"/>
  <c r="X693" i="252" s="1"/>
  <c r="X694" i="252" s="1"/>
  <c r="X695" i="252" s="1"/>
  <c r="X696" i="252" s="1"/>
  <c r="X697" i="252" s="1"/>
  <c r="X698" i="252" s="1"/>
  <c r="X699" i="252" s="1"/>
  <c r="X700" i="252" s="1"/>
  <c r="X701" i="252" s="1"/>
  <c r="X702" i="252" s="1"/>
  <c r="X703" i="252" s="1"/>
  <c r="X704" i="252" s="1"/>
  <c r="X705" i="252" s="1"/>
  <c r="X706" i="252" s="1"/>
  <c r="X707" i="252" s="1"/>
  <c r="X708" i="252" s="1"/>
  <c r="X709" i="252" s="1"/>
  <c r="X710" i="252" s="1"/>
  <c r="X711" i="252" s="1"/>
  <c r="X712" i="252" s="1"/>
  <c r="X713" i="252" s="1"/>
  <c r="X714" i="252" s="1"/>
  <c r="X715" i="252" s="1"/>
  <c r="X716" i="252" s="1"/>
  <c r="X717" i="252" s="1"/>
  <c r="X718" i="252" s="1"/>
  <c r="X719" i="252" s="1"/>
  <c r="X720" i="252" s="1"/>
  <c r="X721" i="252" s="1"/>
  <c r="X722" i="252" s="1"/>
  <c r="X723" i="252" s="1"/>
  <c r="X724" i="252" s="1"/>
  <c r="X725" i="252" s="1"/>
  <c r="X726" i="252" s="1"/>
  <c r="X727" i="252" s="1"/>
  <c r="X728" i="252" s="1"/>
  <c r="X729" i="252" s="1"/>
  <c r="X730" i="252" s="1"/>
  <c r="X731" i="252" s="1"/>
  <c r="X732" i="252" s="1"/>
  <c r="X733" i="252" s="1"/>
  <c r="X734" i="252" s="1"/>
  <c r="X735" i="252" s="1"/>
  <c r="X736" i="252" s="1"/>
  <c r="X737" i="252" s="1"/>
  <c r="X738" i="252" s="1"/>
  <c r="X739" i="252" s="1"/>
  <c r="X740" i="252" s="1"/>
  <c r="X741" i="252" s="1"/>
  <c r="X742" i="252" s="1"/>
  <c r="X743" i="252" s="1"/>
  <c r="X744" i="252" s="1"/>
  <c r="X745" i="252" s="1"/>
  <c r="X746" i="252" s="1"/>
  <c r="X747" i="252" s="1"/>
  <c r="X748" i="252" s="1"/>
  <c r="X749" i="252" s="1"/>
  <c r="X750" i="252" s="1"/>
  <c r="X751" i="252" s="1"/>
  <c r="X752" i="252" s="1"/>
  <c r="X753" i="252" s="1"/>
  <c r="X754" i="252" s="1"/>
  <c r="X755" i="252" s="1"/>
  <c r="X756" i="252" s="1"/>
  <c r="X757" i="252" s="1"/>
  <c r="X758" i="252" s="1"/>
  <c r="X759" i="252" s="1"/>
  <c r="X760" i="252" s="1"/>
  <c r="X761" i="252" s="1"/>
  <c r="X762" i="252" s="1"/>
  <c r="X763" i="252" s="1"/>
  <c r="X764" i="252" s="1"/>
  <c r="X765" i="252" s="1"/>
  <c r="X766" i="252" s="1"/>
  <c r="X767" i="252" s="1"/>
  <c r="X768" i="252" s="1"/>
  <c r="X769" i="252" s="1"/>
  <c r="X770" i="252" s="1"/>
  <c r="X771" i="252" s="1"/>
  <c r="X772" i="252" s="1"/>
  <c r="X773" i="252" s="1"/>
  <c r="X774" i="252" s="1"/>
  <c r="X775" i="252" s="1"/>
  <c r="X776" i="252" s="1"/>
  <c r="X777" i="252" s="1"/>
  <c r="X778" i="252" s="1"/>
  <c r="X779" i="252" s="1"/>
  <c r="X780" i="252" s="1"/>
  <c r="X781" i="252" s="1"/>
  <c r="X782" i="252" s="1"/>
  <c r="X783" i="252" s="1"/>
  <c r="X784" i="252" s="1"/>
  <c r="X785" i="252" s="1"/>
  <c r="X786" i="252" s="1"/>
  <c r="X787" i="252" s="1"/>
  <c r="X788" i="252" s="1"/>
  <c r="X789" i="252" s="1"/>
  <c r="X790" i="252" s="1"/>
  <c r="X791" i="252" s="1"/>
  <c r="X792" i="252" s="1"/>
  <c r="X793" i="252" s="1"/>
  <c r="X794" i="252" s="1"/>
  <c r="X795" i="252" s="1"/>
  <c r="X796" i="252" s="1"/>
  <c r="X797" i="252" s="1"/>
  <c r="X798" i="252" s="1"/>
  <c r="X799" i="252" s="1"/>
  <c r="X800" i="252" s="1"/>
  <c r="X801" i="252" s="1"/>
  <c r="X802" i="252" s="1"/>
  <c r="X803" i="252" s="1"/>
  <c r="X804" i="252" s="1"/>
  <c r="X805" i="252" s="1"/>
  <c r="X806" i="252" s="1"/>
  <c r="X807" i="252" s="1"/>
  <c r="X808" i="252" s="1"/>
  <c r="X809" i="252" s="1"/>
  <c r="X810" i="252" s="1"/>
  <c r="X811" i="252" s="1"/>
  <c r="X812" i="252" s="1"/>
  <c r="X813" i="252" s="1"/>
  <c r="X814" i="252" s="1"/>
  <c r="X815" i="252" s="1"/>
  <c r="X816" i="252" s="1"/>
  <c r="X817" i="252" s="1"/>
  <c r="X818" i="252" s="1"/>
  <c r="X819" i="252" s="1"/>
  <c r="X820" i="252" s="1"/>
  <c r="X821" i="252" s="1"/>
  <c r="X822" i="252" s="1"/>
  <c r="X823" i="252" s="1"/>
  <c r="X824" i="252" s="1"/>
  <c r="X825" i="252" s="1"/>
  <c r="X826" i="252" s="1"/>
  <c r="X827" i="252" s="1"/>
  <c r="X828" i="252" s="1"/>
  <c r="X829" i="252" s="1"/>
  <c r="X830" i="252" s="1"/>
  <c r="X831" i="252" s="1"/>
  <c r="X832" i="252" s="1"/>
  <c r="X833" i="252" s="1"/>
  <c r="X834" i="252" s="1"/>
  <c r="X835" i="252" s="1"/>
  <c r="X836" i="252" s="1"/>
  <c r="X837" i="252" s="1"/>
  <c r="X838" i="252" s="1"/>
  <c r="X839" i="252" s="1"/>
  <c r="X840" i="252" s="1"/>
  <c r="X841" i="252" s="1"/>
  <c r="X842" i="252" s="1"/>
  <c r="X843" i="252" s="1"/>
  <c r="X844" i="252" s="1"/>
  <c r="X845" i="252" s="1"/>
  <c r="X846" i="252" s="1"/>
  <c r="X847" i="252" s="1"/>
  <c r="X848" i="252" s="1"/>
  <c r="X849" i="252" s="1"/>
  <c r="X850" i="252" s="1"/>
  <c r="X851" i="252" s="1"/>
  <c r="X852" i="252" s="1"/>
  <c r="X853" i="252" s="1"/>
  <c r="X854" i="252" s="1"/>
  <c r="X855" i="252" s="1"/>
  <c r="X856" i="252" s="1"/>
  <c r="X857" i="252" s="1"/>
  <c r="X858" i="252" s="1"/>
  <c r="X859" i="252" s="1"/>
  <c r="X860" i="252" s="1"/>
  <c r="X861" i="252" s="1"/>
  <c r="X862" i="252" s="1"/>
  <c r="X863" i="252" s="1"/>
  <c r="X864" i="252" s="1"/>
  <c r="X865" i="252" s="1"/>
  <c r="X866" i="252" s="1"/>
  <c r="X867" i="252" s="1"/>
  <c r="X868" i="252" s="1"/>
  <c r="X869" i="252" s="1"/>
  <c r="X870" i="252" s="1"/>
  <c r="X871" i="252" s="1"/>
  <c r="X872" i="252" s="1"/>
  <c r="X873" i="252" s="1"/>
  <c r="X874" i="252" s="1"/>
  <c r="X875" i="252" s="1"/>
  <c r="X876" i="252" s="1"/>
  <c r="X877" i="252" s="1"/>
  <c r="X878" i="252" s="1"/>
  <c r="X879" i="252" s="1"/>
  <c r="X880" i="252" s="1"/>
  <c r="X881" i="252" s="1"/>
  <c r="X882" i="252" s="1"/>
  <c r="X883" i="252" s="1"/>
  <c r="X884" i="252" s="1"/>
  <c r="X885" i="252" s="1"/>
  <c r="X886" i="252" s="1"/>
  <c r="X887" i="252" s="1"/>
  <c r="X888" i="252" s="1"/>
  <c r="X889" i="252" s="1"/>
  <c r="X890" i="252" s="1"/>
  <c r="X891" i="252" s="1"/>
  <c r="X892" i="252" s="1"/>
  <c r="X893" i="252" s="1"/>
  <c r="X894" i="252" s="1"/>
  <c r="X895" i="252" s="1"/>
  <c r="X896" i="252" s="1"/>
  <c r="X897" i="252" s="1"/>
  <c r="X898" i="252" s="1"/>
  <c r="X899" i="252" s="1"/>
  <c r="X900" i="252" s="1"/>
  <c r="X901" i="252" s="1"/>
  <c r="X902" i="252" s="1"/>
  <c r="X903" i="252" s="1"/>
  <c r="X904" i="252" s="1"/>
  <c r="X905" i="252" s="1"/>
  <c r="X906" i="252" s="1"/>
  <c r="X907" i="252" s="1"/>
  <c r="X908" i="252" s="1"/>
  <c r="X909" i="252" s="1"/>
  <c r="X910" i="252" s="1"/>
  <c r="X911" i="252" s="1"/>
  <c r="X912" i="252" s="1"/>
  <c r="X913" i="252" s="1"/>
  <c r="X914" i="252" s="1"/>
  <c r="X915" i="252" s="1"/>
  <c r="X916" i="252" s="1"/>
  <c r="X917" i="252" s="1"/>
  <c r="X918" i="252" s="1"/>
  <c r="X919" i="252" s="1"/>
  <c r="X920" i="252" s="1"/>
  <c r="X921" i="252" s="1"/>
  <c r="X922" i="252" s="1"/>
  <c r="X923" i="252" s="1"/>
  <c r="X924" i="252" s="1"/>
  <c r="X925" i="252" s="1"/>
  <c r="X926" i="252" s="1"/>
  <c r="X927" i="252" s="1"/>
  <c r="X928" i="252" s="1"/>
  <c r="X929" i="252" s="1"/>
  <c r="X930" i="252" s="1"/>
  <c r="X931" i="252" s="1"/>
  <c r="X932" i="252" s="1"/>
  <c r="X933" i="252" s="1"/>
  <c r="X934" i="252" s="1"/>
  <c r="X935" i="252" s="1"/>
  <c r="X936" i="252" s="1"/>
  <c r="X937" i="252" s="1"/>
  <c r="X938" i="252" s="1"/>
  <c r="X939" i="252" s="1"/>
  <c r="X940" i="252" s="1"/>
  <c r="X941" i="252" s="1"/>
  <c r="X942" i="252" s="1"/>
  <c r="X943" i="252" s="1"/>
  <c r="X944" i="252" s="1"/>
  <c r="X945" i="252" s="1"/>
  <c r="X946" i="252" s="1"/>
  <c r="X947" i="252" s="1"/>
  <c r="X948" i="252" s="1"/>
  <c r="X949" i="252" s="1"/>
  <c r="X950" i="252" s="1"/>
  <c r="X951" i="252" s="1"/>
  <c r="X952" i="252" s="1"/>
  <c r="X953" i="252" s="1"/>
  <c r="X954" i="252" s="1"/>
  <c r="X955" i="252" s="1"/>
  <c r="X956" i="252" s="1"/>
  <c r="X957" i="252" s="1"/>
  <c r="X958" i="252" s="1"/>
  <c r="X959" i="252" s="1"/>
  <c r="X960" i="252" s="1"/>
  <c r="X961" i="252" s="1"/>
  <c r="X962" i="252" s="1"/>
  <c r="X963" i="252" s="1"/>
  <c r="X964" i="252" s="1"/>
  <c r="X965" i="252" s="1"/>
  <c r="X966" i="252" s="1"/>
  <c r="X967" i="252" s="1"/>
  <c r="X968" i="252" s="1"/>
  <c r="X969" i="252" s="1"/>
  <c r="X970" i="252" s="1"/>
  <c r="X971" i="252" s="1"/>
  <c r="X972" i="252" s="1"/>
  <c r="X973" i="252" s="1"/>
  <c r="X974" i="252" s="1"/>
  <c r="X975" i="252" s="1"/>
  <c r="X976" i="252" s="1"/>
  <c r="X977" i="252" s="1"/>
  <c r="X978" i="252" s="1"/>
  <c r="X979" i="252" s="1"/>
  <c r="X980" i="252" s="1"/>
  <c r="X981" i="252" s="1"/>
  <c r="X982" i="252" s="1"/>
  <c r="X983" i="252" s="1"/>
  <c r="X984" i="252" s="1"/>
  <c r="X985" i="252" s="1"/>
  <c r="X986" i="252" s="1"/>
  <c r="X987" i="252" s="1"/>
  <c r="X988" i="252" s="1"/>
  <c r="X989" i="252" s="1"/>
  <c r="X990" i="252" s="1"/>
  <c r="X991" i="252" s="1"/>
  <c r="X992" i="252" s="1"/>
  <c r="X993" i="252" s="1"/>
  <c r="X994" i="252" s="1"/>
  <c r="X995" i="252" s="1"/>
  <c r="X996" i="252" s="1"/>
  <c r="X997" i="252" s="1"/>
  <c r="X998" i="252" s="1"/>
  <c r="X999" i="252" s="1"/>
  <c r="X1000" i="252" s="1"/>
  <c r="X1001" i="252" s="1"/>
  <c r="X1002" i="252" s="1"/>
  <c r="X1003" i="252" s="1"/>
  <c r="X1004" i="252" s="1"/>
  <c r="X1005" i="252" s="1"/>
  <c r="X1006" i="252" s="1"/>
  <c r="X1007" i="252" s="1"/>
  <c r="X1008" i="252" s="1"/>
  <c r="X1009" i="252" s="1"/>
  <c r="X1010" i="252" s="1"/>
  <c r="X1011" i="252" s="1"/>
  <c r="X1012" i="252" s="1"/>
  <c r="X1013" i="252" s="1"/>
  <c r="X1014" i="252" s="1"/>
  <c r="X1015" i="252" s="1"/>
  <c r="X1016" i="252" s="1"/>
  <c r="X1017" i="252" s="1"/>
  <c r="X1018" i="252" s="1"/>
  <c r="X1019" i="252" s="1"/>
  <c r="X1020" i="252" s="1"/>
  <c r="X1021" i="252" s="1"/>
  <c r="X1022" i="252" s="1"/>
  <c r="X1023" i="252" s="1"/>
  <c r="X1024" i="252" s="1"/>
  <c r="X1025" i="252" s="1"/>
  <c r="X1026" i="252" s="1"/>
  <c r="X1027" i="252" s="1"/>
  <c r="X1028" i="252" s="1"/>
  <c r="X1029" i="252" s="1"/>
  <c r="X1030" i="252" s="1"/>
  <c r="X1031" i="252" s="1"/>
  <c r="X1032" i="252" s="1"/>
  <c r="X1033" i="252" s="1"/>
  <c r="X1034" i="252" s="1"/>
  <c r="X1035" i="252" s="1"/>
  <c r="X1036" i="252" s="1"/>
  <c r="X1037" i="252" s="1"/>
  <c r="X1038" i="252" s="1"/>
  <c r="X1039" i="252" s="1"/>
  <c r="X1040" i="252" s="1"/>
  <c r="X1041" i="252" s="1"/>
  <c r="X1042" i="252" s="1"/>
  <c r="X1043" i="252" s="1"/>
  <c r="X1044" i="252" s="1"/>
  <c r="X1045" i="252" s="1"/>
  <c r="X1046" i="252" s="1"/>
  <c r="X1047" i="252" s="1"/>
  <c r="X1048" i="252" s="1"/>
  <c r="X1049" i="252" s="1"/>
  <c r="X1050" i="252" s="1"/>
  <c r="X1051" i="252" s="1"/>
  <c r="X1052" i="252" s="1"/>
  <c r="X1053" i="252" s="1"/>
  <c r="X1054" i="252" s="1"/>
  <c r="X1055" i="252" s="1"/>
  <c r="X1056" i="252" s="1"/>
  <c r="X1057" i="252" s="1"/>
  <c r="X1058" i="252" s="1"/>
  <c r="X1059" i="252" s="1"/>
  <c r="X1060" i="252" s="1"/>
  <c r="X1061" i="252" s="1"/>
  <c r="X1062" i="252" s="1"/>
  <c r="X1063" i="252" s="1"/>
  <c r="X1064" i="252" s="1"/>
  <c r="X1065" i="252" s="1"/>
  <c r="X1066" i="252" s="1"/>
  <c r="X1067" i="252" s="1"/>
  <c r="X1068" i="252" s="1"/>
  <c r="X1069" i="252" s="1"/>
  <c r="X1070" i="252" s="1"/>
  <c r="X1071" i="252" s="1"/>
  <c r="X1072" i="252" s="1"/>
  <c r="X1073" i="252" s="1"/>
  <c r="X1074" i="252" s="1"/>
  <c r="X1075" i="252" s="1"/>
  <c r="X1076" i="252" s="1"/>
  <c r="X1077" i="252" s="1"/>
  <c r="X1078" i="252" s="1"/>
  <c r="X1079" i="252" s="1"/>
  <c r="X1080" i="252" s="1"/>
  <c r="X1081" i="252" s="1"/>
  <c r="X1082" i="252" s="1"/>
  <c r="X1083" i="252" s="1"/>
  <c r="X1084" i="252" s="1"/>
  <c r="X1085" i="252" s="1"/>
  <c r="X1086" i="252" s="1"/>
  <c r="X1087" i="252" s="1"/>
  <c r="X1088" i="252" s="1"/>
  <c r="X1089" i="252" s="1"/>
  <c r="X1090" i="252" s="1"/>
  <c r="X1091" i="252" s="1"/>
  <c r="X1092" i="252" s="1"/>
  <c r="X1093" i="252" s="1"/>
  <c r="X1094" i="252" s="1"/>
  <c r="X1095" i="252" s="1"/>
  <c r="X1096" i="252" s="1"/>
  <c r="X1097" i="252" s="1"/>
  <c r="X1098" i="252" s="1"/>
  <c r="X1099" i="252" s="1"/>
  <c r="X1100" i="252" s="1"/>
  <c r="X1101" i="252" s="1"/>
  <c r="X1102" i="252" s="1"/>
  <c r="X1103" i="252" s="1"/>
  <c r="X1104" i="252" s="1"/>
  <c r="X1105" i="252" s="1"/>
  <c r="X1106" i="252" s="1"/>
  <c r="X1107" i="252" s="1"/>
  <c r="X1108" i="252" s="1"/>
  <c r="X1109" i="252" s="1"/>
  <c r="X1110" i="252" s="1"/>
  <c r="X1111" i="252" s="1"/>
  <c r="X1112" i="252" s="1"/>
  <c r="X1113" i="252" s="1"/>
  <c r="X1114" i="252" s="1"/>
  <c r="X1115" i="252" s="1"/>
  <c r="X1116" i="252" s="1"/>
  <c r="X1117" i="252" s="1"/>
  <c r="X1118" i="252" s="1"/>
  <c r="X1119" i="252" s="1"/>
  <c r="X1120" i="252" s="1"/>
  <c r="X1121" i="252" s="1"/>
  <c r="X1122" i="252" s="1"/>
  <c r="X1123" i="252" s="1"/>
  <c r="X1124" i="252" s="1"/>
  <c r="X1125" i="252" s="1"/>
  <c r="X1126" i="252" s="1"/>
  <c r="X1127" i="252" s="1"/>
  <c r="X1128" i="252" s="1"/>
  <c r="X1129" i="252" s="1"/>
  <c r="X1130" i="252" s="1"/>
  <c r="X1131" i="252" s="1"/>
  <c r="X1132" i="252" s="1"/>
  <c r="X1133" i="252" s="1"/>
  <c r="X1134" i="252" s="1"/>
  <c r="X1135" i="252" s="1"/>
  <c r="X1136" i="252" s="1"/>
  <c r="X1137" i="252" s="1"/>
  <c r="X1138" i="252" s="1"/>
  <c r="X1139" i="252" s="1"/>
  <c r="X1140" i="252" s="1"/>
  <c r="X1141" i="252" s="1"/>
  <c r="X1142" i="252" s="1"/>
  <c r="X1143" i="252" s="1"/>
  <c r="X1144" i="252" s="1"/>
  <c r="X1145" i="252" s="1"/>
  <c r="X1146" i="252" s="1"/>
  <c r="X1147" i="252" s="1"/>
  <c r="X1148" i="252" s="1"/>
  <c r="X1149" i="252" s="1"/>
  <c r="X1150" i="252" s="1"/>
  <c r="X1151" i="252" s="1"/>
  <c r="X1152" i="252" s="1"/>
  <c r="X1153" i="252" s="1"/>
  <c r="X1154" i="252" s="1"/>
  <c r="X1155" i="252" s="1"/>
  <c r="X1156" i="252" s="1"/>
  <c r="X1157" i="252" s="1"/>
  <c r="X1158" i="252" s="1"/>
  <c r="X1159" i="252" s="1"/>
  <c r="X1160" i="252" s="1"/>
  <c r="X1161" i="252" s="1"/>
  <c r="X1162" i="252" s="1"/>
  <c r="X1163" i="252" s="1"/>
  <c r="X1164" i="252" s="1"/>
  <c r="X1165" i="252" s="1"/>
  <c r="X1166" i="252" s="1"/>
  <c r="X1167" i="252" s="1"/>
  <c r="X1168" i="252" s="1"/>
  <c r="X1169" i="252" s="1"/>
  <c r="X1170" i="252" s="1"/>
  <c r="X1171" i="252" s="1"/>
  <c r="X1172" i="252" s="1"/>
  <c r="X1173" i="252" s="1"/>
  <c r="X1174" i="252" s="1"/>
  <c r="X1175" i="252" s="1"/>
  <c r="X1176" i="252" s="1"/>
  <c r="X1177" i="252" s="1"/>
  <c r="X1178" i="252" s="1"/>
  <c r="X1179" i="252" s="1"/>
  <c r="X1180" i="252" s="1"/>
  <c r="X1181" i="252" s="1"/>
  <c r="X1182" i="252" s="1"/>
  <c r="X1183" i="252" s="1"/>
  <c r="X1184" i="252" s="1"/>
  <c r="X1185" i="252" s="1"/>
  <c r="X1186" i="252" s="1"/>
  <c r="X1187" i="252" s="1"/>
  <c r="X1188" i="252" s="1"/>
  <c r="X1189" i="252" s="1"/>
  <c r="X1190" i="252" s="1"/>
  <c r="X1191" i="252" s="1"/>
  <c r="X1192" i="252" s="1"/>
  <c r="X1193" i="252" s="1"/>
  <c r="X1194" i="252" s="1"/>
  <c r="X1195" i="252" s="1"/>
  <c r="X1196" i="252" s="1"/>
  <c r="X1197" i="252" s="1"/>
  <c r="X1198" i="252" s="1"/>
  <c r="X1199" i="252" s="1"/>
  <c r="X1200" i="252" s="1"/>
  <c r="X1201" i="252" s="1"/>
  <c r="X1202" i="252" s="1"/>
  <c r="X1203" i="252" s="1"/>
  <c r="X1204" i="252" s="1"/>
  <c r="X1205" i="252" s="1"/>
  <c r="X1206" i="252" s="1"/>
  <c r="X1207" i="252" s="1"/>
  <c r="X1208" i="252" s="1"/>
  <c r="X1209" i="252" s="1"/>
  <c r="X1210" i="252" s="1"/>
  <c r="X1211" i="252" s="1"/>
  <c r="X1212" i="252" s="1"/>
  <c r="X1213" i="252" s="1"/>
  <c r="X1214" i="252" s="1"/>
  <c r="X1215" i="252" s="1"/>
  <c r="X1216" i="252" s="1"/>
  <c r="X1217" i="252" s="1"/>
  <c r="X1218" i="252" s="1"/>
  <c r="X1219" i="252" s="1"/>
  <c r="X1220" i="252" s="1"/>
  <c r="X1221" i="252" s="1"/>
  <c r="X1222" i="252" s="1"/>
  <c r="X1223" i="252" s="1"/>
  <c r="X1224" i="252" s="1"/>
  <c r="X1225" i="252" s="1"/>
  <c r="X1226" i="252" s="1"/>
  <c r="X1227" i="252" s="1"/>
  <c r="X1228" i="252" s="1"/>
  <c r="X1229" i="252" s="1"/>
  <c r="X1230" i="252" s="1"/>
  <c r="X1231" i="252" s="1"/>
  <c r="X1232" i="252" s="1"/>
  <c r="X1233" i="252" s="1"/>
  <c r="X1234" i="252" s="1"/>
  <c r="X1235" i="252" s="1"/>
  <c r="X1236" i="252" s="1"/>
  <c r="X1237" i="252" s="1"/>
  <c r="X1238" i="252" s="1"/>
  <c r="X1239" i="252" s="1"/>
  <c r="X1240" i="252" s="1"/>
  <c r="X1241" i="252" s="1"/>
  <c r="X1242" i="252" s="1"/>
  <c r="X1243" i="252" s="1"/>
  <c r="X1244" i="252" s="1"/>
  <c r="X1245" i="252" s="1"/>
  <c r="X1246" i="252" s="1"/>
  <c r="X1247" i="252" s="1"/>
  <c r="X1248" i="252" s="1"/>
  <c r="X1249" i="252" s="1"/>
  <c r="X1250" i="252" s="1"/>
  <c r="X1251" i="252" s="1"/>
  <c r="X1252" i="252" s="1"/>
  <c r="X1253" i="252" s="1"/>
  <c r="X1254" i="252" s="1"/>
  <c r="X1255" i="252" s="1"/>
  <c r="X1256" i="252" s="1"/>
  <c r="X1257" i="252" s="1"/>
  <c r="X1258" i="252" s="1"/>
  <c r="X1259" i="252" s="1"/>
  <c r="X1260" i="252" s="1"/>
  <c r="X1261" i="252" s="1"/>
  <c r="X1262" i="252" s="1"/>
  <c r="X1263" i="252" s="1"/>
  <c r="X1264" i="252" s="1"/>
  <c r="X1265" i="252" s="1"/>
  <c r="X1266" i="252" s="1"/>
  <c r="X1267" i="252" s="1"/>
  <c r="X1268" i="252" s="1"/>
  <c r="X1269" i="252" s="1"/>
  <c r="X1270" i="252" s="1"/>
  <c r="X1271" i="252" s="1"/>
  <c r="X1272" i="252" s="1"/>
  <c r="X1273" i="252" s="1"/>
  <c r="X1274" i="252" s="1"/>
  <c r="X1275" i="252" s="1"/>
  <c r="X1276" i="252" s="1"/>
  <c r="X1277" i="252" s="1"/>
  <c r="X1278" i="252" s="1"/>
  <c r="X1279" i="252" s="1"/>
  <c r="X1280" i="252" s="1"/>
  <c r="X1281" i="252" s="1"/>
  <c r="X1282" i="252" s="1"/>
  <c r="X1283" i="252" s="1"/>
  <c r="X1284" i="252" s="1"/>
  <c r="X1285" i="252" s="1"/>
  <c r="X1286" i="252" s="1"/>
  <c r="X1287" i="252" s="1"/>
  <c r="X1288" i="252" s="1"/>
  <c r="X1289" i="252" s="1"/>
  <c r="X1290" i="252" s="1"/>
  <c r="X1291" i="252" s="1"/>
  <c r="X1292" i="252" s="1"/>
  <c r="X1293" i="252" s="1"/>
  <c r="X1294" i="252" s="1"/>
  <c r="X1295" i="252" s="1"/>
  <c r="X1296" i="252" s="1"/>
  <c r="X1297" i="252" s="1"/>
  <c r="X1298" i="252" s="1"/>
  <c r="X1299" i="252" s="1"/>
  <c r="X1300" i="252" s="1"/>
  <c r="X1301" i="252" s="1"/>
  <c r="X1302" i="252" s="1"/>
  <c r="X1303" i="252" s="1"/>
  <c r="X1304" i="252" s="1"/>
  <c r="X1305" i="252" s="1"/>
  <c r="X1306" i="252" s="1"/>
  <c r="X1307" i="252" s="1"/>
  <c r="X1308" i="252" s="1"/>
  <c r="X1309" i="252" s="1"/>
  <c r="X1310" i="252" s="1"/>
  <c r="X1311" i="252" s="1"/>
  <c r="X1312" i="252" s="1"/>
  <c r="X1313" i="252" s="1"/>
  <c r="X1314" i="252" s="1"/>
  <c r="X1315" i="252" s="1"/>
  <c r="X1316" i="252" s="1"/>
  <c r="X1317" i="252" s="1"/>
  <c r="X1318" i="252" s="1"/>
  <c r="X1319" i="252" s="1"/>
  <c r="X1320" i="252" s="1"/>
  <c r="X1321" i="252" s="1"/>
  <c r="X1322" i="252" s="1"/>
  <c r="X1323" i="252" s="1"/>
  <c r="X1324" i="252" s="1"/>
  <c r="X1325" i="252" s="1"/>
  <c r="X1326" i="252" s="1"/>
  <c r="X1327" i="252" s="1"/>
  <c r="X1328" i="252" s="1"/>
  <c r="X1329" i="252" s="1"/>
  <c r="X1330" i="252" s="1"/>
  <c r="X1331" i="252" s="1"/>
  <c r="X1332" i="252" s="1"/>
  <c r="X1333" i="252" s="1"/>
  <c r="X1334" i="252" s="1"/>
  <c r="X1335" i="252" s="1"/>
  <c r="X1336" i="252" s="1"/>
  <c r="X1337" i="252" s="1"/>
  <c r="X1338" i="252" s="1"/>
  <c r="X1339" i="252" s="1"/>
  <c r="X1340" i="252" s="1"/>
  <c r="X1341" i="252" s="1"/>
  <c r="X1342" i="252" s="1"/>
  <c r="X1343" i="252" s="1"/>
  <c r="X1344" i="252" s="1"/>
  <c r="X1345" i="252" s="1"/>
  <c r="X1346" i="252" s="1"/>
  <c r="X1347" i="252" s="1"/>
  <c r="X1348" i="252" s="1"/>
  <c r="X1349" i="252" s="1"/>
  <c r="X1350" i="252" s="1"/>
  <c r="X1351" i="252" s="1"/>
  <c r="X1352" i="252" s="1"/>
  <c r="X1353" i="252" s="1"/>
  <c r="X1354" i="252" s="1"/>
  <c r="X1355" i="252" s="1"/>
  <c r="X1356" i="252" s="1"/>
  <c r="X1357" i="252" s="1"/>
  <c r="X1358" i="252" s="1"/>
  <c r="X1359" i="252" s="1"/>
  <c r="X1360" i="252" s="1"/>
  <c r="X1361" i="252" s="1"/>
  <c r="X1362" i="252" s="1"/>
  <c r="X1363" i="252" s="1"/>
  <c r="X1364" i="252" s="1"/>
  <c r="X1365" i="252" s="1"/>
  <c r="X1366" i="252" s="1"/>
  <c r="X1367" i="252" s="1"/>
  <c r="X1368" i="252" s="1"/>
  <c r="X1369" i="252" s="1"/>
  <c r="X1370" i="252" s="1"/>
  <c r="X1371" i="252" s="1"/>
  <c r="X1372" i="252" s="1"/>
  <c r="X1373" i="252" s="1"/>
  <c r="X1374" i="252" s="1"/>
  <c r="X1375" i="252" s="1"/>
  <c r="X1376" i="252" s="1"/>
  <c r="X1377" i="252" s="1"/>
  <c r="X1378" i="252" s="1"/>
  <c r="X1379" i="252" s="1"/>
  <c r="X1380" i="252" s="1"/>
  <c r="X1381" i="252" s="1"/>
  <c r="X1382" i="252" s="1"/>
  <c r="X1383" i="252" s="1"/>
  <c r="X1384" i="252" s="1"/>
  <c r="X1385" i="252" s="1"/>
  <c r="X1386" i="252" s="1"/>
  <c r="X1387" i="252" s="1"/>
  <c r="X1388" i="252" s="1"/>
  <c r="X1389" i="252" s="1"/>
  <c r="X1390" i="252" s="1"/>
  <c r="X1391" i="252" s="1"/>
  <c r="X1392" i="252" s="1"/>
  <c r="X1393" i="252" s="1"/>
  <c r="X1394" i="252" s="1"/>
  <c r="X1395" i="252" s="1"/>
  <c r="X1396" i="252" s="1"/>
  <c r="X1397" i="252" s="1"/>
  <c r="X1398" i="252" s="1"/>
  <c r="X1399" i="252" s="1"/>
  <c r="X1400" i="252" s="1"/>
  <c r="X1401" i="252" s="1"/>
  <c r="X1402" i="252" s="1"/>
  <c r="X1403" i="252" s="1"/>
  <c r="X1404" i="252" s="1"/>
  <c r="X1405" i="252" s="1"/>
  <c r="X1406" i="252" s="1"/>
  <c r="X1407" i="252" s="1"/>
  <c r="X1408" i="252" s="1"/>
  <c r="X1409" i="252" s="1"/>
  <c r="X1410" i="252" s="1"/>
  <c r="X1411" i="252" s="1"/>
  <c r="X1412" i="252" s="1"/>
  <c r="X1413" i="252" s="1"/>
  <c r="X1414" i="252" s="1"/>
  <c r="X1415" i="252" s="1"/>
  <c r="X1416" i="252" s="1"/>
  <c r="X1417" i="252" s="1"/>
  <c r="X1418" i="252" s="1"/>
  <c r="X1419" i="252" s="1"/>
  <c r="X1420" i="252" s="1"/>
  <c r="X1421" i="252" s="1"/>
  <c r="X1422" i="252" s="1"/>
  <c r="X1423" i="252" s="1"/>
  <c r="X1424" i="252" s="1"/>
  <c r="X1425" i="252" s="1"/>
  <c r="X1426" i="252" s="1"/>
  <c r="X1427" i="252" s="1"/>
  <c r="X1428" i="252" s="1"/>
  <c r="X1429" i="252" s="1"/>
  <c r="X1430" i="252" s="1"/>
  <c r="X1431" i="252" s="1"/>
  <c r="X1432" i="252" s="1"/>
  <c r="X1433" i="252" s="1"/>
  <c r="X1434" i="252" s="1"/>
  <c r="X1435" i="252" s="1"/>
  <c r="X1436" i="252" s="1"/>
  <c r="X1437" i="252" s="1"/>
  <c r="X1438" i="252" s="1"/>
  <c r="X1439" i="252" s="1"/>
  <c r="X1440" i="252" s="1"/>
  <c r="X1441" i="252" s="1"/>
  <c r="X1442" i="252" s="1"/>
  <c r="X1443" i="252" s="1"/>
  <c r="X1444" i="252" s="1"/>
  <c r="X1445" i="252" s="1"/>
  <c r="X1446" i="252" s="1"/>
  <c r="X1447" i="252" s="1"/>
  <c r="X1448" i="252" s="1"/>
  <c r="X1449" i="252" s="1"/>
  <c r="X1450" i="252" s="1"/>
  <c r="X1451" i="252" s="1"/>
  <c r="X1452" i="252" s="1"/>
  <c r="X1453" i="252" s="1"/>
  <c r="X1454" i="252" s="1"/>
  <c r="X1455" i="252" s="1"/>
  <c r="X1456" i="252" s="1"/>
  <c r="X1457" i="252" s="1"/>
  <c r="X1458" i="252" s="1"/>
  <c r="X1459" i="252" s="1"/>
  <c r="X1460" i="252" s="1"/>
  <c r="X1461" i="252" s="1"/>
  <c r="X1462" i="252" s="1"/>
  <c r="X1463" i="252" s="1"/>
  <c r="X1464" i="252" s="1"/>
  <c r="X1465" i="252" s="1"/>
  <c r="X1466" i="252" s="1"/>
  <c r="X1467" i="252" s="1"/>
  <c r="X1468" i="252" s="1"/>
  <c r="X1469" i="252" s="1"/>
  <c r="X1470" i="252" s="1"/>
  <c r="X1471" i="252" s="1"/>
  <c r="X1472" i="252" s="1"/>
  <c r="X1473" i="252" s="1"/>
  <c r="X1474" i="252" s="1"/>
  <c r="X1475" i="252" s="1"/>
  <c r="X1476" i="252" s="1"/>
  <c r="X1477" i="252" s="1"/>
  <c r="X1478" i="252" s="1"/>
  <c r="X1479" i="252" s="1"/>
  <c r="X1480" i="252" s="1"/>
  <c r="X1481" i="252" s="1"/>
  <c r="X1482" i="252" s="1"/>
  <c r="X1483" i="252" s="1"/>
  <c r="X1484" i="252" s="1"/>
  <c r="X1485" i="252" s="1"/>
  <c r="X1486" i="252" s="1"/>
  <c r="X1487" i="252" s="1"/>
  <c r="X1488" i="252" s="1"/>
  <c r="X1489" i="252" s="1"/>
  <c r="X1490" i="252" s="1"/>
  <c r="X1491" i="252" s="1"/>
  <c r="X1492" i="252" s="1"/>
  <c r="X1493" i="252" s="1"/>
  <c r="X1494" i="252" s="1"/>
  <c r="X1495" i="252" s="1"/>
  <c r="X1496" i="252" s="1"/>
  <c r="X1497" i="252" s="1"/>
  <c r="X1498" i="252" s="1"/>
  <c r="X1499" i="252" s="1"/>
  <c r="X1500" i="252" s="1"/>
  <c r="X1501" i="252" s="1"/>
  <c r="X1502" i="252" s="1"/>
  <c r="X1503" i="252" s="1"/>
  <c r="X1504" i="252" s="1"/>
  <c r="X1505" i="252" s="1"/>
  <c r="X1506" i="252" s="1"/>
  <c r="X1507" i="252" s="1"/>
  <c r="X1508" i="252" s="1"/>
  <c r="X1509" i="252" s="1"/>
  <c r="X1510" i="252" s="1"/>
  <c r="X1511" i="252" s="1"/>
  <c r="X1512" i="252" s="1"/>
  <c r="X1513" i="252" s="1"/>
  <c r="X1514" i="252" s="1"/>
  <c r="X1515" i="252" s="1"/>
  <c r="X1516" i="252" s="1"/>
  <c r="X1517" i="252" s="1"/>
  <c r="X1518" i="252" s="1"/>
  <c r="X1519" i="252" s="1"/>
  <c r="X1520" i="252" s="1"/>
  <c r="X1521" i="252" s="1"/>
  <c r="X1522" i="252" s="1"/>
  <c r="X1523" i="252" s="1"/>
  <c r="X1524" i="252" s="1"/>
  <c r="X1525" i="252" s="1"/>
  <c r="X1526" i="252" s="1"/>
  <c r="X1527" i="252" s="1"/>
  <c r="X1528" i="252" s="1"/>
  <c r="X1529" i="252" s="1"/>
  <c r="X1530" i="252" s="1"/>
  <c r="X1531" i="252" s="1"/>
  <c r="X1532" i="252" s="1"/>
  <c r="X1533" i="252" s="1"/>
  <c r="X1534" i="252" s="1"/>
  <c r="X1535" i="252" s="1"/>
  <c r="X1536" i="252" s="1"/>
  <c r="X1537" i="252" s="1"/>
  <c r="X1538" i="252" s="1"/>
  <c r="X1539" i="252" s="1"/>
  <c r="X1540" i="252" s="1"/>
  <c r="X1541" i="252" s="1"/>
  <c r="X1542" i="252" s="1"/>
  <c r="X1543" i="252" s="1"/>
  <c r="X1544" i="252" s="1"/>
  <c r="X1545" i="252" s="1"/>
  <c r="X1546" i="252" s="1"/>
  <c r="X1547" i="252" s="1"/>
  <c r="X1548" i="252" s="1"/>
  <c r="X1549" i="252" s="1"/>
  <c r="X1550" i="252" s="1"/>
  <c r="X1551" i="252" s="1"/>
  <c r="X1552" i="252" s="1"/>
  <c r="X1553" i="252" s="1"/>
  <c r="X1554" i="252" s="1"/>
  <c r="X1555" i="252" s="1"/>
  <c r="X1556" i="252" s="1"/>
  <c r="X1557" i="252" s="1"/>
  <c r="X1558" i="252" s="1"/>
  <c r="X1559" i="252" s="1"/>
  <c r="X1560" i="252" s="1"/>
  <c r="X1561" i="252" s="1"/>
  <c r="X1562" i="252" s="1"/>
  <c r="X1563" i="252" s="1"/>
  <c r="X1564" i="252" s="1"/>
  <c r="X1565" i="252" s="1"/>
  <c r="X1566" i="252" s="1"/>
  <c r="X1567" i="252" s="1"/>
  <c r="X1568" i="252" s="1"/>
  <c r="X1569" i="252" s="1"/>
  <c r="X1570" i="252" s="1"/>
  <c r="X1571" i="252" s="1"/>
  <c r="X1572" i="252" s="1"/>
  <c r="X1573" i="252" s="1"/>
  <c r="X1574" i="252" s="1"/>
  <c r="X1575" i="252" s="1"/>
  <c r="X1576" i="252" s="1"/>
  <c r="X1577" i="252" s="1"/>
  <c r="X1578" i="252" s="1"/>
  <c r="X1579" i="252" s="1"/>
  <c r="X1580" i="252" s="1"/>
  <c r="X1581" i="252" s="1"/>
  <c r="X1582" i="252" s="1"/>
  <c r="X1583" i="252" s="1"/>
  <c r="X1584" i="252" s="1"/>
  <c r="X1585" i="252" s="1"/>
  <c r="X1586" i="252" s="1"/>
  <c r="X1587" i="252" s="1"/>
  <c r="X1588" i="252" s="1"/>
  <c r="X1589" i="252" s="1"/>
  <c r="X1590" i="252" s="1"/>
  <c r="X1591" i="252" s="1"/>
  <c r="X1592" i="252" s="1"/>
  <c r="X1593" i="252" s="1"/>
  <c r="X1594" i="252" s="1"/>
  <c r="X1595" i="252" s="1"/>
  <c r="X1596" i="252" s="1"/>
  <c r="X1597" i="252" s="1"/>
  <c r="X1598" i="252" s="1"/>
  <c r="X1599" i="252" s="1"/>
  <c r="X1600" i="252" s="1"/>
  <c r="X1601" i="252" s="1"/>
  <c r="X1602" i="252" s="1"/>
  <c r="X1603" i="252" s="1"/>
  <c r="X1604" i="252" s="1"/>
  <c r="X1605" i="252" s="1"/>
  <c r="X1606" i="252" s="1"/>
  <c r="X1607" i="252" s="1"/>
  <c r="X1608" i="252" s="1"/>
  <c r="X1609" i="252" s="1"/>
  <c r="X1610" i="252" s="1"/>
  <c r="X1611" i="252" s="1"/>
  <c r="X1612" i="252" s="1"/>
  <c r="X1613" i="252" s="1"/>
  <c r="X1614" i="252" s="1"/>
  <c r="X1615" i="252" s="1"/>
  <c r="X1616" i="252" s="1"/>
  <c r="X1617" i="252" s="1"/>
  <c r="X1618" i="252" s="1"/>
  <c r="X1619" i="252" s="1"/>
  <c r="X1620" i="252" s="1"/>
  <c r="X1621" i="252" s="1"/>
  <c r="X1622" i="252" s="1"/>
  <c r="X1623" i="252" s="1"/>
  <c r="X1624" i="252" s="1"/>
  <c r="X1625" i="252" s="1"/>
  <c r="X1626" i="252" s="1"/>
  <c r="X1627" i="252" s="1"/>
  <c r="X1628" i="252" s="1"/>
  <c r="X1629" i="252" s="1"/>
  <c r="X1630" i="252" s="1"/>
  <c r="X1631" i="252" s="1"/>
  <c r="X1632" i="252" s="1"/>
  <c r="X1633" i="252" s="1"/>
  <c r="X1634" i="252" s="1"/>
  <c r="X1635" i="252" s="1"/>
  <c r="X1636" i="252" s="1"/>
  <c r="X1637" i="252" s="1"/>
  <c r="X1638" i="252" s="1"/>
  <c r="X1639" i="252" s="1"/>
  <c r="X1640" i="252" s="1"/>
  <c r="X1641" i="252" s="1"/>
  <c r="X1642" i="252" s="1"/>
  <c r="X1643" i="252" s="1"/>
  <c r="X1644" i="252" s="1"/>
  <c r="X1645" i="252" s="1"/>
  <c r="X1646" i="252" s="1"/>
  <c r="X1647" i="252" s="1"/>
  <c r="X1648" i="252" s="1"/>
  <c r="X1649" i="252" s="1"/>
  <c r="X1650" i="252" s="1"/>
  <c r="X1651" i="252" s="1"/>
  <c r="X1652" i="252" s="1"/>
  <c r="X1653" i="252" s="1"/>
  <c r="X1654" i="252" s="1"/>
  <c r="X1655" i="252" s="1"/>
  <c r="X1656" i="252" s="1"/>
  <c r="X1657" i="252" s="1"/>
  <c r="X1658" i="252" s="1"/>
  <c r="X1659" i="252" s="1"/>
  <c r="X1660" i="252" s="1"/>
  <c r="X1661" i="252" s="1"/>
  <c r="X1662" i="252" s="1"/>
  <c r="X1663" i="252" s="1"/>
  <c r="X1664" i="252" s="1"/>
  <c r="X1665" i="252" s="1"/>
  <c r="X1666" i="252" s="1"/>
  <c r="X1667" i="252" s="1"/>
  <c r="X1668" i="252" s="1"/>
  <c r="X1669" i="252" s="1"/>
  <c r="X1670" i="252" s="1"/>
  <c r="X1671" i="252" s="1"/>
  <c r="X1672" i="252" s="1"/>
  <c r="X1673" i="252" s="1"/>
  <c r="X1674" i="252" s="1"/>
  <c r="X1675" i="252" s="1"/>
  <c r="X1676" i="252" s="1"/>
  <c r="X1677" i="252" s="1"/>
  <c r="X1678" i="252" s="1"/>
  <c r="X1679" i="252" s="1"/>
  <c r="X1680" i="252" s="1"/>
  <c r="X1681" i="252" s="1"/>
  <c r="X1682" i="252" s="1"/>
  <c r="X1683" i="252" s="1"/>
  <c r="X1684" i="252" s="1"/>
  <c r="X1685" i="252" s="1"/>
  <c r="X1686" i="252" s="1"/>
  <c r="X1687" i="252" s="1"/>
  <c r="X1688" i="252" s="1"/>
  <c r="X1689" i="252" s="1"/>
  <c r="X1690" i="252" s="1"/>
  <c r="X1691" i="252" s="1"/>
  <c r="X1692" i="252" s="1"/>
  <c r="X1693" i="252" s="1"/>
  <c r="X1694" i="252" s="1"/>
  <c r="X1695" i="252" s="1"/>
  <c r="X1696" i="252" s="1"/>
  <c r="X1697" i="252" s="1"/>
  <c r="X1698" i="252" s="1"/>
  <c r="X1699" i="252" s="1"/>
  <c r="X1700" i="252" s="1"/>
  <c r="X1701" i="252" s="1"/>
  <c r="X1702" i="252" s="1"/>
  <c r="X1703" i="252" s="1"/>
  <c r="X1704" i="252" s="1"/>
  <c r="X1705" i="252" s="1"/>
  <c r="X1706" i="252" s="1"/>
  <c r="X1707" i="252" s="1"/>
  <c r="X1708" i="252" s="1"/>
  <c r="X1709" i="252" s="1"/>
  <c r="X1710" i="252" s="1"/>
  <c r="X1711" i="252" s="1"/>
  <c r="X1712" i="252" s="1"/>
  <c r="X1713" i="252" s="1"/>
  <c r="X1714" i="252" s="1"/>
  <c r="X1715" i="252" s="1"/>
  <c r="X1716" i="252" s="1"/>
  <c r="X1717" i="252" s="1"/>
  <c r="X1718" i="252" s="1"/>
  <c r="X1719" i="252" s="1"/>
  <c r="X1720" i="252" s="1"/>
  <c r="X1721" i="252" s="1"/>
  <c r="X1722" i="252" s="1"/>
  <c r="X1723" i="252" s="1"/>
  <c r="X1724" i="252" s="1"/>
  <c r="X1725" i="252" s="1"/>
  <c r="X1726" i="252" s="1"/>
  <c r="X1727" i="252" s="1"/>
  <c r="X1728" i="252" s="1"/>
  <c r="X1729" i="252" s="1"/>
  <c r="X1730" i="252" s="1"/>
  <c r="X1731" i="252" s="1"/>
  <c r="X1732" i="252" s="1"/>
  <c r="X1733" i="252" s="1"/>
  <c r="X1734" i="252" s="1"/>
  <c r="X1735" i="252" s="1"/>
  <c r="X1736" i="252" s="1"/>
  <c r="X1737" i="252" s="1"/>
  <c r="X1738" i="252" s="1"/>
  <c r="X1739" i="252" s="1"/>
  <c r="X1740" i="252" s="1"/>
  <c r="X1741" i="252" s="1"/>
  <c r="X1742" i="252" s="1"/>
  <c r="X1743" i="252" s="1"/>
  <c r="X1744" i="252" s="1"/>
  <c r="X1745" i="252" s="1"/>
  <c r="X1746" i="252" s="1"/>
  <c r="X1747" i="252" s="1"/>
  <c r="X1748" i="252" s="1"/>
  <c r="X1749" i="252" s="1"/>
  <c r="X1750" i="252" s="1"/>
  <c r="X1751" i="252" s="1"/>
  <c r="X1752" i="252" s="1"/>
  <c r="X1753" i="252" s="1"/>
  <c r="X1754" i="252" s="1"/>
  <c r="X1755" i="252" s="1"/>
  <c r="X1756" i="252" s="1"/>
  <c r="X1757" i="252" s="1"/>
  <c r="X1758" i="252" s="1"/>
  <c r="X1759" i="252" s="1"/>
  <c r="X1760" i="252" s="1"/>
  <c r="X1761" i="252" s="1"/>
  <c r="X1762" i="252" s="1"/>
  <c r="X1763" i="252" s="1"/>
  <c r="X1764" i="252" s="1"/>
  <c r="X1765" i="252" s="1"/>
  <c r="X1766" i="252" s="1"/>
  <c r="X1767" i="252" s="1"/>
  <c r="X1768" i="252" s="1"/>
  <c r="X1769" i="252" s="1"/>
  <c r="X1770" i="252" s="1"/>
  <c r="X1771" i="252" s="1"/>
  <c r="X1772" i="252" s="1"/>
  <c r="X1773" i="252" s="1"/>
  <c r="X1774" i="252" s="1"/>
  <c r="X1775" i="252" s="1"/>
  <c r="X1776" i="252" s="1"/>
  <c r="X1777" i="252" s="1"/>
  <c r="X1778" i="252" s="1"/>
  <c r="X1779" i="252" s="1"/>
  <c r="X1780" i="252" s="1"/>
  <c r="X1781" i="252" s="1"/>
  <c r="X1782" i="252" s="1"/>
  <c r="X1783" i="252" s="1"/>
  <c r="X1784" i="252" s="1"/>
  <c r="X1785" i="252" s="1"/>
  <c r="X1786" i="252" s="1"/>
  <c r="X1787" i="252" s="1"/>
  <c r="X1788" i="252" s="1"/>
  <c r="X1789" i="252" s="1"/>
  <c r="X1790" i="252" s="1"/>
  <c r="X1791" i="252" s="1"/>
  <c r="X1792" i="252" s="1"/>
  <c r="X1793" i="252" s="1"/>
  <c r="X1794" i="252" s="1"/>
  <c r="X1795" i="252" s="1"/>
  <c r="X1796" i="252" s="1"/>
  <c r="X1797" i="252" s="1"/>
  <c r="X1798" i="252" s="1"/>
  <c r="X1799" i="252" s="1"/>
  <c r="X1800" i="252" s="1"/>
  <c r="X1801" i="252" s="1"/>
  <c r="X1802" i="252" s="1"/>
  <c r="X1803" i="252" s="1"/>
  <c r="X1804" i="252" s="1"/>
  <c r="X1805" i="252" s="1"/>
  <c r="X1806" i="252" s="1"/>
  <c r="X1807" i="252" s="1"/>
  <c r="X1808" i="252" s="1"/>
  <c r="X1809" i="252" s="1"/>
  <c r="X1810" i="252" s="1"/>
  <c r="X1811" i="252" s="1"/>
  <c r="X1812" i="252" s="1"/>
  <c r="X1813" i="252" s="1"/>
  <c r="X1814" i="252" s="1"/>
  <c r="X1815" i="252" s="1"/>
  <c r="X1816" i="252" s="1"/>
  <c r="X1817" i="252" s="1"/>
  <c r="X1818" i="252" s="1"/>
  <c r="X1819" i="252" s="1"/>
  <c r="X1820" i="252" s="1"/>
  <c r="X1821" i="252" s="1"/>
  <c r="X1822" i="252" s="1"/>
  <c r="X1823" i="252" s="1"/>
  <c r="X1824" i="252" s="1"/>
  <c r="X1825" i="252" s="1"/>
  <c r="X1826" i="252" s="1"/>
  <c r="X1827" i="252" s="1"/>
  <c r="X1828" i="252" s="1"/>
  <c r="X1829" i="252" s="1"/>
  <c r="X1830" i="252" s="1"/>
  <c r="X1831" i="252" s="1"/>
  <c r="X1832" i="252" s="1"/>
  <c r="X1833" i="252" s="1"/>
  <c r="X1834" i="252" s="1"/>
  <c r="X1835" i="252" s="1"/>
  <c r="X1836" i="252" s="1"/>
  <c r="X1837" i="252" s="1"/>
  <c r="X1838" i="252" s="1"/>
  <c r="X1839" i="252" s="1"/>
  <c r="X1840" i="252" s="1"/>
  <c r="X1841" i="252" s="1"/>
  <c r="X1842" i="252" s="1"/>
  <c r="X1843" i="252" s="1"/>
  <c r="X1844" i="252" s="1"/>
  <c r="X1845" i="252" s="1"/>
  <c r="X1846" i="252" s="1"/>
  <c r="X1847" i="252" s="1"/>
  <c r="X1848" i="252" s="1"/>
  <c r="X1849" i="252" s="1"/>
  <c r="X1850" i="252" s="1"/>
  <c r="X1851" i="252" s="1"/>
  <c r="X1852" i="252" s="1"/>
  <c r="X1853" i="252" s="1"/>
  <c r="X1854" i="252" s="1"/>
  <c r="X1855" i="252" s="1"/>
  <c r="X1856" i="252" s="1"/>
  <c r="X1857" i="252" s="1"/>
  <c r="X1858" i="252" s="1"/>
  <c r="X1859" i="252" s="1"/>
  <c r="X1860" i="252" s="1"/>
  <c r="X1861" i="252" s="1"/>
  <c r="X1862" i="252" s="1"/>
  <c r="X1863" i="252" s="1"/>
  <c r="X1864" i="252" s="1"/>
  <c r="X1865" i="252" s="1"/>
  <c r="X1866" i="252" s="1"/>
  <c r="X1867" i="252" s="1"/>
  <c r="X1868" i="252" s="1"/>
  <c r="X1869" i="252" s="1"/>
  <c r="X1870" i="252" s="1"/>
  <c r="X1871" i="252" s="1"/>
  <c r="X1872" i="252" s="1"/>
  <c r="X1873" i="252" s="1"/>
  <c r="X1874" i="252" s="1"/>
  <c r="X1875" i="252" s="1"/>
  <c r="X1876" i="252" s="1"/>
  <c r="X1877" i="252" s="1"/>
  <c r="X1878" i="252" s="1"/>
  <c r="X1879" i="252" s="1"/>
  <c r="X1880" i="252" s="1"/>
  <c r="X1881" i="252" s="1"/>
  <c r="X1882" i="252" s="1"/>
  <c r="X1883" i="252" s="1"/>
  <c r="X1884" i="252" s="1"/>
  <c r="X1885" i="252" s="1"/>
  <c r="X1886" i="252" s="1"/>
  <c r="X1887" i="252" s="1"/>
  <c r="X1888" i="252" s="1"/>
  <c r="X1889" i="252" s="1"/>
  <c r="X1890" i="252" s="1"/>
  <c r="X1891" i="252" s="1"/>
  <c r="X1892" i="252" s="1"/>
  <c r="X1893" i="252" s="1"/>
  <c r="X1894" i="252" s="1"/>
  <c r="X1895" i="252" s="1"/>
  <c r="X1896" i="252" s="1"/>
  <c r="X1897" i="252" s="1"/>
  <c r="X1898" i="252" s="1"/>
  <c r="X1899" i="252" s="1"/>
  <c r="X1900" i="252" s="1"/>
  <c r="X1901" i="252" s="1"/>
  <c r="X1902" i="252" s="1"/>
  <c r="X1903" i="252" s="1"/>
  <c r="X1904" i="252" s="1"/>
  <c r="X1905" i="252" s="1"/>
  <c r="X1906" i="252" s="1"/>
  <c r="X1907" i="252" s="1"/>
  <c r="X1908" i="252" s="1"/>
  <c r="X1909" i="252" s="1"/>
  <c r="X1910" i="252" s="1"/>
  <c r="X1911" i="252" s="1"/>
  <c r="X1912" i="252" s="1"/>
  <c r="X1913" i="252" s="1"/>
  <c r="X1914" i="252" s="1"/>
  <c r="X1915" i="252" s="1"/>
  <c r="X1916" i="252" s="1"/>
  <c r="X1917" i="252" s="1"/>
  <c r="X1918" i="252" s="1"/>
  <c r="X1919" i="252" s="1"/>
  <c r="X1920" i="252" s="1"/>
  <c r="X1921" i="252" s="1"/>
  <c r="X1922" i="252" s="1"/>
  <c r="X1923" i="252" s="1"/>
  <c r="X1924" i="252" s="1"/>
  <c r="X1925" i="252" s="1"/>
  <c r="X1926" i="252" s="1"/>
  <c r="X1927" i="252" s="1"/>
  <c r="X1928" i="252" s="1"/>
  <c r="X1929" i="252" s="1"/>
  <c r="X1930" i="252" s="1"/>
  <c r="X1931" i="252" s="1"/>
  <c r="X1932" i="252" s="1"/>
  <c r="X1933" i="252" s="1"/>
  <c r="X1934" i="252" s="1"/>
  <c r="X1935" i="252" s="1"/>
  <c r="X1936" i="252" s="1"/>
  <c r="X1937" i="252" s="1"/>
  <c r="X1938" i="252" s="1"/>
  <c r="X1939" i="252" s="1"/>
  <c r="X1940" i="252" s="1"/>
  <c r="X1941" i="252" s="1"/>
  <c r="X1942" i="252" s="1"/>
  <c r="X1943" i="252" s="1"/>
  <c r="X1944" i="252" s="1"/>
  <c r="X1945" i="252" s="1"/>
  <c r="X1946" i="252" s="1"/>
  <c r="X1947" i="252" s="1"/>
  <c r="X1948" i="252" s="1"/>
  <c r="X1949" i="252" s="1"/>
  <c r="X1950" i="252" s="1"/>
  <c r="X1951" i="252" s="1"/>
  <c r="X1952" i="252" s="1"/>
  <c r="X1953" i="252" s="1"/>
  <c r="X1954" i="252" s="1"/>
  <c r="X1955" i="252" s="1"/>
  <c r="X1956" i="252" s="1"/>
  <c r="X1957" i="252" s="1"/>
  <c r="X1958" i="252" s="1"/>
  <c r="X1959" i="252" s="1"/>
  <c r="X1960" i="252" s="1"/>
  <c r="X1961" i="252" s="1"/>
  <c r="X1962" i="252" s="1"/>
  <c r="X1963" i="252" s="1"/>
  <c r="X1964" i="252" s="1"/>
  <c r="X1965" i="252" s="1"/>
  <c r="X1966" i="252" s="1"/>
  <c r="X1967" i="252" s="1"/>
  <c r="X1968" i="252" s="1"/>
  <c r="X1969" i="252" s="1"/>
  <c r="X1970" i="252" s="1"/>
  <c r="X1971" i="252" s="1"/>
  <c r="X1972" i="252" s="1"/>
  <c r="X1973" i="252" s="1"/>
  <c r="X1974" i="252" s="1"/>
  <c r="X1975" i="252" s="1"/>
  <c r="X1976" i="252" s="1"/>
  <c r="X1977" i="252" s="1"/>
  <c r="X1978" i="252" s="1"/>
  <c r="X1979" i="252" s="1"/>
  <c r="X1980" i="252" s="1"/>
  <c r="X1981" i="252" s="1"/>
  <c r="X1982" i="252" s="1"/>
  <c r="X1983" i="252" s="1"/>
  <c r="X1984" i="252" s="1"/>
  <c r="X1985" i="252" s="1"/>
  <c r="X1986" i="252" s="1"/>
  <c r="X1987" i="252" s="1"/>
  <c r="X1988" i="252" s="1"/>
  <c r="X1989" i="252" s="1"/>
  <c r="X1990" i="252" s="1"/>
  <c r="X1991" i="252" s="1"/>
  <c r="X1992" i="252" s="1"/>
  <c r="X1993" i="252" s="1"/>
  <c r="X1994" i="252" s="1"/>
  <c r="X1995" i="252" s="1"/>
  <c r="X1996" i="252" s="1"/>
  <c r="X1997" i="252" s="1"/>
  <c r="X1998" i="252" s="1"/>
  <c r="X1999" i="252" s="1"/>
  <c r="X2000" i="252" s="1"/>
  <c r="X2001" i="252" s="1"/>
  <c r="X2002" i="252" s="1"/>
  <c r="X2003" i="252" s="1"/>
  <c r="X2004" i="252" s="1"/>
  <c r="X2005" i="252" s="1"/>
  <c r="X2006" i="252" s="1"/>
  <c r="X2007" i="252" s="1"/>
  <c r="X2008" i="252" s="1"/>
  <c r="X2009" i="252" s="1"/>
  <c r="X2010" i="252" s="1"/>
  <c r="X2011" i="252" s="1"/>
  <c r="X2012" i="252" s="1"/>
  <c r="X2013" i="252" s="1"/>
  <c r="X2014" i="252" s="1"/>
  <c r="X2015" i="252" s="1"/>
  <c r="X2016" i="252" s="1"/>
  <c r="X2017" i="252" s="1"/>
  <c r="X2018" i="252" s="1"/>
  <c r="X2019" i="252" s="1"/>
  <c r="X2020" i="252" s="1"/>
  <c r="X2021" i="252" s="1"/>
  <c r="X2022" i="252" s="1"/>
  <c r="X2023" i="252" s="1"/>
  <c r="X2024" i="252" s="1"/>
  <c r="X2025" i="252" s="1"/>
  <c r="X2026" i="252" s="1"/>
  <c r="X2027" i="252" s="1"/>
  <c r="X2028" i="252" s="1"/>
  <c r="X2029" i="252" s="1"/>
  <c r="X2030" i="252" s="1"/>
  <c r="X2031" i="252" s="1"/>
  <c r="X2032" i="252" s="1"/>
  <c r="X2033" i="252" s="1"/>
  <c r="X2034" i="252" s="1"/>
  <c r="X2035" i="252" s="1"/>
  <c r="X2036" i="252" s="1"/>
  <c r="X2037" i="252" s="1"/>
  <c r="X2038" i="252" s="1"/>
  <c r="X2039" i="252" s="1"/>
  <c r="X2040" i="252" s="1"/>
  <c r="X2041" i="252" s="1"/>
  <c r="X2042" i="252" s="1"/>
  <c r="X2043" i="252" s="1"/>
  <c r="X2044" i="252" s="1"/>
  <c r="X2045" i="252" s="1"/>
  <c r="X2046" i="252" s="1"/>
  <c r="X2047" i="252" s="1"/>
  <c r="X2048" i="252" s="1"/>
  <c r="X2049" i="252" s="1"/>
  <c r="X2050" i="252" s="1"/>
  <c r="X2051" i="252" s="1"/>
  <c r="X2052" i="252" s="1"/>
  <c r="X2053" i="252" s="1"/>
  <c r="X2054" i="252" s="1"/>
  <c r="X2055" i="252" s="1"/>
  <c r="X2056" i="252" s="1"/>
  <c r="X2057" i="252" s="1"/>
  <c r="X2058" i="252" s="1"/>
  <c r="X2059" i="252" s="1"/>
  <c r="X2060" i="252" s="1"/>
  <c r="X2061" i="252" s="1"/>
  <c r="X2062" i="252" s="1"/>
  <c r="X2063" i="252" s="1"/>
  <c r="X2064" i="252" s="1"/>
  <c r="X2065" i="252" s="1"/>
  <c r="X2066" i="252" s="1"/>
  <c r="X2067" i="252" s="1"/>
  <c r="X2068" i="252" s="1"/>
  <c r="X2069" i="252" s="1"/>
  <c r="X2070" i="252" s="1"/>
  <c r="X2071" i="252" s="1"/>
  <c r="X2072" i="252" s="1"/>
  <c r="X2073" i="252" s="1"/>
  <c r="X2074" i="252" s="1"/>
  <c r="X2075" i="252" s="1"/>
  <c r="X2076" i="252" s="1"/>
  <c r="X2077" i="252" s="1"/>
  <c r="X2078" i="252" s="1"/>
  <c r="X2079" i="252" s="1"/>
  <c r="X2080" i="252" s="1"/>
  <c r="X2081" i="252" s="1"/>
  <c r="X2082" i="252" s="1"/>
  <c r="X2083" i="252" s="1"/>
  <c r="X2084" i="252" s="1"/>
  <c r="X2085" i="252" s="1"/>
  <c r="X2086" i="252" s="1"/>
  <c r="X2087" i="252" s="1"/>
  <c r="X2088" i="252" s="1"/>
  <c r="X2089" i="252" s="1"/>
  <c r="X2090" i="252" s="1"/>
  <c r="X2091" i="252" s="1"/>
  <c r="X2092" i="252" s="1"/>
  <c r="X2093" i="252" s="1"/>
  <c r="X2094" i="252" s="1"/>
  <c r="X2095" i="252" s="1"/>
  <c r="X2096" i="252" s="1"/>
  <c r="X2097" i="252" s="1"/>
  <c r="X2098" i="252" s="1"/>
  <c r="X2099" i="252" s="1"/>
  <c r="X2100" i="252" s="1"/>
  <c r="X2101" i="252" s="1"/>
  <c r="X2102" i="252" s="1"/>
  <c r="X2103" i="252" s="1"/>
  <c r="X2104" i="252" s="1"/>
  <c r="X2105" i="252" s="1"/>
  <c r="X2106" i="252" s="1"/>
  <c r="X2107" i="252" s="1"/>
  <c r="X2108" i="252" s="1"/>
  <c r="X2109" i="252" s="1"/>
  <c r="X2110" i="252" s="1"/>
  <c r="X2111" i="252" s="1"/>
  <c r="X2112" i="252" s="1"/>
  <c r="X2113" i="252" s="1"/>
  <c r="X2114" i="252" s="1"/>
  <c r="X2115" i="252" s="1"/>
  <c r="X2116" i="252" s="1"/>
  <c r="X2117" i="252" s="1"/>
  <c r="X2118" i="252" s="1"/>
  <c r="X2119" i="252" s="1"/>
  <c r="X2120" i="252" s="1"/>
  <c r="X2121" i="252" s="1"/>
  <c r="X2122" i="252" s="1"/>
  <c r="X2123" i="252" s="1"/>
  <c r="X2124" i="252" s="1"/>
  <c r="X2125" i="252" s="1"/>
  <c r="X2126" i="252" s="1"/>
  <c r="X2127" i="252" s="1"/>
  <c r="X2128" i="252" s="1"/>
  <c r="X2129" i="252" s="1"/>
  <c r="X2130" i="252" s="1"/>
  <c r="X2131" i="252" s="1"/>
  <c r="X2132" i="252" s="1"/>
  <c r="X2133" i="252" s="1"/>
  <c r="X2134" i="252" s="1"/>
  <c r="X2135" i="252" s="1"/>
  <c r="X2136" i="252" s="1"/>
  <c r="X2137" i="252" s="1"/>
  <c r="X2138" i="252" s="1"/>
  <c r="X2139" i="252" s="1"/>
  <c r="X2140" i="252" s="1"/>
  <c r="X2141" i="252" s="1"/>
  <c r="X2142" i="252" s="1"/>
  <c r="X2143" i="252" s="1"/>
  <c r="X2144" i="252" s="1"/>
  <c r="X2145" i="252" s="1"/>
  <c r="X2146" i="252" s="1"/>
  <c r="X2147" i="252" s="1"/>
  <c r="X2148" i="252" s="1"/>
  <c r="X2149" i="252" s="1"/>
  <c r="X2150" i="252" s="1"/>
  <c r="X2151" i="252" s="1"/>
  <c r="X2152" i="252" s="1"/>
  <c r="X2153" i="252" s="1"/>
  <c r="X2154" i="252" s="1"/>
  <c r="X2155" i="252" s="1"/>
  <c r="X2156" i="252" s="1"/>
  <c r="X2157" i="252" s="1"/>
  <c r="X2158" i="252" s="1"/>
  <c r="X2159" i="252" s="1"/>
  <c r="X2160" i="252" s="1"/>
  <c r="X2161" i="252" s="1"/>
  <c r="X2162" i="252" s="1"/>
  <c r="X2163" i="252" s="1"/>
  <c r="X2164" i="252" s="1"/>
  <c r="X2165" i="252" s="1"/>
  <c r="X2166" i="252" s="1"/>
  <c r="X2167" i="252" s="1"/>
  <c r="X2168" i="252" s="1"/>
  <c r="X2169" i="252" s="1"/>
  <c r="X2170" i="252" s="1"/>
  <c r="X2171" i="252" s="1"/>
  <c r="X2172" i="252" s="1"/>
  <c r="X2173" i="252" s="1"/>
  <c r="X2174" i="252" s="1"/>
  <c r="X2175" i="252" s="1"/>
  <c r="X2176" i="252" s="1"/>
  <c r="X2177" i="252" s="1"/>
  <c r="X2178" i="252" s="1"/>
  <c r="X2179" i="252" s="1"/>
  <c r="X2180" i="252" s="1"/>
  <c r="X2181" i="252" s="1"/>
  <c r="X2182" i="252" s="1"/>
  <c r="X2183" i="252" s="1"/>
  <c r="X2184" i="252" s="1"/>
  <c r="X2185" i="252" s="1"/>
  <c r="X2186" i="252" s="1"/>
  <c r="X2187" i="252" s="1"/>
  <c r="X2188" i="252" s="1"/>
  <c r="X2189" i="252" s="1"/>
  <c r="X2190" i="252" s="1"/>
  <c r="X2191" i="252" s="1"/>
  <c r="X2192" i="252" s="1"/>
  <c r="X2193" i="252" s="1"/>
  <c r="X2194" i="252" s="1"/>
  <c r="X2195" i="252" s="1"/>
  <c r="X2196" i="252" s="1"/>
  <c r="X2197" i="252" s="1"/>
  <c r="X2198" i="252" s="1"/>
  <c r="X2199" i="252" s="1"/>
  <c r="X2200" i="252" s="1"/>
  <c r="X2201" i="252" s="1"/>
  <c r="X2202" i="252" s="1"/>
  <c r="X2203" i="252" s="1"/>
  <c r="X2204" i="252" s="1"/>
  <c r="X2205" i="252" s="1"/>
  <c r="X2206" i="252" s="1"/>
  <c r="X2207" i="252" s="1"/>
  <c r="X2208" i="252" s="1"/>
  <c r="X2209" i="252" s="1"/>
  <c r="X2210" i="252" s="1"/>
  <c r="X2211" i="252" s="1"/>
  <c r="X2212" i="252" s="1"/>
  <c r="X2213" i="252" s="1"/>
  <c r="X2214" i="252" s="1"/>
  <c r="X2215" i="252" s="1"/>
  <c r="X2216" i="252" s="1"/>
  <c r="X2217" i="252" s="1"/>
  <c r="X2218" i="252" s="1"/>
  <c r="X2219" i="252" s="1"/>
  <c r="X2220" i="252" s="1"/>
  <c r="X2221" i="252" s="1"/>
  <c r="X2222" i="252" s="1"/>
  <c r="X2223" i="252" s="1"/>
  <c r="X2224" i="252" s="1"/>
  <c r="X2225" i="252" s="1"/>
  <c r="X2226" i="252" s="1"/>
  <c r="X2227" i="252" s="1"/>
  <c r="X2228" i="252" s="1"/>
  <c r="X2229" i="252" s="1"/>
  <c r="X2230" i="252" s="1"/>
  <c r="X2231" i="252" s="1"/>
  <c r="X2232" i="252" s="1"/>
  <c r="X2233" i="252" s="1"/>
  <c r="X2234" i="252" s="1"/>
  <c r="X2235" i="252" s="1"/>
  <c r="X2236" i="252" s="1"/>
  <c r="X2237" i="252" s="1"/>
  <c r="X2238" i="252" s="1"/>
  <c r="X2239" i="252" s="1"/>
  <c r="X2240" i="252" s="1"/>
  <c r="X2241" i="252" s="1"/>
  <c r="X2242" i="252" s="1"/>
  <c r="X2243" i="252" s="1"/>
  <c r="X2244" i="252" s="1"/>
  <c r="X2245" i="252" s="1"/>
  <c r="X2246" i="252" s="1"/>
  <c r="X2247" i="252" s="1"/>
  <c r="X2248" i="252" s="1"/>
  <c r="X2249" i="252" s="1"/>
  <c r="X2250" i="252" s="1"/>
  <c r="X2251" i="252" s="1"/>
  <c r="X2252" i="252" s="1"/>
  <c r="X2253" i="252" s="1"/>
  <c r="X2254" i="252" s="1"/>
  <c r="X2255" i="252" s="1"/>
  <c r="X2256" i="252" s="1"/>
  <c r="X2257" i="252" s="1"/>
  <c r="X2258" i="252" s="1"/>
  <c r="X2259" i="252" s="1"/>
  <c r="X2260" i="252" s="1"/>
  <c r="X2261" i="252" s="1"/>
  <c r="X2262" i="252" s="1"/>
  <c r="X2263" i="252" s="1"/>
  <c r="X2264" i="252" s="1"/>
  <c r="X2265" i="252" s="1"/>
  <c r="X2266" i="252" s="1"/>
  <c r="X2267" i="252" s="1"/>
  <c r="X2268" i="252" s="1"/>
  <c r="X2269" i="252" s="1"/>
  <c r="X2270" i="252" s="1"/>
  <c r="X2271" i="252" s="1"/>
  <c r="X2272" i="252" s="1"/>
  <c r="X2273" i="252" s="1"/>
  <c r="X2274" i="252" s="1"/>
  <c r="X2275" i="252" s="1"/>
  <c r="X2276" i="252" s="1"/>
  <c r="X2277" i="252" s="1"/>
  <c r="X2278" i="252" s="1"/>
  <c r="X2279" i="252" s="1"/>
  <c r="X2280" i="252" s="1"/>
  <c r="X2281" i="252" s="1"/>
  <c r="X2282" i="252" s="1"/>
  <c r="X2283" i="252" s="1"/>
  <c r="X2284" i="252" s="1"/>
  <c r="X2285" i="252" s="1"/>
  <c r="X2286" i="252" s="1"/>
  <c r="X2287" i="252" s="1"/>
  <c r="X2288" i="252" s="1"/>
  <c r="X2289" i="252" s="1"/>
  <c r="X2290" i="252" s="1"/>
  <c r="X2291" i="252" s="1"/>
  <c r="X2292" i="252" s="1"/>
  <c r="X2293" i="252" s="1"/>
  <c r="X2294" i="252" s="1"/>
  <c r="X2295" i="252" s="1"/>
  <c r="X2296" i="252" s="1"/>
  <c r="X2297" i="252" s="1"/>
  <c r="X2298" i="252" s="1"/>
  <c r="X2299" i="252" s="1"/>
  <c r="X2300" i="252" s="1"/>
  <c r="X2301" i="252" s="1"/>
  <c r="X2302" i="252" s="1"/>
  <c r="X2303" i="252" s="1"/>
  <c r="X2304" i="252" s="1"/>
  <c r="X2305" i="252" s="1"/>
  <c r="X2306" i="252" s="1"/>
  <c r="X2307" i="252" s="1"/>
  <c r="X2308" i="252" s="1"/>
  <c r="X2309" i="252" s="1"/>
  <c r="X2310" i="252" s="1"/>
  <c r="X2311" i="252" s="1"/>
  <c r="X2312" i="252" s="1"/>
  <c r="X2313" i="252" s="1"/>
  <c r="X2314" i="252" s="1"/>
  <c r="X2315" i="252" s="1"/>
  <c r="X2316" i="252" s="1"/>
  <c r="X2317" i="252" s="1"/>
  <c r="X2318" i="252" s="1"/>
  <c r="X2319" i="252" s="1"/>
  <c r="X2320" i="252" s="1"/>
  <c r="X2321" i="252" s="1"/>
  <c r="X2322" i="252" s="1"/>
  <c r="X2323" i="252" s="1"/>
  <c r="X2324" i="252" s="1"/>
  <c r="X2325" i="252" s="1"/>
  <c r="X2326" i="252" s="1"/>
  <c r="X2327" i="252" s="1"/>
  <c r="X2328" i="252" s="1"/>
  <c r="X2329" i="252" s="1"/>
  <c r="X2330" i="252" s="1"/>
  <c r="X2331" i="252" s="1"/>
  <c r="X2332" i="252" s="1"/>
  <c r="X2333" i="252" s="1"/>
  <c r="X2334" i="252" s="1"/>
  <c r="X2335" i="252" s="1"/>
  <c r="X2336" i="252" s="1"/>
  <c r="X2337" i="252" s="1"/>
  <c r="X2338" i="252" s="1"/>
  <c r="X2339" i="252" s="1"/>
  <c r="X2340" i="252" s="1"/>
  <c r="X2341" i="252" s="1"/>
  <c r="X2342" i="252" s="1"/>
  <c r="X2343" i="252" s="1"/>
  <c r="X2344" i="252" s="1"/>
  <c r="X2345" i="252" s="1"/>
  <c r="X2346" i="252" s="1"/>
  <c r="X2347" i="252" s="1"/>
  <c r="X2348" i="252" s="1"/>
  <c r="X2349" i="252" s="1"/>
  <c r="X2350" i="252" s="1"/>
  <c r="X2351" i="252" s="1"/>
  <c r="X2352" i="252" s="1"/>
  <c r="X2353" i="252" s="1"/>
  <c r="X2354" i="252" s="1"/>
  <c r="X2355" i="252" s="1"/>
  <c r="X2356" i="252" s="1"/>
  <c r="X2357" i="252" s="1"/>
  <c r="X2358" i="252" s="1"/>
  <c r="X2359" i="252" s="1"/>
  <c r="X2360" i="252" s="1"/>
  <c r="X2361" i="252" s="1"/>
  <c r="X2362" i="252" s="1"/>
  <c r="X2363" i="252" s="1"/>
  <c r="X2364" i="252" s="1"/>
  <c r="X2365" i="252" s="1"/>
  <c r="X2366" i="252" s="1"/>
  <c r="X2367" i="252" s="1"/>
  <c r="X2368" i="252" s="1"/>
  <c r="X2369" i="252" s="1"/>
  <c r="X2370" i="252" s="1"/>
  <c r="X2371" i="252" s="1"/>
  <c r="X2372" i="252" s="1"/>
  <c r="X2373" i="252" s="1"/>
  <c r="X2374" i="252" s="1"/>
  <c r="X2375" i="252" s="1"/>
  <c r="X2376" i="252" s="1"/>
  <c r="X2377" i="252" s="1"/>
  <c r="X2378" i="252" s="1"/>
  <c r="X2379" i="252" s="1"/>
  <c r="X2380" i="252" s="1"/>
  <c r="X2381" i="252" s="1"/>
  <c r="X2382" i="252" s="1"/>
  <c r="X2383" i="252" s="1"/>
  <c r="X2384" i="252" s="1"/>
  <c r="X2385" i="252" s="1"/>
  <c r="X2386" i="252" s="1"/>
  <c r="X2387" i="252" s="1"/>
  <c r="X2388" i="252" s="1"/>
  <c r="X2389" i="252" s="1"/>
  <c r="X2390" i="252" s="1"/>
  <c r="X2391" i="252" s="1"/>
  <c r="X2392" i="252" s="1"/>
  <c r="X2393" i="252" s="1"/>
  <c r="X2394" i="252" s="1"/>
  <c r="X2395" i="252" s="1"/>
  <c r="X2396" i="252" s="1"/>
  <c r="X2397" i="252" s="1"/>
  <c r="X2398" i="252" s="1"/>
  <c r="X2399" i="252" s="1"/>
  <c r="X2400" i="252" s="1"/>
  <c r="X2401" i="252" s="1"/>
  <c r="X2402" i="252" s="1"/>
  <c r="X2403" i="252" s="1"/>
  <c r="X2404" i="252" s="1"/>
  <c r="X2405" i="252" s="1"/>
  <c r="X2406" i="252" s="1"/>
  <c r="X2407" i="252" s="1"/>
  <c r="X2408" i="252" s="1"/>
  <c r="X2409" i="252" s="1"/>
  <c r="X2410" i="252" s="1"/>
  <c r="X2411" i="252" s="1"/>
  <c r="X2412" i="252" s="1"/>
  <c r="X2413" i="252" s="1"/>
  <c r="X2414" i="252" s="1"/>
  <c r="X2415" i="252" s="1"/>
  <c r="X2416" i="252" s="1"/>
  <c r="X2417" i="252" s="1"/>
  <c r="X2418" i="252" s="1"/>
  <c r="X2419" i="252" s="1"/>
  <c r="X2420" i="252" s="1"/>
  <c r="X2421" i="252" s="1"/>
  <c r="X2422" i="252" s="1"/>
  <c r="X2423" i="252" s="1"/>
  <c r="X2424" i="252" s="1"/>
  <c r="X2425" i="252" s="1"/>
  <c r="X2426" i="252" s="1"/>
  <c r="X2427" i="252" s="1"/>
  <c r="X2428" i="252" s="1"/>
  <c r="X2429" i="252" s="1"/>
  <c r="X2430" i="252" s="1"/>
  <c r="X2431" i="252" s="1"/>
  <c r="X2432" i="252" s="1"/>
  <c r="X2433" i="252" s="1"/>
  <c r="X2434" i="252" s="1"/>
  <c r="X2435" i="252" s="1"/>
  <c r="X2436" i="252" s="1"/>
  <c r="X2437" i="252" s="1"/>
  <c r="X2438" i="252" s="1"/>
  <c r="X2439" i="252" s="1"/>
  <c r="X2440" i="252" s="1"/>
  <c r="X2441" i="252" s="1"/>
  <c r="X2442" i="252" s="1"/>
  <c r="X2443" i="252" s="1"/>
  <c r="X2444" i="252" s="1"/>
  <c r="X2445" i="252" s="1"/>
  <c r="X2446" i="252" s="1"/>
  <c r="X2447" i="252" s="1"/>
  <c r="X2448" i="252" s="1"/>
  <c r="X2449" i="252" s="1"/>
  <c r="X2450" i="252" s="1"/>
  <c r="X2451" i="252" s="1"/>
  <c r="X2452" i="252" s="1"/>
  <c r="X2453" i="252" s="1"/>
  <c r="X2454" i="252" s="1"/>
  <c r="X2455" i="252" s="1"/>
  <c r="X2456" i="252" s="1"/>
  <c r="X2457" i="252" s="1"/>
  <c r="X2458" i="252" s="1"/>
  <c r="X2459" i="252" s="1"/>
  <c r="X2460" i="252" s="1"/>
  <c r="X2461" i="252" s="1"/>
  <c r="X2462" i="252" s="1"/>
  <c r="X2463" i="252" s="1"/>
  <c r="X2464" i="252" s="1"/>
  <c r="X2465" i="252" s="1"/>
  <c r="X2466" i="252" s="1"/>
  <c r="X2467" i="252" s="1"/>
  <c r="X2468" i="252" s="1"/>
  <c r="X2469" i="252" s="1"/>
  <c r="X2470" i="252" s="1"/>
  <c r="X2471" i="252" s="1"/>
  <c r="X2472" i="252" s="1"/>
  <c r="X2473" i="252" s="1"/>
  <c r="X2474" i="252" s="1"/>
  <c r="X2475" i="252" s="1"/>
  <c r="X2476" i="252" s="1"/>
  <c r="X2477" i="252" s="1"/>
  <c r="X2478" i="252" s="1"/>
  <c r="X2479" i="252" s="1"/>
  <c r="X2480" i="252" s="1"/>
  <c r="X2481" i="252" s="1"/>
  <c r="X2482" i="252" s="1"/>
  <c r="X2483" i="252" s="1"/>
  <c r="X2484" i="252" s="1"/>
  <c r="X2485" i="252" s="1"/>
  <c r="X2486" i="252" s="1"/>
  <c r="X2487" i="252" s="1"/>
  <c r="X2488" i="252" s="1"/>
  <c r="X2489" i="252" s="1"/>
  <c r="X2490" i="252" s="1"/>
  <c r="X2491" i="252" s="1"/>
  <c r="X2492" i="252" s="1"/>
  <c r="X2493" i="252" s="1"/>
  <c r="X2494" i="252" s="1"/>
  <c r="X2495" i="252" s="1"/>
  <c r="X2496" i="252" s="1"/>
  <c r="X2497" i="252" s="1"/>
  <c r="X2498" i="252" s="1"/>
  <c r="X2499" i="252" s="1"/>
  <c r="X2500" i="252" s="1"/>
  <c r="X2501" i="252" s="1"/>
  <c r="X2502" i="252" s="1"/>
  <c r="X2503" i="252" s="1"/>
  <c r="X2504" i="252" s="1"/>
  <c r="X2505" i="252" s="1"/>
  <c r="X2506" i="252" s="1"/>
  <c r="X2507" i="252" s="1"/>
  <c r="X2508" i="252" s="1"/>
  <c r="X2509" i="252" s="1"/>
  <c r="X2510" i="252" s="1"/>
  <c r="X2511" i="252" s="1"/>
  <c r="X2512" i="252" s="1"/>
  <c r="X2513" i="252" s="1"/>
  <c r="X2514" i="252" s="1"/>
  <c r="X2515" i="252" s="1"/>
  <c r="X2516" i="252" s="1"/>
  <c r="X2517" i="252" s="1"/>
  <c r="X2518" i="252" s="1"/>
  <c r="X2519" i="252" s="1"/>
  <c r="X2520" i="252" s="1"/>
  <c r="X2521" i="252" s="1"/>
  <c r="X2522" i="252" s="1"/>
  <c r="X2523" i="252" s="1"/>
  <c r="X2524" i="252" s="1"/>
  <c r="X2525" i="252" s="1"/>
  <c r="X2526" i="252" s="1"/>
  <c r="X2527" i="252" s="1"/>
  <c r="X2528" i="252" s="1"/>
  <c r="X2529" i="252" s="1"/>
  <c r="X2530" i="252" s="1"/>
  <c r="X2531" i="252" s="1"/>
  <c r="X2532" i="252" s="1"/>
  <c r="X2533" i="252" s="1"/>
  <c r="X2534" i="252" s="1"/>
  <c r="X2535" i="252" s="1"/>
  <c r="X2536" i="252" s="1"/>
  <c r="X2537" i="252" s="1"/>
  <c r="X2538" i="252" s="1"/>
  <c r="X2539" i="252" s="1"/>
  <c r="X2540" i="252" s="1"/>
  <c r="X2541" i="252" s="1"/>
  <c r="X2542" i="252" s="1"/>
  <c r="X2543" i="252" s="1"/>
  <c r="X2544" i="252" s="1"/>
  <c r="X2545" i="252" s="1"/>
  <c r="X2546" i="252" s="1"/>
  <c r="X2547" i="252" s="1"/>
  <c r="X2548" i="252" s="1"/>
  <c r="X2549" i="252" s="1"/>
  <c r="X2550" i="252" s="1"/>
  <c r="X2551" i="252" s="1"/>
  <c r="X2552" i="252" s="1"/>
  <c r="X2553" i="252" s="1"/>
  <c r="X2554" i="252" s="1"/>
  <c r="X2555" i="252" s="1"/>
  <c r="X2556" i="252" s="1"/>
  <c r="X2557" i="252" s="1"/>
  <c r="X2558" i="252" s="1"/>
  <c r="X2559" i="252" s="1"/>
  <c r="X2560" i="252" s="1"/>
  <c r="X2561" i="252" s="1"/>
  <c r="X2562" i="252" s="1"/>
  <c r="X2563" i="252" s="1"/>
  <c r="X2564" i="252" s="1"/>
  <c r="X2565" i="252" s="1"/>
  <c r="X2566" i="252" s="1"/>
  <c r="X2567" i="252" s="1"/>
  <c r="X2568" i="252" s="1"/>
  <c r="X2569" i="252" s="1"/>
  <c r="X2570" i="252" s="1"/>
  <c r="X2571" i="252" s="1"/>
  <c r="X2572" i="252" s="1"/>
  <c r="X2573" i="252" s="1"/>
  <c r="X2574" i="252" s="1"/>
  <c r="X2575" i="252" s="1"/>
  <c r="X2576" i="252" s="1"/>
  <c r="X2577" i="252" s="1"/>
  <c r="X2578" i="252" s="1"/>
  <c r="X2579" i="252" s="1"/>
  <c r="X2580" i="252" s="1"/>
  <c r="X2581" i="252" s="1"/>
  <c r="X2582" i="252" s="1"/>
  <c r="X2583" i="252" s="1"/>
  <c r="X2584" i="252" s="1"/>
  <c r="X2585" i="252" s="1"/>
  <c r="X2586" i="252" s="1"/>
  <c r="X2587" i="252" s="1"/>
  <c r="X2588" i="252" s="1"/>
  <c r="X2589" i="252" s="1"/>
  <c r="X2590" i="252" s="1"/>
  <c r="X2591" i="252" s="1"/>
  <c r="X2592" i="252" s="1"/>
  <c r="X2593" i="252" s="1"/>
  <c r="X2594" i="252" s="1"/>
  <c r="X2595" i="252" s="1"/>
  <c r="X2596" i="252" s="1"/>
  <c r="X2597" i="252" s="1"/>
  <c r="X2598" i="252" s="1"/>
  <c r="X2599" i="252" s="1"/>
  <c r="X2600" i="252" s="1"/>
  <c r="X2601" i="252" s="1"/>
  <c r="X2602" i="252" s="1"/>
  <c r="X2603" i="252" s="1"/>
  <c r="X2604" i="252" s="1"/>
  <c r="X2605" i="252" s="1"/>
  <c r="X2606" i="252" s="1"/>
  <c r="X2607" i="252" s="1"/>
  <c r="X2608" i="252" s="1"/>
  <c r="X2609" i="252" s="1"/>
  <c r="X2610" i="252" s="1"/>
  <c r="X2611" i="252" s="1"/>
  <c r="X2612" i="252" s="1"/>
  <c r="X2613" i="252" s="1"/>
  <c r="X2614" i="252" s="1"/>
  <c r="X2615" i="252" s="1"/>
  <c r="X2616" i="252" s="1"/>
  <c r="X2617" i="252" s="1"/>
  <c r="X2618" i="252" s="1"/>
  <c r="X2619" i="252" s="1"/>
  <c r="X2620" i="252" s="1"/>
  <c r="X2621" i="252" s="1"/>
  <c r="X2622" i="252" s="1"/>
  <c r="X2623" i="252" s="1"/>
  <c r="X2624" i="252" s="1"/>
  <c r="X2625" i="252" s="1"/>
  <c r="X2626" i="252" s="1"/>
  <c r="X2627" i="252" s="1"/>
  <c r="X2628" i="252" s="1"/>
  <c r="X2629" i="252" s="1"/>
  <c r="X2630" i="252" s="1"/>
  <c r="X2631" i="252" s="1"/>
  <c r="X2632" i="252" s="1"/>
  <c r="X2633" i="252" s="1"/>
  <c r="X2634" i="252" s="1"/>
  <c r="X2635" i="252" s="1"/>
  <c r="X2636" i="252" s="1"/>
  <c r="X2637" i="252" s="1"/>
  <c r="X2638" i="252" s="1"/>
  <c r="X2639" i="252" s="1"/>
  <c r="X2640" i="252" s="1"/>
  <c r="X2641" i="252" s="1"/>
  <c r="X2642" i="252" s="1"/>
  <c r="X2643" i="252" s="1"/>
  <c r="X2644" i="252" s="1"/>
  <c r="X2645" i="252" s="1"/>
  <c r="X2646" i="252" s="1"/>
  <c r="X2647" i="252" s="1"/>
  <c r="X2648" i="252" s="1"/>
  <c r="X2649" i="252" s="1"/>
  <c r="X2650" i="252" s="1"/>
  <c r="X2651" i="252" s="1"/>
  <c r="X2652" i="252" s="1"/>
  <c r="X2653" i="252" s="1"/>
  <c r="X2654" i="252" s="1"/>
  <c r="X2655" i="252" s="1"/>
  <c r="X2656" i="252" s="1"/>
  <c r="X2657" i="252" s="1"/>
  <c r="X2658" i="252" s="1"/>
  <c r="X2659" i="252" s="1"/>
  <c r="X2660" i="252" s="1"/>
  <c r="X2661" i="252" s="1"/>
  <c r="X2662" i="252" s="1"/>
  <c r="X2663" i="252" s="1"/>
  <c r="X2664" i="252" s="1"/>
  <c r="X2665" i="252" s="1"/>
  <c r="X2666" i="252" s="1"/>
  <c r="X2667" i="252" s="1"/>
  <c r="X2668" i="252" s="1"/>
  <c r="X2669" i="252" s="1"/>
  <c r="X2670" i="252" s="1"/>
  <c r="X2671" i="252" s="1"/>
  <c r="X2672" i="252" s="1"/>
  <c r="X2673" i="252" s="1"/>
  <c r="X2674" i="252" s="1"/>
  <c r="X2675" i="252" s="1"/>
  <c r="X2676" i="252" s="1"/>
  <c r="X2677" i="252" s="1"/>
  <c r="X2678" i="252" s="1"/>
  <c r="X2679" i="252" s="1"/>
  <c r="X2680" i="252" s="1"/>
  <c r="X2681" i="252" s="1"/>
  <c r="X2682" i="252" s="1"/>
  <c r="X2683" i="252" s="1"/>
  <c r="X2684" i="252" s="1"/>
  <c r="X2685" i="252" s="1"/>
  <c r="X2686" i="252" s="1"/>
  <c r="X2687" i="252" s="1"/>
  <c r="X2688" i="252" s="1"/>
  <c r="X2689" i="252" s="1"/>
  <c r="X2690" i="252" s="1"/>
  <c r="X2691" i="252" s="1"/>
  <c r="X2692" i="252" s="1"/>
  <c r="X2693" i="252" s="1"/>
  <c r="X2694" i="252" s="1"/>
  <c r="X2695" i="252" s="1"/>
  <c r="X2696" i="252" s="1"/>
  <c r="X2697" i="252" s="1"/>
  <c r="X2698" i="252" s="1"/>
  <c r="X2699" i="252" s="1"/>
  <c r="X2700" i="252" s="1"/>
  <c r="X2701" i="252" s="1"/>
  <c r="X2702" i="252" s="1"/>
  <c r="X2703" i="252" s="1"/>
  <c r="X2704" i="252" s="1"/>
  <c r="X2705" i="252" s="1"/>
  <c r="X2706" i="252" s="1"/>
  <c r="X2707" i="252" s="1"/>
  <c r="X2708" i="252" s="1"/>
  <c r="X2709" i="252" s="1"/>
  <c r="X2710" i="252" s="1"/>
  <c r="X2711" i="252" s="1"/>
  <c r="X2712" i="252" s="1"/>
  <c r="X2713" i="252" s="1"/>
  <c r="X2714" i="252" s="1"/>
  <c r="X2715" i="252" s="1"/>
  <c r="X2716" i="252" s="1"/>
  <c r="X2717" i="252" s="1"/>
  <c r="X2718" i="252" s="1"/>
  <c r="X2719" i="252" s="1"/>
  <c r="X2720" i="252" s="1"/>
  <c r="X2721" i="252" s="1"/>
  <c r="X2722" i="252" s="1"/>
  <c r="X2723" i="252" s="1"/>
  <c r="X2724" i="252" s="1"/>
  <c r="X2725" i="252" s="1"/>
  <c r="X2726" i="252" s="1"/>
  <c r="X2727" i="252" s="1"/>
  <c r="X2728" i="252" s="1"/>
  <c r="X2729" i="252" s="1"/>
  <c r="X2730" i="252" s="1"/>
  <c r="X2731" i="252" s="1"/>
  <c r="X2732" i="252" s="1"/>
  <c r="X2733" i="252" s="1"/>
  <c r="X2734" i="252" s="1"/>
  <c r="X2735" i="252" s="1"/>
  <c r="X2736" i="252" s="1"/>
  <c r="X2737" i="252" s="1"/>
  <c r="X2738" i="252" s="1"/>
  <c r="X2739" i="252" s="1"/>
  <c r="X2740" i="252" s="1"/>
  <c r="X2741" i="252" s="1"/>
  <c r="X2742" i="252" s="1"/>
  <c r="X2743" i="252" s="1"/>
  <c r="X2744" i="252" s="1"/>
  <c r="X2745" i="252" s="1"/>
  <c r="X2746" i="252" s="1"/>
  <c r="X2747" i="252" s="1"/>
  <c r="X2748" i="252" s="1"/>
  <c r="X2749" i="252" s="1"/>
  <c r="X2750" i="252" s="1"/>
  <c r="X2751" i="252" s="1"/>
  <c r="X2752" i="252" s="1"/>
  <c r="X2753" i="252" s="1"/>
  <c r="X2754" i="252" s="1"/>
  <c r="X2755" i="252" s="1"/>
  <c r="X2756" i="252" s="1"/>
  <c r="X2757" i="252" s="1"/>
  <c r="X2758" i="252" s="1"/>
  <c r="X2759" i="252" s="1"/>
  <c r="X2760" i="252" s="1"/>
  <c r="X2761" i="252" s="1"/>
  <c r="X2762" i="252" s="1"/>
  <c r="X2763" i="252" s="1"/>
  <c r="X2764" i="252" s="1"/>
  <c r="X2765" i="252" s="1"/>
  <c r="X2766" i="252" s="1"/>
  <c r="X2767" i="252" s="1"/>
  <c r="X2768" i="252" s="1"/>
  <c r="X2769" i="252" s="1"/>
  <c r="X2770" i="252" s="1"/>
  <c r="X2771" i="252" s="1"/>
  <c r="X2772" i="252" s="1"/>
  <c r="X2773" i="252" s="1"/>
  <c r="X2774" i="252" s="1"/>
  <c r="X2775" i="252" s="1"/>
  <c r="X2776" i="252" s="1"/>
  <c r="X2777" i="252" s="1"/>
  <c r="X2778" i="252" s="1"/>
  <c r="X2779" i="252" s="1"/>
  <c r="X2780" i="252" s="1"/>
  <c r="X2781" i="252" s="1"/>
  <c r="X2782" i="252" s="1"/>
  <c r="X2783" i="252" s="1"/>
  <c r="X2784" i="252" s="1"/>
  <c r="X2785" i="252" s="1"/>
  <c r="X2786" i="252" s="1"/>
  <c r="X2787" i="252" s="1"/>
  <c r="X2788" i="252" s="1"/>
  <c r="X2789" i="252" s="1"/>
  <c r="X2790" i="252" s="1"/>
  <c r="X2791" i="252" s="1"/>
  <c r="X2792" i="252" s="1"/>
  <c r="X2793" i="252" s="1"/>
  <c r="X2794" i="252" s="1"/>
  <c r="X2795" i="252" s="1"/>
  <c r="X2796" i="252" s="1"/>
  <c r="X2797" i="252" s="1"/>
  <c r="X2798" i="252" s="1"/>
  <c r="X2799" i="252" s="1"/>
  <c r="X2800" i="252" s="1"/>
  <c r="X2801" i="252" s="1"/>
  <c r="X2802" i="252" s="1"/>
  <c r="X2803" i="252" s="1"/>
  <c r="X2804" i="252" s="1"/>
  <c r="X2805" i="252" s="1"/>
  <c r="X2806" i="252" s="1"/>
  <c r="X2807" i="252" s="1"/>
  <c r="X2808" i="252" s="1"/>
  <c r="X2809" i="252" s="1"/>
  <c r="X2810" i="252" s="1"/>
  <c r="X2811" i="252" s="1"/>
  <c r="X2812" i="252" s="1"/>
  <c r="X2813" i="252" s="1"/>
  <c r="X2814" i="252" s="1"/>
  <c r="X2815" i="252" s="1"/>
  <c r="X2816" i="252" s="1"/>
  <c r="X2817" i="252" s="1"/>
  <c r="X2818" i="252" s="1"/>
  <c r="X2819" i="252" s="1"/>
  <c r="X2820" i="252" s="1"/>
  <c r="X2821" i="252" s="1"/>
  <c r="X2822" i="252" s="1"/>
  <c r="X2823" i="252" s="1"/>
  <c r="X2824" i="252" s="1"/>
  <c r="X2825" i="252" s="1"/>
  <c r="X2826" i="252" s="1"/>
  <c r="X2827" i="252" s="1"/>
  <c r="X2828" i="252" s="1"/>
  <c r="X2829" i="252" s="1"/>
  <c r="X2830" i="252" s="1"/>
  <c r="X2831" i="252" s="1"/>
  <c r="X2832" i="252" s="1"/>
  <c r="X2833" i="252" s="1"/>
  <c r="X2834" i="252" s="1"/>
  <c r="X2835" i="252" s="1"/>
  <c r="X2836" i="252" s="1"/>
  <c r="X2837" i="252" s="1"/>
  <c r="X2838" i="252" s="1"/>
  <c r="X2839" i="252" s="1"/>
  <c r="X2840" i="252" s="1"/>
  <c r="X2841" i="252" s="1"/>
  <c r="X2842" i="252" s="1"/>
  <c r="X2843" i="252" s="1"/>
  <c r="X2844" i="252" s="1"/>
  <c r="X2845" i="252" s="1"/>
  <c r="X2846" i="252" s="1"/>
  <c r="X2847" i="252" s="1"/>
  <c r="X2848" i="252" s="1"/>
  <c r="X2849" i="252" s="1"/>
  <c r="X2850" i="252" s="1"/>
  <c r="X2851" i="252" s="1"/>
  <c r="X2852" i="252" s="1"/>
  <c r="X2853" i="252" s="1"/>
  <c r="X2854" i="252" s="1"/>
  <c r="X2855" i="252" s="1"/>
  <c r="X2856" i="252" s="1"/>
  <c r="X2857" i="252" s="1"/>
  <c r="X2858" i="252" s="1"/>
  <c r="X2859" i="252" s="1"/>
  <c r="X2860" i="252" s="1"/>
  <c r="X2861" i="252" s="1"/>
  <c r="X2862" i="252" s="1"/>
  <c r="X2863" i="252" s="1"/>
  <c r="X2864" i="252" s="1"/>
  <c r="X2865" i="252" s="1"/>
  <c r="X2866" i="252" s="1"/>
  <c r="X2867" i="252" s="1"/>
  <c r="X2868" i="252" s="1"/>
  <c r="X2869" i="252" s="1"/>
  <c r="X2870" i="252" s="1"/>
  <c r="X2871" i="252" s="1"/>
  <c r="X2872" i="252" s="1"/>
  <c r="X2873" i="252" s="1"/>
  <c r="X2874" i="252" s="1"/>
  <c r="X2875" i="252" s="1"/>
  <c r="X2876" i="252" s="1"/>
  <c r="X2877" i="252" s="1"/>
  <c r="X2878" i="252" s="1"/>
  <c r="X2879" i="252" s="1"/>
  <c r="X2880" i="252" s="1"/>
  <c r="X2881" i="252" s="1"/>
  <c r="X2882" i="252" s="1"/>
  <c r="X2883" i="252" s="1"/>
  <c r="X2884" i="252" s="1"/>
  <c r="X2885" i="252" s="1"/>
  <c r="X2886" i="252" s="1"/>
  <c r="X2887" i="252" s="1"/>
  <c r="X2888" i="252" s="1"/>
  <c r="X2889" i="252" s="1"/>
  <c r="X2890" i="252" s="1"/>
  <c r="X2891" i="252" s="1"/>
  <c r="X2892" i="252" s="1"/>
  <c r="X2893" i="252" s="1"/>
  <c r="X2894" i="252" s="1"/>
  <c r="X2895" i="252" s="1"/>
  <c r="X2896" i="252" s="1"/>
  <c r="X2897" i="252" s="1"/>
  <c r="X2898" i="252" s="1"/>
  <c r="X2899" i="252" s="1"/>
  <c r="X2900" i="252" s="1"/>
  <c r="X2901" i="252" s="1"/>
  <c r="X2902" i="252" s="1"/>
  <c r="X2903" i="252" s="1"/>
  <c r="X2904" i="252" s="1"/>
  <c r="X2905" i="252" s="1"/>
  <c r="X2906" i="252" s="1"/>
  <c r="X2907" i="252" s="1"/>
  <c r="X2908" i="252" s="1"/>
  <c r="X2909" i="252" s="1"/>
  <c r="X2910" i="252" s="1"/>
  <c r="X2911" i="252" s="1"/>
  <c r="X2912" i="252" s="1"/>
  <c r="X2913" i="252" s="1"/>
  <c r="X2914" i="252" s="1"/>
  <c r="X2915" i="252" s="1"/>
  <c r="X2916" i="252" s="1"/>
  <c r="X2917" i="252" s="1"/>
  <c r="X2918" i="252" s="1"/>
  <c r="X2919" i="252" s="1"/>
  <c r="X2920" i="252" s="1"/>
  <c r="X2921" i="252" s="1"/>
  <c r="X2922" i="252" s="1"/>
  <c r="X2923" i="252" s="1"/>
  <c r="X2924" i="252" s="1"/>
  <c r="X2925" i="252" s="1"/>
  <c r="X2926" i="252" s="1"/>
  <c r="X2927" i="252" s="1"/>
  <c r="X2928" i="252" s="1"/>
  <c r="X2929" i="252" s="1"/>
  <c r="X2930" i="252" s="1"/>
  <c r="X2931" i="252" s="1"/>
  <c r="X2932" i="252" s="1"/>
  <c r="X2933" i="252" s="1"/>
  <c r="X2934" i="252" s="1"/>
  <c r="X2935" i="252" s="1"/>
  <c r="X2936" i="252" s="1"/>
  <c r="X2937" i="252" s="1"/>
  <c r="X2938" i="252" s="1"/>
  <c r="X2939" i="252" s="1"/>
  <c r="X2940" i="252" s="1"/>
  <c r="X2941" i="252" s="1"/>
  <c r="X2942" i="252" s="1"/>
  <c r="X2943" i="252" s="1"/>
  <c r="X2944" i="252" s="1"/>
  <c r="X2945" i="252" s="1"/>
  <c r="X2946" i="252" s="1"/>
  <c r="X2947" i="252" s="1"/>
  <c r="X2948" i="252" s="1"/>
  <c r="X2949" i="252" s="1"/>
  <c r="X2950" i="252" s="1"/>
  <c r="X2951" i="252" s="1"/>
  <c r="X2952" i="252" s="1"/>
  <c r="X2953" i="252" s="1"/>
  <c r="X2954" i="252" s="1"/>
  <c r="X2955" i="252" s="1"/>
  <c r="X2956" i="252" s="1"/>
  <c r="X2957" i="252" s="1"/>
  <c r="X2958" i="252" s="1"/>
  <c r="X2959" i="252" s="1"/>
  <c r="X2960" i="252" s="1"/>
  <c r="X2961" i="252" s="1"/>
  <c r="X2962" i="252" s="1"/>
  <c r="X2963" i="252" s="1"/>
  <c r="X2964" i="252" s="1"/>
  <c r="X2965" i="252" s="1"/>
  <c r="X2966" i="252" s="1"/>
  <c r="X2967" i="252" s="1"/>
  <c r="X2968" i="252" s="1"/>
  <c r="X2969" i="252" s="1"/>
  <c r="X2970" i="252" s="1"/>
  <c r="X2971" i="252" s="1"/>
  <c r="X2972" i="252" s="1"/>
  <c r="X2973" i="252" s="1"/>
  <c r="X2974" i="252" s="1"/>
  <c r="X2975" i="252" s="1"/>
  <c r="X2976" i="252" s="1"/>
  <c r="X2977" i="252" s="1"/>
  <c r="X2978" i="252" s="1"/>
  <c r="X2979" i="252" s="1"/>
  <c r="X2980" i="252" s="1"/>
  <c r="X2981" i="252" s="1"/>
  <c r="X2982" i="252" s="1"/>
  <c r="X2983" i="252" s="1"/>
  <c r="X2984" i="252" s="1"/>
  <c r="X2985" i="252" s="1"/>
  <c r="X2986" i="252" s="1"/>
  <c r="X2987" i="252" s="1"/>
  <c r="X2988" i="252" s="1"/>
  <c r="X2989" i="252" s="1"/>
  <c r="X2990" i="252" s="1"/>
  <c r="X2991" i="252" s="1"/>
  <c r="X2992" i="252" s="1"/>
  <c r="X2993" i="252" s="1"/>
  <c r="X2994" i="252" s="1"/>
  <c r="X2995" i="252" s="1"/>
  <c r="X2996" i="252" s="1"/>
  <c r="X2997" i="252" s="1"/>
  <c r="X2998" i="252" s="1"/>
  <c r="X2999" i="252" s="1"/>
  <c r="X3000" i="252" s="1"/>
  <c r="X3001" i="252" s="1"/>
  <c r="X3002" i="252" s="1"/>
  <c r="X3003" i="252" s="1"/>
  <c r="X3004" i="252" s="1"/>
  <c r="X3005" i="252" s="1"/>
  <c r="X3006" i="252" s="1"/>
  <c r="X3007" i="252" s="1"/>
  <c r="X3008" i="252" s="1"/>
  <c r="X3009" i="252" s="1"/>
  <c r="X3010" i="252" s="1"/>
  <c r="X3011" i="252" s="1"/>
  <c r="X3012" i="252" s="1"/>
  <c r="X3013" i="252" s="1"/>
  <c r="X3014" i="252" s="1"/>
  <c r="X3015" i="252" s="1"/>
  <c r="X3016" i="252" s="1"/>
  <c r="X3017" i="252" s="1"/>
  <c r="X3018" i="252" s="1"/>
  <c r="X3019" i="252" s="1"/>
  <c r="X3020" i="252" s="1"/>
  <c r="X3021" i="252" s="1"/>
  <c r="X3022" i="252" s="1"/>
  <c r="X3023" i="252" s="1"/>
  <c r="X3024" i="252" s="1"/>
  <c r="X3025" i="252" s="1"/>
  <c r="X3026" i="252" s="1"/>
  <c r="X3027" i="252" s="1"/>
  <c r="X3028" i="252" s="1"/>
  <c r="X3029" i="252" s="1"/>
  <c r="X3030" i="252" s="1"/>
  <c r="X3031" i="252" s="1"/>
  <c r="X3032" i="252" s="1"/>
  <c r="X3033" i="252" s="1"/>
  <c r="X3034" i="252" s="1"/>
  <c r="X3035" i="252" s="1"/>
  <c r="X3036" i="252" s="1"/>
  <c r="X3037" i="252" s="1"/>
  <c r="X3038" i="252" s="1"/>
  <c r="X3039" i="252" s="1"/>
  <c r="X3040" i="252" s="1"/>
  <c r="X3041" i="252" s="1"/>
  <c r="X3042" i="252" s="1"/>
  <c r="X3043" i="252" s="1"/>
  <c r="X3044" i="252" s="1"/>
  <c r="X3045" i="252" s="1"/>
  <c r="X3046" i="252" s="1"/>
  <c r="X3047" i="252" s="1"/>
  <c r="X3048" i="252" s="1"/>
  <c r="X3049" i="252" s="1"/>
  <c r="X3050" i="252" s="1"/>
  <c r="X3051" i="252" s="1"/>
  <c r="X3052" i="252" s="1"/>
  <c r="X3053" i="252" s="1"/>
  <c r="X3054" i="252" s="1"/>
  <c r="X3055" i="252" s="1"/>
  <c r="X3056" i="252" s="1"/>
  <c r="X3057" i="252" s="1"/>
  <c r="X3058" i="252" s="1"/>
  <c r="X3059" i="252" s="1"/>
  <c r="X3060" i="252" s="1"/>
  <c r="X3061" i="252" s="1"/>
  <c r="X3062" i="252" s="1"/>
  <c r="X3063" i="252" s="1"/>
  <c r="X3064" i="252" s="1"/>
  <c r="X3065" i="252" s="1"/>
  <c r="X3066" i="252" s="1"/>
  <c r="X3067" i="252" s="1"/>
  <c r="X3068" i="252" s="1"/>
  <c r="X3069" i="252" s="1"/>
  <c r="X3070" i="252" s="1"/>
  <c r="X3071" i="252" s="1"/>
  <c r="X3072" i="252" s="1"/>
  <c r="X3073" i="252" s="1"/>
  <c r="X3074" i="252" s="1"/>
  <c r="X3075" i="252" s="1"/>
  <c r="X3076" i="252" s="1"/>
  <c r="X3077" i="252" s="1"/>
  <c r="X3078" i="252" s="1"/>
  <c r="X3079" i="252" s="1"/>
  <c r="X3080" i="252" s="1"/>
  <c r="X3081" i="252" s="1"/>
  <c r="X3082" i="252" s="1"/>
  <c r="X3083" i="252" s="1"/>
  <c r="X3084" i="252" s="1"/>
  <c r="X3085" i="252" s="1"/>
  <c r="X3086" i="252" s="1"/>
  <c r="X3087" i="252" s="1"/>
  <c r="X3088" i="252" s="1"/>
  <c r="X3089" i="252" s="1"/>
  <c r="X3090" i="252" s="1"/>
  <c r="X3091" i="252" s="1"/>
  <c r="X3092" i="252" s="1"/>
  <c r="X3093" i="252" s="1"/>
  <c r="X3094" i="252" s="1"/>
  <c r="X3095" i="252" s="1"/>
  <c r="X3096" i="252" s="1"/>
  <c r="X3097" i="252" s="1"/>
  <c r="X3098" i="252" s="1"/>
  <c r="X3099" i="252" s="1"/>
  <c r="X3100" i="252" s="1"/>
  <c r="X3101" i="252" s="1"/>
  <c r="X3102" i="252" s="1"/>
  <c r="X3103" i="252" s="1"/>
  <c r="X3104" i="252" s="1"/>
  <c r="X3105" i="252" s="1"/>
  <c r="X3106" i="252" s="1"/>
  <c r="X3107" i="252" s="1"/>
  <c r="X3108" i="252" s="1"/>
  <c r="X3109" i="252" s="1"/>
  <c r="X3110" i="252" s="1"/>
  <c r="X3111" i="252" s="1"/>
  <c r="X3112" i="252" s="1"/>
  <c r="X3113" i="252" s="1"/>
  <c r="X3114" i="252" s="1"/>
  <c r="X3115" i="252" s="1"/>
  <c r="X3116" i="252" s="1"/>
  <c r="X3117" i="252" s="1"/>
  <c r="X3118" i="252" s="1"/>
  <c r="X3119" i="252" s="1"/>
  <c r="X3120" i="252" s="1"/>
  <c r="X3121" i="252" s="1"/>
  <c r="X3122" i="252" s="1"/>
  <c r="X3123" i="252" s="1"/>
  <c r="X3124" i="252" s="1"/>
  <c r="X3125" i="252" s="1"/>
  <c r="X3126" i="252" s="1"/>
  <c r="X3127" i="252" s="1"/>
  <c r="X3128" i="252" s="1"/>
  <c r="X3129" i="252" s="1"/>
  <c r="X3130" i="252" s="1"/>
  <c r="X3131" i="252" s="1"/>
  <c r="X3132" i="252" s="1"/>
  <c r="X3133" i="252" s="1"/>
  <c r="X3134" i="252" s="1"/>
  <c r="X3135" i="252" s="1"/>
  <c r="X3136" i="252" s="1"/>
  <c r="X3137" i="252" s="1"/>
  <c r="X3138" i="252" s="1"/>
  <c r="X3139" i="252" s="1"/>
  <c r="X3140" i="252" s="1"/>
  <c r="X3141" i="252" s="1"/>
  <c r="X3142" i="252" s="1"/>
  <c r="X3143" i="252" s="1"/>
  <c r="X3144" i="252" s="1"/>
  <c r="X3145" i="252" s="1"/>
  <c r="X3146" i="252" s="1"/>
  <c r="X3147" i="252" s="1"/>
  <c r="X3148" i="252" s="1"/>
  <c r="X3149" i="252" s="1"/>
  <c r="X3150" i="252" s="1"/>
  <c r="X3151" i="252" s="1"/>
  <c r="X3152" i="252" s="1"/>
  <c r="X3153" i="252" s="1"/>
  <c r="X3154" i="252" s="1"/>
  <c r="X3155" i="252" s="1"/>
  <c r="X3156" i="252" s="1"/>
  <c r="X3157" i="252" s="1"/>
  <c r="X3158" i="252" s="1"/>
  <c r="X3159" i="252" s="1"/>
  <c r="X3160" i="252" s="1"/>
  <c r="X3161" i="252" s="1"/>
  <c r="X3162" i="252" s="1"/>
  <c r="X3163" i="252" s="1"/>
  <c r="X3164" i="252" s="1"/>
  <c r="X3165" i="252" s="1"/>
  <c r="X3166" i="252" s="1"/>
  <c r="X3167" i="252" s="1"/>
  <c r="X3168" i="252" s="1"/>
  <c r="X3169" i="252" s="1"/>
  <c r="X3170" i="252" s="1"/>
  <c r="X3171" i="252" s="1"/>
  <c r="X3172" i="252" s="1"/>
  <c r="X3173" i="252" s="1"/>
  <c r="X3174" i="252" s="1"/>
  <c r="X3175" i="252" s="1"/>
  <c r="X3176" i="252" s="1"/>
  <c r="X3177" i="252" s="1"/>
  <c r="X3178" i="252" s="1"/>
  <c r="X3179" i="252" s="1"/>
  <c r="X3180" i="252" s="1"/>
  <c r="X3181" i="252" s="1"/>
  <c r="X3182" i="252" s="1"/>
  <c r="X3183" i="252" s="1"/>
  <c r="X3184" i="252" s="1"/>
  <c r="X3185" i="252" s="1"/>
  <c r="X3186" i="252" s="1"/>
  <c r="X3187" i="252" s="1"/>
  <c r="X3188" i="252" s="1"/>
  <c r="X3189" i="252" s="1"/>
  <c r="X3190" i="252" s="1"/>
  <c r="X3191" i="252" s="1"/>
  <c r="X3192" i="252" s="1"/>
  <c r="X3193" i="252" s="1"/>
  <c r="X3194" i="252" s="1"/>
  <c r="X3195" i="252" s="1"/>
  <c r="X3196" i="252" s="1"/>
  <c r="X3197" i="252" s="1"/>
  <c r="X3198" i="252" s="1"/>
  <c r="X3199" i="252" s="1"/>
  <c r="X3200" i="252" s="1"/>
  <c r="X3201" i="252" s="1"/>
  <c r="X3202" i="252" s="1"/>
  <c r="X3203" i="252" s="1"/>
  <c r="X3204" i="252" s="1"/>
  <c r="X3205" i="252" s="1"/>
  <c r="X3206" i="252" s="1"/>
  <c r="X3207" i="252" s="1"/>
  <c r="W9" i="252"/>
  <c r="W10" i="252" s="1"/>
  <c r="W11" i="252" s="1"/>
  <c r="W12" i="252" s="1"/>
  <c r="W13" i="252" s="1"/>
  <c r="W14" i="252" s="1"/>
  <c r="W15" i="252" s="1"/>
  <c r="W16" i="252" s="1"/>
  <c r="W17" i="252" s="1"/>
  <c r="W18" i="252" s="1"/>
  <c r="W19" i="252" s="1"/>
  <c r="W20" i="252" s="1"/>
  <c r="W21" i="252" s="1"/>
  <c r="W22" i="252" s="1"/>
  <c r="W23" i="252" s="1"/>
  <c r="W24" i="252" s="1"/>
  <c r="W25" i="252" s="1"/>
  <c r="W26" i="252" s="1"/>
  <c r="W27" i="252" s="1"/>
  <c r="W28" i="252" s="1"/>
  <c r="W29" i="252" s="1"/>
  <c r="W30" i="252" s="1"/>
  <c r="W31" i="252" s="1"/>
  <c r="W32" i="252" s="1"/>
  <c r="W33" i="252" s="1"/>
  <c r="W34" i="252" s="1"/>
  <c r="W35" i="252" s="1"/>
  <c r="W36" i="252" s="1"/>
  <c r="W37" i="252" s="1"/>
  <c r="W38" i="252" s="1"/>
  <c r="W39" i="252" s="1"/>
  <c r="W40" i="252" s="1"/>
  <c r="W41" i="252" s="1"/>
  <c r="W42" i="252" s="1"/>
  <c r="W43" i="252" s="1"/>
  <c r="W44" i="252" s="1"/>
  <c r="W45" i="252" s="1"/>
  <c r="W46" i="252" s="1"/>
  <c r="W47" i="252" s="1"/>
  <c r="W48" i="252" s="1"/>
  <c r="W49" i="252" s="1"/>
  <c r="W50" i="252" s="1"/>
  <c r="W51" i="252" s="1"/>
  <c r="W52" i="252" s="1"/>
  <c r="W53" i="252" s="1"/>
  <c r="W54" i="252" s="1"/>
  <c r="W55" i="252" s="1"/>
  <c r="W56" i="252" s="1"/>
  <c r="W57" i="252" s="1"/>
  <c r="W58" i="252" s="1"/>
  <c r="W59" i="252" s="1"/>
  <c r="W60" i="252" s="1"/>
  <c r="W61" i="252" s="1"/>
  <c r="W62" i="252" s="1"/>
  <c r="W63" i="252" s="1"/>
  <c r="W64" i="252" s="1"/>
  <c r="W65" i="252" s="1"/>
  <c r="W66" i="252" s="1"/>
  <c r="W67" i="252" s="1"/>
  <c r="W68" i="252" s="1"/>
  <c r="W69" i="252" s="1"/>
  <c r="W70" i="252" s="1"/>
  <c r="W71" i="252" s="1"/>
  <c r="W72" i="252" s="1"/>
  <c r="W73" i="252" s="1"/>
  <c r="W74" i="252" s="1"/>
  <c r="W75" i="252" s="1"/>
  <c r="W76" i="252" s="1"/>
  <c r="W77" i="252" s="1"/>
  <c r="W78" i="252" s="1"/>
  <c r="W79" i="252" s="1"/>
  <c r="W80" i="252" s="1"/>
  <c r="W81" i="252" s="1"/>
  <c r="W82" i="252" s="1"/>
  <c r="W83" i="252" s="1"/>
  <c r="W84" i="252" s="1"/>
  <c r="W85" i="252" s="1"/>
  <c r="W86" i="252" s="1"/>
  <c r="W87" i="252" s="1"/>
  <c r="W88" i="252" s="1"/>
  <c r="W89" i="252" s="1"/>
  <c r="W90" i="252" s="1"/>
  <c r="W91" i="252" s="1"/>
  <c r="W92" i="252" s="1"/>
  <c r="W93" i="252" s="1"/>
  <c r="W94" i="252" s="1"/>
  <c r="W95" i="252" s="1"/>
  <c r="W96" i="252" s="1"/>
  <c r="W97" i="252" s="1"/>
  <c r="W98" i="252" s="1"/>
  <c r="W99" i="252" s="1"/>
  <c r="W100" i="252" s="1"/>
  <c r="W101" i="252" s="1"/>
  <c r="W102" i="252" s="1"/>
  <c r="W103" i="252" s="1"/>
  <c r="W104" i="252" s="1"/>
  <c r="W105" i="252" s="1"/>
  <c r="W106" i="252" s="1"/>
  <c r="W107" i="252" s="1"/>
  <c r="W108" i="252" s="1"/>
  <c r="W109" i="252" s="1"/>
  <c r="W110" i="252" s="1"/>
  <c r="W111" i="252" s="1"/>
  <c r="W112" i="252" s="1"/>
  <c r="W113" i="252" s="1"/>
  <c r="W114" i="252" s="1"/>
  <c r="W115" i="252" s="1"/>
  <c r="W116" i="252" s="1"/>
  <c r="W117" i="252" s="1"/>
  <c r="W118" i="252" s="1"/>
  <c r="W119" i="252" s="1"/>
  <c r="W120" i="252" s="1"/>
  <c r="W121" i="252" s="1"/>
  <c r="W122" i="252" s="1"/>
  <c r="W123" i="252" s="1"/>
  <c r="W124" i="252" s="1"/>
  <c r="W125" i="252" s="1"/>
  <c r="W126" i="252" s="1"/>
  <c r="W127" i="252" s="1"/>
  <c r="W128" i="252" s="1"/>
  <c r="W129" i="252" s="1"/>
  <c r="W130" i="252" s="1"/>
  <c r="W131" i="252" s="1"/>
  <c r="W132" i="252" s="1"/>
  <c r="W133" i="252" s="1"/>
  <c r="W134" i="252" s="1"/>
  <c r="W135" i="252" s="1"/>
  <c r="W136" i="252" s="1"/>
  <c r="W137" i="252" s="1"/>
  <c r="W138" i="252" s="1"/>
  <c r="W139" i="252" s="1"/>
  <c r="W140" i="252" s="1"/>
  <c r="W141" i="252" s="1"/>
  <c r="W142" i="252" s="1"/>
  <c r="W143" i="252" s="1"/>
  <c r="W144" i="252" s="1"/>
  <c r="W145" i="252" s="1"/>
  <c r="W146" i="252" s="1"/>
  <c r="W147" i="252" s="1"/>
  <c r="W148" i="252" s="1"/>
  <c r="W149" i="252" s="1"/>
  <c r="W150" i="252" s="1"/>
  <c r="W151" i="252" s="1"/>
  <c r="W152" i="252" s="1"/>
  <c r="W153" i="252" s="1"/>
  <c r="W154" i="252" s="1"/>
  <c r="W155" i="252" s="1"/>
  <c r="W156" i="252" s="1"/>
  <c r="W157" i="252" s="1"/>
  <c r="W158" i="252" s="1"/>
  <c r="W159" i="252" s="1"/>
  <c r="W160" i="252" s="1"/>
  <c r="W161" i="252" s="1"/>
  <c r="W162" i="252" s="1"/>
  <c r="W163" i="252" s="1"/>
  <c r="W164" i="252" s="1"/>
  <c r="W165" i="252" s="1"/>
  <c r="W166" i="252" s="1"/>
  <c r="W167" i="252" s="1"/>
  <c r="W168" i="252" s="1"/>
  <c r="W169" i="252" s="1"/>
  <c r="W170" i="252" s="1"/>
  <c r="W171" i="252" s="1"/>
  <c r="W172" i="252" s="1"/>
  <c r="W173" i="252" s="1"/>
  <c r="W174" i="252" s="1"/>
  <c r="W175" i="252" s="1"/>
  <c r="W176" i="252" s="1"/>
  <c r="W177" i="252" s="1"/>
  <c r="W178" i="252" s="1"/>
  <c r="W179" i="252" s="1"/>
  <c r="W180" i="252" s="1"/>
  <c r="W181" i="252" s="1"/>
  <c r="W182" i="252" s="1"/>
  <c r="W183" i="252" s="1"/>
  <c r="W184" i="252" s="1"/>
  <c r="W185" i="252" s="1"/>
  <c r="W186" i="252" s="1"/>
  <c r="W187" i="252" s="1"/>
  <c r="W188" i="252" s="1"/>
  <c r="W189" i="252" s="1"/>
  <c r="W190" i="252" s="1"/>
  <c r="W191" i="252" s="1"/>
  <c r="W192" i="252" s="1"/>
  <c r="W193" i="252" s="1"/>
  <c r="W194" i="252" s="1"/>
  <c r="W195" i="252" s="1"/>
  <c r="W196" i="252" s="1"/>
  <c r="W197" i="252" s="1"/>
  <c r="W198" i="252" s="1"/>
  <c r="W199" i="252" s="1"/>
  <c r="W200" i="252" s="1"/>
  <c r="W201" i="252" s="1"/>
  <c r="W202" i="252" s="1"/>
  <c r="W203" i="252" s="1"/>
  <c r="W204" i="252" s="1"/>
  <c r="W205" i="252" s="1"/>
  <c r="W206" i="252" s="1"/>
  <c r="W207" i="252" s="1"/>
  <c r="W208" i="252" s="1"/>
  <c r="W209" i="252" s="1"/>
  <c r="W210" i="252" s="1"/>
  <c r="W211" i="252" s="1"/>
  <c r="W212" i="252" s="1"/>
  <c r="W213" i="252" s="1"/>
  <c r="W214" i="252" s="1"/>
  <c r="W215" i="252" s="1"/>
  <c r="W216" i="252" s="1"/>
  <c r="W217" i="252" s="1"/>
  <c r="W218" i="252" s="1"/>
  <c r="W219" i="252" s="1"/>
  <c r="W220" i="252" s="1"/>
  <c r="W221" i="252" s="1"/>
  <c r="W222" i="252" s="1"/>
  <c r="W223" i="252" s="1"/>
  <c r="W224" i="252" s="1"/>
  <c r="W225" i="252" s="1"/>
  <c r="W226" i="252" s="1"/>
  <c r="W227" i="252" s="1"/>
  <c r="W228" i="252" s="1"/>
  <c r="W229" i="252" s="1"/>
  <c r="W230" i="252" s="1"/>
  <c r="W231" i="252" s="1"/>
  <c r="W232" i="252" s="1"/>
  <c r="W233" i="252" s="1"/>
  <c r="W234" i="252" s="1"/>
  <c r="W235" i="252" s="1"/>
  <c r="W236" i="252" s="1"/>
  <c r="W237" i="252" s="1"/>
  <c r="W238" i="252" s="1"/>
  <c r="W239" i="252" s="1"/>
  <c r="W240" i="252" s="1"/>
  <c r="W241" i="252" s="1"/>
  <c r="W242" i="252" s="1"/>
  <c r="W243" i="252" s="1"/>
  <c r="W244" i="252" s="1"/>
  <c r="W245" i="252" s="1"/>
  <c r="W246" i="252" s="1"/>
  <c r="W247" i="252" s="1"/>
  <c r="W248" i="252" s="1"/>
  <c r="W249" i="252" s="1"/>
  <c r="W250" i="252" s="1"/>
  <c r="W251" i="252" s="1"/>
  <c r="W252" i="252" s="1"/>
  <c r="W253" i="252" s="1"/>
  <c r="W254" i="252" s="1"/>
  <c r="W255" i="252" s="1"/>
  <c r="W256" i="252" s="1"/>
  <c r="W257" i="252" s="1"/>
  <c r="W258" i="252" s="1"/>
  <c r="W259" i="252" s="1"/>
  <c r="W260" i="252" s="1"/>
  <c r="W261" i="252" s="1"/>
  <c r="W262" i="252" s="1"/>
  <c r="W263" i="252" s="1"/>
  <c r="W264" i="252" s="1"/>
  <c r="W265" i="252" s="1"/>
  <c r="W266" i="252" s="1"/>
  <c r="W267" i="252" s="1"/>
  <c r="W268" i="252" s="1"/>
  <c r="W269" i="252" s="1"/>
  <c r="W270" i="252" s="1"/>
  <c r="W271" i="252" s="1"/>
  <c r="W272" i="252" s="1"/>
  <c r="W273" i="252" s="1"/>
  <c r="W274" i="252" s="1"/>
  <c r="W275" i="252" s="1"/>
  <c r="W276" i="252" s="1"/>
  <c r="W277" i="252" s="1"/>
  <c r="W278" i="252" s="1"/>
  <c r="W279" i="252" s="1"/>
  <c r="W280" i="252" s="1"/>
  <c r="W281" i="252" s="1"/>
  <c r="W282" i="252" s="1"/>
  <c r="W283" i="252" s="1"/>
  <c r="W284" i="252" s="1"/>
  <c r="W285" i="252" s="1"/>
  <c r="W286" i="252" s="1"/>
  <c r="W287" i="252" s="1"/>
  <c r="W288" i="252" s="1"/>
  <c r="W289" i="252" s="1"/>
  <c r="W290" i="252" s="1"/>
  <c r="W291" i="252" s="1"/>
  <c r="W292" i="252" s="1"/>
  <c r="W293" i="252" s="1"/>
  <c r="W294" i="252" s="1"/>
  <c r="W295" i="252" s="1"/>
  <c r="W296" i="252" s="1"/>
  <c r="W297" i="252" s="1"/>
  <c r="W298" i="252" s="1"/>
  <c r="W299" i="252" s="1"/>
  <c r="W300" i="252" s="1"/>
  <c r="W301" i="252" s="1"/>
  <c r="W302" i="252" s="1"/>
  <c r="W303" i="252" s="1"/>
  <c r="W304" i="252" s="1"/>
  <c r="W305" i="252" s="1"/>
  <c r="W306" i="252" s="1"/>
  <c r="W307" i="252" s="1"/>
  <c r="W308" i="252" s="1"/>
  <c r="W309" i="252" s="1"/>
  <c r="W310" i="252" s="1"/>
  <c r="W311" i="252" s="1"/>
  <c r="W312" i="252" s="1"/>
  <c r="W313" i="252" s="1"/>
  <c r="W314" i="252" s="1"/>
  <c r="W315" i="252" s="1"/>
  <c r="W316" i="252" s="1"/>
  <c r="W317" i="252" s="1"/>
  <c r="W318" i="252" s="1"/>
  <c r="W319" i="252" s="1"/>
  <c r="W320" i="252" s="1"/>
  <c r="W321" i="252" s="1"/>
  <c r="W322" i="252" s="1"/>
  <c r="W323" i="252" s="1"/>
  <c r="W324" i="252" s="1"/>
  <c r="W325" i="252" s="1"/>
  <c r="W326" i="252" s="1"/>
  <c r="W327" i="252" s="1"/>
  <c r="W328" i="252" s="1"/>
  <c r="W329" i="252" s="1"/>
  <c r="W330" i="252" s="1"/>
  <c r="W331" i="252" s="1"/>
  <c r="W332" i="252" s="1"/>
  <c r="W333" i="252" s="1"/>
  <c r="W334" i="252" s="1"/>
  <c r="W335" i="252" s="1"/>
  <c r="W336" i="252" s="1"/>
  <c r="W337" i="252" s="1"/>
  <c r="W338" i="252" s="1"/>
  <c r="W339" i="252" s="1"/>
  <c r="W340" i="252" s="1"/>
  <c r="W341" i="252" s="1"/>
  <c r="W342" i="252" s="1"/>
  <c r="W343" i="252" s="1"/>
  <c r="W344" i="252" s="1"/>
  <c r="W345" i="252" s="1"/>
  <c r="W346" i="252" s="1"/>
  <c r="W347" i="252" s="1"/>
  <c r="W348" i="252" s="1"/>
  <c r="W349" i="252" s="1"/>
  <c r="W350" i="252" s="1"/>
  <c r="W351" i="252" s="1"/>
  <c r="W352" i="252" s="1"/>
  <c r="W353" i="252" s="1"/>
  <c r="W354" i="252" s="1"/>
  <c r="W355" i="252" s="1"/>
  <c r="W356" i="252" s="1"/>
  <c r="W357" i="252" s="1"/>
  <c r="W358" i="252" s="1"/>
  <c r="W359" i="252" s="1"/>
  <c r="W360" i="252" s="1"/>
  <c r="W361" i="252" s="1"/>
  <c r="W362" i="252" s="1"/>
  <c r="W363" i="252" s="1"/>
  <c r="W364" i="252" s="1"/>
  <c r="W365" i="252" s="1"/>
  <c r="W366" i="252" s="1"/>
  <c r="W367" i="252" s="1"/>
  <c r="W368" i="252" s="1"/>
  <c r="W369" i="252" s="1"/>
  <c r="W370" i="252" s="1"/>
  <c r="W371" i="252" s="1"/>
  <c r="W372" i="252" s="1"/>
  <c r="W373" i="252" s="1"/>
  <c r="W374" i="252" s="1"/>
  <c r="W375" i="252" s="1"/>
  <c r="W376" i="252" s="1"/>
  <c r="W377" i="252" s="1"/>
  <c r="W378" i="252" s="1"/>
  <c r="W379" i="252" s="1"/>
  <c r="W380" i="252" s="1"/>
  <c r="W381" i="252" s="1"/>
  <c r="W382" i="252" s="1"/>
  <c r="W383" i="252" s="1"/>
  <c r="W384" i="252" s="1"/>
  <c r="W385" i="252" s="1"/>
  <c r="W386" i="252" s="1"/>
  <c r="W387" i="252" s="1"/>
  <c r="W388" i="252" s="1"/>
  <c r="W389" i="252" s="1"/>
  <c r="W390" i="252" s="1"/>
  <c r="W391" i="252" s="1"/>
  <c r="W392" i="252" s="1"/>
  <c r="W393" i="252" s="1"/>
  <c r="W394" i="252" s="1"/>
  <c r="W395" i="252" s="1"/>
  <c r="W396" i="252" s="1"/>
  <c r="W397" i="252" s="1"/>
  <c r="W398" i="252" s="1"/>
  <c r="W399" i="252" s="1"/>
  <c r="W400" i="252" s="1"/>
  <c r="W401" i="252" s="1"/>
  <c r="W402" i="252" s="1"/>
  <c r="W403" i="252" s="1"/>
  <c r="W404" i="252" s="1"/>
  <c r="W405" i="252" s="1"/>
  <c r="W406" i="252" s="1"/>
  <c r="W407" i="252" s="1"/>
  <c r="W408" i="252" s="1"/>
  <c r="W409" i="252" s="1"/>
  <c r="W410" i="252" s="1"/>
  <c r="W411" i="252" s="1"/>
  <c r="W412" i="252" s="1"/>
  <c r="W413" i="252" s="1"/>
  <c r="W414" i="252" s="1"/>
  <c r="W415" i="252" s="1"/>
  <c r="W416" i="252" s="1"/>
  <c r="W417" i="252" s="1"/>
  <c r="W418" i="252" s="1"/>
  <c r="W419" i="252" s="1"/>
  <c r="W420" i="252" s="1"/>
  <c r="W421" i="252" s="1"/>
  <c r="W422" i="252" s="1"/>
  <c r="W423" i="252" s="1"/>
  <c r="W424" i="252" s="1"/>
  <c r="W425" i="252" s="1"/>
  <c r="W426" i="252" s="1"/>
  <c r="W427" i="252" s="1"/>
  <c r="W428" i="252" s="1"/>
  <c r="W429" i="252" s="1"/>
  <c r="W430" i="252" s="1"/>
  <c r="W431" i="252" s="1"/>
  <c r="W432" i="252" s="1"/>
  <c r="W433" i="252" s="1"/>
  <c r="W434" i="252" s="1"/>
  <c r="W435" i="252" s="1"/>
  <c r="W436" i="252" s="1"/>
  <c r="W437" i="252" s="1"/>
  <c r="W438" i="252" s="1"/>
  <c r="W439" i="252" s="1"/>
  <c r="W440" i="252" s="1"/>
  <c r="W441" i="252" s="1"/>
  <c r="W442" i="252" s="1"/>
  <c r="W443" i="252" s="1"/>
  <c r="W444" i="252" s="1"/>
  <c r="W445" i="252" s="1"/>
  <c r="W446" i="252" s="1"/>
  <c r="W447" i="252" s="1"/>
  <c r="W448" i="252" s="1"/>
  <c r="W449" i="252" s="1"/>
  <c r="W450" i="252" s="1"/>
  <c r="W451" i="252" s="1"/>
  <c r="W452" i="252" s="1"/>
  <c r="W453" i="252" s="1"/>
  <c r="W454" i="252" s="1"/>
  <c r="W455" i="252" s="1"/>
  <c r="W456" i="252" s="1"/>
  <c r="W457" i="252" s="1"/>
  <c r="W458" i="252" s="1"/>
  <c r="W459" i="252" s="1"/>
  <c r="W460" i="252" s="1"/>
  <c r="W461" i="252" s="1"/>
  <c r="W462" i="252" s="1"/>
  <c r="W463" i="252" s="1"/>
  <c r="W464" i="252" s="1"/>
  <c r="W465" i="252" s="1"/>
  <c r="W466" i="252" s="1"/>
  <c r="W467" i="252" s="1"/>
  <c r="W468" i="252" s="1"/>
  <c r="W469" i="252" s="1"/>
  <c r="W470" i="252" s="1"/>
  <c r="W471" i="252" s="1"/>
  <c r="W472" i="252" s="1"/>
  <c r="W473" i="252" s="1"/>
  <c r="W474" i="252" s="1"/>
  <c r="W475" i="252" s="1"/>
  <c r="W476" i="252" s="1"/>
  <c r="W477" i="252" s="1"/>
  <c r="W478" i="252" s="1"/>
  <c r="W479" i="252" s="1"/>
  <c r="W480" i="252" s="1"/>
  <c r="W481" i="252" s="1"/>
  <c r="W482" i="252" s="1"/>
  <c r="W483" i="252" s="1"/>
  <c r="W484" i="252" s="1"/>
  <c r="W485" i="252" s="1"/>
  <c r="W486" i="252" s="1"/>
  <c r="W487" i="252" s="1"/>
  <c r="W488" i="252" s="1"/>
  <c r="W489" i="252" s="1"/>
  <c r="W490" i="252" s="1"/>
  <c r="W491" i="252" s="1"/>
  <c r="W492" i="252" s="1"/>
  <c r="W493" i="252" s="1"/>
  <c r="W494" i="252" s="1"/>
  <c r="W495" i="252" s="1"/>
  <c r="W496" i="252" s="1"/>
  <c r="W497" i="252" s="1"/>
  <c r="W498" i="252" s="1"/>
  <c r="W499" i="252" s="1"/>
  <c r="W500" i="252" s="1"/>
  <c r="W501" i="252" s="1"/>
  <c r="W502" i="252" s="1"/>
  <c r="W503" i="252" s="1"/>
  <c r="W504" i="252" s="1"/>
  <c r="W505" i="252" s="1"/>
  <c r="W506" i="252" s="1"/>
  <c r="W507" i="252" s="1"/>
  <c r="W508" i="252" s="1"/>
  <c r="W509" i="252" s="1"/>
  <c r="W510" i="252" s="1"/>
  <c r="W511" i="252" s="1"/>
  <c r="W512" i="252" s="1"/>
  <c r="W513" i="252" s="1"/>
  <c r="W514" i="252" s="1"/>
  <c r="W515" i="252" s="1"/>
  <c r="W516" i="252" s="1"/>
  <c r="W517" i="252" s="1"/>
  <c r="W518" i="252" s="1"/>
  <c r="W519" i="252" s="1"/>
  <c r="W520" i="252" s="1"/>
  <c r="W521" i="252" s="1"/>
  <c r="W522" i="252" s="1"/>
  <c r="W523" i="252" s="1"/>
  <c r="W524" i="252" s="1"/>
  <c r="W525" i="252" s="1"/>
  <c r="W526" i="252" s="1"/>
  <c r="W527" i="252" s="1"/>
  <c r="W528" i="252" s="1"/>
  <c r="W529" i="252" s="1"/>
  <c r="W530" i="252" s="1"/>
  <c r="W531" i="252" s="1"/>
  <c r="W532" i="252" s="1"/>
  <c r="W533" i="252" s="1"/>
  <c r="W534" i="252" s="1"/>
  <c r="W535" i="252" s="1"/>
  <c r="W536" i="252" s="1"/>
  <c r="W537" i="252" s="1"/>
  <c r="W538" i="252" s="1"/>
  <c r="W539" i="252" s="1"/>
  <c r="W540" i="252" s="1"/>
  <c r="W541" i="252" s="1"/>
  <c r="W542" i="252" s="1"/>
  <c r="W543" i="252" s="1"/>
  <c r="W544" i="252" s="1"/>
  <c r="W545" i="252" s="1"/>
  <c r="W546" i="252" s="1"/>
  <c r="W547" i="252" s="1"/>
  <c r="W548" i="252" s="1"/>
  <c r="W549" i="252" s="1"/>
  <c r="W550" i="252" s="1"/>
  <c r="W551" i="252" s="1"/>
  <c r="W552" i="252" s="1"/>
  <c r="W553" i="252" s="1"/>
  <c r="W554" i="252" s="1"/>
  <c r="W555" i="252" s="1"/>
  <c r="W556" i="252" s="1"/>
  <c r="W557" i="252" s="1"/>
  <c r="W558" i="252" s="1"/>
  <c r="W559" i="252" s="1"/>
  <c r="W560" i="252" s="1"/>
  <c r="W561" i="252" s="1"/>
  <c r="W562" i="252" s="1"/>
  <c r="W563" i="252" s="1"/>
  <c r="W564" i="252" s="1"/>
  <c r="W565" i="252" s="1"/>
  <c r="W566" i="252" s="1"/>
  <c r="W567" i="252" s="1"/>
  <c r="W568" i="252" s="1"/>
  <c r="W569" i="252" s="1"/>
  <c r="W570" i="252" s="1"/>
  <c r="W571" i="252" s="1"/>
  <c r="W572" i="252" s="1"/>
  <c r="W573" i="252" s="1"/>
  <c r="W574" i="252" s="1"/>
  <c r="W575" i="252" s="1"/>
  <c r="W576" i="252" s="1"/>
  <c r="W577" i="252" s="1"/>
  <c r="W578" i="252" s="1"/>
  <c r="W579" i="252" s="1"/>
  <c r="W580" i="252" s="1"/>
  <c r="W581" i="252" s="1"/>
  <c r="W582" i="252" s="1"/>
  <c r="W583" i="252" s="1"/>
  <c r="W584" i="252" s="1"/>
  <c r="W585" i="252" s="1"/>
  <c r="W586" i="252" s="1"/>
  <c r="W587" i="252" s="1"/>
  <c r="W588" i="252" s="1"/>
  <c r="W589" i="252" s="1"/>
  <c r="W590" i="252" s="1"/>
  <c r="W591" i="252" s="1"/>
  <c r="W592" i="252" s="1"/>
  <c r="W593" i="252" s="1"/>
  <c r="W594" i="252" s="1"/>
  <c r="W595" i="252" s="1"/>
  <c r="W596" i="252" s="1"/>
  <c r="W597" i="252" s="1"/>
  <c r="W598" i="252" s="1"/>
  <c r="W599" i="252" s="1"/>
  <c r="W600" i="252" s="1"/>
  <c r="W601" i="252" s="1"/>
  <c r="W602" i="252" s="1"/>
  <c r="W603" i="252" s="1"/>
  <c r="W604" i="252" s="1"/>
  <c r="W605" i="252" s="1"/>
  <c r="W606" i="252" s="1"/>
  <c r="W607" i="252" s="1"/>
  <c r="W608" i="252" s="1"/>
  <c r="W609" i="252" s="1"/>
  <c r="W610" i="252" s="1"/>
  <c r="W611" i="252" s="1"/>
  <c r="W612" i="252" s="1"/>
  <c r="W613" i="252" s="1"/>
  <c r="W614" i="252" s="1"/>
  <c r="W615" i="252" s="1"/>
  <c r="W616" i="252" s="1"/>
  <c r="W617" i="252" s="1"/>
  <c r="W618" i="252" s="1"/>
  <c r="W619" i="252" s="1"/>
  <c r="W620" i="252" s="1"/>
  <c r="W621" i="252" s="1"/>
  <c r="W622" i="252" s="1"/>
  <c r="W623" i="252" s="1"/>
  <c r="W624" i="252" s="1"/>
  <c r="W625" i="252" s="1"/>
  <c r="W626" i="252" s="1"/>
  <c r="W627" i="252" s="1"/>
  <c r="W628" i="252" s="1"/>
  <c r="W629" i="252" s="1"/>
  <c r="W630" i="252" s="1"/>
  <c r="W631" i="252" s="1"/>
  <c r="W632" i="252" s="1"/>
  <c r="W633" i="252" s="1"/>
  <c r="W634" i="252" s="1"/>
  <c r="W635" i="252" s="1"/>
  <c r="W636" i="252" s="1"/>
  <c r="W637" i="252" s="1"/>
  <c r="W638" i="252" s="1"/>
  <c r="W639" i="252" s="1"/>
  <c r="W640" i="252" s="1"/>
  <c r="W641" i="252" s="1"/>
  <c r="W642" i="252" s="1"/>
  <c r="W643" i="252" s="1"/>
  <c r="W644" i="252" s="1"/>
  <c r="W645" i="252" s="1"/>
  <c r="W646" i="252" s="1"/>
  <c r="W647" i="252" s="1"/>
  <c r="W648" i="252" s="1"/>
  <c r="W649" i="252" s="1"/>
  <c r="W650" i="252" s="1"/>
  <c r="W651" i="252" s="1"/>
  <c r="W652" i="252" s="1"/>
  <c r="W653" i="252" s="1"/>
  <c r="W654" i="252" s="1"/>
  <c r="W655" i="252" s="1"/>
  <c r="W656" i="252" s="1"/>
  <c r="W657" i="252" s="1"/>
  <c r="W658" i="252" s="1"/>
  <c r="W659" i="252" s="1"/>
  <c r="W660" i="252" s="1"/>
  <c r="W661" i="252" s="1"/>
  <c r="W662" i="252" s="1"/>
  <c r="W663" i="252" s="1"/>
  <c r="W664" i="252" s="1"/>
  <c r="W665" i="252" s="1"/>
  <c r="W666" i="252" s="1"/>
  <c r="W667" i="252" s="1"/>
  <c r="W668" i="252" s="1"/>
  <c r="W669" i="252" s="1"/>
  <c r="W670" i="252" s="1"/>
  <c r="W671" i="252" s="1"/>
  <c r="W672" i="252" s="1"/>
  <c r="W673" i="252" s="1"/>
  <c r="W674" i="252" s="1"/>
  <c r="W675" i="252" s="1"/>
  <c r="W676" i="252" s="1"/>
  <c r="W677" i="252" s="1"/>
  <c r="W678" i="252" s="1"/>
  <c r="W679" i="252" s="1"/>
  <c r="W680" i="252" s="1"/>
  <c r="W681" i="252" s="1"/>
  <c r="W682" i="252" s="1"/>
  <c r="W683" i="252" s="1"/>
  <c r="W684" i="252" s="1"/>
  <c r="W685" i="252" s="1"/>
  <c r="W686" i="252" s="1"/>
  <c r="W687" i="252" s="1"/>
  <c r="W688" i="252" s="1"/>
  <c r="W689" i="252" s="1"/>
  <c r="W690" i="252" s="1"/>
  <c r="W691" i="252" s="1"/>
  <c r="W692" i="252" s="1"/>
  <c r="W693" i="252" s="1"/>
  <c r="W694" i="252" s="1"/>
  <c r="W695" i="252" s="1"/>
  <c r="W696" i="252" s="1"/>
  <c r="W697" i="252" s="1"/>
  <c r="W698" i="252" s="1"/>
  <c r="W699" i="252" s="1"/>
  <c r="W700" i="252" s="1"/>
  <c r="W701" i="252" s="1"/>
  <c r="W702" i="252" s="1"/>
  <c r="W703" i="252" s="1"/>
  <c r="W704" i="252" s="1"/>
  <c r="W705" i="252" s="1"/>
  <c r="W706" i="252" s="1"/>
  <c r="W707" i="252" s="1"/>
  <c r="W708" i="252" s="1"/>
  <c r="W709" i="252" s="1"/>
  <c r="W710" i="252" s="1"/>
  <c r="W711" i="252" s="1"/>
  <c r="W712" i="252" s="1"/>
  <c r="W713" i="252" s="1"/>
  <c r="W714" i="252" s="1"/>
  <c r="W715" i="252" s="1"/>
  <c r="W716" i="252" s="1"/>
  <c r="W717" i="252" s="1"/>
  <c r="W718" i="252" s="1"/>
  <c r="W719" i="252" s="1"/>
  <c r="W720" i="252" s="1"/>
  <c r="W721" i="252" s="1"/>
  <c r="W722" i="252" s="1"/>
  <c r="W723" i="252" s="1"/>
  <c r="W724" i="252" s="1"/>
  <c r="W725" i="252" s="1"/>
  <c r="W726" i="252" s="1"/>
  <c r="W727" i="252" s="1"/>
  <c r="W728" i="252" s="1"/>
  <c r="W729" i="252" s="1"/>
  <c r="W730" i="252" s="1"/>
  <c r="W731" i="252" s="1"/>
  <c r="W732" i="252" s="1"/>
  <c r="W733" i="252" s="1"/>
  <c r="W734" i="252" s="1"/>
  <c r="W735" i="252" s="1"/>
  <c r="W736" i="252" s="1"/>
  <c r="W737" i="252" s="1"/>
  <c r="W738" i="252" s="1"/>
  <c r="W739" i="252" s="1"/>
  <c r="W740" i="252" s="1"/>
  <c r="W741" i="252" s="1"/>
  <c r="W742" i="252" s="1"/>
  <c r="W743" i="252" s="1"/>
  <c r="W744" i="252" s="1"/>
  <c r="W745" i="252" s="1"/>
  <c r="W746" i="252" s="1"/>
  <c r="W747" i="252" s="1"/>
  <c r="W748" i="252" s="1"/>
  <c r="W749" i="252" s="1"/>
  <c r="W750" i="252" s="1"/>
  <c r="W751" i="252" s="1"/>
  <c r="W752" i="252" s="1"/>
  <c r="W753" i="252" s="1"/>
  <c r="W754" i="252" s="1"/>
  <c r="W755" i="252" s="1"/>
  <c r="W756" i="252" s="1"/>
  <c r="W757" i="252" s="1"/>
  <c r="W758" i="252" s="1"/>
  <c r="W759" i="252" s="1"/>
  <c r="W760" i="252" s="1"/>
  <c r="W761" i="252" s="1"/>
  <c r="W762" i="252" s="1"/>
  <c r="W763" i="252" s="1"/>
  <c r="W764" i="252" s="1"/>
  <c r="W765" i="252" s="1"/>
  <c r="W766" i="252" s="1"/>
  <c r="W767" i="252" s="1"/>
  <c r="W768" i="252" s="1"/>
  <c r="W769" i="252" s="1"/>
  <c r="W770" i="252" s="1"/>
  <c r="W771" i="252" s="1"/>
  <c r="W772" i="252" s="1"/>
  <c r="W773" i="252" s="1"/>
  <c r="W774" i="252" s="1"/>
  <c r="W775" i="252" s="1"/>
  <c r="W776" i="252" s="1"/>
  <c r="W777" i="252" s="1"/>
  <c r="W778" i="252" s="1"/>
  <c r="W779" i="252" s="1"/>
  <c r="W780" i="252" s="1"/>
  <c r="W781" i="252" s="1"/>
  <c r="W782" i="252" s="1"/>
  <c r="W783" i="252" s="1"/>
  <c r="W784" i="252" s="1"/>
  <c r="W785" i="252" s="1"/>
  <c r="W786" i="252" s="1"/>
  <c r="W787" i="252" s="1"/>
  <c r="W788" i="252" s="1"/>
  <c r="W789" i="252" s="1"/>
  <c r="W790" i="252" s="1"/>
  <c r="W791" i="252" s="1"/>
  <c r="W792" i="252" s="1"/>
  <c r="W793" i="252" s="1"/>
  <c r="W794" i="252" s="1"/>
  <c r="W795" i="252" s="1"/>
  <c r="W796" i="252" s="1"/>
  <c r="W797" i="252" s="1"/>
  <c r="W798" i="252" s="1"/>
  <c r="W799" i="252" s="1"/>
  <c r="W800" i="252" s="1"/>
  <c r="W801" i="252" s="1"/>
  <c r="W802" i="252" s="1"/>
  <c r="W803" i="252" s="1"/>
  <c r="W804" i="252" s="1"/>
  <c r="W805" i="252" s="1"/>
  <c r="W806" i="252" s="1"/>
  <c r="W807" i="252" s="1"/>
  <c r="W808" i="252" s="1"/>
  <c r="W809" i="252" s="1"/>
  <c r="W810" i="252" s="1"/>
  <c r="W811" i="252" s="1"/>
  <c r="W812" i="252" s="1"/>
  <c r="W813" i="252" s="1"/>
  <c r="W814" i="252" s="1"/>
  <c r="W815" i="252" s="1"/>
  <c r="W816" i="252" s="1"/>
  <c r="W817" i="252" s="1"/>
  <c r="W818" i="252" s="1"/>
  <c r="W819" i="252" s="1"/>
  <c r="W820" i="252" s="1"/>
  <c r="W821" i="252" s="1"/>
  <c r="W822" i="252" s="1"/>
  <c r="W823" i="252" s="1"/>
  <c r="W824" i="252" s="1"/>
  <c r="W825" i="252" s="1"/>
  <c r="W826" i="252" s="1"/>
  <c r="W827" i="252" s="1"/>
  <c r="W828" i="252" s="1"/>
  <c r="W829" i="252" s="1"/>
  <c r="W830" i="252" s="1"/>
  <c r="W831" i="252" s="1"/>
  <c r="W832" i="252" s="1"/>
  <c r="W833" i="252" s="1"/>
  <c r="W834" i="252" s="1"/>
  <c r="W835" i="252" s="1"/>
  <c r="W836" i="252" s="1"/>
  <c r="W837" i="252" s="1"/>
  <c r="W838" i="252" s="1"/>
  <c r="W839" i="252" s="1"/>
  <c r="W840" i="252" s="1"/>
  <c r="W841" i="252" s="1"/>
  <c r="W842" i="252" s="1"/>
  <c r="W843" i="252" s="1"/>
  <c r="W844" i="252" s="1"/>
  <c r="W845" i="252" s="1"/>
  <c r="W846" i="252" s="1"/>
  <c r="W847" i="252" s="1"/>
  <c r="W848" i="252" s="1"/>
  <c r="W849" i="252" s="1"/>
  <c r="W850" i="252" s="1"/>
  <c r="W851" i="252" s="1"/>
  <c r="W852" i="252" s="1"/>
  <c r="W853" i="252" s="1"/>
  <c r="W854" i="252" s="1"/>
  <c r="W855" i="252" s="1"/>
  <c r="W856" i="252" s="1"/>
  <c r="W857" i="252" s="1"/>
  <c r="W858" i="252" s="1"/>
  <c r="W859" i="252" s="1"/>
  <c r="W860" i="252" s="1"/>
  <c r="W861" i="252" s="1"/>
  <c r="W862" i="252" s="1"/>
  <c r="W863" i="252" s="1"/>
  <c r="W864" i="252" s="1"/>
  <c r="W865" i="252" s="1"/>
  <c r="W866" i="252" s="1"/>
  <c r="W867" i="252" s="1"/>
  <c r="W868" i="252" s="1"/>
  <c r="W869" i="252" s="1"/>
  <c r="W870" i="252" s="1"/>
  <c r="W871" i="252" s="1"/>
  <c r="W872" i="252" s="1"/>
  <c r="W873" i="252" s="1"/>
  <c r="W874" i="252" s="1"/>
  <c r="W875" i="252" s="1"/>
  <c r="W876" i="252" s="1"/>
  <c r="W877" i="252" s="1"/>
  <c r="W878" i="252" s="1"/>
  <c r="W879" i="252" s="1"/>
  <c r="W880" i="252" s="1"/>
  <c r="W881" i="252" s="1"/>
  <c r="W882" i="252" s="1"/>
  <c r="W883" i="252" s="1"/>
  <c r="W884" i="252" s="1"/>
  <c r="W885" i="252" s="1"/>
  <c r="W886" i="252" s="1"/>
  <c r="W887" i="252" s="1"/>
  <c r="W888" i="252" s="1"/>
  <c r="W889" i="252" s="1"/>
  <c r="W890" i="252" s="1"/>
  <c r="W891" i="252" s="1"/>
  <c r="W892" i="252" s="1"/>
  <c r="W893" i="252" s="1"/>
  <c r="W894" i="252" s="1"/>
  <c r="W895" i="252" s="1"/>
  <c r="W896" i="252" s="1"/>
  <c r="W897" i="252" s="1"/>
  <c r="W898" i="252" s="1"/>
  <c r="W899" i="252" s="1"/>
  <c r="W900" i="252" s="1"/>
  <c r="W901" i="252" s="1"/>
  <c r="W902" i="252" s="1"/>
  <c r="W903" i="252" s="1"/>
  <c r="W904" i="252" s="1"/>
  <c r="W905" i="252" s="1"/>
  <c r="W906" i="252" s="1"/>
  <c r="W907" i="252" s="1"/>
  <c r="W908" i="252" s="1"/>
  <c r="W909" i="252" s="1"/>
  <c r="W910" i="252" s="1"/>
  <c r="W911" i="252" s="1"/>
  <c r="W912" i="252" s="1"/>
  <c r="W913" i="252" s="1"/>
  <c r="W914" i="252" s="1"/>
  <c r="W915" i="252" s="1"/>
  <c r="W916" i="252" s="1"/>
  <c r="W917" i="252" s="1"/>
  <c r="W918" i="252" s="1"/>
  <c r="W919" i="252" s="1"/>
  <c r="W920" i="252" s="1"/>
  <c r="W921" i="252" s="1"/>
  <c r="W922" i="252" s="1"/>
  <c r="W923" i="252" s="1"/>
  <c r="W924" i="252" s="1"/>
  <c r="W925" i="252" s="1"/>
  <c r="W926" i="252" s="1"/>
  <c r="W927" i="252" s="1"/>
  <c r="W928" i="252" s="1"/>
  <c r="W929" i="252" s="1"/>
  <c r="W930" i="252" s="1"/>
  <c r="W931" i="252" s="1"/>
  <c r="W932" i="252" s="1"/>
  <c r="W933" i="252" s="1"/>
  <c r="W934" i="252" s="1"/>
  <c r="W935" i="252" s="1"/>
  <c r="W936" i="252" s="1"/>
  <c r="W937" i="252" s="1"/>
  <c r="W938" i="252" s="1"/>
  <c r="W939" i="252" s="1"/>
  <c r="W940" i="252" s="1"/>
  <c r="W941" i="252" s="1"/>
  <c r="W942" i="252" s="1"/>
  <c r="W943" i="252" s="1"/>
  <c r="W944" i="252" s="1"/>
  <c r="W945" i="252" s="1"/>
  <c r="W946" i="252" s="1"/>
  <c r="W947" i="252" s="1"/>
  <c r="W948" i="252" s="1"/>
  <c r="W949" i="252" s="1"/>
  <c r="W950" i="252" s="1"/>
  <c r="W951" i="252" s="1"/>
  <c r="W952" i="252" s="1"/>
  <c r="W953" i="252" s="1"/>
  <c r="W954" i="252" s="1"/>
  <c r="W955" i="252" s="1"/>
  <c r="W956" i="252" s="1"/>
  <c r="W957" i="252" s="1"/>
  <c r="W958" i="252" s="1"/>
  <c r="W959" i="252" s="1"/>
  <c r="W960" i="252" s="1"/>
  <c r="W961" i="252" s="1"/>
  <c r="W962" i="252" s="1"/>
  <c r="W963" i="252" s="1"/>
  <c r="W964" i="252" s="1"/>
  <c r="W965" i="252" s="1"/>
  <c r="W966" i="252" s="1"/>
  <c r="W967" i="252" s="1"/>
  <c r="W968" i="252" s="1"/>
  <c r="W969" i="252" s="1"/>
  <c r="W970" i="252" s="1"/>
  <c r="W971" i="252" s="1"/>
  <c r="W972" i="252" s="1"/>
  <c r="W973" i="252" s="1"/>
  <c r="W974" i="252" s="1"/>
  <c r="W975" i="252" s="1"/>
  <c r="W976" i="252" s="1"/>
  <c r="W977" i="252" s="1"/>
  <c r="W978" i="252" s="1"/>
  <c r="W979" i="252" s="1"/>
  <c r="W980" i="252" s="1"/>
  <c r="W981" i="252" s="1"/>
  <c r="W982" i="252" s="1"/>
  <c r="W983" i="252" s="1"/>
  <c r="W984" i="252" s="1"/>
  <c r="W985" i="252" s="1"/>
  <c r="W986" i="252" s="1"/>
  <c r="W987" i="252" s="1"/>
  <c r="W988" i="252" s="1"/>
  <c r="W989" i="252" s="1"/>
  <c r="W990" i="252" s="1"/>
  <c r="W991" i="252" s="1"/>
  <c r="W992" i="252" s="1"/>
  <c r="W993" i="252" s="1"/>
  <c r="W994" i="252" s="1"/>
  <c r="W995" i="252" s="1"/>
  <c r="W996" i="252" s="1"/>
  <c r="W997" i="252" s="1"/>
  <c r="W998" i="252" s="1"/>
  <c r="W999" i="252" s="1"/>
  <c r="W1000" i="252" s="1"/>
  <c r="W1001" i="252" s="1"/>
  <c r="W1002" i="252" s="1"/>
  <c r="W1003" i="252" s="1"/>
  <c r="W1004" i="252" s="1"/>
  <c r="W1005" i="252" s="1"/>
  <c r="W1006" i="252" s="1"/>
  <c r="W1007" i="252" s="1"/>
  <c r="W1008" i="252" s="1"/>
  <c r="W1009" i="252" s="1"/>
  <c r="W1010" i="252" s="1"/>
  <c r="W1011" i="252" s="1"/>
  <c r="W1012" i="252" s="1"/>
  <c r="W1013" i="252" s="1"/>
  <c r="W1014" i="252" s="1"/>
  <c r="W1015" i="252" s="1"/>
  <c r="W1016" i="252" s="1"/>
  <c r="W1017" i="252" s="1"/>
  <c r="W1018" i="252" s="1"/>
  <c r="W1019" i="252" s="1"/>
  <c r="W1020" i="252" s="1"/>
  <c r="W1021" i="252" s="1"/>
  <c r="W1022" i="252" s="1"/>
  <c r="W1023" i="252" s="1"/>
  <c r="W1024" i="252" s="1"/>
  <c r="W1025" i="252" s="1"/>
  <c r="W1026" i="252" s="1"/>
  <c r="W1027" i="252" s="1"/>
  <c r="W1028" i="252" s="1"/>
  <c r="W1029" i="252" s="1"/>
  <c r="W1030" i="252" s="1"/>
  <c r="W1031" i="252" s="1"/>
  <c r="W1032" i="252" s="1"/>
  <c r="W1033" i="252" s="1"/>
  <c r="W1034" i="252" s="1"/>
  <c r="W1035" i="252" s="1"/>
  <c r="W1036" i="252" s="1"/>
  <c r="W1037" i="252" s="1"/>
  <c r="W1038" i="252" s="1"/>
  <c r="W1039" i="252" s="1"/>
  <c r="W1040" i="252" s="1"/>
  <c r="W1041" i="252" s="1"/>
  <c r="W1042" i="252" s="1"/>
  <c r="W1043" i="252" s="1"/>
  <c r="W1044" i="252" s="1"/>
  <c r="W1045" i="252" s="1"/>
  <c r="W1046" i="252" s="1"/>
  <c r="W1047" i="252" s="1"/>
  <c r="W1048" i="252" s="1"/>
  <c r="W1049" i="252" s="1"/>
  <c r="W1050" i="252" s="1"/>
  <c r="W1051" i="252" s="1"/>
  <c r="W1052" i="252" s="1"/>
  <c r="W1053" i="252" s="1"/>
  <c r="W1054" i="252" s="1"/>
  <c r="W1055" i="252" s="1"/>
  <c r="W1056" i="252" s="1"/>
  <c r="W1057" i="252" s="1"/>
  <c r="W1058" i="252" s="1"/>
  <c r="W1059" i="252" s="1"/>
  <c r="W1060" i="252" s="1"/>
  <c r="W1061" i="252" s="1"/>
  <c r="W1062" i="252" s="1"/>
  <c r="W1063" i="252" s="1"/>
  <c r="W1064" i="252" s="1"/>
  <c r="W1065" i="252" s="1"/>
  <c r="W1066" i="252" s="1"/>
  <c r="W1067" i="252" s="1"/>
  <c r="W1068" i="252" s="1"/>
  <c r="W1069" i="252" s="1"/>
  <c r="W1070" i="252" s="1"/>
  <c r="W1071" i="252" s="1"/>
  <c r="W1072" i="252" s="1"/>
  <c r="W1073" i="252" s="1"/>
  <c r="W1074" i="252" s="1"/>
  <c r="W1075" i="252" s="1"/>
  <c r="W1076" i="252" s="1"/>
  <c r="W1077" i="252" s="1"/>
  <c r="W1078" i="252" s="1"/>
  <c r="W1079" i="252" s="1"/>
  <c r="W1080" i="252" s="1"/>
  <c r="W1081" i="252" s="1"/>
  <c r="W1082" i="252" s="1"/>
  <c r="W1083" i="252" s="1"/>
  <c r="W1084" i="252" s="1"/>
  <c r="W1085" i="252" s="1"/>
  <c r="W1086" i="252" s="1"/>
  <c r="W1087" i="252" s="1"/>
  <c r="W1088" i="252" s="1"/>
  <c r="W1089" i="252" s="1"/>
  <c r="W1090" i="252" s="1"/>
  <c r="W1091" i="252" s="1"/>
  <c r="W1092" i="252" s="1"/>
  <c r="W1093" i="252" s="1"/>
  <c r="W1094" i="252" s="1"/>
  <c r="W1095" i="252" s="1"/>
  <c r="W1096" i="252" s="1"/>
  <c r="W1097" i="252" s="1"/>
  <c r="W1098" i="252" s="1"/>
  <c r="W1099" i="252" s="1"/>
  <c r="W1100" i="252" s="1"/>
  <c r="W1101" i="252" s="1"/>
  <c r="W1102" i="252" s="1"/>
  <c r="W1103" i="252" s="1"/>
  <c r="W1104" i="252" s="1"/>
  <c r="W1105" i="252" s="1"/>
  <c r="W1106" i="252" s="1"/>
  <c r="W1107" i="252" s="1"/>
  <c r="W1108" i="252" s="1"/>
  <c r="W1109" i="252" s="1"/>
  <c r="W1110" i="252" s="1"/>
  <c r="W1111" i="252" s="1"/>
  <c r="W1112" i="252" s="1"/>
  <c r="W1113" i="252" s="1"/>
  <c r="W1114" i="252" s="1"/>
  <c r="W1115" i="252" s="1"/>
  <c r="W1116" i="252" s="1"/>
  <c r="W1117" i="252" s="1"/>
  <c r="W1118" i="252" s="1"/>
  <c r="W1119" i="252" s="1"/>
  <c r="W1120" i="252" s="1"/>
  <c r="W1121" i="252" s="1"/>
  <c r="W1122" i="252" s="1"/>
  <c r="W1123" i="252" s="1"/>
  <c r="W1124" i="252" s="1"/>
  <c r="W1125" i="252" s="1"/>
  <c r="W1126" i="252" s="1"/>
  <c r="W1127" i="252" s="1"/>
  <c r="W1128" i="252" s="1"/>
  <c r="W1129" i="252" s="1"/>
  <c r="W1130" i="252" s="1"/>
  <c r="W1131" i="252" s="1"/>
  <c r="W1132" i="252" s="1"/>
  <c r="W1133" i="252" s="1"/>
  <c r="W1134" i="252" s="1"/>
  <c r="W1135" i="252" s="1"/>
  <c r="W1136" i="252" s="1"/>
  <c r="W1137" i="252" s="1"/>
  <c r="W1138" i="252" s="1"/>
  <c r="W1139" i="252" s="1"/>
  <c r="W1140" i="252" s="1"/>
  <c r="W1141" i="252" s="1"/>
  <c r="W1142" i="252" s="1"/>
  <c r="W1143" i="252" s="1"/>
  <c r="W1144" i="252" s="1"/>
  <c r="W1145" i="252" s="1"/>
  <c r="W1146" i="252" s="1"/>
  <c r="W1147" i="252" s="1"/>
  <c r="W1148" i="252" s="1"/>
  <c r="W1149" i="252" s="1"/>
  <c r="W1150" i="252" s="1"/>
  <c r="W1151" i="252" s="1"/>
  <c r="W1152" i="252" s="1"/>
  <c r="W1153" i="252" s="1"/>
  <c r="W1154" i="252" s="1"/>
  <c r="W1155" i="252" s="1"/>
  <c r="W1156" i="252" s="1"/>
  <c r="W1157" i="252" s="1"/>
  <c r="W1158" i="252" s="1"/>
  <c r="W1159" i="252" s="1"/>
  <c r="W1160" i="252" s="1"/>
  <c r="W1161" i="252" s="1"/>
  <c r="W1162" i="252" s="1"/>
  <c r="W1163" i="252" s="1"/>
  <c r="W1164" i="252" s="1"/>
  <c r="W1165" i="252" s="1"/>
  <c r="W1166" i="252" s="1"/>
  <c r="W1167" i="252" s="1"/>
  <c r="W1168" i="252" s="1"/>
  <c r="W1169" i="252" s="1"/>
  <c r="W1170" i="252" s="1"/>
  <c r="W1171" i="252" s="1"/>
  <c r="W1172" i="252" s="1"/>
  <c r="W1173" i="252" s="1"/>
  <c r="W1174" i="252" s="1"/>
  <c r="W1175" i="252" s="1"/>
  <c r="W1176" i="252" s="1"/>
  <c r="W1177" i="252" s="1"/>
  <c r="W1178" i="252" s="1"/>
  <c r="W1179" i="252" s="1"/>
  <c r="W1180" i="252" s="1"/>
  <c r="W1181" i="252" s="1"/>
  <c r="W1182" i="252" s="1"/>
  <c r="W1183" i="252" s="1"/>
  <c r="W1184" i="252" s="1"/>
  <c r="W1185" i="252" s="1"/>
  <c r="W1186" i="252" s="1"/>
  <c r="W1187" i="252" s="1"/>
  <c r="W1188" i="252" s="1"/>
  <c r="W1189" i="252" s="1"/>
  <c r="W1190" i="252" s="1"/>
  <c r="W1191" i="252" s="1"/>
  <c r="W1192" i="252" s="1"/>
  <c r="W1193" i="252" s="1"/>
  <c r="W1194" i="252" s="1"/>
  <c r="W1195" i="252" s="1"/>
  <c r="W1196" i="252" s="1"/>
  <c r="W1197" i="252" s="1"/>
  <c r="W1198" i="252" s="1"/>
  <c r="W1199" i="252" s="1"/>
  <c r="W1200" i="252" s="1"/>
  <c r="W1201" i="252" s="1"/>
  <c r="W1202" i="252" s="1"/>
  <c r="W1203" i="252" s="1"/>
  <c r="W1204" i="252" s="1"/>
  <c r="W1205" i="252" s="1"/>
  <c r="W1206" i="252" s="1"/>
  <c r="W1207" i="252" s="1"/>
  <c r="W1208" i="252" s="1"/>
  <c r="W1209" i="252" s="1"/>
  <c r="W1210" i="252" s="1"/>
  <c r="W1211" i="252" s="1"/>
  <c r="W1212" i="252" s="1"/>
  <c r="W1213" i="252" s="1"/>
  <c r="W1214" i="252" s="1"/>
  <c r="W1215" i="252" s="1"/>
  <c r="W1216" i="252" s="1"/>
  <c r="W1217" i="252" s="1"/>
  <c r="W1218" i="252" s="1"/>
  <c r="W1219" i="252" s="1"/>
  <c r="W1220" i="252" s="1"/>
  <c r="W1221" i="252" s="1"/>
  <c r="W1222" i="252" s="1"/>
  <c r="W1223" i="252" s="1"/>
  <c r="W1224" i="252" s="1"/>
  <c r="W1225" i="252" s="1"/>
  <c r="W1226" i="252" s="1"/>
  <c r="W1227" i="252" s="1"/>
  <c r="W1228" i="252" s="1"/>
  <c r="W1229" i="252" s="1"/>
  <c r="W1230" i="252" s="1"/>
  <c r="W1231" i="252" s="1"/>
  <c r="W1232" i="252" s="1"/>
  <c r="W1233" i="252" s="1"/>
  <c r="W1234" i="252" s="1"/>
  <c r="W1235" i="252" s="1"/>
  <c r="W1236" i="252" s="1"/>
  <c r="W1237" i="252" s="1"/>
  <c r="W1238" i="252" s="1"/>
  <c r="W1239" i="252" s="1"/>
  <c r="W1240" i="252" s="1"/>
  <c r="W1241" i="252" s="1"/>
  <c r="W1242" i="252" s="1"/>
  <c r="W1243" i="252" s="1"/>
  <c r="W1244" i="252" s="1"/>
  <c r="W1245" i="252" s="1"/>
  <c r="W1246" i="252" s="1"/>
  <c r="W1247" i="252" s="1"/>
  <c r="W1248" i="252" s="1"/>
  <c r="W1249" i="252" s="1"/>
  <c r="W1250" i="252" s="1"/>
  <c r="W1251" i="252" s="1"/>
  <c r="W1252" i="252" s="1"/>
  <c r="W1253" i="252" s="1"/>
  <c r="W1254" i="252" s="1"/>
  <c r="W1255" i="252" s="1"/>
  <c r="W1256" i="252" s="1"/>
  <c r="W1257" i="252" s="1"/>
  <c r="W1258" i="252" s="1"/>
  <c r="W1259" i="252" s="1"/>
  <c r="W1260" i="252" s="1"/>
  <c r="W1261" i="252" s="1"/>
  <c r="W1262" i="252" s="1"/>
  <c r="W1263" i="252" s="1"/>
  <c r="W1264" i="252" s="1"/>
  <c r="W1265" i="252" s="1"/>
  <c r="W1266" i="252" s="1"/>
  <c r="W1267" i="252" s="1"/>
  <c r="W1268" i="252" s="1"/>
  <c r="W1269" i="252" s="1"/>
  <c r="W1270" i="252" s="1"/>
  <c r="W1271" i="252" s="1"/>
  <c r="W1272" i="252" s="1"/>
  <c r="W1273" i="252" s="1"/>
  <c r="W1274" i="252" s="1"/>
  <c r="W1275" i="252" s="1"/>
  <c r="W1276" i="252" s="1"/>
  <c r="W1277" i="252" s="1"/>
  <c r="W1278" i="252" s="1"/>
  <c r="W1279" i="252" s="1"/>
  <c r="W1280" i="252" s="1"/>
  <c r="W1281" i="252" s="1"/>
  <c r="W1282" i="252" s="1"/>
  <c r="W1283" i="252" s="1"/>
  <c r="W1284" i="252" s="1"/>
  <c r="W1285" i="252" s="1"/>
  <c r="W1286" i="252" s="1"/>
  <c r="W1287" i="252" s="1"/>
  <c r="W1288" i="252" s="1"/>
  <c r="W1289" i="252" s="1"/>
  <c r="W1290" i="252" s="1"/>
  <c r="W1291" i="252" s="1"/>
  <c r="W1292" i="252" s="1"/>
  <c r="W1293" i="252" s="1"/>
  <c r="W1294" i="252" s="1"/>
  <c r="W1295" i="252" s="1"/>
  <c r="W1296" i="252" s="1"/>
  <c r="W1297" i="252" s="1"/>
  <c r="W1298" i="252" s="1"/>
  <c r="W1299" i="252" s="1"/>
  <c r="W1300" i="252" s="1"/>
  <c r="W1301" i="252" s="1"/>
  <c r="W1302" i="252" s="1"/>
  <c r="W1303" i="252" s="1"/>
  <c r="W1304" i="252" s="1"/>
  <c r="W1305" i="252" s="1"/>
  <c r="W1306" i="252" s="1"/>
  <c r="W1307" i="252" s="1"/>
  <c r="W1308" i="252" s="1"/>
  <c r="W1309" i="252" s="1"/>
  <c r="W1310" i="252" s="1"/>
  <c r="W1311" i="252" s="1"/>
  <c r="W1312" i="252" s="1"/>
  <c r="W1313" i="252" s="1"/>
  <c r="W1314" i="252" s="1"/>
  <c r="W1315" i="252" s="1"/>
  <c r="W1316" i="252" s="1"/>
  <c r="W1317" i="252" s="1"/>
  <c r="W1318" i="252" s="1"/>
  <c r="W1319" i="252" s="1"/>
  <c r="W1320" i="252" s="1"/>
  <c r="W1321" i="252" s="1"/>
  <c r="W1322" i="252" s="1"/>
  <c r="W1323" i="252" s="1"/>
  <c r="W1324" i="252" s="1"/>
  <c r="W1325" i="252" s="1"/>
  <c r="W1326" i="252" s="1"/>
  <c r="W1327" i="252" s="1"/>
  <c r="W1328" i="252" s="1"/>
  <c r="W1329" i="252" s="1"/>
  <c r="W1330" i="252" s="1"/>
  <c r="W1331" i="252" s="1"/>
  <c r="W1332" i="252" s="1"/>
  <c r="W1333" i="252" s="1"/>
  <c r="W1334" i="252" s="1"/>
  <c r="W1335" i="252" s="1"/>
  <c r="W1336" i="252" s="1"/>
  <c r="W1337" i="252" s="1"/>
  <c r="W1338" i="252" s="1"/>
  <c r="W1339" i="252" s="1"/>
  <c r="W1340" i="252" s="1"/>
  <c r="W1341" i="252" s="1"/>
  <c r="W1342" i="252" s="1"/>
  <c r="W1343" i="252" s="1"/>
  <c r="W1344" i="252" s="1"/>
  <c r="W1345" i="252" s="1"/>
  <c r="W1346" i="252" s="1"/>
  <c r="W1347" i="252" s="1"/>
  <c r="W1348" i="252" s="1"/>
  <c r="W1349" i="252" s="1"/>
  <c r="W1350" i="252" s="1"/>
  <c r="W1351" i="252" s="1"/>
  <c r="W1352" i="252" s="1"/>
  <c r="W1353" i="252" s="1"/>
  <c r="W1354" i="252" s="1"/>
  <c r="W1355" i="252" s="1"/>
  <c r="W1356" i="252" s="1"/>
  <c r="W1357" i="252" s="1"/>
  <c r="W1358" i="252" s="1"/>
  <c r="W1359" i="252" s="1"/>
  <c r="W1360" i="252" s="1"/>
  <c r="W1361" i="252" s="1"/>
  <c r="W1362" i="252" s="1"/>
  <c r="W1363" i="252" s="1"/>
  <c r="W1364" i="252" s="1"/>
  <c r="W1365" i="252" s="1"/>
  <c r="W1366" i="252" s="1"/>
  <c r="W1367" i="252" s="1"/>
  <c r="W1368" i="252" s="1"/>
  <c r="W1369" i="252" s="1"/>
  <c r="W1370" i="252" s="1"/>
  <c r="W1371" i="252" s="1"/>
  <c r="W1372" i="252" s="1"/>
  <c r="W1373" i="252" s="1"/>
  <c r="W1374" i="252" s="1"/>
  <c r="W1375" i="252" s="1"/>
  <c r="W1376" i="252" s="1"/>
  <c r="W1377" i="252" s="1"/>
  <c r="W1378" i="252" s="1"/>
  <c r="W1379" i="252" s="1"/>
  <c r="W1380" i="252" s="1"/>
  <c r="W1381" i="252" s="1"/>
  <c r="W1382" i="252" s="1"/>
  <c r="W1383" i="252" s="1"/>
  <c r="W1384" i="252" s="1"/>
  <c r="W1385" i="252" s="1"/>
  <c r="W1386" i="252" s="1"/>
  <c r="W1387" i="252" s="1"/>
  <c r="W1388" i="252" s="1"/>
  <c r="W1389" i="252" s="1"/>
  <c r="W1390" i="252" s="1"/>
  <c r="W1391" i="252" s="1"/>
  <c r="W1392" i="252" s="1"/>
  <c r="W1393" i="252" s="1"/>
  <c r="W1394" i="252" s="1"/>
  <c r="W1395" i="252" s="1"/>
  <c r="W1396" i="252" s="1"/>
  <c r="W1397" i="252" s="1"/>
  <c r="W1398" i="252" s="1"/>
  <c r="W1399" i="252" s="1"/>
  <c r="W1400" i="252" s="1"/>
  <c r="W1401" i="252" s="1"/>
  <c r="W1402" i="252" s="1"/>
  <c r="W1403" i="252" s="1"/>
  <c r="W1404" i="252" s="1"/>
  <c r="W1405" i="252" s="1"/>
  <c r="W1406" i="252" s="1"/>
  <c r="W1407" i="252" s="1"/>
  <c r="W1408" i="252" s="1"/>
  <c r="W1409" i="252" s="1"/>
  <c r="W1410" i="252" s="1"/>
  <c r="W1411" i="252" s="1"/>
  <c r="W1412" i="252" s="1"/>
  <c r="W1413" i="252" s="1"/>
  <c r="W1414" i="252" s="1"/>
  <c r="W1415" i="252" s="1"/>
  <c r="W1416" i="252" s="1"/>
  <c r="W1417" i="252" s="1"/>
  <c r="W1418" i="252" s="1"/>
  <c r="W1419" i="252" s="1"/>
  <c r="W1420" i="252" s="1"/>
  <c r="W1421" i="252" s="1"/>
  <c r="W1422" i="252" s="1"/>
  <c r="W1423" i="252" s="1"/>
  <c r="W1424" i="252" s="1"/>
  <c r="W1425" i="252" s="1"/>
  <c r="W1426" i="252" s="1"/>
  <c r="W1427" i="252" s="1"/>
  <c r="W1428" i="252" s="1"/>
  <c r="W1429" i="252" s="1"/>
  <c r="W1430" i="252" s="1"/>
  <c r="W1431" i="252" s="1"/>
  <c r="W1432" i="252" s="1"/>
  <c r="W1433" i="252" s="1"/>
  <c r="W1434" i="252" s="1"/>
  <c r="W1435" i="252" s="1"/>
  <c r="W1436" i="252" s="1"/>
  <c r="W1437" i="252" s="1"/>
  <c r="W1438" i="252" s="1"/>
  <c r="W1439" i="252" s="1"/>
  <c r="W1440" i="252" s="1"/>
  <c r="W1441" i="252" s="1"/>
  <c r="W1442" i="252" s="1"/>
  <c r="W1443" i="252" s="1"/>
  <c r="W1444" i="252" s="1"/>
  <c r="W1445" i="252" s="1"/>
  <c r="W1446" i="252" s="1"/>
  <c r="W1447" i="252" s="1"/>
  <c r="W1448" i="252" s="1"/>
  <c r="W1449" i="252" s="1"/>
  <c r="W1450" i="252" s="1"/>
  <c r="W1451" i="252" s="1"/>
  <c r="W1452" i="252" s="1"/>
  <c r="W1453" i="252" s="1"/>
  <c r="W1454" i="252" s="1"/>
  <c r="W1455" i="252" s="1"/>
  <c r="W1456" i="252" s="1"/>
  <c r="W1457" i="252" s="1"/>
  <c r="W1458" i="252" s="1"/>
  <c r="W1459" i="252" s="1"/>
  <c r="W1460" i="252" s="1"/>
  <c r="W1461" i="252" s="1"/>
  <c r="W1462" i="252" s="1"/>
  <c r="W1463" i="252" s="1"/>
  <c r="W1464" i="252" s="1"/>
  <c r="W1465" i="252" s="1"/>
  <c r="W1466" i="252" s="1"/>
  <c r="W1467" i="252" s="1"/>
  <c r="W1468" i="252" s="1"/>
  <c r="W1469" i="252" s="1"/>
  <c r="W1470" i="252" s="1"/>
  <c r="W1471" i="252" s="1"/>
  <c r="W1472" i="252" s="1"/>
  <c r="W1473" i="252" s="1"/>
  <c r="W1474" i="252" s="1"/>
  <c r="W1475" i="252" s="1"/>
  <c r="W1476" i="252" s="1"/>
  <c r="W1477" i="252" s="1"/>
  <c r="W1478" i="252" s="1"/>
  <c r="W1479" i="252" s="1"/>
  <c r="W1480" i="252" s="1"/>
  <c r="W1481" i="252" s="1"/>
  <c r="W1482" i="252" s="1"/>
  <c r="W1483" i="252" s="1"/>
  <c r="W1484" i="252" s="1"/>
  <c r="W1485" i="252" s="1"/>
  <c r="W1486" i="252" s="1"/>
  <c r="W1487" i="252" s="1"/>
  <c r="W1488" i="252" s="1"/>
  <c r="W1489" i="252" s="1"/>
  <c r="W1490" i="252" s="1"/>
  <c r="W1491" i="252" s="1"/>
  <c r="W1492" i="252" s="1"/>
  <c r="W1493" i="252" s="1"/>
  <c r="W1494" i="252" s="1"/>
  <c r="W1495" i="252" s="1"/>
  <c r="W1496" i="252" s="1"/>
  <c r="W1497" i="252" s="1"/>
  <c r="W1498" i="252" s="1"/>
  <c r="W1499" i="252" s="1"/>
  <c r="W1500" i="252" s="1"/>
  <c r="W1501" i="252" s="1"/>
  <c r="W1502" i="252" s="1"/>
  <c r="W1503" i="252" s="1"/>
  <c r="W1504" i="252" s="1"/>
  <c r="W1505" i="252" s="1"/>
  <c r="W1506" i="252" s="1"/>
  <c r="W1507" i="252" s="1"/>
  <c r="W1508" i="252" s="1"/>
  <c r="W1509" i="252" s="1"/>
  <c r="W1510" i="252" s="1"/>
  <c r="W1511" i="252" s="1"/>
  <c r="W1512" i="252" s="1"/>
  <c r="W1513" i="252" s="1"/>
  <c r="W1514" i="252" s="1"/>
  <c r="W1515" i="252" s="1"/>
  <c r="W1516" i="252" s="1"/>
  <c r="W1517" i="252" s="1"/>
  <c r="W1518" i="252" s="1"/>
  <c r="W1519" i="252" s="1"/>
  <c r="W1520" i="252" s="1"/>
  <c r="W1521" i="252" s="1"/>
  <c r="W1522" i="252" s="1"/>
  <c r="W1523" i="252" s="1"/>
  <c r="W1524" i="252" s="1"/>
  <c r="W1525" i="252" s="1"/>
  <c r="W1526" i="252" s="1"/>
  <c r="W1527" i="252" s="1"/>
  <c r="W1528" i="252" s="1"/>
  <c r="W1529" i="252" s="1"/>
  <c r="W1530" i="252" s="1"/>
  <c r="W1531" i="252" s="1"/>
  <c r="W1532" i="252" s="1"/>
  <c r="W1533" i="252" s="1"/>
  <c r="W1534" i="252" s="1"/>
  <c r="W1535" i="252" s="1"/>
  <c r="W1536" i="252" s="1"/>
  <c r="W1537" i="252" s="1"/>
  <c r="W1538" i="252" s="1"/>
  <c r="W1539" i="252" s="1"/>
  <c r="W1540" i="252" s="1"/>
  <c r="W1541" i="252" s="1"/>
  <c r="W1542" i="252" s="1"/>
  <c r="W1543" i="252" s="1"/>
  <c r="W1544" i="252" s="1"/>
  <c r="W1545" i="252" s="1"/>
  <c r="W1546" i="252" s="1"/>
  <c r="W1547" i="252" s="1"/>
  <c r="W1548" i="252" s="1"/>
  <c r="W1549" i="252" s="1"/>
  <c r="W1550" i="252" s="1"/>
  <c r="W1551" i="252" s="1"/>
  <c r="W1552" i="252" s="1"/>
  <c r="W1553" i="252" s="1"/>
  <c r="W1554" i="252" s="1"/>
  <c r="W1555" i="252" s="1"/>
  <c r="W1556" i="252" s="1"/>
  <c r="W1557" i="252" s="1"/>
  <c r="W1558" i="252" s="1"/>
  <c r="W1559" i="252" s="1"/>
  <c r="W1560" i="252" s="1"/>
  <c r="W1561" i="252" s="1"/>
  <c r="W1562" i="252" s="1"/>
  <c r="W1563" i="252" s="1"/>
  <c r="W1564" i="252" s="1"/>
  <c r="W1565" i="252" s="1"/>
  <c r="W1566" i="252" s="1"/>
  <c r="W1567" i="252" s="1"/>
  <c r="W1568" i="252" s="1"/>
  <c r="W1569" i="252" s="1"/>
  <c r="W1570" i="252" s="1"/>
  <c r="W1571" i="252" s="1"/>
  <c r="W1572" i="252" s="1"/>
  <c r="W1573" i="252" s="1"/>
  <c r="W1574" i="252" s="1"/>
  <c r="W1575" i="252" s="1"/>
  <c r="W1576" i="252" s="1"/>
  <c r="W1577" i="252" s="1"/>
  <c r="W1578" i="252" s="1"/>
  <c r="W1579" i="252" s="1"/>
  <c r="W1580" i="252" s="1"/>
  <c r="W1581" i="252" s="1"/>
  <c r="W1582" i="252" s="1"/>
  <c r="W1583" i="252" s="1"/>
  <c r="W1584" i="252" s="1"/>
  <c r="W1585" i="252" s="1"/>
  <c r="W1586" i="252" s="1"/>
  <c r="W1587" i="252" s="1"/>
  <c r="W1588" i="252" s="1"/>
  <c r="W1589" i="252" s="1"/>
  <c r="W1590" i="252" s="1"/>
  <c r="W1591" i="252" s="1"/>
  <c r="W1592" i="252" s="1"/>
  <c r="W1593" i="252" s="1"/>
  <c r="W1594" i="252" s="1"/>
  <c r="W1595" i="252" s="1"/>
  <c r="W1596" i="252" s="1"/>
  <c r="W1597" i="252" s="1"/>
  <c r="W1598" i="252" s="1"/>
  <c r="W1599" i="252" s="1"/>
  <c r="W1600" i="252" s="1"/>
  <c r="W1601" i="252" s="1"/>
  <c r="W1602" i="252" s="1"/>
  <c r="W1603" i="252" s="1"/>
  <c r="W1604" i="252" s="1"/>
  <c r="W1605" i="252" s="1"/>
  <c r="W1606" i="252" s="1"/>
  <c r="W1607" i="252" s="1"/>
  <c r="W1608" i="252" s="1"/>
  <c r="W1609" i="252" s="1"/>
  <c r="W1610" i="252" s="1"/>
  <c r="W1611" i="252" s="1"/>
  <c r="W1612" i="252" s="1"/>
  <c r="W1613" i="252" s="1"/>
  <c r="W1614" i="252" s="1"/>
  <c r="W1615" i="252" s="1"/>
  <c r="W1616" i="252" s="1"/>
  <c r="W1617" i="252" s="1"/>
  <c r="W1618" i="252" s="1"/>
  <c r="W1619" i="252" s="1"/>
  <c r="W1620" i="252" s="1"/>
  <c r="W1621" i="252" s="1"/>
  <c r="W1622" i="252" s="1"/>
  <c r="W1623" i="252" s="1"/>
  <c r="W1624" i="252" s="1"/>
  <c r="W1625" i="252" s="1"/>
  <c r="W1626" i="252" s="1"/>
  <c r="W1627" i="252" s="1"/>
  <c r="W1628" i="252" s="1"/>
  <c r="W1629" i="252" s="1"/>
  <c r="W1630" i="252" s="1"/>
  <c r="W1631" i="252" s="1"/>
  <c r="W1632" i="252" s="1"/>
  <c r="W1633" i="252" s="1"/>
  <c r="W1634" i="252" s="1"/>
  <c r="W1635" i="252" s="1"/>
  <c r="W1636" i="252" s="1"/>
  <c r="W1637" i="252" s="1"/>
  <c r="W1638" i="252" s="1"/>
  <c r="W1639" i="252" s="1"/>
  <c r="W1640" i="252" s="1"/>
  <c r="W1641" i="252" s="1"/>
  <c r="W1642" i="252" s="1"/>
  <c r="W1643" i="252" s="1"/>
  <c r="W1644" i="252" s="1"/>
  <c r="W1645" i="252" s="1"/>
  <c r="W1646" i="252" s="1"/>
  <c r="W1647" i="252" s="1"/>
  <c r="W1648" i="252" s="1"/>
  <c r="W1649" i="252" s="1"/>
  <c r="W1650" i="252" s="1"/>
  <c r="W1651" i="252" s="1"/>
  <c r="W1652" i="252" s="1"/>
  <c r="W1653" i="252" s="1"/>
  <c r="W1654" i="252" s="1"/>
  <c r="W1655" i="252" s="1"/>
  <c r="W1656" i="252" s="1"/>
  <c r="W1657" i="252" s="1"/>
  <c r="W1658" i="252" s="1"/>
  <c r="W1659" i="252" s="1"/>
  <c r="W1660" i="252" s="1"/>
  <c r="W1661" i="252" s="1"/>
  <c r="W1662" i="252" s="1"/>
  <c r="W1663" i="252" s="1"/>
  <c r="W1664" i="252" s="1"/>
  <c r="W1665" i="252" s="1"/>
  <c r="W1666" i="252" s="1"/>
  <c r="W1667" i="252" s="1"/>
  <c r="W1668" i="252" s="1"/>
  <c r="W1669" i="252" s="1"/>
  <c r="W1670" i="252" s="1"/>
  <c r="W1671" i="252" s="1"/>
  <c r="W1672" i="252" s="1"/>
  <c r="W1673" i="252" s="1"/>
  <c r="W1674" i="252" s="1"/>
  <c r="W1675" i="252" s="1"/>
  <c r="W1676" i="252" s="1"/>
  <c r="W1677" i="252" s="1"/>
  <c r="W1678" i="252" s="1"/>
  <c r="W1679" i="252" s="1"/>
  <c r="W1680" i="252" s="1"/>
  <c r="W1681" i="252" s="1"/>
  <c r="W1682" i="252" s="1"/>
  <c r="W1683" i="252" s="1"/>
  <c r="W1684" i="252" s="1"/>
  <c r="W1685" i="252" s="1"/>
  <c r="W1686" i="252" s="1"/>
  <c r="W1687" i="252" s="1"/>
  <c r="W1688" i="252" s="1"/>
  <c r="W1689" i="252" s="1"/>
  <c r="W1690" i="252" s="1"/>
  <c r="W1691" i="252" s="1"/>
  <c r="W1692" i="252" s="1"/>
  <c r="W1693" i="252" s="1"/>
  <c r="W1694" i="252" s="1"/>
  <c r="W1695" i="252" s="1"/>
  <c r="W1696" i="252" s="1"/>
  <c r="W1697" i="252" s="1"/>
  <c r="W1698" i="252" s="1"/>
  <c r="W1699" i="252" s="1"/>
  <c r="W1700" i="252" s="1"/>
  <c r="W1701" i="252" s="1"/>
  <c r="W1702" i="252" s="1"/>
  <c r="W1703" i="252" s="1"/>
  <c r="W1704" i="252" s="1"/>
  <c r="W1705" i="252" s="1"/>
  <c r="W1706" i="252" s="1"/>
  <c r="W1707" i="252" s="1"/>
  <c r="W1708" i="252" s="1"/>
  <c r="W1709" i="252" s="1"/>
  <c r="W1710" i="252" s="1"/>
  <c r="W1711" i="252" s="1"/>
  <c r="W1712" i="252" s="1"/>
  <c r="W1713" i="252" s="1"/>
  <c r="W1714" i="252" s="1"/>
  <c r="W1715" i="252" s="1"/>
  <c r="W1716" i="252" s="1"/>
  <c r="W1717" i="252" s="1"/>
  <c r="W1718" i="252" s="1"/>
  <c r="W1719" i="252" s="1"/>
  <c r="W1720" i="252" s="1"/>
  <c r="W1721" i="252" s="1"/>
  <c r="W1722" i="252" s="1"/>
  <c r="W1723" i="252" s="1"/>
  <c r="W1724" i="252" s="1"/>
  <c r="W1725" i="252" s="1"/>
  <c r="W1726" i="252" s="1"/>
  <c r="W1727" i="252" s="1"/>
  <c r="W1728" i="252" s="1"/>
  <c r="W1729" i="252" s="1"/>
  <c r="W1730" i="252" s="1"/>
  <c r="W1731" i="252" s="1"/>
  <c r="W1732" i="252" s="1"/>
  <c r="W1733" i="252" s="1"/>
  <c r="W1734" i="252" s="1"/>
  <c r="W1735" i="252" s="1"/>
  <c r="W1736" i="252" s="1"/>
  <c r="W1737" i="252" s="1"/>
  <c r="W1738" i="252" s="1"/>
  <c r="W1739" i="252" s="1"/>
  <c r="W1740" i="252" s="1"/>
  <c r="W1741" i="252" s="1"/>
  <c r="W1742" i="252" s="1"/>
  <c r="W1743" i="252" s="1"/>
  <c r="W1744" i="252" s="1"/>
  <c r="W1745" i="252" s="1"/>
  <c r="W1746" i="252" s="1"/>
  <c r="W1747" i="252" s="1"/>
  <c r="W1748" i="252" s="1"/>
  <c r="W1749" i="252" s="1"/>
  <c r="W1750" i="252" s="1"/>
  <c r="W1751" i="252" s="1"/>
  <c r="W1752" i="252" s="1"/>
  <c r="W1753" i="252" s="1"/>
  <c r="W1754" i="252" s="1"/>
  <c r="W1755" i="252" s="1"/>
  <c r="W1756" i="252" s="1"/>
  <c r="W1757" i="252" s="1"/>
  <c r="W1758" i="252" s="1"/>
  <c r="W1759" i="252" s="1"/>
  <c r="W1760" i="252" s="1"/>
  <c r="W1761" i="252" s="1"/>
  <c r="W1762" i="252" s="1"/>
  <c r="W1763" i="252" s="1"/>
  <c r="W1764" i="252" s="1"/>
  <c r="W1765" i="252" s="1"/>
  <c r="W1766" i="252" s="1"/>
  <c r="W1767" i="252" s="1"/>
  <c r="W1768" i="252" s="1"/>
  <c r="W1769" i="252" s="1"/>
  <c r="W1770" i="252" s="1"/>
  <c r="W1771" i="252" s="1"/>
  <c r="W1772" i="252" s="1"/>
  <c r="W1773" i="252" s="1"/>
  <c r="W1774" i="252" s="1"/>
  <c r="W1775" i="252" s="1"/>
  <c r="W1776" i="252" s="1"/>
  <c r="W1777" i="252" s="1"/>
  <c r="W1778" i="252" s="1"/>
  <c r="W1779" i="252" s="1"/>
  <c r="W1780" i="252" s="1"/>
  <c r="W1781" i="252" s="1"/>
  <c r="W1782" i="252" s="1"/>
  <c r="W1783" i="252" s="1"/>
  <c r="W1784" i="252" s="1"/>
  <c r="W1785" i="252" s="1"/>
  <c r="W1786" i="252" s="1"/>
  <c r="W1787" i="252" s="1"/>
  <c r="W1788" i="252" s="1"/>
  <c r="W1789" i="252" s="1"/>
  <c r="W1790" i="252" s="1"/>
  <c r="W1791" i="252" s="1"/>
  <c r="W1792" i="252" s="1"/>
  <c r="W1793" i="252" s="1"/>
  <c r="W1794" i="252" s="1"/>
  <c r="W1795" i="252" s="1"/>
  <c r="W1796" i="252" s="1"/>
  <c r="W1797" i="252" s="1"/>
  <c r="W1798" i="252" s="1"/>
  <c r="W1799" i="252" s="1"/>
  <c r="W1800" i="252" s="1"/>
  <c r="W1801" i="252" s="1"/>
  <c r="W1802" i="252" s="1"/>
  <c r="W1803" i="252" s="1"/>
  <c r="W1804" i="252" s="1"/>
  <c r="W1805" i="252" s="1"/>
  <c r="W1806" i="252" s="1"/>
  <c r="W1807" i="252" s="1"/>
  <c r="W1808" i="252" s="1"/>
  <c r="W1809" i="252" s="1"/>
  <c r="W1810" i="252" s="1"/>
  <c r="W1811" i="252" s="1"/>
  <c r="W1812" i="252" s="1"/>
  <c r="W1813" i="252" s="1"/>
  <c r="W1814" i="252" s="1"/>
  <c r="W1815" i="252" s="1"/>
  <c r="W1816" i="252" s="1"/>
  <c r="W1817" i="252" s="1"/>
  <c r="W1818" i="252" s="1"/>
  <c r="W1819" i="252" s="1"/>
  <c r="W1820" i="252" s="1"/>
  <c r="W1821" i="252" s="1"/>
  <c r="W1822" i="252" s="1"/>
  <c r="W1823" i="252" s="1"/>
  <c r="W1824" i="252" s="1"/>
  <c r="W1825" i="252" s="1"/>
  <c r="W1826" i="252" s="1"/>
  <c r="W1827" i="252" s="1"/>
  <c r="W1828" i="252" s="1"/>
  <c r="W1829" i="252" s="1"/>
  <c r="W1830" i="252" s="1"/>
  <c r="W1831" i="252" s="1"/>
  <c r="W1832" i="252" s="1"/>
  <c r="W1833" i="252" s="1"/>
  <c r="W1834" i="252" s="1"/>
  <c r="W1835" i="252" s="1"/>
  <c r="W1836" i="252" s="1"/>
  <c r="W1837" i="252" s="1"/>
  <c r="W1838" i="252" s="1"/>
  <c r="W1839" i="252" s="1"/>
  <c r="W1840" i="252" s="1"/>
  <c r="W1841" i="252" s="1"/>
  <c r="W1842" i="252" s="1"/>
  <c r="W1843" i="252" s="1"/>
  <c r="W1844" i="252" s="1"/>
  <c r="W1845" i="252" s="1"/>
  <c r="W1846" i="252" s="1"/>
  <c r="W1847" i="252" s="1"/>
  <c r="W1848" i="252" s="1"/>
  <c r="W1849" i="252" s="1"/>
  <c r="W1850" i="252" s="1"/>
  <c r="W1851" i="252" s="1"/>
  <c r="W1852" i="252" s="1"/>
  <c r="W1853" i="252" s="1"/>
  <c r="W1854" i="252" s="1"/>
  <c r="W1855" i="252" s="1"/>
  <c r="W1856" i="252" s="1"/>
  <c r="W1857" i="252" s="1"/>
  <c r="W1858" i="252" s="1"/>
  <c r="W1859" i="252" s="1"/>
  <c r="W1860" i="252" s="1"/>
  <c r="W1861" i="252" s="1"/>
  <c r="W1862" i="252" s="1"/>
  <c r="W1863" i="252" s="1"/>
  <c r="W1864" i="252" s="1"/>
  <c r="W1865" i="252" s="1"/>
  <c r="W1866" i="252" s="1"/>
  <c r="W1867" i="252" s="1"/>
  <c r="W1868" i="252" s="1"/>
  <c r="W1869" i="252" s="1"/>
  <c r="W1870" i="252" s="1"/>
  <c r="W1871" i="252" s="1"/>
  <c r="W1872" i="252" s="1"/>
  <c r="W1873" i="252" s="1"/>
  <c r="W1874" i="252" s="1"/>
  <c r="W1875" i="252" s="1"/>
  <c r="W1876" i="252" s="1"/>
  <c r="W1877" i="252" s="1"/>
  <c r="W1878" i="252" s="1"/>
  <c r="W1879" i="252" s="1"/>
  <c r="W1880" i="252" s="1"/>
  <c r="W1881" i="252" s="1"/>
  <c r="W1882" i="252" s="1"/>
  <c r="W1883" i="252" s="1"/>
  <c r="W1884" i="252" s="1"/>
  <c r="W1885" i="252" s="1"/>
  <c r="W1886" i="252" s="1"/>
  <c r="W1887" i="252" s="1"/>
  <c r="W1888" i="252" s="1"/>
  <c r="W1889" i="252" s="1"/>
  <c r="W1890" i="252" s="1"/>
  <c r="W1891" i="252" s="1"/>
  <c r="W1892" i="252" s="1"/>
  <c r="W1893" i="252" s="1"/>
  <c r="W1894" i="252" s="1"/>
  <c r="W1895" i="252" s="1"/>
  <c r="W1896" i="252" s="1"/>
  <c r="W1897" i="252" s="1"/>
  <c r="W1898" i="252" s="1"/>
  <c r="W1899" i="252" s="1"/>
  <c r="W1900" i="252" s="1"/>
  <c r="W1901" i="252" s="1"/>
  <c r="W1902" i="252" s="1"/>
  <c r="W1903" i="252" s="1"/>
  <c r="W1904" i="252" s="1"/>
  <c r="W1905" i="252" s="1"/>
  <c r="W1906" i="252" s="1"/>
  <c r="W1907" i="252" s="1"/>
  <c r="W1908" i="252" s="1"/>
  <c r="W1909" i="252" s="1"/>
  <c r="W1910" i="252" s="1"/>
  <c r="W1911" i="252" s="1"/>
  <c r="W1912" i="252" s="1"/>
  <c r="W1913" i="252" s="1"/>
  <c r="W1914" i="252" s="1"/>
  <c r="W1915" i="252" s="1"/>
  <c r="W1916" i="252" s="1"/>
  <c r="W1917" i="252" s="1"/>
  <c r="W1918" i="252" s="1"/>
  <c r="W1919" i="252" s="1"/>
  <c r="W1920" i="252" s="1"/>
  <c r="W1921" i="252" s="1"/>
  <c r="W1922" i="252" s="1"/>
  <c r="W1923" i="252" s="1"/>
  <c r="W1924" i="252" s="1"/>
  <c r="W1925" i="252" s="1"/>
  <c r="W1926" i="252" s="1"/>
  <c r="W1927" i="252" s="1"/>
  <c r="W1928" i="252" s="1"/>
  <c r="W1929" i="252" s="1"/>
  <c r="W1930" i="252" s="1"/>
  <c r="W1931" i="252" s="1"/>
  <c r="W1932" i="252" s="1"/>
  <c r="W1933" i="252" s="1"/>
  <c r="W1934" i="252" s="1"/>
  <c r="W1935" i="252" s="1"/>
  <c r="W1936" i="252" s="1"/>
  <c r="W1937" i="252" s="1"/>
  <c r="W1938" i="252" s="1"/>
  <c r="W1939" i="252" s="1"/>
  <c r="W1940" i="252" s="1"/>
  <c r="W1941" i="252" s="1"/>
  <c r="W1942" i="252" s="1"/>
  <c r="W1943" i="252" s="1"/>
  <c r="W1944" i="252" s="1"/>
  <c r="W1945" i="252" s="1"/>
  <c r="W1946" i="252" s="1"/>
  <c r="W1947" i="252" s="1"/>
  <c r="W1948" i="252" s="1"/>
  <c r="W1949" i="252" s="1"/>
  <c r="W1950" i="252" s="1"/>
  <c r="W1951" i="252" s="1"/>
  <c r="W1952" i="252" s="1"/>
  <c r="W1953" i="252" s="1"/>
  <c r="W1954" i="252" s="1"/>
  <c r="W1955" i="252" s="1"/>
  <c r="W1956" i="252" s="1"/>
  <c r="W1957" i="252" s="1"/>
  <c r="W1958" i="252" s="1"/>
  <c r="W1959" i="252" s="1"/>
  <c r="W1960" i="252" s="1"/>
  <c r="W1961" i="252" s="1"/>
  <c r="W1962" i="252" s="1"/>
  <c r="W1963" i="252" s="1"/>
  <c r="W1964" i="252" s="1"/>
  <c r="W1965" i="252" s="1"/>
  <c r="W1966" i="252" s="1"/>
  <c r="W1967" i="252" s="1"/>
  <c r="W1968" i="252" s="1"/>
  <c r="W1969" i="252" s="1"/>
  <c r="W1970" i="252" s="1"/>
  <c r="W1971" i="252" s="1"/>
  <c r="W1972" i="252" s="1"/>
  <c r="W1973" i="252" s="1"/>
  <c r="W1974" i="252" s="1"/>
  <c r="W1975" i="252" s="1"/>
  <c r="W1976" i="252" s="1"/>
  <c r="W1977" i="252" s="1"/>
  <c r="W1978" i="252" s="1"/>
  <c r="W1979" i="252" s="1"/>
  <c r="W1980" i="252" s="1"/>
  <c r="W1981" i="252" s="1"/>
  <c r="W1982" i="252" s="1"/>
  <c r="W1983" i="252" s="1"/>
  <c r="W1984" i="252" s="1"/>
  <c r="W1985" i="252" s="1"/>
  <c r="W1986" i="252" s="1"/>
  <c r="W1987" i="252" s="1"/>
  <c r="W1988" i="252" s="1"/>
  <c r="W1989" i="252" s="1"/>
  <c r="W1990" i="252" s="1"/>
  <c r="W1991" i="252" s="1"/>
  <c r="W1992" i="252" s="1"/>
  <c r="W1993" i="252" s="1"/>
  <c r="W1994" i="252" s="1"/>
  <c r="W1995" i="252" s="1"/>
  <c r="W1996" i="252" s="1"/>
  <c r="W1997" i="252" s="1"/>
  <c r="W1998" i="252" s="1"/>
  <c r="W1999" i="252" s="1"/>
  <c r="W2000" i="252" s="1"/>
  <c r="W2001" i="252" s="1"/>
  <c r="W2002" i="252" s="1"/>
  <c r="W2003" i="252" s="1"/>
  <c r="W2004" i="252" s="1"/>
  <c r="W2005" i="252" s="1"/>
  <c r="W2006" i="252" s="1"/>
  <c r="W2007" i="252" s="1"/>
  <c r="W2008" i="252" s="1"/>
  <c r="W2009" i="252" s="1"/>
  <c r="W2010" i="252" s="1"/>
  <c r="W2011" i="252" s="1"/>
  <c r="W2012" i="252" s="1"/>
  <c r="W2013" i="252" s="1"/>
  <c r="W2014" i="252" s="1"/>
  <c r="W2015" i="252" s="1"/>
  <c r="W2016" i="252" s="1"/>
  <c r="W2017" i="252" s="1"/>
  <c r="W2018" i="252" s="1"/>
  <c r="W2019" i="252" s="1"/>
  <c r="W2020" i="252" s="1"/>
  <c r="W2021" i="252" s="1"/>
  <c r="W2022" i="252" s="1"/>
  <c r="W2023" i="252" s="1"/>
  <c r="W2024" i="252" s="1"/>
  <c r="W2025" i="252" s="1"/>
  <c r="W2026" i="252" s="1"/>
  <c r="W2027" i="252" s="1"/>
  <c r="W2028" i="252" s="1"/>
  <c r="W2029" i="252" s="1"/>
  <c r="W2030" i="252" s="1"/>
  <c r="W2031" i="252" s="1"/>
  <c r="W2032" i="252" s="1"/>
  <c r="W2033" i="252" s="1"/>
  <c r="W2034" i="252" s="1"/>
  <c r="W2035" i="252" s="1"/>
  <c r="W2036" i="252" s="1"/>
  <c r="W2037" i="252" s="1"/>
  <c r="W2038" i="252" s="1"/>
  <c r="W2039" i="252" s="1"/>
  <c r="W2040" i="252" s="1"/>
  <c r="W2041" i="252" s="1"/>
  <c r="W2042" i="252" s="1"/>
  <c r="W2043" i="252" s="1"/>
  <c r="W2044" i="252" s="1"/>
  <c r="W2045" i="252" s="1"/>
  <c r="W2046" i="252" s="1"/>
  <c r="W2047" i="252" s="1"/>
  <c r="W2048" i="252" s="1"/>
  <c r="W2049" i="252" s="1"/>
  <c r="W2050" i="252" s="1"/>
  <c r="W2051" i="252" s="1"/>
  <c r="W2052" i="252" s="1"/>
  <c r="W2053" i="252" s="1"/>
  <c r="W2054" i="252" s="1"/>
  <c r="W2055" i="252" s="1"/>
  <c r="W2056" i="252" s="1"/>
  <c r="W2057" i="252" s="1"/>
  <c r="W2058" i="252" s="1"/>
  <c r="W2059" i="252" s="1"/>
  <c r="W2060" i="252" s="1"/>
  <c r="W2061" i="252" s="1"/>
  <c r="W2062" i="252" s="1"/>
  <c r="W2063" i="252" s="1"/>
  <c r="W2064" i="252" s="1"/>
  <c r="W2065" i="252" s="1"/>
  <c r="W2066" i="252" s="1"/>
  <c r="W2067" i="252" s="1"/>
  <c r="W2068" i="252" s="1"/>
  <c r="W2069" i="252" s="1"/>
  <c r="W2070" i="252" s="1"/>
  <c r="W2071" i="252" s="1"/>
  <c r="W2072" i="252" s="1"/>
  <c r="W2073" i="252" s="1"/>
  <c r="W2074" i="252" s="1"/>
  <c r="W2075" i="252" s="1"/>
  <c r="W2076" i="252" s="1"/>
  <c r="W2077" i="252" s="1"/>
  <c r="W2078" i="252" s="1"/>
  <c r="W2079" i="252" s="1"/>
  <c r="W2080" i="252" s="1"/>
  <c r="W2081" i="252" s="1"/>
  <c r="W2082" i="252" s="1"/>
  <c r="W2083" i="252" s="1"/>
  <c r="W2084" i="252" s="1"/>
  <c r="W2085" i="252" s="1"/>
  <c r="W2086" i="252" s="1"/>
  <c r="W2087" i="252" s="1"/>
  <c r="W2088" i="252" s="1"/>
  <c r="W2089" i="252" s="1"/>
  <c r="W2090" i="252" s="1"/>
  <c r="W2091" i="252" s="1"/>
  <c r="W2092" i="252" s="1"/>
  <c r="W2093" i="252" s="1"/>
  <c r="W2094" i="252" s="1"/>
  <c r="W2095" i="252" s="1"/>
  <c r="W2096" i="252" s="1"/>
  <c r="W2097" i="252" s="1"/>
  <c r="W2098" i="252" s="1"/>
  <c r="W2099" i="252" s="1"/>
  <c r="W2100" i="252" s="1"/>
  <c r="W2101" i="252" s="1"/>
  <c r="W2102" i="252" s="1"/>
  <c r="W2103" i="252" s="1"/>
  <c r="W2104" i="252" s="1"/>
  <c r="W2105" i="252" s="1"/>
  <c r="W2106" i="252" s="1"/>
  <c r="W2107" i="252" s="1"/>
  <c r="W2108" i="252" s="1"/>
  <c r="W2109" i="252" s="1"/>
  <c r="W2110" i="252" s="1"/>
  <c r="W2111" i="252" s="1"/>
  <c r="W2112" i="252" s="1"/>
  <c r="W2113" i="252" s="1"/>
  <c r="W2114" i="252" s="1"/>
  <c r="W2115" i="252" s="1"/>
  <c r="W2116" i="252" s="1"/>
  <c r="W2117" i="252" s="1"/>
  <c r="W2118" i="252" s="1"/>
  <c r="W2119" i="252" s="1"/>
  <c r="W2120" i="252" s="1"/>
  <c r="W2121" i="252" s="1"/>
  <c r="W2122" i="252" s="1"/>
  <c r="W2123" i="252" s="1"/>
  <c r="W2124" i="252" s="1"/>
  <c r="W2125" i="252" s="1"/>
  <c r="W2126" i="252" s="1"/>
  <c r="W2127" i="252" s="1"/>
  <c r="W2128" i="252" s="1"/>
  <c r="W2129" i="252" s="1"/>
  <c r="W2130" i="252" s="1"/>
  <c r="W2131" i="252" s="1"/>
  <c r="W2132" i="252" s="1"/>
  <c r="W2133" i="252" s="1"/>
  <c r="W2134" i="252" s="1"/>
  <c r="W2135" i="252" s="1"/>
  <c r="W2136" i="252" s="1"/>
  <c r="W2137" i="252" s="1"/>
  <c r="W2138" i="252" s="1"/>
  <c r="W2139" i="252" s="1"/>
  <c r="W2140" i="252" s="1"/>
  <c r="W2141" i="252" s="1"/>
  <c r="W2142" i="252" s="1"/>
  <c r="W2143" i="252" s="1"/>
  <c r="W2144" i="252" s="1"/>
  <c r="W2145" i="252" s="1"/>
  <c r="W2146" i="252" s="1"/>
  <c r="W2147" i="252" s="1"/>
  <c r="W2148" i="252" s="1"/>
  <c r="W2149" i="252" s="1"/>
  <c r="W2150" i="252" s="1"/>
  <c r="W2151" i="252" s="1"/>
  <c r="W2152" i="252" s="1"/>
  <c r="W2153" i="252" s="1"/>
  <c r="W2154" i="252" s="1"/>
  <c r="W2155" i="252" s="1"/>
  <c r="W2156" i="252" s="1"/>
  <c r="W2157" i="252" s="1"/>
  <c r="W2158" i="252" s="1"/>
  <c r="W2159" i="252" s="1"/>
  <c r="W2160" i="252" s="1"/>
  <c r="W2161" i="252" s="1"/>
  <c r="W2162" i="252" s="1"/>
  <c r="W2163" i="252" s="1"/>
  <c r="W2164" i="252" s="1"/>
  <c r="W2165" i="252" s="1"/>
  <c r="W2166" i="252" s="1"/>
  <c r="W2167" i="252" s="1"/>
  <c r="W2168" i="252" s="1"/>
  <c r="W2169" i="252" s="1"/>
  <c r="W2170" i="252" s="1"/>
  <c r="W2171" i="252" s="1"/>
  <c r="W2172" i="252" s="1"/>
  <c r="W2173" i="252" s="1"/>
  <c r="W2174" i="252" s="1"/>
  <c r="W2175" i="252" s="1"/>
  <c r="W2176" i="252" s="1"/>
  <c r="W2177" i="252" s="1"/>
  <c r="W2178" i="252" s="1"/>
  <c r="W2179" i="252" s="1"/>
  <c r="W2180" i="252" s="1"/>
  <c r="W2181" i="252" s="1"/>
  <c r="W2182" i="252" s="1"/>
  <c r="W2183" i="252" s="1"/>
  <c r="W2184" i="252" s="1"/>
  <c r="W2185" i="252" s="1"/>
  <c r="W2186" i="252" s="1"/>
  <c r="W2187" i="252" s="1"/>
  <c r="W2188" i="252" s="1"/>
  <c r="W2189" i="252" s="1"/>
  <c r="W2190" i="252" s="1"/>
  <c r="W2191" i="252" s="1"/>
  <c r="W2192" i="252" s="1"/>
  <c r="W2193" i="252" s="1"/>
  <c r="W2194" i="252" s="1"/>
  <c r="W2195" i="252" s="1"/>
  <c r="W2196" i="252" s="1"/>
  <c r="W2197" i="252" s="1"/>
  <c r="W2198" i="252" s="1"/>
  <c r="W2199" i="252" s="1"/>
  <c r="W2200" i="252" s="1"/>
  <c r="W2201" i="252" s="1"/>
  <c r="W2202" i="252" s="1"/>
  <c r="W2203" i="252" s="1"/>
  <c r="W2204" i="252" s="1"/>
  <c r="W2205" i="252" s="1"/>
  <c r="W2206" i="252" s="1"/>
  <c r="W2207" i="252" s="1"/>
  <c r="W2208" i="252" s="1"/>
  <c r="W2209" i="252" s="1"/>
  <c r="W2210" i="252" s="1"/>
  <c r="W2211" i="252" s="1"/>
  <c r="W2212" i="252" s="1"/>
  <c r="W2213" i="252" s="1"/>
  <c r="W2214" i="252" s="1"/>
  <c r="W2215" i="252" s="1"/>
  <c r="W2216" i="252" s="1"/>
  <c r="W2217" i="252" s="1"/>
  <c r="W2218" i="252" s="1"/>
  <c r="W2219" i="252" s="1"/>
  <c r="W2220" i="252" s="1"/>
  <c r="W2221" i="252" s="1"/>
  <c r="W2222" i="252" s="1"/>
  <c r="W2223" i="252" s="1"/>
  <c r="W2224" i="252" s="1"/>
  <c r="W2225" i="252" s="1"/>
  <c r="W2226" i="252" s="1"/>
  <c r="W2227" i="252" s="1"/>
  <c r="W2228" i="252" s="1"/>
  <c r="W2229" i="252" s="1"/>
  <c r="W2230" i="252" s="1"/>
  <c r="W2231" i="252" s="1"/>
  <c r="W2232" i="252" s="1"/>
  <c r="W2233" i="252" s="1"/>
  <c r="W2234" i="252" s="1"/>
  <c r="W2235" i="252" s="1"/>
  <c r="W2236" i="252" s="1"/>
  <c r="W2237" i="252" s="1"/>
  <c r="W2238" i="252" s="1"/>
  <c r="W2239" i="252" s="1"/>
  <c r="W2240" i="252" s="1"/>
  <c r="W2241" i="252" s="1"/>
  <c r="W2242" i="252" s="1"/>
  <c r="W2243" i="252" s="1"/>
  <c r="W2244" i="252" s="1"/>
  <c r="W2245" i="252" s="1"/>
  <c r="W2246" i="252" s="1"/>
  <c r="W2247" i="252" s="1"/>
  <c r="W2248" i="252" s="1"/>
  <c r="W2249" i="252" s="1"/>
  <c r="W2250" i="252" s="1"/>
  <c r="W2251" i="252" s="1"/>
  <c r="W2252" i="252" s="1"/>
  <c r="W2253" i="252" s="1"/>
  <c r="W2254" i="252" s="1"/>
  <c r="W2255" i="252" s="1"/>
  <c r="W2256" i="252" s="1"/>
  <c r="W2257" i="252" s="1"/>
  <c r="W2258" i="252" s="1"/>
  <c r="W2259" i="252" s="1"/>
  <c r="W2260" i="252" s="1"/>
  <c r="W2261" i="252" s="1"/>
  <c r="W2262" i="252" s="1"/>
  <c r="W2263" i="252" s="1"/>
  <c r="W2264" i="252" s="1"/>
  <c r="W2265" i="252" s="1"/>
  <c r="W2266" i="252" s="1"/>
  <c r="W2267" i="252" s="1"/>
  <c r="W2268" i="252" s="1"/>
  <c r="W2269" i="252" s="1"/>
  <c r="W2270" i="252" s="1"/>
  <c r="W2271" i="252" s="1"/>
  <c r="W2272" i="252" s="1"/>
  <c r="W2273" i="252" s="1"/>
  <c r="W2274" i="252" s="1"/>
  <c r="W2275" i="252" s="1"/>
  <c r="W2276" i="252" s="1"/>
  <c r="W2277" i="252" s="1"/>
  <c r="W2278" i="252" s="1"/>
  <c r="W2279" i="252" s="1"/>
  <c r="W2280" i="252" s="1"/>
  <c r="W2281" i="252" s="1"/>
  <c r="W2282" i="252" s="1"/>
  <c r="W2283" i="252" s="1"/>
  <c r="W2284" i="252" s="1"/>
  <c r="W2285" i="252" s="1"/>
  <c r="W2286" i="252" s="1"/>
  <c r="W2287" i="252" s="1"/>
  <c r="W2288" i="252" s="1"/>
  <c r="W2289" i="252" s="1"/>
  <c r="W2290" i="252" s="1"/>
  <c r="W2291" i="252" s="1"/>
  <c r="W2292" i="252" s="1"/>
  <c r="W2293" i="252" s="1"/>
  <c r="W2294" i="252" s="1"/>
  <c r="W2295" i="252" s="1"/>
  <c r="W2296" i="252" s="1"/>
  <c r="W2297" i="252" s="1"/>
  <c r="W2298" i="252" s="1"/>
  <c r="W2299" i="252" s="1"/>
  <c r="W2300" i="252" s="1"/>
  <c r="W2301" i="252" s="1"/>
  <c r="W2302" i="252" s="1"/>
  <c r="W2303" i="252" s="1"/>
  <c r="W2304" i="252" s="1"/>
  <c r="W2305" i="252" s="1"/>
  <c r="W2306" i="252" s="1"/>
  <c r="W2307" i="252" s="1"/>
  <c r="W2308" i="252" s="1"/>
  <c r="W2309" i="252" s="1"/>
  <c r="W2310" i="252" s="1"/>
  <c r="W2311" i="252" s="1"/>
  <c r="W2312" i="252" s="1"/>
  <c r="W2313" i="252" s="1"/>
  <c r="W2314" i="252" s="1"/>
  <c r="W2315" i="252" s="1"/>
  <c r="W2316" i="252" s="1"/>
  <c r="W2317" i="252" s="1"/>
  <c r="W2318" i="252" s="1"/>
  <c r="W2319" i="252" s="1"/>
  <c r="W2320" i="252" s="1"/>
  <c r="W2321" i="252" s="1"/>
  <c r="W2322" i="252" s="1"/>
  <c r="W2323" i="252" s="1"/>
  <c r="W2324" i="252" s="1"/>
  <c r="W2325" i="252" s="1"/>
  <c r="W2326" i="252" s="1"/>
  <c r="W2327" i="252" s="1"/>
  <c r="W2328" i="252" s="1"/>
  <c r="W2329" i="252" s="1"/>
  <c r="W2330" i="252" s="1"/>
  <c r="W2331" i="252" s="1"/>
  <c r="W2332" i="252" s="1"/>
  <c r="W2333" i="252" s="1"/>
  <c r="W2334" i="252" s="1"/>
  <c r="W2335" i="252" s="1"/>
  <c r="W2336" i="252" s="1"/>
  <c r="W2337" i="252" s="1"/>
  <c r="W2338" i="252" s="1"/>
  <c r="W2339" i="252" s="1"/>
  <c r="W2340" i="252" s="1"/>
  <c r="W2341" i="252" s="1"/>
  <c r="W2342" i="252" s="1"/>
  <c r="W2343" i="252" s="1"/>
  <c r="W2344" i="252" s="1"/>
  <c r="W2345" i="252" s="1"/>
  <c r="W2346" i="252" s="1"/>
  <c r="W2347" i="252" s="1"/>
  <c r="W2348" i="252" s="1"/>
  <c r="W2349" i="252" s="1"/>
  <c r="W2350" i="252" s="1"/>
  <c r="W2351" i="252" s="1"/>
  <c r="W2352" i="252" s="1"/>
  <c r="W2353" i="252" s="1"/>
  <c r="W2354" i="252" s="1"/>
  <c r="W2355" i="252" s="1"/>
  <c r="W2356" i="252" s="1"/>
  <c r="W2357" i="252" s="1"/>
  <c r="W2358" i="252" s="1"/>
  <c r="W2359" i="252" s="1"/>
  <c r="W2360" i="252" s="1"/>
  <c r="W2361" i="252" s="1"/>
  <c r="W2362" i="252" s="1"/>
  <c r="W2363" i="252" s="1"/>
  <c r="W2364" i="252" s="1"/>
  <c r="W2365" i="252" s="1"/>
  <c r="W2366" i="252" s="1"/>
  <c r="W2367" i="252" s="1"/>
  <c r="W2368" i="252" s="1"/>
  <c r="W2369" i="252" s="1"/>
  <c r="W2370" i="252" s="1"/>
  <c r="W2371" i="252" s="1"/>
  <c r="W2372" i="252" s="1"/>
  <c r="W2373" i="252" s="1"/>
  <c r="W2374" i="252" s="1"/>
  <c r="W2375" i="252" s="1"/>
  <c r="W2376" i="252" s="1"/>
  <c r="W2377" i="252" s="1"/>
  <c r="W2378" i="252" s="1"/>
  <c r="W2379" i="252" s="1"/>
  <c r="W2380" i="252" s="1"/>
  <c r="W2381" i="252" s="1"/>
  <c r="W2382" i="252" s="1"/>
  <c r="W2383" i="252" s="1"/>
  <c r="W2384" i="252" s="1"/>
  <c r="W2385" i="252" s="1"/>
  <c r="W2386" i="252" s="1"/>
  <c r="W2387" i="252" s="1"/>
  <c r="W2388" i="252" s="1"/>
  <c r="W2389" i="252" s="1"/>
  <c r="W2390" i="252" s="1"/>
  <c r="W2391" i="252" s="1"/>
  <c r="W2392" i="252" s="1"/>
  <c r="W2393" i="252" s="1"/>
  <c r="W2394" i="252" s="1"/>
  <c r="W2395" i="252" s="1"/>
  <c r="W2396" i="252" s="1"/>
  <c r="W2397" i="252" s="1"/>
  <c r="W2398" i="252" s="1"/>
  <c r="W2399" i="252" s="1"/>
  <c r="W2400" i="252" s="1"/>
  <c r="W2401" i="252" s="1"/>
  <c r="W2402" i="252" s="1"/>
  <c r="W2403" i="252" s="1"/>
  <c r="W2404" i="252" s="1"/>
  <c r="W2405" i="252" s="1"/>
  <c r="W2406" i="252" s="1"/>
  <c r="W2407" i="252" s="1"/>
  <c r="W2408" i="252" s="1"/>
  <c r="W2409" i="252" s="1"/>
  <c r="W2410" i="252" s="1"/>
  <c r="W2411" i="252" s="1"/>
  <c r="W2412" i="252" s="1"/>
  <c r="W2413" i="252" s="1"/>
  <c r="W2414" i="252" s="1"/>
  <c r="W2415" i="252" s="1"/>
  <c r="W2416" i="252" s="1"/>
  <c r="W2417" i="252" s="1"/>
  <c r="W2418" i="252" s="1"/>
  <c r="W2419" i="252" s="1"/>
  <c r="W2420" i="252" s="1"/>
  <c r="W2421" i="252" s="1"/>
  <c r="W2422" i="252" s="1"/>
  <c r="W2423" i="252" s="1"/>
  <c r="W2424" i="252" s="1"/>
  <c r="W2425" i="252" s="1"/>
  <c r="W2426" i="252" s="1"/>
  <c r="W2427" i="252" s="1"/>
  <c r="W2428" i="252" s="1"/>
  <c r="W2429" i="252" s="1"/>
  <c r="W2430" i="252" s="1"/>
  <c r="W2431" i="252" s="1"/>
  <c r="W2432" i="252" s="1"/>
  <c r="W2433" i="252" s="1"/>
  <c r="W2434" i="252" s="1"/>
  <c r="W2435" i="252" s="1"/>
  <c r="W2436" i="252" s="1"/>
  <c r="W2437" i="252" s="1"/>
  <c r="W2438" i="252" s="1"/>
  <c r="W2439" i="252" s="1"/>
  <c r="W2440" i="252" s="1"/>
  <c r="W2441" i="252" s="1"/>
  <c r="W2442" i="252" s="1"/>
  <c r="W2443" i="252" s="1"/>
  <c r="W2444" i="252" s="1"/>
  <c r="W2445" i="252" s="1"/>
  <c r="W2446" i="252" s="1"/>
  <c r="W2447" i="252" s="1"/>
  <c r="W2448" i="252" s="1"/>
  <c r="W2449" i="252" s="1"/>
  <c r="W2450" i="252" s="1"/>
  <c r="W2451" i="252" s="1"/>
  <c r="W2452" i="252" s="1"/>
  <c r="W2453" i="252" s="1"/>
  <c r="W2454" i="252" s="1"/>
  <c r="W2455" i="252" s="1"/>
  <c r="W2456" i="252" s="1"/>
  <c r="W2457" i="252" s="1"/>
  <c r="W2458" i="252" s="1"/>
  <c r="W2459" i="252" s="1"/>
  <c r="W2460" i="252" s="1"/>
  <c r="W2461" i="252" s="1"/>
  <c r="W2462" i="252" s="1"/>
  <c r="W2463" i="252" s="1"/>
  <c r="W2464" i="252" s="1"/>
  <c r="W2465" i="252" s="1"/>
  <c r="W2466" i="252" s="1"/>
  <c r="W2467" i="252" s="1"/>
  <c r="W2468" i="252" s="1"/>
  <c r="W2469" i="252" s="1"/>
  <c r="W2470" i="252" s="1"/>
  <c r="W2471" i="252" s="1"/>
  <c r="W2472" i="252" s="1"/>
  <c r="W2473" i="252" s="1"/>
  <c r="W2474" i="252" s="1"/>
  <c r="W2475" i="252" s="1"/>
  <c r="W2476" i="252" s="1"/>
  <c r="W2477" i="252" s="1"/>
  <c r="W2478" i="252" s="1"/>
  <c r="W2479" i="252" s="1"/>
  <c r="W2480" i="252" s="1"/>
  <c r="W2481" i="252" s="1"/>
  <c r="W2482" i="252" s="1"/>
  <c r="W2483" i="252" s="1"/>
  <c r="W2484" i="252" s="1"/>
  <c r="W2485" i="252" s="1"/>
  <c r="W2486" i="252" s="1"/>
  <c r="W2487" i="252" s="1"/>
  <c r="W2488" i="252" s="1"/>
  <c r="W2489" i="252" s="1"/>
  <c r="W2490" i="252" s="1"/>
  <c r="W2491" i="252" s="1"/>
  <c r="W2492" i="252" s="1"/>
  <c r="W2493" i="252" s="1"/>
  <c r="W2494" i="252" s="1"/>
  <c r="W2495" i="252" s="1"/>
  <c r="W2496" i="252" s="1"/>
  <c r="W2497" i="252" s="1"/>
  <c r="W2498" i="252" s="1"/>
  <c r="W2499" i="252" s="1"/>
  <c r="W2500" i="252" s="1"/>
  <c r="W2501" i="252" s="1"/>
  <c r="W2502" i="252" s="1"/>
  <c r="W2503" i="252" s="1"/>
  <c r="W2504" i="252" s="1"/>
  <c r="W2505" i="252" s="1"/>
  <c r="W2506" i="252" s="1"/>
  <c r="W2507" i="252" s="1"/>
  <c r="W2508" i="252" s="1"/>
  <c r="W2509" i="252" s="1"/>
  <c r="W2510" i="252" s="1"/>
  <c r="W2511" i="252" s="1"/>
  <c r="W2512" i="252" s="1"/>
  <c r="W2513" i="252" s="1"/>
  <c r="W2514" i="252" s="1"/>
  <c r="W2515" i="252" s="1"/>
  <c r="W2516" i="252" s="1"/>
  <c r="W2517" i="252" s="1"/>
  <c r="W2518" i="252" s="1"/>
  <c r="W2519" i="252" s="1"/>
  <c r="W2520" i="252" s="1"/>
  <c r="W2521" i="252" s="1"/>
  <c r="W2522" i="252" s="1"/>
  <c r="W2523" i="252" s="1"/>
  <c r="W2524" i="252" s="1"/>
  <c r="W2525" i="252" s="1"/>
  <c r="W2526" i="252" s="1"/>
  <c r="W2527" i="252" s="1"/>
  <c r="W2528" i="252" s="1"/>
  <c r="W2529" i="252" s="1"/>
  <c r="W2530" i="252" s="1"/>
  <c r="W2531" i="252" s="1"/>
  <c r="W2532" i="252" s="1"/>
  <c r="W2533" i="252" s="1"/>
  <c r="W2534" i="252" s="1"/>
  <c r="W2535" i="252" s="1"/>
  <c r="W2536" i="252" s="1"/>
  <c r="W2537" i="252" s="1"/>
  <c r="W2538" i="252" s="1"/>
  <c r="W2539" i="252" s="1"/>
  <c r="W2540" i="252" s="1"/>
  <c r="W2541" i="252" s="1"/>
  <c r="W2542" i="252" s="1"/>
  <c r="W2543" i="252" s="1"/>
  <c r="W2544" i="252" s="1"/>
  <c r="W2545" i="252" s="1"/>
  <c r="W2546" i="252" s="1"/>
  <c r="W2547" i="252" s="1"/>
  <c r="W2548" i="252" s="1"/>
  <c r="W2549" i="252" s="1"/>
  <c r="W2550" i="252" s="1"/>
  <c r="W2551" i="252" s="1"/>
  <c r="W2552" i="252" s="1"/>
  <c r="W2553" i="252" s="1"/>
  <c r="W2554" i="252" s="1"/>
  <c r="W2555" i="252" s="1"/>
  <c r="W2556" i="252" s="1"/>
  <c r="W2557" i="252" s="1"/>
  <c r="W2558" i="252" s="1"/>
  <c r="W2559" i="252" s="1"/>
  <c r="W2560" i="252" s="1"/>
  <c r="W2561" i="252" s="1"/>
  <c r="W2562" i="252" s="1"/>
  <c r="W2563" i="252" s="1"/>
  <c r="W2564" i="252" s="1"/>
  <c r="W2565" i="252" s="1"/>
  <c r="W2566" i="252" s="1"/>
  <c r="W2567" i="252" s="1"/>
  <c r="W2568" i="252" s="1"/>
  <c r="W2569" i="252" s="1"/>
  <c r="W2570" i="252" s="1"/>
  <c r="W2571" i="252" s="1"/>
  <c r="W2572" i="252" s="1"/>
  <c r="W2573" i="252" s="1"/>
  <c r="W2574" i="252" s="1"/>
  <c r="W2575" i="252" s="1"/>
  <c r="W2576" i="252" s="1"/>
  <c r="W2577" i="252" s="1"/>
  <c r="W2578" i="252" s="1"/>
  <c r="W2579" i="252" s="1"/>
  <c r="W2580" i="252" s="1"/>
  <c r="W2581" i="252" s="1"/>
  <c r="W2582" i="252" s="1"/>
  <c r="W2583" i="252" s="1"/>
  <c r="W2584" i="252" s="1"/>
  <c r="W2585" i="252" s="1"/>
  <c r="W2586" i="252" s="1"/>
  <c r="W2587" i="252" s="1"/>
  <c r="W2588" i="252" s="1"/>
  <c r="W2589" i="252" s="1"/>
  <c r="W2590" i="252" s="1"/>
  <c r="W2591" i="252" s="1"/>
  <c r="W2592" i="252" s="1"/>
  <c r="W2593" i="252" s="1"/>
  <c r="W2594" i="252" s="1"/>
  <c r="W2595" i="252" s="1"/>
  <c r="W2596" i="252" s="1"/>
  <c r="W2597" i="252" s="1"/>
  <c r="W2598" i="252" s="1"/>
  <c r="W2599" i="252" s="1"/>
  <c r="W2600" i="252" s="1"/>
  <c r="W2601" i="252" s="1"/>
  <c r="W2602" i="252" s="1"/>
  <c r="W2603" i="252" s="1"/>
  <c r="W2604" i="252" s="1"/>
  <c r="W2605" i="252" s="1"/>
  <c r="W2606" i="252" s="1"/>
  <c r="W2607" i="252" s="1"/>
  <c r="W2608" i="252" s="1"/>
  <c r="W2609" i="252" s="1"/>
  <c r="W2610" i="252" s="1"/>
  <c r="W2611" i="252" s="1"/>
  <c r="W2612" i="252" s="1"/>
  <c r="W2613" i="252" s="1"/>
  <c r="W2614" i="252" s="1"/>
  <c r="W2615" i="252" s="1"/>
  <c r="W2616" i="252" s="1"/>
  <c r="W2617" i="252" s="1"/>
  <c r="W2618" i="252" s="1"/>
  <c r="W2619" i="252" s="1"/>
  <c r="W2620" i="252" s="1"/>
  <c r="W2621" i="252" s="1"/>
  <c r="W2622" i="252" s="1"/>
  <c r="W2623" i="252" s="1"/>
  <c r="W2624" i="252" s="1"/>
  <c r="W2625" i="252" s="1"/>
  <c r="W2626" i="252" s="1"/>
  <c r="W2627" i="252" s="1"/>
  <c r="W2628" i="252" s="1"/>
  <c r="W2629" i="252" s="1"/>
  <c r="W2630" i="252" s="1"/>
  <c r="W2631" i="252" s="1"/>
  <c r="W2632" i="252" s="1"/>
  <c r="W2633" i="252" s="1"/>
  <c r="W2634" i="252" s="1"/>
  <c r="W2635" i="252" s="1"/>
  <c r="W2636" i="252" s="1"/>
  <c r="W2637" i="252" s="1"/>
  <c r="W2638" i="252" s="1"/>
  <c r="W2639" i="252" s="1"/>
  <c r="W2640" i="252" s="1"/>
  <c r="W2641" i="252" s="1"/>
  <c r="W2642" i="252" s="1"/>
  <c r="W2643" i="252" s="1"/>
  <c r="W2644" i="252" s="1"/>
  <c r="W2645" i="252" s="1"/>
  <c r="W2646" i="252" s="1"/>
  <c r="W2647" i="252" s="1"/>
  <c r="W2648" i="252" s="1"/>
  <c r="W2649" i="252" s="1"/>
  <c r="W2650" i="252" s="1"/>
  <c r="W2651" i="252" s="1"/>
  <c r="W2652" i="252" s="1"/>
  <c r="W2653" i="252" s="1"/>
  <c r="W2654" i="252" s="1"/>
  <c r="W2655" i="252" s="1"/>
  <c r="W2656" i="252" s="1"/>
  <c r="W2657" i="252" s="1"/>
  <c r="W2658" i="252" s="1"/>
  <c r="W2659" i="252" s="1"/>
  <c r="W2660" i="252" s="1"/>
  <c r="W2661" i="252" s="1"/>
  <c r="W2662" i="252" s="1"/>
  <c r="W2663" i="252" s="1"/>
  <c r="W2664" i="252" s="1"/>
  <c r="W2665" i="252" s="1"/>
  <c r="W2666" i="252" s="1"/>
  <c r="W2667" i="252" s="1"/>
  <c r="W2668" i="252" s="1"/>
  <c r="W2669" i="252" s="1"/>
  <c r="W2670" i="252" s="1"/>
  <c r="W2671" i="252" s="1"/>
  <c r="W2672" i="252" s="1"/>
  <c r="W2673" i="252" s="1"/>
  <c r="W2674" i="252" s="1"/>
  <c r="W2675" i="252" s="1"/>
  <c r="W2676" i="252" s="1"/>
  <c r="W2677" i="252" s="1"/>
  <c r="W2678" i="252" s="1"/>
  <c r="W2679" i="252" s="1"/>
  <c r="W2680" i="252" s="1"/>
  <c r="W2681" i="252" s="1"/>
  <c r="W2682" i="252" s="1"/>
  <c r="W2683" i="252" s="1"/>
  <c r="W2684" i="252" s="1"/>
  <c r="W2685" i="252" s="1"/>
  <c r="W2686" i="252" s="1"/>
  <c r="W2687" i="252" s="1"/>
  <c r="W2688" i="252" s="1"/>
  <c r="W2689" i="252" s="1"/>
  <c r="W2690" i="252" s="1"/>
  <c r="W2691" i="252" s="1"/>
  <c r="W2692" i="252" s="1"/>
  <c r="W2693" i="252" s="1"/>
  <c r="W2694" i="252" s="1"/>
  <c r="W2695" i="252" s="1"/>
  <c r="W2696" i="252" s="1"/>
  <c r="W2697" i="252" s="1"/>
  <c r="W2698" i="252" s="1"/>
  <c r="W2699" i="252" s="1"/>
  <c r="W2700" i="252" s="1"/>
  <c r="W2701" i="252" s="1"/>
  <c r="W2702" i="252" s="1"/>
  <c r="W2703" i="252" s="1"/>
  <c r="W2704" i="252" s="1"/>
  <c r="W2705" i="252" s="1"/>
  <c r="W2706" i="252" s="1"/>
  <c r="W2707" i="252" s="1"/>
  <c r="W2708" i="252" s="1"/>
  <c r="W2709" i="252" s="1"/>
  <c r="W2710" i="252" s="1"/>
  <c r="W2711" i="252" s="1"/>
  <c r="W2712" i="252" s="1"/>
  <c r="W2713" i="252" s="1"/>
  <c r="W2714" i="252" s="1"/>
  <c r="W2715" i="252" s="1"/>
  <c r="W2716" i="252" s="1"/>
  <c r="W2717" i="252" s="1"/>
  <c r="W2718" i="252" s="1"/>
  <c r="W2719" i="252" s="1"/>
  <c r="W2720" i="252" s="1"/>
  <c r="W2721" i="252" s="1"/>
  <c r="W2722" i="252" s="1"/>
  <c r="W2723" i="252" s="1"/>
  <c r="W2724" i="252" s="1"/>
  <c r="W2725" i="252" s="1"/>
  <c r="W2726" i="252" s="1"/>
  <c r="W2727" i="252" s="1"/>
  <c r="W2728" i="252" s="1"/>
  <c r="W2729" i="252" s="1"/>
  <c r="W2730" i="252" s="1"/>
  <c r="W2731" i="252" s="1"/>
  <c r="W2732" i="252" s="1"/>
  <c r="W2733" i="252" s="1"/>
  <c r="W2734" i="252" s="1"/>
  <c r="W2735" i="252" s="1"/>
  <c r="W2736" i="252" s="1"/>
  <c r="W2737" i="252" s="1"/>
  <c r="W2738" i="252" s="1"/>
  <c r="W2739" i="252" s="1"/>
  <c r="W2740" i="252" s="1"/>
  <c r="W2741" i="252" s="1"/>
  <c r="W2742" i="252" s="1"/>
  <c r="W2743" i="252" s="1"/>
  <c r="W2744" i="252" s="1"/>
  <c r="W2745" i="252" s="1"/>
  <c r="W2746" i="252" s="1"/>
  <c r="W2747" i="252" s="1"/>
  <c r="W2748" i="252" s="1"/>
  <c r="W2749" i="252" s="1"/>
  <c r="W2750" i="252" s="1"/>
  <c r="W2751" i="252" s="1"/>
  <c r="W2752" i="252" s="1"/>
  <c r="W2753" i="252" s="1"/>
  <c r="W2754" i="252" s="1"/>
  <c r="W2755" i="252" s="1"/>
  <c r="W2756" i="252" s="1"/>
  <c r="W2757" i="252" s="1"/>
  <c r="W2758" i="252" s="1"/>
  <c r="W2759" i="252" s="1"/>
  <c r="W2760" i="252" s="1"/>
  <c r="W2761" i="252" s="1"/>
  <c r="W2762" i="252" s="1"/>
  <c r="W2763" i="252" s="1"/>
  <c r="W2764" i="252" s="1"/>
  <c r="W2765" i="252" s="1"/>
  <c r="W2766" i="252" s="1"/>
  <c r="W2767" i="252" s="1"/>
  <c r="W2768" i="252" s="1"/>
  <c r="W2769" i="252" s="1"/>
  <c r="W2770" i="252" s="1"/>
  <c r="W2771" i="252" s="1"/>
  <c r="W2772" i="252" s="1"/>
  <c r="W2773" i="252" s="1"/>
  <c r="W2774" i="252" s="1"/>
  <c r="W2775" i="252" s="1"/>
  <c r="W2776" i="252" s="1"/>
  <c r="W2777" i="252" s="1"/>
  <c r="W2778" i="252" s="1"/>
  <c r="W2779" i="252" s="1"/>
  <c r="W2780" i="252" s="1"/>
  <c r="W2781" i="252" s="1"/>
  <c r="W2782" i="252" s="1"/>
  <c r="W2783" i="252" s="1"/>
  <c r="W2784" i="252" s="1"/>
  <c r="W2785" i="252" s="1"/>
  <c r="W2786" i="252" s="1"/>
  <c r="W2787" i="252" s="1"/>
  <c r="W2788" i="252" s="1"/>
  <c r="W2789" i="252" s="1"/>
  <c r="W2790" i="252" s="1"/>
  <c r="W2791" i="252" s="1"/>
  <c r="W2792" i="252" s="1"/>
  <c r="W2793" i="252" s="1"/>
  <c r="W2794" i="252" s="1"/>
  <c r="W2795" i="252" s="1"/>
  <c r="W2796" i="252" s="1"/>
  <c r="W2797" i="252" s="1"/>
  <c r="W2798" i="252" s="1"/>
  <c r="W2799" i="252" s="1"/>
  <c r="W2800" i="252" s="1"/>
  <c r="W2801" i="252" s="1"/>
  <c r="W2802" i="252" s="1"/>
  <c r="W2803" i="252" s="1"/>
  <c r="W2804" i="252" s="1"/>
  <c r="W2805" i="252" s="1"/>
  <c r="W2806" i="252" s="1"/>
  <c r="W2807" i="252" s="1"/>
  <c r="W2808" i="252" s="1"/>
  <c r="W2809" i="252" s="1"/>
  <c r="W2810" i="252" s="1"/>
  <c r="W2811" i="252" s="1"/>
  <c r="W2812" i="252" s="1"/>
  <c r="W2813" i="252" s="1"/>
  <c r="W2814" i="252" s="1"/>
  <c r="W2815" i="252" s="1"/>
  <c r="W2816" i="252" s="1"/>
  <c r="W2817" i="252" s="1"/>
  <c r="W2818" i="252" s="1"/>
  <c r="W2819" i="252" s="1"/>
  <c r="W2820" i="252" s="1"/>
  <c r="W2821" i="252" s="1"/>
  <c r="W2822" i="252" s="1"/>
  <c r="W2823" i="252" s="1"/>
  <c r="W2824" i="252" s="1"/>
  <c r="W2825" i="252" s="1"/>
  <c r="W2826" i="252" s="1"/>
  <c r="W2827" i="252" s="1"/>
  <c r="W2828" i="252" s="1"/>
  <c r="W2829" i="252" s="1"/>
  <c r="W2830" i="252" s="1"/>
  <c r="W2831" i="252" s="1"/>
  <c r="W2832" i="252" s="1"/>
  <c r="W2833" i="252" s="1"/>
  <c r="W2834" i="252" s="1"/>
  <c r="W2835" i="252" s="1"/>
  <c r="W2836" i="252" s="1"/>
  <c r="W2837" i="252" s="1"/>
  <c r="W2838" i="252" s="1"/>
  <c r="W2839" i="252" s="1"/>
  <c r="W2840" i="252" s="1"/>
  <c r="W2841" i="252" s="1"/>
  <c r="W2842" i="252" s="1"/>
  <c r="W2843" i="252" s="1"/>
  <c r="W2844" i="252" s="1"/>
  <c r="W2845" i="252" s="1"/>
  <c r="W2846" i="252" s="1"/>
  <c r="W2847" i="252" s="1"/>
  <c r="W2848" i="252" s="1"/>
  <c r="W2849" i="252" s="1"/>
  <c r="W2850" i="252" s="1"/>
  <c r="W2851" i="252" s="1"/>
  <c r="W2852" i="252" s="1"/>
  <c r="W2853" i="252" s="1"/>
  <c r="W2854" i="252" s="1"/>
  <c r="W2855" i="252" s="1"/>
  <c r="W2856" i="252" s="1"/>
  <c r="W2857" i="252" s="1"/>
  <c r="W2858" i="252" s="1"/>
  <c r="W2859" i="252" s="1"/>
  <c r="W2860" i="252" s="1"/>
  <c r="W2861" i="252" s="1"/>
  <c r="W2862" i="252" s="1"/>
  <c r="W2863" i="252" s="1"/>
  <c r="W2864" i="252" s="1"/>
  <c r="W2865" i="252" s="1"/>
  <c r="W2866" i="252" s="1"/>
  <c r="W2867" i="252" s="1"/>
  <c r="W2868" i="252" s="1"/>
  <c r="W2869" i="252" s="1"/>
  <c r="W2870" i="252" s="1"/>
  <c r="W2871" i="252" s="1"/>
  <c r="W2872" i="252" s="1"/>
  <c r="W2873" i="252" s="1"/>
  <c r="W2874" i="252" s="1"/>
  <c r="W2875" i="252" s="1"/>
  <c r="W2876" i="252" s="1"/>
  <c r="W2877" i="252" s="1"/>
  <c r="W2878" i="252" s="1"/>
  <c r="W2879" i="252" s="1"/>
  <c r="W2880" i="252" s="1"/>
  <c r="W2881" i="252" s="1"/>
  <c r="W2882" i="252" s="1"/>
  <c r="W2883" i="252" s="1"/>
  <c r="W2884" i="252" s="1"/>
  <c r="W2885" i="252" s="1"/>
  <c r="W2886" i="252" s="1"/>
  <c r="W2887" i="252" s="1"/>
  <c r="W2888" i="252" s="1"/>
  <c r="W2889" i="252" s="1"/>
  <c r="W2890" i="252" s="1"/>
  <c r="W2891" i="252" s="1"/>
  <c r="W2892" i="252" s="1"/>
  <c r="W2893" i="252" s="1"/>
  <c r="W2894" i="252" s="1"/>
  <c r="W2895" i="252" s="1"/>
  <c r="W2896" i="252" s="1"/>
  <c r="W2897" i="252" s="1"/>
  <c r="W2898" i="252" s="1"/>
  <c r="W2899" i="252" s="1"/>
  <c r="W2900" i="252" s="1"/>
  <c r="W2901" i="252" s="1"/>
  <c r="W2902" i="252" s="1"/>
  <c r="W2903" i="252" s="1"/>
  <c r="W2904" i="252" s="1"/>
  <c r="W2905" i="252" s="1"/>
  <c r="W2906" i="252" s="1"/>
  <c r="W2907" i="252" s="1"/>
  <c r="W2908" i="252" s="1"/>
  <c r="W2909" i="252" s="1"/>
  <c r="W2910" i="252" s="1"/>
  <c r="W2911" i="252" s="1"/>
  <c r="W2912" i="252" s="1"/>
  <c r="W2913" i="252" s="1"/>
  <c r="W2914" i="252" s="1"/>
  <c r="W2915" i="252" s="1"/>
  <c r="W2916" i="252" s="1"/>
  <c r="W2917" i="252" s="1"/>
  <c r="W2918" i="252" s="1"/>
  <c r="W2919" i="252" s="1"/>
  <c r="W2920" i="252" s="1"/>
  <c r="W2921" i="252" s="1"/>
  <c r="W2922" i="252" s="1"/>
  <c r="W2923" i="252" s="1"/>
  <c r="W2924" i="252" s="1"/>
  <c r="W2925" i="252" s="1"/>
  <c r="W2926" i="252" s="1"/>
  <c r="W2927" i="252" s="1"/>
  <c r="W2928" i="252" s="1"/>
  <c r="W2929" i="252" s="1"/>
  <c r="W2930" i="252" s="1"/>
  <c r="W2931" i="252" s="1"/>
  <c r="W2932" i="252" s="1"/>
  <c r="W2933" i="252" s="1"/>
  <c r="W2934" i="252" s="1"/>
  <c r="W2935" i="252" s="1"/>
  <c r="W2936" i="252" s="1"/>
  <c r="W2937" i="252" s="1"/>
  <c r="W2938" i="252" s="1"/>
  <c r="W2939" i="252" s="1"/>
  <c r="W2940" i="252" s="1"/>
  <c r="W2941" i="252" s="1"/>
  <c r="W2942" i="252" s="1"/>
  <c r="W2943" i="252" s="1"/>
  <c r="W2944" i="252" s="1"/>
  <c r="W2945" i="252" s="1"/>
  <c r="W2946" i="252" s="1"/>
  <c r="W2947" i="252" s="1"/>
  <c r="W2948" i="252" s="1"/>
  <c r="W2949" i="252" s="1"/>
  <c r="W2950" i="252" s="1"/>
  <c r="W2951" i="252" s="1"/>
  <c r="W2952" i="252" s="1"/>
  <c r="W2953" i="252" s="1"/>
  <c r="W2954" i="252" s="1"/>
  <c r="W2955" i="252" s="1"/>
  <c r="W2956" i="252" s="1"/>
  <c r="W2957" i="252" s="1"/>
  <c r="W2958" i="252" s="1"/>
  <c r="W2959" i="252" s="1"/>
  <c r="W2960" i="252" s="1"/>
  <c r="W2961" i="252" s="1"/>
  <c r="W2962" i="252" s="1"/>
  <c r="W2963" i="252" s="1"/>
  <c r="W2964" i="252" s="1"/>
  <c r="W2965" i="252" s="1"/>
  <c r="W2966" i="252" s="1"/>
  <c r="W2967" i="252" s="1"/>
  <c r="W2968" i="252" s="1"/>
  <c r="W2969" i="252" s="1"/>
  <c r="W2970" i="252" s="1"/>
  <c r="W2971" i="252" s="1"/>
  <c r="W2972" i="252" s="1"/>
  <c r="W2973" i="252" s="1"/>
  <c r="W2974" i="252" s="1"/>
  <c r="W2975" i="252" s="1"/>
  <c r="W2976" i="252" s="1"/>
  <c r="W2977" i="252" s="1"/>
  <c r="W2978" i="252" s="1"/>
  <c r="W2979" i="252" s="1"/>
  <c r="W2980" i="252" s="1"/>
  <c r="W2981" i="252" s="1"/>
  <c r="W2982" i="252" s="1"/>
  <c r="W2983" i="252" s="1"/>
  <c r="W2984" i="252" s="1"/>
  <c r="W2985" i="252" s="1"/>
  <c r="W2986" i="252" s="1"/>
  <c r="W2987" i="252" s="1"/>
  <c r="W2988" i="252" s="1"/>
  <c r="W2989" i="252" s="1"/>
  <c r="W2990" i="252" s="1"/>
  <c r="W2991" i="252" s="1"/>
  <c r="W2992" i="252" s="1"/>
  <c r="W2993" i="252" s="1"/>
  <c r="W2994" i="252" s="1"/>
  <c r="W2995" i="252" s="1"/>
  <c r="W2996" i="252" s="1"/>
  <c r="W2997" i="252" s="1"/>
  <c r="W2998" i="252" s="1"/>
  <c r="W2999" i="252" s="1"/>
  <c r="W3000" i="252" s="1"/>
  <c r="W3001" i="252" s="1"/>
  <c r="W3002" i="252" s="1"/>
  <c r="W3003" i="252" s="1"/>
  <c r="W3004" i="252" s="1"/>
  <c r="W3005" i="252" s="1"/>
  <c r="W3006" i="252" s="1"/>
  <c r="W3007" i="252" s="1"/>
  <c r="W3008" i="252" s="1"/>
  <c r="W3009" i="252" s="1"/>
  <c r="W3010" i="252" s="1"/>
  <c r="W3011" i="252" s="1"/>
  <c r="W3012" i="252" s="1"/>
  <c r="W3013" i="252" s="1"/>
  <c r="W3014" i="252" s="1"/>
  <c r="W3015" i="252" s="1"/>
  <c r="W3016" i="252" s="1"/>
  <c r="W3017" i="252" s="1"/>
  <c r="W3018" i="252" s="1"/>
  <c r="W3019" i="252" s="1"/>
  <c r="W3020" i="252" s="1"/>
  <c r="W3021" i="252" s="1"/>
  <c r="W3022" i="252" s="1"/>
  <c r="W3023" i="252" s="1"/>
  <c r="W3024" i="252" s="1"/>
  <c r="W3025" i="252" s="1"/>
  <c r="W3026" i="252" s="1"/>
  <c r="W3027" i="252" s="1"/>
  <c r="W3028" i="252" s="1"/>
  <c r="W3029" i="252" s="1"/>
  <c r="W3030" i="252" s="1"/>
  <c r="W3031" i="252" s="1"/>
  <c r="W3032" i="252" s="1"/>
  <c r="W3033" i="252" s="1"/>
  <c r="W3034" i="252" s="1"/>
  <c r="W3035" i="252" s="1"/>
  <c r="W3036" i="252" s="1"/>
  <c r="W3037" i="252" s="1"/>
  <c r="W3038" i="252" s="1"/>
  <c r="W3039" i="252" s="1"/>
  <c r="W3040" i="252" s="1"/>
  <c r="W3041" i="252" s="1"/>
  <c r="W3042" i="252" s="1"/>
  <c r="W3043" i="252" s="1"/>
  <c r="W3044" i="252" s="1"/>
  <c r="W3045" i="252" s="1"/>
  <c r="W3046" i="252" s="1"/>
  <c r="W3047" i="252" s="1"/>
  <c r="W3048" i="252" s="1"/>
  <c r="W3049" i="252" s="1"/>
  <c r="W3050" i="252" s="1"/>
  <c r="W3051" i="252" s="1"/>
  <c r="W3052" i="252" s="1"/>
  <c r="W3053" i="252" s="1"/>
  <c r="W3054" i="252" s="1"/>
  <c r="W3055" i="252" s="1"/>
  <c r="W3056" i="252" s="1"/>
  <c r="W3057" i="252" s="1"/>
  <c r="W3058" i="252" s="1"/>
  <c r="W3059" i="252" s="1"/>
  <c r="W3060" i="252" s="1"/>
  <c r="W3061" i="252" s="1"/>
  <c r="W3062" i="252" s="1"/>
  <c r="W3063" i="252" s="1"/>
  <c r="W3064" i="252" s="1"/>
  <c r="W3065" i="252" s="1"/>
  <c r="W3066" i="252" s="1"/>
  <c r="W3067" i="252" s="1"/>
  <c r="W3068" i="252" s="1"/>
  <c r="W3069" i="252" s="1"/>
  <c r="W3070" i="252" s="1"/>
  <c r="W3071" i="252" s="1"/>
  <c r="W3072" i="252" s="1"/>
  <c r="W3073" i="252" s="1"/>
  <c r="W3074" i="252" s="1"/>
  <c r="W3075" i="252" s="1"/>
  <c r="W3076" i="252" s="1"/>
  <c r="W3077" i="252" s="1"/>
  <c r="W3078" i="252" s="1"/>
  <c r="W3079" i="252" s="1"/>
  <c r="W3080" i="252" s="1"/>
  <c r="W3081" i="252" s="1"/>
  <c r="W3082" i="252" s="1"/>
  <c r="W3083" i="252" s="1"/>
  <c r="W3084" i="252" s="1"/>
  <c r="W3085" i="252" s="1"/>
  <c r="W3086" i="252" s="1"/>
  <c r="W3087" i="252" s="1"/>
  <c r="W3088" i="252" s="1"/>
  <c r="W3089" i="252" s="1"/>
  <c r="W3090" i="252" s="1"/>
  <c r="W3091" i="252" s="1"/>
  <c r="W3092" i="252" s="1"/>
  <c r="W3093" i="252" s="1"/>
  <c r="W3094" i="252" s="1"/>
  <c r="W3095" i="252" s="1"/>
  <c r="W3096" i="252" s="1"/>
  <c r="W3097" i="252" s="1"/>
  <c r="W3098" i="252" s="1"/>
  <c r="W3099" i="252" s="1"/>
  <c r="W3100" i="252" s="1"/>
  <c r="W3101" i="252" s="1"/>
  <c r="W3102" i="252" s="1"/>
  <c r="W3103" i="252" s="1"/>
  <c r="W3104" i="252" s="1"/>
  <c r="W3105" i="252" s="1"/>
  <c r="W3106" i="252" s="1"/>
  <c r="W3107" i="252" s="1"/>
  <c r="W3108" i="252" s="1"/>
  <c r="W3109" i="252" s="1"/>
  <c r="W3110" i="252" s="1"/>
  <c r="W3111" i="252" s="1"/>
  <c r="W3112" i="252" s="1"/>
  <c r="W3113" i="252" s="1"/>
  <c r="W3114" i="252" s="1"/>
  <c r="W3115" i="252" s="1"/>
  <c r="W3116" i="252" s="1"/>
  <c r="W3117" i="252" s="1"/>
  <c r="W3118" i="252" s="1"/>
  <c r="W3119" i="252" s="1"/>
  <c r="W3120" i="252" s="1"/>
  <c r="W3121" i="252" s="1"/>
  <c r="W3122" i="252" s="1"/>
  <c r="W3123" i="252" s="1"/>
  <c r="W3124" i="252" s="1"/>
  <c r="W3125" i="252" s="1"/>
  <c r="W3126" i="252" s="1"/>
  <c r="W3127" i="252" s="1"/>
  <c r="W3128" i="252" s="1"/>
  <c r="W3129" i="252" s="1"/>
  <c r="W3130" i="252" s="1"/>
  <c r="W3131" i="252" s="1"/>
  <c r="W3132" i="252" s="1"/>
  <c r="W3133" i="252" s="1"/>
  <c r="W3134" i="252" s="1"/>
  <c r="W3135" i="252" s="1"/>
  <c r="W3136" i="252" s="1"/>
  <c r="W3137" i="252" s="1"/>
  <c r="W3138" i="252" s="1"/>
  <c r="W3139" i="252" s="1"/>
  <c r="W3140" i="252" s="1"/>
  <c r="W3141" i="252" s="1"/>
  <c r="W3142" i="252" s="1"/>
  <c r="W3143" i="252" s="1"/>
  <c r="W3144" i="252" s="1"/>
  <c r="W3145" i="252" s="1"/>
  <c r="W3146" i="252" s="1"/>
  <c r="W3147" i="252" s="1"/>
  <c r="W3148" i="252" s="1"/>
  <c r="W3149" i="252" s="1"/>
  <c r="W3150" i="252" s="1"/>
  <c r="W3151" i="252" s="1"/>
  <c r="W3152" i="252" s="1"/>
  <c r="W3153" i="252" s="1"/>
  <c r="W3154" i="252" s="1"/>
  <c r="W3155" i="252" s="1"/>
  <c r="W3156" i="252" s="1"/>
  <c r="W3157" i="252" s="1"/>
  <c r="W3158" i="252" s="1"/>
  <c r="W3159" i="252" s="1"/>
  <c r="W3160" i="252" s="1"/>
  <c r="W3161" i="252" s="1"/>
  <c r="W3162" i="252" s="1"/>
  <c r="W3163" i="252" s="1"/>
  <c r="W3164" i="252" s="1"/>
  <c r="W3165" i="252" s="1"/>
  <c r="W3166" i="252" s="1"/>
  <c r="W3167" i="252" s="1"/>
  <c r="W3168" i="252" s="1"/>
  <c r="W3169" i="252" s="1"/>
  <c r="W3170" i="252" s="1"/>
  <c r="W3171" i="252" s="1"/>
  <c r="W3172" i="252" s="1"/>
  <c r="W3173" i="252" s="1"/>
  <c r="W3174" i="252" s="1"/>
  <c r="W3175" i="252" s="1"/>
  <c r="W3176" i="252" s="1"/>
  <c r="W3177" i="252" s="1"/>
  <c r="W3178" i="252" s="1"/>
  <c r="W3179" i="252" s="1"/>
  <c r="W3180" i="252" s="1"/>
  <c r="W3181" i="252" s="1"/>
  <c r="W3182" i="252" s="1"/>
  <c r="W3183" i="252" s="1"/>
  <c r="W3184" i="252" s="1"/>
  <c r="W3185" i="252" s="1"/>
  <c r="W3186" i="252" s="1"/>
  <c r="W3187" i="252" s="1"/>
  <c r="W3188" i="252" s="1"/>
  <c r="W3189" i="252" s="1"/>
  <c r="W3190" i="252" s="1"/>
  <c r="W3191" i="252" s="1"/>
  <c r="W3192" i="252" s="1"/>
  <c r="W3193" i="252" s="1"/>
  <c r="W3194" i="252" s="1"/>
  <c r="W3195" i="252" s="1"/>
  <c r="W3196" i="252" s="1"/>
  <c r="W3197" i="252" s="1"/>
  <c r="W3198" i="252" s="1"/>
  <c r="W3199" i="252" s="1"/>
  <c r="W3200" i="252" s="1"/>
  <c r="W3201" i="252" s="1"/>
  <c r="W3202" i="252" s="1"/>
  <c r="W3203" i="252" s="1"/>
  <c r="W3204" i="252" s="1"/>
  <c r="W3205" i="252" s="1"/>
  <c r="W3206" i="252" s="1"/>
  <c r="W3207" i="252" s="1"/>
  <c r="AQ19" i="257"/>
  <c r="AQ24" i="257"/>
  <c r="O37" i="256" s="1"/>
  <c r="AQ38" i="257"/>
  <c r="P53" i="256"/>
  <c r="AQ28" i="257"/>
  <c r="AP32" i="257"/>
  <c r="P62" i="256"/>
  <c r="P21" i="256"/>
  <c r="P46" i="256"/>
  <c r="P16" i="256"/>
  <c r="P45" i="256"/>
  <c r="P13" i="256"/>
  <c r="P15" i="256"/>
  <c r="P50" i="256"/>
  <c r="P47" i="256"/>
  <c r="P44" i="256"/>
  <c r="P64" i="256"/>
  <c r="P65" i="256"/>
  <c r="P11" i="256"/>
  <c r="P58" i="256"/>
  <c r="P12" i="256"/>
  <c r="P59" i="256"/>
  <c r="P48" i="256"/>
  <c r="AQ15" i="257"/>
  <c r="O33" i="256" s="1"/>
  <c r="AQ36" i="257"/>
  <c r="O25" i="256" s="1"/>
  <c r="AQ12" i="257"/>
  <c r="AQ35" i="257"/>
  <c r="O24" i="256" s="1"/>
  <c r="AQ14" i="257"/>
  <c r="AQ33" i="257"/>
  <c r="AQ23" i="257"/>
  <c r="AQ20" i="257"/>
  <c r="AQ16" i="257"/>
  <c r="AQ26" i="257"/>
  <c r="AQ39" i="257"/>
  <c r="AQ27" i="257"/>
  <c r="AQ34" i="257"/>
  <c r="AQ17" i="257"/>
  <c r="AQ22" i="257"/>
  <c r="AQ10" i="257"/>
  <c r="AQ30" i="257"/>
  <c r="AQ31" i="257"/>
  <c r="AQ37" i="257"/>
  <c r="O26" i="256" s="1"/>
  <c r="AQ29" i="257"/>
  <c r="P56" i="256"/>
  <c r="P54" i="256"/>
  <c r="AQ32" i="257"/>
  <c r="AQ21" i="257"/>
  <c r="AP18" i="257"/>
  <c r="AP35" i="257"/>
  <c r="AP34" i="257"/>
  <c r="O20" i="256" s="1"/>
  <c r="AP15" i="257"/>
  <c r="O32" i="256" s="1"/>
  <c r="AP33" i="257"/>
  <c r="O19" i="256" s="1"/>
  <c r="AP17" i="257"/>
  <c r="AP37" i="257"/>
  <c r="AP39" i="257"/>
  <c r="AP16" i="257"/>
  <c r="AP36" i="257"/>
  <c r="AP31" i="257"/>
  <c r="AP19" i="257"/>
  <c r="AP23" i="257"/>
  <c r="AP11" i="257"/>
  <c r="AP29" i="257"/>
  <c r="AP28" i="257"/>
  <c r="AP38" i="257"/>
  <c r="R29" i="256"/>
  <c r="AR31" i="257"/>
  <c r="AR32" i="257"/>
  <c r="AR24" i="257"/>
  <c r="O38" i="256" s="1"/>
  <c r="AR35" i="257"/>
  <c r="AR28" i="257"/>
  <c r="AR11" i="257"/>
  <c r="AR37" i="257"/>
  <c r="O28" i="256" s="1"/>
  <c r="AR23" i="257"/>
  <c r="J19" i="41"/>
  <c r="G19" i="41"/>
  <c r="K19" i="41"/>
  <c r="H19" i="41"/>
  <c r="M19" i="41"/>
  <c r="N19" i="41"/>
  <c r="P29" i="256" l="1"/>
  <c r="P14" i="256"/>
  <c r="P17" i="256"/>
  <c r="P52" i="256"/>
  <c r="P35" i="256"/>
  <c r="P20" i="256"/>
  <c r="P57" i="256"/>
  <c r="P18" i="256"/>
  <c r="P51" i="256"/>
  <c r="P49" i="256"/>
  <c r="P19" i="256"/>
  <c r="P61" i="256"/>
  <c r="R52" i="256"/>
  <c r="R60" i="256"/>
  <c r="R16" i="256"/>
  <c r="R12" i="256"/>
  <c r="R55" i="256"/>
  <c r="R50" i="256"/>
  <c r="R35" i="256"/>
  <c r="R56" i="256"/>
  <c r="R53" i="256"/>
  <c r="R62" i="256"/>
  <c r="R44" i="256"/>
  <c r="R14" i="256"/>
  <c r="R17" i="256"/>
  <c r="R64" i="256"/>
  <c r="R11" i="256"/>
  <c r="R45" i="256"/>
  <c r="R51" i="256"/>
  <c r="O27" i="256"/>
  <c r="P27" i="256" s="1"/>
  <c r="R20" i="256"/>
  <c r="R46" i="256"/>
  <c r="R18" i="256"/>
  <c r="R65" i="256"/>
  <c r="R13" i="256"/>
  <c r="R15" i="256"/>
  <c r="R61" i="256"/>
  <c r="R21" i="256"/>
  <c r="R49" i="256"/>
  <c r="R23" i="256"/>
  <c r="R48" i="256"/>
  <c r="R47" i="256"/>
  <c r="R58" i="256"/>
  <c r="R36" i="256"/>
  <c r="R59" i="256"/>
  <c r="R19" i="256"/>
  <c r="R57" i="256"/>
  <c r="R54" i="256"/>
  <c r="P34" i="256"/>
  <c r="R34" i="256"/>
  <c r="P23" i="256"/>
  <c r="P60" i="256"/>
  <c r="P36" i="256"/>
  <c r="P63" i="256"/>
  <c r="Q19" i="41"/>
  <c r="G19" i="229"/>
  <c r="R19" i="41"/>
  <c r="H19" i="229"/>
  <c r="K25" i="41"/>
  <c r="R30" i="256"/>
  <c r="Q30" i="256"/>
  <c r="P30" i="256"/>
  <c r="N25" i="41"/>
  <c r="P19" i="41"/>
  <c r="F19" i="229"/>
  <c r="O41" i="256"/>
  <c r="O40" i="256"/>
  <c r="O39" i="256"/>
  <c r="P32" i="256"/>
  <c r="R32" i="256"/>
  <c r="Q32" i="256"/>
  <c r="Q8" i="256"/>
  <c r="O23" i="256"/>
  <c r="R24" i="256"/>
  <c r="P24" i="256"/>
  <c r="Q24" i="256"/>
  <c r="P28" i="256"/>
  <c r="Q28" i="256"/>
  <c r="R28" i="256"/>
  <c r="P38" i="256"/>
  <c r="R38" i="256"/>
  <c r="Q38" i="256"/>
  <c r="O21" i="256"/>
  <c r="O22" i="256"/>
  <c r="P25" i="256"/>
  <c r="Q25" i="256"/>
  <c r="R25" i="256"/>
  <c r="Q33" i="256"/>
  <c r="P33" i="256"/>
  <c r="R33" i="256"/>
  <c r="H25" i="41"/>
  <c r="P26" i="256"/>
  <c r="Q26" i="256"/>
  <c r="R26" i="256"/>
  <c r="O43" i="256"/>
  <c r="O42" i="256"/>
  <c r="R37" i="256"/>
  <c r="Q37" i="256"/>
  <c r="P37" i="256"/>
  <c r="K8" i="41"/>
  <c r="N8" i="41"/>
  <c r="G8" i="41"/>
  <c r="M25" i="41"/>
  <c r="G25" i="41"/>
  <c r="J8" i="41"/>
  <c r="H8" i="41"/>
  <c r="M8" i="41"/>
  <c r="J25" i="41"/>
  <c r="Q27" i="256" l="1"/>
  <c r="R27" i="256"/>
  <c r="H25" i="229"/>
  <c r="R25" i="41"/>
  <c r="G25" i="229"/>
  <c r="Q25" i="41"/>
  <c r="R8" i="41"/>
  <c r="H6" i="229"/>
  <c r="G6" i="229"/>
  <c r="Q8" i="41"/>
  <c r="F25" i="229"/>
  <c r="P25" i="41"/>
  <c r="F6" i="229"/>
  <c r="P8" i="41"/>
  <c r="N35" i="41"/>
  <c r="N21" i="41"/>
  <c r="P42" i="256"/>
  <c r="R42" i="256"/>
  <c r="Q42" i="256"/>
  <c r="K21" i="41"/>
  <c r="K35" i="41"/>
  <c r="K27" i="41"/>
  <c r="R43" i="256"/>
  <c r="P43" i="256"/>
  <c r="Q43" i="256"/>
  <c r="H27" i="41"/>
  <c r="Q53" i="256"/>
  <c r="Q36" i="256"/>
  <c r="Q17" i="256"/>
  <c r="Q14" i="256"/>
  <c r="Q60" i="256"/>
  <c r="Q35" i="256"/>
  <c r="Q56" i="256"/>
  <c r="Q20" i="256"/>
  <c r="Q48" i="256"/>
  <c r="Q18" i="256"/>
  <c r="Q63" i="256"/>
  <c r="Q62" i="256"/>
  <c r="Q12" i="256"/>
  <c r="Q47" i="256"/>
  <c r="Q54" i="256"/>
  <c r="Q46" i="256"/>
  <c r="Q44" i="256"/>
  <c r="Q49" i="256"/>
  <c r="Q52" i="256"/>
  <c r="Q51" i="256"/>
  <c r="Q13" i="256"/>
  <c r="Q23" i="256"/>
  <c r="Q15" i="256"/>
  <c r="Q55" i="256"/>
  <c r="Q65" i="256"/>
  <c r="Q58" i="256"/>
  <c r="Q19" i="256"/>
  <c r="Q11" i="256"/>
  <c r="Q50" i="256"/>
  <c r="Q45" i="256"/>
  <c r="Q64" i="256"/>
  <c r="Q61" i="256"/>
  <c r="Q16" i="256"/>
  <c r="Q21" i="256"/>
  <c r="Q59" i="256"/>
  <c r="Q57" i="256"/>
  <c r="P39" i="256"/>
  <c r="Q39" i="256"/>
  <c r="R39" i="256"/>
  <c r="H35" i="41"/>
  <c r="H21" i="41"/>
  <c r="N27" i="41"/>
  <c r="Q40" i="256"/>
  <c r="P40" i="256"/>
  <c r="R40" i="256"/>
  <c r="Q22" i="256"/>
  <c r="R22" i="256"/>
  <c r="P22" i="256"/>
  <c r="Q41" i="256"/>
  <c r="P41" i="256"/>
  <c r="R41" i="256"/>
  <c r="U11" i="256" l="1"/>
  <c r="P4" i="256"/>
  <c r="W11" i="256"/>
  <c r="R4" i="256"/>
  <c r="V11" i="256"/>
  <c r="Q4" i="256"/>
  <c r="K1239" i="252"/>
  <c r="K1367" i="252"/>
  <c r="K1495" i="252"/>
  <c r="K1623" i="252"/>
  <c r="K16" i="252"/>
  <c r="K32" i="252"/>
  <c r="K48" i="252"/>
  <c r="K64" i="252"/>
  <c r="K80" i="252"/>
  <c r="K96" i="252"/>
  <c r="K112" i="252"/>
  <c r="K128" i="252"/>
  <c r="K144" i="252"/>
  <c r="K160" i="252"/>
  <c r="K176" i="252"/>
  <c r="K192" i="252"/>
  <c r="K208" i="252"/>
  <c r="K224" i="252"/>
  <c r="K240" i="252"/>
  <c r="K256" i="252"/>
  <c r="K272" i="252"/>
  <c r="K288" i="252"/>
  <c r="K304" i="252"/>
  <c r="K320" i="252"/>
  <c r="K336" i="252"/>
  <c r="K352" i="252"/>
  <c r="K368" i="252"/>
  <c r="K384" i="252"/>
  <c r="K400" i="252"/>
  <c r="K416" i="252"/>
  <c r="K432" i="252"/>
  <c r="K448" i="252"/>
  <c r="K464" i="252"/>
  <c r="K480" i="252"/>
  <c r="K496" i="252"/>
  <c r="K512" i="252"/>
  <c r="K857" i="252"/>
  <c r="K921" i="252"/>
  <c r="K985" i="252"/>
  <c r="K1049" i="252"/>
  <c r="K1113" i="252"/>
  <c r="K1180" i="252"/>
  <c r="K1223" i="252"/>
  <c r="K1351" i="252"/>
  <c r="K1479" i="252"/>
  <c r="K1607" i="252"/>
  <c r="K14" i="252"/>
  <c r="K30" i="252"/>
  <c r="K46" i="252"/>
  <c r="K62" i="252"/>
  <c r="K78" i="252"/>
  <c r="K94" i="252"/>
  <c r="K110" i="252"/>
  <c r="K126" i="252"/>
  <c r="K142" i="252"/>
  <c r="K158" i="252"/>
  <c r="K174" i="252"/>
  <c r="K190" i="252"/>
  <c r="K206" i="252"/>
  <c r="K222" i="252"/>
  <c r="K238" i="252"/>
  <c r="K254" i="252"/>
  <c r="K270" i="252"/>
  <c r="K286" i="252"/>
  <c r="K302" i="252"/>
  <c r="K318" i="252"/>
  <c r="K334" i="252"/>
  <c r="K350" i="252"/>
  <c r="K366" i="252"/>
  <c r="K382" i="252"/>
  <c r="K398" i="252"/>
  <c r="K414" i="252"/>
  <c r="K430" i="252"/>
  <c r="K446" i="252"/>
  <c r="K462" i="252"/>
  <c r="K478" i="252"/>
  <c r="K494" i="252"/>
  <c r="K510" i="252"/>
  <c r="K865" i="252"/>
  <c r="K929" i="252"/>
  <c r="K993" i="252"/>
  <c r="K1057" i="252"/>
  <c r="K1121" i="252"/>
  <c r="K1720" i="252"/>
  <c r="K1171" i="252"/>
  <c r="K1215" i="252"/>
  <c r="K1279" i="252"/>
  <c r="K1343" i="252"/>
  <c r="K1407" i="252"/>
  <c r="K1471" i="252"/>
  <c r="K1535" i="252"/>
  <c r="K1599" i="252"/>
  <c r="K1663" i="252"/>
  <c r="K1709" i="252"/>
  <c r="K15" i="252"/>
  <c r="K23" i="252"/>
  <c r="K31" i="252"/>
  <c r="K39" i="252"/>
  <c r="K47" i="252"/>
  <c r="K55" i="252"/>
  <c r="K63" i="252"/>
  <c r="K71" i="252"/>
  <c r="K79" i="252"/>
  <c r="K87" i="252"/>
  <c r="K95" i="252"/>
  <c r="K103" i="252"/>
  <c r="K111" i="252"/>
  <c r="K119" i="252"/>
  <c r="K127" i="252"/>
  <c r="K135" i="252"/>
  <c r="K143" i="252"/>
  <c r="K151" i="252"/>
  <c r="K159" i="252"/>
  <c r="K167" i="252"/>
  <c r="K175" i="252"/>
  <c r="K183" i="252"/>
  <c r="K191" i="252"/>
  <c r="K199" i="252"/>
  <c r="K207" i="252"/>
  <c r="K215" i="252"/>
  <c r="K223" i="252"/>
  <c r="K231" i="252"/>
  <c r="K239" i="252"/>
  <c r="K247" i="252"/>
  <c r="K255" i="252"/>
  <c r="K263" i="252"/>
  <c r="K271" i="252"/>
  <c r="K532" i="252"/>
  <c r="K1271" i="252"/>
  <c r="K1399" i="252"/>
  <c r="K1527" i="252"/>
  <c r="K1655" i="252"/>
  <c r="K20" i="252"/>
  <c r="K36" i="252"/>
  <c r="K52" i="252"/>
  <c r="K68" i="252"/>
  <c r="K84" i="252"/>
  <c r="K100" i="252"/>
  <c r="K116" i="252"/>
  <c r="K132" i="252"/>
  <c r="K148" i="252"/>
  <c r="K164" i="252"/>
  <c r="K180" i="252"/>
  <c r="K196" i="252"/>
  <c r="K212" i="252"/>
  <c r="K228" i="252"/>
  <c r="K244" i="252"/>
  <c r="K260" i="252"/>
  <c r="K276" i="252"/>
  <c r="K292" i="252"/>
  <c r="K308" i="252"/>
  <c r="K324" i="252"/>
  <c r="K340" i="252"/>
  <c r="K356" i="252"/>
  <c r="K372" i="252"/>
  <c r="K388" i="252"/>
  <c r="K404" i="252"/>
  <c r="K420" i="252"/>
  <c r="K436" i="252"/>
  <c r="K452" i="252"/>
  <c r="K468" i="252"/>
  <c r="K484" i="252"/>
  <c r="K500" i="252"/>
  <c r="K516" i="252"/>
  <c r="K873" i="252"/>
  <c r="K937" i="252"/>
  <c r="K1001" i="252"/>
  <c r="K1065" i="252"/>
  <c r="K1129" i="252"/>
  <c r="K524" i="252"/>
  <c r="K1255" i="252"/>
  <c r="K1383" i="252"/>
  <c r="K1511" i="252"/>
  <c r="K1639" i="252"/>
  <c r="K18" i="252"/>
  <c r="K34" i="252"/>
  <c r="K50" i="252"/>
  <c r="K66" i="252"/>
  <c r="K82" i="252"/>
  <c r="K98" i="252"/>
  <c r="K114" i="252"/>
  <c r="K130" i="252"/>
  <c r="K146" i="252"/>
  <c r="K162" i="252"/>
  <c r="K178" i="252"/>
  <c r="K194" i="252"/>
  <c r="K210" i="252"/>
  <c r="K226" i="252"/>
  <c r="K242" i="252"/>
  <c r="K258" i="252"/>
  <c r="K274" i="252"/>
  <c r="K290" i="252"/>
  <c r="K306" i="252"/>
  <c r="K322" i="252"/>
  <c r="K338" i="252"/>
  <c r="K354" i="252"/>
  <c r="K370" i="252"/>
  <c r="K386" i="252"/>
  <c r="K402" i="252"/>
  <c r="K418" i="252"/>
  <c r="K434" i="252"/>
  <c r="K450" i="252"/>
  <c r="K466" i="252"/>
  <c r="K482" i="252"/>
  <c r="K498" i="252"/>
  <c r="K514" i="252"/>
  <c r="K881" i="252"/>
  <c r="K945" i="252"/>
  <c r="K1009" i="252"/>
  <c r="K1073" i="252"/>
  <c r="K1137" i="252"/>
  <c r="K1740" i="252"/>
  <c r="K1178" i="252"/>
  <c r="K1231" i="252"/>
  <c r="K1295" i="252"/>
  <c r="K1359" i="252"/>
  <c r="K1423" i="252"/>
  <c r="K1487" i="252"/>
  <c r="K1551" i="252"/>
  <c r="K1615" i="252"/>
  <c r="K1679" i="252"/>
  <c r="K9" i="252"/>
  <c r="K17" i="252"/>
  <c r="K25" i="252"/>
  <c r="K33" i="252"/>
  <c r="K41" i="252"/>
  <c r="K49" i="252"/>
  <c r="K57" i="252"/>
  <c r="K65" i="252"/>
  <c r="K73" i="252"/>
  <c r="K81" i="252"/>
  <c r="K89" i="252"/>
  <c r="K97" i="252"/>
  <c r="K105" i="252"/>
  <c r="K113" i="252"/>
  <c r="K121" i="252"/>
  <c r="K129" i="252"/>
  <c r="K137" i="252"/>
  <c r="K145" i="252"/>
  <c r="K153" i="252"/>
  <c r="K161" i="252"/>
  <c r="K169" i="252"/>
  <c r="K177" i="252"/>
  <c r="K185" i="252"/>
  <c r="K193" i="252"/>
  <c r="K201" i="252"/>
  <c r="K209" i="252"/>
  <c r="K217" i="252"/>
  <c r="K225" i="252"/>
  <c r="K233" i="252"/>
  <c r="K241" i="252"/>
  <c r="K249" i="252"/>
  <c r="K257" i="252"/>
  <c r="K265" i="252"/>
  <c r="K1187" i="252"/>
  <c r="K1303" i="252"/>
  <c r="K1431" i="252"/>
  <c r="K1559" i="252"/>
  <c r="K1687" i="252"/>
  <c r="K24" i="252"/>
  <c r="K40" i="252"/>
  <c r="K56" i="252"/>
  <c r="K72" i="252"/>
  <c r="K88" i="252"/>
  <c r="K104" i="252"/>
  <c r="K120" i="252"/>
  <c r="K136" i="252"/>
  <c r="K152" i="252"/>
  <c r="K168" i="252"/>
  <c r="K184" i="252"/>
  <c r="K200" i="252"/>
  <c r="K216" i="252"/>
  <c r="K232" i="252"/>
  <c r="K248" i="252"/>
  <c r="K264" i="252"/>
  <c r="K280" i="252"/>
  <c r="K296" i="252"/>
  <c r="K312" i="252"/>
  <c r="K328" i="252"/>
  <c r="K344" i="252"/>
  <c r="K360" i="252"/>
  <c r="K376" i="252"/>
  <c r="K392" i="252"/>
  <c r="K408" i="252"/>
  <c r="K424" i="252"/>
  <c r="K440" i="252"/>
  <c r="K456" i="252"/>
  <c r="K472" i="252"/>
  <c r="K488" i="252"/>
  <c r="K504" i="252"/>
  <c r="K520" i="252"/>
  <c r="K889" i="252"/>
  <c r="K953" i="252"/>
  <c r="K1017" i="252"/>
  <c r="K1081" i="252"/>
  <c r="K1145" i="252"/>
  <c r="K1155" i="252"/>
  <c r="K1287" i="252"/>
  <c r="K1415" i="252"/>
  <c r="K1543" i="252"/>
  <c r="K1671" i="252"/>
  <c r="K22" i="252"/>
  <c r="K38" i="252"/>
  <c r="K54" i="252"/>
  <c r="K70" i="252"/>
  <c r="K86" i="252"/>
  <c r="K102" i="252"/>
  <c r="K118" i="252"/>
  <c r="K134" i="252"/>
  <c r="K150" i="252"/>
  <c r="K166" i="252"/>
  <c r="K182" i="252"/>
  <c r="K198" i="252"/>
  <c r="K214" i="252"/>
  <c r="K230" i="252"/>
  <c r="K246" i="252"/>
  <c r="K262" i="252"/>
  <c r="K278" i="252"/>
  <c r="K294" i="252"/>
  <c r="K310" i="252"/>
  <c r="K326" i="252"/>
  <c r="K342" i="252"/>
  <c r="K358" i="252"/>
  <c r="K374" i="252"/>
  <c r="K390" i="252"/>
  <c r="K406" i="252"/>
  <c r="K422" i="252"/>
  <c r="K438" i="252"/>
  <c r="K454" i="252"/>
  <c r="K470" i="252"/>
  <c r="K486" i="252"/>
  <c r="K502" i="252"/>
  <c r="K518" i="252"/>
  <c r="K897" i="252"/>
  <c r="K961" i="252"/>
  <c r="K1025" i="252"/>
  <c r="K1089" i="252"/>
  <c r="K1148" i="252"/>
  <c r="K528" i="252"/>
  <c r="K1203" i="252"/>
  <c r="K1247" i="252"/>
  <c r="K1311" i="252"/>
  <c r="K1375" i="252"/>
  <c r="K1439" i="252"/>
  <c r="K1503" i="252"/>
  <c r="K1567" i="252"/>
  <c r="K1631" i="252"/>
  <c r="K1695" i="252"/>
  <c r="K11" i="252"/>
  <c r="K19" i="252"/>
  <c r="K27" i="252"/>
  <c r="K35" i="252"/>
  <c r="K43" i="252"/>
  <c r="K51" i="252"/>
  <c r="K59" i="252"/>
  <c r="K67" i="252"/>
  <c r="K75" i="252"/>
  <c r="K83" i="252"/>
  <c r="K91" i="252"/>
  <c r="K99" i="252"/>
  <c r="K107" i="252"/>
  <c r="K115" i="252"/>
  <c r="K123" i="252"/>
  <c r="K131" i="252"/>
  <c r="K139" i="252"/>
  <c r="K147" i="252"/>
  <c r="K155" i="252"/>
  <c r="K163" i="252"/>
  <c r="K171" i="252"/>
  <c r="K179" i="252"/>
  <c r="K187" i="252"/>
  <c r="K195" i="252"/>
  <c r="K203" i="252"/>
  <c r="K211" i="252"/>
  <c r="K219" i="252"/>
  <c r="K227" i="252"/>
  <c r="K235" i="252"/>
  <c r="K243" i="252"/>
  <c r="K251" i="252"/>
  <c r="K259" i="252"/>
  <c r="K267" i="252"/>
  <c r="K1194" i="252"/>
  <c r="K1335" i="252"/>
  <c r="K1463" i="252"/>
  <c r="K1591" i="252"/>
  <c r="K12" i="252"/>
  <c r="K28" i="252"/>
  <c r="K44" i="252"/>
  <c r="K60" i="252"/>
  <c r="K76" i="252"/>
  <c r="K92" i="252"/>
  <c r="K108" i="252"/>
  <c r="K124" i="252"/>
  <c r="K140" i="252"/>
  <c r="K156" i="252"/>
  <c r="K172" i="252"/>
  <c r="K188" i="252"/>
  <c r="K204" i="252"/>
  <c r="K220" i="252"/>
  <c r="K236" i="252"/>
  <c r="K252" i="252"/>
  <c r="K268" i="252"/>
  <c r="K284" i="252"/>
  <c r="K300" i="252"/>
  <c r="K316" i="252"/>
  <c r="K332" i="252"/>
  <c r="K348" i="252"/>
  <c r="K364" i="252"/>
  <c r="K380" i="252"/>
  <c r="K396" i="252"/>
  <c r="K412" i="252"/>
  <c r="K428" i="252"/>
  <c r="K444" i="252"/>
  <c r="K460" i="252"/>
  <c r="K476" i="252"/>
  <c r="K492" i="252"/>
  <c r="K508" i="252"/>
  <c r="K525" i="252"/>
  <c r="K905" i="252"/>
  <c r="K969" i="252"/>
  <c r="K1033" i="252"/>
  <c r="K1097" i="252"/>
  <c r="K1173" i="252"/>
  <c r="K1162" i="252"/>
  <c r="K1319" i="252"/>
  <c r="K1447" i="252"/>
  <c r="K1575" i="252"/>
  <c r="K10" i="252"/>
  <c r="K26" i="252"/>
  <c r="K42" i="252"/>
  <c r="K58" i="252"/>
  <c r="K74" i="252"/>
  <c r="K90" i="252"/>
  <c r="K106" i="252"/>
  <c r="K122" i="252"/>
  <c r="K138" i="252"/>
  <c r="K154" i="252"/>
  <c r="K170" i="252"/>
  <c r="K186" i="252"/>
  <c r="K202" i="252"/>
  <c r="K218" i="252"/>
  <c r="K234" i="252"/>
  <c r="K250" i="252"/>
  <c r="K266" i="252"/>
  <c r="K282" i="252"/>
  <c r="K298" i="252"/>
  <c r="K314" i="252"/>
  <c r="K330" i="252"/>
  <c r="K346" i="252"/>
  <c r="K362" i="252"/>
  <c r="K378" i="252"/>
  <c r="K394" i="252"/>
  <c r="K410" i="252"/>
  <c r="K426" i="252"/>
  <c r="K442" i="252"/>
  <c r="K458" i="252"/>
  <c r="K474" i="252"/>
  <c r="K490" i="252"/>
  <c r="K506" i="252"/>
  <c r="K533" i="252"/>
  <c r="K913" i="252"/>
  <c r="K977" i="252"/>
  <c r="K1041" i="252"/>
  <c r="K1105" i="252"/>
  <c r="K1205" i="252"/>
  <c r="K536" i="252"/>
  <c r="K1210" i="252"/>
  <c r="K1263" i="252"/>
  <c r="K1327" i="252"/>
  <c r="K1391" i="252"/>
  <c r="K1455" i="252"/>
  <c r="K1519" i="252"/>
  <c r="K1583" i="252"/>
  <c r="K1647" i="252"/>
  <c r="K1702" i="252"/>
  <c r="K13" i="252"/>
  <c r="K21" i="252"/>
  <c r="K29" i="252"/>
  <c r="K37" i="252"/>
  <c r="K45" i="252"/>
  <c r="K53" i="252"/>
  <c r="K61" i="252"/>
  <c r="K69" i="252"/>
  <c r="K77" i="252"/>
  <c r="K85" i="252"/>
  <c r="K93" i="252"/>
  <c r="K101" i="252"/>
  <c r="K109" i="252"/>
  <c r="K117" i="252"/>
  <c r="K125" i="252"/>
  <c r="K133" i="252"/>
  <c r="K141" i="252"/>
  <c r="K149" i="252"/>
  <c r="K157" i="252"/>
  <c r="K165" i="252"/>
  <c r="K173" i="252"/>
  <c r="K181" i="252"/>
  <c r="K189" i="252"/>
  <c r="K197" i="252"/>
  <c r="K205" i="252"/>
  <c r="K213" i="252"/>
  <c r="K221" i="252"/>
  <c r="K229" i="252"/>
  <c r="K237" i="252"/>
  <c r="K245" i="252"/>
  <c r="K253" i="252"/>
  <c r="K261" i="252"/>
  <c r="K269" i="252"/>
  <c r="K273" i="252"/>
  <c r="K281" i="252"/>
  <c r="K289" i="252"/>
  <c r="K297" i="252"/>
  <c r="K305" i="252"/>
  <c r="K313" i="252"/>
  <c r="K321" i="252"/>
  <c r="K329" i="252"/>
  <c r="K337" i="252"/>
  <c r="K345" i="252"/>
  <c r="K353" i="252"/>
  <c r="K361" i="252"/>
  <c r="K369" i="252"/>
  <c r="K377" i="252"/>
  <c r="K385" i="252"/>
  <c r="K393" i="252"/>
  <c r="K401" i="252"/>
  <c r="K409" i="252"/>
  <c r="K417" i="252"/>
  <c r="K425" i="252"/>
  <c r="K433" i="252"/>
  <c r="K441" i="252"/>
  <c r="K449" i="252"/>
  <c r="K457" i="252"/>
  <c r="K465" i="252"/>
  <c r="K473" i="252"/>
  <c r="K481" i="252"/>
  <c r="K489" i="252"/>
  <c r="K497" i="252"/>
  <c r="K505" i="252"/>
  <c r="K513" i="252"/>
  <c r="K521" i="252"/>
  <c r="K861" i="252"/>
  <c r="K893" i="252"/>
  <c r="K925" i="252"/>
  <c r="K957" i="252"/>
  <c r="K989" i="252"/>
  <c r="K1021" i="252"/>
  <c r="K1053" i="252"/>
  <c r="K1085" i="252"/>
  <c r="K1117" i="252"/>
  <c r="K1157" i="252"/>
  <c r="K8" i="252"/>
  <c r="K534" i="252"/>
  <c r="K1170" i="252"/>
  <c r="K1202" i="252"/>
  <c r="K1235" i="252"/>
  <c r="K1267" i="252"/>
  <c r="K1299" i="252"/>
  <c r="K1331" i="252"/>
  <c r="K1363" i="252"/>
  <c r="K1395" i="252"/>
  <c r="K1427" i="252"/>
  <c r="K1459" i="252"/>
  <c r="K1491" i="252"/>
  <c r="K1523" i="252"/>
  <c r="K1555" i="252"/>
  <c r="K1587" i="252"/>
  <c r="K1619" i="252"/>
  <c r="K1651" i="252"/>
  <c r="K1683" i="252"/>
  <c r="K2067" i="252"/>
  <c r="K535" i="252"/>
  <c r="K867" i="252"/>
  <c r="K883" i="252"/>
  <c r="K899" i="252"/>
  <c r="K915" i="252"/>
  <c r="K931" i="252"/>
  <c r="K947" i="252"/>
  <c r="K963" i="252"/>
  <c r="K979" i="252"/>
  <c r="K995" i="252"/>
  <c r="K1011" i="252"/>
  <c r="K1027" i="252"/>
  <c r="K1043" i="252"/>
  <c r="K1059" i="252"/>
  <c r="K1075" i="252"/>
  <c r="K1091" i="252"/>
  <c r="K1107" i="252"/>
  <c r="K1123" i="252"/>
  <c r="K1139" i="252"/>
  <c r="K1165" i="252"/>
  <c r="K1197" i="252"/>
  <c r="K538" i="252"/>
  <c r="K542" i="252"/>
  <c r="K546" i="252"/>
  <c r="K550" i="252"/>
  <c r="K554" i="252"/>
  <c r="K558" i="252"/>
  <c r="K562" i="252"/>
  <c r="K566" i="252"/>
  <c r="K570" i="252"/>
  <c r="K574" i="252"/>
  <c r="K578" i="252"/>
  <c r="K582" i="252"/>
  <c r="K586" i="252"/>
  <c r="K590" i="252"/>
  <c r="K594" i="252"/>
  <c r="K598" i="252"/>
  <c r="K602" i="252"/>
  <c r="K606" i="252"/>
  <c r="K610" i="252"/>
  <c r="K614" i="252"/>
  <c r="K618" i="252"/>
  <c r="K622" i="252"/>
  <c r="K626" i="252"/>
  <c r="K630" i="252"/>
  <c r="K634" i="252"/>
  <c r="K638" i="252"/>
  <c r="K642" i="252"/>
  <c r="K646" i="252"/>
  <c r="K650" i="252"/>
  <c r="K654" i="252"/>
  <c r="K658" i="252"/>
  <c r="K662" i="252"/>
  <c r="K666" i="252"/>
  <c r="K670" i="252"/>
  <c r="K674" i="252"/>
  <c r="K678" i="252"/>
  <c r="K682" i="252"/>
  <c r="K686" i="252"/>
  <c r="K690" i="252"/>
  <c r="K694" i="252"/>
  <c r="K698" i="252"/>
  <c r="K702" i="252"/>
  <c r="K706" i="252"/>
  <c r="K710" i="252"/>
  <c r="K275" i="252"/>
  <c r="K283" i="252"/>
  <c r="K291" i="252"/>
  <c r="K299" i="252"/>
  <c r="K307" i="252"/>
  <c r="K315" i="252"/>
  <c r="K323" i="252"/>
  <c r="K331" i="252"/>
  <c r="K339" i="252"/>
  <c r="K347" i="252"/>
  <c r="K355" i="252"/>
  <c r="K363" i="252"/>
  <c r="K371" i="252"/>
  <c r="K379" i="252"/>
  <c r="K387" i="252"/>
  <c r="K395" i="252"/>
  <c r="K403" i="252"/>
  <c r="K411" i="252"/>
  <c r="K419" i="252"/>
  <c r="K427" i="252"/>
  <c r="K435" i="252"/>
  <c r="K443" i="252"/>
  <c r="K451" i="252"/>
  <c r="K459" i="252"/>
  <c r="K467" i="252"/>
  <c r="K475" i="252"/>
  <c r="K483" i="252"/>
  <c r="K491" i="252"/>
  <c r="K499" i="252"/>
  <c r="K507" i="252"/>
  <c r="K515" i="252"/>
  <c r="K529" i="252"/>
  <c r="K869" i="252"/>
  <c r="K901" i="252"/>
  <c r="K933" i="252"/>
  <c r="K965" i="252"/>
  <c r="K997" i="252"/>
  <c r="K1029" i="252"/>
  <c r="K1061" i="252"/>
  <c r="K1093" i="252"/>
  <c r="K1125" i="252"/>
  <c r="K1164" i="252"/>
  <c r="K522" i="252"/>
  <c r="K1147" i="252"/>
  <c r="K1179" i="252"/>
  <c r="K1211" i="252"/>
  <c r="K1243" i="252"/>
  <c r="K1275" i="252"/>
  <c r="K1307" i="252"/>
  <c r="K1339" i="252"/>
  <c r="K1371" i="252"/>
  <c r="K1403" i="252"/>
  <c r="K1435" i="252"/>
  <c r="K1467" i="252"/>
  <c r="K1499" i="252"/>
  <c r="K1531" i="252"/>
  <c r="K277" i="252"/>
  <c r="K285" i="252"/>
  <c r="K293" i="252"/>
  <c r="K301" i="252"/>
  <c r="K309" i="252"/>
  <c r="K317" i="252"/>
  <c r="K325" i="252"/>
  <c r="K333" i="252"/>
  <c r="K341" i="252"/>
  <c r="K349" i="252"/>
  <c r="K357" i="252"/>
  <c r="K365" i="252"/>
  <c r="K373" i="252"/>
  <c r="K381" i="252"/>
  <c r="K389" i="252"/>
  <c r="K397" i="252"/>
  <c r="K405" i="252"/>
  <c r="K413" i="252"/>
  <c r="K421" i="252"/>
  <c r="K429" i="252"/>
  <c r="K437" i="252"/>
  <c r="K445" i="252"/>
  <c r="K453" i="252"/>
  <c r="K461" i="252"/>
  <c r="K469" i="252"/>
  <c r="K477" i="252"/>
  <c r="K485" i="252"/>
  <c r="K493" i="252"/>
  <c r="K501" i="252"/>
  <c r="K509" i="252"/>
  <c r="K517" i="252"/>
  <c r="K537" i="252"/>
  <c r="K877" i="252"/>
  <c r="K909" i="252"/>
  <c r="K941" i="252"/>
  <c r="K973" i="252"/>
  <c r="K1005" i="252"/>
  <c r="K1037" i="252"/>
  <c r="K1069" i="252"/>
  <c r="K1101" i="252"/>
  <c r="K1133" i="252"/>
  <c r="K1189" i="252"/>
  <c r="K526" i="252"/>
  <c r="K1154" i="252"/>
  <c r="K1186" i="252"/>
  <c r="K1219" i="252"/>
  <c r="K1251" i="252"/>
  <c r="K1283" i="252"/>
  <c r="K1315" i="252"/>
  <c r="K1347" i="252"/>
  <c r="K1379" i="252"/>
  <c r="K1411" i="252"/>
  <c r="K1443" i="252"/>
  <c r="K1475" i="252"/>
  <c r="K1507" i="252"/>
  <c r="K1539" i="252"/>
  <c r="K1571" i="252"/>
  <c r="K1603" i="252"/>
  <c r="K1635" i="252"/>
  <c r="K1667" i="252"/>
  <c r="K1718" i="252"/>
  <c r="K527" i="252"/>
  <c r="K859" i="252"/>
  <c r="K875" i="252"/>
  <c r="K891" i="252"/>
  <c r="K907" i="252"/>
  <c r="K923" i="252"/>
  <c r="K939" i="252"/>
  <c r="K955" i="252"/>
  <c r="K971" i="252"/>
  <c r="K987" i="252"/>
  <c r="K1003" i="252"/>
  <c r="K1019" i="252"/>
  <c r="K1035" i="252"/>
  <c r="K1051" i="252"/>
  <c r="K1067" i="252"/>
  <c r="K1083" i="252"/>
  <c r="K1099" i="252"/>
  <c r="K1115" i="252"/>
  <c r="K1131" i="252"/>
  <c r="K1149" i="252"/>
  <c r="K1181" i="252"/>
  <c r="K1704" i="252"/>
  <c r="K540" i="252"/>
  <c r="K544" i="252"/>
  <c r="K548" i="252"/>
  <c r="K552" i="252"/>
  <c r="K556" i="252"/>
  <c r="K560" i="252"/>
  <c r="K564" i="252"/>
  <c r="K568" i="252"/>
  <c r="K572" i="252"/>
  <c r="K576" i="252"/>
  <c r="K580" i="252"/>
  <c r="K584" i="252"/>
  <c r="K588" i="252"/>
  <c r="K592" i="252"/>
  <c r="K596" i="252"/>
  <c r="K600" i="252"/>
  <c r="K604" i="252"/>
  <c r="K608" i="252"/>
  <c r="K612" i="252"/>
  <c r="K616" i="252"/>
  <c r="K620" i="252"/>
  <c r="K624" i="252"/>
  <c r="K628" i="252"/>
  <c r="K632" i="252"/>
  <c r="K636" i="252"/>
  <c r="K640" i="252"/>
  <c r="K644" i="252"/>
  <c r="K648" i="252"/>
  <c r="K652" i="252"/>
  <c r="K656" i="252"/>
  <c r="K660" i="252"/>
  <c r="K664" i="252"/>
  <c r="K668" i="252"/>
  <c r="K672" i="252"/>
  <c r="K676" i="252"/>
  <c r="K680" i="252"/>
  <c r="K684" i="252"/>
  <c r="K688" i="252"/>
  <c r="K692" i="252"/>
  <c r="K696" i="252"/>
  <c r="K700" i="252"/>
  <c r="K704" i="252"/>
  <c r="K708" i="252"/>
  <c r="K712" i="252"/>
  <c r="K279" i="252"/>
  <c r="K287" i="252"/>
  <c r="K295" i="252"/>
  <c r="K303" i="252"/>
  <c r="K311" i="252"/>
  <c r="K319" i="252"/>
  <c r="K327" i="252"/>
  <c r="K335" i="252"/>
  <c r="K343" i="252"/>
  <c r="K351" i="252"/>
  <c r="K359" i="252"/>
  <c r="K367" i="252"/>
  <c r="K375" i="252"/>
  <c r="K383" i="252"/>
  <c r="K391" i="252"/>
  <c r="K399" i="252"/>
  <c r="K407" i="252"/>
  <c r="K415" i="252"/>
  <c r="K423" i="252"/>
  <c r="K431" i="252"/>
  <c r="K439" i="252"/>
  <c r="K447" i="252"/>
  <c r="K455" i="252"/>
  <c r="K463" i="252"/>
  <c r="K471" i="252"/>
  <c r="K479" i="252"/>
  <c r="K487" i="252"/>
  <c r="K495" i="252"/>
  <c r="K503" i="252"/>
  <c r="K511" i="252"/>
  <c r="K519" i="252"/>
  <c r="K853" i="252"/>
  <c r="K885" i="252"/>
  <c r="K917" i="252"/>
  <c r="K949" i="252"/>
  <c r="K981" i="252"/>
  <c r="K1013" i="252"/>
  <c r="K1045" i="252"/>
  <c r="K1077" i="252"/>
  <c r="K1109" i="252"/>
  <c r="K1141" i="252"/>
  <c r="K1196" i="252"/>
  <c r="K530" i="252"/>
  <c r="K1163" i="252"/>
  <c r="K1195" i="252"/>
  <c r="K1227" i="252"/>
  <c r="K1259" i="252"/>
  <c r="K1291" i="252"/>
  <c r="K1323" i="252"/>
  <c r="K1355" i="252"/>
  <c r="K1387" i="252"/>
  <c r="K1419" i="252"/>
  <c r="K1451" i="252"/>
  <c r="K1483" i="252"/>
  <c r="K1515" i="252"/>
  <c r="K1547" i="252"/>
  <c r="K1579" i="252"/>
  <c r="K1611" i="252"/>
  <c r="K1643" i="252"/>
  <c r="K1675" i="252"/>
  <c r="K1730" i="252"/>
  <c r="K531" i="252"/>
  <c r="K863" i="252"/>
  <c r="K1563" i="252"/>
  <c r="K1691" i="252"/>
  <c r="K879" i="252"/>
  <c r="K911" i="252"/>
  <c r="K943" i="252"/>
  <c r="K975" i="252"/>
  <c r="K1007" i="252"/>
  <c r="K1039" i="252"/>
  <c r="K1071" i="252"/>
  <c r="K1103" i="252"/>
  <c r="K1135" i="252"/>
  <c r="K1188" i="252"/>
  <c r="K541" i="252"/>
  <c r="K549" i="252"/>
  <c r="K557" i="252"/>
  <c r="K565" i="252"/>
  <c r="K573" i="252"/>
  <c r="K581" i="252"/>
  <c r="K589" i="252"/>
  <c r="K597" i="252"/>
  <c r="K605" i="252"/>
  <c r="K613" i="252"/>
  <c r="K621" i="252"/>
  <c r="K629" i="252"/>
  <c r="K637" i="252"/>
  <c r="K645" i="252"/>
  <c r="K653" i="252"/>
  <c r="K661" i="252"/>
  <c r="K669" i="252"/>
  <c r="K677" i="252"/>
  <c r="K685" i="252"/>
  <c r="K693" i="252"/>
  <c r="K701" i="252"/>
  <c r="K709" i="252"/>
  <c r="K715" i="252"/>
  <c r="K719" i="252"/>
  <c r="K723" i="252"/>
  <c r="K727" i="252"/>
  <c r="K731" i="252"/>
  <c r="K735" i="252"/>
  <c r="K739" i="252"/>
  <c r="K743" i="252"/>
  <c r="K747" i="252"/>
  <c r="K751" i="252"/>
  <c r="K755" i="252"/>
  <c r="K759" i="252"/>
  <c r="K763" i="252"/>
  <c r="K767" i="252"/>
  <c r="K771" i="252"/>
  <c r="K775" i="252"/>
  <c r="K779" i="252"/>
  <c r="K783" i="252"/>
  <c r="K787" i="252"/>
  <c r="K791" i="252"/>
  <c r="K795" i="252"/>
  <c r="K799" i="252"/>
  <c r="K803" i="252"/>
  <c r="K807" i="252"/>
  <c r="K811" i="252"/>
  <c r="K815" i="252"/>
  <c r="K819" i="252"/>
  <c r="K823" i="252"/>
  <c r="K827" i="252"/>
  <c r="K831" i="252"/>
  <c r="K835" i="252"/>
  <c r="K839" i="252"/>
  <c r="K843" i="252"/>
  <c r="K847" i="252"/>
  <c r="K851" i="252"/>
  <c r="K1158" i="252"/>
  <c r="K1174" i="252"/>
  <c r="K1190" i="252"/>
  <c r="K1206" i="252"/>
  <c r="K1221" i="252"/>
  <c r="K1237" i="252"/>
  <c r="K1253" i="252"/>
  <c r="K1269" i="252"/>
  <c r="K1285" i="252"/>
  <c r="K1301" i="252"/>
  <c r="K1317" i="252"/>
  <c r="K1333" i="252"/>
  <c r="K1349" i="252"/>
  <c r="K1365" i="252"/>
  <c r="K1381" i="252"/>
  <c r="K1397" i="252"/>
  <c r="K1413" i="252"/>
  <c r="K1429" i="252"/>
  <c r="K1445" i="252"/>
  <c r="K1461" i="252"/>
  <c r="K1477" i="252"/>
  <c r="K1493" i="252"/>
  <c r="K1509" i="252"/>
  <c r="K1525" i="252"/>
  <c r="K1541" i="252"/>
  <c r="K1557" i="252"/>
  <c r="K1573" i="252"/>
  <c r="K1589" i="252"/>
  <c r="K1605" i="252"/>
  <c r="K1621" i="252"/>
  <c r="K1637" i="252"/>
  <c r="K1653" i="252"/>
  <c r="K1669" i="252"/>
  <c r="K1685" i="252"/>
  <c r="K1710" i="252"/>
  <c r="K2921" i="252"/>
  <c r="K860" i="252"/>
  <c r="K868" i="252"/>
  <c r="K876" i="252"/>
  <c r="K884" i="252"/>
  <c r="K892" i="252"/>
  <c r="K900" i="252"/>
  <c r="K908" i="252"/>
  <c r="K916" i="252"/>
  <c r="K924" i="252"/>
  <c r="K932" i="252"/>
  <c r="K940" i="252"/>
  <c r="K948" i="252"/>
  <c r="K956" i="252"/>
  <c r="K964" i="252"/>
  <c r="K972" i="252"/>
  <c r="K980" i="252"/>
  <c r="K988" i="252"/>
  <c r="K996" i="252"/>
  <c r="K1004" i="252"/>
  <c r="K1012" i="252"/>
  <c r="K1020" i="252"/>
  <c r="K1028" i="252"/>
  <c r="K1036" i="252"/>
  <c r="K1595" i="252"/>
  <c r="K523" i="252"/>
  <c r="K887" i="252"/>
  <c r="K919" i="252"/>
  <c r="K951" i="252"/>
  <c r="K983" i="252"/>
  <c r="K1015" i="252"/>
  <c r="K1047" i="252"/>
  <c r="K1079" i="252"/>
  <c r="K1111" i="252"/>
  <c r="K1143" i="252"/>
  <c r="K1204" i="252"/>
  <c r="K543" i="252"/>
  <c r="K551" i="252"/>
  <c r="K559" i="252"/>
  <c r="K567" i="252"/>
  <c r="K575" i="252"/>
  <c r="K583" i="252"/>
  <c r="K591" i="252"/>
  <c r="K599" i="252"/>
  <c r="K607" i="252"/>
  <c r="K615" i="252"/>
  <c r="K623" i="252"/>
  <c r="K631" i="252"/>
  <c r="K639" i="252"/>
  <c r="K647" i="252"/>
  <c r="K655" i="252"/>
  <c r="K663" i="252"/>
  <c r="K671" i="252"/>
  <c r="K679" i="252"/>
  <c r="K687" i="252"/>
  <c r="K695" i="252"/>
  <c r="K703" i="252"/>
  <c r="K711" i="252"/>
  <c r="K716" i="252"/>
  <c r="K720" i="252"/>
  <c r="K724" i="252"/>
  <c r="K728" i="252"/>
  <c r="K732" i="252"/>
  <c r="K736" i="252"/>
  <c r="K740" i="252"/>
  <c r="K744" i="252"/>
  <c r="K748" i="252"/>
  <c r="K752" i="252"/>
  <c r="K756" i="252"/>
  <c r="K760" i="252"/>
  <c r="K764" i="252"/>
  <c r="K768" i="252"/>
  <c r="K772" i="252"/>
  <c r="K776" i="252"/>
  <c r="K780" i="252"/>
  <c r="K784" i="252"/>
  <c r="K788" i="252"/>
  <c r="K792" i="252"/>
  <c r="K796" i="252"/>
  <c r="K800" i="252"/>
  <c r="K804" i="252"/>
  <c r="K808" i="252"/>
  <c r="K812" i="252"/>
  <c r="K816" i="252"/>
  <c r="K820" i="252"/>
  <c r="K824" i="252"/>
  <c r="K828" i="252"/>
  <c r="K832" i="252"/>
  <c r="K836" i="252"/>
  <c r="K840" i="252"/>
  <c r="K844" i="252"/>
  <c r="K848" i="252"/>
  <c r="K852" i="252"/>
  <c r="K1159" i="252"/>
  <c r="K1175" i="252"/>
  <c r="K1191" i="252"/>
  <c r="K1207" i="252"/>
  <c r="K1225" i="252"/>
  <c r="K1241" i="252"/>
  <c r="K1257" i="252"/>
  <c r="K1273" i="252"/>
  <c r="K1289" i="252"/>
  <c r="K1305" i="252"/>
  <c r="K1321" i="252"/>
  <c r="K1337" i="252"/>
  <c r="K1353" i="252"/>
  <c r="K1369" i="252"/>
  <c r="K1385" i="252"/>
  <c r="K1401" i="252"/>
  <c r="K1417" i="252"/>
  <c r="K1433" i="252"/>
  <c r="K1449" i="252"/>
  <c r="K1465" i="252"/>
  <c r="K1481" i="252"/>
  <c r="K1497" i="252"/>
  <c r="K1513" i="252"/>
  <c r="K1529" i="252"/>
  <c r="K1545" i="252"/>
  <c r="K1561" i="252"/>
  <c r="K1577" i="252"/>
  <c r="K1593" i="252"/>
  <c r="K1609" i="252"/>
  <c r="K1625" i="252"/>
  <c r="K1641" i="252"/>
  <c r="K1657" i="252"/>
  <c r="K1673" i="252"/>
  <c r="K1689" i="252"/>
  <c r="K1717" i="252"/>
  <c r="K854" i="252"/>
  <c r="K862" i="252"/>
  <c r="K870" i="252"/>
  <c r="K878" i="252"/>
  <c r="K886" i="252"/>
  <c r="K894" i="252"/>
  <c r="K902" i="252"/>
  <c r="K910" i="252"/>
  <c r="K918" i="252"/>
  <c r="K926" i="252"/>
  <c r="K934" i="252"/>
  <c r="K942" i="252"/>
  <c r="K950" i="252"/>
  <c r="K958" i="252"/>
  <c r="K966" i="252"/>
  <c r="K974" i="252"/>
  <c r="K982" i="252"/>
  <c r="K990" i="252"/>
  <c r="K998" i="252"/>
  <c r="K1006" i="252"/>
  <c r="K1014" i="252"/>
  <c r="K1022" i="252"/>
  <c r="K1030" i="252"/>
  <c r="K1038" i="252"/>
  <c r="K1659" i="252"/>
  <c r="K871" i="252"/>
  <c r="K903" i="252"/>
  <c r="K935" i="252"/>
  <c r="K967" i="252"/>
  <c r="K999" i="252"/>
  <c r="K1031" i="252"/>
  <c r="K1063" i="252"/>
  <c r="K1095" i="252"/>
  <c r="K1127" i="252"/>
  <c r="K1172" i="252"/>
  <c r="K539" i="252"/>
  <c r="K547" i="252"/>
  <c r="K555" i="252"/>
  <c r="K563" i="252"/>
  <c r="K571" i="252"/>
  <c r="K579" i="252"/>
  <c r="K587" i="252"/>
  <c r="K595" i="252"/>
  <c r="K603" i="252"/>
  <c r="K611" i="252"/>
  <c r="K619" i="252"/>
  <c r="K627" i="252"/>
  <c r="K635" i="252"/>
  <c r="K643" i="252"/>
  <c r="K651" i="252"/>
  <c r="K659" i="252"/>
  <c r="K667" i="252"/>
  <c r="K675" i="252"/>
  <c r="K683" i="252"/>
  <c r="K691" i="252"/>
  <c r="K699" i="252"/>
  <c r="K707" i="252"/>
  <c r="K714" i="252"/>
  <c r="K718" i="252"/>
  <c r="K722" i="252"/>
  <c r="K726" i="252"/>
  <c r="K730" i="252"/>
  <c r="K734" i="252"/>
  <c r="K738" i="252"/>
  <c r="K742" i="252"/>
  <c r="K746" i="252"/>
  <c r="K750" i="252"/>
  <c r="K754" i="252"/>
  <c r="K758" i="252"/>
  <c r="K762" i="252"/>
  <c r="K766" i="252"/>
  <c r="K770" i="252"/>
  <c r="K774" i="252"/>
  <c r="K778" i="252"/>
  <c r="K782" i="252"/>
  <c r="K786" i="252"/>
  <c r="K790" i="252"/>
  <c r="K794" i="252"/>
  <c r="K798" i="252"/>
  <c r="K802" i="252"/>
  <c r="K806" i="252"/>
  <c r="K810" i="252"/>
  <c r="K814" i="252"/>
  <c r="K818" i="252"/>
  <c r="K822" i="252"/>
  <c r="K826" i="252"/>
  <c r="K830" i="252"/>
  <c r="K834" i="252"/>
  <c r="K838" i="252"/>
  <c r="K842" i="252"/>
  <c r="K846" i="252"/>
  <c r="K850" i="252"/>
  <c r="K1151" i="252"/>
  <c r="K1167" i="252"/>
  <c r="K1183" i="252"/>
  <c r="K1199" i="252"/>
  <c r="K1217" i="252"/>
  <c r="K1233" i="252"/>
  <c r="K1249" i="252"/>
  <c r="K1265" i="252"/>
  <c r="K1281" i="252"/>
  <c r="K1297" i="252"/>
  <c r="K1313" i="252"/>
  <c r="K1329" i="252"/>
  <c r="K1345" i="252"/>
  <c r="K1361" i="252"/>
  <c r="K1377" i="252"/>
  <c r="K1393" i="252"/>
  <c r="K1409" i="252"/>
  <c r="K1425" i="252"/>
  <c r="K1441" i="252"/>
  <c r="K1457" i="252"/>
  <c r="K1473" i="252"/>
  <c r="K1489" i="252"/>
  <c r="K1505" i="252"/>
  <c r="K1521" i="252"/>
  <c r="K1537" i="252"/>
  <c r="K1553" i="252"/>
  <c r="K1569" i="252"/>
  <c r="K1585" i="252"/>
  <c r="K1601" i="252"/>
  <c r="K1617" i="252"/>
  <c r="K1633" i="252"/>
  <c r="K1649" i="252"/>
  <c r="K1665" i="252"/>
  <c r="K1681" i="252"/>
  <c r="K1701" i="252"/>
  <c r="K2099" i="252"/>
  <c r="K858" i="252"/>
  <c r="K866" i="252"/>
  <c r="K874" i="252"/>
  <c r="K882" i="252"/>
  <c r="K890" i="252"/>
  <c r="K898" i="252"/>
  <c r="K906" i="252"/>
  <c r="K914" i="252"/>
  <c r="K922" i="252"/>
  <c r="K930" i="252"/>
  <c r="K938" i="252"/>
  <c r="K946" i="252"/>
  <c r="K954" i="252"/>
  <c r="K962" i="252"/>
  <c r="K970" i="252"/>
  <c r="K978" i="252"/>
  <c r="K986" i="252"/>
  <c r="K994" i="252"/>
  <c r="K1002" i="252"/>
  <c r="K1010" i="252"/>
  <c r="K1018" i="252"/>
  <c r="K1026" i="252"/>
  <c r="K1034" i="252"/>
  <c r="K1627" i="252"/>
  <c r="K959" i="252"/>
  <c r="K1087" i="252"/>
  <c r="K545" i="252"/>
  <c r="K577" i="252"/>
  <c r="K609" i="252"/>
  <c r="K641" i="252"/>
  <c r="K673" i="252"/>
  <c r="K705" i="252"/>
  <c r="K725" i="252"/>
  <c r="K741" i="252"/>
  <c r="K757" i="252"/>
  <c r="K773" i="252"/>
  <c r="K789" i="252"/>
  <c r="K805" i="252"/>
  <c r="K821" i="252"/>
  <c r="K837" i="252"/>
  <c r="K1150" i="252"/>
  <c r="K1213" i="252"/>
  <c r="K1277" i="252"/>
  <c r="K1341" i="252"/>
  <c r="K1405" i="252"/>
  <c r="K1469" i="252"/>
  <c r="K1533" i="252"/>
  <c r="K1597" i="252"/>
  <c r="K1661" i="252"/>
  <c r="K856" i="252"/>
  <c r="K888" i="252"/>
  <c r="K920" i="252"/>
  <c r="K952" i="252"/>
  <c r="K984" i="252"/>
  <c r="K1016" i="252"/>
  <c r="K1042" i="252"/>
  <c r="K1050" i="252"/>
  <c r="K1058" i="252"/>
  <c r="K1066" i="252"/>
  <c r="K1074" i="252"/>
  <c r="K1082" i="252"/>
  <c r="K1090" i="252"/>
  <c r="K1098" i="252"/>
  <c r="K1106" i="252"/>
  <c r="K1114" i="252"/>
  <c r="K1122" i="252"/>
  <c r="K1130" i="252"/>
  <c r="K1138" i="252"/>
  <c r="K1146" i="252"/>
  <c r="K1161" i="252"/>
  <c r="K1177" i="252"/>
  <c r="K1193" i="252"/>
  <c r="K1209" i="252"/>
  <c r="K1719" i="252"/>
  <c r="K1216" i="252"/>
  <c r="K1224" i="252"/>
  <c r="K1232" i="252"/>
  <c r="K1240" i="252"/>
  <c r="K1248" i="252"/>
  <c r="K1256" i="252"/>
  <c r="K1264" i="252"/>
  <c r="K1272" i="252"/>
  <c r="K1280" i="252"/>
  <c r="K1288" i="252"/>
  <c r="K1296" i="252"/>
  <c r="K1304" i="252"/>
  <c r="K1312" i="252"/>
  <c r="K1320" i="252"/>
  <c r="K1328" i="252"/>
  <c r="K1336" i="252"/>
  <c r="K1344" i="252"/>
  <c r="K1352" i="252"/>
  <c r="K1360" i="252"/>
  <c r="K1368" i="252"/>
  <c r="K1376" i="252"/>
  <c r="K1384" i="252"/>
  <c r="K1392" i="252"/>
  <c r="K1400" i="252"/>
  <c r="K1408" i="252"/>
  <c r="K1416" i="252"/>
  <c r="K1424" i="252"/>
  <c r="K1432" i="252"/>
  <c r="K1440" i="252"/>
  <c r="K1448" i="252"/>
  <c r="K1456" i="252"/>
  <c r="K1464" i="252"/>
  <c r="K1472" i="252"/>
  <c r="K1480" i="252"/>
  <c r="K1488" i="252"/>
  <c r="K1496" i="252"/>
  <c r="K1504" i="252"/>
  <c r="K1512" i="252"/>
  <c r="K1520" i="252"/>
  <c r="K1528" i="252"/>
  <c r="K1536" i="252"/>
  <c r="K1544" i="252"/>
  <c r="K1552" i="252"/>
  <c r="K1560" i="252"/>
  <c r="K1568" i="252"/>
  <c r="K1576" i="252"/>
  <c r="K1584" i="252"/>
  <c r="K1592" i="252"/>
  <c r="K1600" i="252"/>
  <c r="K1608" i="252"/>
  <c r="K1616" i="252"/>
  <c r="K1624" i="252"/>
  <c r="K1632" i="252"/>
  <c r="K1640" i="252"/>
  <c r="K1648" i="252"/>
  <c r="K1656" i="252"/>
  <c r="K1664" i="252"/>
  <c r="K1672" i="252"/>
  <c r="K1680" i="252"/>
  <c r="K1688" i="252"/>
  <c r="K1697" i="252"/>
  <c r="K1713" i="252"/>
  <c r="K1746" i="252"/>
  <c r="K1700" i="252"/>
  <c r="K1716" i="252"/>
  <c r="K1732" i="252"/>
  <c r="K1734" i="252"/>
  <c r="K2091" i="252"/>
  <c r="K1744" i="252"/>
  <c r="K2095" i="252"/>
  <c r="K1739" i="252"/>
  <c r="K2053" i="252"/>
  <c r="K2085" i="252"/>
  <c r="K1725" i="252"/>
  <c r="K1741" i="252"/>
  <c r="K2065" i="252"/>
  <c r="K2097" i="252"/>
  <c r="K855" i="252"/>
  <c r="K991" i="252"/>
  <c r="K1119" i="252"/>
  <c r="K553" i="252"/>
  <c r="K585" i="252"/>
  <c r="K617" i="252"/>
  <c r="K649" i="252"/>
  <c r="K681" i="252"/>
  <c r="K713" i="252"/>
  <c r="K729" i="252"/>
  <c r="K745" i="252"/>
  <c r="K761" i="252"/>
  <c r="K777" i="252"/>
  <c r="K793" i="252"/>
  <c r="K809" i="252"/>
  <c r="K825" i="252"/>
  <c r="K841" i="252"/>
  <c r="K1166" i="252"/>
  <c r="K1229" i="252"/>
  <c r="K1293" i="252"/>
  <c r="K1357" i="252"/>
  <c r="K1421" i="252"/>
  <c r="K1485" i="252"/>
  <c r="K1549" i="252"/>
  <c r="K1613" i="252"/>
  <c r="K1677" i="252"/>
  <c r="K864" i="252"/>
  <c r="K896" i="252"/>
  <c r="K928" i="252"/>
  <c r="K960" i="252"/>
  <c r="K992" i="252"/>
  <c r="K1024" i="252"/>
  <c r="K1044" i="252"/>
  <c r="K1052" i="252"/>
  <c r="K1060" i="252"/>
  <c r="K1068" i="252"/>
  <c r="K1076" i="252"/>
  <c r="K1084" i="252"/>
  <c r="K1092" i="252"/>
  <c r="K1100" i="252"/>
  <c r="K1108" i="252"/>
  <c r="K1116" i="252"/>
  <c r="K1124" i="252"/>
  <c r="K1132" i="252"/>
  <c r="K1140" i="252"/>
  <c r="K1152" i="252"/>
  <c r="K1168" i="252"/>
  <c r="K1184" i="252"/>
  <c r="K1200" i="252"/>
  <c r="K1696" i="252"/>
  <c r="K2071" i="252"/>
  <c r="K1218" i="252"/>
  <c r="K1226" i="252"/>
  <c r="K1234" i="252"/>
  <c r="K1242" i="252"/>
  <c r="K1250" i="252"/>
  <c r="K1258" i="252"/>
  <c r="K1266" i="252"/>
  <c r="K1274" i="252"/>
  <c r="K1282" i="252"/>
  <c r="K1290" i="252"/>
  <c r="K1298" i="252"/>
  <c r="K1306" i="252"/>
  <c r="K1314" i="252"/>
  <c r="K1322" i="252"/>
  <c r="K1330" i="252"/>
  <c r="K1338" i="252"/>
  <c r="K1346" i="252"/>
  <c r="K1354" i="252"/>
  <c r="K1362" i="252"/>
  <c r="K1370" i="252"/>
  <c r="K1378" i="252"/>
  <c r="K1386" i="252"/>
  <c r="K1394" i="252"/>
  <c r="K1402" i="252"/>
  <c r="K1410" i="252"/>
  <c r="K1418" i="252"/>
  <c r="K1426" i="252"/>
  <c r="K1434" i="252"/>
  <c r="K1442" i="252"/>
  <c r="K1450" i="252"/>
  <c r="K1458" i="252"/>
  <c r="K1466" i="252"/>
  <c r="K1474" i="252"/>
  <c r="K1482" i="252"/>
  <c r="K1490" i="252"/>
  <c r="K1498" i="252"/>
  <c r="K1506" i="252"/>
  <c r="K1514" i="252"/>
  <c r="K1522" i="252"/>
  <c r="K1530" i="252"/>
  <c r="K1538" i="252"/>
  <c r="K1546" i="252"/>
  <c r="K1554" i="252"/>
  <c r="K1562" i="252"/>
  <c r="K1570" i="252"/>
  <c r="K1578" i="252"/>
  <c r="K1586" i="252"/>
  <c r="K1594" i="252"/>
  <c r="K1602" i="252"/>
  <c r="K1610" i="252"/>
  <c r="K1618" i="252"/>
  <c r="K1626" i="252"/>
  <c r="K1634" i="252"/>
  <c r="K1642" i="252"/>
  <c r="K1650" i="252"/>
  <c r="K1658" i="252"/>
  <c r="K1666" i="252"/>
  <c r="K1674" i="252"/>
  <c r="K1682" i="252"/>
  <c r="K1690" i="252"/>
  <c r="K1698" i="252"/>
  <c r="K1714" i="252"/>
  <c r="K2051" i="252"/>
  <c r="K1707" i="252"/>
  <c r="K1723" i="252"/>
  <c r="K2055" i="252"/>
  <c r="K1742" i="252"/>
  <c r="K2648" i="252"/>
  <c r="K2047" i="252"/>
  <c r="K1727" i="252"/>
  <c r="K1743" i="252"/>
  <c r="K2061" i="252"/>
  <c r="K2093" i="252"/>
  <c r="K1729" i="252"/>
  <c r="K1745" i="252"/>
  <c r="K2073" i="252"/>
  <c r="K2873" i="252"/>
  <c r="K895" i="252"/>
  <c r="K1023" i="252"/>
  <c r="K1156" i="252"/>
  <c r="K561" i="252"/>
  <c r="K593" i="252"/>
  <c r="K625" i="252"/>
  <c r="K657" i="252"/>
  <c r="K689" i="252"/>
  <c r="K717" i="252"/>
  <c r="K733" i="252"/>
  <c r="K749" i="252"/>
  <c r="K765" i="252"/>
  <c r="K781" i="252"/>
  <c r="K797" i="252"/>
  <c r="K813" i="252"/>
  <c r="K829" i="252"/>
  <c r="K845" i="252"/>
  <c r="K1182" i="252"/>
  <c r="K1245" i="252"/>
  <c r="K1309" i="252"/>
  <c r="K1373" i="252"/>
  <c r="K1437" i="252"/>
  <c r="K1501" i="252"/>
  <c r="K1565" i="252"/>
  <c r="K1629" i="252"/>
  <c r="K1693" i="252"/>
  <c r="K872" i="252"/>
  <c r="K904" i="252"/>
  <c r="K936" i="252"/>
  <c r="K968" i="252"/>
  <c r="K1000" i="252"/>
  <c r="K1032" i="252"/>
  <c r="K1046" i="252"/>
  <c r="K1054" i="252"/>
  <c r="K1062" i="252"/>
  <c r="K1070" i="252"/>
  <c r="K1078" i="252"/>
  <c r="K1086" i="252"/>
  <c r="K1094" i="252"/>
  <c r="K1102" i="252"/>
  <c r="K1110" i="252"/>
  <c r="K1118" i="252"/>
  <c r="K1126" i="252"/>
  <c r="K1134" i="252"/>
  <c r="K1142" i="252"/>
  <c r="K1153" i="252"/>
  <c r="K1169" i="252"/>
  <c r="K1185" i="252"/>
  <c r="K1201" i="252"/>
  <c r="K1703" i="252"/>
  <c r="K1212" i="252"/>
  <c r="K1220" i="252"/>
  <c r="K1228" i="252"/>
  <c r="K1236" i="252"/>
  <c r="K1244" i="252"/>
  <c r="K1252" i="252"/>
  <c r="K1260" i="252"/>
  <c r="K1268" i="252"/>
  <c r="K1276" i="252"/>
  <c r="K1284" i="252"/>
  <c r="K1292" i="252"/>
  <c r="K1300" i="252"/>
  <c r="K1308" i="252"/>
  <c r="K1316" i="252"/>
  <c r="K1324" i="252"/>
  <c r="K1332" i="252"/>
  <c r="K1340" i="252"/>
  <c r="K1348" i="252"/>
  <c r="K1356" i="252"/>
  <c r="K1364" i="252"/>
  <c r="K1372" i="252"/>
  <c r="K1380" i="252"/>
  <c r="K1388" i="252"/>
  <c r="K1396" i="252"/>
  <c r="K1404" i="252"/>
  <c r="K1412" i="252"/>
  <c r="K1420" i="252"/>
  <c r="K1428" i="252"/>
  <c r="K1436" i="252"/>
  <c r="K1444" i="252"/>
  <c r="K1452" i="252"/>
  <c r="K1460" i="252"/>
  <c r="K1468" i="252"/>
  <c r="K1476" i="252"/>
  <c r="K1484" i="252"/>
  <c r="K1492" i="252"/>
  <c r="K1500" i="252"/>
  <c r="K1508" i="252"/>
  <c r="K1516" i="252"/>
  <c r="K1524" i="252"/>
  <c r="K1532" i="252"/>
  <c r="K1540" i="252"/>
  <c r="K1548" i="252"/>
  <c r="K1556" i="252"/>
  <c r="K1564" i="252"/>
  <c r="K1572" i="252"/>
  <c r="K1580" i="252"/>
  <c r="K1588" i="252"/>
  <c r="K1596" i="252"/>
  <c r="K1604" i="252"/>
  <c r="K1612" i="252"/>
  <c r="K1620" i="252"/>
  <c r="K1628" i="252"/>
  <c r="K1636" i="252"/>
  <c r="K1644" i="252"/>
  <c r="K1652" i="252"/>
  <c r="K1660" i="252"/>
  <c r="K1668" i="252"/>
  <c r="K1676" i="252"/>
  <c r="K1684" i="252"/>
  <c r="K1692" i="252"/>
  <c r="K1705" i="252"/>
  <c r="K1721" i="252"/>
  <c r="K2083" i="252"/>
  <c r="K1708" i="252"/>
  <c r="K1724" i="252"/>
  <c r="K2087" i="252"/>
  <c r="K2059" i="252"/>
  <c r="K1728" i="252"/>
  <c r="K2063" i="252"/>
  <c r="K1731" i="252"/>
  <c r="K1747" i="252"/>
  <c r="K2069" i="252"/>
  <c r="K2664" i="252"/>
  <c r="K1733" i="252"/>
  <c r="K2049" i="252"/>
  <c r="K2081" i="252"/>
  <c r="K927" i="252"/>
  <c r="K601" i="252"/>
  <c r="K721" i="252"/>
  <c r="K785" i="252"/>
  <c r="K849" i="252"/>
  <c r="K1389" i="252"/>
  <c r="K1645" i="252"/>
  <c r="K944" i="252"/>
  <c r="K1048" i="252"/>
  <c r="K1080" i="252"/>
  <c r="K1112" i="252"/>
  <c r="K1144" i="252"/>
  <c r="K1208" i="252"/>
  <c r="K1230" i="252"/>
  <c r="K1262" i="252"/>
  <c r="K1294" i="252"/>
  <c r="K1326" i="252"/>
  <c r="K1358" i="252"/>
  <c r="K1390" i="252"/>
  <c r="K1422" i="252"/>
  <c r="K1454" i="252"/>
  <c r="K1486" i="252"/>
  <c r="K1518" i="252"/>
  <c r="K1550" i="252"/>
  <c r="K1582" i="252"/>
  <c r="K1614" i="252"/>
  <c r="K1646" i="252"/>
  <c r="K1678" i="252"/>
  <c r="K1722" i="252"/>
  <c r="K2889" i="252"/>
  <c r="K1735" i="252"/>
  <c r="K1737" i="252"/>
  <c r="K2052" i="252"/>
  <c r="K2068" i="252"/>
  <c r="K2084" i="252"/>
  <c r="K2100" i="252"/>
  <c r="K2901" i="252"/>
  <c r="K1751" i="252"/>
  <c r="K1755" i="252"/>
  <c r="K1759" i="252"/>
  <c r="K1763" i="252"/>
  <c r="K1767" i="252"/>
  <c r="K1771" i="252"/>
  <c r="K1775" i="252"/>
  <c r="K1779" i="252"/>
  <c r="K1783" i="252"/>
  <c r="K1787" i="252"/>
  <c r="K1791" i="252"/>
  <c r="K1795" i="252"/>
  <c r="K1799" i="252"/>
  <c r="K1803" i="252"/>
  <c r="K1807" i="252"/>
  <c r="K1811" i="252"/>
  <c r="K1815" i="252"/>
  <c r="K1819" i="252"/>
  <c r="K1823" i="252"/>
  <c r="K1827" i="252"/>
  <c r="K1831" i="252"/>
  <c r="K1835" i="252"/>
  <c r="K1839" i="252"/>
  <c r="K1843" i="252"/>
  <c r="K1847" i="252"/>
  <c r="K1851" i="252"/>
  <c r="K1855" i="252"/>
  <c r="K1859" i="252"/>
  <c r="K1863" i="252"/>
  <c r="K1867" i="252"/>
  <c r="K1871" i="252"/>
  <c r="K1875" i="252"/>
  <c r="K1879" i="252"/>
  <c r="K1883" i="252"/>
  <c r="K1887" i="252"/>
  <c r="K1891" i="252"/>
  <c r="K1895" i="252"/>
  <c r="K1899" i="252"/>
  <c r="K1903" i="252"/>
  <c r="K1907" i="252"/>
  <c r="K1911" i="252"/>
  <c r="K1915" i="252"/>
  <c r="K1919" i="252"/>
  <c r="K1923" i="252"/>
  <c r="K1927" i="252"/>
  <c r="K1931" i="252"/>
  <c r="K1935" i="252"/>
  <c r="K1939" i="252"/>
  <c r="K1943" i="252"/>
  <c r="K1947" i="252"/>
  <c r="K1951" i="252"/>
  <c r="K1955" i="252"/>
  <c r="K1959" i="252"/>
  <c r="K1963" i="252"/>
  <c r="K1967" i="252"/>
  <c r="K1971" i="252"/>
  <c r="K1975" i="252"/>
  <c r="K1979" i="252"/>
  <c r="K1983" i="252"/>
  <c r="K1987" i="252"/>
  <c r="K1991" i="252"/>
  <c r="K1995" i="252"/>
  <c r="K1999" i="252"/>
  <c r="K2003" i="252"/>
  <c r="K2007" i="252"/>
  <c r="K2011" i="252"/>
  <c r="K2015" i="252"/>
  <c r="K2019" i="252"/>
  <c r="K2023" i="252"/>
  <c r="K2027" i="252"/>
  <c r="K2031" i="252"/>
  <c r="K2035" i="252"/>
  <c r="K2039" i="252"/>
  <c r="K2043" i="252"/>
  <c r="K2054" i="252"/>
  <c r="K2070" i="252"/>
  <c r="K2086" i="252"/>
  <c r="K2636" i="252"/>
  <c r="K2656" i="252"/>
  <c r="K2897" i="252"/>
  <c r="K2644" i="252"/>
  <c r="K2893" i="252"/>
  <c r="K2101" i="252"/>
  <c r="K2105" i="252"/>
  <c r="K2109" i="252"/>
  <c r="K2113" i="252"/>
  <c r="K2117" i="252"/>
  <c r="K2121" i="252"/>
  <c r="K2125" i="252"/>
  <c r="K2129" i="252"/>
  <c r="K2133" i="252"/>
  <c r="K2137" i="252"/>
  <c r="K2141" i="252"/>
  <c r="K2145" i="252"/>
  <c r="K2149" i="252"/>
  <c r="K2153" i="252"/>
  <c r="K2157" i="252"/>
  <c r="K2161" i="252"/>
  <c r="K2165" i="252"/>
  <c r="K2169" i="252"/>
  <c r="K2173" i="252"/>
  <c r="K2177" i="252"/>
  <c r="K2181" i="252"/>
  <c r="K2185" i="252"/>
  <c r="K2189" i="252"/>
  <c r="K2193" i="252"/>
  <c r="K2197" i="252"/>
  <c r="K2201" i="252"/>
  <c r="K2205" i="252"/>
  <c r="K2209" i="252"/>
  <c r="K2213" i="252"/>
  <c r="K2217" i="252"/>
  <c r="K2221" i="252"/>
  <c r="K2225" i="252"/>
  <c r="K2229" i="252"/>
  <c r="K2233" i="252"/>
  <c r="K2237" i="252"/>
  <c r="K2241" i="252"/>
  <c r="K2245" i="252"/>
  <c r="K2249" i="252"/>
  <c r="K2253" i="252"/>
  <c r="K2257" i="252"/>
  <c r="K2261" i="252"/>
  <c r="K2265" i="252"/>
  <c r="K2269" i="252"/>
  <c r="K2273" i="252"/>
  <c r="K2277" i="252"/>
  <c r="K2281" i="252"/>
  <c r="K2285" i="252"/>
  <c r="K2289" i="252"/>
  <c r="K2293" i="252"/>
  <c r="K2297" i="252"/>
  <c r="K2301" i="252"/>
  <c r="K2305" i="252"/>
  <c r="K2309" i="252"/>
  <c r="K2313" i="252"/>
  <c r="K2317" i="252"/>
  <c r="K2321" i="252"/>
  <c r="K2325" i="252"/>
  <c r="K2329" i="252"/>
  <c r="K2333" i="252"/>
  <c r="K2337" i="252"/>
  <c r="K2341" i="252"/>
  <c r="K2345" i="252"/>
  <c r="K2349" i="252"/>
  <c r="K2353" i="252"/>
  <c r="K2357" i="252"/>
  <c r="K2361" i="252"/>
  <c r="K2365" i="252"/>
  <c r="K2369" i="252"/>
  <c r="K2373" i="252"/>
  <c r="K2377" i="252"/>
  <c r="K2381" i="252"/>
  <c r="K2385" i="252"/>
  <c r="K2389" i="252"/>
  <c r="K2393" i="252"/>
  <c r="K2397" i="252"/>
  <c r="K2401" i="252"/>
  <c r="K2405" i="252"/>
  <c r="K2409" i="252"/>
  <c r="K2413" i="252"/>
  <c r="K2417" i="252"/>
  <c r="K2421" i="252"/>
  <c r="K2425" i="252"/>
  <c r="K2429" i="252"/>
  <c r="K2433" i="252"/>
  <c r="K2437" i="252"/>
  <c r="K2441" i="252"/>
  <c r="K2445" i="252"/>
  <c r="K2449" i="252"/>
  <c r="K2453" i="252"/>
  <c r="K2457" i="252"/>
  <c r="K2642" i="252"/>
  <c r="K2840" i="252"/>
  <c r="K2879" i="252"/>
  <c r="K2911" i="252"/>
  <c r="K2638" i="252"/>
  <c r="K2848" i="252"/>
  <c r="K2883" i="252"/>
  <c r="K2915" i="252"/>
  <c r="K3074" i="252"/>
  <c r="K2463" i="252"/>
  <c r="K2467" i="252"/>
  <c r="K2471" i="252"/>
  <c r="K2475" i="252"/>
  <c r="K2479" i="252"/>
  <c r="K2483" i="252"/>
  <c r="K2487" i="252"/>
  <c r="K2491" i="252"/>
  <c r="K2495" i="252"/>
  <c r="K2499" i="252"/>
  <c r="K2503" i="252"/>
  <c r="K2507" i="252"/>
  <c r="K2511" i="252"/>
  <c r="K2515" i="252"/>
  <c r="K2519" i="252"/>
  <c r="K2523" i="252"/>
  <c r="K2527" i="252"/>
  <c r="K2531" i="252"/>
  <c r="K2535" i="252"/>
  <c r="K2539" i="252"/>
  <c r="K2543" i="252"/>
  <c r="K2547" i="252"/>
  <c r="K2551" i="252"/>
  <c r="K2555" i="252"/>
  <c r="K2559" i="252"/>
  <c r="K2563" i="252"/>
  <c r="K2567" i="252"/>
  <c r="K2571" i="252"/>
  <c r="K2575" i="252"/>
  <c r="K2579" i="252"/>
  <c r="K2583" i="252"/>
  <c r="K2587" i="252"/>
  <c r="K2591" i="252"/>
  <c r="K2595" i="252"/>
  <c r="K2599" i="252"/>
  <c r="K2603" i="252"/>
  <c r="K2607" i="252"/>
  <c r="K1055" i="252"/>
  <c r="K633" i="252"/>
  <c r="K737" i="252"/>
  <c r="K801" i="252"/>
  <c r="K1198" i="252"/>
  <c r="K1453" i="252"/>
  <c r="K1738" i="252"/>
  <c r="K976" i="252"/>
  <c r="K1056" i="252"/>
  <c r="K1088" i="252"/>
  <c r="K1120" i="252"/>
  <c r="K1160" i="252"/>
  <c r="K1712" i="252"/>
  <c r="K1238" i="252"/>
  <c r="K1270" i="252"/>
  <c r="K1302" i="252"/>
  <c r="K1334" i="252"/>
  <c r="K1366" i="252"/>
  <c r="K1398" i="252"/>
  <c r="K1430" i="252"/>
  <c r="K1462" i="252"/>
  <c r="K1494" i="252"/>
  <c r="K1526" i="252"/>
  <c r="K1558" i="252"/>
  <c r="K1590" i="252"/>
  <c r="K1622" i="252"/>
  <c r="K1654" i="252"/>
  <c r="K1686" i="252"/>
  <c r="K1699" i="252"/>
  <c r="K2075" i="252"/>
  <c r="K2045" i="252"/>
  <c r="K2057" i="252"/>
  <c r="K2056" i="252"/>
  <c r="K2072" i="252"/>
  <c r="K2088" i="252"/>
  <c r="K2652" i="252"/>
  <c r="K1748" i="252"/>
  <c r="K1752" i="252"/>
  <c r="K1756" i="252"/>
  <c r="K1760" i="252"/>
  <c r="K1764" i="252"/>
  <c r="K1768" i="252"/>
  <c r="K1772" i="252"/>
  <c r="K1776" i="252"/>
  <c r="K1780" i="252"/>
  <c r="K1784" i="252"/>
  <c r="K1788" i="252"/>
  <c r="K1792" i="252"/>
  <c r="K1796" i="252"/>
  <c r="K1800" i="252"/>
  <c r="K1804" i="252"/>
  <c r="K1808" i="252"/>
  <c r="K1812" i="252"/>
  <c r="K1816" i="252"/>
  <c r="K1820" i="252"/>
  <c r="K1824" i="252"/>
  <c r="K1828" i="252"/>
  <c r="K1832" i="252"/>
  <c r="K1836" i="252"/>
  <c r="K1840" i="252"/>
  <c r="K1844" i="252"/>
  <c r="K1848" i="252"/>
  <c r="K1852" i="252"/>
  <c r="K1856" i="252"/>
  <c r="K1860" i="252"/>
  <c r="K1864" i="252"/>
  <c r="K1868" i="252"/>
  <c r="K1872" i="252"/>
  <c r="K1876" i="252"/>
  <c r="K1880" i="252"/>
  <c r="K1884" i="252"/>
  <c r="K1888" i="252"/>
  <c r="K1892" i="252"/>
  <c r="K1896" i="252"/>
  <c r="K1900" i="252"/>
  <c r="K1904" i="252"/>
  <c r="K1908" i="252"/>
  <c r="K1912" i="252"/>
  <c r="K1916" i="252"/>
  <c r="K1920" i="252"/>
  <c r="K1924" i="252"/>
  <c r="K1928" i="252"/>
  <c r="K1932" i="252"/>
  <c r="K1936" i="252"/>
  <c r="K1940" i="252"/>
  <c r="K1944" i="252"/>
  <c r="K1948" i="252"/>
  <c r="K1952" i="252"/>
  <c r="K1956" i="252"/>
  <c r="K1960" i="252"/>
  <c r="K1964" i="252"/>
  <c r="K1968" i="252"/>
  <c r="K1972" i="252"/>
  <c r="K1976" i="252"/>
  <c r="K1980" i="252"/>
  <c r="K1984" i="252"/>
  <c r="K1988" i="252"/>
  <c r="K1992" i="252"/>
  <c r="K1996" i="252"/>
  <c r="K2000" i="252"/>
  <c r="K2004" i="252"/>
  <c r="K2008" i="252"/>
  <c r="K2012" i="252"/>
  <c r="K2016" i="252"/>
  <c r="K2020" i="252"/>
  <c r="K2024" i="252"/>
  <c r="K2028" i="252"/>
  <c r="K2032" i="252"/>
  <c r="K2036" i="252"/>
  <c r="K2040" i="252"/>
  <c r="K2044" i="252"/>
  <c r="K2058" i="252"/>
  <c r="K2074" i="252"/>
  <c r="K2090" i="252"/>
  <c r="K2885" i="252"/>
  <c r="K2852" i="252"/>
  <c r="K2913" i="252"/>
  <c r="K2660" i="252"/>
  <c r="K2909" i="252"/>
  <c r="K2102" i="252"/>
  <c r="K2106" i="252"/>
  <c r="K2110" i="252"/>
  <c r="K2114" i="252"/>
  <c r="K2118" i="252"/>
  <c r="K2122" i="252"/>
  <c r="K2126" i="252"/>
  <c r="K2130" i="252"/>
  <c r="K2134" i="252"/>
  <c r="K2138" i="252"/>
  <c r="K2142" i="252"/>
  <c r="K2146" i="252"/>
  <c r="K2150" i="252"/>
  <c r="K2154" i="252"/>
  <c r="K2158" i="252"/>
  <c r="K2162" i="252"/>
  <c r="K2166" i="252"/>
  <c r="K2170" i="252"/>
  <c r="K2174" i="252"/>
  <c r="K2178" i="252"/>
  <c r="K2182" i="252"/>
  <c r="K2186" i="252"/>
  <c r="K2190" i="252"/>
  <c r="K2194" i="252"/>
  <c r="K2198" i="252"/>
  <c r="K2202" i="252"/>
  <c r="K2206" i="252"/>
  <c r="K2210" i="252"/>
  <c r="K2214" i="252"/>
  <c r="K2218" i="252"/>
  <c r="K2222" i="252"/>
  <c r="K2226" i="252"/>
  <c r="K2230" i="252"/>
  <c r="K2234" i="252"/>
  <c r="K2238" i="252"/>
  <c r="K2242" i="252"/>
  <c r="K2246" i="252"/>
  <c r="K2250" i="252"/>
  <c r="K2254" i="252"/>
  <c r="K2258" i="252"/>
  <c r="K2262" i="252"/>
  <c r="K2266" i="252"/>
  <c r="K2270" i="252"/>
  <c r="K2274" i="252"/>
  <c r="K2278" i="252"/>
  <c r="K2282" i="252"/>
  <c r="K2286" i="252"/>
  <c r="K2290" i="252"/>
  <c r="K2294" i="252"/>
  <c r="K2298" i="252"/>
  <c r="K2302" i="252"/>
  <c r="K2306" i="252"/>
  <c r="K2310" i="252"/>
  <c r="K2314" i="252"/>
  <c r="K2318" i="252"/>
  <c r="K2322" i="252"/>
  <c r="K2326" i="252"/>
  <c r="K2330" i="252"/>
  <c r="K2334" i="252"/>
  <c r="K2338" i="252"/>
  <c r="K2342" i="252"/>
  <c r="K2346" i="252"/>
  <c r="K2350" i="252"/>
  <c r="K2354" i="252"/>
  <c r="K2358" i="252"/>
  <c r="K2362" i="252"/>
  <c r="K2366" i="252"/>
  <c r="K2370" i="252"/>
  <c r="K2374" i="252"/>
  <c r="K2378" i="252"/>
  <c r="K2382" i="252"/>
  <c r="K2386" i="252"/>
  <c r="K2390" i="252"/>
  <c r="K2394" i="252"/>
  <c r="K2398" i="252"/>
  <c r="K2402" i="252"/>
  <c r="K2406" i="252"/>
  <c r="K2410" i="252"/>
  <c r="K2414" i="252"/>
  <c r="K2418" i="252"/>
  <c r="K2422" i="252"/>
  <c r="K2426" i="252"/>
  <c r="K2430" i="252"/>
  <c r="K2434" i="252"/>
  <c r="K2438" i="252"/>
  <c r="K2442" i="252"/>
  <c r="K2446" i="252"/>
  <c r="K2450" i="252"/>
  <c r="K2454" i="252"/>
  <c r="K2458" i="252"/>
  <c r="K2650" i="252"/>
  <c r="K2856" i="252"/>
  <c r="K2887" i="252"/>
  <c r="K2919" i="252"/>
  <c r="K2646" i="252"/>
  <c r="K2859" i="252"/>
  <c r="K2891" i="252"/>
  <c r="K2923" i="252"/>
  <c r="K2460" i="252"/>
  <c r="K2464" i="252"/>
  <c r="K2468" i="252"/>
  <c r="K2472" i="252"/>
  <c r="K2476" i="252"/>
  <c r="K2480" i="252"/>
  <c r="K2484" i="252"/>
  <c r="K2488" i="252"/>
  <c r="K2492" i="252"/>
  <c r="K2496" i="252"/>
  <c r="K2500" i="252"/>
  <c r="K2504" i="252"/>
  <c r="K2508" i="252"/>
  <c r="K2512" i="252"/>
  <c r="K2516" i="252"/>
  <c r="K2520" i="252"/>
  <c r="K2524" i="252"/>
  <c r="K2528" i="252"/>
  <c r="K2532" i="252"/>
  <c r="K2536" i="252"/>
  <c r="K2540" i="252"/>
  <c r="K2544" i="252"/>
  <c r="K2548" i="252"/>
  <c r="K2552" i="252"/>
  <c r="K2556" i="252"/>
  <c r="K2560" i="252"/>
  <c r="K2564" i="252"/>
  <c r="K2568" i="252"/>
  <c r="K2572" i="252"/>
  <c r="K2576" i="252"/>
  <c r="K2580" i="252"/>
  <c r="K2584" i="252"/>
  <c r="K2588" i="252"/>
  <c r="K2592" i="252"/>
  <c r="K2596" i="252"/>
  <c r="K2600" i="252"/>
  <c r="K2604" i="252"/>
  <c r="K2608" i="252"/>
  <c r="K1711" i="252"/>
  <c r="K665" i="252"/>
  <c r="K753" i="252"/>
  <c r="K817" i="252"/>
  <c r="K1261" i="252"/>
  <c r="K1517" i="252"/>
  <c r="K880" i="252"/>
  <c r="K1008" i="252"/>
  <c r="K1064" i="252"/>
  <c r="K1096" i="252"/>
  <c r="K1128" i="252"/>
  <c r="K1176" i="252"/>
  <c r="K1214" i="252"/>
  <c r="K1246" i="252"/>
  <c r="K1278" i="252"/>
  <c r="K1310" i="252"/>
  <c r="K1342" i="252"/>
  <c r="K1374" i="252"/>
  <c r="K1406" i="252"/>
  <c r="K1438" i="252"/>
  <c r="K1470" i="252"/>
  <c r="K1502" i="252"/>
  <c r="K1534" i="252"/>
  <c r="K1566" i="252"/>
  <c r="K1598" i="252"/>
  <c r="K1630" i="252"/>
  <c r="K1662" i="252"/>
  <c r="K1694" i="252"/>
  <c r="K1715" i="252"/>
  <c r="K1736" i="252"/>
  <c r="K2077" i="252"/>
  <c r="K2089" i="252"/>
  <c r="K2060" i="252"/>
  <c r="K2076" i="252"/>
  <c r="K2092" i="252"/>
  <c r="K2844" i="252"/>
  <c r="K1749" i="252"/>
  <c r="K1753" i="252"/>
  <c r="K1757" i="252"/>
  <c r="K1761" i="252"/>
  <c r="K1765" i="252"/>
  <c r="K1769" i="252"/>
  <c r="K1773" i="252"/>
  <c r="K1777" i="252"/>
  <c r="K1781" i="252"/>
  <c r="K1785" i="252"/>
  <c r="K1789" i="252"/>
  <c r="K1793" i="252"/>
  <c r="K1797" i="252"/>
  <c r="K1801" i="252"/>
  <c r="K1805" i="252"/>
  <c r="K1809" i="252"/>
  <c r="K1813" i="252"/>
  <c r="K1817" i="252"/>
  <c r="K1821" i="252"/>
  <c r="K1825" i="252"/>
  <c r="K1829" i="252"/>
  <c r="K1833" i="252"/>
  <c r="K1837" i="252"/>
  <c r="K1841" i="252"/>
  <c r="K1845" i="252"/>
  <c r="K1849" i="252"/>
  <c r="K1853" i="252"/>
  <c r="K1857" i="252"/>
  <c r="K1861" i="252"/>
  <c r="K1865" i="252"/>
  <c r="K1869" i="252"/>
  <c r="K1873" i="252"/>
  <c r="K1877" i="252"/>
  <c r="K1881" i="252"/>
  <c r="K1885" i="252"/>
  <c r="K1889" i="252"/>
  <c r="K1893" i="252"/>
  <c r="K1897" i="252"/>
  <c r="K1901" i="252"/>
  <c r="K1905" i="252"/>
  <c r="K1909" i="252"/>
  <c r="K1913" i="252"/>
  <c r="K1917" i="252"/>
  <c r="K1921" i="252"/>
  <c r="K1925" i="252"/>
  <c r="K1929" i="252"/>
  <c r="K1933" i="252"/>
  <c r="K1937" i="252"/>
  <c r="K1941" i="252"/>
  <c r="K1945" i="252"/>
  <c r="K1949" i="252"/>
  <c r="K1953" i="252"/>
  <c r="K1957" i="252"/>
  <c r="K1961" i="252"/>
  <c r="K1965" i="252"/>
  <c r="K1969" i="252"/>
  <c r="K1973" i="252"/>
  <c r="K1977" i="252"/>
  <c r="K1981" i="252"/>
  <c r="K1985" i="252"/>
  <c r="K1989" i="252"/>
  <c r="K1993" i="252"/>
  <c r="K1997" i="252"/>
  <c r="K2001" i="252"/>
  <c r="K2005" i="252"/>
  <c r="K2009" i="252"/>
  <c r="K2013" i="252"/>
  <c r="K2017" i="252"/>
  <c r="K2021" i="252"/>
  <c r="K2025" i="252"/>
  <c r="K2029" i="252"/>
  <c r="K2033" i="252"/>
  <c r="K2037" i="252"/>
  <c r="K2041" i="252"/>
  <c r="K2046" i="252"/>
  <c r="K2062" i="252"/>
  <c r="K2078" i="252"/>
  <c r="K2094" i="252"/>
  <c r="K2917" i="252"/>
  <c r="K2865" i="252"/>
  <c r="K2929" i="252"/>
  <c r="K2861" i="252"/>
  <c r="K2925" i="252"/>
  <c r="K2103" i="252"/>
  <c r="K2107" i="252"/>
  <c r="K2111" i="252"/>
  <c r="K2115" i="252"/>
  <c r="K2119" i="252"/>
  <c r="K2123" i="252"/>
  <c r="K2127" i="252"/>
  <c r="K2131" i="252"/>
  <c r="K2135" i="252"/>
  <c r="K2139" i="252"/>
  <c r="K2143" i="252"/>
  <c r="K2147" i="252"/>
  <c r="K2151" i="252"/>
  <c r="K2155" i="252"/>
  <c r="K2159" i="252"/>
  <c r="K2163" i="252"/>
  <c r="K2167" i="252"/>
  <c r="K2171" i="252"/>
  <c r="K2175" i="252"/>
  <c r="K2179" i="252"/>
  <c r="K2183" i="252"/>
  <c r="K2187" i="252"/>
  <c r="K2191" i="252"/>
  <c r="K2195" i="252"/>
  <c r="K2199" i="252"/>
  <c r="K2203" i="252"/>
  <c r="K2207" i="252"/>
  <c r="K2211" i="252"/>
  <c r="K2215" i="252"/>
  <c r="K2219" i="252"/>
  <c r="K2223" i="252"/>
  <c r="K2227" i="252"/>
  <c r="K2231" i="252"/>
  <c r="K2235" i="252"/>
  <c r="K2239" i="252"/>
  <c r="K2243" i="252"/>
  <c r="K2247" i="252"/>
  <c r="K2251" i="252"/>
  <c r="K2255" i="252"/>
  <c r="K2259" i="252"/>
  <c r="K2263" i="252"/>
  <c r="K2267" i="252"/>
  <c r="K2271" i="252"/>
  <c r="K2275" i="252"/>
  <c r="K2279" i="252"/>
  <c r="K2283" i="252"/>
  <c r="K2287" i="252"/>
  <c r="K2291" i="252"/>
  <c r="K2295" i="252"/>
  <c r="K2299" i="252"/>
  <c r="K2303" i="252"/>
  <c r="K2307" i="252"/>
  <c r="K2311" i="252"/>
  <c r="K2315" i="252"/>
  <c r="K2319" i="252"/>
  <c r="K2323" i="252"/>
  <c r="K2327" i="252"/>
  <c r="K2331" i="252"/>
  <c r="K2335" i="252"/>
  <c r="K2339" i="252"/>
  <c r="K2343" i="252"/>
  <c r="K2347" i="252"/>
  <c r="K2351" i="252"/>
  <c r="K2355" i="252"/>
  <c r="K2359" i="252"/>
  <c r="K2363" i="252"/>
  <c r="K2367" i="252"/>
  <c r="K2371" i="252"/>
  <c r="K2375" i="252"/>
  <c r="K2379" i="252"/>
  <c r="K2383" i="252"/>
  <c r="K2387" i="252"/>
  <c r="K2391" i="252"/>
  <c r="K2395" i="252"/>
  <c r="K2399" i="252"/>
  <c r="K2403" i="252"/>
  <c r="K2407" i="252"/>
  <c r="K2411" i="252"/>
  <c r="K2415" i="252"/>
  <c r="K2419" i="252"/>
  <c r="K2423" i="252"/>
  <c r="K2427" i="252"/>
  <c r="K2431" i="252"/>
  <c r="K2435" i="252"/>
  <c r="K2439" i="252"/>
  <c r="K2443" i="252"/>
  <c r="K2447" i="252"/>
  <c r="K2451" i="252"/>
  <c r="K2455" i="252"/>
  <c r="K2459" i="252"/>
  <c r="K2658" i="252"/>
  <c r="K2863" i="252"/>
  <c r="K2895" i="252"/>
  <c r="K2927" i="252"/>
  <c r="K2654" i="252"/>
  <c r="K2867" i="252"/>
  <c r="K2899" i="252"/>
  <c r="K2931" i="252"/>
  <c r="K2461" i="252"/>
  <c r="K2465" i="252"/>
  <c r="K2469" i="252"/>
  <c r="K2473" i="252"/>
  <c r="K2477" i="252"/>
  <c r="K2481" i="252"/>
  <c r="K2485" i="252"/>
  <c r="K2489" i="252"/>
  <c r="K2493" i="252"/>
  <c r="K2497" i="252"/>
  <c r="K2501" i="252"/>
  <c r="K2505" i="252"/>
  <c r="K2509" i="252"/>
  <c r="K2513" i="252"/>
  <c r="K2517" i="252"/>
  <c r="K2521" i="252"/>
  <c r="K2525" i="252"/>
  <c r="K2529" i="252"/>
  <c r="K2533" i="252"/>
  <c r="K2537" i="252"/>
  <c r="K2541" i="252"/>
  <c r="K2545" i="252"/>
  <c r="K2549" i="252"/>
  <c r="K2553" i="252"/>
  <c r="K2557" i="252"/>
  <c r="K2561" i="252"/>
  <c r="K2565" i="252"/>
  <c r="K2569" i="252"/>
  <c r="K2573" i="252"/>
  <c r="K2577" i="252"/>
  <c r="K2581" i="252"/>
  <c r="K2585" i="252"/>
  <c r="K2589" i="252"/>
  <c r="K2593" i="252"/>
  <c r="K2597" i="252"/>
  <c r="K2601" i="252"/>
  <c r="K2605" i="252"/>
  <c r="K2609" i="252"/>
  <c r="K569" i="252"/>
  <c r="K1325" i="252"/>
  <c r="K1072" i="252"/>
  <c r="K1222" i="252"/>
  <c r="K1350" i="252"/>
  <c r="K1478" i="252"/>
  <c r="K1606" i="252"/>
  <c r="K1726" i="252"/>
  <c r="K2064" i="252"/>
  <c r="K1750" i="252"/>
  <c r="K1766" i="252"/>
  <c r="K1782" i="252"/>
  <c r="K1798" i="252"/>
  <c r="K1814" i="252"/>
  <c r="K1830" i="252"/>
  <c r="K1846" i="252"/>
  <c r="K1862" i="252"/>
  <c r="K1878" i="252"/>
  <c r="K1894" i="252"/>
  <c r="K1910" i="252"/>
  <c r="K1926" i="252"/>
  <c r="K1942" i="252"/>
  <c r="K1958" i="252"/>
  <c r="K1974" i="252"/>
  <c r="K1990" i="252"/>
  <c r="K2006" i="252"/>
  <c r="K2022" i="252"/>
  <c r="K2038" i="252"/>
  <c r="K2082" i="252"/>
  <c r="K3066" i="252"/>
  <c r="K2108" i="252"/>
  <c r="K2124" i="252"/>
  <c r="K2140" i="252"/>
  <c r="K2156" i="252"/>
  <c r="K2172" i="252"/>
  <c r="K2188" i="252"/>
  <c r="K2204" i="252"/>
  <c r="K2220" i="252"/>
  <c r="K2236" i="252"/>
  <c r="K2252" i="252"/>
  <c r="K2268" i="252"/>
  <c r="K2284" i="252"/>
  <c r="K2300" i="252"/>
  <c r="K2316" i="252"/>
  <c r="K2332" i="252"/>
  <c r="K2348" i="252"/>
  <c r="K2364" i="252"/>
  <c r="K2380" i="252"/>
  <c r="K2396" i="252"/>
  <c r="K2412" i="252"/>
  <c r="K2428" i="252"/>
  <c r="K2444" i="252"/>
  <c r="K2634" i="252"/>
  <c r="K3058" i="252"/>
  <c r="K3036" i="252"/>
  <c r="K2474" i="252"/>
  <c r="K2490" i="252"/>
  <c r="K2506" i="252"/>
  <c r="K2522" i="252"/>
  <c r="K2538" i="252"/>
  <c r="K2554" i="252"/>
  <c r="K2570" i="252"/>
  <c r="K2586" i="252"/>
  <c r="K2602" i="252"/>
  <c r="K2612" i="252"/>
  <c r="K2616" i="252"/>
  <c r="K2620" i="252"/>
  <c r="K2624" i="252"/>
  <c r="K2628" i="252"/>
  <c r="K2632" i="252"/>
  <c r="K2645" i="252"/>
  <c r="K2661" i="252"/>
  <c r="K2854" i="252"/>
  <c r="K2872" i="252"/>
  <c r="K2888" i="252"/>
  <c r="K2904" i="252"/>
  <c r="K2920" i="252"/>
  <c r="K3062" i="252"/>
  <c r="K2639" i="252"/>
  <c r="K2655" i="252"/>
  <c r="K2850" i="252"/>
  <c r="K2870" i="252"/>
  <c r="K2886" i="252"/>
  <c r="K2902" i="252"/>
  <c r="K2918" i="252"/>
  <c r="K2933" i="252"/>
  <c r="K3148" i="252"/>
  <c r="K2849" i="252"/>
  <c r="K3048" i="252"/>
  <c r="K3080" i="252"/>
  <c r="K2669" i="252"/>
  <c r="K2673" i="252"/>
  <c r="K2677" i="252"/>
  <c r="K2681" i="252"/>
  <c r="K2685" i="252"/>
  <c r="K2689" i="252"/>
  <c r="K2693" i="252"/>
  <c r="K2697" i="252"/>
  <c r="K2701" i="252"/>
  <c r="K2705" i="252"/>
  <c r="K2709" i="252"/>
  <c r="K2713" i="252"/>
  <c r="K2717" i="252"/>
  <c r="K2721" i="252"/>
  <c r="K2725" i="252"/>
  <c r="K2729" i="252"/>
  <c r="K2733" i="252"/>
  <c r="K2737" i="252"/>
  <c r="K2741" i="252"/>
  <c r="K2745" i="252"/>
  <c r="K2749" i="252"/>
  <c r="K2753" i="252"/>
  <c r="K2757" i="252"/>
  <c r="K2761" i="252"/>
  <c r="K2765" i="252"/>
  <c r="K2769" i="252"/>
  <c r="K2773" i="252"/>
  <c r="K2777" i="252"/>
  <c r="K2781" i="252"/>
  <c r="K2785" i="252"/>
  <c r="K2789" i="252"/>
  <c r="K2793" i="252"/>
  <c r="K2797" i="252"/>
  <c r="K2801" i="252"/>
  <c r="K2805" i="252"/>
  <c r="K2809" i="252"/>
  <c r="K2813" i="252"/>
  <c r="K2817" i="252"/>
  <c r="K2821" i="252"/>
  <c r="K2825" i="252"/>
  <c r="K2829" i="252"/>
  <c r="K2833" i="252"/>
  <c r="K2839" i="252"/>
  <c r="K2855" i="252"/>
  <c r="K3060" i="252"/>
  <c r="K2934" i="252"/>
  <c r="K3057" i="252"/>
  <c r="K3073" i="252"/>
  <c r="K2932" i="252"/>
  <c r="K3047" i="252"/>
  <c r="K3063" i="252"/>
  <c r="K3079" i="252"/>
  <c r="K3037" i="252"/>
  <c r="K3154" i="252"/>
  <c r="K2938" i="252"/>
  <c r="K2942" i="252"/>
  <c r="K2946" i="252"/>
  <c r="K2950" i="252"/>
  <c r="K2954" i="252"/>
  <c r="K2958" i="252"/>
  <c r="K2962" i="252"/>
  <c r="K2966" i="252"/>
  <c r="K2970" i="252"/>
  <c r="K2974" i="252"/>
  <c r="K2978" i="252"/>
  <c r="K2982" i="252"/>
  <c r="K2986" i="252"/>
  <c r="K2990" i="252"/>
  <c r="K2994" i="252"/>
  <c r="K2998" i="252"/>
  <c r="K3002" i="252"/>
  <c r="K3006" i="252"/>
  <c r="K3010" i="252"/>
  <c r="K3014" i="252"/>
  <c r="K3018" i="252"/>
  <c r="K3022" i="252"/>
  <c r="K3026" i="252"/>
  <c r="K3030" i="252"/>
  <c r="K3043" i="252"/>
  <c r="K3139" i="252"/>
  <c r="K3155" i="252"/>
  <c r="K3145" i="252"/>
  <c r="K3171" i="252"/>
  <c r="K3172" i="252"/>
  <c r="K3085" i="252"/>
  <c r="K3089" i="252"/>
  <c r="K3093" i="252"/>
  <c r="K3097" i="252"/>
  <c r="K3101" i="252"/>
  <c r="K3105" i="252"/>
  <c r="K3109" i="252"/>
  <c r="K3113" i="252"/>
  <c r="K3117" i="252"/>
  <c r="K3121" i="252"/>
  <c r="K3125" i="252"/>
  <c r="K3129" i="252"/>
  <c r="K3133" i="252"/>
  <c r="K3137" i="252"/>
  <c r="K3166" i="252"/>
  <c r="K3176" i="252"/>
  <c r="K3180" i="252"/>
  <c r="K3184" i="252"/>
  <c r="K3188" i="252"/>
  <c r="K3192" i="252"/>
  <c r="K3196" i="252"/>
  <c r="K3200" i="252"/>
  <c r="K3204" i="252"/>
  <c r="G21" i="41"/>
  <c r="L20" i="252"/>
  <c r="L36" i="252"/>
  <c r="L52" i="252"/>
  <c r="L68" i="252"/>
  <c r="L84" i="252"/>
  <c r="L100" i="252"/>
  <c r="L116" i="252"/>
  <c r="L132" i="252"/>
  <c r="L148" i="252"/>
  <c r="L164" i="252"/>
  <c r="L180" i="252"/>
  <c r="L196" i="252"/>
  <c r="L212" i="252"/>
  <c r="L228" i="252"/>
  <c r="L244" i="252"/>
  <c r="L260" i="252"/>
  <c r="L276" i="252"/>
  <c r="L292" i="252"/>
  <c r="L308" i="252"/>
  <c r="L324" i="252"/>
  <c r="L340" i="252"/>
  <c r="L356" i="252"/>
  <c r="L372" i="252"/>
  <c r="L388" i="252"/>
  <c r="L404" i="252"/>
  <c r="L420" i="252"/>
  <c r="L436" i="252"/>
  <c r="L452" i="252"/>
  <c r="L468" i="252"/>
  <c r="L484" i="252"/>
  <c r="L500" i="252"/>
  <c r="L516" i="252"/>
  <c r="L534" i="252"/>
  <c r="L564" i="252"/>
  <c r="L596" i="252"/>
  <c r="L628" i="252"/>
  <c r="L660" i="252"/>
  <c r="L692" i="252"/>
  <c r="L724" i="252"/>
  <c r="L756" i="252"/>
  <c r="L788" i="252"/>
  <c r="L820" i="252"/>
  <c r="L852" i="252"/>
  <c r="L22" i="252"/>
  <c r="L38" i="252"/>
  <c r="L54" i="252"/>
  <c r="L70" i="252"/>
  <c r="L86" i="252"/>
  <c r="L102" i="252"/>
  <c r="L118" i="252"/>
  <c r="L134" i="252"/>
  <c r="L150" i="252"/>
  <c r="L166" i="252"/>
  <c r="L182" i="252"/>
  <c r="L198" i="252"/>
  <c r="L214" i="252"/>
  <c r="K697" i="252"/>
  <c r="K1581" i="252"/>
  <c r="K1104" i="252"/>
  <c r="K1254" i="252"/>
  <c r="K1382" i="252"/>
  <c r="K1510" i="252"/>
  <c r="K1638" i="252"/>
  <c r="K2079" i="252"/>
  <c r="K2080" i="252"/>
  <c r="K1754" i="252"/>
  <c r="K1770" i="252"/>
  <c r="K1786" i="252"/>
  <c r="K1802" i="252"/>
  <c r="K1818" i="252"/>
  <c r="K1834" i="252"/>
  <c r="K1850" i="252"/>
  <c r="K1866" i="252"/>
  <c r="K1882" i="252"/>
  <c r="K1898" i="252"/>
  <c r="K1914" i="252"/>
  <c r="K1930" i="252"/>
  <c r="K1946" i="252"/>
  <c r="K1962" i="252"/>
  <c r="K1978" i="252"/>
  <c r="K1994" i="252"/>
  <c r="K2010" i="252"/>
  <c r="K2026" i="252"/>
  <c r="K2042" i="252"/>
  <c r="K2098" i="252"/>
  <c r="K2877" i="252"/>
  <c r="K2112" i="252"/>
  <c r="K2128" i="252"/>
  <c r="K2144" i="252"/>
  <c r="K2160" i="252"/>
  <c r="K2176" i="252"/>
  <c r="K2192" i="252"/>
  <c r="K2208" i="252"/>
  <c r="K2224" i="252"/>
  <c r="K2240" i="252"/>
  <c r="K2256" i="252"/>
  <c r="K2272" i="252"/>
  <c r="K2288" i="252"/>
  <c r="K2304" i="252"/>
  <c r="K2320" i="252"/>
  <c r="K2336" i="252"/>
  <c r="K2352" i="252"/>
  <c r="K2368" i="252"/>
  <c r="K2384" i="252"/>
  <c r="K2400" i="252"/>
  <c r="K2416" i="252"/>
  <c r="K2432" i="252"/>
  <c r="K2448" i="252"/>
  <c r="K2666" i="252"/>
  <c r="K2662" i="252"/>
  <c r="K2462" i="252"/>
  <c r="K2478" i="252"/>
  <c r="K2494" i="252"/>
  <c r="K2510" i="252"/>
  <c r="K2526" i="252"/>
  <c r="K2542" i="252"/>
  <c r="K2558" i="252"/>
  <c r="K2574" i="252"/>
  <c r="K2590" i="252"/>
  <c r="K2606" i="252"/>
  <c r="K2613" i="252"/>
  <c r="K2617" i="252"/>
  <c r="K2621" i="252"/>
  <c r="K2625" i="252"/>
  <c r="K2629" i="252"/>
  <c r="K2633" i="252"/>
  <c r="K2649" i="252"/>
  <c r="K2665" i="252"/>
  <c r="K2860" i="252"/>
  <c r="K2876" i="252"/>
  <c r="K2892" i="252"/>
  <c r="K2908" i="252"/>
  <c r="K2924" i="252"/>
  <c r="K3078" i="252"/>
  <c r="K2643" i="252"/>
  <c r="K2659" i="252"/>
  <c r="K2858" i="252"/>
  <c r="K2874" i="252"/>
  <c r="K2890" i="252"/>
  <c r="K2906" i="252"/>
  <c r="K2922" i="252"/>
  <c r="K3044" i="252"/>
  <c r="K2837" i="252"/>
  <c r="K2853" i="252"/>
  <c r="K3056" i="252"/>
  <c r="K3156" i="252"/>
  <c r="K2670" i="252"/>
  <c r="K2674" i="252"/>
  <c r="K2678" i="252"/>
  <c r="K2682" i="252"/>
  <c r="K2686" i="252"/>
  <c r="K2690" i="252"/>
  <c r="K2694" i="252"/>
  <c r="K2698" i="252"/>
  <c r="K2702" i="252"/>
  <c r="K2706" i="252"/>
  <c r="K2710" i="252"/>
  <c r="K2714" i="252"/>
  <c r="K2718" i="252"/>
  <c r="K2722" i="252"/>
  <c r="K2726" i="252"/>
  <c r="K2730" i="252"/>
  <c r="K2734" i="252"/>
  <c r="K2738" i="252"/>
  <c r="K2742" i="252"/>
  <c r="K2746" i="252"/>
  <c r="K2750" i="252"/>
  <c r="K2754" i="252"/>
  <c r="K2758" i="252"/>
  <c r="K2762" i="252"/>
  <c r="K2766" i="252"/>
  <c r="K2770" i="252"/>
  <c r="K2774" i="252"/>
  <c r="K2778" i="252"/>
  <c r="K2782" i="252"/>
  <c r="K2786" i="252"/>
  <c r="K2790" i="252"/>
  <c r="K2794" i="252"/>
  <c r="K2798" i="252"/>
  <c r="K2802" i="252"/>
  <c r="K2806" i="252"/>
  <c r="K2810" i="252"/>
  <c r="K2814" i="252"/>
  <c r="K2818" i="252"/>
  <c r="K2822" i="252"/>
  <c r="K2826" i="252"/>
  <c r="K2830" i="252"/>
  <c r="K2834" i="252"/>
  <c r="K2843" i="252"/>
  <c r="K2935" i="252"/>
  <c r="K3068" i="252"/>
  <c r="K3038" i="252"/>
  <c r="K3061" i="252"/>
  <c r="K3077" i="252"/>
  <c r="K2936" i="252"/>
  <c r="K3051" i="252"/>
  <c r="K3067" i="252"/>
  <c r="K3152" i="252"/>
  <c r="K3041" i="252"/>
  <c r="K3157" i="252"/>
  <c r="K2939" i="252"/>
  <c r="K2943" i="252"/>
  <c r="K2947" i="252"/>
  <c r="K2951" i="252"/>
  <c r="K2955" i="252"/>
  <c r="K2959" i="252"/>
  <c r="K2963" i="252"/>
  <c r="K2967" i="252"/>
  <c r="K2971" i="252"/>
  <c r="K2975" i="252"/>
  <c r="K2979" i="252"/>
  <c r="K2983" i="252"/>
  <c r="K2987" i="252"/>
  <c r="K2991" i="252"/>
  <c r="K2995" i="252"/>
  <c r="K2999" i="252"/>
  <c r="K3003" i="252"/>
  <c r="K3007" i="252"/>
  <c r="K3011" i="252"/>
  <c r="K3015" i="252"/>
  <c r="K3019" i="252"/>
  <c r="K3023" i="252"/>
  <c r="K3027" i="252"/>
  <c r="K3031" i="252"/>
  <c r="K3142" i="252"/>
  <c r="K3143" i="252"/>
  <c r="K3159" i="252"/>
  <c r="K3149" i="252"/>
  <c r="K3160" i="252"/>
  <c r="K3082" i="252"/>
  <c r="K3086" i="252"/>
  <c r="K3090" i="252"/>
  <c r="K3094" i="252"/>
  <c r="K3098" i="252"/>
  <c r="K3102" i="252"/>
  <c r="K3106" i="252"/>
  <c r="K3110" i="252"/>
  <c r="K3114" i="252"/>
  <c r="K3118" i="252"/>
  <c r="K3122" i="252"/>
  <c r="K3126" i="252"/>
  <c r="K3130" i="252"/>
  <c r="K3134" i="252"/>
  <c r="K3138" i="252"/>
  <c r="K3170" i="252"/>
  <c r="K3177" i="252"/>
  <c r="K3181" i="252"/>
  <c r="K3185" i="252"/>
  <c r="K3189" i="252"/>
  <c r="K3193" i="252"/>
  <c r="K3197" i="252"/>
  <c r="K3201" i="252"/>
  <c r="K3205" i="252"/>
  <c r="J21" i="41"/>
  <c r="L24" i="252"/>
  <c r="L40" i="252"/>
  <c r="L56" i="252"/>
  <c r="L72" i="252"/>
  <c r="L88" i="252"/>
  <c r="L104" i="252"/>
  <c r="L120" i="252"/>
  <c r="L136" i="252"/>
  <c r="L152" i="252"/>
  <c r="L168" i="252"/>
  <c r="L184" i="252"/>
  <c r="L200" i="252"/>
  <c r="L216" i="252"/>
  <c r="L232" i="252"/>
  <c r="L248" i="252"/>
  <c r="L264" i="252"/>
  <c r="L280" i="252"/>
  <c r="L296" i="252"/>
  <c r="L312" i="252"/>
  <c r="L328" i="252"/>
  <c r="L344" i="252"/>
  <c r="L360" i="252"/>
  <c r="L376" i="252"/>
  <c r="L392" i="252"/>
  <c r="L408" i="252"/>
  <c r="L424" i="252"/>
  <c r="L440" i="252"/>
  <c r="L456" i="252"/>
  <c r="L472" i="252"/>
  <c r="L488" i="252"/>
  <c r="L504" i="252"/>
  <c r="L520" i="252"/>
  <c r="L540" i="252"/>
  <c r="L572" i="252"/>
  <c r="L604" i="252"/>
  <c r="L636" i="252"/>
  <c r="L668" i="252"/>
  <c r="L700" i="252"/>
  <c r="L732" i="252"/>
  <c r="L764" i="252"/>
  <c r="L796" i="252"/>
  <c r="L828" i="252"/>
  <c r="L10" i="252"/>
  <c r="L26" i="252"/>
  <c r="L42" i="252"/>
  <c r="L58" i="252"/>
  <c r="L74" i="252"/>
  <c r="L90" i="252"/>
  <c r="L106" i="252"/>
  <c r="L122" i="252"/>
  <c r="L138" i="252"/>
  <c r="L154" i="252"/>
  <c r="L170" i="252"/>
  <c r="L186" i="252"/>
  <c r="K769" i="252"/>
  <c r="K912" i="252"/>
  <c r="K1136" i="252"/>
  <c r="K1286" i="252"/>
  <c r="K1414" i="252"/>
  <c r="K1542" i="252"/>
  <c r="K1670" i="252"/>
  <c r="K2905" i="252"/>
  <c r="K2096" i="252"/>
  <c r="K1758" i="252"/>
  <c r="K1774" i="252"/>
  <c r="K1790" i="252"/>
  <c r="K1806" i="252"/>
  <c r="K1822" i="252"/>
  <c r="K1838" i="252"/>
  <c r="K1854" i="252"/>
  <c r="K1870" i="252"/>
  <c r="K1886" i="252"/>
  <c r="K1902" i="252"/>
  <c r="K1918" i="252"/>
  <c r="K1934" i="252"/>
  <c r="K1950" i="252"/>
  <c r="K1966" i="252"/>
  <c r="K1982" i="252"/>
  <c r="K1998" i="252"/>
  <c r="K2014" i="252"/>
  <c r="K2030" i="252"/>
  <c r="K2050" i="252"/>
  <c r="K2640" i="252"/>
  <c r="K3050" i="252"/>
  <c r="K2116" i="252"/>
  <c r="K2132" i="252"/>
  <c r="K2148" i="252"/>
  <c r="K2164" i="252"/>
  <c r="K2180" i="252"/>
  <c r="K2196" i="252"/>
  <c r="K2212" i="252"/>
  <c r="K2228" i="252"/>
  <c r="K2244" i="252"/>
  <c r="K2260" i="252"/>
  <c r="K2276" i="252"/>
  <c r="K2292" i="252"/>
  <c r="K2308" i="252"/>
  <c r="K2324" i="252"/>
  <c r="K2340" i="252"/>
  <c r="K2356" i="252"/>
  <c r="K2372" i="252"/>
  <c r="K2388" i="252"/>
  <c r="K2404" i="252"/>
  <c r="K2420" i="252"/>
  <c r="K2436" i="252"/>
  <c r="K2452" i="252"/>
  <c r="K2871" i="252"/>
  <c r="K2875" i="252"/>
  <c r="K2466" i="252"/>
  <c r="K2482" i="252"/>
  <c r="K2498" i="252"/>
  <c r="K2514" i="252"/>
  <c r="K2530" i="252"/>
  <c r="K2546" i="252"/>
  <c r="K2562" i="252"/>
  <c r="K2578" i="252"/>
  <c r="K2594" i="252"/>
  <c r="K2610" i="252"/>
  <c r="K2614" i="252"/>
  <c r="K2618" i="252"/>
  <c r="K2622" i="252"/>
  <c r="K2626" i="252"/>
  <c r="K2630" i="252"/>
  <c r="K2637" i="252"/>
  <c r="K2653" i="252"/>
  <c r="K2838" i="252"/>
  <c r="K2864" i="252"/>
  <c r="K2880" i="252"/>
  <c r="K2896" i="252"/>
  <c r="K2912" i="252"/>
  <c r="K2928" i="252"/>
  <c r="K3161" i="252"/>
  <c r="K2647" i="252"/>
  <c r="K2663" i="252"/>
  <c r="K2862" i="252"/>
  <c r="K2878" i="252"/>
  <c r="K2894" i="252"/>
  <c r="K2910" i="252"/>
  <c r="K2926" i="252"/>
  <c r="K3054" i="252"/>
  <c r="K2841" i="252"/>
  <c r="K2857" i="252"/>
  <c r="K3064" i="252"/>
  <c r="K2667" i="252"/>
  <c r="K2671" i="252"/>
  <c r="K2675" i="252"/>
  <c r="K2679" i="252"/>
  <c r="K2683" i="252"/>
  <c r="K2687" i="252"/>
  <c r="K2691" i="252"/>
  <c r="K2695" i="252"/>
  <c r="K2699" i="252"/>
  <c r="K2703" i="252"/>
  <c r="K2707" i="252"/>
  <c r="K2711" i="252"/>
  <c r="K2715" i="252"/>
  <c r="K2719" i="252"/>
  <c r="K2723" i="252"/>
  <c r="K2727" i="252"/>
  <c r="K2731" i="252"/>
  <c r="K2735" i="252"/>
  <c r="K2739" i="252"/>
  <c r="K2743" i="252"/>
  <c r="K2747" i="252"/>
  <c r="K2751" i="252"/>
  <c r="K2755" i="252"/>
  <c r="K2759" i="252"/>
  <c r="K2763" i="252"/>
  <c r="K2767" i="252"/>
  <c r="K2771" i="252"/>
  <c r="K2775" i="252"/>
  <c r="K2779" i="252"/>
  <c r="K2783" i="252"/>
  <c r="K2787" i="252"/>
  <c r="K2791" i="252"/>
  <c r="K2795" i="252"/>
  <c r="K2799" i="252"/>
  <c r="K2803" i="252"/>
  <c r="K2807" i="252"/>
  <c r="K2811" i="252"/>
  <c r="K2815" i="252"/>
  <c r="K2819" i="252"/>
  <c r="K2823" i="252"/>
  <c r="K2827" i="252"/>
  <c r="K2831" i="252"/>
  <c r="K2835" i="252"/>
  <c r="K2847" i="252"/>
  <c r="K3032" i="252"/>
  <c r="K3076" i="252"/>
  <c r="K3049" i="252"/>
  <c r="K3065" i="252"/>
  <c r="K3081" i="252"/>
  <c r="K3034" i="252"/>
  <c r="K3055" i="252"/>
  <c r="K3071" i="252"/>
  <c r="K3169" i="252"/>
  <c r="K3045" i="252"/>
  <c r="K3173" i="252"/>
  <c r="K2940" i="252"/>
  <c r="K2944" i="252"/>
  <c r="K2948" i="252"/>
  <c r="K2952" i="252"/>
  <c r="K2956" i="252"/>
  <c r="K2960" i="252"/>
  <c r="K2964" i="252"/>
  <c r="K2968" i="252"/>
  <c r="K2972" i="252"/>
  <c r="K2976" i="252"/>
  <c r="K2980" i="252"/>
  <c r="K2984" i="252"/>
  <c r="K2988" i="252"/>
  <c r="K2992" i="252"/>
  <c r="K2996" i="252"/>
  <c r="K3000" i="252"/>
  <c r="K3004" i="252"/>
  <c r="K3008" i="252"/>
  <c r="K3012" i="252"/>
  <c r="K3016" i="252"/>
  <c r="K3020" i="252"/>
  <c r="K3024" i="252"/>
  <c r="K3028" i="252"/>
  <c r="K3035" i="252"/>
  <c r="K3150" i="252"/>
  <c r="K3147" i="252"/>
  <c r="K3167" i="252"/>
  <c r="K3153" i="252"/>
  <c r="K3164" i="252"/>
  <c r="K3083" i="252"/>
  <c r="K3087" i="252"/>
  <c r="K3091" i="252"/>
  <c r="K3095" i="252"/>
  <c r="K3099" i="252"/>
  <c r="K3103" i="252"/>
  <c r="K3107" i="252"/>
  <c r="K3111" i="252"/>
  <c r="K3115" i="252"/>
  <c r="K3119" i="252"/>
  <c r="K3123" i="252"/>
  <c r="K3127" i="252"/>
  <c r="K3131" i="252"/>
  <c r="K3135" i="252"/>
  <c r="K3158" i="252"/>
  <c r="K3174" i="252"/>
  <c r="K3178" i="252"/>
  <c r="K3182" i="252"/>
  <c r="K3186" i="252"/>
  <c r="K3190" i="252"/>
  <c r="K3194" i="252"/>
  <c r="K3198" i="252"/>
  <c r="K3202" i="252"/>
  <c r="K3206" i="252"/>
  <c r="L12" i="252"/>
  <c r="L28" i="252"/>
  <c r="L44" i="252"/>
  <c r="L60" i="252"/>
  <c r="L76" i="252"/>
  <c r="L92" i="252"/>
  <c r="L108" i="252"/>
  <c r="L124" i="252"/>
  <c r="L140" i="252"/>
  <c r="L156" i="252"/>
  <c r="L172" i="252"/>
  <c r="L188" i="252"/>
  <c r="L204" i="252"/>
  <c r="L220" i="252"/>
  <c r="L236" i="252"/>
  <c r="L252" i="252"/>
  <c r="L268" i="252"/>
  <c r="L284" i="252"/>
  <c r="L300" i="252"/>
  <c r="L316" i="252"/>
  <c r="L332" i="252"/>
  <c r="L348" i="252"/>
  <c r="L364" i="252"/>
  <c r="L380" i="252"/>
  <c r="L396" i="252"/>
  <c r="L412" i="252"/>
  <c r="L428" i="252"/>
  <c r="L444" i="252"/>
  <c r="L460" i="252"/>
  <c r="L476" i="252"/>
  <c r="L492" i="252"/>
  <c r="L508" i="252"/>
  <c r="L525" i="252"/>
  <c r="L548" i="252"/>
  <c r="L580" i="252"/>
  <c r="L612" i="252"/>
  <c r="L644" i="252"/>
  <c r="L676" i="252"/>
  <c r="L708" i="252"/>
  <c r="L740" i="252"/>
  <c r="L772" i="252"/>
  <c r="L804" i="252"/>
  <c r="L836" i="252"/>
  <c r="L14" i="252"/>
  <c r="L30" i="252"/>
  <c r="L46" i="252"/>
  <c r="L62" i="252"/>
  <c r="L78" i="252"/>
  <c r="L94" i="252"/>
  <c r="L110" i="252"/>
  <c r="L126" i="252"/>
  <c r="L142" i="252"/>
  <c r="L158" i="252"/>
  <c r="L174" i="252"/>
  <c r="L190" i="252"/>
  <c r="L206" i="252"/>
  <c r="L222" i="252"/>
  <c r="L238" i="252"/>
  <c r="K833" i="252"/>
  <c r="K1446" i="252"/>
  <c r="K2869" i="252"/>
  <c r="K1810" i="252"/>
  <c r="K1874" i="252"/>
  <c r="K1938" i="252"/>
  <c r="K2002" i="252"/>
  <c r="K2881" i="252"/>
  <c r="K2152" i="252"/>
  <c r="K2216" i="252"/>
  <c r="K2280" i="252"/>
  <c r="K2344" i="252"/>
  <c r="K2408" i="252"/>
  <c r="K2903" i="252"/>
  <c r="K2502" i="252"/>
  <c r="K2566" i="252"/>
  <c r="K2615" i="252"/>
  <c r="K2631" i="252"/>
  <c r="K2868" i="252"/>
  <c r="K3046" i="252"/>
  <c r="K2866" i="252"/>
  <c r="K2930" i="252"/>
  <c r="K3072" i="252"/>
  <c r="K2680" i="252"/>
  <c r="K2696" i="252"/>
  <c r="K2712" i="252"/>
  <c r="K2728" i="252"/>
  <c r="K2744" i="252"/>
  <c r="K2760" i="252"/>
  <c r="K2776" i="252"/>
  <c r="K2792" i="252"/>
  <c r="K2808" i="252"/>
  <c r="K2824" i="252"/>
  <c r="K2851" i="252"/>
  <c r="K3069" i="252"/>
  <c r="K3075" i="252"/>
  <c r="K2941" i="252"/>
  <c r="K2957" i="252"/>
  <c r="K2973" i="252"/>
  <c r="K2989" i="252"/>
  <c r="K3005" i="252"/>
  <c r="K3021" i="252"/>
  <c r="K3165" i="252"/>
  <c r="K3168" i="252"/>
  <c r="K3096" i="252"/>
  <c r="K3112" i="252"/>
  <c r="K3128" i="252"/>
  <c r="K3175" i="252"/>
  <c r="K3191" i="252"/>
  <c r="K3207" i="252"/>
  <c r="L64" i="252"/>
  <c r="L128" i="252"/>
  <c r="L192" i="252"/>
  <c r="L256" i="252"/>
  <c r="L320" i="252"/>
  <c r="L384" i="252"/>
  <c r="L448" i="252"/>
  <c r="L512" i="252"/>
  <c r="L620" i="252"/>
  <c r="L748" i="252"/>
  <c r="L18" i="252"/>
  <c r="L82" i="252"/>
  <c r="L146" i="252"/>
  <c r="L202" i="252"/>
  <c r="L230" i="252"/>
  <c r="L250" i="252"/>
  <c r="L266" i="252"/>
  <c r="L282" i="252"/>
  <c r="L298" i="252"/>
  <c r="L314" i="252"/>
  <c r="L330" i="252"/>
  <c r="L346" i="252"/>
  <c r="L362" i="252"/>
  <c r="L378" i="252"/>
  <c r="L394" i="252"/>
  <c r="L410" i="252"/>
  <c r="L426" i="252"/>
  <c r="L442" i="252"/>
  <c r="L458" i="252"/>
  <c r="L474" i="252"/>
  <c r="L490" i="252"/>
  <c r="L506" i="252"/>
  <c r="L533" i="252"/>
  <c r="L560" i="252"/>
  <c r="L592" i="252"/>
  <c r="L624" i="252"/>
  <c r="L656" i="252"/>
  <c r="L688" i="252"/>
  <c r="L720" i="252"/>
  <c r="L752" i="252"/>
  <c r="L784" i="252"/>
  <c r="L816" i="252"/>
  <c r="L848" i="252"/>
  <c r="L15" i="252"/>
  <c r="L23" i="252"/>
  <c r="L31" i="252"/>
  <c r="L39" i="252"/>
  <c r="L47" i="252"/>
  <c r="L55" i="252"/>
  <c r="L63" i="252"/>
  <c r="L71" i="252"/>
  <c r="L79" i="252"/>
  <c r="L87" i="252"/>
  <c r="L95" i="252"/>
  <c r="L103" i="252"/>
  <c r="L111" i="252"/>
  <c r="L119" i="252"/>
  <c r="L127" i="252"/>
  <c r="L135" i="252"/>
  <c r="L143" i="252"/>
  <c r="L151" i="252"/>
  <c r="L159" i="252"/>
  <c r="L167" i="252"/>
  <c r="L175" i="252"/>
  <c r="L183" i="252"/>
  <c r="L191" i="252"/>
  <c r="L199" i="252"/>
  <c r="L207" i="252"/>
  <c r="L215" i="252"/>
  <c r="L223" i="252"/>
  <c r="L231" i="252"/>
  <c r="L239" i="252"/>
  <c r="L247" i="252"/>
  <c r="L255" i="252"/>
  <c r="L263" i="252"/>
  <c r="L271" i="252"/>
  <c r="L279" i="252"/>
  <c r="L287" i="252"/>
  <c r="L295" i="252"/>
  <c r="L303" i="252"/>
  <c r="L311" i="252"/>
  <c r="L319" i="252"/>
  <c r="L327" i="252"/>
  <c r="L335" i="252"/>
  <c r="L343" i="252"/>
  <c r="L351" i="252"/>
  <c r="L359" i="252"/>
  <c r="L367" i="252"/>
  <c r="L375" i="252"/>
  <c r="L383" i="252"/>
  <c r="L391" i="252"/>
  <c r="L399" i="252"/>
  <c r="L407" i="252"/>
  <c r="L415" i="252"/>
  <c r="L423" i="252"/>
  <c r="L431" i="252"/>
  <c r="L439" i="252"/>
  <c r="L447" i="252"/>
  <c r="L455" i="252"/>
  <c r="L463" i="252"/>
  <c r="L471" i="252"/>
  <c r="L479" i="252"/>
  <c r="L487" i="252"/>
  <c r="L495" i="252"/>
  <c r="L503" i="252"/>
  <c r="L511" i="252"/>
  <c r="L519" i="252"/>
  <c r="L1747" i="252"/>
  <c r="L538" i="252"/>
  <c r="L554" i="252"/>
  <c r="L570" i="252"/>
  <c r="L586" i="252"/>
  <c r="L602" i="252"/>
  <c r="L618" i="252"/>
  <c r="L634" i="252"/>
  <c r="L650" i="252"/>
  <c r="L666" i="252"/>
  <c r="L682" i="252"/>
  <c r="L698" i="252"/>
  <c r="L714" i="252"/>
  <c r="L730" i="252"/>
  <c r="L746" i="252"/>
  <c r="L762" i="252"/>
  <c r="L778" i="252"/>
  <c r="L794" i="252"/>
  <c r="L810" i="252"/>
  <c r="L826" i="252"/>
  <c r="L842" i="252"/>
  <c r="L2535" i="252"/>
  <c r="L535" i="252"/>
  <c r="L532" i="252"/>
  <c r="L543" i="252"/>
  <c r="L551" i="252"/>
  <c r="L559" i="252"/>
  <c r="L567" i="252"/>
  <c r="L575" i="252"/>
  <c r="L583" i="252"/>
  <c r="L591" i="252"/>
  <c r="L599" i="252"/>
  <c r="L607" i="252"/>
  <c r="L615" i="252"/>
  <c r="L623" i="252"/>
  <c r="L631" i="252"/>
  <c r="L639" i="252"/>
  <c r="L647" i="252"/>
  <c r="L655" i="252"/>
  <c r="L663" i="252"/>
  <c r="L671" i="252"/>
  <c r="L679" i="252"/>
  <c r="L687" i="252"/>
  <c r="L695" i="252"/>
  <c r="L703" i="252"/>
  <c r="L711" i="252"/>
  <c r="L719" i="252"/>
  <c r="L727" i="252"/>
  <c r="L735" i="252"/>
  <c r="L743" i="252"/>
  <c r="L751" i="252"/>
  <c r="L759" i="252"/>
  <c r="L767" i="252"/>
  <c r="L775" i="252"/>
  <c r="L783" i="252"/>
  <c r="L791" i="252"/>
  <c r="L799" i="252"/>
  <c r="L807" i="252"/>
  <c r="L815" i="252"/>
  <c r="L823" i="252"/>
  <c r="L831" i="252"/>
  <c r="L839" i="252"/>
  <c r="L847" i="252"/>
  <c r="L2092" i="252"/>
  <c r="L2599" i="252"/>
  <c r="L2486" i="252"/>
  <c r="L1731" i="252"/>
  <c r="L2459" i="252"/>
  <c r="L1735" i="252"/>
  <c r="L2084" i="252"/>
  <c r="L2527" i="252"/>
  <c r="L1729" i="252"/>
  <c r="L2072" i="252"/>
  <c r="L2551" i="252"/>
  <c r="L1732" i="252"/>
  <c r="L1749" i="252"/>
  <c r="L1757" i="252"/>
  <c r="L1765" i="252"/>
  <c r="L1773" i="252"/>
  <c r="L1781" i="252"/>
  <c r="L1789" i="252"/>
  <c r="L1797" i="252"/>
  <c r="L1805" i="252"/>
  <c r="L1813" i="252"/>
  <c r="L1821" i="252"/>
  <c r="L1829" i="252"/>
  <c r="L1837" i="252"/>
  <c r="L1845" i="252"/>
  <c r="L1853" i="252"/>
  <c r="L1861" i="252"/>
  <c r="L1869" i="252"/>
  <c r="L1877" i="252"/>
  <c r="L1885" i="252"/>
  <c r="L1893" i="252"/>
  <c r="L1901" i="252"/>
  <c r="L1909" i="252"/>
  <c r="L1917" i="252"/>
  <c r="L1925" i="252"/>
  <c r="L1933" i="252"/>
  <c r="L1941" i="252"/>
  <c r="K1040" i="252"/>
  <c r="K1574" i="252"/>
  <c r="K1762" i="252"/>
  <c r="K1826" i="252"/>
  <c r="K1890" i="252"/>
  <c r="K1954" i="252"/>
  <c r="K2018" i="252"/>
  <c r="K2104" i="252"/>
  <c r="K2168" i="252"/>
  <c r="K2232" i="252"/>
  <c r="K2296" i="252"/>
  <c r="K2360" i="252"/>
  <c r="K2424" i="252"/>
  <c r="K2907" i="252"/>
  <c r="K2518" i="252"/>
  <c r="K2582" i="252"/>
  <c r="K2619" i="252"/>
  <c r="K2641" i="252"/>
  <c r="K2884" i="252"/>
  <c r="K2635" i="252"/>
  <c r="K2882" i="252"/>
  <c r="K3070" i="252"/>
  <c r="K2668" i="252"/>
  <c r="K2684" i="252"/>
  <c r="K2700" i="252"/>
  <c r="K2716" i="252"/>
  <c r="K2732" i="252"/>
  <c r="K2748" i="252"/>
  <c r="K2764" i="252"/>
  <c r="K2780" i="252"/>
  <c r="K2796" i="252"/>
  <c r="K2812" i="252"/>
  <c r="K2828" i="252"/>
  <c r="K3052" i="252"/>
  <c r="K3144" i="252"/>
  <c r="K3033" i="252"/>
  <c r="K2945" i="252"/>
  <c r="K2961" i="252"/>
  <c r="K2977" i="252"/>
  <c r="K2993" i="252"/>
  <c r="K3009" i="252"/>
  <c r="K3025" i="252"/>
  <c r="K3151" i="252"/>
  <c r="K3084" i="252"/>
  <c r="K3100" i="252"/>
  <c r="K3116" i="252"/>
  <c r="K3132" i="252"/>
  <c r="K3179" i="252"/>
  <c r="K3195" i="252"/>
  <c r="L16" i="252"/>
  <c r="L80" i="252"/>
  <c r="L144" i="252"/>
  <c r="L208" i="252"/>
  <c r="L272" i="252"/>
  <c r="L336" i="252"/>
  <c r="L400" i="252"/>
  <c r="L464" i="252"/>
  <c r="L2060" i="252"/>
  <c r="L652" i="252"/>
  <c r="L780" i="252"/>
  <c r="L34" i="252"/>
  <c r="L98" i="252"/>
  <c r="L162" i="252"/>
  <c r="L210" i="252"/>
  <c r="L234" i="252"/>
  <c r="L254" i="252"/>
  <c r="L270" i="252"/>
  <c r="L286" i="252"/>
  <c r="L302" i="252"/>
  <c r="L318" i="252"/>
  <c r="L334" i="252"/>
  <c r="L350" i="252"/>
  <c r="L366" i="252"/>
  <c r="L382" i="252"/>
  <c r="L398" i="252"/>
  <c r="L414" i="252"/>
  <c r="L430" i="252"/>
  <c r="L446" i="252"/>
  <c r="L462" i="252"/>
  <c r="L478" i="252"/>
  <c r="L494" i="252"/>
  <c r="L510" i="252"/>
  <c r="L526" i="252"/>
  <c r="L568" i="252"/>
  <c r="L600" i="252"/>
  <c r="L632" i="252"/>
  <c r="L664" i="252"/>
  <c r="L696" i="252"/>
  <c r="L728" i="252"/>
  <c r="L760" i="252"/>
  <c r="L792" i="252"/>
  <c r="L824" i="252"/>
  <c r="L9" i="252"/>
  <c r="L17" i="252"/>
  <c r="L25" i="252"/>
  <c r="L33" i="252"/>
  <c r="L41" i="252"/>
  <c r="L49" i="252"/>
  <c r="L57" i="252"/>
  <c r="L65" i="252"/>
  <c r="L73" i="252"/>
  <c r="L81" i="252"/>
  <c r="L89" i="252"/>
  <c r="L97" i="252"/>
  <c r="L105" i="252"/>
  <c r="L113" i="252"/>
  <c r="L121" i="252"/>
  <c r="L129" i="252"/>
  <c r="L137" i="252"/>
  <c r="L145" i="252"/>
  <c r="L153" i="252"/>
  <c r="L161" i="252"/>
  <c r="L169" i="252"/>
  <c r="L177" i="252"/>
  <c r="L185" i="252"/>
  <c r="L193" i="252"/>
  <c r="L201" i="252"/>
  <c r="L209" i="252"/>
  <c r="L217" i="252"/>
  <c r="L225" i="252"/>
  <c r="L233" i="252"/>
  <c r="L241" i="252"/>
  <c r="L249" i="252"/>
  <c r="L257" i="252"/>
  <c r="L265" i="252"/>
  <c r="L273" i="252"/>
  <c r="L281" i="252"/>
  <c r="L289" i="252"/>
  <c r="L297" i="252"/>
  <c r="L305" i="252"/>
  <c r="L313" i="252"/>
  <c r="L321" i="252"/>
  <c r="L329" i="252"/>
  <c r="L337" i="252"/>
  <c r="L345" i="252"/>
  <c r="L353" i="252"/>
  <c r="L361" i="252"/>
  <c r="L369" i="252"/>
  <c r="L377" i="252"/>
  <c r="L385" i="252"/>
  <c r="L393" i="252"/>
  <c r="L401" i="252"/>
  <c r="L409" i="252"/>
  <c r="L417" i="252"/>
  <c r="L425" i="252"/>
  <c r="L433" i="252"/>
  <c r="L441" i="252"/>
  <c r="L449" i="252"/>
  <c r="L457" i="252"/>
  <c r="L465" i="252"/>
  <c r="L473" i="252"/>
  <c r="L481" i="252"/>
  <c r="L489" i="252"/>
  <c r="L497" i="252"/>
  <c r="L505" i="252"/>
  <c r="L513" i="252"/>
  <c r="L521" i="252"/>
  <c r="L8" i="252"/>
  <c r="L542" i="252"/>
  <c r="L558" i="252"/>
  <c r="L574" i="252"/>
  <c r="L590" i="252"/>
  <c r="L606" i="252"/>
  <c r="L622" i="252"/>
  <c r="L638" i="252"/>
  <c r="L654" i="252"/>
  <c r="L670" i="252"/>
  <c r="L686" i="252"/>
  <c r="L702" i="252"/>
  <c r="L718" i="252"/>
  <c r="L734" i="252"/>
  <c r="L750" i="252"/>
  <c r="L766" i="252"/>
  <c r="L782" i="252"/>
  <c r="L798" i="252"/>
  <c r="L814" i="252"/>
  <c r="L830" i="252"/>
  <c r="L846" i="252"/>
  <c r="L523" i="252"/>
  <c r="L2575" i="252"/>
  <c r="L536" i="252"/>
  <c r="L545" i="252"/>
  <c r="L553" i="252"/>
  <c r="L561" i="252"/>
  <c r="L569" i="252"/>
  <c r="L577" i="252"/>
  <c r="L585" i="252"/>
  <c r="L593" i="252"/>
  <c r="L601" i="252"/>
  <c r="L609" i="252"/>
  <c r="L617" i="252"/>
  <c r="L625" i="252"/>
  <c r="L633" i="252"/>
  <c r="L641" i="252"/>
  <c r="L649" i="252"/>
  <c r="L657" i="252"/>
  <c r="L665" i="252"/>
  <c r="L673" i="252"/>
  <c r="L681" i="252"/>
  <c r="L689" i="252"/>
  <c r="L697" i="252"/>
  <c r="L705" i="252"/>
  <c r="L713" i="252"/>
  <c r="L721" i="252"/>
  <c r="L729" i="252"/>
  <c r="L737" i="252"/>
  <c r="L745" i="252"/>
  <c r="L753" i="252"/>
  <c r="L761" i="252"/>
  <c r="L769" i="252"/>
  <c r="L777" i="252"/>
  <c r="L785" i="252"/>
  <c r="L793" i="252"/>
  <c r="L801" i="252"/>
  <c r="L809" i="252"/>
  <c r="L817" i="252"/>
  <c r="L825" i="252"/>
  <c r="L833" i="252"/>
  <c r="L841" i="252"/>
  <c r="L849" i="252"/>
  <c r="L2511" i="252"/>
  <c r="L1727" i="252"/>
  <c r="L2543" i="252"/>
  <c r="L1741" i="252"/>
  <c r="L2503" i="252"/>
  <c r="L1743" i="252"/>
  <c r="L2100" i="252"/>
  <c r="L2559" i="252"/>
  <c r="L1737" i="252"/>
  <c r="L2088" i="252"/>
  <c r="L2583" i="252"/>
  <c r="L1736" i="252"/>
  <c r="L1751" i="252"/>
  <c r="L1759" i="252"/>
  <c r="L1767" i="252"/>
  <c r="L1775" i="252"/>
  <c r="L1783" i="252"/>
  <c r="L1791" i="252"/>
  <c r="L1799" i="252"/>
  <c r="L1807" i="252"/>
  <c r="L1815" i="252"/>
  <c r="L1823" i="252"/>
  <c r="L1831" i="252"/>
  <c r="L1839" i="252"/>
  <c r="L1847" i="252"/>
  <c r="L1855" i="252"/>
  <c r="L1863" i="252"/>
  <c r="L1871" i="252"/>
  <c r="L1879" i="252"/>
  <c r="L1887" i="252"/>
  <c r="L1895" i="252"/>
  <c r="L1903" i="252"/>
  <c r="L1911" i="252"/>
  <c r="L1919" i="252"/>
  <c r="L1927" i="252"/>
  <c r="K1192" i="252"/>
  <c r="K1706" i="252"/>
  <c r="K1778" i="252"/>
  <c r="K1842" i="252"/>
  <c r="K1906" i="252"/>
  <c r="K1970" i="252"/>
  <c r="K2034" i="252"/>
  <c r="K2120" i="252"/>
  <c r="K2184" i="252"/>
  <c r="K2248" i="252"/>
  <c r="K2312" i="252"/>
  <c r="K2376" i="252"/>
  <c r="K2440" i="252"/>
  <c r="K2470" i="252"/>
  <c r="K2534" i="252"/>
  <c r="K2598" i="252"/>
  <c r="K2623" i="252"/>
  <c r="K2657" i="252"/>
  <c r="K2900" i="252"/>
  <c r="K2651" i="252"/>
  <c r="K2898" i="252"/>
  <c r="K2845" i="252"/>
  <c r="K2672" i="252"/>
  <c r="K2688" i="252"/>
  <c r="K2704" i="252"/>
  <c r="K2720" i="252"/>
  <c r="K2736" i="252"/>
  <c r="K2752" i="252"/>
  <c r="K2768" i="252"/>
  <c r="K2784" i="252"/>
  <c r="K2800" i="252"/>
  <c r="K2816" i="252"/>
  <c r="K2832" i="252"/>
  <c r="K3140" i="252"/>
  <c r="K3042" i="252"/>
  <c r="K3146" i="252"/>
  <c r="K2949" i="252"/>
  <c r="K2965" i="252"/>
  <c r="K2981" i="252"/>
  <c r="K2997" i="252"/>
  <c r="K3013" i="252"/>
  <c r="K3029" i="252"/>
  <c r="K3141" i="252"/>
  <c r="K3088" i="252"/>
  <c r="K3104" i="252"/>
  <c r="K3120" i="252"/>
  <c r="K3136" i="252"/>
  <c r="K3183" i="252"/>
  <c r="K3199" i="252"/>
  <c r="L32" i="252"/>
  <c r="L96" i="252"/>
  <c r="L160" i="252"/>
  <c r="L224" i="252"/>
  <c r="L288" i="252"/>
  <c r="L352" i="252"/>
  <c r="L416" i="252"/>
  <c r="L480" i="252"/>
  <c r="L556" i="252"/>
  <c r="L684" i="252"/>
  <c r="L812" i="252"/>
  <c r="L50" i="252"/>
  <c r="L114" i="252"/>
  <c r="L178" i="252"/>
  <c r="L218" i="252"/>
  <c r="L242" i="252"/>
  <c r="L258" i="252"/>
  <c r="L274" i="252"/>
  <c r="L290" i="252"/>
  <c r="L306" i="252"/>
  <c r="L322" i="252"/>
  <c r="L338" i="252"/>
  <c r="L354" i="252"/>
  <c r="L370" i="252"/>
  <c r="L386" i="252"/>
  <c r="L402" i="252"/>
  <c r="L418" i="252"/>
  <c r="L434" i="252"/>
  <c r="L450" i="252"/>
  <c r="L466" i="252"/>
  <c r="L482" i="252"/>
  <c r="L498" i="252"/>
  <c r="L514" i="252"/>
  <c r="L544" i="252"/>
  <c r="L576" i="252"/>
  <c r="L608" i="252"/>
  <c r="L640" i="252"/>
  <c r="L672" i="252"/>
  <c r="L704" i="252"/>
  <c r="L736" i="252"/>
  <c r="L768" i="252"/>
  <c r="L800" i="252"/>
  <c r="L832" i="252"/>
  <c r="L11" i="252"/>
  <c r="L19" i="252"/>
  <c r="L27" i="252"/>
  <c r="L35" i="252"/>
  <c r="L43" i="252"/>
  <c r="L51" i="252"/>
  <c r="L59" i="252"/>
  <c r="L67" i="252"/>
  <c r="L75" i="252"/>
  <c r="L83" i="252"/>
  <c r="L91" i="252"/>
  <c r="L99" i="252"/>
  <c r="L107" i="252"/>
  <c r="L115" i="252"/>
  <c r="L123" i="252"/>
  <c r="L131" i="252"/>
  <c r="L139" i="252"/>
  <c r="L147" i="252"/>
  <c r="L155" i="252"/>
  <c r="L163" i="252"/>
  <c r="L171" i="252"/>
  <c r="L179" i="252"/>
  <c r="L187" i="252"/>
  <c r="L195" i="252"/>
  <c r="L203" i="252"/>
  <c r="L211" i="252"/>
  <c r="L219" i="252"/>
  <c r="L227" i="252"/>
  <c r="L235" i="252"/>
  <c r="L243" i="252"/>
  <c r="L251" i="252"/>
  <c r="L259" i="252"/>
  <c r="L267" i="252"/>
  <c r="L275" i="252"/>
  <c r="L283" i="252"/>
  <c r="L291" i="252"/>
  <c r="L299" i="252"/>
  <c r="L307" i="252"/>
  <c r="L315" i="252"/>
  <c r="L323" i="252"/>
  <c r="L331" i="252"/>
  <c r="L339" i="252"/>
  <c r="L347" i="252"/>
  <c r="L355" i="252"/>
  <c r="L363" i="252"/>
  <c r="L371" i="252"/>
  <c r="L379" i="252"/>
  <c r="L387" i="252"/>
  <c r="L395" i="252"/>
  <c r="L403" i="252"/>
  <c r="L411" i="252"/>
  <c r="L419" i="252"/>
  <c r="L427" i="252"/>
  <c r="L435" i="252"/>
  <c r="L443" i="252"/>
  <c r="L451" i="252"/>
  <c r="L459" i="252"/>
  <c r="L467" i="252"/>
  <c r="L475" i="252"/>
  <c r="L483" i="252"/>
  <c r="L491" i="252"/>
  <c r="L499" i="252"/>
  <c r="L507" i="252"/>
  <c r="L515" i="252"/>
  <c r="L529" i="252"/>
  <c r="L522" i="252"/>
  <c r="L546" i="252"/>
  <c r="L562" i="252"/>
  <c r="L578" i="252"/>
  <c r="L594" i="252"/>
  <c r="L610" i="252"/>
  <c r="L626" i="252"/>
  <c r="L642" i="252"/>
  <c r="L658" i="252"/>
  <c r="L674" i="252"/>
  <c r="L690" i="252"/>
  <c r="L706" i="252"/>
  <c r="L722" i="252"/>
  <c r="L738" i="252"/>
  <c r="L754" i="252"/>
  <c r="L770" i="252"/>
  <c r="L786" i="252"/>
  <c r="L802" i="252"/>
  <c r="L818" i="252"/>
  <c r="L834" i="252"/>
  <c r="L850" i="252"/>
  <c r="L527" i="252"/>
  <c r="L524" i="252"/>
  <c r="L539" i="252"/>
  <c r="L547" i="252"/>
  <c r="L555" i="252"/>
  <c r="L563" i="252"/>
  <c r="L571" i="252"/>
  <c r="L579" i="252"/>
  <c r="L587" i="252"/>
  <c r="L595" i="252"/>
  <c r="L603" i="252"/>
  <c r="L611" i="252"/>
  <c r="L619" i="252"/>
  <c r="L627" i="252"/>
  <c r="L635" i="252"/>
  <c r="L643" i="252"/>
  <c r="L651" i="252"/>
  <c r="L659" i="252"/>
  <c r="L667" i="252"/>
  <c r="L675" i="252"/>
  <c r="L683" i="252"/>
  <c r="L691" i="252"/>
  <c r="L699" i="252"/>
  <c r="L707" i="252"/>
  <c r="L715" i="252"/>
  <c r="L723" i="252"/>
  <c r="L731" i="252"/>
  <c r="L739" i="252"/>
  <c r="L747" i="252"/>
  <c r="L755" i="252"/>
  <c r="L763" i="252"/>
  <c r="L771" i="252"/>
  <c r="L779" i="252"/>
  <c r="L787" i="252"/>
  <c r="L795" i="252"/>
  <c r="L803" i="252"/>
  <c r="L811" i="252"/>
  <c r="L819" i="252"/>
  <c r="L827" i="252"/>
  <c r="L835" i="252"/>
  <c r="L843" i="252"/>
  <c r="L851" i="252"/>
  <c r="L2641" i="252"/>
  <c r="L1739" i="252"/>
  <c r="L2607" i="252"/>
  <c r="L2048" i="252"/>
  <c r="L2567" i="252"/>
  <c r="L2052" i="252"/>
  <c r="L2460" i="252"/>
  <c r="L2591" i="252"/>
  <c r="L1745" i="252"/>
  <c r="L2480" i="252"/>
  <c r="L2615" i="252"/>
  <c r="L1740" i="252"/>
  <c r="L1753" i="252"/>
  <c r="L1761" i="252"/>
  <c r="L1769" i="252"/>
  <c r="L1777" i="252"/>
  <c r="L1785" i="252"/>
  <c r="L1793" i="252"/>
  <c r="L1801" i="252"/>
  <c r="K1318" i="252"/>
  <c r="K1922" i="252"/>
  <c r="K2200" i="252"/>
  <c r="K2456" i="252"/>
  <c r="K2627" i="252"/>
  <c r="K2914" i="252"/>
  <c r="K2708" i="252"/>
  <c r="K2772" i="252"/>
  <c r="K2836" i="252"/>
  <c r="K2953" i="252"/>
  <c r="K3017" i="252"/>
  <c r="K3108" i="252"/>
  <c r="K3203" i="252"/>
  <c r="L240" i="252"/>
  <c r="L496" i="252"/>
  <c r="L66" i="252"/>
  <c r="L246" i="252"/>
  <c r="L310" i="252"/>
  <c r="L374" i="252"/>
  <c r="L438" i="252"/>
  <c r="L502" i="252"/>
  <c r="L616" i="252"/>
  <c r="L744" i="252"/>
  <c r="L13" i="252"/>
  <c r="L45" i="252"/>
  <c r="L77" i="252"/>
  <c r="L109" i="252"/>
  <c r="L141" i="252"/>
  <c r="L173" i="252"/>
  <c r="L205" i="252"/>
  <c r="L237" i="252"/>
  <c r="L269" i="252"/>
  <c r="L301" i="252"/>
  <c r="L333" i="252"/>
  <c r="L365" i="252"/>
  <c r="L397" i="252"/>
  <c r="L429" i="252"/>
  <c r="L461" i="252"/>
  <c r="L493" i="252"/>
  <c r="L537" i="252"/>
  <c r="L582" i="252"/>
  <c r="L646" i="252"/>
  <c r="L710" i="252"/>
  <c r="L774" i="252"/>
  <c r="L838" i="252"/>
  <c r="L541" i="252"/>
  <c r="L573" i="252"/>
  <c r="L605" i="252"/>
  <c r="L637" i="252"/>
  <c r="L669" i="252"/>
  <c r="L701" i="252"/>
  <c r="L733" i="252"/>
  <c r="L765" i="252"/>
  <c r="L797" i="252"/>
  <c r="L829" i="252"/>
  <c r="L2064" i="252"/>
  <c r="L2631" i="252"/>
  <c r="L2056" i="252"/>
  <c r="L1755" i="252"/>
  <c r="L1787" i="252"/>
  <c r="L1811" i="252"/>
  <c r="L1827" i="252"/>
  <c r="L1843" i="252"/>
  <c r="L1859" i="252"/>
  <c r="L1875" i="252"/>
  <c r="L1891" i="252"/>
  <c r="L1907" i="252"/>
  <c r="L1923" i="252"/>
  <c r="L1937" i="252"/>
  <c r="L1947" i="252"/>
  <c r="L1955" i="252"/>
  <c r="L1963" i="252"/>
  <c r="L1971" i="252"/>
  <c r="L1979" i="252"/>
  <c r="L1987" i="252"/>
  <c r="L1995" i="252"/>
  <c r="L2003" i="252"/>
  <c r="L2011" i="252"/>
  <c r="L2019" i="252"/>
  <c r="L2027" i="252"/>
  <c r="L2035" i="252"/>
  <c r="L2043" i="252"/>
  <c r="L2070" i="252"/>
  <c r="L2470" i="252"/>
  <c r="L2555" i="252"/>
  <c r="L2619" i="252"/>
  <c r="L855" i="252"/>
  <c r="L859" i="252"/>
  <c r="L863" i="252"/>
  <c r="L867" i="252"/>
  <c r="L871" i="252"/>
  <c r="L875" i="252"/>
  <c r="L879" i="252"/>
  <c r="L883" i="252"/>
  <c r="L887" i="252"/>
  <c r="L891" i="252"/>
  <c r="L895" i="252"/>
  <c r="L899" i="252"/>
  <c r="L903" i="252"/>
  <c r="L907" i="252"/>
  <c r="L911" i="252"/>
  <c r="L915" i="252"/>
  <c r="L919" i="252"/>
  <c r="L923" i="252"/>
  <c r="L927" i="252"/>
  <c r="L931" i="252"/>
  <c r="L935" i="252"/>
  <c r="L939" i="252"/>
  <c r="L943" i="252"/>
  <c r="L947" i="252"/>
  <c r="L951" i="252"/>
  <c r="L955" i="252"/>
  <c r="L959" i="252"/>
  <c r="L963" i="252"/>
  <c r="L967" i="252"/>
  <c r="L971" i="252"/>
  <c r="L975" i="252"/>
  <c r="L979" i="252"/>
  <c r="L983" i="252"/>
  <c r="L987" i="252"/>
  <c r="L991" i="252"/>
  <c r="L995" i="252"/>
  <c r="L999" i="252"/>
  <c r="L1003" i="252"/>
  <c r="L1007" i="252"/>
  <c r="L1011" i="252"/>
  <c r="L1015" i="252"/>
  <c r="L1019" i="252"/>
  <c r="L1023" i="252"/>
  <c r="L1027" i="252"/>
  <c r="L1031" i="252"/>
  <c r="L1035" i="252"/>
  <c r="L1039" i="252"/>
  <c r="L1043" i="252"/>
  <c r="L1047" i="252"/>
  <c r="L1051" i="252"/>
  <c r="L1055" i="252"/>
  <c r="L1059" i="252"/>
  <c r="L1063" i="252"/>
  <c r="L1067" i="252"/>
  <c r="L1071" i="252"/>
  <c r="L1075" i="252"/>
  <c r="L1079" i="252"/>
  <c r="L1083" i="252"/>
  <c r="L1087" i="252"/>
  <c r="L1091" i="252"/>
  <c r="L1095" i="252"/>
  <c r="L1099" i="252"/>
  <c r="L1103" i="252"/>
  <c r="L1107" i="252"/>
  <c r="L1111" i="252"/>
  <c r="L1115" i="252"/>
  <c r="L1119" i="252"/>
  <c r="L1123" i="252"/>
  <c r="L1127" i="252"/>
  <c r="L1131" i="252"/>
  <c r="L1135" i="252"/>
  <c r="L1139" i="252"/>
  <c r="L1143" i="252"/>
  <c r="L1147" i="252"/>
  <c r="L1151" i="252"/>
  <c r="L1155" i="252"/>
  <c r="L1159" i="252"/>
  <c r="L1163" i="252"/>
  <c r="L1167" i="252"/>
  <c r="L1171" i="252"/>
  <c r="L1175" i="252"/>
  <c r="L1179" i="252"/>
  <c r="L1183" i="252"/>
  <c r="L1187" i="252"/>
  <c r="L1191" i="252"/>
  <c r="L1195" i="252"/>
  <c r="L1199" i="252"/>
  <c r="L1203" i="252"/>
  <c r="L1207" i="252"/>
  <c r="L1211" i="252"/>
  <c r="L1215" i="252"/>
  <c r="L1219" i="252"/>
  <c r="L1223" i="252"/>
  <c r="L1227" i="252"/>
  <c r="L1231" i="252"/>
  <c r="L1235" i="252"/>
  <c r="L1239" i="252"/>
  <c r="L1243" i="252"/>
  <c r="L1247" i="252"/>
  <c r="L1251" i="252"/>
  <c r="L1255" i="252"/>
  <c r="L1259" i="252"/>
  <c r="L1263" i="252"/>
  <c r="L1267" i="252"/>
  <c r="L1271" i="252"/>
  <c r="L1275" i="252"/>
  <c r="L1279" i="252"/>
  <c r="L1283" i="252"/>
  <c r="L1287" i="252"/>
  <c r="L1291" i="252"/>
  <c r="L1295" i="252"/>
  <c r="L1299" i="252"/>
  <c r="L1303" i="252"/>
  <c r="L1307" i="252"/>
  <c r="L1311" i="252"/>
  <c r="L1315" i="252"/>
  <c r="L1319" i="252"/>
  <c r="L1323" i="252"/>
  <c r="L1327" i="252"/>
  <c r="L1331" i="252"/>
  <c r="L1335" i="252"/>
  <c r="L1339" i="252"/>
  <c r="L1343" i="252"/>
  <c r="L1347" i="252"/>
  <c r="L1351" i="252"/>
  <c r="L1355" i="252"/>
  <c r="L1359" i="252"/>
  <c r="L1363" i="252"/>
  <c r="L1367" i="252"/>
  <c r="L1371" i="252"/>
  <c r="L1375" i="252"/>
  <c r="L1379" i="252"/>
  <c r="L1383" i="252"/>
  <c r="L1387" i="252"/>
  <c r="L1391" i="252"/>
  <c r="L1395" i="252"/>
  <c r="L1399" i="252"/>
  <c r="L1403" i="252"/>
  <c r="L1407" i="252"/>
  <c r="L1411" i="252"/>
  <c r="L1415" i="252"/>
  <c r="L1419" i="252"/>
  <c r="L1423" i="252"/>
  <c r="L1427" i="252"/>
  <c r="L1431" i="252"/>
  <c r="L1435" i="252"/>
  <c r="L1439" i="252"/>
  <c r="L1443" i="252"/>
  <c r="L1447" i="252"/>
  <c r="L1451" i="252"/>
  <c r="L1455" i="252"/>
  <c r="L1459" i="252"/>
  <c r="L1463" i="252"/>
  <c r="L1467" i="252"/>
  <c r="L1471" i="252"/>
  <c r="L1475" i="252"/>
  <c r="L1479" i="252"/>
  <c r="L1483" i="252"/>
  <c r="L1487" i="252"/>
  <c r="L1491" i="252"/>
  <c r="L1495" i="252"/>
  <c r="L1499" i="252"/>
  <c r="L1503" i="252"/>
  <c r="L1507" i="252"/>
  <c r="L1511" i="252"/>
  <c r="L1515" i="252"/>
  <c r="L1519" i="252"/>
  <c r="L1523" i="252"/>
  <c r="L1527" i="252"/>
  <c r="L1531" i="252"/>
  <c r="L1535" i="252"/>
  <c r="L1539" i="252"/>
  <c r="L1543" i="252"/>
  <c r="L1547" i="252"/>
  <c r="L1551" i="252"/>
  <c r="L1555" i="252"/>
  <c r="L1559" i="252"/>
  <c r="L1563" i="252"/>
  <c r="L1567" i="252"/>
  <c r="L1571" i="252"/>
  <c r="L1575" i="252"/>
  <c r="L1579" i="252"/>
  <c r="L1583" i="252"/>
  <c r="L1587" i="252"/>
  <c r="L1591" i="252"/>
  <c r="L1595" i="252"/>
  <c r="L1599" i="252"/>
  <c r="L1603" i="252"/>
  <c r="L1607" i="252"/>
  <c r="L1611" i="252"/>
  <c r="L1615" i="252"/>
  <c r="L1619" i="252"/>
  <c r="L1623" i="252"/>
  <c r="L1627" i="252"/>
  <c r="L1631" i="252"/>
  <c r="L1635" i="252"/>
  <c r="L1639" i="252"/>
  <c r="L1643" i="252"/>
  <c r="L1647" i="252"/>
  <c r="L1651" i="252"/>
  <c r="L1655" i="252"/>
  <c r="L1659" i="252"/>
  <c r="L1663" i="252"/>
  <c r="L1667" i="252"/>
  <c r="L1671" i="252"/>
  <c r="L1675" i="252"/>
  <c r="L1679" i="252"/>
  <c r="L1683" i="252"/>
  <c r="L1687" i="252"/>
  <c r="L1691" i="252"/>
  <c r="L1695" i="252"/>
  <c r="L1699" i="252"/>
  <c r="L1703" i="252"/>
  <c r="L1707" i="252"/>
  <c r="L1711" i="252"/>
  <c r="L1715" i="252"/>
  <c r="L1719" i="252"/>
  <c r="L1723" i="252"/>
  <c r="L1734" i="252"/>
  <c r="L1748" i="252"/>
  <c r="L1756" i="252"/>
  <c r="L1764" i="252"/>
  <c r="L1772" i="252"/>
  <c r="L1780" i="252"/>
  <c r="L1788" i="252"/>
  <c r="L1796" i="252"/>
  <c r="L1804" i="252"/>
  <c r="L1812" i="252"/>
  <c r="L1820" i="252"/>
  <c r="L1828" i="252"/>
  <c r="L1836" i="252"/>
  <c r="L1844" i="252"/>
  <c r="L1852" i="252"/>
  <c r="L1860" i="252"/>
  <c r="L1868" i="252"/>
  <c r="L1876" i="252"/>
  <c r="L1884" i="252"/>
  <c r="L1892" i="252"/>
  <c r="L1900" i="252"/>
  <c r="L1908" i="252"/>
  <c r="L1916" i="252"/>
  <c r="L1924" i="252"/>
  <c r="L1932" i="252"/>
  <c r="L1940" i="252"/>
  <c r="L1948" i="252"/>
  <c r="L1956" i="252"/>
  <c r="L1964" i="252"/>
  <c r="L1972" i="252"/>
  <c r="L1980" i="252"/>
  <c r="L1988" i="252"/>
  <c r="L1996" i="252"/>
  <c r="L2004" i="252"/>
  <c r="L2012" i="252"/>
  <c r="L2020" i="252"/>
  <c r="L2028" i="252"/>
  <c r="L2036" i="252"/>
  <c r="L2044" i="252"/>
  <c r="L2074" i="252"/>
  <c r="L2464" i="252"/>
  <c r="L2531" i="252"/>
  <c r="L2595" i="252"/>
  <c r="L2049" i="252"/>
  <c r="L2065" i="252"/>
  <c r="L2081" i="252"/>
  <c r="L2097" i="252"/>
  <c r="L2107" i="252"/>
  <c r="L2115" i="252"/>
  <c r="L2123" i="252"/>
  <c r="L2131" i="252"/>
  <c r="L2139" i="252"/>
  <c r="L2147" i="252"/>
  <c r="L2155" i="252"/>
  <c r="L2163" i="252"/>
  <c r="L2171" i="252"/>
  <c r="L2179" i="252"/>
  <c r="L2187" i="252"/>
  <c r="L2195" i="252"/>
  <c r="L2203" i="252"/>
  <c r="L2211" i="252"/>
  <c r="L2219" i="252"/>
  <c r="L2227" i="252"/>
  <c r="L2235" i="252"/>
  <c r="L2243" i="252"/>
  <c r="L2251" i="252"/>
  <c r="L2259" i="252"/>
  <c r="L2267" i="252"/>
  <c r="L2275" i="252"/>
  <c r="L2283" i="252"/>
  <c r="L2291" i="252"/>
  <c r="L2299" i="252"/>
  <c r="L2307" i="252"/>
  <c r="L2315" i="252"/>
  <c r="L2323" i="252"/>
  <c r="L2331" i="252"/>
  <c r="L2339" i="252"/>
  <c r="L2347" i="252"/>
  <c r="L2355" i="252"/>
  <c r="L2363" i="252"/>
  <c r="L2371" i="252"/>
  <c r="L2379" i="252"/>
  <c r="L2387" i="252"/>
  <c r="L2395" i="252"/>
  <c r="L2403" i="252"/>
  <c r="L2411" i="252"/>
  <c r="L2419" i="252"/>
  <c r="L2427" i="252"/>
  <c r="L2435" i="252"/>
  <c r="L2443" i="252"/>
  <c r="L2451" i="252"/>
  <c r="L2472" i="252"/>
  <c r="L2506" i="252"/>
  <c r="L2538" i="252"/>
  <c r="L2570" i="252"/>
  <c r="L2602" i="252"/>
  <c r="L2645" i="252"/>
  <c r="L2055" i="252"/>
  <c r="L2071" i="252"/>
  <c r="L2087" i="252"/>
  <c r="L2102" i="252"/>
  <c r="L2110" i="252"/>
  <c r="L2118" i="252"/>
  <c r="L2126" i="252"/>
  <c r="L2134" i="252"/>
  <c r="L2142" i="252"/>
  <c r="L2150" i="252"/>
  <c r="L2158" i="252"/>
  <c r="L2166" i="252"/>
  <c r="L2174" i="252"/>
  <c r="L2182" i="252"/>
  <c r="L2190" i="252"/>
  <c r="L2198" i="252"/>
  <c r="L2206" i="252"/>
  <c r="L2214" i="252"/>
  <c r="L2222" i="252"/>
  <c r="L2230" i="252"/>
  <c r="L2238" i="252"/>
  <c r="L2246" i="252"/>
  <c r="L2254" i="252"/>
  <c r="L2262" i="252"/>
  <c r="L2270" i="252"/>
  <c r="L2278" i="252"/>
  <c r="L2286" i="252"/>
  <c r="L2294" i="252"/>
  <c r="L2302" i="252"/>
  <c r="L2310" i="252"/>
  <c r="L2318" i="252"/>
  <c r="L2326" i="252"/>
  <c r="L2334" i="252"/>
  <c r="L2342" i="252"/>
  <c r="L2350" i="252"/>
  <c r="L2358" i="252"/>
  <c r="L2366" i="252"/>
  <c r="L2374" i="252"/>
  <c r="L2382" i="252"/>
  <c r="L2390" i="252"/>
  <c r="L2398" i="252"/>
  <c r="L2406" i="252"/>
  <c r="L2414" i="252"/>
  <c r="L2422" i="252"/>
  <c r="L2430" i="252"/>
  <c r="L2438" i="252"/>
  <c r="L2446" i="252"/>
  <c r="L2454" i="252"/>
  <c r="L2468" i="252"/>
  <c r="L2510" i="252"/>
  <c r="L2542" i="252"/>
  <c r="L2574" i="252"/>
  <c r="L2606" i="252"/>
  <c r="L2661" i="252"/>
  <c r="L2505" i="252"/>
  <c r="L2521" i="252"/>
  <c r="L2537" i="252"/>
  <c r="L2553" i="252"/>
  <c r="L2569" i="252"/>
  <c r="L2585" i="252"/>
  <c r="L2601" i="252"/>
  <c r="L2617" i="252"/>
  <c r="L2633" i="252"/>
  <c r="L3045" i="252"/>
  <c r="L2490" i="252"/>
  <c r="L2504" i="252"/>
  <c r="L2520" i="252"/>
  <c r="L2536" i="252"/>
  <c r="L2552" i="252"/>
  <c r="L2568" i="252"/>
  <c r="L2584" i="252"/>
  <c r="L2600" i="252"/>
  <c r="L2616" i="252"/>
  <c r="L2632" i="252"/>
  <c r="L2461" i="252"/>
  <c r="L2477" i="252"/>
  <c r="L2635" i="252"/>
  <c r="L2849" i="252"/>
  <c r="L2475" i="252"/>
  <c r="L2491" i="252"/>
  <c r="L2663" i="252"/>
  <c r="L2638" i="252"/>
  <c r="L2654" i="252"/>
  <c r="L2667" i="252"/>
  <c r="L2675" i="252"/>
  <c r="L2683" i="252"/>
  <c r="L2691" i="252"/>
  <c r="L2699" i="252"/>
  <c r="L2707" i="252"/>
  <c r="L2715" i="252"/>
  <c r="L2723" i="252"/>
  <c r="L2731" i="252"/>
  <c r="L2739" i="252"/>
  <c r="L2747" i="252"/>
  <c r="L2755" i="252"/>
  <c r="L2763" i="252"/>
  <c r="L2771" i="252"/>
  <c r="L2779" i="252"/>
  <c r="L2787" i="252"/>
  <c r="L2795" i="252"/>
  <c r="L2803" i="252"/>
  <c r="L2811" i="252"/>
  <c r="L2819" i="252"/>
  <c r="L2827" i="252"/>
  <c r="L2835" i="252"/>
  <c r="L2934" i="252"/>
  <c r="L2648" i="252"/>
  <c r="L2664" i="252"/>
  <c r="L2674" i="252"/>
  <c r="L2682" i="252"/>
  <c r="K2048" i="252"/>
  <c r="K1986" i="252"/>
  <c r="K2264" i="252"/>
  <c r="K2486" i="252"/>
  <c r="K2846" i="252"/>
  <c r="K3040" i="252"/>
  <c r="K2724" i="252"/>
  <c r="K2788" i="252"/>
  <c r="K3053" i="252"/>
  <c r="K2969" i="252"/>
  <c r="K3039" i="252"/>
  <c r="K3124" i="252"/>
  <c r="L48" i="252"/>
  <c r="L304" i="252"/>
  <c r="L588" i="252"/>
  <c r="L130" i="252"/>
  <c r="L262" i="252"/>
  <c r="L326" i="252"/>
  <c r="L390" i="252"/>
  <c r="L454" i="252"/>
  <c r="L518" i="252"/>
  <c r="L648" i="252"/>
  <c r="L776" i="252"/>
  <c r="L21" i="252"/>
  <c r="L53" i="252"/>
  <c r="L85" i="252"/>
  <c r="L117" i="252"/>
  <c r="L149" i="252"/>
  <c r="L181" i="252"/>
  <c r="L213" i="252"/>
  <c r="L245" i="252"/>
  <c r="L277" i="252"/>
  <c r="L309" i="252"/>
  <c r="L341" i="252"/>
  <c r="L373" i="252"/>
  <c r="L405" i="252"/>
  <c r="L437" i="252"/>
  <c r="L469" i="252"/>
  <c r="L501" i="252"/>
  <c r="L530" i="252"/>
  <c r="L598" i="252"/>
  <c r="L662" i="252"/>
  <c r="L726" i="252"/>
  <c r="L790" i="252"/>
  <c r="L1733" i="252"/>
  <c r="L549" i="252"/>
  <c r="L581" i="252"/>
  <c r="L613" i="252"/>
  <c r="L645" i="252"/>
  <c r="L677" i="252"/>
  <c r="L709" i="252"/>
  <c r="L741" i="252"/>
  <c r="L773" i="252"/>
  <c r="L805" i="252"/>
  <c r="L837" i="252"/>
  <c r="L2076" i="252"/>
  <c r="L2068" i="252"/>
  <c r="L2519" i="252"/>
  <c r="L1763" i="252"/>
  <c r="L1795" i="252"/>
  <c r="L1817" i="252"/>
  <c r="L1833" i="252"/>
  <c r="L1849" i="252"/>
  <c r="L1865" i="252"/>
  <c r="L1881" i="252"/>
  <c r="L1897" i="252"/>
  <c r="L1913" i="252"/>
  <c r="L1929" i="252"/>
  <c r="L1939" i="252"/>
  <c r="L1949" i="252"/>
  <c r="L1957" i="252"/>
  <c r="L1965" i="252"/>
  <c r="L1973" i="252"/>
  <c r="L1981" i="252"/>
  <c r="L1989" i="252"/>
  <c r="L1997" i="252"/>
  <c r="L2005" i="252"/>
  <c r="L2013" i="252"/>
  <c r="L2021" i="252"/>
  <c r="L2029" i="252"/>
  <c r="L2037" i="252"/>
  <c r="L2046" i="252"/>
  <c r="L2078" i="252"/>
  <c r="L2507" i="252"/>
  <c r="L2571" i="252"/>
  <c r="L2657" i="252"/>
  <c r="L856" i="252"/>
  <c r="L860" i="252"/>
  <c r="L864" i="252"/>
  <c r="L868" i="252"/>
  <c r="L872" i="252"/>
  <c r="L876" i="252"/>
  <c r="L880" i="252"/>
  <c r="L884" i="252"/>
  <c r="L888" i="252"/>
  <c r="L892" i="252"/>
  <c r="L896" i="252"/>
  <c r="L900" i="252"/>
  <c r="L904" i="252"/>
  <c r="L908" i="252"/>
  <c r="L912" i="252"/>
  <c r="L916" i="252"/>
  <c r="L920" i="252"/>
  <c r="L924" i="252"/>
  <c r="L928" i="252"/>
  <c r="L932" i="252"/>
  <c r="L936" i="252"/>
  <c r="L940" i="252"/>
  <c r="L944" i="252"/>
  <c r="L948" i="252"/>
  <c r="L952" i="252"/>
  <c r="L956" i="252"/>
  <c r="L960" i="252"/>
  <c r="L964" i="252"/>
  <c r="L968" i="252"/>
  <c r="L972" i="252"/>
  <c r="L976" i="252"/>
  <c r="L980" i="252"/>
  <c r="L984" i="252"/>
  <c r="L988" i="252"/>
  <c r="L992" i="252"/>
  <c r="L996" i="252"/>
  <c r="L1000" i="252"/>
  <c r="L1004" i="252"/>
  <c r="L1008" i="252"/>
  <c r="L1012" i="252"/>
  <c r="L1016" i="252"/>
  <c r="L1020" i="252"/>
  <c r="L1024" i="252"/>
  <c r="L1028" i="252"/>
  <c r="L1032" i="252"/>
  <c r="L1036" i="252"/>
  <c r="L1040" i="252"/>
  <c r="L1044" i="252"/>
  <c r="L1048" i="252"/>
  <c r="L1052" i="252"/>
  <c r="L1056" i="252"/>
  <c r="L1060" i="252"/>
  <c r="L1064" i="252"/>
  <c r="L1068" i="252"/>
  <c r="L1072" i="252"/>
  <c r="L1076" i="252"/>
  <c r="L1080" i="252"/>
  <c r="L1084" i="252"/>
  <c r="L1088" i="252"/>
  <c r="L1092" i="252"/>
  <c r="L1096" i="252"/>
  <c r="L1100" i="252"/>
  <c r="L1104" i="252"/>
  <c r="L1108" i="252"/>
  <c r="L1112" i="252"/>
  <c r="L1116" i="252"/>
  <c r="L1120" i="252"/>
  <c r="L1124" i="252"/>
  <c r="L1128" i="252"/>
  <c r="L1132" i="252"/>
  <c r="L1136" i="252"/>
  <c r="L1140" i="252"/>
  <c r="L1144" i="252"/>
  <c r="L1148" i="252"/>
  <c r="L1152" i="252"/>
  <c r="L1156" i="252"/>
  <c r="L1160" i="252"/>
  <c r="L1164" i="252"/>
  <c r="L1168" i="252"/>
  <c r="L1172" i="252"/>
  <c r="L1176" i="252"/>
  <c r="L1180" i="252"/>
  <c r="L1184" i="252"/>
  <c r="L1188" i="252"/>
  <c r="L1192" i="252"/>
  <c r="L1196" i="252"/>
  <c r="L1200" i="252"/>
  <c r="L1204" i="252"/>
  <c r="L1208" i="252"/>
  <c r="L1212" i="252"/>
  <c r="L1216" i="252"/>
  <c r="L1220" i="252"/>
  <c r="L1224" i="252"/>
  <c r="L1228" i="252"/>
  <c r="L1232" i="252"/>
  <c r="L1236" i="252"/>
  <c r="L1240" i="252"/>
  <c r="L1244" i="252"/>
  <c r="L1248" i="252"/>
  <c r="L1252" i="252"/>
  <c r="L1256" i="252"/>
  <c r="L1260" i="252"/>
  <c r="L1264" i="252"/>
  <c r="L1268" i="252"/>
  <c r="L1272" i="252"/>
  <c r="L1276" i="252"/>
  <c r="L1280" i="252"/>
  <c r="L1284" i="252"/>
  <c r="L1288" i="252"/>
  <c r="L1292" i="252"/>
  <c r="L1296" i="252"/>
  <c r="L1300" i="252"/>
  <c r="L1304" i="252"/>
  <c r="L1308" i="252"/>
  <c r="L1312" i="252"/>
  <c r="L1316" i="252"/>
  <c r="L1320" i="252"/>
  <c r="L1324" i="252"/>
  <c r="L1328" i="252"/>
  <c r="L1332" i="252"/>
  <c r="L1336" i="252"/>
  <c r="L1340" i="252"/>
  <c r="L1344" i="252"/>
  <c r="L1348" i="252"/>
  <c r="L1352" i="252"/>
  <c r="L1356" i="252"/>
  <c r="L1360" i="252"/>
  <c r="L1364" i="252"/>
  <c r="L1368" i="252"/>
  <c r="L1372" i="252"/>
  <c r="L1376" i="252"/>
  <c r="L1380" i="252"/>
  <c r="L1384" i="252"/>
  <c r="L1388" i="252"/>
  <c r="L1392" i="252"/>
  <c r="L1396" i="252"/>
  <c r="L1400" i="252"/>
  <c r="L1404" i="252"/>
  <c r="L1408" i="252"/>
  <c r="L1412" i="252"/>
  <c r="L1416" i="252"/>
  <c r="L1420" i="252"/>
  <c r="L1424" i="252"/>
  <c r="L1428" i="252"/>
  <c r="L1432" i="252"/>
  <c r="L1436" i="252"/>
  <c r="L1440" i="252"/>
  <c r="L1444" i="252"/>
  <c r="L1448" i="252"/>
  <c r="L1452" i="252"/>
  <c r="L1456" i="252"/>
  <c r="L1460" i="252"/>
  <c r="L1464" i="252"/>
  <c r="L1468" i="252"/>
  <c r="L1472" i="252"/>
  <c r="L1476" i="252"/>
  <c r="L1480" i="252"/>
  <c r="L1484" i="252"/>
  <c r="L1488" i="252"/>
  <c r="L1492" i="252"/>
  <c r="L1496" i="252"/>
  <c r="L1500" i="252"/>
  <c r="L1504" i="252"/>
  <c r="L1508" i="252"/>
  <c r="L1512" i="252"/>
  <c r="L1516" i="252"/>
  <c r="L1520" i="252"/>
  <c r="L1524" i="252"/>
  <c r="L1528" i="252"/>
  <c r="L1532" i="252"/>
  <c r="L1536" i="252"/>
  <c r="L1540" i="252"/>
  <c r="L1544" i="252"/>
  <c r="L1548" i="252"/>
  <c r="L1552" i="252"/>
  <c r="L1556" i="252"/>
  <c r="L1560" i="252"/>
  <c r="L1564" i="252"/>
  <c r="L1568" i="252"/>
  <c r="L1572" i="252"/>
  <c r="L1576" i="252"/>
  <c r="L1580" i="252"/>
  <c r="L1584" i="252"/>
  <c r="L1588" i="252"/>
  <c r="L1592" i="252"/>
  <c r="L1596" i="252"/>
  <c r="L1600" i="252"/>
  <c r="L1604" i="252"/>
  <c r="L1608" i="252"/>
  <c r="L1612" i="252"/>
  <c r="L1616" i="252"/>
  <c r="L1620" i="252"/>
  <c r="L1624" i="252"/>
  <c r="L1628" i="252"/>
  <c r="L1632" i="252"/>
  <c r="L1636" i="252"/>
  <c r="L1640" i="252"/>
  <c r="L1644" i="252"/>
  <c r="L1648" i="252"/>
  <c r="L1652" i="252"/>
  <c r="L1656" i="252"/>
  <c r="L1660" i="252"/>
  <c r="L1664" i="252"/>
  <c r="L1668" i="252"/>
  <c r="L1672" i="252"/>
  <c r="L1676" i="252"/>
  <c r="L1680" i="252"/>
  <c r="L1684" i="252"/>
  <c r="L1688" i="252"/>
  <c r="L1692" i="252"/>
  <c r="L1696" i="252"/>
  <c r="L1700" i="252"/>
  <c r="L1704" i="252"/>
  <c r="L1708" i="252"/>
  <c r="L1712" i="252"/>
  <c r="L1716" i="252"/>
  <c r="L1720" i="252"/>
  <c r="L1724" i="252"/>
  <c r="L1738" i="252"/>
  <c r="L1750" i="252"/>
  <c r="L1758" i="252"/>
  <c r="L1766" i="252"/>
  <c r="L1774" i="252"/>
  <c r="L1782" i="252"/>
  <c r="L1790" i="252"/>
  <c r="L1798" i="252"/>
  <c r="L1806" i="252"/>
  <c r="L1814" i="252"/>
  <c r="L1822" i="252"/>
  <c r="L1830" i="252"/>
  <c r="L1838" i="252"/>
  <c r="L1846" i="252"/>
  <c r="L1854" i="252"/>
  <c r="L1862" i="252"/>
  <c r="L1870" i="252"/>
  <c r="L1878" i="252"/>
  <c r="L1886" i="252"/>
  <c r="L1894" i="252"/>
  <c r="L1902" i="252"/>
  <c r="L1910" i="252"/>
  <c r="L1918" i="252"/>
  <c r="L1926" i="252"/>
  <c r="L1934" i="252"/>
  <c r="L1942" i="252"/>
  <c r="L1950" i="252"/>
  <c r="L1958" i="252"/>
  <c r="L1966" i="252"/>
  <c r="L1974" i="252"/>
  <c r="L1982" i="252"/>
  <c r="L1990" i="252"/>
  <c r="L1998" i="252"/>
  <c r="L2006" i="252"/>
  <c r="L2014" i="252"/>
  <c r="L2022" i="252"/>
  <c r="L2030" i="252"/>
  <c r="L2038" i="252"/>
  <c r="L2050" i="252"/>
  <c r="L2082" i="252"/>
  <c r="L2476" i="252"/>
  <c r="L2547" i="252"/>
  <c r="L2611" i="252"/>
  <c r="L2053" i="252"/>
  <c r="L2069" i="252"/>
  <c r="L2085" i="252"/>
  <c r="L2101" i="252"/>
  <c r="L2109" i="252"/>
  <c r="L2117" i="252"/>
  <c r="L2125" i="252"/>
  <c r="L2133" i="252"/>
  <c r="L2141" i="252"/>
  <c r="L2149" i="252"/>
  <c r="L2157" i="252"/>
  <c r="L2165" i="252"/>
  <c r="L2173" i="252"/>
  <c r="L2181" i="252"/>
  <c r="L2189" i="252"/>
  <c r="L2197" i="252"/>
  <c r="L2205" i="252"/>
  <c r="L2213" i="252"/>
  <c r="L2221" i="252"/>
  <c r="L2229" i="252"/>
  <c r="L2237" i="252"/>
  <c r="L2245" i="252"/>
  <c r="L2253" i="252"/>
  <c r="L2261" i="252"/>
  <c r="L2269" i="252"/>
  <c r="L2277" i="252"/>
  <c r="L2285" i="252"/>
  <c r="L2293" i="252"/>
  <c r="L2301" i="252"/>
  <c r="L2309" i="252"/>
  <c r="L2317" i="252"/>
  <c r="L2325" i="252"/>
  <c r="L2333" i="252"/>
  <c r="L2341" i="252"/>
  <c r="L2349" i="252"/>
  <c r="L2357" i="252"/>
  <c r="L2365" i="252"/>
  <c r="L2373" i="252"/>
  <c r="L2381" i="252"/>
  <c r="L2389" i="252"/>
  <c r="L2397" i="252"/>
  <c r="L2405" i="252"/>
  <c r="L2413" i="252"/>
  <c r="L2421" i="252"/>
  <c r="L2429" i="252"/>
  <c r="L2437" i="252"/>
  <c r="L2445" i="252"/>
  <c r="L2453" i="252"/>
  <c r="L2478" i="252"/>
  <c r="L2514" i="252"/>
  <c r="L2546" i="252"/>
  <c r="L2578" i="252"/>
  <c r="L2610" i="252"/>
  <c r="L2837" i="252"/>
  <c r="L2059" i="252"/>
  <c r="L2075" i="252"/>
  <c r="L2091" i="252"/>
  <c r="L2104" i="252"/>
  <c r="L2112" i="252"/>
  <c r="L2120" i="252"/>
  <c r="L2128" i="252"/>
  <c r="L2136" i="252"/>
  <c r="L2144" i="252"/>
  <c r="L2152" i="252"/>
  <c r="L2160" i="252"/>
  <c r="L2168" i="252"/>
  <c r="L2176" i="252"/>
  <c r="L2184" i="252"/>
  <c r="L2192" i="252"/>
  <c r="L2200" i="252"/>
  <c r="L2208" i="252"/>
  <c r="L2216" i="252"/>
  <c r="L2224" i="252"/>
  <c r="L2232" i="252"/>
  <c r="L2240" i="252"/>
  <c r="L2248" i="252"/>
  <c r="L2256" i="252"/>
  <c r="L2264" i="252"/>
  <c r="L2272" i="252"/>
  <c r="L2280" i="252"/>
  <c r="L2288" i="252"/>
  <c r="L2296" i="252"/>
  <c r="L2304" i="252"/>
  <c r="L2312" i="252"/>
  <c r="L2320" i="252"/>
  <c r="L2328" i="252"/>
  <c r="L2336" i="252"/>
  <c r="L2344" i="252"/>
  <c r="L2352" i="252"/>
  <c r="L2360" i="252"/>
  <c r="L2368" i="252"/>
  <c r="L2376" i="252"/>
  <c r="L2384" i="252"/>
  <c r="L2392" i="252"/>
  <c r="L2400" i="252"/>
  <c r="L2408" i="252"/>
  <c r="L2416" i="252"/>
  <c r="L2424" i="252"/>
  <c r="L2432" i="252"/>
  <c r="L2440" i="252"/>
  <c r="L2448" i="252"/>
  <c r="L2456" i="252"/>
  <c r="L2488" i="252"/>
  <c r="L2518" i="252"/>
  <c r="L2550" i="252"/>
  <c r="L2582" i="252"/>
  <c r="L2614" i="252"/>
  <c r="L2493" i="252"/>
  <c r="L2509" i="252"/>
  <c r="L2525" i="252"/>
  <c r="L2541" i="252"/>
  <c r="L2557" i="252"/>
  <c r="L2573" i="252"/>
  <c r="L2589" i="252"/>
  <c r="L2605" i="252"/>
  <c r="L2621" i="252"/>
  <c r="L2649" i="252"/>
  <c r="L2466" i="252"/>
  <c r="L2492" i="252"/>
  <c r="L2508" i="252"/>
  <c r="L2524" i="252"/>
  <c r="L2540" i="252"/>
  <c r="L2556" i="252"/>
  <c r="L2572" i="252"/>
  <c r="L2588" i="252"/>
  <c r="L2604" i="252"/>
  <c r="L2620" i="252"/>
  <c r="L2637" i="252"/>
  <c r="L2465" i="252"/>
  <c r="L2481" i="252"/>
  <c r="L2643" i="252"/>
  <c r="L2463" i="252"/>
  <c r="L2479" i="252"/>
  <c r="L2639" i="252"/>
  <c r="L2841" i="252"/>
  <c r="L2642" i="252"/>
  <c r="L2658" i="252"/>
  <c r="L2669" i="252"/>
  <c r="L2677" i="252"/>
  <c r="L2685" i="252"/>
  <c r="L2693" i="252"/>
  <c r="L2701" i="252"/>
  <c r="L2709" i="252"/>
  <c r="L2717" i="252"/>
  <c r="L2725" i="252"/>
  <c r="L2733" i="252"/>
  <c r="L2741" i="252"/>
  <c r="L2749" i="252"/>
  <c r="L2757" i="252"/>
  <c r="L2765" i="252"/>
  <c r="L2773" i="252"/>
  <c r="L2781" i="252"/>
  <c r="L2789" i="252"/>
  <c r="L2797" i="252"/>
  <c r="L2805" i="252"/>
  <c r="L2813" i="252"/>
  <c r="L2821" i="252"/>
  <c r="L2829" i="252"/>
  <c r="L2839" i="252"/>
  <c r="L2636" i="252"/>
  <c r="L2652" i="252"/>
  <c r="L2668" i="252"/>
  <c r="L2676" i="252"/>
  <c r="L2684" i="252"/>
  <c r="K1794" i="252"/>
  <c r="K2066" i="252"/>
  <c r="K2328" i="252"/>
  <c r="K2550" i="252"/>
  <c r="K2916" i="252"/>
  <c r="K2676" i="252"/>
  <c r="K2740" i="252"/>
  <c r="K2804" i="252"/>
  <c r="K3059" i="252"/>
  <c r="K2985" i="252"/>
  <c r="K3163" i="252"/>
  <c r="K3162" i="252"/>
  <c r="L112" i="252"/>
  <c r="L368" i="252"/>
  <c r="L716" i="252"/>
  <c r="L194" i="252"/>
  <c r="L278" i="252"/>
  <c r="L342" i="252"/>
  <c r="L406" i="252"/>
  <c r="L470" i="252"/>
  <c r="L552" i="252"/>
  <c r="L680" i="252"/>
  <c r="L808" i="252"/>
  <c r="L29" i="252"/>
  <c r="L61" i="252"/>
  <c r="L93" i="252"/>
  <c r="L125" i="252"/>
  <c r="L157" i="252"/>
  <c r="L189" i="252"/>
  <c r="L221" i="252"/>
  <c r="L253" i="252"/>
  <c r="L285" i="252"/>
  <c r="L317" i="252"/>
  <c r="L349" i="252"/>
  <c r="L381" i="252"/>
  <c r="L413" i="252"/>
  <c r="L445" i="252"/>
  <c r="L477" i="252"/>
  <c r="L509" i="252"/>
  <c r="L550" i="252"/>
  <c r="L614" i="252"/>
  <c r="L678" i="252"/>
  <c r="L742" i="252"/>
  <c r="L806" i="252"/>
  <c r="L531" i="252"/>
  <c r="L557" i="252"/>
  <c r="L589" i="252"/>
  <c r="L621" i="252"/>
  <c r="L653" i="252"/>
  <c r="L685" i="252"/>
  <c r="L717" i="252"/>
  <c r="L749" i="252"/>
  <c r="L781" i="252"/>
  <c r="L813" i="252"/>
  <c r="L845" i="252"/>
  <c r="L1725" i="252"/>
  <c r="L2495" i="252"/>
  <c r="L1728" i="252"/>
  <c r="L1771" i="252"/>
  <c r="L1803" i="252"/>
  <c r="L1819" i="252"/>
  <c r="L1835" i="252"/>
  <c r="L1851" i="252"/>
  <c r="L1867" i="252"/>
  <c r="L1883" i="252"/>
  <c r="L1899" i="252"/>
  <c r="L1915" i="252"/>
  <c r="L1931" i="252"/>
  <c r="L1943" i="252"/>
  <c r="L1951" i="252"/>
  <c r="L1959" i="252"/>
  <c r="L1967" i="252"/>
  <c r="L1975" i="252"/>
  <c r="L1983" i="252"/>
  <c r="L1991" i="252"/>
  <c r="L1999" i="252"/>
  <c r="L2007" i="252"/>
  <c r="L2015" i="252"/>
  <c r="L2023" i="252"/>
  <c r="L2031" i="252"/>
  <c r="L2039" i="252"/>
  <c r="L2054" i="252"/>
  <c r="L2086" i="252"/>
  <c r="L2523" i="252"/>
  <c r="L2587" i="252"/>
  <c r="L853" i="252"/>
  <c r="L857" i="252"/>
  <c r="L861" i="252"/>
  <c r="L865" i="252"/>
  <c r="L869" i="252"/>
  <c r="L873" i="252"/>
  <c r="L877" i="252"/>
  <c r="L881" i="252"/>
  <c r="L885" i="252"/>
  <c r="L889" i="252"/>
  <c r="L893" i="252"/>
  <c r="L897" i="252"/>
  <c r="L901" i="252"/>
  <c r="L905" i="252"/>
  <c r="L909" i="252"/>
  <c r="L913" i="252"/>
  <c r="L917" i="252"/>
  <c r="L921" i="252"/>
  <c r="L925" i="252"/>
  <c r="L929" i="252"/>
  <c r="L933" i="252"/>
  <c r="L937" i="252"/>
  <c r="L941" i="252"/>
  <c r="L945" i="252"/>
  <c r="L949" i="252"/>
  <c r="L953" i="252"/>
  <c r="L957" i="252"/>
  <c r="L961" i="252"/>
  <c r="L965" i="252"/>
  <c r="L969" i="252"/>
  <c r="L973" i="252"/>
  <c r="L977" i="252"/>
  <c r="L981" i="252"/>
  <c r="L985" i="252"/>
  <c r="L989" i="252"/>
  <c r="L993" i="252"/>
  <c r="L997" i="252"/>
  <c r="L1001" i="252"/>
  <c r="L1005" i="252"/>
  <c r="L1009" i="252"/>
  <c r="L1013" i="252"/>
  <c r="L1017" i="252"/>
  <c r="L1021" i="252"/>
  <c r="L1025" i="252"/>
  <c r="L1029" i="252"/>
  <c r="L1033" i="252"/>
  <c r="L1037" i="252"/>
  <c r="L1041" i="252"/>
  <c r="L1045" i="252"/>
  <c r="L1049" i="252"/>
  <c r="L1053" i="252"/>
  <c r="L1057" i="252"/>
  <c r="L1061" i="252"/>
  <c r="L1065" i="252"/>
  <c r="L1069" i="252"/>
  <c r="L1073" i="252"/>
  <c r="L1077" i="252"/>
  <c r="L1081" i="252"/>
  <c r="L1085" i="252"/>
  <c r="L1089" i="252"/>
  <c r="L1093" i="252"/>
  <c r="L1097" i="252"/>
  <c r="L1101" i="252"/>
  <c r="L1105" i="252"/>
  <c r="L1109" i="252"/>
  <c r="L1113" i="252"/>
  <c r="L1117" i="252"/>
  <c r="L1121" i="252"/>
  <c r="L1125" i="252"/>
  <c r="L1129" i="252"/>
  <c r="L1133" i="252"/>
  <c r="L1137" i="252"/>
  <c r="L1141" i="252"/>
  <c r="L1145" i="252"/>
  <c r="L1149" i="252"/>
  <c r="L1153" i="252"/>
  <c r="L1157" i="252"/>
  <c r="L1161" i="252"/>
  <c r="L1165" i="252"/>
  <c r="L1169" i="252"/>
  <c r="L1173" i="252"/>
  <c r="L1177" i="252"/>
  <c r="L1181" i="252"/>
  <c r="L1185" i="252"/>
  <c r="L1189" i="252"/>
  <c r="L1193" i="252"/>
  <c r="L1197" i="252"/>
  <c r="L1201" i="252"/>
  <c r="L1205" i="252"/>
  <c r="L1209" i="252"/>
  <c r="L1213" i="252"/>
  <c r="L1217" i="252"/>
  <c r="L1221" i="252"/>
  <c r="L1225" i="252"/>
  <c r="L1229" i="252"/>
  <c r="L1233" i="252"/>
  <c r="L1237" i="252"/>
  <c r="L1241" i="252"/>
  <c r="L1245" i="252"/>
  <c r="L1249" i="252"/>
  <c r="L1253" i="252"/>
  <c r="L1257" i="252"/>
  <c r="L1261" i="252"/>
  <c r="L1265" i="252"/>
  <c r="L1269" i="252"/>
  <c r="L1273" i="252"/>
  <c r="L1277" i="252"/>
  <c r="L1281" i="252"/>
  <c r="L1285" i="252"/>
  <c r="L1289" i="252"/>
  <c r="L1293" i="252"/>
  <c r="L1297" i="252"/>
  <c r="L1301" i="252"/>
  <c r="L1305" i="252"/>
  <c r="L1309" i="252"/>
  <c r="L1313" i="252"/>
  <c r="L1317" i="252"/>
  <c r="L1321" i="252"/>
  <c r="L1325" i="252"/>
  <c r="L1329" i="252"/>
  <c r="L1333" i="252"/>
  <c r="L1337" i="252"/>
  <c r="L1341" i="252"/>
  <c r="L1345" i="252"/>
  <c r="L1349" i="252"/>
  <c r="L1353" i="252"/>
  <c r="L1357" i="252"/>
  <c r="L1361" i="252"/>
  <c r="L1365" i="252"/>
  <c r="L1369" i="252"/>
  <c r="L1373" i="252"/>
  <c r="L1377" i="252"/>
  <c r="L1381" i="252"/>
  <c r="L1385" i="252"/>
  <c r="L1389" i="252"/>
  <c r="L1393" i="252"/>
  <c r="L1397" i="252"/>
  <c r="L1401" i="252"/>
  <c r="L1405" i="252"/>
  <c r="L1409" i="252"/>
  <c r="L1413" i="252"/>
  <c r="L1417" i="252"/>
  <c r="L1421" i="252"/>
  <c r="L1425" i="252"/>
  <c r="L1429" i="252"/>
  <c r="L1433" i="252"/>
  <c r="L1437" i="252"/>
  <c r="L1441" i="252"/>
  <c r="L1445" i="252"/>
  <c r="L1449" i="252"/>
  <c r="L1453" i="252"/>
  <c r="L1457" i="252"/>
  <c r="L1461" i="252"/>
  <c r="L1465" i="252"/>
  <c r="L1469" i="252"/>
  <c r="L1473" i="252"/>
  <c r="L1477" i="252"/>
  <c r="L1481" i="252"/>
  <c r="L1485" i="252"/>
  <c r="L1489" i="252"/>
  <c r="L1493" i="252"/>
  <c r="L1497" i="252"/>
  <c r="L1501" i="252"/>
  <c r="L1505" i="252"/>
  <c r="L1509" i="252"/>
  <c r="L1513" i="252"/>
  <c r="L1517" i="252"/>
  <c r="L1521" i="252"/>
  <c r="L1525" i="252"/>
  <c r="L1529" i="252"/>
  <c r="L1533" i="252"/>
  <c r="L1537" i="252"/>
  <c r="L1541" i="252"/>
  <c r="L1545" i="252"/>
  <c r="L1549" i="252"/>
  <c r="L1553" i="252"/>
  <c r="L1557" i="252"/>
  <c r="L1561" i="252"/>
  <c r="L1565" i="252"/>
  <c r="L1569" i="252"/>
  <c r="L1573" i="252"/>
  <c r="L1577" i="252"/>
  <c r="L1581" i="252"/>
  <c r="L1585" i="252"/>
  <c r="L1589" i="252"/>
  <c r="L1593" i="252"/>
  <c r="L1597" i="252"/>
  <c r="L1601" i="252"/>
  <c r="L1605" i="252"/>
  <c r="L1609" i="252"/>
  <c r="L1613" i="252"/>
  <c r="L1617" i="252"/>
  <c r="L1621" i="252"/>
  <c r="L1625" i="252"/>
  <c r="L1629" i="252"/>
  <c r="L1633" i="252"/>
  <c r="L1637" i="252"/>
  <c r="L1641" i="252"/>
  <c r="L1645" i="252"/>
  <c r="L1649" i="252"/>
  <c r="L1653" i="252"/>
  <c r="L1657" i="252"/>
  <c r="L1661" i="252"/>
  <c r="L1665" i="252"/>
  <c r="L1669" i="252"/>
  <c r="L1673" i="252"/>
  <c r="L1677" i="252"/>
  <c r="L1681" i="252"/>
  <c r="L1685" i="252"/>
  <c r="L1689" i="252"/>
  <c r="L1693" i="252"/>
  <c r="L1697" i="252"/>
  <c r="L1701" i="252"/>
  <c r="L1705" i="252"/>
  <c r="L1709" i="252"/>
  <c r="L1713" i="252"/>
  <c r="L1717" i="252"/>
  <c r="L1721" i="252"/>
  <c r="L1726" i="252"/>
  <c r="L1742" i="252"/>
  <c r="L1752" i="252"/>
  <c r="L1760" i="252"/>
  <c r="L1768" i="252"/>
  <c r="L1776" i="252"/>
  <c r="L1784" i="252"/>
  <c r="L1792" i="252"/>
  <c r="L1800" i="252"/>
  <c r="L1808" i="252"/>
  <c r="L1816" i="252"/>
  <c r="L1824" i="252"/>
  <c r="L1832" i="252"/>
  <c r="L1840" i="252"/>
  <c r="L1848" i="252"/>
  <c r="L1856" i="252"/>
  <c r="L1864" i="252"/>
  <c r="L1872" i="252"/>
  <c r="L1880" i="252"/>
  <c r="L1888" i="252"/>
  <c r="L1896" i="252"/>
  <c r="L1904" i="252"/>
  <c r="L1912" i="252"/>
  <c r="L1920" i="252"/>
  <c r="L1928" i="252"/>
  <c r="L1936" i="252"/>
  <c r="L1944" i="252"/>
  <c r="L1952" i="252"/>
  <c r="L1960" i="252"/>
  <c r="L1968" i="252"/>
  <c r="L1976" i="252"/>
  <c r="L1984" i="252"/>
  <c r="L1992" i="252"/>
  <c r="L2000" i="252"/>
  <c r="L2008" i="252"/>
  <c r="L2016" i="252"/>
  <c r="L2024" i="252"/>
  <c r="L2032" i="252"/>
  <c r="L2040" i="252"/>
  <c r="L2058" i="252"/>
  <c r="L2090" i="252"/>
  <c r="L2499" i="252"/>
  <c r="L2563" i="252"/>
  <c r="L2627" i="252"/>
  <c r="L2057" i="252"/>
  <c r="L2073" i="252"/>
  <c r="L2089" i="252"/>
  <c r="L2103" i="252"/>
  <c r="L2111" i="252"/>
  <c r="L2119" i="252"/>
  <c r="L2127" i="252"/>
  <c r="L2135" i="252"/>
  <c r="L2143" i="252"/>
  <c r="L2151" i="252"/>
  <c r="L2159" i="252"/>
  <c r="L2167" i="252"/>
  <c r="L2175" i="252"/>
  <c r="L2183" i="252"/>
  <c r="L2191" i="252"/>
  <c r="L2199" i="252"/>
  <c r="L2207" i="252"/>
  <c r="L2215" i="252"/>
  <c r="L2223" i="252"/>
  <c r="L2231" i="252"/>
  <c r="L2239" i="252"/>
  <c r="L2247" i="252"/>
  <c r="L2255" i="252"/>
  <c r="L2263" i="252"/>
  <c r="L2271" i="252"/>
  <c r="L2279" i="252"/>
  <c r="L2287" i="252"/>
  <c r="L2295" i="252"/>
  <c r="L2303" i="252"/>
  <c r="L2311" i="252"/>
  <c r="L2319" i="252"/>
  <c r="L2327" i="252"/>
  <c r="L2335" i="252"/>
  <c r="L2343" i="252"/>
  <c r="L2351" i="252"/>
  <c r="L2359" i="252"/>
  <c r="L2367" i="252"/>
  <c r="L2375" i="252"/>
  <c r="L2383" i="252"/>
  <c r="L2391" i="252"/>
  <c r="L2399" i="252"/>
  <c r="L2407" i="252"/>
  <c r="L2415" i="252"/>
  <c r="L2423" i="252"/>
  <c r="L2431" i="252"/>
  <c r="L2439" i="252"/>
  <c r="L2447" i="252"/>
  <c r="L2455" i="252"/>
  <c r="L2484" i="252"/>
  <c r="L2522" i="252"/>
  <c r="L2554" i="252"/>
  <c r="L2586" i="252"/>
  <c r="L2618" i="252"/>
  <c r="L2047" i="252"/>
  <c r="L2063" i="252"/>
  <c r="L2079" i="252"/>
  <c r="L2095" i="252"/>
  <c r="L2106" i="252"/>
  <c r="L2114" i="252"/>
  <c r="L2122" i="252"/>
  <c r="L2130" i="252"/>
  <c r="L2138" i="252"/>
  <c r="L2146" i="252"/>
  <c r="L2154" i="252"/>
  <c r="L2162" i="252"/>
  <c r="L2170" i="252"/>
  <c r="L2178" i="252"/>
  <c r="L2186" i="252"/>
  <c r="L2194" i="252"/>
  <c r="L2202" i="252"/>
  <c r="L2210" i="252"/>
  <c r="L2218" i="252"/>
  <c r="L2226" i="252"/>
  <c r="L2234" i="252"/>
  <c r="L2242" i="252"/>
  <c r="L2250" i="252"/>
  <c r="L2258" i="252"/>
  <c r="L2266" i="252"/>
  <c r="L2274" i="252"/>
  <c r="L2282" i="252"/>
  <c r="L2290" i="252"/>
  <c r="L2298" i="252"/>
  <c r="L2306" i="252"/>
  <c r="L2314" i="252"/>
  <c r="L2322" i="252"/>
  <c r="L2330" i="252"/>
  <c r="L2338" i="252"/>
  <c r="L2346" i="252"/>
  <c r="L2354" i="252"/>
  <c r="L2362" i="252"/>
  <c r="L2370" i="252"/>
  <c r="L2378" i="252"/>
  <c r="L2386" i="252"/>
  <c r="L2394" i="252"/>
  <c r="L2402" i="252"/>
  <c r="L2410" i="252"/>
  <c r="L2418" i="252"/>
  <c r="L2426" i="252"/>
  <c r="L2434" i="252"/>
  <c r="L2442" i="252"/>
  <c r="L2450" i="252"/>
  <c r="L2458" i="252"/>
  <c r="L2494" i="252"/>
  <c r="L2526" i="252"/>
  <c r="L2558" i="252"/>
  <c r="L2590" i="252"/>
  <c r="L2622" i="252"/>
  <c r="L2497" i="252"/>
  <c r="L2513" i="252"/>
  <c r="L2529" i="252"/>
  <c r="L2545" i="252"/>
  <c r="L2561" i="252"/>
  <c r="L2577" i="252"/>
  <c r="L2593" i="252"/>
  <c r="L2609" i="252"/>
  <c r="L2625" i="252"/>
  <c r="L2665" i="252"/>
  <c r="L2474" i="252"/>
  <c r="L2496" i="252"/>
  <c r="L2512" i="252"/>
  <c r="L2528" i="252"/>
  <c r="L2544" i="252"/>
  <c r="L2560" i="252"/>
  <c r="L2576" i="252"/>
  <c r="L2592" i="252"/>
  <c r="L2608" i="252"/>
  <c r="L2624" i="252"/>
  <c r="L2653" i="252"/>
  <c r="L2469" i="252"/>
  <c r="L2485" i="252"/>
  <c r="K1858" i="252"/>
  <c r="K2842" i="252"/>
  <c r="K2937" i="252"/>
  <c r="L176" i="252"/>
  <c r="L294" i="252"/>
  <c r="L584" i="252"/>
  <c r="L69" i="252"/>
  <c r="L197" i="252"/>
  <c r="L325" i="252"/>
  <c r="L453" i="252"/>
  <c r="L630" i="252"/>
  <c r="L528" i="252"/>
  <c r="L661" i="252"/>
  <c r="L789" i="252"/>
  <c r="L2623" i="252"/>
  <c r="L1825" i="252"/>
  <c r="L1889" i="252"/>
  <c r="L1945" i="252"/>
  <c r="L1977" i="252"/>
  <c r="L2009" i="252"/>
  <c r="L2041" i="252"/>
  <c r="L2603" i="252"/>
  <c r="L866" i="252"/>
  <c r="L882" i="252"/>
  <c r="L898" i="252"/>
  <c r="L914" i="252"/>
  <c r="L930" i="252"/>
  <c r="L946" i="252"/>
  <c r="L962" i="252"/>
  <c r="L978" i="252"/>
  <c r="L994" i="252"/>
  <c r="L1010" i="252"/>
  <c r="L1026" i="252"/>
  <c r="L1042" i="252"/>
  <c r="L1058" i="252"/>
  <c r="L1074" i="252"/>
  <c r="L1090" i="252"/>
  <c r="L1106" i="252"/>
  <c r="L1122" i="252"/>
  <c r="L1138" i="252"/>
  <c r="L1154" i="252"/>
  <c r="L1170" i="252"/>
  <c r="L1186" i="252"/>
  <c r="L1202" i="252"/>
  <c r="L1218" i="252"/>
  <c r="L1234" i="252"/>
  <c r="L1250" i="252"/>
  <c r="L1266" i="252"/>
  <c r="L1282" i="252"/>
  <c r="L1298" i="252"/>
  <c r="L1314" i="252"/>
  <c r="L1330" i="252"/>
  <c r="L1346" i="252"/>
  <c r="L1362" i="252"/>
  <c r="L1378" i="252"/>
  <c r="L1394" i="252"/>
  <c r="L1410" i="252"/>
  <c r="L1426" i="252"/>
  <c r="L1442" i="252"/>
  <c r="L1458" i="252"/>
  <c r="L1474" i="252"/>
  <c r="L1490" i="252"/>
  <c r="L1506" i="252"/>
  <c r="L1522" i="252"/>
  <c r="L1538" i="252"/>
  <c r="L1554" i="252"/>
  <c r="L1570" i="252"/>
  <c r="L1586" i="252"/>
  <c r="L1602" i="252"/>
  <c r="L1618" i="252"/>
  <c r="L1634" i="252"/>
  <c r="L1650" i="252"/>
  <c r="L1666" i="252"/>
  <c r="L1682" i="252"/>
  <c r="L1698" i="252"/>
  <c r="L1714" i="252"/>
  <c r="L1746" i="252"/>
  <c r="L1778" i="252"/>
  <c r="L1810" i="252"/>
  <c r="L1842" i="252"/>
  <c r="L1874" i="252"/>
  <c r="L1906" i="252"/>
  <c r="L1938" i="252"/>
  <c r="L1970" i="252"/>
  <c r="L2002" i="252"/>
  <c r="L2034" i="252"/>
  <c r="L2515" i="252"/>
  <c r="L2077" i="252"/>
  <c r="L2121" i="252"/>
  <c r="L2153" i="252"/>
  <c r="L2185" i="252"/>
  <c r="L2217" i="252"/>
  <c r="L2249" i="252"/>
  <c r="L2281" i="252"/>
  <c r="L2313" i="252"/>
  <c r="L2345" i="252"/>
  <c r="L2377" i="252"/>
  <c r="L2409" i="252"/>
  <c r="L2441" i="252"/>
  <c r="L2530" i="252"/>
  <c r="L2051" i="252"/>
  <c r="L2108" i="252"/>
  <c r="L2140" i="252"/>
  <c r="L2172" i="252"/>
  <c r="L2204" i="252"/>
  <c r="L2236" i="252"/>
  <c r="L2268" i="252"/>
  <c r="L2300" i="252"/>
  <c r="L2332" i="252"/>
  <c r="L2364" i="252"/>
  <c r="L2396" i="252"/>
  <c r="L2428" i="252"/>
  <c r="L2462" i="252"/>
  <c r="L2598" i="252"/>
  <c r="L2533" i="252"/>
  <c r="L2597" i="252"/>
  <c r="L2482" i="252"/>
  <c r="L2548" i="252"/>
  <c r="L2612" i="252"/>
  <c r="L2489" i="252"/>
  <c r="L2471" i="252"/>
  <c r="L2655" i="252"/>
  <c r="L2650" i="252"/>
  <c r="L2673" i="252"/>
  <c r="L2689" i="252"/>
  <c r="L2705" i="252"/>
  <c r="L2721" i="252"/>
  <c r="L2737" i="252"/>
  <c r="L2753" i="252"/>
  <c r="L2769" i="252"/>
  <c r="L2785" i="252"/>
  <c r="L2801" i="252"/>
  <c r="L2817" i="252"/>
  <c r="L2833" i="252"/>
  <c r="L2644" i="252"/>
  <c r="L2672" i="252"/>
  <c r="L2688" i="252"/>
  <c r="L2696" i="252"/>
  <c r="L2704" i="252"/>
  <c r="L2712" i="252"/>
  <c r="L2720" i="252"/>
  <c r="L2728" i="252"/>
  <c r="L2736" i="252"/>
  <c r="L2744" i="252"/>
  <c r="L2752" i="252"/>
  <c r="L2760" i="252"/>
  <c r="L2768" i="252"/>
  <c r="L2776" i="252"/>
  <c r="L2784" i="252"/>
  <c r="L2792" i="252"/>
  <c r="L2800" i="252"/>
  <c r="L2808" i="252"/>
  <c r="L2816" i="252"/>
  <c r="L2824" i="252"/>
  <c r="L2832" i="252"/>
  <c r="L2851" i="252"/>
  <c r="L2846" i="252"/>
  <c r="L2932" i="252"/>
  <c r="L2848" i="252"/>
  <c r="L3041" i="252"/>
  <c r="L2941" i="252"/>
  <c r="L2949" i="252"/>
  <c r="L2957" i="252"/>
  <c r="L2965" i="252"/>
  <c r="L2973" i="252"/>
  <c r="L2981" i="252"/>
  <c r="L2989" i="252"/>
  <c r="L2997" i="252"/>
  <c r="L3005" i="252"/>
  <c r="L3013" i="252"/>
  <c r="L3021" i="252"/>
  <c r="L3029" i="252"/>
  <c r="L2860" i="252"/>
  <c r="L2864" i="252"/>
  <c r="L2868" i="252"/>
  <c r="L2872" i="252"/>
  <c r="L2876" i="252"/>
  <c r="L2880" i="252"/>
  <c r="L2884" i="252"/>
  <c r="L2888" i="252"/>
  <c r="L2892" i="252"/>
  <c r="L2896" i="252"/>
  <c r="L2900" i="252"/>
  <c r="L2904" i="252"/>
  <c r="L2908" i="252"/>
  <c r="L2912" i="252"/>
  <c r="L2916" i="252"/>
  <c r="L2920" i="252"/>
  <c r="L2924" i="252"/>
  <c r="L2928" i="252"/>
  <c r="L2933" i="252"/>
  <c r="L2944" i="252"/>
  <c r="L2952" i="252"/>
  <c r="L2960" i="252"/>
  <c r="L2968" i="252"/>
  <c r="L2976" i="252"/>
  <c r="L2984" i="252"/>
  <c r="L2992" i="252"/>
  <c r="L3000" i="252"/>
  <c r="L3008" i="252"/>
  <c r="L3016" i="252"/>
  <c r="L3024" i="252"/>
  <c r="L3035" i="252"/>
  <c r="L3042" i="252"/>
  <c r="L3044" i="252"/>
  <c r="L3090" i="252"/>
  <c r="L3098" i="252"/>
  <c r="L3106" i="252"/>
  <c r="L3114" i="252"/>
  <c r="L3122" i="252"/>
  <c r="L3130" i="252"/>
  <c r="L3138" i="252"/>
  <c r="L3049" i="252"/>
  <c r="L3053" i="252"/>
  <c r="L3057" i="252"/>
  <c r="L3061" i="252"/>
  <c r="L3065" i="252"/>
  <c r="L3069" i="252"/>
  <c r="L3073" i="252"/>
  <c r="L3077" i="252"/>
  <c r="L3081" i="252"/>
  <c r="L3087" i="252"/>
  <c r="L3095" i="252"/>
  <c r="L3103" i="252"/>
  <c r="L3111" i="252"/>
  <c r="L3119" i="252"/>
  <c r="L3127" i="252"/>
  <c r="L3135" i="252"/>
  <c r="L3141" i="252"/>
  <c r="L3145" i="252"/>
  <c r="L3149" i="252"/>
  <c r="L3153" i="252"/>
  <c r="L3157" i="252"/>
  <c r="L3161" i="252"/>
  <c r="L3165" i="252"/>
  <c r="L3169" i="252"/>
  <c r="L3173" i="252"/>
  <c r="L3177" i="252"/>
  <c r="L3181" i="252"/>
  <c r="L3185" i="252"/>
  <c r="L3189" i="252"/>
  <c r="L3193" i="252"/>
  <c r="L3197" i="252"/>
  <c r="L3201" i="252"/>
  <c r="L3205" i="252"/>
  <c r="M27" i="41"/>
  <c r="J1928" i="252"/>
  <c r="J2296" i="252"/>
  <c r="J1779" i="252"/>
  <c r="J2424" i="252"/>
  <c r="J1960" i="252"/>
  <c r="J2274" i="252"/>
  <c r="J1811" i="252"/>
  <c r="J2046" i="252"/>
  <c r="J9" i="252"/>
  <c r="J13" i="252"/>
  <c r="J17" i="252"/>
  <c r="J21" i="252"/>
  <c r="J25" i="252"/>
  <c r="J29" i="252"/>
  <c r="J33" i="252"/>
  <c r="J37" i="252"/>
  <c r="J41" i="252"/>
  <c r="J45" i="252"/>
  <c r="J49" i="252"/>
  <c r="J53" i="252"/>
  <c r="J57" i="252"/>
  <c r="J61" i="252"/>
  <c r="J65" i="252"/>
  <c r="J69" i="252"/>
  <c r="J73" i="252"/>
  <c r="J77" i="252"/>
  <c r="J81" i="252"/>
  <c r="J85" i="252"/>
  <c r="J89" i="252"/>
  <c r="J93" i="252"/>
  <c r="J97" i="252"/>
  <c r="J101" i="252"/>
  <c r="J105" i="252"/>
  <c r="J109" i="252"/>
  <c r="J113" i="252"/>
  <c r="J117" i="252"/>
  <c r="J121" i="252"/>
  <c r="J125" i="252"/>
  <c r="J129" i="252"/>
  <c r="J133" i="252"/>
  <c r="J137" i="252"/>
  <c r="J141" i="252"/>
  <c r="J145" i="252"/>
  <c r="J149" i="252"/>
  <c r="J153" i="252"/>
  <c r="J157" i="252"/>
  <c r="J161" i="252"/>
  <c r="J165" i="252"/>
  <c r="J169" i="252"/>
  <c r="J173" i="252"/>
  <c r="J177" i="252"/>
  <c r="J181" i="252"/>
  <c r="J185" i="252"/>
  <c r="J189" i="252"/>
  <c r="J193" i="252"/>
  <c r="J197" i="252"/>
  <c r="J201" i="252"/>
  <c r="J205" i="252"/>
  <c r="J209" i="252"/>
  <c r="J213" i="252"/>
  <c r="J217" i="252"/>
  <c r="J221" i="252"/>
  <c r="J225" i="252"/>
  <c r="J229" i="252"/>
  <c r="J233" i="252"/>
  <c r="J237" i="252"/>
  <c r="J241" i="252"/>
  <c r="J245" i="252"/>
  <c r="J249" i="252"/>
  <c r="J253" i="252"/>
  <c r="J257" i="252"/>
  <c r="J261" i="252"/>
  <c r="J265" i="252"/>
  <c r="J269" i="252"/>
  <c r="J273" i="252"/>
  <c r="J277" i="252"/>
  <c r="J281" i="252"/>
  <c r="J285" i="252"/>
  <c r="J289" i="252"/>
  <c r="J293" i="252"/>
  <c r="J297" i="252"/>
  <c r="J301" i="252"/>
  <c r="J305" i="252"/>
  <c r="J309" i="252"/>
  <c r="J313" i="252"/>
  <c r="J317" i="252"/>
  <c r="J321" i="252"/>
  <c r="J325" i="252"/>
  <c r="J329" i="252"/>
  <c r="J333" i="252"/>
  <c r="J337" i="252"/>
  <c r="J341" i="252"/>
  <c r="J345" i="252"/>
  <c r="J349" i="252"/>
  <c r="J353" i="252"/>
  <c r="J357" i="252"/>
  <c r="J361" i="252"/>
  <c r="J365" i="252"/>
  <c r="J369" i="252"/>
  <c r="J373" i="252"/>
  <c r="J377" i="252"/>
  <c r="J381" i="252"/>
  <c r="J385" i="252"/>
  <c r="J389" i="252"/>
  <c r="J393" i="252"/>
  <c r="J397" i="252"/>
  <c r="J401" i="252"/>
  <c r="J405" i="252"/>
  <c r="J409" i="252"/>
  <c r="J413" i="252"/>
  <c r="J417" i="252"/>
  <c r="J421" i="252"/>
  <c r="J425" i="252"/>
  <c r="J429" i="252"/>
  <c r="J433" i="252"/>
  <c r="J437" i="252"/>
  <c r="J441" i="252"/>
  <c r="J445" i="252"/>
  <c r="J449" i="252"/>
  <c r="J453" i="252"/>
  <c r="J457" i="252"/>
  <c r="J461" i="252"/>
  <c r="J465" i="252"/>
  <c r="J469" i="252"/>
  <c r="J473" i="252"/>
  <c r="J477" i="252"/>
  <c r="J481" i="252"/>
  <c r="J485" i="252"/>
  <c r="J489" i="252"/>
  <c r="J493" i="252"/>
  <c r="J497" i="252"/>
  <c r="J501" i="252"/>
  <c r="J505" i="252"/>
  <c r="J509" i="252"/>
  <c r="J513" i="252"/>
  <c r="J517" i="252"/>
  <c r="J1725" i="252"/>
  <c r="J1848" i="252"/>
  <c r="J1976" i="252"/>
  <c r="J2178" i="252"/>
  <c r="J2434" i="252"/>
  <c r="J1827" i="252"/>
  <c r="J1955" i="252"/>
  <c r="J2200" i="252"/>
  <c r="J2456" i="252"/>
  <c r="J1760" i="252"/>
  <c r="J1824" i="252"/>
  <c r="J1888" i="252"/>
  <c r="J1952" i="252"/>
  <c r="J2016" i="252"/>
  <c r="J2194" i="252"/>
  <c r="J2322" i="252"/>
  <c r="J2450" i="252"/>
  <c r="J524" i="252"/>
  <c r="J528" i="252"/>
  <c r="J532" i="252"/>
  <c r="J536" i="252"/>
  <c r="J540" i="252"/>
  <c r="J544" i="252"/>
  <c r="J548" i="252"/>
  <c r="J552" i="252"/>
  <c r="J556" i="252"/>
  <c r="J560" i="252"/>
  <c r="J564" i="252"/>
  <c r="J568" i="252"/>
  <c r="J572" i="252"/>
  <c r="J576" i="252"/>
  <c r="J580" i="252"/>
  <c r="J584" i="252"/>
  <c r="J588" i="252"/>
  <c r="J592" i="252"/>
  <c r="J596" i="252"/>
  <c r="J600" i="252"/>
  <c r="J604" i="252"/>
  <c r="J608" i="252"/>
  <c r="J612" i="252"/>
  <c r="J616" i="252"/>
  <c r="J620" i="252"/>
  <c r="J624" i="252"/>
  <c r="J628" i="252"/>
  <c r="J632" i="252"/>
  <c r="J636" i="252"/>
  <c r="J640" i="252"/>
  <c r="J644" i="252"/>
  <c r="J648" i="252"/>
  <c r="J652" i="252"/>
  <c r="J656" i="252"/>
  <c r="J660" i="252"/>
  <c r="J664" i="252"/>
  <c r="J668" i="252"/>
  <c r="J672" i="252"/>
  <c r="J676" i="252"/>
  <c r="J680" i="252"/>
  <c r="J684" i="252"/>
  <c r="J688" i="252"/>
  <c r="J692" i="252"/>
  <c r="J696" i="252"/>
  <c r="J700" i="252"/>
  <c r="J704" i="252"/>
  <c r="J708" i="252"/>
  <c r="J712" i="252"/>
  <c r="J716" i="252"/>
  <c r="J720" i="252"/>
  <c r="J724" i="252"/>
  <c r="J728" i="252"/>
  <c r="J732" i="252"/>
  <c r="J736" i="252"/>
  <c r="J740" i="252"/>
  <c r="J744" i="252"/>
  <c r="J748" i="252"/>
  <c r="J752" i="252"/>
  <c r="J756" i="252"/>
  <c r="J760" i="252"/>
  <c r="J764" i="252"/>
  <c r="J768" i="252"/>
  <c r="J772" i="252"/>
  <c r="J776" i="252"/>
  <c r="J780" i="252"/>
  <c r="J784" i="252"/>
  <c r="J788" i="252"/>
  <c r="J792" i="252"/>
  <c r="J796" i="252"/>
  <c r="J800" i="252"/>
  <c r="J804" i="252"/>
  <c r="J808" i="252"/>
  <c r="J812" i="252"/>
  <c r="J816" i="252"/>
  <c r="J820" i="252"/>
  <c r="J824" i="252"/>
  <c r="J828" i="252"/>
  <c r="J832" i="252"/>
  <c r="J836" i="252"/>
  <c r="J840" i="252"/>
  <c r="J844" i="252"/>
  <c r="J848" i="252"/>
  <c r="J852" i="252"/>
  <c r="J1787" i="252"/>
  <c r="J1851" i="252"/>
  <c r="J1915" i="252"/>
  <c r="J1979" i="252"/>
  <c r="J2043" i="252"/>
  <c r="J2184" i="252"/>
  <c r="J2312" i="252"/>
  <c r="J2440" i="252"/>
  <c r="J1756" i="252"/>
  <c r="J1788" i="252"/>
  <c r="J1820" i="252"/>
  <c r="J1852" i="252"/>
  <c r="J1884" i="252"/>
  <c r="J1916" i="252"/>
  <c r="J1948" i="252"/>
  <c r="J1980" i="252"/>
  <c r="J2012" i="252"/>
  <c r="J2044" i="252"/>
  <c r="J2122" i="252"/>
  <c r="J2186" i="252"/>
  <c r="J2250" i="252"/>
  <c r="J2314" i="252"/>
  <c r="J2378" i="252"/>
  <c r="J2442" i="252"/>
  <c r="J2692" i="252"/>
  <c r="J1759" i="252"/>
  <c r="J1791" i="252"/>
  <c r="J1823" i="252"/>
  <c r="J1855" i="252"/>
  <c r="J1887" i="252"/>
  <c r="K2136" i="252"/>
  <c r="K2692" i="252"/>
  <c r="K3001" i="252"/>
  <c r="L432" i="252"/>
  <c r="L358" i="252"/>
  <c r="L712" i="252"/>
  <c r="L101" i="252"/>
  <c r="L229" i="252"/>
  <c r="L357" i="252"/>
  <c r="L485" i="252"/>
  <c r="L694" i="252"/>
  <c r="L565" i="252"/>
  <c r="L693" i="252"/>
  <c r="L821" i="252"/>
  <c r="L1744" i="252"/>
  <c r="L1841" i="252"/>
  <c r="L1905" i="252"/>
  <c r="L1953" i="252"/>
  <c r="L1985" i="252"/>
  <c r="L2017" i="252"/>
  <c r="L2062" i="252"/>
  <c r="L854" i="252"/>
  <c r="L870" i="252"/>
  <c r="L886" i="252"/>
  <c r="L902" i="252"/>
  <c r="L918" i="252"/>
  <c r="L934" i="252"/>
  <c r="L950" i="252"/>
  <c r="L966" i="252"/>
  <c r="L982" i="252"/>
  <c r="L998" i="252"/>
  <c r="L1014" i="252"/>
  <c r="L1030" i="252"/>
  <c r="L1046" i="252"/>
  <c r="L1062" i="252"/>
  <c r="L1078" i="252"/>
  <c r="L1094" i="252"/>
  <c r="L1110" i="252"/>
  <c r="L1126" i="252"/>
  <c r="L1142" i="252"/>
  <c r="L1158" i="252"/>
  <c r="L1174" i="252"/>
  <c r="L1190" i="252"/>
  <c r="L1206" i="252"/>
  <c r="L1222" i="252"/>
  <c r="L1238" i="252"/>
  <c r="L1254" i="252"/>
  <c r="L1270" i="252"/>
  <c r="L1286" i="252"/>
  <c r="L1302" i="252"/>
  <c r="L1318" i="252"/>
  <c r="L1334" i="252"/>
  <c r="L1350" i="252"/>
  <c r="L1366" i="252"/>
  <c r="L1382" i="252"/>
  <c r="L1398" i="252"/>
  <c r="L1414" i="252"/>
  <c r="L1430" i="252"/>
  <c r="L1446" i="252"/>
  <c r="L1462" i="252"/>
  <c r="L1478" i="252"/>
  <c r="L1494" i="252"/>
  <c r="L1510" i="252"/>
  <c r="L1526" i="252"/>
  <c r="L1542" i="252"/>
  <c r="L1558" i="252"/>
  <c r="L1574" i="252"/>
  <c r="L1590" i="252"/>
  <c r="L1606" i="252"/>
  <c r="L1622" i="252"/>
  <c r="L1638" i="252"/>
  <c r="L1654" i="252"/>
  <c r="L1670" i="252"/>
  <c r="L1686" i="252"/>
  <c r="L1702" i="252"/>
  <c r="L1718" i="252"/>
  <c r="L1754" i="252"/>
  <c r="L1786" i="252"/>
  <c r="L1818" i="252"/>
  <c r="L1850" i="252"/>
  <c r="L1882" i="252"/>
  <c r="L1914" i="252"/>
  <c r="L1946" i="252"/>
  <c r="L1978" i="252"/>
  <c r="L2010" i="252"/>
  <c r="L2042" i="252"/>
  <c r="L2579" i="252"/>
  <c r="L2093" i="252"/>
  <c r="L2129" i="252"/>
  <c r="L2161" i="252"/>
  <c r="L2193" i="252"/>
  <c r="L2225" i="252"/>
  <c r="L2257" i="252"/>
  <c r="L2289" i="252"/>
  <c r="L2321" i="252"/>
  <c r="L2353" i="252"/>
  <c r="L2385" i="252"/>
  <c r="L2417" i="252"/>
  <c r="L2449" i="252"/>
  <c r="L2562" i="252"/>
  <c r="L2067" i="252"/>
  <c r="L2116" i="252"/>
  <c r="L2148" i="252"/>
  <c r="L2180" i="252"/>
  <c r="L2212" i="252"/>
  <c r="L2244" i="252"/>
  <c r="L2276" i="252"/>
  <c r="L2308" i="252"/>
  <c r="L2340" i="252"/>
  <c r="L2372" i="252"/>
  <c r="L2404" i="252"/>
  <c r="L2436" i="252"/>
  <c r="L2502" i="252"/>
  <c r="L2630" i="252"/>
  <c r="L2549" i="252"/>
  <c r="L2613" i="252"/>
  <c r="L2500" i="252"/>
  <c r="L2564" i="252"/>
  <c r="L2628" i="252"/>
  <c r="L2651" i="252"/>
  <c r="L2483" i="252"/>
  <c r="L2857" i="252"/>
  <c r="L2662" i="252"/>
  <c r="L2679" i="252"/>
  <c r="L2695" i="252"/>
  <c r="L2711" i="252"/>
  <c r="L2727" i="252"/>
  <c r="L2743" i="252"/>
  <c r="L2759" i="252"/>
  <c r="L2775" i="252"/>
  <c r="L2791" i="252"/>
  <c r="L2807" i="252"/>
  <c r="L2823" i="252"/>
  <c r="L2847" i="252"/>
  <c r="L2656" i="252"/>
  <c r="L2678" i="252"/>
  <c r="L2690" i="252"/>
  <c r="L2698" i="252"/>
  <c r="L2706" i="252"/>
  <c r="L2714" i="252"/>
  <c r="L2722" i="252"/>
  <c r="L2730" i="252"/>
  <c r="L2738" i="252"/>
  <c r="L2746" i="252"/>
  <c r="L2754" i="252"/>
  <c r="L2762" i="252"/>
  <c r="L2770" i="252"/>
  <c r="L2778" i="252"/>
  <c r="L2786" i="252"/>
  <c r="L2794" i="252"/>
  <c r="L2802" i="252"/>
  <c r="L2810" i="252"/>
  <c r="L2818" i="252"/>
  <c r="L2826" i="252"/>
  <c r="L2834" i="252"/>
  <c r="L3037" i="252"/>
  <c r="L2850" i="252"/>
  <c r="L3033" i="252"/>
  <c r="L2852" i="252"/>
  <c r="L2935" i="252"/>
  <c r="L2943" i="252"/>
  <c r="L2951" i="252"/>
  <c r="L2959" i="252"/>
  <c r="L2967" i="252"/>
  <c r="L2975" i="252"/>
  <c r="L2983" i="252"/>
  <c r="L2991" i="252"/>
  <c r="L2999" i="252"/>
  <c r="L3007" i="252"/>
  <c r="L3015" i="252"/>
  <c r="L3023" i="252"/>
  <c r="L3031" i="252"/>
  <c r="L2861" i="252"/>
  <c r="L2865" i="252"/>
  <c r="L2869" i="252"/>
  <c r="L2873" i="252"/>
  <c r="L2877" i="252"/>
  <c r="L2881" i="252"/>
  <c r="L2885" i="252"/>
  <c r="L2889" i="252"/>
  <c r="L2893" i="252"/>
  <c r="L2897" i="252"/>
  <c r="L2901" i="252"/>
  <c r="L2905" i="252"/>
  <c r="L2909" i="252"/>
  <c r="L2913" i="252"/>
  <c r="L2917" i="252"/>
  <c r="L2921" i="252"/>
  <c r="L2925" i="252"/>
  <c r="L2929" i="252"/>
  <c r="L2938" i="252"/>
  <c r="L2946" i="252"/>
  <c r="L2954" i="252"/>
  <c r="L2962" i="252"/>
  <c r="L2970" i="252"/>
  <c r="L2978" i="252"/>
  <c r="L2986" i="252"/>
  <c r="L2994" i="252"/>
  <c r="L3002" i="252"/>
  <c r="L3010" i="252"/>
  <c r="L3018" i="252"/>
  <c r="L3026" i="252"/>
  <c r="L3043" i="252"/>
  <c r="L3032" i="252"/>
  <c r="L3084" i="252"/>
  <c r="L3092" i="252"/>
  <c r="L3100" i="252"/>
  <c r="L3108" i="252"/>
  <c r="L3116" i="252"/>
  <c r="L3124" i="252"/>
  <c r="L3132" i="252"/>
  <c r="L3046" i="252"/>
  <c r="L3050" i="252"/>
  <c r="L3054" i="252"/>
  <c r="L3058" i="252"/>
  <c r="L3062" i="252"/>
  <c r="L3066" i="252"/>
  <c r="L3070" i="252"/>
  <c r="L3074" i="252"/>
  <c r="L3078" i="252"/>
  <c r="L3082" i="252"/>
  <c r="L3089" i="252"/>
  <c r="L3097" i="252"/>
  <c r="L3105" i="252"/>
  <c r="L3113" i="252"/>
  <c r="L3121" i="252"/>
  <c r="L3129" i="252"/>
  <c r="L3137" i="252"/>
  <c r="L3142" i="252"/>
  <c r="L3146" i="252"/>
  <c r="L3150" i="252"/>
  <c r="L3154" i="252"/>
  <c r="L3158" i="252"/>
  <c r="L3162" i="252"/>
  <c r="L3166" i="252"/>
  <c r="L3170" i="252"/>
  <c r="L3174" i="252"/>
  <c r="L3178" i="252"/>
  <c r="L3182" i="252"/>
  <c r="L3186" i="252"/>
  <c r="L3190" i="252"/>
  <c r="L3194" i="252"/>
  <c r="L3198" i="252"/>
  <c r="L3202" i="252"/>
  <c r="L3206" i="252"/>
  <c r="M21" i="41"/>
  <c r="J2210" i="252"/>
  <c r="J1864" i="252"/>
  <c r="J1907" i="252"/>
  <c r="J1768" i="252"/>
  <c r="J2024" i="252"/>
  <c r="J2402" i="252"/>
  <c r="J1875" i="252"/>
  <c r="J2104" i="252"/>
  <c r="J10" i="252"/>
  <c r="J14" i="252"/>
  <c r="J18" i="252"/>
  <c r="J22" i="252"/>
  <c r="J26" i="252"/>
  <c r="J30" i="252"/>
  <c r="J34" i="252"/>
  <c r="J38" i="252"/>
  <c r="J42" i="252"/>
  <c r="J46" i="252"/>
  <c r="J50" i="252"/>
  <c r="J54" i="252"/>
  <c r="J58" i="252"/>
  <c r="J62" i="252"/>
  <c r="J66" i="252"/>
  <c r="J70" i="252"/>
  <c r="J74" i="252"/>
  <c r="J78" i="252"/>
  <c r="J82" i="252"/>
  <c r="J86" i="252"/>
  <c r="J90" i="252"/>
  <c r="J94" i="252"/>
  <c r="J98" i="252"/>
  <c r="J102" i="252"/>
  <c r="J106" i="252"/>
  <c r="J110" i="252"/>
  <c r="J114" i="252"/>
  <c r="J118" i="252"/>
  <c r="J122" i="252"/>
  <c r="J126" i="252"/>
  <c r="J130" i="252"/>
  <c r="J134" i="252"/>
  <c r="J138" i="252"/>
  <c r="J142" i="252"/>
  <c r="J146" i="252"/>
  <c r="J150" i="252"/>
  <c r="J154" i="252"/>
  <c r="J158" i="252"/>
  <c r="J162" i="252"/>
  <c r="J166" i="252"/>
  <c r="J170" i="252"/>
  <c r="J174" i="252"/>
  <c r="J178" i="252"/>
  <c r="J182" i="252"/>
  <c r="J186" i="252"/>
  <c r="J190" i="252"/>
  <c r="J194" i="252"/>
  <c r="J198" i="252"/>
  <c r="J202" i="252"/>
  <c r="J206" i="252"/>
  <c r="J210" i="252"/>
  <c r="J214" i="252"/>
  <c r="J218" i="252"/>
  <c r="J222" i="252"/>
  <c r="J226" i="252"/>
  <c r="J230" i="252"/>
  <c r="J234" i="252"/>
  <c r="J238" i="252"/>
  <c r="J242" i="252"/>
  <c r="J246" i="252"/>
  <c r="J250" i="252"/>
  <c r="J254" i="252"/>
  <c r="J258" i="252"/>
  <c r="J262" i="252"/>
  <c r="J266" i="252"/>
  <c r="J270" i="252"/>
  <c r="J274" i="252"/>
  <c r="J278" i="252"/>
  <c r="J282" i="252"/>
  <c r="J286" i="252"/>
  <c r="J290" i="252"/>
  <c r="J294" i="252"/>
  <c r="J298" i="252"/>
  <c r="J302" i="252"/>
  <c r="J306" i="252"/>
  <c r="J310" i="252"/>
  <c r="J314" i="252"/>
  <c r="J318" i="252"/>
  <c r="J322" i="252"/>
  <c r="J326" i="252"/>
  <c r="J330" i="252"/>
  <c r="J334" i="252"/>
  <c r="J338" i="252"/>
  <c r="J342" i="252"/>
  <c r="J346" i="252"/>
  <c r="J350" i="252"/>
  <c r="J354" i="252"/>
  <c r="J358" i="252"/>
  <c r="J362" i="252"/>
  <c r="J366" i="252"/>
  <c r="J370" i="252"/>
  <c r="J374" i="252"/>
  <c r="J378" i="252"/>
  <c r="J382" i="252"/>
  <c r="J386" i="252"/>
  <c r="J390" i="252"/>
  <c r="J394" i="252"/>
  <c r="J398" i="252"/>
  <c r="J402" i="252"/>
  <c r="J406" i="252"/>
  <c r="J410" i="252"/>
  <c r="J414" i="252"/>
  <c r="J418" i="252"/>
  <c r="J422" i="252"/>
  <c r="J426" i="252"/>
  <c r="J430" i="252"/>
  <c r="J434" i="252"/>
  <c r="J438" i="252"/>
  <c r="J442" i="252"/>
  <c r="J446" i="252"/>
  <c r="J450" i="252"/>
  <c r="J454" i="252"/>
  <c r="J458" i="252"/>
  <c r="J462" i="252"/>
  <c r="J466" i="252"/>
  <c r="J470" i="252"/>
  <c r="J474" i="252"/>
  <c r="J478" i="252"/>
  <c r="J482" i="252"/>
  <c r="J486" i="252"/>
  <c r="J490" i="252"/>
  <c r="J494" i="252"/>
  <c r="J498" i="252"/>
  <c r="J502" i="252"/>
  <c r="J506" i="252"/>
  <c r="J510" i="252"/>
  <c r="J514" i="252"/>
  <c r="J518" i="252"/>
  <c r="J1752" i="252"/>
  <c r="J1880" i="252"/>
  <c r="J2008" i="252"/>
  <c r="J2242" i="252"/>
  <c r="J8" i="252"/>
  <c r="J1859" i="252"/>
  <c r="J1987" i="252"/>
  <c r="J2264" i="252"/>
  <c r="J2676" i="252"/>
  <c r="J1776" i="252"/>
  <c r="J1840" i="252"/>
  <c r="J1904" i="252"/>
  <c r="J1968" i="252"/>
  <c r="J2032" i="252"/>
  <c r="J2226" i="252"/>
  <c r="J2354" i="252"/>
  <c r="J521" i="252"/>
  <c r="J525" i="252"/>
  <c r="J529" i="252"/>
  <c r="J533" i="252"/>
  <c r="J537" i="252"/>
  <c r="J541" i="252"/>
  <c r="J545" i="252"/>
  <c r="J549" i="252"/>
  <c r="J553" i="252"/>
  <c r="J557" i="252"/>
  <c r="J561" i="252"/>
  <c r="J565" i="252"/>
  <c r="J569" i="252"/>
  <c r="J573" i="252"/>
  <c r="J577" i="252"/>
  <c r="J581" i="252"/>
  <c r="J585" i="252"/>
  <c r="J589" i="252"/>
  <c r="J593" i="252"/>
  <c r="J597" i="252"/>
  <c r="J601" i="252"/>
  <c r="J605" i="252"/>
  <c r="J609" i="252"/>
  <c r="J613" i="252"/>
  <c r="J617" i="252"/>
  <c r="J621" i="252"/>
  <c r="J625" i="252"/>
  <c r="J629" i="252"/>
  <c r="J633" i="252"/>
  <c r="J637" i="252"/>
  <c r="J641" i="252"/>
  <c r="J645" i="252"/>
  <c r="J649" i="252"/>
  <c r="J653" i="252"/>
  <c r="J657" i="252"/>
  <c r="J661" i="252"/>
  <c r="J665" i="252"/>
  <c r="J669" i="252"/>
  <c r="J673" i="252"/>
  <c r="J677" i="252"/>
  <c r="J681" i="252"/>
  <c r="J685" i="252"/>
  <c r="J689" i="252"/>
  <c r="J693" i="252"/>
  <c r="J697" i="252"/>
  <c r="J701" i="252"/>
  <c r="J705" i="252"/>
  <c r="J709" i="252"/>
  <c r="J713" i="252"/>
  <c r="J717" i="252"/>
  <c r="J721" i="252"/>
  <c r="J725" i="252"/>
  <c r="J729" i="252"/>
  <c r="J733" i="252"/>
  <c r="J737" i="252"/>
  <c r="J741" i="252"/>
  <c r="J745" i="252"/>
  <c r="J749" i="252"/>
  <c r="J753" i="252"/>
  <c r="J757" i="252"/>
  <c r="J761" i="252"/>
  <c r="J765" i="252"/>
  <c r="J769" i="252"/>
  <c r="J773" i="252"/>
  <c r="J777" i="252"/>
  <c r="J781" i="252"/>
  <c r="J785" i="252"/>
  <c r="J789" i="252"/>
  <c r="J793" i="252"/>
  <c r="J797" i="252"/>
  <c r="J801" i="252"/>
  <c r="J805" i="252"/>
  <c r="J809" i="252"/>
  <c r="J813" i="252"/>
  <c r="J817" i="252"/>
  <c r="J821" i="252"/>
  <c r="J825" i="252"/>
  <c r="J829" i="252"/>
  <c r="J833" i="252"/>
  <c r="J837" i="252"/>
  <c r="J841" i="252"/>
  <c r="J845" i="252"/>
  <c r="J849" i="252"/>
  <c r="J1729" i="252"/>
  <c r="J1803" i="252"/>
  <c r="J1867" i="252"/>
  <c r="J1931" i="252"/>
  <c r="J1995" i="252"/>
  <c r="J2078" i="252"/>
  <c r="J2216" i="252"/>
  <c r="J2344" i="252"/>
  <c r="J2804" i="252"/>
  <c r="J1764" i="252"/>
  <c r="J1796" i="252"/>
  <c r="J1828" i="252"/>
  <c r="J1860" i="252"/>
  <c r="J1892" i="252"/>
  <c r="J1924" i="252"/>
  <c r="J1956" i="252"/>
  <c r="J1988" i="252"/>
  <c r="J2020" i="252"/>
  <c r="J2058" i="252"/>
  <c r="J2138" i="252"/>
  <c r="J2202" i="252"/>
  <c r="J2266" i="252"/>
  <c r="J2330" i="252"/>
  <c r="J2394" i="252"/>
  <c r="J2458" i="252"/>
  <c r="J2820" i="252"/>
  <c r="J1767" i="252"/>
  <c r="J1799" i="252"/>
  <c r="J1831" i="252"/>
  <c r="J1863" i="252"/>
  <c r="K2392" i="252"/>
  <c r="K2756" i="252"/>
  <c r="K3092" i="252"/>
  <c r="L844" i="252"/>
  <c r="L422" i="252"/>
  <c r="L840" i="252"/>
  <c r="L133" i="252"/>
  <c r="L261" i="252"/>
  <c r="L389" i="252"/>
  <c r="L517" i="252"/>
  <c r="L758" i="252"/>
  <c r="L597" i="252"/>
  <c r="L725" i="252"/>
  <c r="L2096" i="252"/>
  <c r="L1779" i="252"/>
  <c r="L1857" i="252"/>
  <c r="L1921" i="252"/>
  <c r="L1961" i="252"/>
  <c r="L1993" i="252"/>
  <c r="L2025" i="252"/>
  <c r="L2094" i="252"/>
  <c r="L858" i="252"/>
  <c r="L874" i="252"/>
  <c r="L890" i="252"/>
  <c r="L906" i="252"/>
  <c r="L922" i="252"/>
  <c r="L938" i="252"/>
  <c r="L954" i="252"/>
  <c r="L970" i="252"/>
  <c r="L986" i="252"/>
  <c r="L1002" i="252"/>
  <c r="L1018" i="252"/>
  <c r="L1034" i="252"/>
  <c r="L1050" i="252"/>
  <c r="L1066" i="252"/>
  <c r="L1082" i="252"/>
  <c r="L1098" i="252"/>
  <c r="L1114" i="252"/>
  <c r="L1130" i="252"/>
  <c r="L1146" i="252"/>
  <c r="L1162" i="252"/>
  <c r="L1178" i="252"/>
  <c r="L1194" i="252"/>
  <c r="L1210" i="252"/>
  <c r="L1226" i="252"/>
  <c r="L1242" i="252"/>
  <c r="L1258" i="252"/>
  <c r="L1274" i="252"/>
  <c r="L1290" i="252"/>
  <c r="L1306" i="252"/>
  <c r="L1322" i="252"/>
  <c r="L1338" i="252"/>
  <c r="L1354" i="252"/>
  <c r="L1370" i="252"/>
  <c r="L1386" i="252"/>
  <c r="L1402" i="252"/>
  <c r="L1418" i="252"/>
  <c r="L1434" i="252"/>
  <c r="L1450" i="252"/>
  <c r="L1466" i="252"/>
  <c r="L1482" i="252"/>
  <c r="L1498" i="252"/>
  <c r="L1514" i="252"/>
  <c r="L1530" i="252"/>
  <c r="L1546" i="252"/>
  <c r="L1562" i="252"/>
  <c r="L1578" i="252"/>
  <c r="L1594" i="252"/>
  <c r="L1610" i="252"/>
  <c r="L1626" i="252"/>
  <c r="L1642" i="252"/>
  <c r="L1658" i="252"/>
  <c r="L1674" i="252"/>
  <c r="L1690" i="252"/>
  <c r="L1706" i="252"/>
  <c r="L1722" i="252"/>
  <c r="L1762" i="252"/>
  <c r="L1794" i="252"/>
  <c r="L1826" i="252"/>
  <c r="L1858" i="252"/>
  <c r="L1890" i="252"/>
  <c r="L1922" i="252"/>
  <c r="L1954" i="252"/>
  <c r="L1986" i="252"/>
  <c r="L2018" i="252"/>
  <c r="L2066" i="252"/>
  <c r="L2045" i="252"/>
  <c r="L2105" i="252"/>
  <c r="L2137" i="252"/>
  <c r="L2169" i="252"/>
  <c r="L2201" i="252"/>
  <c r="L2233" i="252"/>
  <c r="L2265" i="252"/>
  <c r="L2297" i="252"/>
  <c r="L2329" i="252"/>
  <c r="L2361" i="252"/>
  <c r="L2393" i="252"/>
  <c r="L2425" i="252"/>
  <c r="L2457" i="252"/>
  <c r="L2594" i="252"/>
  <c r="L2083" i="252"/>
  <c r="L2124" i="252"/>
  <c r="L2156" i="252"/>
  <c r="L2188" i="252"/>
  <c r="L2220" i="252"/>
  <c r="L2252" i="252"/>
  <c r="L2284" i="252"/>
  <c r="L2316" i="252"/>
  <c r="L2348" i="252"/>
  <c r="L2380" i="252"/>
  <c r="L2412" i="252"/>
  <c r="L2444" i="252"/>
  <c r="L2534" i="252"/>
  <c r="L2501" i="252"/>
  <c r="L2565" i="252"/>
  <c r="L2629" i="252"/>
  <c r="L2516" i="252"/>
  <c r="L2580" i="252"/>
  <c r="L2853" i="252"/>
  <c r="L2659" i="252"/>
  <c r="L2487" i="252"/>
  <c r="L2634" i="252"/>
  <c r="L2666" i="252"/>
  <c r="L2681" i="252"/>
  <c r="L2697" i="252"/>
  <c r="L2713" i="252"/>
  <c r="L2729" i="252"/>
  <c r="L2745" i="252"/>
  <c r="L2761" i="252"/>
  <c r="L2777" i="252"/>
  <c r="L2793" i="252"/>
  <c r="L2809" i="252"/>
  <c r="L2825" i="252"/>
  <c r="L2855" i="252"/>
  <c r="L2660" i="252"/>
  <c r="L2680" i="252"/>
  <c r="L2692" i="252"/>
  <c r="L2700" i="252"/>
  <c r="L2708" i="252"/>
  <c r="L2716" i="252"/>
  <c r="L2724" i="252"/>
  <c r="L2732" i="252"/>
  <c r="L2740" i="252"/>
  <c r="L2748" i="252"/>
  <c r="L2756" i="252"/>
  <c r="L2764" i="252"/>
  <c r="L2772" i="252"/>
  <c r="L2780" i="252"/>
  <c r="L2788" i="252"/>
  <c r="L2796" i="252"/>
  <c r="L2804" i="252"/>
  <c r="L2812" i="252"/>
  <c r="L2820" i="252"/>
  <c r="L2828" i="252"/>
  <c r="L2836" i="252"/>
  <c r="L2838" i="252"/>
  <c r="L2854" i="252"/>
  <c r="L2840" i="252"/>
  <c r="L2856" i="252"/>
  <c r="L2937" i="252"/>
  <c r="L2945" i="252"/>
  <c r="L2953" i="252"/>
  <c r="L2961" i="252"/>
  <c r="L2969" i="252"/>
  <c r="L2977" i="252"/>
  <c r="L2985" i="252"/>
  <c r="L2993" i="252"/>
  <c r="L3001" i="252"/>
  <c r="L3009" i="252"/>
  <c r="L3017" i="252"/>
  <c r="L3025" i="252"/>
  <c r="L3039" i="252"/>
  <c r="L2862" i="252"/>
  <c r="L2866" i="252"/>
  <c r="L2870" i="252"/>
  <c r="L2874" i="252"/>
  <c r="L2878" i="252"/>
  <c r="L2882" i="252"/>
  <c r="L2886" i="252"/>
  <c r="L2890" i="252"/>
  <c r="L2894" i="252"/>
  <c r="L2898" i="252"/>
  <c r="L2902" i="252"/>
  <c r="L2906" i="252"/>
  <c r="L2910" i="252"/>
  <c r="L2914" i="252"/>
  <c r="L2918" i="252"/>
  <c r="L2922" i="252"/>
  <c r="L2926" i="252"/>
  <c r="L2930" i="252"/>
  <c r="L2940" i="252"/>
  <c r="L2948" i="252"/>
  <c r="L2956" i="252"/>
  <c r="L2964" i="252"/>
  <c r="L2972" i="252"/>
  <c r="L2980" i="252"/>
  <c r="L2988" i="252"/>
  <c r="L2996" i="252"/>
  <c r="L3004" i="252"/>
  <c r="L3012" i="252"/>
  <c r="L3020" i="252"/>
  <c r="L3028" i="252"/>
  <c r="L3034" i="252"/>
  <c r="L3036" i="252"/>
  <c r="L3086" i="252"/>
  <c r="L3094" i="252"/>
  <c r="L3102" i="252"/>
  <c r="L3110" i="252"/>
  <c r="L3118" i="252"/>
  <c r="L3126" i="252"/>
  <c r="L3134" i="252"/>
  <c r="L3047" i="252"/>
  <c r="L3051" i="252"/>
  <c r="L3055" i="252"/>
  <c r="L3059" i="252"/>
  <c r="L3063" i="252"/>
  <c r="L3067" i="252"/>
  <c r="L3071" i="252"/>
  <c r="L3075" i="252"/>
  <c r="L3079" i="252"/>
  <c r="L3083" i="252"/>
  <c r="L3091" i="252"/>
  <c r="L3099" i="252"/>
  <c r="L3107" i="252"/>
  <c r="L3115" i="252"/>
  <c r="L3123" i="252"/>
  <c r="L3131" i="252"/>
  <c r="L3139" i="252"/>
  <c r="L3143" i="252"/>
  <c r="L3147" i="252"/>
  <c r="L3151" i="252"/>
  <c r="L3155" i="252"/>
  <c r="L3159" i="252"/>
  <c r="L3163" i="252"/>
  <c r="L3167" i="252"/>
  <c r="L3171" i="252"/>
  <c r="L3175" i="252"/>
  <c r="L3179" i="252"/>
  <c r="L3183" i="252"/>
  <c r="L3187" i="252"/>
  <c r="L3191" i="252"/>
  <c r="L3195" i="252"/>
  <c r="L3199" i="252"/>
  <c r="L3203" i="252"/>
  <c r="L3207" i="252"/>
  <c r="G27" i="41"/>
  <c r="J1843" i="252"/>
  <c r="J1992" i="252"/>
  <c r="J2035" i="252"/>
  <c r="J1832" i="252"/>
  <c r="J2074" i="252"/>
  <c r="J2756" i="252"/>
  <c r="J1939" i="252"/>
  <c r="J2232" i="252"/>
  <c r="J11" i="252"/>
  <c r="J15" i="252"/>
  <c r="J19" i="252"/>
  <c r="J23" i="252"/>
  <c r="J27" i="252"/>
  <c r="J31" i="252"/>
  <c r="J35" i="252"/>
  <c r="J39" i="252"/>
  <c r="J43" i="252"/>
  <c r="J47" i="252"/>
  <c r="J51" i="252"/>
  <c r="J55" i="252"/>
  <c r="J59" i="252"/>
  <c r="J63" i="252"/>
  <c r="J67" i="252"/>
  <c r="J71" i="252"/>
  <c r="J75" i="252"/>
  <c r="J79" i="252"/>
  <c r="J83" i="252"/>
  <c r="J87" i="252"/>
  <c r="J91" i="252"/>
  <c r="J95" i="252"/>
  <c r="J99" i="252"/>
  <c r="J103" i="252"/>
  <c r="J107" i="252"/>
  <c r="J111" i="252"/>
  <c r="J115" i="252"/>
  <c r="J119" i="252"/>
  <c r="J123" i="252"/>
  <c r="J127" i="252"/>
  <c r="J131" i="252"/>
  <c r="J135" i="252"/>
  <c r="J139" i="252"/>
  <c r="J143" i="252"/>
  <c r="J147" i="252"/>
  <c r="J151" i="252"/>
  <c r="J155" i="252"/>
  <c r="J159" i="252"/>
  <c r="J163" i="252"/>
  <c r="J167" i="252"/>
  <c r="J171" i="252"/>
  <c r="J175" i="252"/>
  <c r="J179" i="252"/>
  <c r="J183" i="252"/>
  <c r="J187" i="252"/>
  <c r="J191" i="252"/>
  <c r="J195" i="252"/>
  <c r="J199" i="252"/>
  <c r="J203" i="252"/>
  <c r="J207" i="252"/>
  <c r="J211" i="252"/>
  <c r="J215" i="252"/>
  <c r="J219" i="252"/>
  <c r="J223" i="252"/>
  <c r="J227" i="252"/>
  <c r="J231" i="252"/>
  <c r="J235" i="252"/>
  <c r="J239" i="252"/>
  <c r="J243" i="252"/>
  <c r="J247" i="252"/>
  <c r="J251" i="252"/>
  <c r="J255" i="252"/>
  <c r="J259" i="252"/>
  <c r="J263" i="252"/>
  <c r="J267" i="252"/>
  <c r="J271" i="252"/>
  <c r="J275" i="252"/>
  <c r="J279" i="252"/>
  <c r="J283" i="252"/>
  <c r="J287" i="252"/>
  <c r="J291" i="252"/>
  <c r="J295" i="252"/>
  <c r="J299" i="252"/>
  <c r="J303" i="252"/>
  <c r="J307" i="252"/>
  <c r="J311" i="252"/>
  <c r="J315" i="252"/>
  <c r="J319" i="252"/>
  <c r="J323" i="252"/>
  <c r="J327" i="252"/>
  <c r="J331" i="252"/>
  <c r="J335" i="252"/>
  <c r="J339" i="252"/>
  <c r="J343" i="252"/>
  <c r="J347" i="252"/>
  <c r="J351" i="252"/>
  <c r="J355" i="252"/>
  <c r="J359" i="252"/>
  <c r="J363" i="252"/>
  <c r="J367" i="252"/>
  <c r="J371" i="252"/>
  <c r="J375" i="252"/>
  <c r="J379" i="252"/>
  <c r="J383" i="252"/>
  <c r="J387" i="252"/>
  <c r="J391" i="252"/>
  <c r="J395" i="252"/>
  <c r="J399" i="252"/>
  <c r="J403" i="252"/>
  <c r="J407" i="252"/>
  <c r="J411" i="252"/>
  <c r="J415" i="252"/>
  <c r="J419" i="252"/>
  <c r="J423" i="252"/>
  <c r="J427" i="252"/>
  <c r="J431" i="252"/>
  <c r="J435" i="252"/>
  <c r="J439" i="252"/>
  <c r="J443" i="252"/>
  <c r="J447" i="252"/>
  <c r="J451" i="252"/>
  <c r="J455" i="252"/>
  <c r="J459" i="252"/>
  <c r="J463" i="252"/>
  <c r="J467" i="252"/>
  <c r="J471" i="252"/>
  <c r="J475" i="252"/>
  <c r="J479" i="252"/>
  <c r="J483" i="252"/>
  <c r="J487" i="252"/>
  <c r="J491" i="252"/>
  <c r="J495" i="252"/>
  <c r="J499" i="252"/>
  <c r="J503" i="252"/>
  <c r="J507" i="252"/>
  <c r="J511" i="252"/>
  <c r="J515" i="252"/>
  <c r="J519" i="252"/>
  <c r="J1784" i="252"/>
  <c r="J1912" i="252"/>
  <c r="J2040" i="252"/>
  <c r="J2306" i="252"/>
  <c r="J1763" i="252"/>
  <c r="J1891" i="252"/>
  <c r="J2019" i="252"/>
  <c r="J2328" i="252"/>
  <c r="J1731" i="252"/>
  <c r="J1792" i="252"/>
  <c r="J1856" i="252"/>
  <c r="J1920" i="252"/>
  <c r="J1984" i="252"/>
  <c r="J2130" i="252"/>
  <c r="J2258" i="252"/>
  <c r="J2386" i="252"/>
  <c r="J522" i="252"/>
  <c r="J526" i="252"/>
  <c r="J530" i="252"/>
  <c r="J534" i="252"/>
  <c r="J538" i="252"/>
  <c r="J542" i="252"/>
  <c r="J546" i="252"/>
  <c r="J550" i="252"/>
  <c r="J554" i="252"/>
  <c r="J558" i="252"/>
  <c r="J562" i="252"/>
  <c r="J566" i="252"/>
  <c r="J570" i="252"/>
  <c r="J574" i="252"/>
  <c r="J578" i="252"/>
  <c r="J582" i="252"/>
  <c r="J586" i="252"/>
  <c r="J590" i="252"/>
  <c r="J594" i="252"/>
  <c r="J598" i="252"/>
  <c r="J602" i="252"/>
  <c r="J606" i="252"/>
  <c r="J610" i="252"/>
  <c r="J614" i="252"/>
  <c r="J618" i="252"/>
  <c r="J622" i="252"/>
  <c r="J626" i="252"/>
  <c r="J630" i="252"/>
  <c r="J634" i="252"/>
  <c r="J638" i="252"/>
  <c r="J642" i="252"/>
  <c r="J646" i="252"/>
  <c r="J650" i="252"/>
  <c r="J654" i="252"/>
  <c r="J658" i="252"/>
  <c r="J662" i="252"/>
  <c r="J666" i="252"/>
  <c r="J670" i="252"/>
  <c r="J674" i="252"/>
  <c r="J678" i="252"/>
  <c r="J682" i="252"/>
  <c r="J686" i="252"/>
  <c r="J690" i="252"/>
  <c r="J694" i="252"/>
  <c r="J698" i="252"/>
  <c r="J702" i="252"/>
  <c r="J706" i="252"/>
  <c r="J710" i="252"/>
  <c r="J714" i="252"/>
  <c r="J718" i="252"/>
  <c r="J722" i="252"/>
  <c r="J726" i="252"/>
  <c r="J730" i="252"/>
  <c r="J734" i="252"/>
  <c r="J738" i="252"/>
  <c r="J742" i="252"/>
  <c r="J746" i="252"/>
  <c r="J750" i="252"/>
  <c r="J754" i="252"/>
  <c r="J758" i="252"/>
  <c r="J762" i="252"/>
  <c r="J766" i="252"/>
  <c r="J770" i="252"/>
  <c r="J774" i="252"/>
  <c r="J778" i="252"/>
  <c r="J782" i="252"/>
  <c r="J786" i="252"/>
  <c r="J790" i="252"/>
  <c r="J794" i="252"/>
  <c r="J798" i="252"/>
  <c r="J802" i="252"/>
  <c r="J806" i="252"/>
  <c r="J810" i="252"/>
  <c r="J814" i="252"/>
  <c r="J818" i="252"/>
  <c r="J822" i="252"/>
  <c r="J826" i="252"/>
  <c r="J830" i="252"/>
  <c r="J834" i="252"/>
  <c r="J838" i="252"/>
  <c r="J842" i="252"/>
  <c r="J846" i="252"/>
  <c r="J850" i="252"/>
  <c r="J1755" i="252"/>
  <c r="J1819" i="252"/>
  <c r="J1883" i="252"/>
  <c r="J1947" i="252"/>
  <c r="J2011" i="252"/>
  <c r="J2120" i="252"/>
  <c r="J2248" i="252"/>
  <c r="J2376" i="252"/>
  <c r="J1737" i="252"/>
  <c r="J1772" i="252"/>
  <c r="J1804" i="252"/>
  <c r="J1836" i="252"/>
  <c r="J1868" i="252"/>
  <c r="J1900" i="252"/>
  <c r="J1932" i="252"/>
  <c r="J1964" i="252"/>
  <c r="J1996" i="252"/>
  <c r="J2028" i="252"/>
  <c r="J2090" i="252"/>
  <c r="J2154" i="252"/>
  <c r="J2218" i="252"/>
  <c r="J2282" i="252"/>
  <c r="J2346" i="252"/>
  <c r="J2410" i="252"/>
  <c r="J2467" i="252"/>
  <c r="J1739" i="252"/>
  <c r="J1775" i="252"/>
  <c r="J1807" i="252"/>
  <c r="J1839" i="252"/>
  <c r="J1871" i="252"/>
  <c r="K2611" i="252"/>
  <c r="L486" i="252"/>
  <c r="L421" i="252"/>
  <c r="L757" i="252"/>
  <c r="L1935" i="252"/>
  <c r="L2539" i="252"/>
  <c r="L910" i="252"/>
  <c r="L974" i="252"/>
  <c r="L1038" i="252"/>
  <c r="L1102" i="252"/>
  <c r="L1166" i="252"/>
  <c r="L1230" i="252"/>
  <c r="L1294" i="252"/>
  <c r="L1358" i="252"/>
  <c r="L1422" i="252"/>
  <c r="L1486" i="252"/>
  <c r="L1550" i="252"/>
  <c r="L1614" i="252"/>
  <c r="L1678" i="252"/>
  <c r="L1770" i="252"/>
  <c r="L1898" i="252"/>
  <c r="L2026" i="252"/>
  <c r="L2145" i="252"/>
  <c r="L2273" i="252"/>
  <c r="L2401" i="252"/>
  <c r="L2099" i="252"/>
  <c r="L2228" i="252"/>
  <c r="L2356" i="252"/>
  <c r="L2566" i="252"/>
  <c r="L2532" i="252"/>
  <c r="L2647" i="252"/>
  <c r="L2703" i="252"/>
  <c r="L2767" i="252"/>
  <c r="L2831" i="252"/>
  <c r="L2694" i="252"/>
  <c r="L2726" i="252"/>
  <c r="L2758" i="252"/>
  <c r="L2790" i="252"/>
  <c r="L2822" i="252"/>
  <c r="L2858" i="252"/>
  <c r="L2947" i="252"/>
  <c r="L2979" i="252"/>
  <c r="L3011" i="252"/>
  <c r="L2863" i="252"/>
  <c r="L2879" i="252"/>
  <c r="L2895" i="252"/>
  <c r="L2911" i="252"/>
  <c r="L2927" i="252"/>
  <c r="L2958" i="252"/>
  <c r="L2990" i="252"/>
  <c r="L3022" i="252"/>
  <c r="L3088" i="252"/>
  <c r="L3120" i="252"/>
  <c r="L3052" i="252"/>
  <c r="L3068" i="252"/>
  <c r="L3085" i="252"/>
  <c r="L3117" i="252"/>
  <c r="L3144" i="252"/>
  <c r="L3160" i="252"/>
  <c r="L3176" i="252"/>
  <c r="L3192" i="252"/>
  <c r="J27" i="41"/>
  <c r="J2168" i="252"/>
  <c r="J2003" i="252"/>
  <c r="J20" i="252"/>
  <c r="J36" i="252"/>
  <c r="J52" i="252"/>
  <c r="J68" i="252"/>
  <c r="J84" i="252"/>
  <c r="J100" i="252"/>
  <c r="J116" i="252"/>
  <c r="J132" i="252"/>
  <c r="J148" i="252"/>
  <c r="J164" i="252"/>
  <c r="J180" i="252"/>
  <c r="J196" i="252"/>
  <c r="J212" i="252"/>
  <c r="J228" i="252"/>
  <c r="J244" i="252"/>
  <c r="J260" i="252"/>
  <c r="J276" i="252"/>
  <c r="J292" i="252"/>
  <c r="J308" i="252"/>
  <c r="J324" i="252"/>
  <c r="J340" i="252"/>
  <c r="J356" i="252"/>
  <c r="J372" i="252"/>
  <c r="J388" i="252"/>
  <c r="J404" i="252"/>
  <c r="J420" i="252"/>
  <c r="J436" i="252"/>
  <c r="J452" i="252"/>
  <c r="J468" i="252"/>
  <c r="J484" i="252"/>
  <c r="J500" i="252"/>
  <c r="J516" i="252"/>
  <c r="J2114" i="252"/>
  <c r="J2136" i="252"/>
  <c r="J1872" i="252"/>
  <c r="J2290" i="252"/>
  <c r="J531" i="252"/>
  <c r="J547" i="252"/>
  <c r="J563" i="252"/>
  <c r="J579" i="252"/>
  <c r="J595" i="252"/>
  <c r="J611" i="252"/>
  <c r="J627" i="252"/>
  <c r="J643" i="252"/>
  <c r="J659" i="252"/>
  <c r="J675" i="252"/>
  <c r="J691" i="252"/>
  <c r="J707" i="252"/>
  <c r="J723" i="252"/>
  <c r="J739" i="252"/>
  <c r="J755" i="252"/>
  <c r="J771" i="252"/>
  <c r="J787" i="252"/>
  <c r="J803" i="252"/>
  <c r="J819" i="252"/>
  <c r="J835" i="252"/>
  <c r="J851" i="252"/>
  <c r="J1963" i="252"/>
  <c r="J2408" i="252"/>
  <c r="J1844" i="252"/>
  <c r="J1972" i="252"/>
  <c r="J2170" i="252"/>
  <c r="J2426" i="252"/>
  <c r="J1815" i="252"/>
  <c r="J1903" i="252"/>
  <c r="J1935" i="252"/>
  <c r="J1967" i="252"/>
  <c r="J1999" i="252"/>
  <c r="J2031" i="252"/>
  <c r="J2112" i="252"/>
  <c r="J2176" i="252"/>
  <c r="J2240" i="252"/>
  <c r="J2304" i="252"/>
  <c r="J2368" i="252"/>
  <c r="J2432" i="252"/>
  <c r="J1733" i="252"/>
  <c r="J1758" i="252"/>
  <c r="J1774" i="252"/>
  <c r="J1790" i="252"/>
  <c r="J1806" i="252"/>
  <c r="J1822" i="252"/>
  <c r="J1838" i="252"/>
  <c r="J1854" i="252"/>
  <c r="J1870" i="252"/>
  <c r="J1886" i="252"/>
  <c r="J1902" i="252"/>
  <c r="J1918" i="252"/>
  <c r="J1934" i="252"/>
  <c r="J1950" i="252"/>
  <c r="J1966" i="252"/>
  <c r="J1982" i="252"/>
  <c r="J1998" i="252"/>
  <c r="J2014" i="252"/>
  <c r="J2030" i="252"/>
  <c r="J2050" i="252"/>
  <c r="J2102" i="252"/>
  <c r="J2134" i="252"/>
  <c r="J2166" i="252"/>
  <c r="J2198" i="252"/>
  <c r="J2230" i="252"/>
  <c r="J2262" i="252"/>
  <c r="J2294" i="252"/>
  <c r="J2326" i="252"/>
  <c r="J2358" i="252"/>
  <c r="J2390" i="252"/>
  <c r="J2422" i="252"/>
  <c r="J2454" i="252"/>
  <c r="J1735" i="252"/>
  <c r="J1757" i="252"/>
  <c r="J1773" i="252"/>
  <c r="J1789" i="252"/>
  <c r="J1805" i="252"/>
  <c r="J1821" i="252"/>
  <c r="J1837" i="252"/>
  <c r="J1853" i="252"/>
  <c r="J1869" i="252"/>
  <c r="J1885" i="252"/>
  <c r="J1901" i="252"/>
  <c r="J1917" i="252"/>
  <c r="J1933" i="252"/>
  <c r="J1949" i="252"/>
  <c r="J1965" i="252"/>
  <c r="J1981" i="252"/>
  <c r="J1997" i="252"/>
  <c r="J2013" i="252"/>
  <c r="J2029" i="252"/>
  <c r="J2054" i="252"/>
  <c r="J2116" i="252"/>
  <c r="J2148" i="252"/>
  <c r="J2180" i="252"/>
  <c r="J2212" i="252"/>
  <c r="J2244" i="252"/>
  <c r="J2276" i="252"/>
  <c r="J2308" i="252"/>
  <c r="J2340" i="252"/>
  <c r="J2372" i="252"/>
  <c r="J2404" i="252"/>
  <c r="J2436" i="252"/>
  <c r="J2708" i="252"/>
  <c r="J853" i="252"/>
  <c r="J857" i="252"/>
  <c r="J861" i="252"/>
  <c r="J865" i="252"/>
  <c r="J869" i="252"/>
  <c r="J873" i="252"/>
  <c r="J877" i="252"/>
  <c r="J881" i="252"/>
  <c r="J885" i="252"/>
  <c r="J889" i="252"/>
  <c r="J893" i="252"/>
  <c r="J897" i="252"/>
  <c r="J901" i="252"/>
  <c r="J905" i="252"/>
  <c r="J909" i="252"/>
  <c r="J913" i="252"/>
  <c r="J917" i="252"/>
  <c r="J921" i="252"/>
  <c r="J925" i="252"/>
  <c r="J929" i="252"/>
  <c r="J933" i="252"/>
  <c r="J937" i="252"/>
  <c r="J941" i="252"/>
  <c r="J945" i="252"/>
  <c r="J949" i="252"/>
  <c r="J953" i="252"/>
  <c r="J957" i="252"/>
  <c r="J961" i="252"/>
  <c r="J965" i="252"/>
  <c r="J969" i="252"/>
  <c r="J973" i="252"/>
  <c r="J977" i="252"/>
  <c r="J981" i="252"/>
  <c r="J985" i="252"/>
  <c r="J989" i="252"/>
  <c r="J993" i="252"/>
  <c r="J997" i="252"/>
  <c r="J1001" i="252"/>
  <c r="J1005" i="252"/>
  <c r="J1009" i="252"/>
  <c r="J1013" i="252"/>
  <c r="J1017" i="252"/>
  <c r="J1021" i="252"/>
  <c r="J1025" i="252"/>
  <c r="J1029" i="252"/>
  <c r="J1033" i="252"/>
  <c r="J1037" i="252"/>
  <c r="J1041" i="252"/>
  <c r="J1045" i="252"/>
  <c r="J1049" i="252"/>
  <c r="J1053" i="252"/>
  <c r="J1057" i="252"/>
  <c r="J1061" i="252"/>
  <c r="J1065" i="252"/>
  <c r="J1069" i="252"/>
  <c r="J1073" i="252"/>
  <c r="J1077" i="252"/>
  <c r="J1081" i="252"/>
  <c r="J1085" i="252"/>
  <c r="J1089" i="252"/>
  <c r="J1093" i="252"/>
  <c r="J1097" i="252"/>
  <c r="J1101" i="252"/>
  <c r="J1105" i="252"/>
  <c r="J1109" i="252"/>
  <c r="J1113" i="252"/>
  <c r="J1117" i="252"/>
  <c r="J1121" i="252"/>
  <c r="J1125" i="252"/>
  <c r="J1129" i="252"/>
  <c r="J1133" i="252"/>
  <c r="J1137" i="252"/>
  <c r="J1141" i="252"/>
  <c r="J1145" i="252"/>
  <c r="J1149" i="252"/>
  <c r="J1153" i="252"/>
  <c r="J1157" i="252"/>
  <c r="J1161" i="252"/>
  <c r="J1165" i="252"/>
  <c r="J1169" i="252"/>
  <c r="J1173" i="252"/>
  <c r="J1177" i="252"/>
  <c r="J1181" i="252"/>
  <c r="J1185" i="252"/>
  <c r="J1189" i="252"/>
  <c r="J1193" i="252"/>
  <c r="J1197" i="252"/>
  <c r="J1201" i="252"/>
  <c r="J1205" i="252"/>
  <c r="J1209" i="252"/>
  <c r="J1213" i="252"/>
  <c r="J1217" i="252"/>
  <c r="J1221" i="252"/>
  <c r="J1225" i="252"/>
  <c r="J1229" i="252"/>
  <c r="J1233" i="252"/>
  <c r="J1237" i="252"/>
  <c r="J1241" i="252"/>
  <c r="J1245" i="252"/>
  <c r="J1249" i="252"/>
  <c r="J1253" i="252"/>
  <c r="J1257" i="252"/>
  <c r="J1261" i="252"/>
  <c r="J1265" i="252"/>
  <c r="J1269" i="252"/>
  <c r="J1273" i="252"/>
  <c r="J1277" i="252"/>
  <c r="J1281" i="252"/>
  <c r="J1285" i="252"/>
  <c r="J1289" i="252"/>
  <c r="J1293" i="252"/>
  <c r="J1297" i="252"/>
  <c r="J1301" i="252"/>
  <c r="J1305" i="252"/>
  <c r="J1309" i="252"/>
  <c r="J1313" i="252"/>
  <c r="J1317" i="252"/>
  <c r="J1321" i="252"/>
  <c r="J1325" i="252"/>
  <c r="J1329" i="252"/>
  <c r="J1333" i="252"/>
  <c r="J1337" i="252"/>
  <c r="J1341" i="252"/>
  <c r="J1345" i="252"/>
  <c r="J1349" i="252"/>
  <c r="J1353" i="252"/>
  <c r="J1357" i="252"/>
  <c r="J1361" i="252"/>
  <c r="J1365" i="252"/>
  <c r="J1369" i="252"/>
  <c r="J1373" i="252"/>
  <c r="J1377" i="252"/>
  <c r="J1381" i="252"/>
  <c r="J1385" i="252"/>
  <c r="J1389" i="252"/>
  <c r="J1393" i="252"/>
  <c r="J1397" i="252"/>
  <c r="J1401" i="252"/>
  <c r="J1405" i="252"/>
  <c r="J1409" i="252"/>
  <c r="J1413" i="252"/>
  <c r="J1417" i="252"/>
  <c r="J1421" i="252"/>
  <c r="J1425" i="252"/>
  <c r="J1429" i="252"/>
  <c r="J1433" i="252"/>
  <c r="J1437" i="252"/>
  <c r="J1441" i="252"/>
  <c r="J1445" i="252"/>
  <c r="J1449" i="252"/>
  <c r="J1453" i="252"/>
  <c r="J1457" i="252"/>
  <c r="J1461" i="252"/>
  <c r="J1465" i="252"/>
  <c r="J1469" i="252"/>
  <c r="J1473" i="252"/>
  <c r="J1477" i="252"/>
  <c r="J1481" i="252"/>
  <c r="J1485" i="252"/>
  <c r="J1489" i="252"/>
  <c r="J1493" i="252"/>
  <c r="J1497" i="252"/>
  <c r="J1501" i="252"/>
  <c r="J1505" i="252"/>
  <c r="J1509" i="252"/>
  <c r="J1513" i="252"/>
  <c r="J1517" i="252"/>
  <c r="J1521" i="252"/>
  <c r="J1525" i="252"/>
  <c r="J1529" i="252"/>
  <c r="J1533" i="252"/>
  <c r="J1537" i="252"/>
  <c r="J1541" i="252"/>
  <c r="J1545" i="252"/>
  <c r="J1549" i="252"/>
  <c r="J1553" i="252"/>
  <c r="J1557" i="252"/>
  <c r="J1561" i="252"/>
  <c r="J1565" i="252"/>
  <c r="J1569" i="252"/>
  <c r="J1573" i="252"/>
  <c r="J1577" i="252"/>
  <c r="J1581" i="252"/>
  <c r="J1585" i="252"/>
  <c r="J1589" i="252"/>
  <c r="J1593" i="252"/>
  <c r="J1597" i="252"/>
  <c r="J1601" i="252"/>
  <c r="J1605" i="252"/>
  <c r="J1609" i="252"/>
  <c r="J1613" i="252"/>
  <c r="J1617" i="252"/>
  <c r="J1621" i="252"/>
  <c r="J1625" i="252"/>
  <c r="J1629" i="252"/>
  <c r="J1633" i="252"/>
  <c r="J1637" i="252"/>
  <c r="J1641" i="252"/>
  <c r="J1645" i="252"/>
  <c r="J1649" i="252"/>
  <c r="J1653" i="252"/>
  <c r="J1657" i="252"/>
  <c r="J1661" i="252"/>
  <c r="J1665" i="252"/>
  <c r="J1669" i="252"/>
  <c r="J1673" i="252"/>
  <c r="J1677" i="252"/>
  <c r="J1681" i="252"/>
  <c r="J1685" i="252"/>
  <c r="J1689" i="252"/>
  <c r="J1693" i="252"/>
  <c r="J1697" i="252"/>
  <c r="J1701" i="252"/>
  <c r="J1705" i="252"/>
  <c r="J1709" i="252"/>
  <c r="J1713" i="252"/>
  <c r="J1717" i="252"/>
  <c r="J1721" i="252"/>
  <c r="J1726" i="252"/>
  <c r="J1742" i="252"/>
  <c r="J2068" i="252"/>
  <c r="J2100" i="252"/>
  <c r="J2113" i="252"/>
  <c r="J2129" i="252"/>
  <c r="J2145" i="252"/>
  <c r="J2161" i="252"/>
  <c r="J2177" i="252"/>
  <c r="J2193" i="252"/>
  <c r="J2209" i="252"/>
  <c r="J2225" i="252"/>
  <c r="J2241" i="252"/>
  <c r="J2257" i="252"/>
  <c r="J2273" i="252"/>
  <c r="J2289" i="252"/>
  <c r="J2305" i="252"/>
  <c r="J2321" i="252"/>
  <c r="J2337" i="252"/>
  <c r="J2353" i="252"/>
  <c r="J2369" i="252"/>
  <c r="J2385" i="252"/>
  <c r="J2401" i="252"/>
  <c r="J2417" i="252"/>
  <c r="J2433" i="252"/>
  <c r="J2449" i="252"/>
  <c r="J2684" i="252"/>
  <c r="J2812" i="252"/>
  <c r="J1736" i="252"/>
  <c r="J2056" i="252"/>
  <c r="J2088" i="252"/>
  <c r="J2111" i="252"/>
  <c r="J2127" i="252"/>
  <c r="J2143" i="252"/>
  <c r="J2159" i="252"/>
  <c r="J2175" i="252"/>
  <c r="J2191" i="252"/>
  <c r="J2207" i="252"/>
  <c r="J2223" i="252"/>
  <c r="J2239" i="252"/>
  <c r="J2255" i="252"/>
  <c r="J2271" i="252"/>
  <c r="J2287" i="252"/>
  <c r="J2303" i="252"/>
  <c r="J2319" i="252"/>
  <c r="J2335" i="252"/>
  <c r="J2351" i="252"/>
  <c r="J2367" i="252"/>
  <c r="J2383" i="252"/>
  <c r="J2399" i="252"/>
  <c r="J2415" i="252"/>
  <c r="J2431" i="252"/>
  <c r="J2447" i="252"/>
  <c r="J2483" i="252"/>
  <c r="J2732" i="252"/>
  <c r="J2940" i="252"/>
  <c r="J2059" i="252"/>
  <c r="J2075" i="252"/>
  <c r="J2091" i="252"/>
  <c r="J2485" i="252"/>
  <c r="J2698" i="252"/>
  <c r="J2762" i="252"/>
  <c r="J2826" i="252"/>
  <c r="J2049" i="252"/>
  <c r="J2065" i="252"/>
  <c r="J2081" i="252"/>
  <c r="J2097" i="252"/>
  <c r="J2643" i="252"/>
  <c r="J2722" i="252"/>
  <c r="J2786" i="252"/>
  <c r="J2964" i="252"/>
  <c r="J2672" i="252"/>
  <c r="J2704" i="252"/>
  <c r="J2736" i="252"/>
  <c r="J2768" i="252"/>
  <c r="J2800" i="252"/>
  <c r="J2832" i="252"/>
  <c r="J3135" i="252"/>
  <c r="J2481" i="252"/>
  <c r="J2670" i="252"/>
  <c r="J2702" i="252"/>
  <c r="J2734" i="252"/>
  <c r="J2766" i="252"/>
  <c r="J2798" i="252"/>
  <c r="J2830" i="252"/>
  <c r="J3103" i="252"/>
  <c r="J2472" i="252"/>
  <c r="J2488" i="252"/>
  <c r="J2499" i="252"/>
  <c r="J2507" i="252"/>
  <c r="J2515" i="252"/>
  <c r="J2523" i="252"/>
  <c r="K2820" i="252"/>
  <c r="L37" i="252"/>
  <c r="L566" i="252"/>
  <c r="L2080" i="252"/>
  <c r="L1969" i="252"/>
  <c r="L862" i="252"/>
  <c r="L926" i="252"/>
  <c r="L990" i="252"/>
  <c r="L1054" i="252"/>
  <c r="L1118" i="252"/>
  <c r="L1182" i="252"/>
  <c r="L1246" i="252"/>
  <c r="L1310" i="252"/>
  <c r="L1374" i="252"/>
  <c r="L1438" i="252"/>
  <c r="L1502" i="252"/>
  <c r="L1566" i="252"/>
  <c r="L1630" i="252"/>
  <c r="L1694" i="252"/>
  <c r="L1802" i="252"/>
  <c r="L1930" i="252"/>
  <c r="L2098" i="252"/>
  <c r="L2177" i="252"/>
  <c r="L2305" i="252"/>
  <c r="L2433" i="252"/>
  <c r="L2132" i="252"/>
  <c r="L2260" i="252"/>
  <c r="L2388" i="252"/>
  <c r="L2517" i="252"/>
  <c r="L2596" i="252"/>
  <c r="L2646" i="252"/>
  <c r="L2719" i="252"/>
  <c r="L2783" i="252"/>
  <c r="L2640" i="252"/>
  <c r="L2702" i="252"/>
  <c r="L2734" i="252"/>
  <c r="L2766" i="252"/>
  <c r="L2798" i="252"/>
  <c r="L2830" i="252"/>
  <c r="L2844" i="252"/>
  <c r="L2955" i="252"/>
  <c r="L2987" i="252"/>
  <c r="L3019" i="252"/>
  <c r="L2867" i="252"/>
  <c r="L2883" i="252"/>
  <c r="L2899" i="252"/>
  <c r="L2915" i="252"/>
  <c r="L2931" i="252"/>
  <c r="L2966" i="252"/>
  <c r="L2998" i="252"/>
  <c r="L3030" i="252"/>
  <c r="L3096" i="252"/>
  <c r="L3128" i="252"/>
  <c r="L3056" i="252"/>
  <c r="L3072" i="252"/>
  <c r="L3093" i="252"/>
  <c r="L3125" i="252"/>
  <c r="L3148" i="252"/>
  <c r="L3164" i="252"/>
  <c r="L3180" i="252"/>
  <c r="L3196" i="252"/>
  <c r="J1800" i="252"/>
  <c r="J1896" i="252"/>
  <c r="J2360" i="252"/>
  <c r="J24" i="252"/>
  <c r="J40" i="252"/>
  <c r="J56" i="252"/>
  <c r="J72" i="252"/>
  <c r="J88" i="252"/>
  <c r="J104" i="252"/>
  <c r="J120" i="252"/>
  <c r="J136" i="252"/>
  <c r="J152" i="252"/>
  <c r="J168" i="252"/>
  <c r="J184" i="252"/>
  <c r="J200" i="252"/>
  <c r="J216" i="252"/>
  <c r="J232" i="252"/>
  <c r="J248" i="252"/>
  <c r="J264" i="252"/>
  <c r="J280" i="252"/>
  <c r="J296" i="252"/>
  <c r="J312" i="252"/>
  <c r="J328" i="252"/>
  <c r="J344" i="252"/>
  <c r="J360" i="252"/>
  <c r="J376" i="252"/>
  <c r="J392" i="252"/>
  <c r="J408" i="252"/>
  <c r="J424" i="252"/>
  <c r="J440" i="252"/>
  <c r="J456" i="252"/>
  <c r="J472" i="252"/>
  <c r="J488" i="252"/>
  <c r="J504" i="252"/>
  <c r="J520" i="252"/>
  <c r="J2370" i="252"/>
  <c r="J2392" i="252"/>
  <c r="J1936" i="252"/>
  <c r="J2418" i="252"/>
  <c r="J535" i="252"/>
  <c r="J551" i="252"/>
  <c r="J567" i="252"/>
  <c r="J583" i="252"/>
  <c r="J599" i="252"/>
  <c r="J615" i="252"/>
  <c r="J631" i="252"/>
  <c r="J647" i="252"/>
  <c r="J663" i="252"/>
  <c r="J679" i="252"/>
  <c r="J695" i="252"/>
  <c r="J711" i="252"/>
  <c r="J727" i="252"/>
  <c r="J743" i="252"/>
  <c r="J759" i="252"/>
  <c r="J775" i="252"/>
  <c r="J791" i="252"/>
  <c r="J807" i="252"/>
  <c r="J823" i="252"/>
  <c r="J839" i="252"/>
  <c r="J1771" i="252"/>
  <c r="J2027" i="252"/>
  <c r="J1748" i="252"/>
  <c r="J1876" i="252"/>
  <c r="J2004" i="252"/>
  <c r="J2234" i="252"/>
  <c r="J2655" i="252"/>
  <c r="J1847" i="252"/>
  <c r="J1911" i="252"/>
  <c r="J1943" i="252"/>
  <c r="J1975" i="252"/>
  <c r="J2007" i="252"/>
  <c r="J2039" i="252"/>
  <c r="J2128" i="252"/>
  <c r="J2192" i="252"/>
  <c r="J2256" i="252"/>
  <c r="J2320" i="252"/>
  <c r="J2384" i="252"/>
  <c r="J2448" i="252"/>
  <c r="J1741" i="252"/>
  <c r="J1762" i="252"/>
  <c r="J1778" i="252"/>
  <c r="J1794" i="252"/>
  <c r="J1810" i="252"/>
  <c r="J1826" i="252"/>
  <c r="J1842" i="252"/>
  <c r="J1858" i="252"/>
  <c r="J1874" i="252"/>
  <c r="J1890" i="252"/>
  <c r="J1906" i="252"/>
  <c r="J1922" i="252"/>
  <c r="J1938" i="252"/>
  <c r="J1954" i="252"/>
  <c r="J1970" i="252"/>
  <c r="J1986" i="252"/>
  <c r="J2002" i="252"/>
  <c r="J2018" i="252"/>
  <c r="J2034" i="252"/>
  <c r="J2066" i="252"/>
  <c r="J2110" i="252"/>
  <c r="J2142" i="252"/>
  <c r="J2174" i="252"/>
  <c r="J2206" i="252"/>
  <c r="J2238" i="252"/>
  <c r="J2270" i="252"/>
  <c r="J2302" i="252"/>
  <c r="J2334" i="252"/>
  <c r="J2366" i="252"/>
  <c r="J2398" i="252"/>
  <c r="J2430" i="252"/>
  <c r="J2724" i="252"/>
  <c r="J1743" i="252"/>
  <c r="J1761" i="252"/>
  <c r="J1777" i="252"/>
  <c r="J1793" i="252"/>
  <c r="J1809" i="252"/>
  <c r="J1825" i="252"/>
  <c r="J1841" i="252"/>
  <c r="J1857" i="252"/>
  <c r="J1873" i="252"/>
  <c r="J1889" i="252"/>
  <c r="J1905" i="252"/>
  <c r="J1921" i="252"/>
  <c r="J1937" i="252"/>
  <c r="J1953" i="252"/>
  <c r="J1969" i="252"/>
  <c r="J1985" i="252"/>
  <c r="J2001" i="252"/>
  <c r="J2017" i="252"/>
  <c r="J2033" i="252"/>
  <c r="J2070" i="252"/>
  <c r="J2124" i="252"/>
  <c r="J2156" i="252"/>
  <c r="J2188" i="252"/>
  <c r="J2220" i="252"/>
  <c r="J2252" i="252"/>
  <c r="J2284" i="252"/>
  <c r="J2316" i="252"/>
  <c r="J2348" i="252"/>
  <c r="J2380" i="252"/>
  <c r="J2412" i="252"/>
  <c r="J2444" i="252"/>
  <c r="J2772" i="252"/>
  <c r="J854" i="252"/>
  <c r="J858" i="252"/>
  <c r="J862" i="252"/>
  <c r="J866" i="252"/>
  <c r="J870" i="252"/>
  <c r="J874" i="252"/>
  <c r="J878" i="252"/>
  <c r="J882" i="252"/>
  <c r="J886" i="252"/>
  <c r="J890" i="252"/>
  <c r="J894" i="252"/>
  <c r="J898" i="252"/>
  <c r="J902" i="252"/>
  <c r="J906" i="252"/>
  <c r="J910" i="252"/>
  <c r="J914" i="252"/>
  <c r="J918" i="252"/>
  <c r="J922" i="252"/>
  <c r="J926" i="252"/>
  <c r="J930" i="252"/>
  <c r="J934" i="252"/>
  <c r="J938" i="252"/>
  <c r="J942" i="252"/>
  <c r="J946" i="252"/>
  <c r="J950" i="252"/>
  <c r="J954" i="252"/>
  <c r="J958" i="252"/>
  <c r="J962" i="252"/>
  <c r="J966" i="252"/>
  <c r="J970" i="252"/>
  <c r="J974" i="252"/>
  <c r="J978" i="252"/>
  <c r="J982" i="252"/>
  <c r="J986" i="252"/>
  <c r="J990" i="252"/>
  <c r="J994" i="252"/>
  <c r="J998" i="252"/>
  <c r="J1002" i="252"/>
  <c r="J1006" i="252"/>
  <c r="J1010" i="252"/>
  <c r="J1014" i="252"/>
  <c r="J1018" i="252"/>
  <c r="J1022" i="252"/>
  <c r="J1026" i="252"/>
  <c r="J1030" i="252"/>
  <c r="J1034" i="252"/>
  <c r="J1038" i="252"/>
  <c r="J1042" i="252"/>
  <c r="J1046" i="252"/>
  <c r="J1050" i="252"/>
  <c r="J1054" i="252"/>
  <c r="J1058" i="252"/>
  <c r="J1062" i="252"/>
  <c r="J1066" i="252"/>
  <c r="J1070" i="252"/>
  <c r="J1074" i="252"/>
  <c r="J1078" i="252"/>
  <c r="J1082" i="252"/>
  <c r="J1086" i="252"/>
  <c r="J1090" i="252"/>
  <c r="J1094" i="252"/>
  <c r="J1098" i="252"/>
  <c r="J1102" i="252"/>
  <c r="J1106" i="252"/>
  <c r="J1110" i="252"/>
  <c r="J1114" i="252"/>
  <c r="J1118" i="252"/>
  <c r="J1122" i="252"/>
  <c r="J1126" i="252"/>
  <c r="J1130" i="252"/>
  <c r="J1134" i="252"/>
  <c r="J1138" i="252"/>
  <c r="J1142" i="252"/>
  <c r="J1146" i="252"/>
  <c r="J1150" i="252"/>
  <c r="J1154" i="252"/>
  <c r="J1158" i="252"/>
  <c r="J1162" i="252"/>
  <c r="J1166" i="252"/>
  <c r="J1170" i="252"/>
  <c r="J1174" i="252"/>
  <c r="J1178" i="252"/>
  <c r="J1182" i="252"/>
  <c r="J1186" i="252"/>
  <c r="J1190" i="252"/>
  <c r="J1194" i="252"/>
  <c r="J1198" i="252"/>
  <c r="J1202" i="252"/>
  <c r="J1206" i="252"/>
  <c r="J1210" i="252"/>
  <c r="J1214" i="252"/>
  <c r="J1218" i="252"/>
  <c r="J1222" i="252"/>
  <c r="J1226" i="252"/>
  <c r="J1230" i="252"/>
  <c r="J1234" i="252"/>
  <c r="J1238" i="252"/>
  <c r="J1242" i="252"/>
  <c r="J1246" i="252"/>
  <c r="J1250" i="252"/>
  <c r="J1254" i="252"/>
  <c r="J1258" i="252"/>
  <c r="J1262" i="252"/>
  <c r="J1266" i="252"/>
  <c r="J1270" i="252"/>
  <c r="J1274" i="252"/>
  <c r="J1278" i="252"/>
  <c r="J1282" i="252"/>
  <c r="J1286" i="252"/>
  <c r="J1290" i="252"/>
  <c r="J1294" i="252"/>
  <c r="J1298" i="252"/>
  <c r="J1302" i="252"/>
  <c r="J1306" i="252"/>
  <c r="J1310" i="252"/>
  <c r="J1314" i="252"/>
  <c r="J1318" i="252"/>
  <c r="J1322" i="252"/>
  <c r="J1326" i="252"/>
  <c r="J1330" i="252"/>
  <c r="J1334" i="252"/>
  <c r="J1338" i="252"/>
  <c r="J1342" i="252"/>
  <c r="J1346" i="252"/>
  <c r="J1350" i="252"/>
  <c r="J1354" i="252"/>
  <c r="J1358" i="252"/>
  <c r="J1362" i="252"/>
  <c r="J1366" i="252"/>
  <c r="J1370" i="252"/>
  <c r="J1374" i="252"/>
  <c r="J1378" i="252"/>
  <c r="J1382" i="252"/>
  <c r="J1386" i="252"/>
  <c r="J1390" i="252"/>
  <c r="J1394" i="252"/>
  <c r="J1398" i="252"/>
  <c r="J1402" i="252"/>
  <c r="J1406" i="252"/>
  <c r="J1410" i="252"/>
  <c r="J1414" i="252"/>
  <c r="J1418" i="252"/>
  <c r="J1422" i="252"/>
  <c r="J1426" i="252"/>
  <c r="J1430" i="252"/>
  <c r="J1434" i="252"/>
  <c r="J1438" i="252"/>
  <c r="J1442" i="252"/>
  <c r="J1446" i="252"/>
  <c r="J1450" i="252"/>
  <c r="J1454" i="252"/>
  <c r="J1458" i="252"/>
  <c r="J1462" i="252"/>
  <c r="J1466" i="252"/>
  <c r="J1470" i="252"/>
  <c r="J1474" i="252"/>
  <c r="J1478" i="252"/>
  <c r="J1482" i="252"/>
  <c r="J1486" i="252"/>
  <c r="J1490" i="252"/>
  <c r="J1494" i="252"/>
  <c r="J1498" i="252"/>
  <c r="J1502" i="252"/>
  <c r="J1506" i="252"/>
  <c r="J1510" i="252"/>
  <c r="J1514" i="252"/>
  <c r="J1518" i="252"/>
  <c r="J1522" i="252"/>
  <c r="J1526" i="252"/>
  <c r="J1530" i="252"/>
  <c r="J1534" i="252"/>
  <c r="J1538" i="252"/>
  <c r="J1542" i="252"/>
  <c r="J1546" i="252"/>
  <c r="J1550" i="252"/>
  <c r="J1554" i="252"/>
  <c r="J1558" i="252"/>
  <c r="J1562" i="252"/>
  <c r="J1566" i="252"/>
  <c r="J1570" i="252"/>
  <c r="J1574" i="252"/>
  <c r="J1578" i="252"/>
  <c r="J1582" i="252"/>
  <c r="J1586" i="252"/>
  <c r="J1590" i="252"/>
  <c r="J1594" i="252"/>
  <c r="J1598" i="252"/>
  <c r="J1602" i="252"/>
  <c r="J1606" i="252"/>
  <c r="J1610" i="252"/>
  <c r="J1614" i="252"/>
  <c r="J1618" i="252"/>
  <c r="J1622" i="252"/>
  <c r="J1626" i="252"/>
  <c r="J1630" i="252"/>
  <c r="J1634" i="252"/>
  <c r="J1638" i="252"/>
  <c r="J1642" i="252"/>
  <c r="J1646" i="252"/>
  <c r="J1650" i="252"/>
  <c r="J1654" i="252"/>
  <c r="J1658" i="252"/>
  <c r="J1662" i="252"/>
  <c r="J1666" i="252"/>
  <c r="J1670" i="252"/>
  <c r="J1674" i="252"/>
  <c r="J1678" i="252"/>
  <c r="J1682" i="252"/>
  <c r="J1686" i="252"/>
  <c r="J1690" i="252"/>
  <c r="J1694" i="252"/>
  <c r="J1698" i="252"/>
  <c r="J1702" i="252"/>
  <c r="J1706" i="252"/>
  <c r="J1710" i="252"/>
  <c r="J1714" i="252"/>
  <c r="J1718" i="252"/>
  <c r="J1722" i="252"/>
  <c r="J1730" i="252"/>
  <c r="J1746" i="252"/>
  <c r="J2076" i="252"/>
  <c r="J2101" i="252"/>
  <c r="J2117" i="252"/>
  <c r="J2133" i="252"/>
  <c r="J2149" i="252"/>
  <c r="J2165" i="252"/>
  <c r="J2181" i="252"/>
  <c r="J2197" i="252"/>
  <c r="J2213" i="252"/>
  <c r="J2229" i="252"/>
  <c r="J2245" i="252"/>
  <c r="J2261" i="252"/>
  <c r="J2277" i="252"/>
  <c r="J2293" i="252"/>
  <c r="J2309" i="252"/>
  <c r="J2325" i="252"/>
  <c r="J2341" i="252"/>
  <c r="J2357" i="252"/>
  <c r="J2373" i="252"/>
  <c r="J2389" i="252"/>
  <c r="J2405" i="252"/>
  <c r="J2421" i="252"/>
  <c r="J2437" i="252"/>
  <c r="J2453" i="252"/>
  <c r="J2716" i="252"/>
  <c r="J3004" i="252"/>
  <c r="J1740" i="252"/>
  <c r="J2064" i="252"/>
  <c r="J2096" i="252"/>
  <c r="J2115" i="252"/>
  <c r="J2131" i="252"/>
  <c r="J2147" i="252"/>
  <c r="J2163" i="252"/>
  <c r="J2179" i="252"/>
  <c r="J2195" i="252"/>
  <c r="J2211" i="252"/>
  <c r="J2227" i="252"/>
  <c r="J2243" i="252"/>
  <c r="J2259" i="252"/>
  <c r="J2275" i="252"/>
  <c r="J2291" i="252"/>
  <c r="J2307" i="252"/>
  <c r="J2323" i="252"/>
  <c r="J2339" i="252"/>
  <c r="J2355" i="252"/>
  <c r="J2371" i="252"/>
  <c r="J2387" i="252"/>
  <c r="J2403" i="252"/>
  <c r="J2419" i="252"/>
  <c r="J2435" i="252"/>
  <c r="J2451" i="252"/>
  <c r="J2639" i="252"/>
  <c r="J2764" i="252"/>
  <c r="J2047" i="252"/>
  <c r="J2063" i="252"/>
  <c r="J2079" i="252"/>
  <c r="J2095" i="252"/>
  <c r="J2491" i="252"/>
  <c r="J2714" i="252"/>
  <c r="J2778" i="252"/>
  <c r="J2996" i="252"/>
  <c r="J2053" i="252"/>
  <c r="J2069" i="252"/>
  <c r="J2085" i="252"/>
  <c r="J2463" i="252"/>
  <c r="J2674" i="252"/>
  <c r="J2738" i="252"/>
  <c r="J2802" i="252"/>
  <c r="J3028" i="252"/>
  <c r="J2680" i="252"/>
  <c r="J2712" i="252"/>
  <c r="J2744" i="252"/>
  <c r="J2776" i="252"/>
  <c r="J2808" i="252"/>
  <c r="J2956" i="252"/>
  <c r="J2459" i="252"/>
  <c r="J2489" i="252"/>
  <c r="J2678" i="252"/>
  <c r="J2710" i="252"/>
  <c r="J2742" i="252"/>
  <c r="J2774" i="252"/>
  <c r="J2806" i="252"/>
  <c r="J2948" i="252"/>
  <c r="J2460" i="252"/>
  <c r="J2476" i="252"/>
  <c r="J2493" i="252"/>
  <c r="J2501" i="252"/>
  <c r="J2509" i="252"/>
  <c r="J2517" i="252"/>
  <c r="K3187" i="252"/>
  <c r="L165" i="252"/>
  <c r="L822" i="252"/>
  <c r="L1809" i="252"/>
  <c r="L2001" i="252"/>
  <c r="L878" i="252"/>
  <c r="L942" i="252"/>
  <c r="L1006" i="252"/>
  <c r="L1070" i="252"/>
  <c r="L1134" i="252"/>
  <c r="L1198" i="252"/>
  <c r="L1262" i="252"/>
  <c r="L1326" i="252"/>
  <c r="L1390" i="252"/>
  <c r="L1454" i="252"/>
  <c r="L1518" i="252"/>
  <c r="L1582" i="252"/>
  <c r="L1646" i="252"/>
  <c r="L1710" i="252"/>
  <c r="L1834" i="252"/>
  <c r="L1962" i="252"/>
  <c r="L2061" i="252"/>
  <c r="L2209" i="252"/>
  <c r="L2337" i="252"/>
  <c r="L2498" i="252"/>
  <c r="L2164" i="252"/>
  <c r="L2292" i="252"/>
  <c r="L2420" i="252"/>
  <c r="L2581" i="252"/>
  <c r="L2473" i="252"/>
  <c r="L2671" i="252"/>
  <c r="L2735" i="252"/>
  <c r="L2799" i="252"/>
  <c r="L2670" i="252"/>
  <c r="L2710" i="252"/>
  <c r="L2742" i="252"/>
  <c r="L2774" i="252"/>
  <c r="L2806" i="252"/>
  <c r="L2843" i="252"/>
  <c r="L2936" i="252"/>
  <c r="L2963" i="252"/>
  <c r="L2995" i="252"/>
  <c r="L3027" i="252"/>
  <c r="L2871" i="252"/>
  <c r="L2887" i="252"/>
  <c r="L2903" i="252"/>
  <c r="L2919" i="252"/>
  <c r="L2942" i="252"/>
  <c r="L2974" i="252"/>
  <c r="L3006" i="252"/>
  <c r="L3038" i="252"/>
  <c r="L3104" i="252"/>
  <c r="L3136" i="252"/>
  <c r="L3060" i="252"/>
  <c r="L3076" i="252"/>
  <c r="L3101" i="252"/>
  <c r="L3133" i="252"/>
  <c r="L3152" i="252"/>
  <c r="L3168" i="252"/>
  <c r="L3184" i="252"/>
  <c r="L3200" i="252"/>
  <c r="J1971" i="252"/>
  <c r="J2146" i="252"/>
  <c r="J12" i="252"/>
  <c r="J28" i="252"/>
  <c r="J44" i="252"/>
  <c r="J60" i="252"/>
  <c r="J76" i="252"/>
  <c r="J92" i="252"/>
  <c r="J108" i="252"/>
  <c r="J124" i="252"/>
  <c r="J140" i="252"/>
  <c r="J156" i="252"/>
  <c r="J172" i="252"/>
  <c r="J188" i="252"/>
  <c r="J204" i="252"/>
  <c r="J220" i="252"/>
  <c r="J236" i="252"/>
  <c r="J252" i="252"/>
  <c r="J268" i="252"/>
  <c r="J284" i="252"/>
  <c r="J300" i="252"/>
  <c r="J316" i="252"/>
  <c r="J332" i="252"/>
  <c r="J348" i="252"/>
  <c r="J364" i="252"/>
  <c r="J380" i="252"/>
  <c r="J396" i="252"/>
  <c r="J412" i="252"/>
  <c r="J428" i="252"/>
  <c r="J444" i="252"/>
  <c r="J460" i="252"/>
  <c r="J476" i="252"/>
  <c r="J492" i="252"/>
  <c r="J508" i="252"/>
  <c r="J1816" i="252"/>
  <c r="J1795" i="252"/>
  <c r="J1745" i="252"/>
  <c r="J2000" i="252"/>
  <c r="J523" i="252"/>
  <c r="J539" i="252"/>
  <c r="J555" i="252"/>
  <c r="J571" i="252"/>
  <c r="J587" i="252"/>
  <c r="J603" i="252"/>
  <c r="J619" i="252"/>
  <c r="J635" i="252"/>
  <c r="J651" i="252"/>
  <c r="J667" i="252"/>
  <c r="J683" i="252"/>
  <c r="J699" i="252"/>
  <c r="J715" i="252"/>
  <c r="J731" i="252"/>
  <c r="J747" i="252"/>
  <c r="J763" i="252"/>
  <c r="J779" i="252"/>
  <c r="J795" i="252"/>
  <c r="J811" i="252"/>
  <c r="J827" i="252"/>
  <c r="J843" i="252"/>
  <c r="J1835" i="252"/>
  <c r="J2152" i="252"/>
  <c r="J1780" i="252"/>
  <c r="J1908" i="252"/>
  <c r="J2036" i="252"/>
  <c r="J2298" i="252"/>
  <c r="J1751" i="252"/>
  <c r="J1879" i="252"/>
  <c r="J1919" i="252"/>
  <c r="J1951" i="252"/>
  <c r="J1983" i="252"/>
  <c r="J2015" i="252"/>
  <c r="J2062" i="252"/>
  <c r="J2144" i="252"/>
  <c r="J2208" i="252"/>
  <c r="J2272" i="252"/>
  <c r="J2336" i="252"/>
  <c r="J2400" i="252"/>
  <c r="J2487" i="252"/>
  <c r="J1750" i="252"/>
  <c r="J1766" i="252"/>
  <c r="J1782" i="252"/>
  <c r="J1798" i="252"/>
  <c r="J1814" i="252"/>
  <c r="J1830" i="252"/>
  <c r="J1846" i="252"/>
  <c r="J1862" i="252"/>
  <c r="J1878" i="252"/>
  <c r="J1894" i="252"/>
  <c r="J1910" i="252"/>
  <c r="J1926" i="252"/>
  <c r="J1942" i="252"/>
  <c r="J1958" i="252"/>
  <c r="J1974" i="252"/>
  <c r="J1990" i="252"/>
  <c r="J2006" i="252"/>
  <c r="J2022" i="252"/>
  <c r="J2038" i="252"/>
  <c r="J2082" i="252"/>
  <c r="J2118" i="252"/>
  <c r="J2150" i="252"/>
  <c r="J2182" i="252"/>
  <c r="J2214" i="252"/>
  <c r="J2246" i="252"/>
  <c r="J2278" i="252"/>
  <c r="J2310" i="252"/>
  <c r="J2342" i="252"/>
  <c r="J2374" i="252"/>
  <c r="J2406" i="252"/>
  <c r="J2438" i="252"/>
  <c r="J2788" i="252"/>
  <c r="J1749" i="252"/>
  <c r="J1765" i="252"/>
  <c r="J1781" i="252"/>
  <c r="J1797" i="252"/>
  <c r="J1813" i="252"/>
  <c r="J1829" i="252"/>
  <c r="J1845" i="252"/>
  <c r="J1861" i="252"/>
  <c r="J1877" i="252"/>
  <c r="J1893" i="252"/>
  <c r="J1909" i="252"/>
  <c r="J1925" i="252"/>
  <c r="J1941" i="252"/>
  <c r="J1957" i="252"/>
  <c r="J1973" i="252"/>
  <c r="J1989" i="252"/>
  <c r="J2005" i="252"/>
  <c r="J2021" i="252"/>
  <c r="J2037" i="252"/>
  <c r="J2086" i="252"/>
  <c r="J2132" i="252"/>
  <c r="J2164" i="252"/>
  <c r="J2196" i="252"/>
  <c r="J2228" i="252"/>
  <c r="J2260" i="252"/>
  <c r="J2292" i="252"/>
  <c r="J2324" i="252"/>
  <c r="J2356" i="252"/>
  <c r="J2388" i="252"/>
  <c r="J2420" i="252"/>
  <c r="J2452" i="252"/>
  <c r="J2836" i="252"/>
  <c r="J855" i="252"/>
  <c r="J859" i="252"/>
  <c r="J863" i="252"/>
  <c r="J867" i="252"/>
  <c r="J871" i="252"/>
  <c r="J875" i="252"/>
  <c r="J879" i="252"/>
  <c r="J883" i="252"/>
  <c r="J887" i="252"/>
  <c r="J891" i="252"/>
  <c r="J895" i="252"/>
  <c r="J899" i="252"/>
  <c r="J903" i="252"/>
  <c r="J907" i="252"/>
  <c r="J911" i="252"/>
  <c r="J915" i="252"/>
  <c r="J919" i="252"/>
  <c r="J923" i="252"/>
  <c r="J927" i="252"/>
  <c r="J931" i="252"/>
  <c r="J935" i="252"/>
  <c r="J939" i="252"/>
  <c r="J943" i="252"/>
  <c r="J947" i="252"/>
  <c r="J951" i="252"/>
  <c r="J955" i="252"/>
  <c r="J959" i="252"/>
  <c r="J963" i="252"/>
  <c r="J967" i="252"/>
  <c r="J971" i="252"/>
  <c r="J975" i="252"/>
  <c r="J979" i="252"/>
  <c r="J983" i="252"/>
  <c r="J987" i="252"/>
  <c r="J991" i="252"/>
  <c r="J995" i="252"/>
  <c r="J999" i="252"/>
  <c r="J1003" i="252"/>
  <c r="J1007" i="252"/>
  <c r="J1011" i="252"/>
  <c r="J1015" i="252"/>
  <c r="J1019" i="252"/>
  <c r="J1023" i="252"/>
  <c r="J1027" i="252"/>
  <c r="J1031" i="252"/>
  <c r="J1035" i="252"/>
  <c r="J1039" i="252"/>
  <c r="J1043" i="252"/>
  <c r="J1047" i="252"/>
  <c r="J1051" i="252"/>
  <c r="J1055" i="252"/>
  <c r="J1059" i="252"/>
  <c r="J1063" i="252"/>
  <c r="J1067" i="252"/>
  <c r="J1071" i="252"/>
  <c r="J1075" i="252"/>
  <c r="J1079" i="252"/>
  <c r="J1083" i="252"/>
  <c r="J1087" i="252"/>
  <c r="J1091" i="252"/>
  <c r="J1095" i="252"/>
  <c r="J1099" i="252"/>
  <c r="J1103" i="252"/>
  <c r="J1107" i="252"/>
  <c r="J1111" i="252"/>
  <c r="J1115" i="252"/>
  <c r="J1119" i="252"/>
  <c r="J1123" i="252"/>
  <c r="J1127" i="252"/>
  <c r="J1131" i="252"/>
  <c r="J1135" i="252"/>
  <c r="J1139" i="252"/>
  <c r="J1143" i="252"/>
  <c r="J1147" i="252"/>
  <c r="J1151" i="252"/>
  <c r="J1155" i="252"/>
  <c r="J1159" i="252"/>
  <c r="J1163" i="252"/>
  <c r="J1167" i="252"/>
  <c r="J1171" i="252"/>
  <c r="J1175" i="252"/>
  <c r="J1179" i="252"/>
  <c r="J1183" i="252"/>
  <c r="J1187" i="252"/>
  <c r="J1191" i="252"/>
  <c r="J1195" i="252"/>
  <c r="J1199" i="252"/>
  <c r="J1203" i="252"/>
  <c r="J1207" i="252"/>
  <c r="J1211" i="252"/>
  <c r="J1215" i="252"/>
  <c r="J1219" i="252"/>
  <c r="J1223" i="252"/>
  <c r="J1227" i="252"/>
  <c r="J1231" i="252"/>
  <c r="J1235" i="252"/>
  <c r="J1239" i="252"/>
  <c r="J1243" i="252"/>
  <c r="J1247" i="252"/>
  <c r="J1251" i="252"/>
  <c r="J1255" i="252"/>
  <c r="J1259" i="252"/>
  <c r="J1263" i="252"/>
  <c r="J1267" i="252"/>
  <c r="J1271" i="252"/>
  <c r="J1275" i="252"/>
  <c r="J1279" i="252"/>
  <c r="J1283" i="252"/>
  <c r="J1287" i="252"/>
  <c r="J1291" i="252"/>
  <c r="J1295" i="252"/>
  <c r="J1299" i="252"/>
  <c r="J1303" i="252"/>
  <c r="J1307" i="252"/>
  <c r="J1311" i="252"/>
  <c r="J1315" i="252"/>
  <c r="J1319" i="252"/>
  <c r="J1323" i="252"/>
  <c r="J1327" i="252"/>
  <c r="J1331" i="252"/>
  <c r="J1335" i="252"/>
  <c r="J1339" i="252"/>
  <c r="J1343" i="252"/>
  <c r="J1347" i="252"/>
  <c r="J1351" i="252"/>
  <c r="J1355" i="252"/>
  <c r="J1359" i="252"/>
  <c r="J1363" i="252"/>
  <c r="J1367" i="252"/>
  <c r="J1371" i="252"/>
  <c r="J1375" i="252"/>
  <c r="J1379" i="252"/>
  <c r="J1383" i="252"/>
  <c r="J1387" i="252"/>
  <c r="J1391" i="252"/>
  <c r="J1395" i="252"/>
  <c r="J1399" i="252"/>
  <c r="J1403" i="252"/>
  <c r="J1407" i="252"/>
  <c r="J1411" i="252"/>
  <c r="J1415" i="252"/>
  <c r="J1419" i="252"/>
  <c r="J1423" i="252"/>
  <c r="J1427" i="252"/>
  <c r="J1431" i="252"/>
  <c r="J1435" i="252"/>
  <c r="J1439" i="252"/>
  <c r="J1443" i="252"/>
  <c r="J1447" i="252"/>
  <c r="J1451" i="252"/>
  <c r="J1455" i="252"/>
  <c r="J1459" i="252"/>
  <c r="J1463" i="252"/>
  <c r="J1467" i="252"/>
  <c r="J1471" i="252"/>
  <c r="J1475" i="252"/>
  <c r="J1479" i="252"/>
  <c r="J1483" i="252"/>
  <c r="J1487" i="252"/>
  <c r="J1491" i="252"/>
  <c r="J1495" i="252"/>
  <c r="J1499" i="252"/>
  <c r="J1503" i="252"/>
  <c r="J1507" i="252"/>
  <c r="J1511" i="252"/>
  <c r="J1515" i="252"/>
  <c r="J1519" i="252"/>
  <c r="J1523" i="252"/>
  <c r="J1527" i="252"/>
  <c r="J1531" i="252"/>
  <c r="J1535" i="252"/>
  <c r="J1539" i="252"/>
  <c r="J1543" i="252"/>
  <c r="J1547" i="252"/>
  <c r="J1551" i="252"/>
  <c r="J1555" i="252"/>
  <c r="J1559" i="252"/>
  <c r="J1563" i="252"/>
  <c r="J1567" i="252"/>
  <c r="J1571" i="252"/>
  <c r="J1575" i="252"/>
  <c r="J1579" i="252"/>
  <c r="J1583" i="252"/>
  <c r="J1587" i="252"/>
  <c r="J1591" i="252"/>
  <c r="J1595" i="252"/>
  <c r="J1599" i="252"/>
  <c r="J1603" i="252"/>
  <c r="J1607" i="252"/>
  <c r="J1611" i="252"/>
  <c r="J1615" i="252"/>
  <c r="J1619" i="252"/>
  <c r="J1623" i="252"/>
  <c r="J1627" i="252"/>
  <c r="J1631" i="252"/>
  <c r="J1635" i="252"/>
  <c r="J1639" i="252"/>
  <c r="J1643" i="252"/>
  <c r="J1647" i="252"/>
  <c r="J1651" i="252"/>
  <c r="J1655" i="252"/>
  <c r="J1659" i="252"/>
  <c r="J1663" i="252"/>
  <c r="J1667" i="252"/>
  <c r="J1671" i="252"/>
  <c r="J1675" i="252"/>
  <c r="J1679" i="252"/>
  <c r="J1683" i="252"/>
  <c r="J1687" i="252"/>
  <c r="J1691" i="252"/>
  <c r="J1695" i="252"/>
  <c r="J1699" i="252"/>
  <c r="J1703" i="252"/>
  <c r="J1707" i="252"/>
  <c r="J1711" i="252"/>
  <c r="J1715" i="252"/>
  <c r="J1719" i="252"/>
  <c r="J1723" i="252"/>
  <c r="J1734" i="252"/>
  <c r="J2052" i="252"/>
  <c r="J2084" i="252"/>
  <c r="J2105" i="252"/>
  <c r="J2121" i="252"/>
  <c r="J2137" i="252"/>
  <c r="J2153" i="252"/>
  <c r="J2169" i="252"/>
  <c r="J2185" i="252"/>
  <c r="J2201" i="252"/>
  <c r="J2217" i="252"/>
  <c r="J2233" i="252"/>
  <c r="J2249" i="252"/>
  <c r="J2265" i="252"/>
  <c r="J2281" i="252"/>
  <c r="J2297" i="252"/>
  <c r="J2313" i="252"/>
  <c r="J2329" i="252"/>
  <c r="J2345" i="252"/>
  <c r="J2361" i="252"/>
  <c r="J2377" i="252"/>
  <c r="J2393" i="252"/>
  <c r="J2409" i="252"/>
  <c r="J2425" i="252"/>
  <c r="J2441" i="252"/>
  <c r="J2457" i="252"/>
  <c r="J2748" i="252"/>
  <c r="J1728" i="252"/>
  <c r="J1744" i="252"/>
  <c r="J2072" i="252"/>
  <c r="J2103" i="252"/>
  <c r="J2119" i="252"/>
  <c r="J2135" i="252"/>
  <c r="J2151" i="252"/>
  <c r="J2167" i="252"/>
  <c r="J2183" i="252"/>
  <c r="J2199" i="252"/>
  <c r="J2215" i="252"/>
  <c r="J2231" i="252"/>
  <c r="J2247" i="252"/>
  <c r="J2263" i="252"/>
  <c r="J2279" i="252"/>
  <c r="J2295" i="252"/>
  <c r="J2311" i="252"/>
  <c r="J2327" i="252"/>
  <c r="J2343" i="252"/>
  <c r="J2359" i="252"/>
  <c r="J2375" i="252"/>
  <c r="J2391" i="252"/>
  <c r="J2407" i="252"/>
  <c r="J2423" i="252"/>
  <c r="J2439" i="252"/>
  <c r="J2455" i="252"/>
  <c r="J2668" i="252"/>
  <c r="J2796" i="252"/>
  <c r="J2051" i="252"/>
  <c r="J2067" i="252"/>
  <c r="J2083" i="252"/>
  <c r="J2099" i="252"/>
  <c r="J2659" i="252"/>
  <c r="J2730" i="252"/>
  <c r="J2794" i="252"/>
  <c r="J3082" i="252"/>
  <c r="J2057" i="252"/>
  <c r="J2073" i="252"/>
  <c r="J2089" i="252"/>
  <c r="J2469" i="252"/>
  <c r="J2690" i="252"/>
  <c r="J2754" i="252"/>
  <c r="J2818" i="252"/>
  <c r="J2647" i="252"/>
  <c r="J2688" i="252"/>
  <c r="J2720" i="252"/>
  <c r="J2752" i="252"/>
  <c r="J2784" i="252"/>
  <c r="J2816" i="252"/>
  <c r="J2988" i="252"/>
  <c r="J2465" i="252"/>
  <c r="J2635" i="252"/>
  <c r="J2686" i="252"/>
  <c r="J2718" i="252"/>
  <c r="J2750" i="252"/>
  <c r="J2782" i="252"/>
  <c r="J2814" i="252"/>
  <c r="J2980" i="252"/>
  <c r="J2464" i="252"/>
  <c r="J2480" i="252"/>
  <c r="J2495" i="252"/>
  <c r="J2503" i="252"/>
  <c r="J2511" i="252"/>
  <c r="L226" i="252"/>
  <c r="L2033" i="252"/>
  <c r="L1086" i="252"/>
  <c r="L1342" i="252"/>
  <c r="L1598" i="252"/>
  <c r="L1994" i="252"/>
  <c r="L2626" i="252"/>
  <c r="L2845" i="252"/>
  <c r="L2815" i="252"/>
  <c r="L2782" i="252"/>
  <c r="L2971" i="252"/>
  <c r="L2891" i="252"/>
  <c r="L2982" i="252"/>
  <c r="L3048" i="252"/>
  <c r="L3140" i="252"/>
  <c r="L3204" i="252"/>
  <c r="J32" i="252"/>
  <c r="J96" i="252"/>
  <c r="J160" i="252"/>
  <c r="J224" i="252"/>
  <c r="J288" i="252"/>
  <c r="J352" i="252"/>
  <c r="J416" i="252"/>
  <c r="J480" i="252"/>
  <c r="J1923" i="252"/>
  <c r="J543" i="252"/>
  <c r="J607" i="252"/>
  <c r="J671" i="252"/>
  <c r="J735" i="252"/>
  <c r="J799" i="252"/>
  <c r="J1899" i="252"/>
  <c r="J2106" i="252"/>
  <c r="J1927" i="252"/>
  <c r="J2094" i="252"/>
  <c r="J2352" i="252"/>
  <c r="J1770" i="252"/>
  <c r="J1834" i="252"/>
  <c r="J1898" i="252"/>
  <c r="J1962" i="252"/>
  <c r="J2026" i="252"/>
  <c r="J2158" i="252"/>
  <c r="J2286" i="252"/>
  <c r="J2414" i="252"/>
  <c r="J1769" i="252"/>
  <c r="J1833" i="252"/>
  <c r="J1897" i="252"/>
  <c r="J1961" i="252"/>
  <c r="J2025" i="252"/>
  <c r="J2172" i="252"/>
  <c r="J2300" i="252"/>
  <c r="J2428" i="252"/>
  <c r="J860" i="252"/>
  <c r="J876" i="252"/>
  <c r="J892" i="252"/>
  <c r="J908" i="252"/>
  <c r="J924" i="252"/>
  <c r="J940" i="252"/>
  <c r="J956" i="252"/>
  <c r="J972" i="252"/>
  <c r="J988" i="252"/>
  <c r="J1004" i="252"/>
  <c r="J1020" i="252"/>
  <c r="J1036" i="252"/>
  <c r="J1052" i="252"/>
  <c r="J1068" i="252"/>
  <c r="J1084" i="252"/>
  <c r="J1100" i="252"/>
  <c r="J1116" i="252"/>
  <c r="J1132" i="252"/>
  <c r="J1148" i="252"/>
  <c r="J1164" i="252"/>
  <c r="J1180" i="252"/>
  <c r="J1196" i="252"/>
  <c r="J1212" i="252"/>
  <c r="J1228" i="252"/>
  <c r="J1244" i="252"/>
  <c r="J1260" i="252"/>
  <c r="J1276" i="252"/>
  <c r="J1292" i="252"/>
  <c r="J1308" i="252"/>
  <c r="J1324" i="252"/>
  <c r="J1340" i="252"/>
  <c r="J1356" i="252"/>
  <c r="J1372" i="252"/>
  <c r="J1388" i="252"/>
  <c r="J1404" i="252"/>
  <c r="J1420" i="252"/>
  <c r="J1436" i="252"/>
  <c r="J1452" i="252"/>
  <c r="J1468" i="252"/>
  <c r="J1484" i="252"/>
  <c r="J1500" i="252"/>
  <c r="J1516" i="252"/>
  <c r="J1532" i="252"/>
  <c r="J1548" i="252"/>
  <c r="J1564" i="252"/>
  <c r="J1580" i="252"/>
  <c r="J1596" i="252"/>
  <c r="J1612" i="252"/>
  <c r="J1628" i="252"/>
  <c r="J1644" i="252"/>
  <c r="J1660" i="252"/>
  <c r="J1676" i="252"/>
  <c r="J1692" i="252"/>
  <c r="J1708" i="252"/>
  <c r="J1724" i="252"/>
  <c r="J2109" i="252"/>
  <c r="J2173" i="252"/>
  <c r="J2237" i="252"/>
  <c r="J2301" i="252"/>
  <c r="J2365" i="252"/>
  <c r="J2429" i="252"/>
  <c r="J1732" i="252"/>
  <c r="J2123" i="252"/>
  <c r="J2187" i="252"/>
  <c r="J2251" i="252"/>
  <c r="J2315" i="252"/>
  <c r="J2379" i="252"/>
  <c r="J2443" i="252"/>
  <c r="J2055" i="252"/>
  <c r="J2682" i="252"/>
  <c r="J2061" i="252"/>
  <c r="J2706" i="252"/>
  <c r="J2696" i="252"/>
  <c r="J2824" i="252"/>
  <c r="J2694" i="252"/>
  <c r="J2822" i="252"/>
  <c r="J2497" i="252"/>
  <c r="J2521" i="252"/>
  <c r="J2531" i="252"/>
  <c r="J2539" i="252"/>
  <c r="J2547" i="252"/>
  <c r="J2555" i="252"/>
  <c r="J2563" i="252"/>
  <c r="J2571" i="252"/>
  <c r="J2579" i="252"/>
  <c r="J2587" i="252"/>
  <c r="J2595" i="252"/>
  <c r="J2603" i="252"/>
  <c r="J2611" i="252"/>
  <c r="J2619" i="252"/>
  <c r="J2627" i="252"/>
  <c r="J2641" i="252"/>
  <c r="J2667" i="252"/>
  <c r="J2683" i="252"/>
  <c r="J2699" i="252"/>
  <c r="J2715" i="252"/>
  <c r="J2731" i="252"/>
  <c r="J2747" i="252"/>
  <c r="J2763" i="252"/>
  <c r="J2779" i="252"/>
  <c r="J2795" i="252"/>
  <c r="J2811" i="252"/>
  <c r="J2827" i="252"/>
  <c r="J2952" i="252"/>
  <c r="J3016" i="252"/>
  <c r="J2470" i="252"/>
  <c r="J2486" i="252"/>
  <c r="J2496" i="252"/>
  <c r="J2504" i="252"/>
  <c r="J2512" i="252"/>
  <c r="J2520" i="252"/>
  <c r="J2528" i="252"/>
  <c r="J2536" i="252"/>
  <c r="J2544" i="252"/>
  <c r="J2552" i="252"/>
  <c r="J2560" i="252"/>
  <c r="J2568" i="252"/>
  <c r="J2576" i="252"/>
  <c r="J2584" i="252"/>
  <c r="J2592" i="252"/>
  <c r="J2600" i="252"/>
  <c r="J2608" i="252"/>
  <c r="J2616" i="252"/>
  <c r="J2624" i="252"/>
  <c r="J2632" i="252"/>
  <c r="J2661" i="252"/>
  <c r="J2681" i="252"/>
  <c r="J2697" i="252"/>
  <c r="J2713" i="252"/>
  <c r="J2729" i="252"/>
  <c r="J2745" i="252"/>
  <c r="J2761" i="252"/>
  <c r="J2777" i="252"/>
  <c r="J2793" i="252"/>
  <c r="J2809" i="252"/>
  <c r="J2825" i="252"/>
  <c r="J2960" i="252"/>
  <c r="J3024" i="252"/>
  <c r="J2644" i="252"/>
  <c r="J2660" i="252"/>
  <c r="J2946" i="252"/>
  <c r="J2978" i="252"/>
  <c r="J3010" i="252"/>
  <c r="J3127" i="252"/>
  <c r="J2646" i="252"/>
  <c r="J2662" i="252"/>
  <c r="J2958" i="252"/>
  <c r="J2990" i="252"/>
  <c r="J3022" i="252"/>
  <c r="J2939" i="252"/>
  <c r="J2955" i="252"/>
  <c r="J2971" i="252"/>
  <c r="J2987" i="252"/>
  <c r="J3003" i="252"/>
  <c r="J3019" i="252"/>
  <c r="J3099" i="252"/>
  <c r="J2937" i="252"/>
  <c r="J2953" i="252"/>
  <c r="J2969" i="252"/>
  <c r="J2985" i="252"/>
  <c r="J3001" i="252"/>
  <c r="J3017" i="252"/>
  <c r="J3091" i="252"/>
  <c r="J2838" i="252"/>
  <c r="J2842" i="252"/>
  <c r="J2846" i="252"/>
  <c r="J2850" i="252"/>
  <c r="J2854" i="252"/>
  <c r="J2858" i="252"/>
  <c r="J2862" i="252"/>
  <c r="J2866" i="252"/>
  <c r="J2870" i="252"/>
  <c r="J2874" i="252"/>
  <c r="J2878" i="252"/>
  <c r="J2882" i="252"/>
  <c r="J2886" i="252"/>
  <c r="J2890" i="252"/>
  <c r="J2894" i="252"/>
  <c r="J2898" i="252"/>
  <c r="J2902" i="252"/>
  <c r="J2906" i="252"/>
  <c r="J2910" i="252"/>
  <c r="J2914" i="252"/>
  <c r="J2918" i="252"/>
  <c r="J2922" i="252"/>
  <c r="J2926" i="252"/>
  <c r="J2930" i="252"/>
  <c r="J3093" i="252"/>
  <c r="J3125" i="252"/>
  <c r="J3097" i="252"/>
  <c r="J3129" i="252"/>
  <c r="J3090" i="252"/>
  <c r="J3106" i="252"/>
  <c r="J3122" i="252"/>
  <c r="J3138" i="252"/>
  <c r="J3092" i="252"/>
  <c r="J3108" i="252"/>
  <c r="J3124" i="252"/>
  <c r="J3198" i="252"/>
  <c r="J3034" i="252"/>
  <c r="J3038" i="252"/>
  <c r="J3042" i="252"/>
  <c r="J3046" i="252"/>
  <c r="J3050" i="252"/>
  <c r="J3054" i="252"/>
  <c r="L293" i="252"/>
  <c r="L894" i="252"/>
  <c r="L1150" i="252"/>
  <c r="L1406" i="252"/>
  <c r="L1662" i="252"/>
  <c r="L2113" i="252"/>
  <c r="L2196" i="252"/>
  <c r="L2467" i="252"/>
  <c r="L2686" i="252"/>
  <c r="L2814" i="252"/>
  <c r="L3003" i="252"/>
  <c r="L2907" i="252"/>
  <c r="L3014" i="252"/>
  <c r="L3064" i="252"/>
  <c r="L3156" i="252"/>
  <c r="J2338" i="252"/>
  <c r="J48" i="252"/>
  <c r="J112" i="252"/>
  <c r="J176" i="252"/>
  <c r="J240" i="252"/>
  <c r="J304" i="252"/>
  <c r="J368" i="252"/>
  <c r="J432" i="252"/>
  <c r="J496" i="252"/>
  <c r="J1808" i="252"/>
  <c r="J559" i="252"/>
  <c r="J623" i="252"/>
  <c r="J687" i="252"/>
  <c r="J751" i="252"/>
  <c r="J815" i="252"/>
  <c r="J2280" i="252"/>
  <c r="J2362" i="252"/>
  <c r="J1959" i="252"/>
  <c r="J2160" i="252"/>
  <c r="J2416" i="252"/>
  <c r="J1786" i="252"/>
  <c r="J1850" i="252"/>
  <c r="J1914" i="252"/>
  <c r="J1978" i="252"/>
  <c r="J2042" i="252"/>
  <c r="J2190" i="252"/>
  <c r="J2318" i="252"/>
  <c r="J2446" i="252"/>
  <c r="J1785" i="252"/>
  <c r="J1849" i="252"/>
  <c r="J1913" i="252"/>
  <c r="J1977" i="252"/>
  <c r="J2041" i="252"/>
  <c r="J2204" i="252"/>
  <c r="J2332" i="252"/>
  <c r="J2461" i="252"/>
  <c r="J864" i="252"/>
  <c r="J880" i="252"/>
  <c r="J896" i="252"/>
  <c r="J912" i="252"/>
  <c r="J928" i="252"/>
  <c r="J944" i="252"/>
  <c r="J960" i="252"/>
  <c r="J976" i="252"/>
  <c r="J992" i="252"/>
  <c r="J1008" i="252"/>
  <c r="J1024" i="252"/>
  <c r="J1040" i="252"/>
  <c r="J1056" i="252"/>
  <c r="J1072" i="252"/>
  <c r="J1088" i="252"/>
  <c r="J1104" i="252"/>
  <c r="J1120" i="252"/>
  <c r="J1136" i="252"/>
  <c r="J1152" i="252"/>
  <c r="J1168" i="252"/>
  <c r="J1184" i="252"/>
  <c r="J1200" i="252"/>
  <c r="J1216" i="252"/>
  <c r="J1232" i="252"/>
  <c r="J1248" i="252"/>
  <c r="J1264" i="252"/>
  <c r="J1280" i="252"/>
  <c r="J1296" i="252"/>
  <c r="J1312" i="252"/>
  <c r="J1328" i="252"/>
  <c r="J1344" i="252"/>
  <c r="J1360" i="252"/>
  <c r="J1376" i="252"/>
  <c r="J1392" i="252"/>
  <c r="J1408" i="252"/>
  <c r="J1424" i="252"/>
  <c r="J1440" i="252"/>
  <c r="J1456" i="252"/>
  <c r="J1472" i="252"/>
  <c r="J1488" i="252"/>
  <c r="J1504" i="252"/>
  <c r="J1520" i="252"/>
  <c r="J1536" i="252"/>
  <c r="J1552" i="252"/>
  <c r="J1568" i="252"/>
  <c r="J1584" i="252"/>
  <c r="J1600" i="252"/>
  <c r="J1616" i="252"/>
  <c r="J1632" i="252"/>
  <c r="J1648" i="252"/>
  <c r="J1664" i="252"/>
  <c r="J1680" i="252"/>
  <c r="J1696" i="252"/>
  <c r="J1712" i="252"/>
  <c r="J1738" i="252"/>
  <c r="J2125" i="252"/>
  <c r="J2189" i="252"/>
  <c r="J2253" i="252"/>
  <c r="J2317" i="252"/>
  <c r="J2381" i="252"/>
  <c r="J2445" i="252"/>
  <c r="J2048" i="252"/>
  <c r="J2139" i="252"/>
  <c r="J2203" i="252"/>
  <c r="J2267" i="252"/>
  <c r="J2331" i="252"/>
  <c r="J2395" i="252"/>
  <c r="J2471" i="252"/>
  <c r="J2071" i="252"/>
  <c r="J2746" i="252"/>
  <c r="J2077" i="252"/>
  <c r="J2770" i="252"/>
  <c r="J2728" i="252"/>
  <c r="J3020" i="252"/>
  <c r="J2726" i="252"/>
  <c r="J3012" i="252"/>
  <c r="J2505" i="252"/>
  <c r="J2525" i="252"/>
  <c r="J2533" i="252"/>
  <c r="J2541" i="252"/>
  <c r="J2549" i="252"/>
  <c r="J2557" i="252"/>
  <c r="J2565" i="252"/>
  <c r="J2573" i="252"/>
  <c r="J2581" i="252"/>
  <c r="J2589" i="252"/>
  <c r="J2597" i="252"/>
  <c r="J2605" i="252"/>
  <c r="J2613" i="252"/>
  <c r="J2621" i="252"/>
  <c r="J2629" i="252"/>
  <c r="J2649" i="252"/>
  <c r="J2671" i="252"/>
  <c r="J2687" i="252"/>
  <c r="J2703" i="252"/>
  <c r="J2719" i="252"/>
  <c r="J2735" i="252"/>
  <c r="J2751" i="252"/>
  <c r="J2767" i="252"/>
  <c r="J2783" i="252"/>
  <c r="J2799" i="252"/>
  <c r="J2815" i="252"/>
  <c r="J2831" i="252"/>
  <c r="J2968" i="252"/>
  <c r="J3119" i="252"/>
  <c r="J2474" i="252"/>
  <c r="J2490" i="252"/>
  <c r="J2498" i="252"/>
  <c r="J2506" i="252"/>
  <c r="J2514" i="252"/>
  <c r="J2522" i="252"/>
  <c r="J2530" i="252"/>
  <c r="J2538" i="252"/>
  <c r="J2546" i="252"/>
  <c r="J2554" i="252"/>
  <c r="J2562" i="252"/>
  <c r="J2570" i="252"/>
  <c r="J2578" i="252"/>
  <c r="J2586" i="252"/>
  <c r="J2594" i="252"/>
  <c r="J2602" i="252"/>
  <c r="J2610" i="252"/>
  <c r="J2618" i="252"/>
  <c r="J2626" i="252"/>
  <c r="J2637" i="252"/>
  <c r="J2669" i="252"/>
  <c r="J2685" i="252"/>
  <c r="J2701" i="252"/>
  <c r="J2717" i="252"/>
  <c r="J2733" i="252"/>
  <c r="J2749" i="252"/>
  <c r="J2765" i="252"/>
  <c r="J2781" i="252"/>
  <c r="J2797" i="252"/>
  <c r="L629" i="252"/>
  <c r="L958" i="252"/>
  <c r="L1214" i="252"/>
  <c r="L1470" i="252"/>
  <c r="L1730" i="252"/>
  <c r="L2241" i="252"/>
  <c r="L2324" i="252"/>
  <c r="L2687" i="252"/>
  <c r="L2718" i="252"/>
  <c r="L2842" i="252"/>
  <c r="L2859" i="252"/>
  <c r="L2923" i="252"/>
  <c r="L3040" i="252"/>
  <c r="L3080" i="252"/>
  <c r="L3172" i="252"/>
  <c r="J1747" i="252"/>
  <c r="J64" i="252"/>
  <c r="J128" i="252"/>
  <c r="J192" i="252"/>
  <c r="J256" i="252"/>
  <c r="J320" i="252"/>
  <c r="J384" i="252"/>
  <c r="J448" i="252"/>
  <c r="J512" i="252"/>
  <c r="J2162" i="252"/>
  <c r="J575" i="252"/>
  <c r="J639" i="252"/>
  <c r="J703" i="252"/>
  <c r="J767" i="252"/>
  <c r="J831" i="252"/>
  <c r="J1812" i="252"/>
  <c r="J1783" i="252"/>
  <c r="J1991" i="252"/>
  <c r="J2224" i="252"/>
  <c r="J2740" i="252"/>
  <c r="J1802" i="252"/>
  <c r="J1866" i="252"/>
  <c r="J1930" i="252"/>
  <c r="J1994" i="252"/>
  <c r="J2098" i="252"/>
  <c r="J2222" i="252"/>
  <c r="J2350" i="252"/>
  <c r="J1727" i="252"/>
  <c r="J1801" i="252"/>
  <c r="J1865" i="252"/>
  <c r="J1929" i="252"/>
  <c r="J1993" i="252"/>
  <c r="J2108" i="252"/>
  <c r="J2236" i="252"/>
  <c r="J2364" i="252"/>
  <c r="J2972" i="252"/>
  <c r="J868" i="252"/>
  <c r="J884" i="252"/>
  <c r="J900" i="252"/>
  <c r="J916" i="252"/>
  <c r="J932" i="252"/>
  <c r="J948" i="252"/>
  <c r="J964" i="252"/>
  <c r="J980" i="252"/>
  <c r="J996" i="252"/>
  <c r="J1012" i="252"/>
  <c r="J1028" i="252"/>
  <c r="J1044" i="252"/>
  <c r="J1060" i="252"/>
  <c r="J1076" i="252"/>
  <c r="J1092" i="252"/>
  <c r="J1108" i="252"/>
  <c r="J1124" i="252"/>
  <c r="J1140" i="252"/>
  <c r="J1156" i="252"/>
  <c r="J1172" i="252"/>
  <c r="J1188" i="252"/>
  <c r="J1204" i="252"/>
  <c r="J1220" i="252"/>
  <c r="J1236" i="252"/>
  <c r="J1252" i="252"/>
  <c r="J1268" i="252"/>
  <c r="J1284" i="252"/>
  <c r="J1300" i="252"/>
  <c r="J1316" i="252"/>
  <c r="J1332" i="252"/>
  <c r="J1348" i="252"/>
  <c r="J1364" i="252"/>
  <c r="J1380" i="252"/>
  <c r="L1873" i="252"/>
  <c r="L1022" i="252"/>
  <c r="L1278" i="252"/>
  <c r="L1534" i="252"/>
  <c r="L1866" i="252"/>
  <c r="L2369" i="252"/>
  <c r="L2452" i="252"/>
  <c r="L2751" i="252"/>
  <c r="L2750" i="252"/>
  <c r="L2939" i="252"/>
  <c r="L2875" i="252"/>
  <c r="L2950" i="252"/>
  <c r="L3112" i="252"/>
  <c r="L3109" i="252"/>
  <c r="L3188" i="252"/>
  <c r="J16" i="252"/>
  <c r="J80" i="252"/>
  <c r="J144" i="252"/>
  <c r="J208" i="252"/>
  <c r="J272" i="252"/>
  <c r="J336" i="252"/>
  <c r="J400" i="252"/>
  <c r="J464" i="252"/>
  <c r="J1944" i="252"/>
  <c r="J527" i="252"/>
  <c r="J591" i="252"/>
  <c r="J655" i="252"/>
  <c r="J719" i="252"/>
  <c r="J783" i="252"/>
  <c r="J847" i="252"/>
  <c r="J1940" i="252"/>
  <c r="J1895" i="252"/>
  <c r="J2023" i="252"/>
  <c r="J2288" i="252"/>
  <c r="J1754" i="252"/>
  <c r="J1818" i="252"/>
  <c r="J1882" i="252"/>
  <c r="J1946" i="252"/>
  <c r="J2010" i="252"/>
  <c r="J2126" i="252"/>
  <c r="J2254" i="252"/>
  <c r="J2382" i="252"/>
  <c r="J1753" i="252"/>
  <c r="J1817" i="252"/>
  <c r="J1881" i="252"/>
  <c r="J1945" i="252"/>
  <c r="J2009" i="252"/>
  <c r="J2140" i="252"/>
  <c r="J2268" i="252"/>
  <c r="J2396" i="252"/>
  <c r="J856" i="252"/>
  <c r="J872" i="252"/>
  <c r="J888" i="252"/>
  <c r="J904" i="252"/>
  <c r="J920" i="252"/>
  <c r="J936" i="252"/>
  <c r="J952" i="252"/>
  <c r="J968" i="252"/>
  <c r="J984" i="252"/>
  <c r="J1000" i="252"/>
  <c r="J1016" i="252"/>
  <c r="J1032" i="252"/>
  <c r="J1048" i="252"/>
  <c r="J1064" i="252"/>
  <c r="J1080" i="252"/>
  <c r="J1096" i="252"/>
  <c r="J1112" i="252"/>
  <c r="J1128" i="252"/>
  <c r="J1144" i="252"/>
  <c r="J1160" i="252"/>
  <c r="J1176" i="252"/>
  <c r="J1192" i="252"/>
  <c r="J1208" i="252"/>
  <c r="J1224" i="252"/>
  <c r="J1240" i="252"/>
  <c r="J1256" i="252"/>
  <c r="J1272" i="252"/>
  <c r="J1288" i="252"/>
  <c r="J1304" i="252"/>
  <c r="J1320" i="252"/>
  <c r="J1336" i="252"/>
  <c r="J1352" i="252"/>
  <c r="J1368" i="252"/>
  <c r="J1384" i="252"/>
  <c r="J1400" i="252"/>
  <c r="J1416" i="252"/>
  <c r="J1432" i="252"/>
  <c r="J1448" i="252"/>
  <c r="J1464" i="252"/>
  <c r="J1480" i="252"/>
  <c r="J1496" i="252"/>
  <c r="J1512" i="252"/>
  <c r="J1528" i="252"/>
  <c r="J1544" i="252"/>
  <c r="J1560" i="252"/>
  <c r="J1576" i="252"/>
  <c r="J1592" i="252"/>
  <c r="J1608" i="252"/>
  <c r="J1624" i="252"/>
  <c r="J1640" i="252"/>
  <c r="J1656" i="252"/>
  <c r="J1672" i="252"/>
  <c r="J1688" i="252"/>
  <c r="J1704" i="252"/>
  <c r="J1720" i="252"/>
  <c r="J2092" i="252"/>
  <c r="J2157" i="252"/>
  <c r="J2221" i="252"/>
  <c r="J2285" i="252"/>
  <c r="J2349" i="252"/>
  <c r="J2413" i="252"/>
  <c r="J2780" i="252"/>
  <c r="J2107" i="252"/>
  <c r="J2171" i="252"/>
  <c r="J2235" i="252"/>
  <c r="J2299" i="252"/>
  <c r="J2363" i="252"/>
  <c r="J2427" i="252"/>
  <c r="J2828" i="252"/>
  <c r="J2479" i="252"/>
  <c r="J2045" i="252"/>
  <c r="J2475" i="252"/>
  <c r="J2663" i="252"/>
  <c r="J2792" i="252"/>
  <c r="J2651" i="252"/>
  <c r="J2790" i="252"/>
  <c r="J2484" i="252"/>
  <c r="J2519" i="252"/>
  <c r="J2529" i="252"/>
  <c r="J2537" i="252"/>
  <c r="J2545" i="252"/>
  <c r="J2553" i="252"/>
  <c r="J2561" i="252"/>
  <c r="J2569" i="252"/>
  <c r="J2577" i="252"/>
  <c r="J2585" i="252"/>
  <c r="J2593" i="252"/>
  <c r="J2601" i="252"/>
  <c r="J2609" i="252"/>
  <c r="J2617" i="252"/>
  <c r="J2625" i="252"/>
  <c r="J2633" i="252"/>
  <c r="J2665" i="252"/>
  <c r="J2679" i="252"/>
  <c r="J2695" i="252"/>
  <c r="J2711" i="252"/>
  <c r="J2727" i="252"/>
  <c r="J2743" i="252"/>
  <c r="J2759" i="252"/>
  <c r="J2775" i="252"/>
  <c r="J2791" i="252"/>
  <c r="J2807" i="252"/>
  <c r="J2823" i="252"/>
  <c r="J2936" i="252"/>
  <c r="J3000" i="252"/>
  <c r="J2466" i="252"/>
  <c r="J2482" i="252"/>
  <c r="J2494" i="252"/>
  <c r="J2502" i="252"/>
  <c r="J2510" i="252"/>
  <c r="J2518" i="252"/>
  <c r="J2526" i="252"/>
  <c r="J2534" i="252"/>
  <c r="J2542" i="252"/>
  <c r="J2550" i="252"/>
  <c r="J2558" i="252"/>
  <c r="J2566" i="252"/>
  <c r="J2574" i="252"/>
  <c r="J2582" i="252"/>
  <c r="J2590" i="252"/>
  <c r="J2598" i="252"/>
  <c r="J2606" i="252"/>
  <c r="J2614" i="252"/>
  <c r="J2622" i="252"/>
  <c r="J2630" i="252"/>
  <c r="J2653" i="252"/>
  <c r="J2677" i="252"/>
  <c r="J2693" i="252"/>
  <c r="J2709" i="252"/>
  <c r="J2725" i="252"/>
  <c r="J2741" i="252"/>
  <c r="J2757" i="252"/>
  <c r="J2773" i="252"/>
  <c r="J2789" i="252"/>
  <c r="J2805" i="252"/>
  <c r="J2821" i="252"/>
  <c r="J2944" i="252"/>
  <c r="J3008" i="252"/>
  <c r="J2640" i="252"/>
  <c r="J2656" i="252"/>
  <c r="J2938" i="252"/>
  <c r="J2970" i="252"/>
  <c r="J3002" i="252"/>
  <c r="J3095" i="252"/>
  <c r="J2642" i="252"/>
  <c r="J2658" i="252"/>
  <c r="J2950" i="252"/>
  <c r="J2982" i="252"/>
  <c r="J3014" i="252"/>
  <c r="J3190" i="252"/>
  <c r="J2951" i="252"/>
  <c r="J2967" i="252"/>
  <c r="J2983" i="252"/>
  <c r="J2999" i="252"/>
  <c r="J3015" i="252"/>
  <c r="J3083" i="252"/>
  <c r="J2934" i="252"/>
  <c r="J2949" i="252"/>
  <c r="J2965" i="252"/>
  <c r="J2981" i="252"/>
  <c r="J2997" i="252"/>
  <c r="J3013" i="252"/>
  <c r="J3029" i="252"/>
  <c r="J2837" i="252"/>
  <c r="J2841" i="252"/>
  <c r="J2845" i="252"/>
  <c r="J2849" i="252"/>
  <c r="J2853" i="252"/>
  <c r="J2857" i="252"/>
  <c r="J2861" i="252"/>
  <c r="J2865" i="252"/>
  <c r="J2869" i="252"/>
  <c r="J2873" i="252"/>
  <c r="J2877" i="252"/>
  <c r="J2881" i="252"/>
  <c r="J2885" i="252"/>
  <c r="J2889" i="252"/>
  <c r="J2893" i="252"/>
  <c r="J2897" i="252"/>
  <c r="J2901" i="252"/>
  <c r="J2905" i="252"/>
  <c r="J2909" i="252"/>
  <c r="J2913" i="252"/>
  <c r="J2917" i="252"/>
  <c r="J2921" i="252"/>
  <c r="J2925" i="252"/>
  <c r="J2929" i="252"/>
  <c r="J3085" i="252"/>
  <c r="J3117" i="252"/>
  <c r="J3089" i="252"/>
  <c r="J3121" i="252"/>
  <c r="J3086" i="252"/>
  <c r="J3102" i="252"/>
  <c r="J3118" i="252"/>
  <c r="J3134" i="252"/>
  <c r="J3088" i="252"/>
  <c r="J3104" i="252"/>
  <c r="J3120" i="252"/>
  <c r="J3136" i="252"/>
  <c r="J3033" i="252"/>
  <c r="J3037" i="252"/>
  <c r="J3041" i="252"/>
  <c r="J3045" i="252"/>
  <c r="J3049" i="252"/>
  <c r="J3053" i="252"/>
  <c r="J1396" i="252"/>
  <c r="J1460" i="252"/>
  <c r="J1524" i="252"/>
  <c r="J1588" i="252"/>
  <c r="J1652" i="252"/>
  <c r="J1716" i="252"/>
  <c r="J2269" i="252"/>
  <c r="J2080" i="252"/>
  <c r="J2347" i="252"/>
  <c r="J2810" i="252"/>
  <c r="J2473" i="252"/>
  <c r="J2527" i="252"/>
  <c r="J2559" i="252"/>
  <c r="J2591" i="252"/>
  <c r="J2623" i="252"/>
  <c r="J2691" i="252"/>
  <c r="J2755" i="252"/>
  <c r="J2819" i="252"/>
  <c r="J2478" i="252"/>
  <c r="J2516" i="252"/>
  <c r="J2548" i="252"/>
  <c r="J2580" i="252"/>
  <c r="J2612" i="252"/>
  <c r="J2673" i="252"/>
  <c r="J2737" i="252"/>
  <c r="J2801" i="252"/>
  <c r="J2833" i="252"/>
  <c r="J2636" i="252"/>
  <c r="J2932" i="252"/>
  <c r="J2994" i="252"/>
  <c r="J2638" i="252"/>
  <c r="J2942" i="252"/>
  <c r="J3006" i="252"/>
  <c r="J2947" i="252"/>
  <c r="J2979" i="252"/>
  <c r="J3011" i="252"/>
  <c r="J3131" i="252"/>
  <c r="J2961" i="252"/>
  <c r="J2993" i="252"/>
  <c r="J3025" i="252"/>
  <c r="J2840" i="252"/>
  <c r="J2848" i="252"/>
  <c r="J2856" i="252"/>
  <c r="J2864" i="252"/>
  <c r="J2872" i="252"/>
  <c r="J2880" i="252"/>
  <c r="J2888" i="252"/>
  <c r="J2896" i="252"/>
  <c r="J2904" i="252"/>
  <c r="J2912" i="252"/>
  <c r="J2920" i="252"/>
  <c r="J2928" i="252"/>
  <c r="J3109" i="252"/>
  <c r="J3113" i="252"/>
  <c r="J3098" i="252"/>
  <c r="J3130" i="252"/>
  <c r="J3100" i="252"/>
  <c r="J3132" i="252"/>
  <c r="J3036" i="252"/>
  <c r="J3044" i="252"/>
  <c r="J3062" i="252"/>
  <c r="J3066" i="252"/>
  <c r="J3078" i="252"/>
  <c r="J3176" i="252"/>
  <c r="J3147" i="252"/>
  <c r="J3185" i="252"/>
  <c r="J3199" i="252"/>
  <c r="J3158" i="252"/>
  <c r="J3170" i="252"/>
  <c r="J1412" i="252"/>
  <c r="J1476" i="252"/>
  <c r="J1540" i="252"/>
  <c r="J1604" i="252"/>
  <c r="J1668" i="252"/>
  <c r="J2060" i="252"/>
  <c r="J2333" i="252"/>
  <c r="J2155" i="252"/>
  <c r="J2411" i="252"/>
  <c r="J2093" i="252"/>
  <c r="J2758" i="252"/>
  <c r="J2535" i="252"/>
  <c r="J2567" i="252"/>
  <c r="J2599" i="252"/>
  <c r="J2631" i="252"/>
  <c r="J2707" i="252"/>
  <c r="J2771" i="252"/>
  <c r="J2835" i="252"/>
  <c r="J2492" i="252"/>
  <c r="J2524" i="252"/>
  <c r="J2556" i="252"/>
  <c r="J2588" i="252"/>
  <c r="J2620" i="252"/>
  <c r="J2689" i="252"/>
  <c r="J2753" i="252"/>
  <c r="J2813" i="252"/>
  <c r="J2976" i="252"/>
  <c r="J2648" i="252"/>
  <c r="J2954" i="252"/>
  <c r="J3018" i="252"/>
  <c r="J2650" i="252"/>
  <c r="J2966" i="252"/>
  <c r="J3030" i="252"/>
  <c r="J2959" i="252"/>
  <c r="J2991" i="252"/>
  <c r="J3023" i="252"/>
  <c r="J2941" i="252"/>
  <c r="J2973" i="252"/>
  <c r="J3005" i="252"/>
  <c r="J3107" i="252"/>
  <c r="J2843" i="252"/>
  <c r="J2851" i="252"/>
  <c r="J2859" i="252"/>
  <c r="J2867" i="252"/>
  <c r="J2875" i="252"/>
  <c r="J2883" i="252"/>
  <c r="J2891" i="252"/>
  <c r="J2899" i="252"/>
  <c r="J2907" i="252"/>
  <c r="J2915" i="252"/>
  <c r="J2923" i="252"/>
  <c r="J2931" i="252"/>
  <c r="J3133" i="252"/>
  <c r="J3137" i="252"/>
  <c r="J3110" i="252"/>
  <c r="J3182" i="252"/>
  <c r="J3112" i="252"/>
  <c r="J3031" i="252"/>
  <c r="J3039" i="252"/>
  <c r="J3047" i="252"/>
  <c r="J3055" i="252"/>
  <c r="J3059" i="252"/>
  <c r="J3063" i="252"/>
  <c r="J3067" i="252"/>
  <c r="J3071" i="252"/>
  <c r="J3075" i="252"/>
  <c r="J3079" i="252"/>
  <c r="J3202" i="252"/>
  <c r="J3188" i="252"/>
  <c r="J3184" i="252"/>
  <c r="J3140" i="252"/>
  <c r="J3144" i="252"/>
  <c r="J3148" i="252"/>
  <c r="J3152" i="252"/>
  <c r="J3156" i="252"/>
  <c r="J3189" i="252"/>
  <c r="J3205" i="252"/>
  <c r="J3187" i="252"/>
  <c r="J3203" i="252"/>
  <c r="J3159" i="252"/>
  <c r="J3163" i="252"/>
  <c r="J3167" i="252"/>
  <c r="J3171" i="252"/>
  <c r="J2462" i="252"/>
  <c r="J2785" i="252"/>
  <c r="J3087" i="252"/>
  <c r="J2634" i="252"/>
  <c r="J2943" i="252"/>
  <c r="J3115" i="252"/>
  <c r="J2989" i="252"/>
  <c r="J2839" i="252"/>
  <c r="J2855" i="252"/>
  <c r="J2871" i="252"/>
  <c r="J2887" i="252"/>
  <c r="J2911" i="252"/>
  <c r="J2927" i="252"/>
  <c r="J3105" i="252"/>
  <c r="J3126" i="252"/>
  <c r="J3096" i="252"/>
  <c r="J3035" i="252"/>
  <c r="J3051" i="252"/>
  <c r="J3061" i="252"/>
  <c r="J3069" i="252"/>
  <c r="J3073" i="252"/>
  <c r="J3081" i="252"/>
  <c r="J3194" i="252"/>
  <c r="J3200" i="252"/>
  <c r="J3146" i="252"/>
  <c r="J3154" i="252"/>
  <c r="J3197" i="252"/>
  <c r="J3179" i="252"/>
  <c r="J3157" i="252"/>
  <c r="J3165" i="252"/>
  <c r="J3173" i="252"/>
  <c r="J3058" i="252"/>
  <c r="J3070" i="252"/>
  <c r="J3186" i="252"/>
  <c r="J3139" i="252"/>
  <c r="J3151" i="252"/>
  <c r="J3201" i="252"/>
  <c r="J3166" i="252"/>
  <c r="J1428" i="252"/>
  <c r="J1492" i="252"/>
  <c r="J1556" i="252"/>
  <c r="J1620" i="252"/>
  <c r="J1684" i="252"/>
  <c r="J2141" i="252"/>
  <c r="J2397" i="252"/>
  <c r="J2219" i="252"/>
  <c r="J2700" i="252"/>
  <c r="J2834" i="252"/>
  <c r="J2468" i="252"/>
  <c r="J2543" i="252"/>
  <c r="J2575" i="252"/>
  <c r="J2607" i="252"/>
  <c r="J2657" i="252"/>
  <c r="J2723" i="252"/>
  <c r="J2787" i="252"/>
  <c r="J2984" i="252"/>
  <c r="J2500" i="252"/>
  <c r="J2532" i="252"/>
  <c r="J2564" i="252"/>
  <c r="J2596" i="252"/>
  <c r="J2628" i="252"/>
  <c r="J2705" i="252"/>
  <c r="J2769" i="252"/>
  <c r="J2817" i="252"/>
  <c r="J2992" i="252"/>
  <c r="J2652" i="252"/>
  <c r="J2962" i="252"/>
  <c r="J3026" i="252"/>
  <c r="J2654" i="252"/>
  <c r="J2974" i="252"/>
  <c r="J3111" i="252"/>
  <c r="J2963" i="252"/>
  <c r="J2995" i="252"/>
  <c r="J3027" i="252"/>
  <c r="J2945" i="252"/>
  <c r="J2977" i="252"/>
  <c r="J3009" i="252"/>
  <c r="J3123" i="252"/>
  <c r="J2844" i="252"/>
  <c r="J2852" i="252"/>
  <c r="J2860" i="252"/>
  <c r="J2868" i="252"/>
  <c r="J2876" i="252"/>
  <c r="J2884" i="252"/>
  <c r="J2892" i="252"/>
  <c r="J2900" i="252"/>
  <c r="J2908" i="252"/>
  <c r="J2916" i="252"/>
  <c r="J2924" i="252"/>
  <c r="J2933" i="252"/>
  <c r="J2935" i="252"/>
  <c r="J3206" i="252"/>
  <c r="J3114" i="252"/>
  <c r="J3084" i="252"/>
  <c r="J3116" i="252"/>
  <c r="J3032" i="252"/>
  <c r="J3040" i="252"/>
  <c r="J3048" i="252"/>
  <c r="J3056" i="252"/>
  <c r="J3060" i="252"/>
  <c r="J3064" i="252"/>
  <c r="J3068" i="252"/>
  <c r="J3072" i="252"/>
  <c r="J3076" i="252"/>
  <c r="J3080" i="252"/>
  <c r="J3178" i="252"/>
  <c r="J3196" i="252"/>
  <c r="J3192" i="252"/>
  <c r="J3141" i="252"/>
  <c r="J3145" i="252"/>
  <c r="J3149" i="252"/>
  <c r="J3153" i="252"/>
  <c r="J3177" i="252"/>
  <c r="J3193" i="252"/>
  <c r="J3175" i="252"/>
  <c r="J3191" i="252"/>
  <c r="J3207" i="252"/>
  <c r="J3160" i="252"/>
  <c r="J3164" i="252"/>
  <c r="J3168" i="252"/>
  <c r="J3172" i="252"/>
  <c r="J1444" i="252"/>
  <c r="J1508" i="252"/>
  <c r="J1572" i="252"/>
  <c r="J1636" i="252"/>
  <c r="J1700" i="252"/>
  <c r="J2205" i="252"/>
  <c r="J2477" i="252"/>
  <c r="J2283" i="252"/>
  <c r="J2087" i="252"/>
  <c r="J2760" i="252"/>
  <c r="J2513" i="252"/>
  <c r="J2551" i="252"/>
  <c r="J2583" i="252"/>
  <c r="J2615" i="252"/>
  <c r="J2675" i="252"/>
  <c r="J2739" i="252"/>
  <c r="J2803" i="252"/>
  <c r="J2508" i="252"/>
  <c r="J2540" i="252"/>
  <c r="J2572" i="252"/>
  <c r="J2604" i="252"/>
  <c r="J2645" i="252"/>
  <c r="J2721" i="252"/>
  <c r="J2829" i="252"/>
  <c r="J2664" i="252"/>
  <c r="J2986" i="252"/>
  <c r="J2666" i="252"/>
  <c r="J2998" i="252"/>
  <c r="J2975" i="252"/>
  <c r="J3007" i="252"/>
  <c r="J2957" i="252"/>
  <c r="J3021" i="252"/>
  <c r="J2847" i="252"/>
  <c r="J2863" i="252"/>
  <c r="J2879" i="252"/>
  <c r="J2895" i="252"/>
  <c r="J2903" i="252"/>
  <c r="J2919" i="252"/>
  <c r="J3101" i="252"/>
  <c r="J3094" i="252"/>
  <c r="J3128" i="252"/>
  <c r="J3043" i="252"/>
  <c r="J3057" i="252"/>
  <c r="J3065" i="252"/>
  <c r="J3077" i="252"/>
  <c r="J3204" i="252"/>
  <c r="J3142" i="252"/>
  <c r="J3150" i="252"/>
  <c r="J3181" i="252"/>
  <c r="J3195" i="252"/>
  <c r="J3161" i="252"/>
  <c r="J3169" i="252"/>
  <c r="J3052" i="252"/>
  <c r="J3074" i="252"/>
  <c r="J3180" i="252"/>
  <c r="J3143" i="252"/>
  <c r="J3155" i="252"/>
  <c r="J3183" i="252"/>
  <c r="J3162" i="252"/>
  <c r="J3174" i="252"/>
  <c r="W13" i="256"/>
  <c r="J28" i="41"/>
  <c r="M28" i="41"/>
  <c r="V13" i="256"/>
  <c r="U13" i="256"/>
  <c r="G28" i="41"/>
  <c r="G27" i="229" l="1"/>
  <c r="Q27" i="41"/>
  <c r="P27" i="41"/>
  <c r="F27" i="229"/>
  <c r="J3209" i="252"/>
  <c r="J3212" i="252" s="1"/>
  <c r="J3210" i="252"/>
  <c r="R21" i="41"/>
  <c r="H21" i="229"/>
  <c r="R27" i="41"/>
  <c r="H27" i="229"/>
  <c r="L3209" i="252"/>
  <c r="L3212" i="252" s="1"/>
  <c r="L3210" i="252"/>
  <c r="Q21" i="41"/>
  <c r="G21" i="229"/>
  <c r="P21" i="41"/>
  <c r="F21" i="229"/>
  <c r="K3209" i="252"/>
  <c r="K3212" i="252" s="1"/>
  <c r="K3210" i="252"/>
  <c r="P28" i="41"/>
  <c r="F37" i="229"/>
  <c r="R28" i="41"/>
  <c r="H37" i="229"/>
  <c r="G37" i="229"/>
  <c r="Q28" i="41"/>
  <c r="H28" i="41"/>
  <c r="F13" i="258"/>
  <c r="M29" i="41"/>
  <c r="G14" i="258"/>
  <c r="H15" i="258"/>
  <c r="F14" i="258"/>
  <c r="K28" i="41"/>
  <c r="H13" i="258"/>
  <c r="J29" i="41"/>
  <c r="F15" i="258"/>
  <c r="N28" i="41"/>
  <c r="G13" i="258"/>
  <c r="G15" i="258"/>
  <c r="H14" i="258"/>
  <c r="G29" i="41"/>
  <c r="K15" i="258" l="1"/>
  <c r="AG3" i="18"/>
  <c r="A3" i="18"/>
  <c r="K14" i="258"/>
  <c r="K13" i="258"/>
  <c r="R29" i="41"/>
  <c r="R32" i="41" s="1"/>
  <c r="R33" i="41" s="1"/>
  <c r="H39" i="229"/>
  <c r="P29" i="41"/>
  <c r="P32" i="41" s="1"/>
  <c r="P33" i="41" s="1"/>
  <c r="F39" i="229"/>
  <c r="G39" i="229"/>
  <c r="Q29" i="41"/>
  <c r="Q32" i="41" s="1"/>
  <c r="Q33" i="41" s="1"/>
  <c r="N29" i="41"/>
  <c r="H1218" i="252"/>
  <c r="H1346" i="252"/>
  <c r="H1474" i="252"/>
  <c r="H1602" i="252"/>
  <c r="H11" i="252"/>
  <c r="H27" i="252"/>
  <c r="H43" i="252"/>
  <c r="H59" i="252"/>
  <c r="H75" i="252"/>
  <c r="H91" i="252"/>
  <c r="H107" i="252"/>
  <c r="H123" i="252"/>
  <c r="H139" i="252"/>
  <c r="H155" i="252"/>
  <c r="H171" i="252"/>
  <c r="H187" i="252"/>
  <c r="H203" i="252"/>
  <c r="H219" i="252"/>
  <c r="H235" i="252"/>
  <c r="H251" i="252"/>
  <c r="H267" i="252"/>
  <c r="H283" i="252"/>
  <c r="H299" i="252"/>
  <c r="H315" i="252"/>
  <c r="H331" i="252"/>
  <c r="H347" i="252"/>
  <c r="H363" i="252"/>
  <c r="H379" i="252"/>
  <c r="H395" i="252"/>
  <c r="H411" i="252"/>
  <c r="H427" i="252"/>
  <c r="H443" i="252"/>
  <c r="H459" i="252"/>
  <c r="H475" i="252"/>
  <c r="H491" i="252"/>
  <c r="H507" i="252"/>
  <c r="H536" i="252"/>
  <c r="H916" i="252"/>
  <c r="H980" i="252"/>
  <c r="H1044" i="252"/>
  <c r="H1108" i="252"/>
  <c r="H1159" i="252"/>
  <c r="H1205" i="252"/>
  <c r="H1330" i="252"/>
  <c r="H1458" i="252"/>
  <c r="H1586" i="252"/>
  <c r="H1720" i="252"/>
  <c r="H21" i="252"/>
  <c r="H37" i="252"/>
  <c r="H53" i="252"/>
  <c r="H69" i="252"/>
  <c r="H85" i="252"/>
  <c r="H101" i="252"/>
  <c r="H117" i="252"/>
  <c r="H133" i="252"/>
  <c r="H149" i="252"/>
  <c r="H165" i="252"/>
  <c r="H181" i="252"/>
  <c r="H197" i="252"/>
  <c r="H213" i="252"/>
  <c r="H229" i="252"/>
  <c r="H245" i="252"/>
  <c r="H261" i="252"/>
  <c r="H277" i="252"/>
  <c r="H293" i="252"/>
  <c r="H309" i="252"/>
  <c r="H325" i="252"/>
  <c r="H341" i="252"/>
  <c r="H357" i="252"/>
  <c r="H373" i="252"/>
  <c r="H389" i="252"/>
  <c r="H405" i="252"/>
  <c r="H421" i="252"/>
  <c r="H437" i="252"/>
  <c r="H453" i="252"/>
  <c r="H469" i="252"/>
  <c r="H485" i="252"/>
  <c r="H501" i="252"/>
  <c r="H517" i="252"/>
  <c r="H876" i="252"/>
  <c r="H940" i="252"/>
  <c r="H1004" i="252"/>
  <c r="H1068" i="252"/>
  <c r="H1132" i="252"/>
  <c r="H523" i="252"/>
  <c r="H1182" i="252"/>
  <c r="H1258" i="252"/>
  <c r="H1322" i="252"/>
  <c r="H1386" i="252"/>
  <c r="H1450" i="252"/>
  <c r="H1514" i="252"/>
  <c r="H1578" i="252"/>
  <c r="H1642" i="252"/>
  <c r="H1733" i="252"/>
  <c r="H12" i="252"/>
  <c r="H20" i="252"/>
  <c r="H28" i="252"/>
  <c r="H36" i="252"/>
  <c r="H44" i="252"/>
  <c r="H52" i="252"/>
  <c r="H60" i="252"/>
  <c r="H68" i="252"/>
  <c r="H76" i="252"/>
  <c r="H84" i="252"/>
  <c r="H92" i="252"/>
  <c r="H100" i="252"/>
  <c r="H108" i="252"/>
  <c r="H116" i="252"/>
  <c r="H124" i="252"/>
  <c r="H132" i="252"/>
  <c r="H140" i="252"/>
  <c r="H148" i="252"/>
  <c r="H156" i="252"/>
  <c r="H164" i="252"/>
  <c r="H172" i="252"/>
  <c r="H180" i="252"/>
  <c r="H188" i="252"/>
  <c r="H196" i="252"/>
  <c r="H204" i="252"/>
  <c r="H212" i="252"/>
  <c r="H220" i="252"/>
  <c r="H228" i="252"/>
  <c r="H236" i="252"/>
  <c r="H244" i="252"/>
  <c r="H252" i="252"/>
  <c r="H260" i="252"/>
  <c r="H268" i="252"/>
  <c r="H276" i="252"/>
  <c r="H284" i="252"/>
  <c r="H292" i="252"/>
  <c r="H300" i="252"/>
  <c r="H308" i="252"/>
  <c r="H316" i="252"/>
  <c r="H324" i="252"/>
  <c r="H332" i="252"/>
  <c r="H340" i="252"/>
  <c r="H348" i="252"/>
  <c r="H356" i="252"/>
  <c r="H364" i="252"/>
  <c r="H372" i="252"/>
  <c r="H380" i="252"/>
  <c r="H388" i="252"/>
  <c r="H396" i="252"/>
  <c r="H404" i="252"/>
  <c r="H412" i="252"/>
  <c r="H420" i="252"/>
  <c r="H428" i="252"/>
  <c r="H436" i="252"/>
  <c r="H444" i="252"/>
  <c r="H452" i="252"/>
  <c r="H460" i="252"/>
  <c r="H468" i="252"/>
  <c r="H476" i="252"/>
  <c r="H484" i="252"/>
  <c r="H492" i="252"/>
  <c r="H500" i="252"/>
  <c r="H508" i="252"/>
  <c r="H516" i="252"/>
  <c r="H532" i="252"/>
  <c r="H880" i="252"/>
  <c r="H912" i="252"/>
  <c r="H944" i="252"/>
  <c r="H976" i="252"/>
  <c r="H1008" i="252"/>
  <c r="H1040" i="252"/>
  <c r="H1072" i="252"/>
  <c r="H1104" i="252"/>
  <c r="H1136" i="252"/>
  <c r="H1200" i="252"/>
  <c r="H529" i="252"/>
  <c r="H1158" i="252"/>
  <c r="H1190" i="252"/>
  <c r="H1222" i="252"/>
  <c r="H1254" i="252"/>
  <c r="H1286" i="252"/>
  <c r="H1318" i="252"/>
  <c r="H1350" i="252"/>
  <c r="H1382" i="252"/>
  <c r="H1414" i="252"/>
  <c r="H1446" i="252"/>
  <c r="H1478" i="252"/>
  <c r="H1510" i="252"/>
  <c r="H1542" i="252"/>
  <c r="H1574" i="252"/>
  <c r="H1606" i="252"/>
  <c r="H1638" i="252"/>
  <c r="H1670" i="252"/>
  <c r="H1697" i="252"/>
  <c r="H530" i="252"/>
  <c r="H858" i="252"/>
  <c r="H874" i="252"/>
  <c r="H890" i="252"/>
  <c r="H906" i="252"/>
  <c r="H922" i="252"/>
  <c r="H938" i="252"/>
  <c r="H954" i="252"/>
  <c r="H970" i="252"/>
  <c r="H986" i="252"/>
  <c r="H1002" i="252"/>
  <c r="H1018" i="252"/>
  <c r="H1034" i="252"/>
  <c r="H1050" i="252"/>
  <c r="H1066" i="252"/>
  <c r="H1082" i="252"/>
  <c r="H1098" i="252"/>
  <c r="H1114" i="252"/>
  <c r="H1130" i="252"/>
  <c r="H1146" i="252"/>
  <c r="H1176" i="252"/>
  <c r="H1208" i="252"/>
  <c r="H539" i="252"/>
  <c r="H543" i="252"/>
  <c r="H547" i="252"/>
  <c r="H551" i="252"/>
  <c r="H555" i="252"/>
  <c r="H559" i="252"/>
  <c r="H563" i="252"/>
  <c r="H567" i="252"/>
  <c r="H571" i="252"/>
  <c r="H575" i="252"/>
  <c r="H579" i="252"/>
  <c r="H583" i="252"/>
  <c r="H587" i="252"/>
  <c r="H591" i="252"/>
  <c r="H595" i="252"/>
  <c r="H599" i="252"/>
  <c r="H603" i="252"/>
  <c r="H607" i="252"/>
  <c r="H611" i="252"/>
  <c r="H615" i="252"/>
  <c r="H619" i="252"/>
  <c r="H623" i="252"/>
  <c r="H627" i="252"/>
  <c r="H631" i="252"/>
  <c r="H635" i="252"/>
  <c r="H639" i="252"/>
  <c r="H643" i="252"/>
  <c r="H647" i="252"/>
  <c r="H651" i="252"/>
  <c r="H655" i="252"/>
  <c r="H659" i="252"/>
  <c r="H663" i="252"/>
  <c r="H667" i="252"/>
  <c r="H671" i="252"/>
  <c r="H675" i="252"/>
  <c r="H679" i="252"/>
  <c r="H683" i="252"/>
  <c r="H687" i="252"/>
  <c r="H691" i="252"/>
  <c r="H695" i="252"/>
  <c r="H699" i="252"/>
  <c r="H703" i="252"/>
  <c r="H707" i="252"/>
  <c r="H711" i="252"/>
  <c r="H715" i="252"/>
  <c r="H719" i="252"/>
  <c r="H723" i="252"/>
  <c r="H727" i="252"/>
  <c r="H731" i="252"/>
  <c r="H735" i="252"/>
  <c r="H739" i="252"/>
  <c r="H743" i="252"/>
  <c r="H747" i="252"/>
  <c r="H751" i="252"/>
  <c r="H755" i="252"/>
  <c r="H759" i="252"/>
  <c r="H763" i="252"/>
  <c r="H767" i="252"/>
  <c r="H771" i="252"/>
  <c r="H775" i="252"/>
  <c r="H779" i="252"/>
  <c r="H783" i="252"/>
  <c r="H787" i="252"/>
  <c r="H791" i="252"/>
  <c r="H795" i="252"/>
  <c r="H799" i="252"/>
  <c r="H803" i="252"/>
  <c r="H807" i="252"/>
  <c r="H811" i="252"/>
  <c r="H815" i="252"/>
  <c r="H819" i="252"/>
  <c r="H823" i="252"/>
  <c r="H827" i="252"/>
  <c r="H831" i="252"/>
  <c r="H835" i="252"/>
  <c r="H839" i="252"/>
  <c r="H843" i="252"/>
  <c r="H847" i="252"/>
  <c r="H851" i="252"/>
  <c r="H1161" i="252"/>
  <c r="H1177" i="252"/>
  <c r="H1193" i="252"/>
  <c r="H1209" i="252"/>
  <c r="H1220" i="252"/>
  <c r="H1236" i="252"/>
  <c r="H1252" i="252"/>
  <c r="H1268" i="252"/>
  <c r="H1284" i="252"/>
  <c r="H1300" i="252"/>
  <c r="H1316" i="252"/>
  <c r="H1332" i="252"/>
  <c r="H1348" i="252"/>
  <c r="H1364" i="252"/>
  <c r="H1380" i="252"/>
  <c r="H1396" i="252"/>
  <c r="H1412" i="252"/>
  <c r="H1428" i="252"/>
  <c r="H1444" i="252"/>
  <c r="H1460" i="252"/>
  <c r="H1476" i="252"/>
  <c r="H1492" i="252"/>
  <c r="H1508" i="252"/>
  <c r="H1524" i="252"/>
  <c r="H1540" i="252"/>
  <c r="H1556" i="252"/>
  <c r="H1572" i="252"/>
  <c r="H1588" i="252"/>
  <c r="H1604" i="252"/>
  <c r="H1620" i="252"/>
  <c r="H1636" i="252"/>
  <c r="H1652" i="252"/>
  <c r="H1668" i="252"/>
  <c r="H1684" i="252"/>
  <c r="H1705" i="252"/>
  <c r="H2078" i="252"/>
  <c r="H859" i="252"/>
  <c r="H867" i="252"/>
  <c r="H875" i="252"/>
  <c r="H883" i="252"/>
  <c r="H891" i="252"/>
  <c r="H899" i="252"/>
  <c r="H907" i="252"/>
  <c r="H915" i="252"/>
  <c r="H923" i="252"/>
  <c r="H931" i="252"/>
  <c r="H939" i="252"/>
  <c r="H947" i="252"/>
  <c r="H955" i="252"/>
  <c r="H963" i="252"/>
  <c r="H971" i="252"/>
  <c r="H979" i="252"/>
  <c r="H987" i="252"/>
  <c r="H995" i="252"/>
  <c r="H1003" i="252"/>
  <c r="H1011" i="252"/>
  <c r="H1019" i="252"/>
  <c r="H1027" i="252"/>
  <c r="H1035" i="252"/>
  <c r="H1043" i="252"/>
  <c r="H1051" i="252"/>
  <c r="H1059" i="252"/>
  <c r="H1067" i="252"/>
  <c r="H1075" i="252"/>
  <c r="H1083" i="252"/>
  <c r="H1091" i="252"/>
  <c r="H1099" i="252"/>
  <c r="H1107" i="252"/>
  <c r="H1115" i="252"/>
  <c r="H1123" i="252"/>
  <c r="H1131" i="252"/>
  <c r="H1139" i="252"/>
  <c r="H1147" i="252"/>
  <c r="H1163" i="252"/>
  <c r="H1179" i="252"/>
  <c r="H1195" i="252"/>
  <c r="H1211" i="252"/>
  <c r="H1723" i="252"/>
  <c r="H2932" i="252"/>
  <c r="H1219" i="252"/>
  <c r="H1227" i="252"/>
  <c r="H1235" i="252"/>
  <c r="H1243" i="252"/>
  <c r="H1251" i="252"/>
  <c r="H1259" i="252"/>
  <c r="H1267" i="252"/>
  <c r="H1275" i="252"/>
  <c r="H1283" i="252"/>
  <c r="H1291" i="252"/>
  <c r="H1299" i="252"/>
  <c r="H1307" i="252"/>
  <c r="H1315" i="252"/>
  <c r="H1323" i="252"/>
  <c r="H1331" i="252"/>
  <c r="H1339" i="252"/>
  <c r="H1347" i="252"/>
  <c r="H1355" i="252"/>
  <c r="H1363" i="252"/>
  <c r="H1371" i="252"/>
  <c r="H1379" i="252"/>
  <c r="H1387" i="252"/>
  <c r="H1395" i="252"/>
  <c r="H1403" i="252"/>
  <c r="H1411" i="252"/>
  <c r="H1419" i="252"/>
  <c r="H1427" i="252"/>
  <c r="H1435" i="252"/>
  <c r="H1443" i="252"/>
  <c r="H1451" i="252"/>
  <c r="H1459" i="252"/>
  <c r="H1467" i="252"/>
  <c r="H1475" i="252"/>
  <c r="H1483" i="252"/>
  <c r="H1491" i="252"/>
  <c r="H1499" i="252"/>
  <c r="H1507" i="252"/>
  <c r="H1515" i="252"/>
  <c r="H1523" i="252"/>
  <c r="H1531" i="252"/>
  <c r="H1539" i="252"/>
  <c r="H1547" i="252"/>
  <c r="H1555" i="252"/>
  <c r="H1563" i="252"/>
  <c r="H1571" i="252"/>
  <c r="H1579" i="252"/>
  <c r="H1587" i="252"/>
  <c r="H1595" i="252"/>
  <c r="H1603" i="252"/>
  <c r="H1611" i="252"/>
  <c r="H1619" i="252"/>
  <c r="H1627" i="252"/>
  <c r="H1635" i="252"/>
  <c r="H1643" i="252"/>
  <c r="H1651" i="252"/>
  <c r="H1659" i="252"/>
  <c r="H1667" i="252"/>
  <c r="H1675" i="252"/>
  <c r="H1683" i="252"/>
  <c r="H1691" i="252"/>
  <c r="H1701" i="252"/>
  <c r="H1717" i="252"/>
  <c r="H2062" i="252"/>
  <c r="H1710" i="252"/>
  <c r="H1743" i="252"/>
  <c r="H1737" i="252"/>
  <c r="H2086" i="252"/>
  <c r="H1747" i="252"/>
  <c r="H2868" i="252"/>
  <c r="H1734" i="252"/>
  <c r="H2048" i="252"/>
  <c r="H2080" i="252"/>
  <c r="H2847" i="252"/>
  <c r="H1736" i="252"/>
  <c r="H2060" i="252"/>
  <c r="H2092" i="252"/>
  <c r="H2051" i="252"/>
  <c r="H2067" i="252"/>
  <c r="H2083" i="252"/>
  <c r="H2099" i="252"/>
  <c r="H1748" i="252"/>
  <c r="H1752" i="252"/>
  <c r="H1756" i="252"/>
  <c r="H1760" i="252"/>
  <c r="H1764" i="252"/>
  <c r="H1768" i="252"/>
  <c r="H1772" i="252"/>
  <c r="H1776" i="252"/>
  <c r="H1780" i="252"/>
  <c r="H1784" i="252"/>
  <c r="H1788" i="252"/>
  <c r="H1792" i="252"/>
  <c r="H1796" i="252"/>
  <c r="H1800" i="252"/>
  <c r="H1804" i="252"/>
  <c r="H1808" i="252"/>
  <c r="H1812" i="252"/>
  <c r="H1816" i="252"/>
  <c r="H1820" i="252"/>
  <c r="H1824" i="252"/>
  <c r="H1828" i="252"/>
  <c r="H1832" i="252"/>
  <c r="H1836" i="252"/>
  <c r="H1840" i="252"/>
  <c r="H1844" i="252"/>
  <c r="H1848" i="252"/>
  <c r="H1852" i="252"/>
  <c r="H1856" i="252"/>
  <c r="H1860" i="252"/>
  <c r="H1864" i="252"/>
  <c r="H1868" i="252"/>
  <c r="H1872" i="252"/>
  <c r="H1876" i="252"/>
  <c r="H1880" i="252"/>
  <c r="H1884" i="252"/>
  <c r="H1888" i="252"/>
  <c r="H1892" i="252"/>
  <c r="H1896" i="252"/>
  <c r="H1900" i="252"/>
  <c r="H1904" i="252"/>
  <c r="H1908" i="252"/>
  <c r="H1912" i="252"/>
  <c r="H1916" i="252"/>
  <c r="H1920" i="252"/>
  <c r="H1924" i="252"/>
  <c r="H1928" i="252"/>
  <c r="H1932" i="252"/>
  <c r="H1936" i="252"/>
  <c r="H1940" i="252"/>
  <c r="H1944" i="252"/>
  <c r="H1948" i="252"/>
  <c r="H1952" i="252"/>
  <c r="H1956" i="252"/>
  <c r="H1960" i="252"/>
  <c r="H1964" i="252"/>
  <c r="H1968" i="252"/>
  <c r="H1972" i="252"/>
  <c r="H1976" i="252"/>
  <c r="H1980" i="252"/>
  <c r="H1984" i="252"/>
  <c r="H1988" i="252"/>
  <c r="H1992" i="252"/>
  <c r="H1996" i="252"/>
  <c r="H2000" i="252"/>
  <c r="H2004" i="252"/>
  <c r="H2008" i="252"/>
  <c r="H2012" i="252"/>
  <c r="H2016" i="252"/>
  <c r="H2020" i="252"/>
  <c r="H2024" i="252"/>
  <c r="H2028" i="252"/>
  <c r="H2032" i="252"/>
  <c r="H2036" i="252"/>
  <c r="H2040" i="252"/>
  <c r="H2044" i="252"/>
  <c r="H2057" i="252"/>
  <c r="H2073" i="252"/>
  <c r="H2089" i="252"/>
  <c r="H2647" i="252"/>
  <c r="H2928" i="252"/>
  <c r="H2860" i="252"/>
  <c r="H2924" i="252"/>
  <c r="H2872" i="252"/>
  <c r="H2102" i="252"/>
  <c r="H2106" i="252"/>
  <c r="H2110" i="252"/>
  <c r="H2114" i="252"/>
  <c r="H2118" i="252"/>
  <c r="H2122" i="252"/>
  <c r="H2126" i="252"/>
  <c r="H2130" i="252"/>
  <c r="H2134" i="252"/>
  <c r="H2138" i="252"/>
  <c r="H2142" i="252"/>
  <c r="H2146" i="252"/>
  <c r="H2150" i="252"/>
  <c r="H2154" i="252"/>
  <c r="H2158" i="252"/>
  <c r="H2162" i="252"/>
  <c r="H2166" i="252"/>
  <c r="H2170" i="252"/>
  <c r="H2174" i="252"/>
  <c r="H2178" i="252"/>
  <c r="H2182" i="252"/>
  <c r="H2186" i="252"/>
  <c r="H2190" i="252"/>
  <c r="H2194" i="252"/>
  <c r="H2198" i="252"/>
  <c r="H2202" i="252"/>
  <c r="H2206" i="252"/>
  <c r="H2210" i="252"/>
  <c r="H2214" i="252"/>
  <c r="H2218" i="252"/>
  <c r="H2222" i="252"/>
  <c r="K29" i="41"/>
  <c r="H527" i="252"/>
  <c r="H1250" i="252"/>
  <c r="H1378" i="252"/>
  <c r="H1506" i="252"/>
  <c r="H1634" i="252"/>
  <c r="H15" i="252"/>
  <c r="H31" i="252"/>
  <c r="H47" i="252"/>
  <c r="H63" i="252"/>
  <c r="H79" i="252"/>
  <c r="H95" i="252"/>
  <c r="H111" i="252"/>
  <c r="H127" i="252"/>
  <c r="H143" i="252"/>
  <c r="H159" i="252"/>
  <c r="H175" i="252"/>
  <c r="H191" i="252"/>
  <c r="H207" i="252"/>
  <c r="H223" i="252"/>
  <c r="H239" i="252"/>
  <c r="H255" i="252"/>
  <c r="H271" i="252"/>
  <c r="H287" i="252"/>
  <c r="H303" i="252"/>
  <c r="H319" i="252"/>
  <c r="H335" i="252"/>
  <c r="H351" i="252"/>
  <c r="H367" i="252"/>
  <c r="H383" i="252"/>
  <c r="H399" i="252"/>
  <c r="H415" i="252"/>
  <c r="H431" i="252"/>
  <c r="H447" i="252"/>
  <c r="H463" i="252"/>
  <c r="H479" i="252"/>
  <c r="H495" i="252"/>
  <c r="H511" i="252"/>
  <c r="H868" i="252"/>
  <c r="H932" i="252"/>
  <c r="H996" i="252"/>
  <c r="H1060" i="252"/>
  <c r="H1124" i="252"/>
  <c r="H1699" i="252"/>
  <c r="H1234" i="252"/>
  <c r="H1362" i="252"/>
  <c r="H1490" i="252"/>
  <c r="H1618" i="252"/>
  <c r="H9" i="252"/>
  <c r="H25" i="252"/>
  <c r="H41" i="252"/>
  <c r="H57" i="252"/>
  <c r="H73" i="252"/>
  <c r="H89" i="252"/>
  <c r="H105" i="252"/>
  <c r="H121" i="252"/>
  <c r="H137" i="252"/>
  <c r="H153" i="252"/>
  <c r="H169" i="252"/>
  <c r="H185" i="252"/>
  <c r="H201" i="252"/>
  <c r="H217" i="252"/>
  <c r="H233" i="252"/>
  <c r="H249" i="252"/>
  <c r="H265" i="252"/>
  <c r="H281" i="252"/>
  <c r="H297" i="252"/>
  <c r="H313" i="252"/>
  <c r="H329" i="252"/>
  <c r="H345" i="252"/>
  <c r="H361" i="252"/>
  <c r="H377" i="252"/>
  <c r="H393" i="252"/>
  <c r="H409" i="252"/>
  <c r="H425" i="252"/>
  <c r="H441" i="252"/>
  <c r="H457" i="252"/>
  <c r="H473" i="252"/>
  <c r="H489" i="252"/>
  <c r="H505" i="252"/>
  <c r="H521" i="252"/>
  <c r="H892" i="252"/>
  <c r="H956" i="252"/>
  <c r="H1020" i="252"/>
  <c r="H1084" i="252"/>
  <c r="H1184" i="252"/>
  <c r="H531" i="252"/>
  <c r="H1189" i="252"/>
  <c r="H1274" i="252"/>
  <c r="H1338" i="252"/>
  <c r="H1402" i="252"/>
  <c r="H1466" i="252"/>
  <c r="H1530" i="252"/>
  <c r="H1594" i="252"/>
  <c r="H1658" i="252"/>
  <c r="H2046" i="252"/>
  <c r="H14" i="252"/>
  <c r="H22" i="252"/>
  <c r="H30" i="252"/>
  <c r="H38" i="252"/>
  <c r="H46" i="252"/>
  <c r="H54" i="252"/>
  <c r="H62" i="252"/>
  <c r="H70" i="252"/>
  <c r="H78" i="252"/>
  <c r="H86" i="252"/>
  <c r="H94" i="252"/>
  <c r="H102" i="252"/>
  <c r="H110" i="252"/>
  <c r="H118" i="252"/>
  <c r="H126" i="252"/>
  <c r="H134" i="252"/>
  <c r="H142" i="252"/>
  <c r="H150" i="252"/>
  <c r="H158" i="252"/>
  <c r="H166" i="252"/>
  <c r="H174" i="252"/>
  <c r="H182" i="252"/>
  <c r="H190" i="252"/>
  <c r="H198" i="252"/>
  <c r="H206" i="252"/>
  <c r="H214" i="252"/>
  <c r="H222" i="252"/>
  <c r="H230" i="252"/>
  <c r="H238" i="252"/>
  <c r="H246" i="252"/>
  <c r="H254" i="252"/>
  <c r="H262" i="252"/>
  <c r="H270" i="252"/>
  <c r="H278" i="252"/>
  <c r="H286" i="252"/>
  <c r="H294" i="252"/>
  <c r="H302" i="252"/>
  <c r="H310" i="252"/>
  <c r="H318" i="252"/>
  <c r="H326" i="252"/>
  <c r="H334" i="252"/>
  <c r="H342" i="252"/>
  <c r="H350" i="252"/>
  <c r="H358" i="252"/>
  <c r="H366" i="252"/>
  <c r="H374" i="252"/>
  <c r="H382" i="252"/>
  <c r="H390" i="252"/>
  <c r="H398" i="252"/>
  <c r="H406" i="252"/>
  <c r="H414" i="252"/>
  <c r="H422" i="252"/>
  <c r="H430" i="252"/>
  <c r="H438" i="252"/>
  <c r="H446" i="252"/>
  <c r="H454" i="252"/>
  <c r="H462" i="252"/>
  <c r="H470" i="252"/>
  <c r="H478" i="252"/>
  <c r="H486" i="252"/>
  <c r="H494" i="252"/>
  <c r="H502" i="252"/>
  <c r="H510" i="252"/>
  <c r="H518" i="252"/>
  <c r="H856" i="252"/>
  <c r="H888" i="252"/>
  <c r="H920" i="252"/>
  <c r="H952" i="252"/>
  <c r="H984" i="252"/>
  <c r="H1016" i="252"/>
  <c r="H1048" i="252"/>
  <c r="H1080" i="252"/>
  <c r="H1112" i="252"/>
  <c r="H1144" i="252"/>
  <c r="H1207" i="252"/>
  <c r="H533" i="252"/>
  <c r="H1165" i="252"/>
  <c r="H1197" i="252"/>
  <c r="H1230" i="252"/>
  <c r="H1262" i="252"/>
  <c r="H1294" i="252"/>
  <c r="H1326" i="252"/>
  <c r="H1358" i="252"/>
  <c r="H1390" i="252"/>
  <c r="H1422" i="252"/>
  <c r="H1454" i="252"/>
  <c r="H1486" i="252"/>
  <c r="H1518" i="252"/>
  <c r="H1550" i="252"/>
  <c r="H1582" i="252"/>
  <c r="H1614" i="252"/>
  <c r="H1646" i="252"/>
  <c r="H1678" i="252"/>
  <c r="H1704" i="252"/>
  <c r="H534" i="252"/>
  <c r="H862" i="252"/>
  <c r="H878" i="252"/>
  <c r="H894" i="252"/>
  <c r="H910" i="252"/>
  <c r="H926" i="252"/>
  <c r="H942" i="252"/>
  <c r="H958" i="252"/>
  <c r="H974" i="252"/>
  <c r="H990" i="252"/>
  <c r="H1006" i="252"/>
  <c r="H1022" i="252"/>
  <c r="H1038" i="252"/>
  <c r="H1054" i="252"/>
  <c r="H1070" i="252"/>
  <c r="H1086" i="252"/>
  <c r="H1102" i="252"/>
  <c r="H1118" i="252"/>
  <c r="H1134" i="252"/>
  <c r="H1151" i="252"/>
  <c r="H1183" i="252"/>
  <c r="H1715" i="252"/>
  <c r="H540" i="252"/>
  <c r="H544" i="252"/>
  <c r="H548" i="252"/>
  <c r="H552" i="252"/>
  <c r="H556" i="252"/>
  <c r="H560" i="252"/>
  <c r="H564" i="252"/>
  <c r="H568" i="252"/>
  <c r="H572" i="252"/>
  <c r="H576" i="252"/>
  <c r="H580" i="252"/>
  <c r="H584" i="252"/>
  <c r="H588" i="252"/>
  <c r="H592" i="252"/>
  <c r="H596" i="252"/>
  <c r="H600" i="252"/>
  <c r="H604" i="252"/>
  <c r="H608" i="252"/>
  <c r="H612" i="252"/>
  <c r="H616" i="252"/>
  <c r="H620" i="252"/>
  <c r="H624" i="252"/>
  <c r="H628" i="252"/>
  <c r="H632" i="252"/>
  <c r="H636" i="252"/>
  <c r="H640" i="252"/>
  <c r="H644" i="252"/>
  <c r="H648" i="252"/>
  <c r="H652" i="252"/>
  <c r="H656" i="252"/>
  <c r="H660" i="252"/>
  <c r="H664" i="252"/>
  <c r="H668" i="252"/>
  <c r="H672" i="252"/>
  <c r="H676" i="252"/>
  <c r="H680" i="252"/>
  <c r="H684" i="252"/>
  <c r="H688" i="252"/>
  <c r="H692" i="252"/>
  <c r="H696" i="252"/>
  <c r="H700" i="252"/>
  <c r="H704" i="252"/>
  <c r="H708" i="252"/>
  <c r="H712" i="252"/>
  <c r="H716" i="252"/>
  <c r="H720" i="252"/>
  <c r="H724" i="252"/>
  <c r="H728" i="252"/>
  <c r="H732" i="252"/>
  <c r="H736" i="252"/>
  <c r="H740" i="252"/>
  <c r="H744" i="252"/>
  <c r="H748" i="252"/>
  <c r="H752" i="252"/>
  <c r="H756" i="252"/>
  <c r="H760" i="252"/>
  <c r="H764" i="252"/>
  <c r="H768" i="252"/>
  <c r="H772" i="252"/>
  <c r="H776" i="252"/>
  <c r="H780" i="252"/>
  <c r="H784" i="252"/>
  <c r="H788" i="252"/>
  <c r="H792" i="252"/>
  <c r="H796" i="252"/>
  <c r="H800" i="252"/>
  <c r="H804" i="252"/>
  <c r="H808" i="252"/>
  <c r="H812" i="252"/>
  <c r="H816" i="252"/>
  <c r="H820" i="252"/>
  <c r="H824" i="252"/>
  <c r="H828" i="252"/>
  <c r="H832" i="252"/>
  <c r="H836" i="252"/>
  <c r="H840" i="252"/>
  <c r="H844" i="252"/>
  <c r="H848" i="252"/>
  <c r="H852" i="252"/>
  <c r="H1162" i="252"/>
  <c r="H1178" i="252"/>
  <c r="H1194" i="252"/>
  <c r="H1210" i="252"/>
  <c r="H1224" i="252"/>
  <c r="H1240" i="252"/>
  <c r="H1256" i="252"/>
  <c r="H1272" i="252"/>
  <c r="H1288" i="252"/>
  <c r="H1304" i="252"/>
  <c r="H1320" i="252"/>
  <c r="H1336" i="252"/>
  <c r="H1352" i="252"/>
  <c r="H1368" i="252"/>
  <c r="H1384" i="252"/>
  <c r="H1400" i="252"/>
  <c r="H1416" i="252"/>
  <c r="H1432" i="252"/>
  <c r="H1448" i="252"/>
  <c r="H1464" i="252"/>
  <c r="H1480" i="252"/>
  <c r="H1496" i="252"/>
  <c r="H1512" i="252"/>
  <c r="H1528" i="252"/>
  <c r="H1544" i="252"/>
  <c r="H1560" i="252"/>
  <c r="H1576" i="252"/>
  <c r="H1592" i="252"/>
  <c r="H1608" i="252"/>
  <c r="H1624" i="252"/>
  <c r="H1640" i="252"/>
  <c r="H1656" i="252"/>
  <c r="H1672" i="252"/>
  <c r="H1688" i="252"/>
  <c r="H1712" i="252"/>
  <c r="H853" i="252"/>
  <c r="H861" i="252"/>
  <c r="H869" i="252"/>
  <c r="H877" i="252"/>
  <c r="H885" i="252"/>
  <c r="H893" i="252"/>
  <c r="H901" i="252"/>
  <c r="H909" i="252"/>
  <c r="H917" i="252"/>
  <c r="H925" i="252"/>
  <c r="H933" i="252"/>
  <c r="H941" i="252"/>
  <c r="H949" i="252"/>
  <c r="H957" i="252"/>
  <c r="H965" i="252"/>
  <c r="H973" i="252"/>
  <c r="H981" i="252"/>
  <c r="H989" i="252"/>
  <c r="H997" i="252"/>
  <c r="H1005" i="252"/>
  <c r="H1013" i="252"/>
  <c r="H1021" i="252"/>
  <c r="H1029" i="252"/>
  <c r="H1037" i="252"/>
  <c r="H1045" i="252"/>
  <c r="H1053" i="252"/>
  <c r="H1061" i="252"/>
  <c r="H1069" i="252"/>
  <c r="H1077" i="252"/>
  <c r="H1085" i="252"/>
  <c r="H1093" i="252"/>
  <c r="H1101" i="252"/>
  <c r="H1109" i="252"/>
  <c r="H1117" i="252"/>
  <c r="H1125" i="252"/>
  <c r="H1133" i="252"/>
  <c r="H1141" i="252"/>
  <c r="H1148" i="252"/>
  <c r="H1164" i="252"/>
  <c r="H1180" i="252"/>
  <c r="H1196" i="252"/>
  <c r="H1698" i="252"/>
  <c r="H1727" i="252"/>
  <c r="H1213" i="252"/>
  <c r="H1221" i="252"/>
  <c r="H1229" i="252"/>
  <c r="H1237" i="252"/>
  <c r="H1245" i="252"/>
  <c r="H1253" i="252"/>
  <c r="H1261" i="252"/>
  <c r="H1269" i="252"/>
  <c r="H1277" i="252"/>
  <c r="H1285" i="252"/>
  <c r="H1293" i="252"/>
  <c r="H1301" i="252"/>
  <c r="H1309" i="252"/>
  <c r="H1317" i="252"/>
  <c r="H1325" i="252"/>
  <c r="H1333" i="252"/>
  <c r="H1341" i="252"/>
  <c r="H1349" i="252"/>
  <c r="H1357" i="252"/>
  <c r="H1365" i="252"/>
  <c r="H1373" i="252"/>
  <c r="H1381" i="252"/>
  <c r="H1389" i="252"/>
  <c r="H1397" i="252"/>
  <c r="H1405" i="252"/>
  <c r="H1413" i="252"/>
  <c r="H1421" i="252"/>
  <c r="H1429" i="252"/>
  <c r="H1437" i="252"/>
  <c r="H1445" i="252"/>
  <c r="H1453" i="252"/>
  <c r="H1461" i="252"/>
  <c r="H1469" i="252"/>
  <c r="H1477" i="252"/>
  <c r="H1485" i="252"/>
  <c r="H1493" i="252"/>
  <c r="H1501" i="252"/>
  <c r="H1509" i="252"/>
  <c r="H1517" i="252"/>
  <c r="H1525" i="252"/>
  <c r="H1533" i="252"/>
  <c r="H1541" i="252"/>
  <c r="H1549" i="252"/>
  <c r="H1557" i="252"/>
  <c r="H1565" i="252"/>
  <c r="H1573" i="252"/>
  <c r="H1581" i="252"/>
  <c r="H1589" i="252"/>
  <c r="H1597" i="252"/>
  <c r="H1605" i="252"/>
  <c r="H1613" i="252"/>
  <c r="H1621" i="252"/>
  <c r="H1629" i="252"/>
  <c r="H1637" i="252"/>
  <c r="H1645" i="252"/>
  <c r="H1653" i="252"/>
  <c r="H1661" i="252"/>
  <c r="H1669" i="252"/>
  <c r="H1677" i="252"/>
  <c r="H1685" i="252"/>
  <c r="H1693" i="252"/>
  <c r="H1708" i="252"/>
  <c r="H1724" i="252"/>
  <c r="H2094" i="252"/>
  <c r="H1711" i="252"/>
  <c r="H2066" i="252"/>
  <c r="H1745" i="252"/>
  <c r="H2900" i="252"/>
  <c r="H2058" i="252"/>
  <c r="H3077" i="252"/>
  <c r="H1738" i="252"/>
  <c r="H2056" i="252"/>
  <c r="H2088" i="252"/>
  <c r="H2884" i="252"/>
  <c r="H1740" i="252"/>
  <c r="H2068" i="252"/>
  <c r="H2100" i="252"/>
  <c r="H2055" i="252"/>
  <c r="H2071" i="252"/>
  <c r="H2087" i="252"/>
  <c r="H2663" i="252"/>
  <c r="H1749" i="252"/>
  <c r="H1753" i="252"/>
  <c r="H1757" i="252"/>
  <c r="H1761" i="252"/>
  <c r="H1765" i="252"/>
  <c r="H1769" i="252"/>
  <c r="H1773" i="252"/>
  <c r="H1777" i="252"/>
  <c r="H1781" i="252"/>
  <c r="H1785" i="252"/>
  <c r="H1789" i="252"/>
  <c r="H1793" i="252"/>
  <c r="H1797" i="252"/>
  <c r="H1801" i="252"/>
  <c r="H1805" i="252"/>
  <c r="H1809" i="252"/>
  <c r="H1813" i="252"/>
  <c r="H1817" i="252"/>
  <c r="H1821" i="252"/>
  <c r="H1825" i="252"/>
  <c r="H1829" i="252"/>
  <c r="H1833" i="252"/>
  <c r="H1837" i="252"/>
  <c r="H1841" i="252"/>
  <c r="H1845" i="252"/>
  <c r="H1849" i="252"/>
  <c r="H1853" i="252"/>
  <c r="H1857" i="252"/>
  <c r="H1861" i="252"/>
  <c r="H1865" i="252"/>
  <c r="H1869" i="252"/>
  <c r="H1873" i="252"/>
  <c r="H1877" i="252"/>
  <c r="H1881" i="252"/>
  <c r="H1885" i="252"/>
  <c r="H1889" i="252"/>
  <c r="H1893" i="252"/>
  <c r="H1897" i="252"/>
  <c r="H1901" i="252"/>
  <c r="H1905" i="252"/>
  <c r="H1909" i="252"/>
  <c r="H1913" i="252"/>
  <c r="H1917" i="252"/>
  <c r="H1921" i="252"/>
  <c r="H1925" i="252"/>
  <c r="H1929" i="252"/>
  <c r="H1933" i="252"/>
  <c r="H1937" i="252"/>
  <c r="H1941" i="252"/>
  <c r="H1945" i="252"/>
  <c r="H1949" i="252"/>
  <c r="H1953" i="252"/>
  <c r="H1957" i="252"/>
  <c r="H1961" i="252"/>
  <c r="H1965" i="252"/>
  <c r="H1969" i="252"/>
  <c r="H1973" i="252"/>
  <c r="H1977" i="252"/>
  <c r="H1981" i="252"/>
  <c r="H1985" i="252"/>
  <c r="H1989" i="252"/>
  <c r="H1993" i="252"/>
  <c r="H1997" i="252"/>
  <c r="H2001" i="252"/>
  <c r="H2005" i="252"/>
  <c r="H2009" i="252"/>
  <c r="H2013" i="252"/>
  <c r="H2017" i="252"/>
  <c r="H2021" i="252"/>
  <c r="H2025" i="252"/>
  <c r="H2029" i="252"/>
  <c r="H2033" i="252"/>
  <c r="H2037" i="252"/>
  <c r="H2041" i="252"/>
  <c r="H2045" i="252"/>
  <c r="H2061" i="252"/>
  <c r="H2077" i="252"/>
  <c r="H2093" i="252"/>
  <c r="H2855" i="252"/>
  <c r="H3061" i="252"/>
  <c r="H2876" i="252"/>
  <c r="H2639" i="252"/>
  <c r="H2888" i="252"/>
  <c r="H2103" i="252"/>
  <c r="H2107" i="252"/>
  <c r="H2111" i="252"/>
  <c r="H2115" i="252"/>
  <c r="H2119" i="252"/>
  <c r="H2123" i="252"/>
  <c r="H2127" i="252"/>
  <c r="H2131" i="252"/>
  <c r="H2135" i="252"/>
  <c r="H2139" i="252"/>
  <c r="H2143" i="252"/>
  <c r="H2147" i="252"/>
  <c r="H2151" i="252"/>
  <c r="H2155" i="252"/>
  <c r="H2159" i="252"/>
  <c r="H2163" i="252"/>
  <c r="H2167" i="252"/>
  <c r="H2171" i="252"/>
  <c r="H2175" i="252"/>
  <c r="H2179" i="252"/>
  <c r="H2183" i="252"/>
  <c r="H2187" i="252"/>
  <c r="H2191" i="252"/>
  <c r="H2195" i="252"/>
  <c r="H2199" i="252"/>
  <c r="H2203" i="252"/>
  <c r="H2207" i="252"/>
  <c r="H2211" i="252"/>
  <c r="H2215" i="252"/>
  <c r="H2219" i="252"/>
  <c r="H2223" i="252"/>
  <c r="H29" i="41"/>
  <c r="H1166" i="252"/>
  <c r="H1282" i="252"/>
  <c r="H1410" i="252"/>
  <c r="H1538" i="252"/>
  <c r="H1666" i="252"/>
  <c r="H19" i="252"/>
  <c r="H35" i="252"/>
  <c r="H51" i="252"/>
  <c r="H67" i="252"/>
  <c r="H83" i="252"/>
  <c r="H99" i="252"/>
  <c r="H115" i="252"/>
  <c r="H131" i="252"/>
  <c r="H147" i="252"/>
  <c r="H163" i="252"/>
  <c r="H179" i="252"/>
  <c r="H195" i="252"/>
  <c r="H211" i="252"/>
  <c r="H227" i="252"/>
  <c r="H243" i="252"/>
  <c r="H259" i="252"/>
  <c r="H275" i="252"/>
  <c r="H291" i="252"/>
  <c r="H307" i="252"/>
  <c r="H323" i="252"/>
  <c r="H339" i="252"/>
  <c r="H355" i="252"/>
  <c r="H371" i="252"/>
  <c r="H387" i="252"/>
  <c r="H403" i="252"/>
  <c r="H419" i="252"/>
  <c r="H435" i="252"/>
  <c r="H451" i="252"/>
  <c r="H467" i="252"/>
  <c r="H483" i="252"/>
  <c r="H499" i="252"/>
  <c r="H515" i="252"/>
  <c r="H884" i="252"/>
  <c r="H948" i="252"/>
  <c r="H1012" i="252"/>
  <c r="H1076" i="252"/>
  <c r="H1140" i="252"/>
  <c r="H535" i="252"/>
  <c r="H1266" i="252"/>
  <c r="H1394" i="252"/>
  <c r="H1522" i="252"/>
  <c r="H1650" i="252"/>
  <c r="H13" i="252"/>
  <c r="H29" i="252"/>
  <c r="H45" i="252"/>
  <c r="H61" i="252"/>
  <c r="H77" i="252"/>
  <c r="H93" i="252"/>
  <c r="H109" i="252"/>
  <c r="H125" i="252"/>
  <c r="H141" i="252"/>
  <c r="H157" i="252"/>
  <c r="H173" i="252"/>
  <c r="H189" i="252"/>
  <c r="H205" i="252"/>
  <c r="H221" i="252"/>
  <c r="H237" i="252"/>
  <c r="H253" i="252"/>
  <c r="H269" i="252"/>
  <c r="H285" i="252"/>
  <c r="H301" i="252"/>
  <c r="H317" i="252"/>
  <c r="H333" i="252"/>
  <c r="H349" i="252"/>
  <c r="H365" i="252"/>
  <c r="H381" i="252"/>
  <c r="H397" i="252"/>
  <c r="H413" i="252"/>
  <c r="H429" i="252"/>
  <c r="H445" i="252"/>
  <c r="H461" i="252"/>
  <c r="H477" i="252"/>
  <c r="H493" i="252"/>
  <c r="H509" i="252"/>
  <c r="H528" i="252"/>
  <c r="H908" i="252"/>
  <c r="H972" i="252"/>
  <c r="H1036" i="252"/>
  <c r="H1100" i="252"/>
  <c r="H1191" i="252"/>
  <c r="H1150" i="252"/>
  <c r="H1226" i="252"/>
  <c r="H1290" i="252"/>
  <c r="H1354" i="252"/>
  <c r="H1418" i="252"/>
  <c r="H1482" i="252"/>
  <c r="H1546" i="252"/>
  <c r="H1610" i="252"/>
  <c r="H1674" i="252"/>
  <c r="M32" i="41"/>
  <c r="H16" i="252"/>
  <c r="H24" i="252"/>
  <c r="H32" i="252"/>
  <c r="H40" i="252"/>
  <c r="H48" i="252"/>
  <c r="H56" i="252"/>
  <c r="H64" i="252"/>
  <c r="H72" i="252"/>
  <c r="H80" i="252"/>
  <c r="H88" i="252"/>
  <c r="H96" i="252"/>
  <c r="H104" i="252"/>
  <c r="H112" i="252"/>
  <c r="H120" i="252"/>
  <c r="H128" i="252"/>
  <c r="H136" i="252"/>
  <c r="H144" i="252"/>
  <c r="H152" i="252"/>
  <c r="H160" i="252"/>
  <c r="H168" i="252"/>
  <c r="H176" i="252"/>
  <c r="H184" i="252"/>
  <c r="H192" i="252"/>
  <c r="H200" i="252"/>
  <c r="H208" i="252"/>
  <c r="H216" i="252"/>
  <c r="H224" i="252"/>
  <c r="H232" i="252"/>
  <c r="H240" i="252"/>
  <c r="H248" i="252"/>
  <c r="H256" i="252"/>
  <c r="H264" i="252"/>
  <c r="H272" i="252"/>
  <c r="H280" i="252"/>
  <c r="H288" i="252"/>
  <c r="H296" i="252"/>
  <c r="H304" i="252"/>
  <c r="H312" i="252"/>
  <c r="H320" i="252"/>
  <c r="H328" i="252"/>
  <c r="H336" i="252"/>
  <c r="H344" i="252"/>
  <c r="H352" i="252"/>
  <c r="H360" i="252"/>
  <c r="H368" i="252"/>
  <c r="H376" i="252"/>
  <c r="H384" i="252"/>
  <c r="H392" i="252"/>
  <c r="H400" i="252"/>
  <c r="H408" i="252"/>
  <c r="H416" i="252"/>
  <c r="H424" i="252"/>
  <c r="H432" i="252"/>
  <c r="H440" i="252"/>
  <c r="H448" i="252"/>
  <c r="H456" i="252"/>
  <c r="H464" i="252"/>
  <c r="H472" i="252"/>
  <c r="H480" i="252"/>
  <c r="H488" i="252"/>
  <c r="H496" i="252"/>
  <c r="H504" i="252"/>
  <c r="H512" i="252"/>
  <c r="H520" i="252"/>
  <c r="H864" i="252"/>
  <c r="H896" i="252"/>
  <c r="H928" i="252"/>
  <c r="H960" i="252"/>
  <c r="H992" i="252"/>
  <c r="H1024" i="252"/>
  <c r="H1056" i="252"/>
  <c r="H1088" i="252"/>
  <c r="H1120" i="252"/>
  <c r="H1168" i="252"/>
  <c r="H8" i="252"/>
  <c r="H537" i="252"/>
  <c r="H1174" i="252"/>
  <c r="H1206" i="252"/>
  <c r="H1238" i="252"/>
  <c r="H1270" i="252"/>
  <c r="H1302" i="252"/>
  <c r="H1334" i="252"/>
  <c r="H1366" i="252"/>
  <c r="H1398" i="252"/>
  <c r="H1430" i="252"/>
  <c r="H1462" i="252"/>
  <c r="H1494" i="252"/>
  <c r="H1526" i="252"/>
  <c r="H1558" i="252"/>
  <c r="H1590" i="252"/>
  <c r="H1622" i="252"/>
  <c r="H1654" i="252"/>
  <c r="H1686" i="252"/>
  <c r="H522" i="252"/>
  <c r="H538" i="252"/>
  <c r="H866" i="252"/>
  <c r="H882" i="252"/>
  <c r="H898" i="252"/>
  <c r="H914" i="252"/>
  <c r="H930" i="252"/>
  <c r="H946" i="252"/>
  <c r="H962" i="252"/>
  <c r="H978" i="252"/>
  <c r="H994" i="252"/>
  <c r="H1010" i="252"/>
  <c r="H1026" i="252"/>
  <c r="H1042" i="252"/>
  <c r="H1058" i="252"/>
  <c r="H1074" i="252"/>
  <c r="H1090" i="252"/>
  <c r="H1106" i="252"/>
  <c r="H1122" i="252"/>
  <c r="H1138" i="252"/>
  <c r="H1160" i="252"/>
  <c r="H1192" i="252"/>
  <c r="H1722" i="252"/>
  <c r="H541" i="252"/>
  <c r="H545" i="252"/>
  <c r="H549" i="252"/>
  <c r="H553" i="252"/>
  <c r="H557" i="252"/>
  <c r="H561" i="252"/>
  <c r="H565" i="252"/>
  <c r="H569" i="252"/>
  <c r="H573" i="252"/>
  <c r="H577" i="252"/>
  <c r="H581" i="252"/>
  <c r="H585" i="252"/>
  <c r="H589" i="252"/>
  <c r="H593" i="252"/>
  <c r="H597" i="252"/>
  <c r="H601" i="252"/>
  <c r="H605" i="252"/>
  <c r="H609" i="252"/>
  <c r="H613" i="252"/>
  <c r="H617" i="252"/>
  <c r="H621" i="252"/>
  <c r="H625" i="252"/>
  <c r="H629" i="252"/>
  <c r="H633" i="252"/>
  <c r="H637" i="252"/>
  <c r="H641" i="252"/>
  <c r="H645" i="252"/>
  <c r="H649" i="252"/>
  <c r="H653" i="252"/>
  <c r="H657" i="252"/>
  <c r="H661" i="252"/>
  <c r="H665" i="252"/>
  <c r="H669" i="252"/>
  <c r="H673" i="252"/>
  <c r="H677" i="252"/>
  <c r="H681" i="252"/>
  <c r="H685" i="252"/>
  <c r="H689" i="252"/>
  <c r="H693" i="252"/>
  <c r="H697" i="252"/>
  <c r="H701" i="252"/>
  <c r="H705" i="252"/>
  <c r="H709" i="252"/>
  <c r="H713" i="252"/>
  <c r="H717" i="252"/>
  <c r="H721" i="252"/>
  <c r="H725" i="252"/>
  <c r="H729" i="252"/>
  <c r="H733" i="252"/>
  <c r="H737" i="252"/>
  <c r="H741" i="252"/>
  <c r="H745" i="252"/>
  <c r="H749" i="252"/>
  <c r="H753" i="252"/>
  <c r="H757" i="252"/>
  <c r="H761" i="252"/>
  <c r="H765" i="252"/>
  <c r="H769" i="252"/>
  <c r="H773" i="252"/>
  <c r="H777" i="252"/>
  <c r="H781" i="252"/>
  <c r="H785" i="252"/>
  <c r="H789" i="252"/>
  <c r="H793" i="252"/>
  <c r="H797" i="252"/>
  <c r="H801" i="252"/>
  <c r="H805" i="252"/>
  <c r="H809" i="252"/>
  <c r="H813" i="252"/>
  <c r="H817" i="252"/>
  <c r="H821" i="252"/>
  <c r="H825" i="252"/>
  <c r="H829" i="252"/>
  <c r="H833" i="252"/>
  <c r="H837" i="252"/>
  <c r="H841" i="252"/>
  <c r="H845" i="252"/>
  <c r="H849" i="252"/>
  <c r="H1153" i="252"/>
  <c r="H1169" i="252"/>
  <c r="H1185" i="252"/>
  <c r="H1201" i="252"/>
  <c r="H1212" i="252"/>
  <c r="H1228" i="252"/>
  <c r="H1244" i="252"/>
  <c r="H1260" i="252"/>
  <c r="H1276" i="252"/>
  <c r="H1292" i="252"/>
  <c r="H1308" i="252"/>
  <c r="H1324" i="252"/>
  <c r="H1340" i="252"/>
  <c r="H1356" i="252"/>
  <c r="H1372" i="252"/>
  <c r="H1388" i="252"/>
  <c r="H1404" i="252"/>
  <c r="H1420" i="252"/>
  <c r="H1436" i="252"/>
  <c r="H1452" i="252"/>
  <c r="H1468" i="252"/>
  <c r="H1484" i="252"/>
  <c r="H1500" i="252"/>
  <c r="H1516" i="252"/>
  <c r="H1532" i="252"/>
  <c r="H1548" i="252"/>
  <c r="H1564" i="252"/>
  <c r="H1580" i="252"/>
  <c r="H1596" i="252"/>
  <c r="H1612" i="252"/>
  <c r="H1628" i="252"/>
  <c r="H1644" i="252"/>
  <c r="H1660" i="252"/>
  <c r="H1676" i="252"/>
  <c r="H1692" i="252"/>
  <c r="H1721" i="252"/>
  <c r="H855" i="252"/>
  <c r="H863" i="252"/>
  <c r="H871" i="252"/>
  <c r="H879" i="252"/>
  <c r="H887" i="252"/>
  <c r="H895" i="252"/>
  <c r="H903" i="252"/>
  <c r="H911" i="252"/>
  <c r="H919" i="252"/>
  <c r="H927" i="252"/>
  <c r="H935" i="252"/>
  <c r="H943" i="252"/>
  <c r="H951" i="252"/>
  <c r="H959" i="252"/>
  <c r="H967" i="252"/>
  <c r="H975" i="252"/>
  <c r="H983" i="252"/>
  <c r="H991" i="252"/>
  <c r="H999" i="252"/>
  <c r="H1007" i="252"/>
  <c r="H1015" i="252"/>
  <c r="H1023" i="252"/>
  <c r="H1031" i="252"/>
  <c r="H1039" i="252"/>
  <c r="H1047" i="252"/>
  <c r="H1055" i="252"/>
  <c r="H1063" i="252"/>
  <c r="H1071" i="252"/>
  <c r="H1079" i="252"/>
  <c r="H1087" i="252"/>
  <c r="H1095" i="252"/>
  <c r="H1103" i="252"/>
  <c r="H1111" i="252"/>
  <c r="H1119" i="252"/>
  <c r="H1127" i="252"/>
  <c r="H1135" i="252"/>
  <c r="H1143" i="252"/>
  <c r="H1155" i="252"/>
  <c r="H1171" i="252"/>
  <c r="H1187" i="252"/>
  <c r="H1203" i="252"/>
  <c r="H1707" i="252"/>
  <c r="H1735" i="252"/>
  <c r="H1215" i="252"/>
  <c r="H1223" i="252"/>
  <c r="H1231" i="252"/>
  <c r="H1239" i="252"/>
  <c r="H1247" i="252"/>
  <c r="H1255" i="252"/>
  <c r="H1263" i="252"/>
  <c r="H1271" i="252"/>
  <c r="H1279" i="252"/>
  <c r="H1287" i="252"/>
  <c r="H1295" i="252"/>
  <c r="H1303" i="252"/>
  <c r="H1311" i="252"/>
  <c r="H1319" i="252"/>
  <c r="H1327" i="252"/>
  <c r="H1335" i="252"/>
  <c r="H1343" i="252"/>
  <c r="H1351" i="252"/>
  <c r="H1359" i="252"/>
  <c r="H1367" i="252"/>
  <c r="H1375" i="252"/>
  <c r="H1383" i="252"/>
  <c r="H1391" i="252"/>
  <c r="H1399" i="252"/>
  <c r="H1407" i="252"/>
  <c r="H1415" i="252"/>
  <c r="H1423" i="252"/>
  <c r="H1431" i="252"/>
  <c r="H1439" i="252"/>
  <c r="H1447" i="252"/>
  <c r="H1455" i="252"/>
  <c r="H1463" i="252"/>
  <c r="H1471" i="252"/>
  <c r="H1479" i="252"/>
  <c r="H1487" i="252"/>
  <c r="H1495" i="252"/>
  <c r="H1503" i="252"/>
  <c r="H1511" i="252"/>
  <c r="H1519" i="252"/>
  <c r="H1527" i="252"/>
  <c r="H1535" i="252"/>
  <c r="H1543" i="252"/>
  <c r="H1551" i="252"/>
  <c r="H1559" i="252"/>
  <c r="H1567" i="252"/>
  <c r="H1575" i="252"/>
  <c r="H1583" i="252"/>
  <c r="H1591" i="252"/>
  <c r="H1599" i="252"/>
  <c r="H1607" i="252"/>
  <c r="H1615" i="252"/>
  <c r="H1623" i="252"/>
  <c r="H1631" i="252"/>
  <c r="H1639" i="252"/>
  <c r="H1647" i="252"/>
  <c r="H1655" i="252"/>
  <c r="H1663" i="252"/>
  <c r="H1671" i="252"/>
  <c r="H1679" i="252"/>
  <c r="H1687" i="252"/>
  <c r="H1695" i="252"/>
  <c r="H1709" i="252"/>
  <c r="H1725" i="252"/>
  <c r="H1702" i="252"/>
  <c r="H1718" i="252"/>
  <c r="H2098" i="252"/>
  <c r="H2054" i="252"/>
  <c r="H1731" i="252"/>
  <c r="H2074" i="252"/>
  <c r="H1726" i="252"/>
  <c r="H1742" i="252"/>
  <c r="H2064" i="252"/>
  <c r="H2096" i="252"/>
  <c r="H1728" i="252"/>
  <c r="H1744" i="252"/>
  <c r="H2076" i="252"/>
  <c r="H2916" i="252"/>
  <c r="H2059" i="252"/>
  <c r="H2075" i="252"/>
  <c r="H2091" i="252"/>
  <c r="H2880" i="252"/>
  <c r="H1750" i="252"/>
  <c r="H1754" i="252"/>
  <c r="H1758" i="252"/>
  <c r="H1762" i="252"/>
  <c r="H1766" i="252"/>
  <c r="H1770" i="252"/>
  <c r="H1774" i="252"/>
  <c r="H1778" i="252"/>
  <c r="H1782" i="252"/>
  <c r="H1786" i="252"/>
  <c r="H1790" i="252"/>
  <c r="H1794" i="252"/>
  <c r="H1798" i="252"/>
  <c r="H1802" i="252"/>
  <c r="H1806" i="252"/>
  <c r="H1810" i="252"/>
  <c r="H1814" i="252"/>
  <c r="H1818" i="252"/>
  <c r="H1822" i="252"/>
  <c r="H1826" i="252"/>
  <c r="H1830" i="252"/>
  <c r="H1834" i="252"/>
  <c r="H1838" i="252"/>
  <c r="H1842" i="252"/>
  <c r="H1846" i="252"/>
  <c r="H1850" i="252"/>
  <c r="H1854" i="252"/>
  <c r="H1858" i="252"/>
  <c r="H1862" i="252"/>
  <c r="H1866" i="252"/>
  <c r="H1870" i="252"/>
  <c r="H1874" i="252"/>
  <c r="H1878" i="252"/>
  <c r="H1882" i="252"/>
  <c r="H1886" i="252"/>
  <c r="H1890" i="252"/>
  <c r="H1894" i="252"/>
  <c r="H1898" i="252"/>
  <c r="H1902" i="252"/>
  <c r="H1906" i="252"/>
  <c r="H1910" i="252"/>
  <c r="H1914" i="252"/>
  <c r="H1918" i="252"/>
  <c r="H1922" i="252"/>
  <c r="H1926" i="252"/>
  <c r="H1930" i="252"/>
  <c r="H1934" i="252"/>
  <c r="H1938" i="252"/>
  <c r="H1942" i="252"/>
  <c r="H1946" i="252"/>
  <c r="H1950" i="252"/>
  <c r="H1954" i="252"/>
  <c r="H1958" i="252"/>
  <c r="H1962" i="252"/>
  <c r="H1966" i="252"/>
  <c r="H1970" i="252"/>
  <c r="H1974" i="252"/>
  <c r="H1978" i="252"/>
  <c r="H1982" i="252"/>
  <c r="H1986" i="252"/>
  <c r="H1990" i="252"/>
  <c r="H1994" i="252"/>
  <c r="H1998" i="252"/>
  <c r="H2002" i="252"/>
  <c r="H2006" i="252"/>
  <c r="H2010" i="252"/>
  <c r="H2014" i="252"/>
  <c r="H2018" i="252"/>
  <c r="H2022" i="252"/>
  <c r="H2026" i="252"/>
  <c r="H2030" i="252"/>
  <c r="H2034" i="252"/>
  <c r="H2038" i="252"/>
  <c r="H2042" i="252"/>
  <c r="H2049" i="252"/>
  <c r="H2065" i="252"/>
  <c r="H2081" i="252"/>
  <c r="H2097" i="252"/>
  <c r="H2864" i="252"/>
  <c r="H2635" i="252"/>
  <c r="H2892" i="252"/>
  <c r="H2655" i="252"/>
  <c r="H2904" i="252"/>
  <c r="H2104" i="252"/>
  <c r="H2108" i="252"/>
  <c r="H2112" i="252"/>
  <c r="H2116" i="252"/>
  <c r="H2120" i="252"/>
  <c r="H2124" i="252"/>
  <c r="H2128" i="252"/>
  <c r="H2132" i="252"/>
  <c r="H2136" i="252"/>
  <c r="H2140" i="252"/>
  <c r="H2144" i="252"/>
  <c r="H2148" i="252"/>
  <c r="H2152" i="252"/>
  <c r="H2156" i="252"/>
  <c r="H2160" i="252"/>
  <c r="H2164" i="252"/>
  <c r="H2168" i="252"/>
  <c r="H2172" i="252"/>
  <c r="H2176" i="252"/>
  <c r="H2180" i="252"/>
  <c r="H2184" i="252"/>
  <c r="H2188" i="252"/>
  <c r="H2192" i="252"/>
  <c r="H2196" i="252"/>
  <c r="H2200" i="252"/>
  <c r="H2204" i="252"/>
  <c r="H2208" i="252"/>
  <c r="H2212" i="252"/>
  <c r="H2216" i="252"/>
  <c r="H1173" i="252"/>
  <c r="H1314" i="252"/>
  <c r="H1442" i="252"/>
  <c r="H1570" i="252"/>
  <c r="H1713" i="252"/>
  <c r="H23" i="252"/>
  <c r="H39" i="252"/>
  <c r="H55" i="252"/>
  <c r="H71" i="252"/>
  <c r="H87" i="252"/>
  <c r="H103" i="252"/>
  <c r="H119" i="252"/>
  <c r="H135" i="252"/>
  <c r="H151" i="252"/>
  <c r="H167" i="252"/>
  <c r="H183" i="252"/>
  <c r="H199" i="252"/>
  <c r="H215" i="252"/>
  <c r="H231" i="252"/>
  <c r="H247" i="252"/>
  <c r="H263" i="252"/>
  <c r="H279" i="252"/>
  <c r="H295" i="252"/>
  <c r="H311" i="252"/>
  <c r="H327" i="252"/>
  <c r="H343" i="252"/>
  <c r="H359" i="252"/>
  <c r="H375" i="252"/>
  <c r="H391" i="252"/>
  <c r="H407" i="252"/>
  <c r="H423" i="252"/>
  <c r="H439" i="252"/>
  <c r="H455" i="252"/>
  <c r="H471" i="252"/>
  <c r="H487" i="252"/>
  <c r="H503" i="252"/>
  <c r="H519" i="252"/>
  <c r="H900" i="252"/>
  <c r="H964" i="252"/>
  <c r="H1028" i="252"/>
  <c r="H1092" i="252"/>
  <c r="H1152" i="252"/>
  <c r="H1198" i="252"/>
  <c r="H1298" i="252"/>
  <c r="H1426" i="252"/>
  <c r="H1554" i="252"/>
  <c r="H1682" i="252"/>
  <c r="H17" i="252"/>
  <c r="H33" i="252"/>
  <c r="H49" i="252"/>
  <c r="H65" i="252"/>
  <c r="H81" i="252"/>
  <c r="H97" i="252"/>
  <c r="H113" i="252"/>
  <c r="H129" i="252"/>
  <c r="H145" i="252"/>
  <c r="H161" i="252"/>
  <c r="H177" i="252"/>
  <c r="H193" i="252"/>
  <c r="H209" i="252"/>
  <c r="H225" i="252"/>
  <c r="H241" i="252"/>
  <c r="H257" i="252"/>
  <c r="H273" i="252"/>
  <c r="H289" i="252"/>
  <c r="H305" i="252"/>
  <c r="H321" i="252"/>
  <c r="H337" i="252"/>
  <c r="H353" i="252"/>
  <c r="H369" i="252"/>
  <c r="H385" i="252"/>
  <c r="H401" i="252"/>
  <c r="H417" i="252"/>
  <c r="H433" i="252"/>
  <c r="H449" i="252"/>
  <c r="H465" i="252"/>
  <c r="H481" i="252"/>
  <c r="H497" i="252"/>
  <c r="H513" i="252"/>
  <c r="H860" i="252"/>
  <c r="H924" i="252"/>
  <c r="H988" i="252"/>
  <c r="H1052" i="252"/>
  <c r="H1116" i="252"/>
  <c r="H1706" i="252"/>
  <c r="H1157" i="252"/>
  <c r="H1242" i="252"/>
  <c r="H1306" i="252"/>
  <c r="H1370" i="252"/>
  <c r="H1434" i="252"/>
  <c r="H1498" i="252"/>
  <c r="H1562" i="252"/>
  <c r="H1626" i="252"/>
  <c r="H1690" i="252"/>
  <c r="H10" i="252"/>
  <c r="H18" i="252"/>
  <c r="H26" i="252"/>
  <c r="H34" i="252"/>
  <c r="H42" i="252"/>
  <c r="H50" i="252"/>
  <c r="H58" i="252"/>
  <c r="H66" i="252"/>
  <c r="H74" i="252"/>
  <c r="H82" i="252"/>
  <c r="H90" i="252"/>
  <c r="H98" i="252"/>
  <c r="H106" i="252"/>
  <c r="H114" i="252"/>
  <c r="H122" i="252"/>
  <c r="H130" i="252"/>
  <c r="H138" i="252"/>
  <c r="H146" i="252"/>
  <c r="H154" i="252"/>
  <c r="H162" i="252"/>
  <c r="H170" i="252"/>
  <c r="H178" i="252"/>
  <c r="H186" i="252"/>
  <c r="H194" i="252"/>
  <c r="H202" i="252"/>
  <c r="H210" i="252"/>
  <c r="H218" i="252"/>
  <c r="H226" i="252"/>
  <c r="H234" i="252"/>
  <c r="H242" i="252"/>
  <c r="H250" i="252"/>
  <c r="H258" i="252"/>
  <c r="H266" i="252"/>
  <c r="H274" i="252"/>
  <c r="H282" i="252"/>
  <c r="H290" i="252"/>
  <c r="H298" i="252"/>
  <c r="H306" i="252"/>
  <c r="H314" i="252"/>
  <c r="H322" i="252"/>
  <c r="H330" i="252"/>
  <c r="H338" i="252"/>
  <c r="H346" i="252"/>
  <c r="H354" i="252"/>
  <c r="H362" i="252"/>
  <c r="H370" i="252"/>
  <c r="H378" i="252"/>
  <c r="H386" i="252"/>
  <c r="H394" i="252"/>
  <c r="H402" i="252"/>
  <c r="H410" i="252"/>
  <c r="H418" i="252"/>
  <c r="H426" i="252"/>
  <c r="H434" i="252"/>
  <c r="H442" i="252"/>
  <c r="H450" i="252"/>
  <c r="H458" i="252"/>
  <c r="H466" i="252"/>
  <c r="H474" i="252"/>
  <c r="H482" i="252"/>
  <c r="H490" i="252"/>
  <c r="H498" i="252"/>
  <c r="H506" i="252"/>
  <c r="H514" i="252"/>
  <c r="H524" i="252"/>
  <c r="H872" i="252"/>
  <c r="H904" i="252"/>
  <c r="H936" i="252"/>
  <c r="H968" i="252"/>
  <c r="H1000" i="252"/>
  <c r="H1032" i="252"/>
  <c r="H1064" i="252"/>
  <c r="H1096" i="252"/>
  <c r="H1128" i="252"/>
  <c r="H1175" i="252"/>
  <c r="H525" i="252"/>
  <c r="H1149" i="252"/>
  <c r="H1181" i="252"/>
  <c r="H1214" i="252"/>
  <c r="H1246" i="252"/>
  <c r="H1278" i="252"/>
  <c r="H1310" i="252"/>
  <c r="H1342" i="252"/>
  <c r="H1374" i="252"/>
  <c r="H1406" i="252"/>
  <c r="H1438" i="252"/>
  <c r="H1470" i="252"/>
  <c r="H1502" i="252"/>
  <c r="H1534" i="252"/>
  <c r="H1566" i="252"/>
  <c r="H1598" i="252"/>
  <c r="H1630" i="252"/>
  <c r="H1662" i="252"/>
  <c r="H1694" i="252"/>
  <c r="H526" i="252"/>
  <c r="H854" i="252"/>
  <c r="H870" i="252"/>
  <c r="H886" i="252"/>
  <c r="H902" i="252"/>
  <c r="H918" i="252"/>
  <c r="H934" i="252"/>
  <c r="H950" i="252"/>
  <c r="H966" i="252"/>
  <c r="H982" i="252"/>
  <c r="H998" i="252"/>
  <c r="H1014" i="252"/>
  <c r="H1030" i="252"/>
  <c r="H1046" i="252"/>
  <c r="H1062" i="252"/>
  <c r="H1078" i="252"/>
  <c r="H1094" i="252"/>
  <c r="H1110" i="252"/>
  <c r="H1126" i="252"/>
  <c r="H1142" i="252"/>
  <c r="H1167" i="252"/>
  <c r="H1199" i="252"/>
  <c r="H2082" i="252"/>
  <c r="H542" i="252"/>
  <c r="H546" i="252"/>
  <c r="H550" i="252"/>
  <c r="H554" i="252"/>
  <c r="H558" i="252"/>
  <c r="H562" i="252"/>
  <c r="H566" i="252"/>
  <c r="H570" i="252"/>
  <c r="H574" i="252"/>
  <c r="H578" i="252"/>
  <c r="H582" i="252"/>
  <c r="H586" i="252"/>
  <c r="H590" i="252"/>
  <c r="H594" i="252"/>
  <c r="H598" i="252"/>
  <c r="H602" i="252"/>
  <c r="H606" i="252"/>
  <c r="H610" i="252"/>
  <c r="H614" i="252"/>
  <c r="H618" i="252"/>
  <c r="H622" i="252"/>
  <c r="H626" i="252"/>
  <c r="H630" i="252"/>
  <c r="H634" i="252"/>
  <c r="H638" i="252"/>
  <c r="H642" i="252"/>
  <c r="H646" i="252"/>
  <c r="H650" i="252"/>
  <c r="H654" i="252"/>
  <c r="H658" i="252"/>
  <c r="H662" i="252"/>
  <c r="H666" i="252"/>
  <c r="H670" i="252"/>
  <c r="H674" i="252"/>
  <c r="H678" i="252"/>
  <c r="H682" i="252"/>
  <c r="H686" i="252"/>
  <c r="H690" i="252"/>
  <c r="H694" i="252"/>
  <c r="H698" i="252"/>
  <c r="H702" i="252"/>
  <c r="H706" i="252"/>
  <c r="H710" i="252"/>
  <c r="H714" i="252"/>
  <c r="H718" i="252"/>
  <c r="H722" i="252"/>
  <c r="H726" i="252"/>
  <c r="H730" i="252"/>
  <c r="H734" i="252"/>
  <c r="H738" i="252"/>
  <c r="H742" i="252"/>
  <c r="H746" i="252"/>
  <c r="H750" i="252"/>
  <c r="H754" i="252"/>
  <c r="H758" i="252"/>
  <c r="H762" i="252"/>
  <c r="H766" i="252"/>
  <c r="H770" i="252"/>
  <c r="H774" i="252"/>
  <c r="H778" i="252"/>
  <c r="H782" i="252"/>
  <c r="H786" i="252"/>
  <c r="H790" i="252"/>
  <c r="H794" i="252"/>
  <c r="H798" i="252"/>
  <c r="H802" i="252"/>
  <c r="H806" i="252"/>
  <c r="H810" i="252"/>
  <c r="H814" i="252"/>
  <c r="H818" i="252"/>
  <c r="H822" i="252"/>
  <c r="H826" i="252"/>
  <c r="H830" i="252"/>
  <c r="H834" i="252"/>
  <c r="H838" i="252"/>
  <c r="H842" i="252"/>
  <c r="H846" i="252"/>
  <c r="H850" i="252"/>
  <c r="H1154" i="252"/>
  <c r="H1170" i="252"/>
  <c r="H1186" i="252"/>
  <c r="H1202" i="252"/>
  <c r="H1216" i="252"/>
  <c r="H1232" i="252"/>
  <c r="H1248" i="252"/>
  <c r="H1264" i="252"/>
  <c r="H1280" i="252"/>
  <c r="H1296" i="252"/>
  <c r="H1312" i="252"/>
  <c r="H1328" i="252"/>
  <c r="H1344" i="252"/>
  <c r="H1360" i="252"/>
  <c r="H1376" i="252"/>
  <c r="H1392" i="252"/>
  <c r="H1408" i="252"/>
  <c r="H1424" i="252"/>
  <c r="H1440" i="252"/>
  <c r="H1456" i="252"/>
  <c r="H1472" i="252"/>
  <c r="H1488" i="252"/>
  <c r="H1504" i="252"/>
  <c r="H1520" i="252"/>
  <c r="H1536" i="252"/>
  <c r="H1552" i="252"/>
  <c r="H1568" i="252"/>
  <c r="H1584" i="252"/>
  <c r="H1600" i="252"/>
  <c r="H1616" i="252"/>
  <c r="H1632" i="252"/>
  <c r="H1648" i="252"/>
  <c r="H1664" i="252"/>
  <c r="H1680" i="252"/>
  <c r="H1696" i="252"/>
  <c r="H1729" i="252"/>
  <c r="H857" i="252"/>
  <c r="H865" i="252"/>
  <c r="H873" i="252"/>
  <c r="H881" i="252"/>
  <c r="H889" i="252"/>
  <c r="H897" i="252"/>
  <c r="H905" i="252"/>
  <c r="H913" i="252"/>
  <c r="H921" i="252"/>
  <c r="H929" i="252"/>
  <c r="H937" i="252"/>
  <c r="H945" i="252"/>
  <c r="H953" i="252"/>
  <c r="H961" i="252"/>
  <c r="H969" i="252"/>
  <c r="H977" i="252"/>
  <c r="H985" i="252"/>
  <c r="H993" i="252"/>
  <c r="H1001" i="252"/>
  <c r="H1009" i="252"/>
  <c r="H1017" i="252"/>
  <c r="H1025" i="252"/>
  <c r="H1033" i="252"/>
  <c r="H1041" i="252"/>
  <c r="H1049" i="252"/>
  <c r="H1057" i="252"/>
  <c r="H1065" i="252"/>
  <c r="H1073" i="252"/>
  <c r="H1081" i="252"/>
  <c r="H1089" i="252"/>
  <c r="H1097" i="252"/>
  <c r="H1105" i="252"/>
  <c r="H1113" i="252"/>
  <c r="H1121" i="252"/>
  <c r="H1129" i="252"/>
  <c r="H1137" i="252"/>
  <c r="H1145" i="252"/>
  <c r="H1156" i="252"/>
  <c r="H1172" i="252"/>
  <c r="H1188" i="252"/>
  <c r="H1204" i="252"/>
  <c r="H1714" i="252"/>
  <c r="H2050" i="252"/>
  <c r="H1217" i="252"/>
  <c r="H1225" i="252"/>
  <c r="H1233" i="252"/>
  <c r="H1241" i="252"/>
  <c r="H1249" i="252"/>
  <c r="H1257" i="252"/>
  <c r="H1265" i="252"/>
  <c r="H1273" i="252"/>
  <c r="H1281" i="252"/>
  <c r="H1289" i="252"/>
  <c r="H1297" i="252"/>
  <c r="H1305" i="252"/>
  <c r="H1313" i="252"/>
  <c r="H1321" i="252"/>
  <c r="H1329" i="252"/>
  <c r="H1337" i="252"/>
  <c r="H1345" i="252"/>
  <c r="H1353" i="252"/>
  <c r="H1361" i="252"/>
  <c r="H1369" i="252"/>
  <c r="H1377" i="252"/>
  <c r="H1385" i="252"/>
  <c r="H1393" i="252"/>
  <c r="H1401" i="252"/>
  <c r="H1409" i="252"/>
  <c r="H1417" i="252"/>
  <c r="H1425" i="252"/>
  <c r="H1433" i="252"/>
  <c r="H1441" i="252"/>
  <c r="H1449" i="252"/>
  <c r="H1457" i="252"/>
  <c r="H1465" i="252"/>
  <c r="H1473" i="252"/>
  <c r="H1481" i="252"/>
  <c r="H1489" i="252"/>
  <c r="H1497" i="252"/>
  <c r="H1505" i="252"/>
  <c r="H1513" i="252"/>
  <c r="H1521" i="252"/>
  <c r="H1529" i="252"/>
  <c r="H1537" i="252"/>
  <c r="H1545" i="252"/>
  <c r="H1553" i="252"/>
  <c r="H1561" i="252"/>
  <c r="H1569" i="252"/>
  <c r="H1577" i="252"/>
  <c r="H1585" i="252"/>
  <c r="H1593" i="252"/>
  <c r="H1601" i="252"/>
  <c r="H1609" i="252"/>
  <c r="H1617" i="252"/>
  <c r="H1625" i="252"/>
  <c r="H1633" i="252"/>
  <c r="H1641" i="252"/>
  <c r="H1649" i="252"/>
  <c r="H1657" i="252"/>
  <c r="H1665" i="252"/>
  <c r="H1673" i="252"/>
  <c r="H1681" i="252"/>
  <c r="H1689" i="252"/>
  <c r="H1700" i="252"/>
  <c r="H1716" i="252"/>
  <c r="H1741" i="252"/>
  <c r="H1703" i="252"/>
  <c r="H1719" i="252"/>
  <c r="H2659" i="252"/>
  <c r="H2070" i="252"/>
  <c r="H1739" i="252"/>
  <c r="H2090" i="252"/>
  <c r="H1730" i="252"/>
  <c r="H1746" i="252"/>
  <c r="H2072" i="252"/>
  <c r="H2643" i="252"/>
  <c r="H1732" i="252"/>
  <c r="H2052" i="252"/>
  <c r="H2084" i="252"/>
  <c r="H2047" i="252"/>
  <c r="H2063" i="252"/>
  <c r="H2079" i="252"/>
  <c r="H2095" i="252"/>
  <c r="H2912" i="252"/>
  <c r="H1751" i="252"/>
  <c r="H1755" i="252"/>
  <c r="H1759" i="252"/>
  <c r="H1763" i="252"/>
  <c r="H1767" i="252"/>
  <c r="H1771" i="252"/>
  <c r="H1775" i="252"/>
  <c r="H1779" i="252"/>
  <c r="H1783" i="252"/>
  <c r="H1787" i="252"/>
  <c r="H1791" i="252"/>
  <c r="H1795" i="252"/>
  <c r="H1799" i="252"/>
  <c r="H1803" i="252"/>
  <c r="H1807" i="252"/>
  <c r="H1811" i="252"/>
  <c r="H1815" i="252"/>
  <c r="H1819" i="252"/>
  <c r="H1823" i="252"/>
  <c r="H1827" i="252"/>
  <c r="H1831" i="252"/>
  <c r="H1835" i="252"/>
  <c r="H1839" i="252"/>
  <c r="H1843" i="252"/>
  <c r="H1847" i="252"/>
  <c r="H1851" i="252"/>
  <c r="H1855" i="252"/>
  <c r="H1859" i="252"/>
  <c r="H1863" i="252"/>
  <c r="H1867" i="252"/>
  <c r="H1871" i="252"/>
  <c r="H1875" i="252"/>
  <c r="H1879" i="252"/>
  <c r="H1883" i="252"/>
  <c r="H1887" i="252"/>
  <c r="H1891" i="252"/>
  <c r="H1895" i="252"/>
  <c r="H1899" i="252"/>
  <c r="H1903" i="252"/>
  <c r="H1907" i="252"/>
  <c r="H1911" i="252"/>
  <c r="H1915" i="252"/>
  <c r="H1919" i="252"/>
  <c r="H1923" i="252"/>
  <c r="H1927" i="252"/>
  <c r="H1931" i="252"/>
  <c r="H1935" i="252"/>
  <c r="H1939" i="252"/>
  <c r="H1943" i="252"/>
  <c r="H1947" i="252"/>
  <c r="H1951" i="252"/>
  <c r="H1955" i="252"/>
  <c r="H1959" i="252"/>
  <c r="H1963" i="252"/>
  <c r="H1967" i="252"/>
  <c r="H1971" i="252"/>
  <c r="H1975" i="252"/>
  <c r="H1979" i="252"/>
  <c r="H1983" i="252"/>
  <c r="H1987" i="252"/>
  <c r="H1991" i="252"/>
  <c r="H1999" i="252"/>
  <c r="H2015" i="252"/>
  <c r="H2031" i="252"/>
  <c r="H2053" i="252"/>
  <c r="H2896" i="252"/>
  <c r="H2920" i="252"/>
  <c r="H2117" i="252"/>
  <c r="H2133" i="252"/>
  <c r="H2149" i="252"/>
  <c r="H2165" i="252"/>
  <c r="H2181" i="252"/>
  <c r="H2197" i="252"/>
  <c r="H2213" i="252"/>
  <c r="H2224" i="252"/>
  <c r="H2228" i="252"/>
  <c r="H2232" i="252"/>
  <c r="H2236" i="252"/>
  <c r="H2240" i="252"/>
  <c r="H2244" i="252"/>
  <c r="H2248" i="252"/>
  <c r="H2252" i="252"/>
  <c r="H2256" i="252"/>
  <c r="H2260" i="252"/>
  <c r="H2264" i="252"/>
  <c r="H2268" i="252"/>
  <c r="H2272" i="252"/>
  <c r="H2276" i="252"/>
  <c r="H2280" i="252"/>
  <c r="H2284" i="252"/>
  <c r="H2288" i="252"/>
  <c r="H2292" i="252"/>
  <c r="H2296" i="252"/>
  <c r="H2300" i="252"/>
  <c r="H2304" i="252"/>
  <c r="H2308" i="252"/>
  <c r="H2312" i="252"/>
  <c r="H2316" i="252"/>
  <c r="H2320" i="252"/>
  <c r="H2324" i="252"/>
  <c r="H2328" i="252"/>
  <c r="H2332" i="252"/>
  <c r="H2336" i="252"/>
  <c r="H2340" i="252"/>
  <c r="H2344" i="252"/>
  <c r="H2348" i="252"/>
  <c r="H2352" i="252"/>
  <c r="H2356" i="252"/>
  <c r="H2360" i="252"/>
  <c r="H2364" i="252"/>
  <c r="H2368" i="252"/>
  <c r="H2372" i="252"/>
  <c r="H2376" i="252"/>
  <c r="H2380" i="252"/>
  <c r="H2384" i="252"/>
  <c r="H2388" i="252"/>
  <c r="H2392" i="252"/>
  <c r="H2396" i="252"/>
  <c r="H2400" i="252"/>
  <c r="H2404" i="252"/>
  <c r="H2408" i="252"/>
  <c r="H2412" i="252"/>
  <c r="H2416" i="252"/>
  <c r="H2420" i="252"/>
  <c r="H2424" i="252"/>
  <c r="H2428" i="252"/>
  <c r="H2432" i="252"/>
  <c r="H2436" i="252"/>
  <c r="H2440" i="252"/>
  <c r="H2444" i="252"/>
  <c r="H2448" i="252"/>
  <c r="H2452" i="252"/>
  <c r="H2456" i="252"/>
  <c r="H2460" i="252"/>
  <c r="H2661" i="252"/>
  <c r="H2882" i="252"/>
  <c r="H2914" i="252"/>
  <c r="H3143" i="252"/>
  <c r="H2665" i="252"/>
  <c r="H2878" i="252"/>
  <c r="H2910" i="252"/>
  <c r="H3172" i="252"/>
  <c r="H2464" i="252"/>
  <c r="H2468" i="252"/>
  <c r="H2472" i="252"/>
  <c r="H2476" i="252"/>
  <c r="H2480" i="252"/>
  <c r="H2484" i="252"/>
  <c r="H2488" i="252"/>
  <c r="H2492" i="252"/>
  <c r="H2496" i="252"/>
  <c r="H2500" i="252"/>
  <c r="H2504" i="252"/>
  <c r="H2508" i="252"/>
  <c r="H2512" i="252"/>
  <c r="H2516" i="252"/>
  <c r="H2520" i="252"/>
  <c r="H2524" i="252"/>
  <c r="H2528" i="252"/>
  <c r="H2532" i="252"/>
  <c r="H2536" i="252"/>
  <c r="H2540" i="252"/>
  <c r="H2544" i="252"/>
  <c r="H2548" i="252"/>
  <c r="H2552" i="252"/>
  <c r="H2556" i="252"/>
  <c r="H2560" i="252"/>
  <c r="H2564" i="252"/>
  <c r="H2568" i="252"/>
  <c r="H2572" i="252"/>
  <c r="H2576" i="252"/>
  <c r="H2580" i="252"/>
  <c r="H2584" i="252"/>
  <c r="H2588" i="252"/>
  <c r="H2592" i="252"/>
  <c r="H2596" i="252"/>
  <c r="H2600" i="252"/>
  <c r="H2604" i="252"/>
  <c r="H2608" i="252"/>
  <c r="H2612" i="252"/>
  <c r="H2616" i="252"/>
  <c r="H2620" i="252"/>
  <c r="H2624" i="252"/>
  <c r="H2628" i="252"/>
  <c r="H2632" i="252"/>
  <c r="H2644" i="252"/>
  <c r="H2660" i="252"/>
  <c r="H2857" i="252"/>
  <c r="H2871" i="252"/>
  <c r="H2887" i="252"/>
  <c r="H2903" i="252"/>
  <c r="H2919" i="252"/>
  <c r="H2936" i="252"/>
  <c r="H2634" i="252"/>
  <c r="H2650" i="252"/>
  <c r="H2666" i="252"/>
  <c r="H2861" i="252"/>
  <c r="H2877" i="252"/>
  <c r="H2893" i="252"/>
  <c r="H2909" i="252"/>
  <c r="H2925" i="252"/>
  <c r="H3081" i="252"/>
  <c r="H2852" i="252"/>
  <c r="H3051" i="252"/>
  <c r="H2667" i="252"/>
  <c r="H2671" i="252"/>
  <c r="H2675" i="252"/>
  <c r="H2679" i="252"/>
  <c r="H2683" i="252"/>
  <c r="H2687" i="252"/>
  <c r="H2691" i="252"/>
  <c r="H2695" i="252"/>
  <c r="H2699" i="252"/>
  <c r="H2703" i="252"/>
  <c r="H2707" i="252"/>
  <c r="H2711" i="252"/>
  <c r="H2715" i="252"/>
  <c r="H2719" i="252"/>
  <c r="H2723" i="252"/>
  <c r="H2727" i="252"/>
  <c r="H2731" i="252"/>
  <c r="H2735" i="252"/>
  <c r="H2739" i="252"/>
  <c r="H2743" i="252"/>
  <c r="H2747" i="252"/>
  <c r="H2751" i="252"/>
  <c r="H2755" i="252"/>
  <c r="H2759" i="252"/>
  <c r="H2763" i="252"/>
  <c r="H2767" i="252"/>
  <c r="H2771" i="252"/>
  <c r="H2775" i="252"/>
  <c r="H2779" i="252"/>
  <c r="H2783" i="252"/>
  <c r="H2787" i="252"/>
  <c r="H2791" i="252"/>
  <c r="H2795" i="252"/>
  <c r="H2799" i="252"/>
  <c r="H2803" i="252"/>
  <c r="H2807" i="252"/>
  <c r="H2811" i="252"/>
  <c r="H2815" i="252"/>
  <c r="H2819" i="252"/>
  <c r="H2823" i="252"/>
  <c r="H2827" i="252"/>
  <c r="H2831" i="252"/>
  <c r="H2835" i="252"/>
  <c r="H2846" i="252"/>
  <c r="H3043" i="252"/>
  <c r="H3071" i="252"/>
  <c r="H3033" i="252"/>
  <c r="H3056" i="252"/>
  <c r="H3072" i="252"/>
  <c r="H3155" i="252"/>
  <c r="H3045" i="252"/>
  <c r="H3058" i="252"/>
  <c r="H3074" i="252"/>
  <c r="H3032" i="252"/>
  <c r="H3141" i="252"/>
  <c r="H2938" i="252"/>
  <c r="H2942" i="252"/>
  <c r="H2946" i="252"/>
  <c r="H2950" i="252"/>
  <c r="H2954" i="252"/>
  <c r="H2958" i="252"/>
  <c r="H2962" i="252"/>
  <c r="H2966" i="252"/>
  <c r="H2970" i="252"/>
  <c r="H2974" i="252"/>
  <c r="H2978" i="252"/>
  <c r="H2982" i="252"/>
  <c r="H2986" i="252"/>
  <c r="H2990" i="252"/>
  <c r="H2994" i="252"/>
  <c r="H2998" i="252"/>
  <c r="H3002" i="252"/>
  <c r="H3006" i="252"/>
  <c r="H3010" i="252"/>
  <c r="H3014" i="252"/>
  <c r="H3018" i="252"/>
  <c r="H3022" i="252"/>
  <c r="H3026" i="252"/>
  <c r="H3030" i="252"/>
  <c r="H3042" i="252"/>
  <c r="H3142" i="252"/>
  <c r="H3162" i="252"/>
  <c r="H3148" i="252"/>
  <c r="H3166" i="252"/>
  <c r="H3167" i="252"/>
  <c r="H3085" i="252"/>
  <c r="H3089" i="252"/>
  <c r="H3093" i="252"/>
  <c r="H3097" i="252"/>
  <c r="H3101" i="252"/>
  <c r="H3105" i="252"/>
  <c r="H3109" i="252"/>
  <c r="H3113" i="252"/>
  <c r="H3117" i="252"/>
  <c r="H3121" i="252"/>
  <c r="H3125" i="252"/>
  <c r="H3129" i="252"/>
  <c r="H3133" i="252"/>
  <c r="H3137" i="252"/>
  <c r="H3165" i="252"/>
  <c r="H3176" i="252"/>
  <c r="H3180" i="252"/>
  <c r="H3184" i="252"/>
  <c r="H3188" i="252"/>
  <c r="H3192" i="252"/>
  <c r="H3196" i="252"/>
  <c r="H3200" i="252"/>
  <c r="H3204" i="252"/>
  <c r="F534" i="252"/>
  <c r="F564" i="252"/>
  <c r="F596" i="252"/>
  <c r="F628" i="252"/>
  <c r="F660" i="252"/>
  <c r="F692" i="252"/>
  <c r="F724" i="252"/>
  <c r="F756" i="252"/>
  <c r="F788" i="252"/>
  <c r="F820" i="252"/>
  <c r="F852" i="252"/>
  <c r="F905" i="252"/>
  <c r="F969" i="252"/>
  <c r="F1033" i="252"/>
  <c r="F1097" i="252"/>
  <c r="F1180" i="252"/>
  <c r="F1250" i="252"/>
  <c r="F1378" i="252"/>
  <c r="F1506" i="252"/>
  <c r="F1634" i="252"/>
  <c r="F526" i="252"/>
  <c r="F568" i="252"/>
  <c r="F600" i="252"/>
  <c r="F632" i="252"/>
  <c r="F664" i="252"/>
  <c r="F696" i="252"/>
  <c r="F728" i="252"/>
  <c r="F760" i="252"/>
  <c r="F792" i="252"/>
  <c r="F824" i="252"/>
  <c r="F865" i="252"/>
  <c r="F929" i="252"/>
  <c r="F993" i="252"/>
  <c r="F1057" i="252"/>
  <c r="F1121" i="252"/>
  <c r="F1198" i="252"/>
  <c r="F1330" i="252"/>
  <c r="F1458" i="252"/>
  <c r="F1586" i="252"/>
  <c r="F8" i="252"/>
  <c r="F542" i="252"/>
  <c r="F558" i="252"/>
  <c r="F574" i="252"/>
  <c r="F590" i="252"/>
  <c r="F606" i="252"/>
  <c r="F622" i="252"/>
  <c r="F638" i="252"/>
  <c r="F654" i="252"/>
  <c r="F670" i="252"/>
  <c r="F686" i="252"/>
  <c r="F702" i="252"/>
  <c r="F718" i="252"/>
  <c r="F734" i="252"/>
  <c r="F750" i="252"/>
  <c r="F766" i="252"/>
  <c r="F782" i="252"/>
  <c r="F798" i="252"/>
  <c r="F814" i="252"/>
  <c r="F830" i="252"/>
  <c r="F846" i="252"/>
  <c r="F869" i="252"/>
  <c r="F901" i="252"/>
  <c r="F933" i="252"/>
  <c r="F965" i="252"/>
  <c r="F997" i="252"/>
  <c r="F1029" i="252"/>
  <c r="F1061" i="252"/>
  <c r="F1093" i="252"/>
  <c r="F1125" i="252"/>
  <c r="F1196" i="252"/>
  <c r="F1150" i="252"/>
  <c r="F1258" i="252"/>
  <c r="F1322" i="252"/>
  <c r="F1386" i="252"/>
  <c r="F1450" i="252"/>
  <c r="F1514" i="252"/>
  <c r="F1578" i="252"/>
  <c r="F1642" i="252"/>
  <c r="F524" i="252"/>
  <c r="F539" i="252"/>
  <c r="F547" i="252"/>
  <c r="F555" i="252"/>
  <c r="F563" i="252"/>
  <c r="F571" i="252"/>
  <c r="F579" i="252"/>
  <c r="F587" i="252"/>
  <c r="F595" i="252"/>
  <c r="F603" i="252"/>
  <c r="F611" i="252"/>
  <c r="F619" i="252"/>
  <c r="F627" i="252"/>
  <c r="F635" i="252"/>
  <c r="F643" i="252"/>
  <c r="F651" i="252"/>
  <c r="F659" i="252"/>
  <c r="F667" i="252"/>
  <c r="F675" i="252"/>
  <c r="F683" i="252"/>
  <c r="F691" i="252"/>
  <c r="F699" i="252"/>
  <c r="F707" i="252"/>
  <c r="F715" i="252"/>
  <c r="F723" i="252"/>
  <c r="F731" i="252"/>
  <c r="F739" i="252"/>
  <c r="F747" i="252"/>
  <c r="F755" i="252"/>
  <c r="F763" i="252"/>
  <c r="F771" i="252"/>
  <c r="F779" i="252"/>
  <c r="F787" i="252"/>
  <c r="F795" i="252"/>
  <c r="F803" i="252"/>
  <c r="F811" i="252"/>
  <c r="F819" i="252"/>
  <c r="F827" i="252"/>
  <c r="F835" i="252"/>
  <c r="F843" i="252"/>
  <c r="F851" i="252"/>
  <c r="F867" i="252"/>
  <c r="F883" i="252"/>
  <c r="F899" i="252"/>
  <c r="F915" i="252"/>
  <c r="F931" i="252"/>
  <c r="F947" i="252"/>
  <c r="F963" i="252"/>
  <c r="F979" i="252"/>
  <c r="F995" i="252"/>
  <c r="F1011" i="252"/>
  <c r="F1027" i="252"/>
  <c r="F1043" i="252"/>
  <c r="F1059" i="252"/>
  <c r="F1075" i="252"/>
  <c r="F1091" i="252"/>
  <c r="F1107" i="252"/>
  <c r="F1123" i="252"/>
  <c r="F1139" i="252"/>
  <c r="F1188" i="252"/>
  <c r="F10" i="252"/>
  <c r="F14" i="252"/>
  <c r="F18" i="252"/>
  <c r="F22" i="252"/>
  <c r="F26" i="252"/>
  <c r="F30" i="252"/>
  <c r="F34" i="252"/>
  <c r="F38" i="252"/>
  <c r="F42" i="252"/>
  <c r="F46" i="252"/>
  <c r="F50" i="252"/>
  <c r="F54" i="252"/>
  <c r="F58" i="252"/>
  <c r="F62" i="252"/>
  <c r="F66" i="252"/>
  <c r="F70" i="252"/>
  <c r="F74" i="252"/>
  <c r="F78" i="252"/>
  <c r="F82" i="252"/>
  <c r="F86" i="252"/>
  <c r="F90" i="252"/>
  <c r="F94" i="252"/>
  <c r="F98" i="252"/>
  <c r="F102" i="252"/>
  <c r="F106" i="252"/>
  <c r="F110" i="252"/>
  <c r="F114" i="252"/>
  <c r="F118" i="252"/>
  <c r="F122" i="252"/>
  <c r="F126" i="252"/>
  <c r="F130" i="252"/>
  <c r="F134" i="252"/>
  <c r="F138" i="252"/>
  <c r="F142" i="252"/>
  <c r="F146" i="252"/>
  <c r="F150" i="252"/>
  <c r="F154" i="252"/>
  <c r="F158" i="252"/>
  <c r="F162" i="252"/>
  <c r="F166" i="252"/>
  <c r="F170" i="252"/>
  <c r="F174" i="252"/>
  <c r="F178" i="252"/>
  <c r="F182" i="252"/>
  <c r="F186" i="252"/>
  <c r="F190" i="252"/>
  <c r="F194" i="252"/>
  <c r="F198" i="252"/>
  <c r="F202" i="252"/>
  <c r="F206" i="252"/>
  <c r="F210" i="252"/>
  <c r="F214" i="252"/>
  <c r="F218" i="252"/>
  <c r="F222" i="252"/>
  <c r="F226" i="252"/>
  <c r="F230" i="252"/>
  <c r="F234" i="252"/>
  <c r="F238" i="252"/>
  <c r="F242" i="252"/>
  <c r="F246" i="252"/>
  <c r="F250" i="252"/>
  <c r="F254" i="252"/>
  <c r="F258" i="252"/>
  <c r="F262" i="252"/>
  <c r="F266" i="252"/>
  <c r="F270" i="252"/>
  <c r="F274" i="252"/>
  <c r="F278" i="252"/>
  <c r="F282" i="252"/>
  <c r="F286" i="252"/>
  <c r="F290" i="252"/>
  <c r="F294" i="252"/>
  <c r="F298" i="252"/>
  <c r="F302" i="252"/>
  <c r="F306" i="252"/>
  <c r="F310" i="252"/>
  <c r="F314" i="252"/>
  <c r="F318" i="252"/>
  <c r="F322" i="252"/>
  <c r="F326" i="252"/>
  <c r="F330" i="252"/>
  <c r="F334" i="252"/>
  <c r="F338" i="252"/>
  <c r="F342" i="252"/>
  <c r="F346" i="252"/>
  <c r="F350" i="252"/>
  <c r="F354" i="252"/>
  <c r="F358" i="252"/>
  <c r="F362" i="252"/>
  <c r="F366" i="252"/>
  <c r="F370" i="252"/>
  <c r="F374" i="252"/>
  <c r="F378" i="252"/>
  <c r="F382" i="252"/>
  <c r="F386" i="252"/>
  <c r="F390" i="252"/>
  <c r="F394" i="252"/>
  <c r="F398" i="252"/>
  <c r="F402" i="252"/>
  <c r="F406" i="252"/>
  <c r="F410" i="252"/>
  <c r="F414" i="252"/>
  <c r="F418" i="252"/>
  <c r="F422" i="252"/>
  <c r="F426" i="252"/>
  <c r="F430" i="252"/>
  <c r="F434" i="252"/>
  <c r="F438" i="252"/>
  <c r="F442" i="252"/>
  <c r="F446" i="252"/>
  <c r="F450" i="252"/>
  <c r="F454" i="252"/>
  <c r="F458" i="252"/>
  <c r="F462" i="252"/>
  <c r="F466" i="252"/>
  <c r="F470" i="252"/>
  <c r="F474" i="252"/>
  <c r="F478" i="252"/>
  <c r="F482" i="252"/>
  <c r="F486" i="252"/>
  <c r="F490" i="252"/>
  <c r="F494" i="252"/>
  <c r="F498" i="252"/>
  <c r="F502" i="252"/>
  <c r="F506" i="252"/>
  <c r="F510" i="252"/>
  <c r="F514" i="252"/>
  <c r="F518" i="252"/>
  <c r="F525" i="252"/>
  <c r="F1158" i="252"/>
  <c r="F1214" i="252"/>
  <c r="F1246" i="252"/>
  <c r="F1278" i="252"/>
  <c r="F1310" i="252"/>
  <c r="F1342" i="252"/>
  <c r="F1374" i="252"/>
  <c r="F1406" i="252"/>
  <c r="F1438" i="252"/>
  <c r="F1470" i="252"/>
  <c r="F1502" i="252"/>
  <c r="F1534" i="252"/>
  <c r="F1566" i="252"/>
  <c r="F1598" i="252"/>
  <c r="F1630" i="252"/>
  <c r="F1662" i="252"/>
  <c r="F1694" i="252"/>
  <c r="F858" i="252"/>
  <c r="F866" i="252"/>
  <c r="F874" i="252"/>
  <c r="F882" i="252"/>
  <c r="F890" i="252"/>
  <c r="F898" i="252"/>
  <c r="F906" i="252"/>
  <c r="F914" i="252"/>
  <c r="F922" i="252"/>
  <c r="F930" i="252"/>
  <c r="F938" i="252"/>
  <c r="F946" i="252"/>
  <c r="F954" i="252"/>
  <c r="F962" i="252"/>
  <c r="F970" i="252"/>
  <c r="F978" i="252"/>
  <c r="F986" i="252"/>
  <c r="F994" i="252"/>
  <c r="F1002" i="252"/>
  <c r="F1010" i="252"/>
  <c r="F1018" i="252"/>
  <c r="F1026" i="252"/>
  <c r="F1034" i="252"/>
  <c r="F1042" i="252"/>
  <c r="F1050" i="252"/>
  <c r="F1058" i="252"/>
  <c r="F1066" i="252"/>
  <c r="F1074" i="252"/>
  <c r="F1082" i="252"/>
  <c r="F1090" i="252"/>
  <c r="F1098" i="252"/>
  <c r="F1106" i="252"/>
  <c r="F1114" i="252"/>
  <c r="F1122" i="252"/>
  <c r="F1130" i="252"/>
  <c r="F1138" i="252"/>
  <c r="F1146" i="252"/>
  <c r="F1176" i="252"/>
  <c r="F1208" i="252"/>
  <c r="F1162" i="252"/>
  <c r="F1194" i="252"/>
  <c r="F1216" i="252"/>
  <c r="F1232" i="252"/>
  <c r="F1248" i="252"/>
  <c r="F1264" i="252"/>
  <c r="F1280" i="252"/>
  <c r="F1296" i="252"/>
  <c r="F1312" i="252"/>
  <c r="F1328" i="252"/>
  <c r="F1344" i="252"/>
  <c r="F1360" i="252"/>
  <c r="F1376" i="252"/>
  <c r="F1392" i="252"/>
  <c r="F1408" i="252"/>
  <c r="F1424" i="252"/>
  <c r="F1440" i="252"/>
  <c r="F1456" i="252"/>
  <c r="F1472" i="252"/>
  <c r="F1488" i="252"/>
  <c r="F1504" i="252"/>
  <c r="F1520" i="252"/>
  <c r="F1536" i="252"/>
  <c r="F1552" i="252"/>
  <c r="F1568" i="252"/>
  <c r="F1584" i="252"/>
  <c r="F1600" i="252"/>
  <c r="F1616" i="252"/>
  <c r="F1632" i="252"/>
  <c r="F1648" i="252"/>
  <c r="F1664" i="252"/>
  <c r="F1680" i="252"/>
  <c r="F1705" i="252"/>
  <c r="F1715" i="252"/>
  <c r="F1151" i="252"/>
  <c r="F1159" i="252"/>
  <c r="F1167" i="252"/>
  <c r="F1175" i="252"/>
  <c r="F1183" i="252"/>
  <c r="F1191" i="252"/>
  <c r="F1199" i="252"/>
  <c r="F1207" i="252"/>
  <c r="F1215" i="252"/>
  <c r="F1223" i="252"/>
  <c r="F1231" i="252"/>
  <c r="F1239" i="252"/>
  <c r="F1247" i="252"/>
  <c r="F1255" i="252"/>
  <c r="F1263" i="252"/>
  <c r="F1271" i="252"/>
  <c r="F1279" i="252"/>
  <c r="F1287" i="252"/>
  <c r="F1295" i="252"/>
  <c r="F1303" i="252"/>
  <c r="F1311" i="252"/>
  <c r="F1319" i="252"/>
  <c r="F1327" i="252"/>
  <c r="F1335" i="252"/>
  <c r="F1343" i="252"/>
  <c r="F1351" i="252"/>
  <c r="F1359" i="252"/>
  <c r="F1367" i="252"/>
  <c r="F1375" i="252"/>
  <c r="F1383" i="252"/>
  <c r="F1391" i="252"/>
  <c r="F1399" i="252"/>
  <c r="F1407" i="252"/>
  <c r="F1415" i="252"/>
  <c r="F1423" i="252"/>
  <c r="F1431" i="252"/>
  <c r="F1439" i="252"/>
  <c r="F1447" i="252"/>
  <c r="F1455" i="252"/>
  <c r="F1463" i="252"/>
  <c r="F1471" i="252"/>
  <c r="F1479" i="252"/>
  <c r="F1487" i="252"/>
  <c r="F1495" i="252"/>
  <c r="F1503" i="252"/>
  <c r="F1511" i="252"/>
  <c r="F1519" i="252"/>
  <c r="F1527" i="252"/>
  <c r="F1535" i="252"/>
  <c r="F1543" i="252"/>
  <c r="F1551" i="252"/>
  <c r="F1559" i="252"/>
  <c r="F1567" i="252"/>
  <c r="F1575" i="252"/>
  <c r="F1583" i="252"/>
  <c r="F1591" i="252"/>
  <c r="F1599" i="252"/>
  <c r="F1607" i="252"/>
  <c r="F1615" i="252"/>
  <c r="F1623" i="252"/>
  <c r="F1631" i="252"/>
  <c r="F1639" i="252"/>
  <c r="F1647" i="252"/>
  <c r="F1655" i="252"/>
  <c r="F1663" i="252"/>
  <c r="F1671" i="252"/>
  <c r="F1679" i="252"/>
  <c r="F1687" i="252"/>
  <c r="F1695" i="252"/>
  <c r="F2479" i="252"/>
  <c r="F1700" i="252"/>
  <c r="F1708" i="252"/>
  <c r="F1716" i="252"/>
  <c r="F1724" i="252"/>
  <c r="F2469" i="252"/>
  <c r="F1727" i="252"/>
  <c r="F1731" i="252"/>
  <c r="F1735" i="252"/>
  <c r="F1739" i="252"/>
  <c r="F1743" i="252"/>
  <c r="F1747" i="252"/>
  <c r="F1751" i="252"/>
  <c r="F1755" i="252"/>
  <c r="F1759" i="252"/>
  <c r="F1763" i="252"/>
  <c r="F1767" i="252"/>
  <c r="F1771" i="252"/>
  <c r="F1775" i="252"/>
  <c r="F1779" i="252"/>
  <c r="F1783" i="252"/>
  <c r="F1787" i="252"/>
  <c r="F1791" i="252"/>
  <c r="F1795" i="252"/>
  <c r="F1799" i="252"/>
  <c r="F1803" i="252"/>
  <c r="F1807" i="252"/>
  <c r="F1811" i="252"/>
  <c r="F1815" i="252"/>
  <c r="F1819" i="252"/>
  <c r="F1823" i="252"/>
  <c r="F1827" i="252"/>
  <c r="F1831" i="252"/>
  <c r="F1835" i="252"/>
  <c r="F1839" i="252"/>
  <c r="F1843" i="252"/>
  <c r="F1847" i="252"/>
  <c r="F1851" i="252"/>
  <c r="F1855" i="252"/>
  <c r="F1859" i="252"/>
  <c r="F1863" i="252"/>
  <c r="F1867" i="252"/>
  <c r="F1871" i="252"/>
  <c r="F1875" i="252"/>
  <c r="F1879" i="252"/>
  <c r="F1883" i="252"/>
  <c r="F1887" i="252"/>
  <c r="F1891" i="252"/>
  <c r="F1895" i="252"/>
  <c r="F1899" i="252"/>
  <c r="F1903" i="252"/>
  <c r="F1907" i="252"/>
  <c r="F1911" i="252"/>
  <c r="F1915" i="252"/>
  <c r="F1919" i="252"/>
  <c r="F1923" i="252"/>
  <c r="F1927" i="252"/>
  <c r="F1931" i="252"/>
  <c r="F1935" i="252"/>
  <c r="F1939" i="252"/>
  <c r="F1943" i="252"/>
  <c r="F1947" i="252"/>
  <c r="F1951" i="252"/>
  <c r="F1955" i="252"/>
  <c r="F1959" i="252"/>
  <c r="F1963" i="252"/>
  <c r="F1967" i="252"/>
  <c r="F1971" i="252"/>
  <c r="F1975" i="252"/>
  <c r="F1979" i="252"/>
  <c r="F1983" i="252"/>
  <c r="F1987" i="252"/>
  <c r="F1991" i="252"/>
  <c r="F1995" i="252"/>
  <c r="F1999" i="252"/>
  <c r="F2003" i="252"/>
  <c r="F2007" i="252"/>
  <c r="F2011" i="252"/>
  <c r="F2015" i="252"/>
  <c r="F2019" i="252"/>
  <c r="F2023" i="252"/>
  <c r="F2027" i="252"/>
  <c r="F2031" i="252"/>
  <c r="F2035" i="252"/>
  <c r="F2039" i="252"/>
  <c r="F2043" i="252"/>
  <c r="F2477" i="252"/>
  <c r="F2838" i="252"/>
  <c r="F2491" i="252"/>
  <c r="F2470" i="252"/>
  <c r="F2486" i="252"/>
  <c r="F2045" i="252"/>
  <c r="F2049" i="252"/>
  <c r="F2053" i="252"/>
  <c r="F2057" i="252"/>
  <c r="F2061" i="252"/>
  <c r="F2065" i="252"/>
  <c r="F2069" i="252"/>
  <c r="F2073" i="252"/>
  <c r="F2077" i="252"/>
  <c r="F2081" i="252"/>
  <c r="F2085" i="252"/>
  <c r="F2089" i="252"/>
  <c r="F2093" i="252"/>
  <c r="F2097" i="252"/>
  <c r="F2101" i="252"/>
  <c r="F2105" i="252"/>
  <c r="F2109" i="252"/>
  <c r="F2113" i="252"/>
  <c r="F2117" i="252"/>
  <c r="F2121" i="252"/>
  <c r="F2125" i="252"/>
  <c r="F2129" i="252"/>
  <c r="F2133" i="252"/>
  <c r="F2137" i="252"/>
  <c r="F2141" i="252"/>
  <c r="F2145" i="252"/>
  <c r="F2149" i="252"/>
  <c r="F2153" i="252"/>
  <c r="F2157" i="252"/>
  <c r="F2161" i="252"/>
  <c r="F2165" i="252"/>
  <c r="F2169" i="252"/>
  <c r="F2173" i="252"/>
  <c r="F2177" i="252"/>
  <c r="F2181" i="252"/>
  <c r="F2185" i="252"/>
  <c r="F2189" i="252"/>
  <c r="F2193" i="252"/>
  <c r="F2197" i="252"/>
  <c r="F2201" i="252"/>
  <c r="F2205" i="252"/>
  <c r="F2209" i="252"/>
  <c r="F2213" i="252"/>
  <c r="F2217" i="252"/>
  <c r="F2221" i="252"/>
  <c r="F2225" i="252"/>
  <c r="F2229" i="252"/>
  <c r="F2233" i="252"/>
  <c r="F2237" i="252"/>
  <c r="F2241" i="252"/>
  <c r="F2245" i="252"/>
  <c r="F2249" i="252"/>
  <c r="F2253" i="252"/>
  <c r="F2257" i="252"/>
  <c r="F2261" i="252"/>
  <c r="F2265" i="252"/>
  <c r="F2269" i="252"/>
  <c r="F2273" i="252"/>
  <c r="F2277" i="252"/>
  <c r="F2281" i="252"/>
  <c r="F2285" i="252"/>
  <c r="F2289" i="252"/>
  <c r="F2293" i="252"/>
  <c r="F2297" i="252"/>
  <c r="F2301" i="252"/>
  <c r="F2305" i="252"/>
  <c r="F2309" i="252"/>
  <c r="F2313" i="252"/>
  <c r="F2317" i="252"/>
  <c r="F2321" i="252"/>
  <c r="F2325" i="252"/>
  <c r="F2329" i="252"/>
  <c r="F2333" i="252"/>
  <c r="F2337" i="252"/>
  <c r="F2341" i="252"/>
  <c r="F2345" i="252"/>
  <c r="F2349" i="252"/>
  <c r="F2353" i="252"/>
  <c r="F2357" i="252"/>
  <c r="F2361" i="252"/>
  <c r="F2365" i="252"/>
  <c r="F2369" i="252"/>
  <c r="F2373" i="252"/>
  <c r="F2377" i="252"/>
  <c r="F2381" i="252"/>
  <c r="F2385" i="252"/>
  <c r="F2389" i="252"/>
  <c r="F2393" i="252"/>
  <c r="F2397" i="252"/>
  <c r="F2401" i="252"/>
  <c r="F2405" i="252"/>
  <c r="F2409" i="252"/>
  <c r="F2413" i="252"/>
  <c r="F2417" i="252"/>
  <c r="F2421" i="252"/>
  <c r="F2425" i="252"/>
  <c r="F2429" i="252"/>
  <c r="F2433" i="252"/>
  <c r="F2437" i="252"/>
  <c r="F2441" i="252"/>
  <c r="F2445" i="252"/>
  <c r="F2449" i="252"/>
  <c r="F2453" i="252"/>
  <c r="F2457" i="252"/>
  <c r="F2464" i="252"/>
  <c r="F2480" i="252"/>
  <c r="F2840" i="252"/>
  <c r="F2493" i="252"/>
  <c r="F2497" i="252"/>
  <c r="F2501" i="252"/>
  <c r="F2505" i="252"/>
  <c r="F2509" i="252"/>
  <c r="F2513" i="252"/>
  <c r="F2517" i="252"/>
  <c r="F2521" i="252"/>
  <c r="F2525" i="252"/>
  <c r="F2529" i="252"/>
  <c r="F2533" i="252"/>
  <c r="F2537" i="252"/>
  <c r="F2541" i="252"/>
  <c r="F2545" i="252"/>
  <c r="F2549" i="252"/>
  <c r="F2553" i="252"/>
  <c r="F2557" i="252"/>
  <c r="F2561" i="252"/>
  <c r="F2565" i="252"/>
  <c r="F2569" i="252"/>
  <c r="F2573" i="252"/>
  <c r="F2577" i="252"/>
  <c r="F2581" i="252"/>
  <c r="F2585" i="252"/>
  <c r="F2589" i="252"/>
  <c r="F2593" i="252"/>
  <c r="F2597" i="252"/>
  <c r="F2601" i="252"/>
  <c r="F2605" i="252"/>
  <c r="F2609" i="252"/>
  <c r="F2613" i="252"/>
  <c r="F2617" i="252"/>
  <c r="F2621" i="252"/>
  <c r="F2625" i="252"/>
  <c r="F2629" i="252"/>
  <c r="F2633" i="252"/>
  <c r="F2635" i="252"/>
  <c r="F2639" i="252"/>
  <c r="F2643" i="252"/>
  <c r="F2647" i="252"/>
  <c r="F2651" i="252"/>
  <c r="F2655" i="252"/>
  <c r="F2659" i="252"/>
  <c r="F2663" i="252"/>
  <c r="F2667" i="252"/>
  <c r="F2671" i="252"/>
  <c r="F2675" i="252"/>
  <c r="F2679" i="252"/>
  <c r="F2683" i="252"/>
  <c r="F2687" i="252"/>
  <c r="F2691" i="252"/>
  <c r="F2695" i="252"/>
  <c r="F2699" i="252"/>
  <c r="F2703" i="252"/>
  <c r="F2707" i="252"/>
  <c r="F2711" i="252"/>
  <c r="F2715" i="252"/>
  <c r="F2719" i="252"/>
  <c r="F2723" i="252"/>
  <c r="F2727" i="252"/>
  <c r="F2731" i="252"/>
  <c r="F2735" i="252"/>
  <c r="F2739" i="252"/>
  <c r="F2743" i="252"/>
  <c r="F2747" i="252"/>
  <c r="F2751" i="252"/>
  <c r="F2755" i="252"/>
  <c r="F2759" i="252"/>
  <c r="F2763" i="252"/>
  <c r="F2767" i="252"/>
  <c r="F2771" i="252"/>
  <c r="F2775" i="252"/>
  <c r="F2779" i="252"/>
  <c r="F2783" i="252"/>
  <c r="F2787" i="252"/>
  <c r="F2791" i="252"/>
  <c r="F2795" i="252"/>
  <c r="F2799" i="252"/>
  <c r="F2803" i="252"/>
  <c r="F2807" i="252"/>
  <c r="F2811" i="252"/>
  <c r="F2815" i="252"/>
  <c r="F2819" i="252"/>
  <c r="F2823" i="252"/>
  <c r="F2827" i="252"/>
  <c r="F2831" i="252"/>
  <c r="F2835" i="252"/>
  <c r="F2847" i="252"/>
  <c r="F2862" i="252"/>
  <c r="F2870" i="252"/>
  <c r="F2878" i="252"/>
  <c r="F2886" i="252"/>
  <c r="F2894" i="252"/>
  <c r="F2902" i="252"/>
  <c r="F2910" i="252"/>
  <c r="F2918" i="252"/>
  <c r="F2926" i="252"/>
  <c r="F2837" i="252"/>
  <c r="F2853" i="252"/>
  <c r="F2863" i="252"/>
  <c r="F2871" i="252"/>
  <c r="F2879" i="252"/>
  <c r="F2887" i="252"/>
  <c r="F2895" i="252"/>
  <c r="F2903" i="252"/>
  <c r="F2911" i="252"/>
  <c r="F2919" i="252"/>
  <c r="F2927" i="252"/>
  <c r="F3032" i="252"/>
  <c r="F2932" i="252"/>
  <c r="F2936" i="252"/>
  <c r="F2940" i="252"/>
  <c r="F2944" i="252"/>
  <c r="F2948" i="252"/>
  <c r="F2952" i="252"/>
  <c r="F2956" i="252"/>
  <c r="F2960" i="252"/>
  <c r="F2964" i="252"/>
  <c r="F2968" i="252"/>
  <c r="F2972" i="252"/>
  <c r="F2976" i="252"/>
  <c r="F2980" i="252"/>
  <c r="F2984" i="252"/>
  <c r="F2988" i="252"/>
  <c r="F2992" i="252"/>
  <c r="F2996" i="252"/>
  <c r="F3000" i="252"/>
  <c r="F3004" i="252"/>
  <c r="F3008" i="252"/>
  <c r="F3012" i="252"/>
  <c r="F3016" i="252"/>
  <c r="F3020" i="252"/>
  <c r="F3024" i="252"/>
  <c r="F3028" i="252"/>
  <c r="F3035" i="252"/>
  <c r="F3049" i="252"/>
  <c r="F3057" i="252"/>
  <c r="F3065" i="252"/>
  <c r="F3073" i="252"/>
  <c r="F3081" i="252"/>
  <c r="F3045" i="252"/>
  <c r="F3052" i="252"/>
  <c r="F3060" i="252"/>
  <c r="F3068" i="252"/>
  <c r="F3076" i="252"/>
  <c r="F3083" i="252"/>
  <c r="F3087" i="252"/>
  <c r="F3091" i="252"/>
  <c r="H2003" i="252"/>
  <c r="H2019" i="252"/>
  <c r="H2035" i="252"/>
  <c r="H2069" i="252"/>
  <c r="H2651" i="252"/>
  <c r="H2105" i="252"/>
  <c r="H2121" i="252"/>
  <c r="H2137" i="252"/>
  <c r="H2153" i="252"/>
  <c r="H2169" i="252"/>
  <c r="H2185" i="252"/>
  <c r="H2201" i="252"/>
  <c r="H2217" i="252"/>
  <c r="H2225" i="252"/>
  <c r="H2229" i="252"/>
  <c r="H2233" i="252"/>
  <c r="H2237" i="252"/>
  <c r="H2241" i="252"/>
  <c r="H2245" i="252"/>
  <c r="H2249" i="252"/>
  <c r="H2253" i="252"/>
  <c r="H2257" i="252"/>
  <c r="H2261" i="252"/>
  <c r="H2265" i="252"/>
  <c r="H2269" i="252"/>
  <c r="H2273" i="252"/>
  <c r="H2277" i="252"/>
  <c r="H2281" i="252"/>
  <c r="H2285" i="252"/>
  <c r="H2289" i="252"/>
  <c r="H2293" i="252"/>
  <c r="H2297" i="252"/>
  <c r="H2301" i="252"/>
  <c r="H2305" i="252"/>
  <c r="H2309" i="252"/>
  <c r="H2313" i="252"/>
  <c r="H2317" i="252"/>
  <c r="H2321" i="252"/>
  <c r="H2325" i="252"/>
  <c r="H2329" i="252"/>
  <c r="H2333" i="252"/>
  <c r="H2337" i="252"/>
  <c r="H2341" i="252"/>
  <c r="H2345" i="252"/>
  <c r="H2349" i="252"/>
  <c r="H2353" i="252"/>
  <c r="H2357" i="252"/>
  <c r="H2361" i="252"/>
  <c r="H2365" i="252"/>
  <c r="H2369" i="252"/>
  <c r="H2373" i="252"/>
  <c r="H2377" i="252"/>
  <c r="H2381" i="252"/>
  <c r="H2385" i="252"/>
  <c r="H2389" i="252"/>
  <c r="H2393" i="252"/>
  <c r="H2397" i="252"/>
  <c r="H2401" i="252"/>
  <c r="H2405" i="252"/>
  <c r="H2409" i="252"/>
  <c r="H2413" i="252"/>
  <c r="H2417" i="252"/>
  <c r="H2421" i="252"/>
  <c r="H2425" i="252"/>
  <c r="H2429" i="252"/>
  <c r="H2433" i="252"/>
  <c r="H2437" i="252"/>
  <c r="H2441" i="252"/>
  <c r="H2445" i="252"/>
  <c r="H2449" i="252"/>
  <c r="H2453" i="252"/>
  <c r="H2457" i="252"/>
  <c r="H2637" i="252"/>
  <c r="H2851" i="252"/>
  <c r="H2890" i="252"/>
  <c r="H2922" i="252"/>
  <c r="H2641" i="252"/>
  <c r="H2843" i="252"/>
  <c r="H2886" i="252"/>
  <c r="H2918" i="252"/>
  <c r="H2461" i="252"/>
  <c r="H2465" i="252"/>
  <c r="H2469" i="252"/>
  <c r="H2473" i="252"/>
  <c r="H2477" i="252"/>
  <c r="H2481" i="252"/>
  <c r="H2485" i="252"/>
  <c r="H2489" i="252"/>
  <c r="H2493" i="252"/>
  <c r="H2497" i="252"/>
  <c r="H2501" i="252"/>
  <c r="H2505" i="252"/>
  <c r="H2509" i="252"/>
  <c r="H2513" i="252"/>
  <c r="H2517" i="252"/>
  <c r="H2521" i="252"/>
  <c r="H2525" i="252"/>
  <c r="H2529" i="252"/>
  <c r="H2533" i="252"/>
  <c r="H2537" i="252"/>
  <c r="H2541" i="252"/>
  <c r="H2545" i="252"/>
  <c r="H2549" i="252"/>
  <c r="H2553" i="252"/>
  <c r="H2557" i="252"/>
  <c r="H2561" i="252"/>
  <c r="H2565" i="252"/>
  <c r="H2569" i="252"/>
  <c r="H2573" i="252"/>
  <c r="H2577" i="252"/>
  <c r="H2581" i="252"/>
  <c r="H2585" i="252"/>
  <c r="H2589" i="252"/>
  <c r="H2593" i="252"/>
  <c r="H2597" i="252"/>
  <c r="H2601" i="252"/>
  <c r="H2605" i="252"/>
  <c r="H2609" i="252"/>
  <c r="H2613" i="252"/>
  <c r="H2617" i="252"/>
  <c r="H2621" i="252"/>
  <c r="H2625" i="252"/>
  <c r="H2629" i="252"/>
  <c r="H2633" i="252"/>
  <c r="H2648" i="252"/>
  <c r="H2664" i="252"/>
  <c r="H2859" i="252"/>
  <c r="H2875" i="252"/>
  <c r="H2891" i="252"/>
  <c r="H2907" i="252"/>
  <c r="H2923" i="252"/>
  <c r="H3039" i="252"/>
  <c r="H2638" i="252"/>
  <c r="H2654" i="252"/>
  <c r="H2837" i="252"/>
  <c r="H2865" i="252"/>
  <c r="H2881" i="252"/>
  <c r="H2897" i="252"/>
  <c r="H2913" i="252"/>
  <c r="H2929" i="252"/>
  <c r="H2840" i="252"/>
  <c r="H2856" i="252"/>
  <c r="H3059" i="252"/>
  <c r="H2668" i="252"/>
  <c r="H2672" i="252"/>
  <c r="H2676" i="252"/>
  <c r="H2680" i="252"/>
  <c r="H2684" i="252"/>
  <c r="H2688" i="252"/>
  <c r="H2692" i="252"/>
  <c r="H2696" i="252"/>
  <c r="H2700" i="252"/>
  <c r="H2704" i="252"/>
  <c r="H2708" i="252"/>
  <c r="H2712" i="252"/>
  <c r="H2716" i="252"/>
  <c r="H2720" i="252"/>
  <c r="H2724" i="252"/>
  <c r="H2728" i="252"/>
  <c r="H2732" i="252"/>
  <c r="H2736" i="252"/>
  <c r="H2740" i="252"/>
  <c r="H2744" i="252"/>
  <c r="H2748" i="252"/>
  <c r="H2752" i="252"/>
  <c r="H2756" i="252"/>
  <c r="H2760" i="252"/>
  <c r="H2764" i="252"/>
  <c r="H2768" i="252"/>
  <c r="H2772" i="252"/>
  <c r="H2776" i="252"/>
  <c r="H2780" i="252"/>
  <c r="H2784" i="252"/>
  <c r="H2788" i="252"/>
  <c r="H2792" i="252"/>
  <c r="H2796" i="252"/>
  <c r="H2800" i="252"/>
  <c r="H2804" i="252"/>
  <c r="H2808" i="252"/>
  <c r="H2812" i="252"/>
  <c r="H2816" i="252"/>
  <c r="H2820" i="252"/>
  <c r="H2824" i="252"/>
  <c r="H2828" i="252"/>
  <c r="H2832" i="252"/>
  <c r="H2836" i="252"/>
  <c r="H2850" i="252"/>
  <c r="H3047" i="252"/>
  <c r="H3079" i="252"/>
  <c r="H3041" i="252"/>
  <c r="H3060" i="252"/>
  <c r="H3076" i="252"/>
  <c r="H3164" i="252"/>
  <c r="H3046" i="252"/>
  <c r="H3062" i="252"/>
  <c r="H3078" i="252"/>
  <c r="H3036" i="252"/>
  <c r="H3149" i="252"/>
  <c r="H2939" i="252"/>
  <c r="H2943" i="252"/>
  <c r="H2947" i="252"/>
  <c r="H2951" i="252"/>
  <c r="H2955" i="252"/>
  <c r="H2959" i="252"/>
  <c r="H2963" i="252"/>
  <c r="H2967" i="252"/>
  <c r="H2971" i="252"/>
  <c r="H2975" i="252"/>
  <c r="H2979" i="252"/>
  <c r="H2983" i="252"/>
  <c r="H2987" i="252"/>
  <c r="H2991" i="252"/>
  <c r="H2995" i="252"/>
  <c r="H2999" i="252"/>
  <c r="H3003" i="252"/>
  <c r="H3007" i="252"/>
  <c r="H3011" i="252"/>
  <c r="H3015" i="252"/>
  <c r="H3019" i="252"/>
  <c r="H3023" i="252"/>
  <c r="H3027" i="252"/>
  <c r="H3031" i="252"/>
  <c r="H3145" i="252"/>
  <c r="H3146" i="252"/>
  <c r="H3170" i="252"/>
  <c r="H3152" i="252"/>
  <c r="H3174" i="252"/>
  <c r="H3171" i="252"/>
  <c r="H3086" i="252"/>
  <c r="H3090" i="252"/>
  <c r="H3094" i="252"/>
  <c r="H3098" i="252"/>
  <c r="H3102" i="252"/>
  <c r="H3106" i="252"/>
  <c r="H3110" i="252"/>
  <c r="H3114" i="252"/>
  <c r="H3118" i="252"/>
  <c r="H3122" i="252"/>
  <c r="H3126" i="252"/>
  <c r="H3130" i="252"/>
  <c r="H3134" i="252"/>
  <c r="H3138" i="252"/>
  <c r="H3169" i="252"/>
  <c r="H3177" i="252"/>
  <c r="H3181" i="252"/>
  <c r="H3185" i="252"/>
  <c r="H3189" i="252"/>
  <c r="H3193" i="252"/>
  <c r="H3197" i="252"/>
  <c r="H3201" i="252"/>
  <c r="H3205" i="252"/>
  <c r="F540" i="252"/>
  <c r="F572" i="252"/>
  <c r="F604" i="252"/>
  <c r="F636" i="252"/>
  <c r="F668" i="252"/>
  <c r="F700" i="252"/>
  <c r="F732" i="252"/>
  <c r="F764" i="252"/>
  <c r="F796" i="252"/>
  <c r="F828" i="252"/>
  <c r="F857" i="252"/>
  <c r="F921" i="252"/>
  <c r="F985" i="252"/>
  <c r="F1049" i="252"/>
  <c r="F1113" i="252"/>
  <c r="F527" i="252"/>
  <c r="F1282" i="252"/>
  <c r="F1410" i="252"/>
  <c r="F1538" i="252"/>
  <c r="F1666" i="252"/>
  <c r="F544" i="252"/>
  <c r="F576" i="252"/>
  <c r="F608" i="252"/>
  <c r="F640" i="252"/>
  <c r="F672" i="252"/>
  <c r="F704" i="252"/>
  <c r="F736" i="252"/>
  <c r="F768" i="252"/>
  <c r="F800" i="252"/>
  <c r="F832" i="252"/>
  <c r="F881" i="252"/>
  <c r="F945" i="252"/>
  <c r="F1009" i="252"/>
  <c r="F1073" i="252"/>
  <c r="F1137" i="252"/>
  <c r="F1234" i="252"/>
  <c r="F1362" i="252"/>
  <c r="F1490" i="252"/>
  <c r="F1618" i="252"/>
  <c r="F522" i="252"/>
  <c r="F546" i="252"/>
  <c r="F562" i="252"/>
  <c r="F578" i="252"/>
  <c r="F594" i="252"/>
  <c r="F610" i="252"/>
  <c r="F626" i="252"/>
  <c r="F642" i="252"/>
  <c r="F658" i="252"/>
  <c r="F674" i="252"/>
  <c r="F690" i="252"/>
  <c r="F706" i="252"/>
  <c r="F722" i="252"/>
  <c r="F738" i="252"/>
  <c r="F754" i="252"/>
  <c r="F770" i="252"/>
  <c r="F786" i="252"/>
  <c r="F802" i="252"/>
  <c r="F818" i="252"/>
  <c r="F834" i="252"/>
  <c r="F850" i="252"/>
  <c r="F877" i="252"/>
  <c r="F909" i="252"/>
  <c r="F941" i="252"/>
  <c r="F973" i="252"/>
  <c r="F1005" i="252"/>
  <c r="F1037" i="252"/>
  <c r="F1069" i="252"/>
  <c r="F1101" i="252"/>
  <c r="F1133" i="252"/>
  <c r="G32" i="41"/>
  <c r="F1182" i="252"/>
  <c r="F1274" i="252"/>
  <c r="F1338" i="252"/>
  <c r="F1402" i="252"/>
  <c r="F1466" i="252"/>
  <c r="F1530" i="252"/>
  <c r="F1594" i="252"/>
  <c r="F1658" i="252"/>
  <c r="F528" i="252"/>
  <c r="F541" i="252"/>
  <c r="F549" i="252"/>
  <c r="F557" i="252"/>
  <c r="F565" i="252"/>
  <c r="F573" i="252"/>
  <c r="F581" i="252"/>
  <c r="F589" i="252"/>
  <c r="F597" i="252"/>
  <c r="F605" i="252"/>
  <c r="F613" i="252"/>
  <c r="F621" i="252"/>
  <c r="F629" i="252"/>
  <c r="F637" i="252"/>
  <c r="F645" i="252"/>
  <c r="F653" i="252"/>
  <c r="F661" i="252"/>
  <c r="F669" i="252"/>
  <c r="F677" i="252"/>
  <c r="F685" i="252"/>
  <c r="F693" i="252"/>
  <c r="F701" i="252"/>
  <c r="F709" i="252"/>
  <c r="F717" i="252"/>
  <c r="F725" i="252"/>
  <c r="F733" i="252"/>
  <c r="F741" i="252"/>
  <c r="F749" i="252"/>
  <c r="F757" i="252"/>
  <c r="F765" i="252"/>
  <c r="F773" i="252"/>
  <c r="F781" i="252"/>
  <c r="F789" i="252"/>
  <c r="F797" i="252"/>
  <c r="F805" i="252"/>
  <c r="F813" i="252"/>
  <c r="F821" i="252"/>
  <c r="F829" i="252"/>
  <c r="F837" i="252"/>
  <c r="F845" i="252"/>
  <c r="F855" i="252"/>
  <c r="F871" i="252"/>
  <c r="F887" i="252"/>
  <c r="F903" i="252"/>
  <c r="F919" i="252"/>
  <c r="F935" i="252"/>
  <c r="F951" i="252"/>
  <c r="F967" i="252"/>
  <c r="F983" i="252"/>
  <c r="F999" i="252"/>
  <c r="F1015" i="252"/>
  <c r="F1031" i="252"/>
  <c r="F1047" i="252"/>
  <c r="F1063" i="252"/>
  <c r="F1079" i="252"/>
  <c r="F1095" i="252"/>
  <c r="F1111" i="252"/>
  <c r="F1127" i="252"/>
  <c r="F1143" i="252"/>
  <c r="F1204" i="252"/>
  <c r="F11" i="252"/>
  <c r="F15" i="252"/>
  <c r="F19" i="252"/>
  <c r="F23" i="252"/>
  <c r="F27" i="252"/>
  <c r="F31" i="252"/>
  <c r="F35" i="252"/>
  <c r="F39" i="252"/>
  <c r="F43" i="252"/>
  <c r="F47" i="252"/>
  <c r="F51" i="252"/>
  <c r="F55" i="252"/>
  <c r="F59" i="252"/>
  <c r="F63" i="252"/>
  <c r="F67" i="252"/>
  <c r="F71" i="252"/>
  <c r="F75" i="252"/>
  <c r="F79" i="252"/>
  <c r="F83" i="252"/>
  <c r="F87" i="252"/>
  <c r="F91" i="252"/>
  <c r="F95" i="252"/>
  <c r="F99" i="252"/>
  <c r="F103" i="252"/>
  <c r="F107" i="252"/>
  <c r="F111" i="252"/>
  <c r="F115" i="252"/>
  <c r="F119" i="252"/>
  <c r="F123" i="252"/>
  <c r="F127" i="252"/>
  <c r="F131" i="252"/>
  <c r="F135" i="252"/>
  <c r="F139" i="252"/>
  <c r="F143" i="252"/>
  <c r="F147" i="252"/>
  <c r="F151" i="252"/>
  <c r="F155" i="252"/>
  <c r="F159" i="252"/>
  <c r="F163" i="252"/>
  <c r="F167" i="252"/>
  <c r="F171" i="252"/>
  <c r="F175" i="252"/>
  <c r="F179" i="252"/>
  <c r="F183" i="252"/>
  <c r="F187" i="252"/>
  <c r="F191" i="252"/>
  <c r="F195" i="252"/>
  <c r="F199" i="252"/>
  <c r="F203" i="252"/>
  <c r="F207" i="252"/>
  <c r="F211" i="252"/>
  <c r="F215" i="252"/>
  <c r="F219" i="252"/>
  <c r="F223" i="252"/>
  <c r="F227" i="252"/>
  <c r="F231" i="252"/>
  <c r="F235" i="252"/>
  <c r="F239" i="252"/>
  <c r="F243" i="252"/>
  <c r="F247" i="252"/>
  <c r="F251" i="252"/>
  <c r="F255" i="252"/>
  <c r="F259" i="252"/>
  <c r="F263" i="252"/>
  <c r="F267" i="252"/>
  <c r="F271" i="252"/>
  <c r="F275" i="252"/>
  <c r="F279" i="252"/>
  <c r="F283" i="252"/>
  <c r="F287" i="252"/>
  <c r="F291" i="252"/>
  <c r="F295" i="252"/>
  <c r="F299" i="252"/>
  <c r="F303" i="252"/>
  <c r="F307" i="252"/>
  <c r="F311" i="252"/>
  <c r="F315" i="252"/>
  <c r="F319" i="252"/>
  <c r="F323" i="252"/>
  <c r="F327" i="252"/>
  <c r="F331" i="252"/>
  <c r="F335" i="252"/>
  <c r="F339" i="252"/>
  <c r="F343" i="252"/>
  <c r="F347" i="252"/>
  <c r="F351" i="252"/>
  <c r="F355" i="252"/>
  <c r="F359" i="252"/>
  <c r="F363" i="252"/>
  <c r="F367" i="252"/>
  <c r="F371" i="252"/>
  <c r="F375" i="252"/>
  <c r="F379" i="252"/>
  <c r="F383" i="252"/>
  <c r="F387" i="252"/>
  <c r="F391" i="252"/>
  <c r="F395" i="252"/>
  <c r="F399" i="252"/>
  <c r="F403" i="252"/>
  <c r="F407" i="252"/>
  <c r="F411" i="252"/>
  <c r="F415" i="252"/>
  <c r="F419" i="252"/>
  <c r="F423" i="252"/>
  <c r="F427" i="252"/>
  <c r="F431" i="252"/>
  <c r="F435" i="252"/>
  <c r="F439" i="252"/>
  <c r="F443" i="252"/>
  <c r="F447" i="252"/>
  <c r="F451" i="252"/>
  <c r="F455" i="252"/>
  <c r="F459" i="252"/>
  <c r="F463" i="252"/>
  <c r="F467" i="252"/>
  <c r="F471" i="252"/>
  <c r="F475" i="252"/>
  <c r="F479" i="252"/>
  <c r="F483" i="252"/>
  <c r="F487" i="252"/>
  <c r="F491" i="252"/>
  <c r="F495" i="252"/>
  <c r="F499" i="252"/>
  <c r="F503" i="252"/>
  <c r="F507" i="252"/>
  <c r="F511" i="252"/>
  <c r="F515" i="252"/>
  <c r="F519" i="252"/>
  <c r="F529" i="252"/>
  <c r="F1174" i="252"/>
  <c r="F1222" i="252"/>
  <c r="F1254" i="252"/>
  <c r="F1286" i="252"/>
  <c r="F1318" i="252"/>
  <c r="F1350" i="252"/>
  <c r="F1382" i="252"/>
  <c r="F1414" i="252"/>
  <c r="F1446" i="252"/>
  <c r="F1478" i="252"/>
  <c r="F1510" i="252"/>
  <c r="F1542" i="252"/>
  <c r="F1574" i="252"/>
  <c r="F1606" i="252"/>
  <c r="F1638" i="252"/>
  <c r="F1670" i="252"/>
  <c r="F1697" i="252"/>
  <c r="F860" i="252"/>
  <c r="F868" i="252"/>
  <c r="F876" i="252"/>
  <c r="F884" i="252"/>
  <c r="F892" i="252"/>
  <c r="F900" i="252"/>
  <c r="F908" i="252"/>
  <c r="F916" i="252"/>
  <c r="F924" i="252"/>
  <c r="F932" i="252"/>
  <c r="F940" i="252"/>
  <c r="F948" i="252"/>
  <c r="F956" i="252"/>
  <c r="F964" i="252"/>
  <c r="F972" i="252"/>
  <c r="F980" i="252"/>
  <c r="F988" i="252"/>
  <c r="F996" i="252"/>
  <c r="F1004" i="252"/>
  <c r="F1012" i="252"/>
  <c r="F1020" i="252"/>
  <c r="F1028" i="252"/>
  <c r="F1036" i="252"/>
  <c r="F1044" i="252"/>
  <c r="F1052" i="252"/>
  <c r="F1060" i="252"/>
  <c r="F1068" i="252"/>
  <c r="F1076" i="252"/>
  <c r="F1084" i="252"/>
  <c r="F1092" i="252"/>
  <c r="F1100" i="252"/>
  <c r="F1108" i="252"/>
  <c r="F1116" i="252"/>
  <c r="F1124" i="252"/>
  <c r="F1132" i="252"/>
  <c r="F1140" i="252"/>
  <c r="F1152" i="252"/>
  <c r="F1184" i="252"/>
  <c r="F1703" i="252"/>
  <c r="F1170" i="252"/>
  <c r="F1202" i="252"/>
  <c r="F1220" i="252"/>
  <c r="F1236" i="252"/>
  <c r="F1252" i="252"/>
  <c r="F1268" i="252"/>
  <c r="F1284" i="252"/>
  <c r="F1300" i="252"/>
  <c r="F1316" i="252"/>
  <c r="F1332" i="252"/>
  <c r="F1348" i="252"/>
  <c r="F1364" i="252"/>
  <c r="F1380" i="252"/>
  <c r="F1396" i="252"/>
  <c r="F1412" i="252"/>
  <c r="F1428" i="252"/>
  <c r="F1444" i="252"/>
  <c r="F1460" i="252"/>
  <c r="F1476" i="252"/>
  <c r="F1492" i="252"/>
  <c r="F1508" i="252"/>
  <c r="F1524" i="252"/>
  <c r="F1540" i="252"/>
  <c r="F1556" i="252"/>
  <c r="F1572" i="252"/>
  <c r="F1588" i="252"/>
  <c r="F1604" i="252"/>
  <c r="F1620" i="252"/>
  <c r="F1636" i="252"/>
  <c r="F1652" i="252"/>
  <c r="F1668" i="252"/>
  <c r="F1684" i="252"/>
  <c r="F1721" i="252"/>
  <c r="F1723" i="252"/>
  <c r="F1153" i="252"/>
  <c r="F1161" i="252"/>
  <c r="F1169" i="252"/>
  <c r="F1177" i="252"/>
  <c r="F1185" i="252"/>
  <c r="F1193" i="252"/>
  <c r="F1201" i="252"/>
  <c r="F1209" i="252"/>
  <c r="F1217" i="252"/>
  <c r="F1225" i="252"/>
  <c r="F1233" i="252"/>
  <c r="F1241" i="252"/>
  <c r="F1249" i="252"/>
  <c r="F1257" i="252"/>
  <c r="F1265" i="252"/>
  <c r="F1273" i="252"/>
  <c r="F1281" i="252"/>
  <c r="F1289" i="252"/>
  <c r="F1297" i="252"/>
  <c r="F1305" i="252"/>
  <c r="F1313" i="252"/>
  <c r="F1321" i="252"/>
  <c r="F1329" i="252"/>
  <c r="F1337" i="252"/>
  <c r="F1345" i="252"/>
  <c r="F1353" i="252"/>
  <c r="F1361" i="252"/>
  <c r="F1369" i="252"/>
  <c r="F1377" i="252"/>
  <c r="F1385" i="252"/>
  <c r="F1393" i="252"/>
  <c r="F1401" i="252"/>
  <c r="F1409" i="252"/>
  <c r="F1417" i="252"/>
  <c r="F1425" i="252"/>
  <c r="F1433" i="252"/>
  <c r="F1441" i="252"/>
  <c r="F1449" i="252"/>
  <c r="F1457" i="252"/>
  <c r="F1465" i="252"/>
  <c r="F1473" i="252"/>
  <c r="F1481" i="252"/>
  <c r="F1489" i="252"/>
  <c r="F1497" i="252"/>
  <c r="F1505" i="252"/>
  <c r="F1513" i="252"/>
  <c r="F1521" i="252"/>
  <c r="F1529" i="252"/>
  <c r="F1537" i="252"/>
  <c r="F1545" i="252"/>
  <c r="F1553" i="252"/>
  <c r="F1561" i="252"/>
  <c r="F1569" i="252"/>
  <c r="F1577" i="252"/>
  <c r="F1585" i="252"/>
  <c r="F1593" i="252"/>
  <c r="F1601" i="252"/>
  <c r="F1609" i="252"/>
  <c r="F1617" i="252"/>
  <c r="F1625" i="252"/>
  <c r="F1633" i="252"/>
  <c r="F1641" i="252"/>
  <c r="F1649" i="252"/>
  <c r="F1657" i="252"/>
  <c r="F1665" i="252"/>
  <c r="F1673" i="252"/>
  <c r="F1681" i="252"/>
  <c r="F1689" i="252"/>
  <c r="F1701" i="252"/>
  <c r="F3038" i="252"/>
  <c r="F1702" i="252"/>
  <c r="F1710" i="252"/>
  <c r="F1718" i="252"/>
  <c r="F2485" i="252"/>
  <c r="F2854" i="252"/>
  <c r="F1728" i="252"/>
  <c r="F1732" i="252"/>
  <c r="F1736" i="252"/>
  <c r="F1740" i="252"/>
  <c r="F1744" i="252"/>
  <c r="F1748" i="252"/>
  <c r="F1752" i="252"/>
  <c r="F1756" i="252"/>
  <c r="F1760" i="252"/>
  <c r="F1764" i="252"/>
  <c r="F1768" i="252"/>
  <c r="F1772" i="252"/>
  <c r="F1776" i="252"/>
  <c r="F1780" i="252"/>
  <c r="F1784" i="252"/>
  <c r="F1788" i="252"/>
  <c r="F1792" i="252"/>
  <c r="F1796" i="252"/>
  <c r="F1800" i="252"/>
  <c r="F1804" i="252"/>
  <c r="F1808" i="252"/>
  <c r="F1812" i="252"/>
  <c r="F1816" i="252"/>
  <c r="F1820" i="252"/>
  <c r="F1824" i="252"/>
  <c r="F1828" i="252"/>
  <c r="F1832" i="252"/>
  <c r="F1836" i="252"/>
  <c r="F1840" i="252"/>
  <c r="F1844" i="252"/>
  <c r="F1848" i="252"/>
  <c r="F1852" i="252"/>
  <c r="F1856" i="252"/>
  <c r="F1860" i="252"/>
  <c r="F1864" i="252"/>
  <c r="F1868" i="252"/>
  <c r="F1872" i="252"/>
  <c r="F1876" i="252"/>
  <c r="F1880" i="252"/>
  <c r="F1884" i="252"/>
  <c r="F1888" i="252"/>
  <c r="F1892" i="252"/>
  <c r="F1896" i="252"/>
  <c r="F1900" i="252"/>
  <c r="F1904" i="252"/>
  <c r="F1908" i="252"/>
  <c r="F1912" i="252"/>
  <c r="F1916" i="252"/>
  <c r="F1920" i="252"/>
  <c r="F1924" i="252"/>
  <c r="F1928" i="252"/>
  <c r="F1932" i="252"/>
  <c r="F1936" i="252"/>
  <c r="F1940" i="252"/>
  <c r="F1944" i="252"/>
  <c r="F1948" i="252"/>
  <c r="F1952" i="252"/>
  <c r="F1956" i="252"/>
  <c r="F1960" i="252"/>
  <c r="F1964" i="252"/>
  <c r="F1968" i="252"/>
  <c r="F1972" i="252"/>
  <c r="F1976" i="252"/>
  <c r="F1980" i="252"/>
  <c r="F1984" i="252"/>
  <c r="F1988" i="252"/>
  <c r="F1992" i="252"/>
  <c r="F1996" i="252"/>
  <c r="F2000" i="252"/>
  <c r="F2004" i="252"/>
  <c r="F2008" i="252"/>
  <c r="F2012" i="252"/>
  <c r="F2016" i="252"/>
  <c r="F2020" i="252"/>
  <c r="F2024" i="252"/>
  <c r="F2028" i="252"/>
  <c r="F2032" i="252"/>
  <c r="F2036" i="252"/>
  <c r="F2040" i="252"/>
  <c r="F2044" i="252"/>
  <c r="F2461" i="252"/>
  <c r="F2467" i="252"/>
  <c r="F2846" i="252"/>
  <c r="F2474" i="252"/>
  <c r="F2490" i="252"/>
  <c r="F2046" i="252"/>
  <c r="F2050" i="252"/>
  <c r="F2054" i="252"/>
  <c r="F2058" i="252"/>
  <c r="F2062" i="252"/>
  <c r="F2066" i="252"/>
  <c r="F2070" i="252"/>
  <c r="F2074" i="252"/>
  <c r="F2078" i="252"/>
  <c r="F2082" i="252"/>
  <c r="F2086" i="252"/>
  <c r="F2090" i="252"/>
  <c r="F2094" i="252"/>
  <c r="F2098" i="252"/>
  <c r="F2102" i="252"/>
  <c r="F2106" i="252"/>
  <c r="F2110" i="252"/>
  <c r="F2114" i="252"/>
  <c r="F2118" i="252"/>
  <c r="F2122" i="252"/>
  <c r="F2126" i="252"/>
  <c r="F2130" i="252"/>
  <c r="F2134" i="252"/>
  <c r="F2138" i="252"/>
  <c r="F2142" i="252"/>
  <c r="F2146" i="252"/>
  <c r="F2150" i="252"/>
  <c r="F2154" i="252"/>
  <c r="F2158" i="252"/>
  <c r="F2162" i="252"/>
  <c r="F2166" i="252"/>
  <c r="F2170" i="252"/>
  <c r="F2174" i="252"/>
  <c r="F2178" i="252"/>
  <c r="F2182" i="252"/>
  <c r="F2186" i="252"/>
  <c r="F2190" i="252"/>
  <c r="F2194" i="252"/>
  <c r="F2198" i="252"/>
  <c r="F2202" i="252"/>
  <c r="F2206" i="252"/>
  <c r="F2210" i="252"/>
  <c r="F2214" i="252"/>
  <c r="F2218" i="252"/>
  <c r="F2222" i="252"/>
  <c r="F2226" i="252"/>
  <c r="F2230" i="252"/>
  <c r="F2234" i="252"/>
  <c r="F2238" i="252"/>
  <c r="F2242" i="252"/>
  <c r="F2246" i="252"/>
  <c r="F2250" i="252"/>
  <c r="F2254" i="252"/>
  <c r="F2258" i="252"/>
  <c r="F2262" i="252"/>
  <c r="F2266" i="252"/>
  <c r="F2270" i="252"/>
  <c r="F2274" i="252"/>
  <c r="F2278" i="252"/>
  <c r="F2282" i="252"/>
  <c r="F2286" i="252"/>
  <c r="F2290" i="252"/>
  <c r="F2294" i="252"/>
  <c r="F2298" i="252"/>
  <c r="F2302" i="252"/>
  <c r="F2306" i="252"/>
  <c r="F2310" i="252"/>
  <c r="F2314" i="252"/>
  <c r="F2318" i="252"/>
  <c r="F2322" i="252"/>
  <c r="F2326" i="252"/>
  <c r="F2330" i="252"/>
  <c r="F2334" i="252"/>
  <c r="F2338" i="252"/>
  <c r="F2342" i="252"/>
  <c r="F2346" i="252"/>
  <c r="F2350" i="252"/>
  <c r="F2354" i="252"/>
  <c r="F2358" i="252"/>
  <c r="F2362" i="252"/>
  <c r="F2366" i="252"/>
  <c r="F2370" i="252"/>
  <c r="F2374" i="252"/>
  <c r="F2378" i="252"/>
  <c r="F2382" i="252"/>
  <c r="F2386" i="252"/>
  <c r="F2390" i="252"/>
  <c r="F2394" i="252"/>
  <c r="F2398" i="252"/>
  <c r="F2402" i="252"/>
  <c r="F2406" i="252"/>
  <c r="F2410" i="252"/>
  <c r="F2414" i="252"/>
  <c r="F2418" i="252"/>
  <c r="F2422" i="252"/>
  <c r="F2426" i="252"/>
  <c r="F2430" i="252"/>
  <c r="F2434" i="252"/>
  <c r="F2438" i="252"/>
  <c r="F2442" i="252"/>
  <c r="F2446" i="252"/>
  <c r="F2450" i="252"/>
  <c r="F2454" i="252"/>
  <c r="F2458" i="252"/>
  <c r="F2468" i="252"/>
  <c r="F2484" i="252"/>
  <c r="F2848" i="252"/>
  <c r="F2494" i="252"/>
  <c r="F2498" i="252"/>
  <c r="F2502" i="252"/>
  <c r="F2506" i="252"/>
  <c r="F2510" i="252"/>
  <c r="F2514" i="252"/>
  <c r="F2518" i="252"/>
  <c r="F2522" i="252"/>
  <c r="F2526" i="252"/>
  <c r="F2530" i="252"/>
  <c r="F2534" i="252"/>
  <c r="F2538" i="252"/>
  <c r="F2542" i="252"/>
  <c r="F2546" i="252"/>
  <c r="F2550" i="252"/>
  <c r="F2554" i="252"/>
  <c r="F2558" i="252"/>
  <c r="F2562" i="252"/>
  <c r="F2566" i="252"/>
  <c r="F2570" i="252"/>
  <c r="F2574" i="252"/>
  <c r="F2578" i="252"/>
  <c r="F2582" i="252"/>
  <c r="F2586" i="252"/>
  <c r="F2590" i="252"/>
  <c r="F2594" i="252"/>
  <c r="F2598" i="252"/>
  <c r="F2602" i="252"/>
  <c r="F2606" i="252"/>
  <c r="F2610" i="252"/>
  <c r="F2614" i="252"/>
  <c r="F2618" i="252"/>
  <c r="F2622" i="252"/>
  <c r="F2626" i="252"/>
  <c r="F2630" i="252"/>
  <c r="F2844" i="252"/>
  <c r="F2636" i="252"/>
  <c r="F2640" i="252"/>
  <c r="F2644" i="252"/>
  <c r="F2648" i="252"/>
  <c r="F2652" i="252"/>
  <c r="F2656" i="252"/>
  <c r="F2660" i="252"/>
  <c r="F2664" i="252"/>
  <c r="F2668" i="252"/>
  <c r="F2672" i="252"/>
  <c r="F2676" i="252"/>
  <c r="F2680" i="252"/>
  <c r="F2684" i="252"/>
  <c r="F2688" i="252"/>
  <c r="F2692" i="252"/>
  <c r="F2696" i="252"/>
  <c r="F2700" i="252"/>
  <c r="F2704" i="252"/>
  <c r="F2708" i="252"/>
  <c r="F2712" i="252"/>
  <c r="F2716" i="252"/>
  <c r="F2720" i="252"/>
  <c r="F2724" i="252"/>
  <c r="F2728" i="252"/>
  <c r="F2732" i="252"/>
  <c r="F2736" i="252"/>
  <c r="F2740" i="252"/>
  <c r="F2744" i="252"/>
  <c r="F2748" i="252"/>
  <c r="F2752" i="252"/>
  <c r="F2756" i="252"/>
  <c r="F2760" i="252"/>
  <c r="F2764" i="252"/>
  <c r="F2768" i="252"/>
  <c r="F2772" i="252"/>
  <c r="F2776" i="252"/>
  <c r="F2780" i="252"/>
  <c r="F2784" i="252"/>
  <c r="F2788" i="252"/>
  <c r="F2792" i="252"/>
  <c r="F2796" i="252"/>
  <c r="F2800" i="252"/>
  <c r="F2804" i="252"/>
  <c r="F2808" i="252"/>
  <c r="F2812" i="252"/>
  <c r="F2816" i="252"/>
  <c r="F2820" i="252"/>
  <c r="F2824" i="252"/>
  <c r="F2828" i="252"/>
  <c r="F2832" i="252"/>
  <c r="F2836" i="252"/>
  <c r="F2851" i="252"/>
  <c r="F2864" i="252"/>
  <c r="F2872" i="252"/>
  <c r="F2880" i="252"/>
  <c r="F2888" i="252"/>
  <c r="F2896" i="252"/>
  <c r="F2904" i="252"/>
  <c r="F2912" i="252"/>
  <c r="F2920" i="252"/>
  <c r="F2928" i="252"/>
  <c r="F2841" i="252"/>
  <c r="F2857" i="252"/>
  <c r="F2865" i="252"/>
  <c r="F2873" i="252"/>
  <c r="F2881" i="252"/>
  <c r="F2889" i="252"/>
  <c r="F2897" i="252"/>
  <c r="F2905" i="252"/>
  <c r="F2913" i="252"/>
  <c r="F2921" i="252"/>
  <c r="F2929" i="252"/>
  <c r="F3040" i="252"/>
  <c r="F2933" i="252"/>
  <c r="F2937" i="252"/>
  <c r="F2941" i="252"/>
  <c r="F2945" i="252"/>
  <c r="F2949" i="252"/>
  <c r="F2953" i="252"/>
  <c r="F2957" i="252"/>
  <c r="F2961" i="252"/>
  <c r="F2965" i="252"/>
  <c r="F2969" i="252"/>
  <c r="F2973" i="252"/>
  <c r="F2977" i="252"/>
  <c r="F2981" i="252"/>
  <c r="F2985" i="252"/>
  <c r="F2989" i="252"/>
  <c r="F2993" i="252"/>
  <c r="F2997" i="252"/>
  <c r="F3001" i="252"/>
  <c r="F3005" i="252"/>
  <c r="F3009" i="252"/>
  <c r="F3013" i="252"/>
  <c r="F3017" i="252"/>
  <c r="F3021" i="252"/>
  <c r="F3025" i="252"/>
  <c r="F3029" i="252"/>
  <c r="F3039" i="252"/>
  <c r="F3051" i="252"/>
  <c r="F3059" i="252"/>
  <c r="F3067" i="252"/>
  <c r="F3075" i="252"/>
  <c r="F3033" i="252"/>
  <c r="F3046" i="252"/>
  <c r="F3054" i="252"/>
  <c r="F3062" i="252"/>
  <c r="F3070" i="252"/>
  <c r="F3078" i="252"/>
  <c r="F3084" i="252"/>
  <c r="F3088" i="252"/>
  <c r="F3092" i="252"/>
  <c r="H2007" i="252"/>
  <c r="H2023" i="252"/>
  <c r="H2039" i="252"/>
  <c r="H2085" i="252"/>
  <c r="H2908" i="252"/>
  <c r="H2109" i="252"/>
  <c r="H2125" i="252"/>
  <c r="H2141" i="252"/>
  <c r="H2157" i="252"/>
  <c r="H2173" i="252"/>
  <c r="H2189" i="252"/>
  <c r="H2205" i="252"/>
  <c r="H2220" i="252"/>
  <c r="H2226" i="252"/>
  <c r="H2230" i="252"/>
  <c r="H2234" i="252"/>
  <c r="H2238" i="252"/>
  <c r="H2242" i="252"/>
  <c r="H2246" i="252"/>
  <c r="H2250" i="252"/>
  <c r="H2254" i="252"/>
  <c r="H2258" i="252"/>
  <c r="H2262" i="252"/>
  <c r="H2266" i="252"/>
  <c r="H2270" i="252"/>
  <c r="H2274" i="252"/>
  <c r="H2278" i="252"/>
  <c r="H2282" i="252"/>
  <c r="H2286" i="252"/>
  <c r="H2290" i="252"/>
  <c r="H2294" i="252"/>
  <c r="H2298" i="252"/>
  <c r="H2302" i="252"/>
  <c r="H2306" i="252"/>
  <c r="H2310" i="252"/>
  <c r="H2314" i="252"/>
  <c r="H2318" i="252"/>
  <c r="H2322" i="252"/>
  <c r="H2326" i="252"/>
  <c r="H2330" i="252"/>
  <c r="H2334" i="252"/>
  <c r="H2338" i="252"/>
  <c r="H2342" i="252"/>
  <c r="H2346" i="252"/>
  <c r="H2350" i="252"/>
  <c r="H2354" i="252"/>
  <c r="H2358" i="252"/>
  <c r="H2362" i="252"/>
  <c r="H2366" i="252"/>
  <c r="H2370" i="252"/>
  <c r="H2374" i="252"/>
  <c r="H2378" i="252"/>
  <c r="H2382" i="252"/>
  <c r="H2386" i="252"/>
  <c r="H2390" i="252"/>
  <c r="H2394" i="252"/>
  <c r="H2398" i="252"/>
  <c r="H2402" i="252"/>
  <c r="H2406" i="252"/>
  <c r="H2410" i="252"/>
  <c r="H2414" i="252"/>
  <c r="H2418" i="252"/>
  <c r="H2422" i="252"/>
  <c r="H2426" i="252"/>
  <c r="H2430" i="252"/>
  <c r="H2434" i="252"/>
  <c r="H2438" i="252"/>
  <c r="H2442" i="252"/>
  <c r="H2446" i="252"/>
  <c r="H2450" i="252"/>
  <c r="H2454" i="252"/>
  <c r="H2458" i="252"/>
  <c r="H2645" i="252"/>
  <c r="H2866" i="252"/>
  <c r="H2898" i="252"/>
  <c r="H2930" i="252"/>
  <c r="H2649" i="252"/>
  <c r="H2862" i="252"/>
  <c r="H2894" i="252"/>
  <c r="H2926" i="252"/>
  <c r="H2462" i="252"/>
  <c r="H2466" i="252"/>
  <c r="H2470" i="252"/>
  <c r="H2474" i="252"/>
  <c r="H2478" i="252"/>
  <c r="H2482" i="252"/>
  <c r="H2486" i="252"/>
  <c r="H2490" i="252"/>
  <c r="H2494" i="252"/>
  <c r="H2498" i="252"/>
  <c r="H2502" i="252"/>
  <c r="H2506" i="252"/>
  <c r="H2510" i="252"/>
  <c r="H2514" i="252"/>
  <c r="H2518" i="252"/>
  <c r="H2522" i="252"/>
  <c r="H2526" i="252"/>
  <c r="H2530" i="252"/>
  <c r="H2534" i="252"/>
  <c r="H2538" i="252"/>
  <c r="H2542" i="252"/>
  <c r="H2546" i="252"/>
  <c r="H2550" i="252"/>
  <c r="H2554" i="252"/>
  <c r="H2558" i="252"/>
  <c r="H2562" i="252"/>
  <c r="H2566" i="252"/>
  <c r="H2570" i="252"/>
  <c r="H2574" i="252"/>
  <c r="H2578" i="252"/>
  <c r="H2582" i="252"/>
  <c r="H2586" i="252"/>
  <c r="H2590" i="252"/>
  <c r="H2594" i="252"/>
  <c r="H2598" i="252"/>
  <c r="H2602" i="252"/>
  <c r="H2606" i="252"/>
  <c r="H2610" i="252"/>
  <c r="H2614" i="252"/>
  <c r="H2618" i="252"/>
  <c r="H2622" i="252"/>
  <c r="H2626" i="252"/>
  <c r="H2630" i="252"/>
  <c r="H2636" i="252"/>
  <c r="H2652" i="252"/>
  <c r="H2841" i="252"/>
  <c r="H2863" i="252"/>
  <c r="H2879" i="252"/>
  <c r="H2895" i="252"/>
  <c r="H2911" i="252"/>
  <c r="H2927" i="252"/>
  <c r="H3057" i="252"/>
  <c r="H2642" i="252"/>
  <c r="H2658" i="252"/>
  <c r="H2845" i="252"/>
  <c r="H2869" i="252"/>
  <c r="H2885" i="252"/>
  <c r="H2901" i="252"/>
  <c r="H2917" i="252"/>
  <c r="H3049" i="252"/>
  <c r="H2844" i="252"/>
  <c r="H2934" i="252"/>
  <c r="H3067" i="252"/>
  <c r="H2669" i="252"/>
  <c r="H2673" i="252"/>
  <c r="H2677" i="252"/>
  <c r="H2681" i="252"/>
  <c r="H2685" i="252"/>
  <c r="H2689" i="252"/>
  <c r="H2693" i="252"/>
  <c r="H2697" i="252"/>
  <c r="H2701" i="252"/>
  <c r="H2705" i="252"/>
  <c r="H2709" i="252"/>
  <c r="H2713" i="252"/>
  <c r="H2717" i="252"/>
  <c r="H2721" i="252"/>
  <c r="H2725" i="252"/>
  <c r="H2729" i="252"/>
  <c r="H2733" i="252"/>
  <c r="H2737" i="252"/>
  <c r="H2741" i="252"/>
  <c r="H2745" i="252"/>
  <c r="H2749" i="252"/>
  <c r="H2753" i="252"/>
  <c r="H2757" i="252"/>
  <c r="H2761" i="252"/>
  <c r="H2765" i="252"/>
  <c r="H2769" i="252"/>
  <c r="H2773" i="252"/>
  <c r="H2777" i="252"/>
  <c r="H2781" i="252"/>
  <c r="H2785" i="252"/>
  <c r="H2789" i="252"/>
  <c r="H2793" i="252"/>
  <c r="H2797" i="252"/>
  <c r="H2801" i="252"/>
  <c r="H2805" i="252"/>
  <c r="H2809" i="252"/>
  <c r="H2813" i="252"/>
  <c r="H2817" i="252"/>
  <c r="H2821" i="252"/>
  <c r="H2825" i="252"/>
  <c r="H2829" i="252"/>
  <c r="H2833" i="252"/>
  <c r="H2838" i="252"/>
  <c r="H2854" i="252"/>
  <c r="H3055" i="252"/>
  <c r="H3151" i="252"/>
  <c r="H3048" i="252"/>
  <c r="H3064" i="252"/>
  <c r="H3080" i="252"/>
  <c r="H2935" i="252"/>
  <c r="H3050" i="252"/>
  <c r="H3066" i="252"/>
  <c r="H3082" i="252"/>
  <c r="H3040" i="252"/>
  <c r="H3168" i="252"/>
  <c r="H2940" i="252"/>
  <c r="H2944" i="252"/>
  <c r="H2948" i="252"/>
  <c r="H2952" i="252"/>
  <c r="H2956" i="252"/>
  <c r="H2960" i="252"/>
  <c r="H2964" i="252"/>
  <c r="H2968" i="252"/>
  <c r="H2972" i="252"/>
  <c r="H2976" i="252"/>
  <c r="H2980" i="252"/>
  <c r="H2984" i="252"/>
  <c r="H2988" i="252"/>
  <c r="H2992" i="252"/>
  <c r="H2996" i="252"/>
  <c r="H3000" i="252"/>
  <c r="H3004" i="252"/>
  <c r="H3008" i="252"/>
  <c r="H3012" i="252"/>
  <c r="H3016" i="252"/>
  <c r="H3020" i="252"/>
  <c r="H3024" i="252"/>
  <c r="H3028" i="252"/>
  <c r="H3034" i="252"/>
  <c r="H3153" i="252"/>
  <c r="H3150" i="252"/>
  <c r="H3140" i="252"/>
  <c r="H3156" i="252"/>
  <c r="H3159" i="252"/>
  <c r="H3083" i="252"/>
  <c r="H3087" i="252"/>
  <c r="H3091" i="252"/>
  <c r="H3095" i="252"/>
  <c r="H3099" i="252"/>
  <c r="H3103" i="252"/>
  <c r="H3107" i="252"/>
  <c r="H3111" i="252"/>
  <c r="H3115" i="252"/>
  <c r="H3119" i="252"/>
  <c r="H3123" i="252"/>
  <c r="H3127" i="252"/>
  <c r="H3131" i="252"/>
  <c r="H3135" i="252"/>
  <c r="H3157" i="252"/>
  <c r="H3173" i="252"/>
  <c r="H3178" i="252"/>
  <c r="H3182" i="252"/>
  <c r="H3186" i="252"/>
  <c r="H3190" i="252"/>
  <c r="H3194" i="252"/>
  <c r="H3198" i="252"/>
  <c r="H3202" i="252"/>
  <c r="H3206" i="252"/>
  <c r="F548" i="252"/>
  <c r="F580" i="252"/>
  <c r="F612" i="252"/>
  <c r="F644" i="252"/>
  <c r="F676" i="252"/>
  <c r="F708" i="252"/>
  <c r="F740" i="252"/>
  <c r="F772" i="252"/>
  <c r="F804" i="252"/>
  <c r="F836" i="252"/>
  <c r="F873" i="252"/>
  <c r="F937" i="252"/>
  <c r="F1001" i="252"/>
  <c r="F1065" i="252"/>
  <c r="F1129" i="252"/>
  <c r="F1166" i="252"/>
  <c r="F1314" i="252"/>
  <c r="F1442" i="252"/>
  <c r="F1570" i="252"/>
  <c r="F1713" i="252"/>
  <c r="F552" i="252"/>
  <c r="F584" i="252"/>
  <c r="F616" i="252"/>
  <c r="F648" i="252"/>
  <c r="F680" i="252"/>
  <c r="F712" i="252"/>
  <c r="F744" i="252"/>
  <c r="F776" i="252"/>
  <c r="F808" i="252"/>
  <c r="F840" i="252"/>
  <c r="F897" i="252"/>
  <c r="F961" i="252"/>
  <c r="F1025" i="252"/>
  <c r="F1089" i="252"/>
  <c r="F1148" i="252"/>
  <c r="F1266" i="252"/>
  <c r="F1394" i="252"/>
  <c r="F1522" i="252"/>
  <c r="F1650" i="252"/>
  <c r="F530" i="252"/>
  <c r="F550" i="252"/>
  <c r="F566" i="252"/>
  <c r="F582" i="252"/>
  <c r="F598" i="252"/>
  <c r="F614" i="252"/>
  <c r="F630" i="252"/>
  <c r="F646" i="252"/>
  <c r="F662" i="252"/>
  <c r="F678" i="252"/>
  <c r="F694" i="252"/>
  <c r="F710" i="252"/>
  <c r="F726" i="252"/>
  <c r="F742" i="252"/>
  <c r="F758" i="252"/>
  <c r="F774" i="252"/>
  <c r="F790" i="252"/>
  <c r="F806" i="252"/>
  <c r="F822" i="252"/>
  <c r="F838" i="252"/>
  <c r="F853" i="252"/>
  <c r="F885" i="252"/>
  <c r="F917" i="252"/>
  <c r="F949" i="252"/>
  <c r="F981" i="252"/>
  <c r="F1013" i="252"/>
  <c r="F1045" i="252"/>
  <c r="F1077" i="252"/>
  <c r="F1109" i="252"/>
  <c r="F1141" i="252"/>
  <c r="F523" i="252"/>
  <c r="F1226" i="252"/>
  <c r="F1290" i="252"/>
  <c r="F1354" i="252"/>
  <c r="F1418" i="252"/>
  <c r="F1482" i="252"/>
  <c r="F1546" i="252"/>
  <c r="F1610" i="252"/>
  <c r="F1674" i="252"/>
  <c r="F532" i="252"/>
  <c r="F543" i="252"/>
  <c r="F551" i="252"/>
  <c r="F559" i="252"/>
  <c r="F567" i="252"/>
  <c r="F575" i="252"/>
  <c r="F583" i="252"/>
  <c r="F591" i="252"/>
  <c r="F599" i="252"/>
  <c r="F607" i="252"/>
  <c r="F615" i="252"/>
  <c r="F623" i="252"/>
  <c r="F631" i="252"/>
  <c r="F639" i="252"/>
  <c r="F647" i="252"/>
  <c r="F655" i="252"/>
  <c r="F663" i="252"/>
  <c r="F671" i="252"/>
  <c r="F679" i="252"/>
  <c r="F687" i="252"/>
  <c r="F695" i="252"/>
  <c r="F703" i="252"/>
  <c r="F711" i="252"/>
  <c r="F719" i="252"/>
  <c r="F727" i="252"/>
  <c r="F735" i="252"/>
  <c r="F743" i="252"/>
  <c r="F751" i="252"/>
  <c r="F759" i="252"/>
  <c r="F767" i="252"/>
  <c r="F775" i="252"/>
  <c r="F783" i="252"/>
  <c r="F791" i="252"/>
  <c r="F799" i="252"/>
  <c r="F807" i="252"/>
  <c r="F815" i="252"/>
  <c r="F823" i="252"/>
  <c r="F831" i="252"/>
  <c r="F839" i="252"/>
  <c r="F847" i="252"/>
  <c r="F859" i="252"/>
  <c r="F875" i="252"/>
  <c r="F891" i="252"/>
  <c r="F907" i="252"/>
  <c r="F923" i="252"/>
  <c r="F939" i="252"/>
  <c r="F955" i="252"/>
  <c r="F971" i="252"/>
  <c r="F987" i="252"/>
  <c r="F1003" i="252"/>
  <c r="F1019" i="252"/>
  <c r="F1035" i="252"/>
  <c r="F1051" i="252"/>
  <c r="F1067" i="252"/>
  <c r="F1083" i="252"/>
  <c r="F1099" i="252"/>
  <c r="F1115" i="252"/>
  <c r="F1131" i="252"/>
  <c r="F1156" i="252"/>
  <c r="F1711" i="252"/>
  <c r="F12" i="252"/>
  <c r="F16" i="252"/>
  <c r="F20" i="252"/>
  <c r="F24" i="252"/>
  <c r="F28" i="252"/>
  <c r="F32" i="252"/>
  <c r="F36" i="252"/>
  <c r="F40" i="252"/>
  <c r="F44" i="252"/>
  <c r="F48" i="252"/>
  <c r="F52" i="252"/>
  <c r="F56" i="252"/>
  <c r="F60" i="252"/>
  <c r="F64" i="252"/>
  <c r="F68" i="252"/>
  <c r="F72" i="252"/>
  <c r="F76" i="252"/>
  <c r="F80" i="252"/>
  <c r="F84" i="252"/>
  <c r="F88" i="252"/>
  <c r="F92" i="252"/>
  <c r="F96" i="252"/>
  <c r="F100" i="252"/>
  <c r="F104" i="252"/>
  <c r="F108" i="252"/>
  <c r="F112" i="252"/>
  <c r="F116" i="252"/>
  <c r="F120" i="252"/>
  <c r="F124" i="252"/>
  <c r="F128" i="252"/>
  <c r="F132" i="252"/>
  <c r="F136" i="252"/>
  <c r="F140" i="252"/>
  <c r="F144" i="252"/>
  <c r="F148" i="252"/>
  <c r="F152" i="252"/>
  <c r="F156" i="252"/>
  <c r="F160" i="252"/>
  <c r="F164" i="252"/>
  <c r="F168" i="252"/>
  <c r="F172" i="252"/>
  <c r="F176" i="252"/>
  <c r="F180" i="252"/>
  <c r="F184" i="252"/>
  <c r="F188" i="252"/>
  <c r="F192" i="252"/>
  <c r="F196" i="252"/>
  <c r="F200" i="252"/>
  <c r="F204" i="252"/>
  <c r="F208" i="252"/>
  <c r="F212" i="252"/>
  <c r="F216" i="252"/>
  <c r="F220" i="252"/>
  <c r="F224" i="252"/>
  <c r="F228" i="252"/>
  <c r="F232" i="252"/>
  <c r="F236" i="252"/>
  <c r="F240" i="252"/>
  <c r="F244" i="252"/>
  <c r="F248" i="252"/>
  <c r="F252" i="252"/>
  <c r="F256" i="252"/>
  <c r="F260" i="252"/>
  <c r="F264" i="252"/>
  <c r="F268" i="252"/>
  <c r="F272" i="252"/>
  <c r="F276" i="252"/>
  <c r="F280" i="252"/>
  <c r="F284" i="252"/>
  <c r="F288" i="252"/>
  <c r="F292" i="252"/>
  <c r="F296" i="252"/>
  <c r="F300" i="252"/>
  <c r="F304" i="252"/>
  <c r="F308" i="252"/>
  <c r="F312" i="252"/>
  <c r="F316" i="252"/>
  <c r="F320" i="252"/>
  <c r="F324" i="252"/>
  <c r="F328" i="252"/>
  <c r="F332" i="252"/>
  <c r="F336" i="252"/>
  <c r="F340" i="252"/>
  <c r="F344" i="252"/>
  <c r="F348" i="252"/>
  <c r="F352" i="252"/>
  <c r="F356" i="252"/>
  <c r="F360" i="252"/>
  <c r="F364" i="252"/>
  <c r="F368" i="252"/>
  <c r="F372" i="252"/>
  <c r="F376" i="252"/>
  <c r="F380" i="252"/>
  <c r="F384" i="252"/>
  <c r="F388" i="252"/>
  <c r="F392" i="252"/>
  <c r="F396" i="252"/>
  <c r="F400" i="252"/>
  <c r="F404" i="252"/>
  <c r="F408" i="252"/>
  <c r="F412" i="252"/>
  <c r="F416" i="252"/>
  <c r="F420" i="252"/>
  <c r="F424" i="252"/>
  <c r="F428" i="252"/>
  <c r="F432" i="252"/>
  <c r="F436" i="252"/>
  <c r="F440" i="252"/>
  <c r="F444" i="252"/>
  <c r="F448" i="252"/>
  <c r="F452" i="252"/>
  <c r="F456" i="252"/>
  <c r="F460" i="252"/>
  <c r="F464" i="252"/>
  <c r="F468" i="252"/>
  <c r="F472" i="252"/>
  <c r="F476" i="252"/>
  <c r="F480" i="252"/>
  <c r="F484" i="252"/>
  <c r="F488" i="252"/>
  <c r="F492" i="252"/>
  <c r="F496" i="252"/>
  <c r="F500" i="252"/>
  <c r="F504" i="252"/>
  <c r="F508" i="252"/>
  <c r="F512" i="252"/>
  <c r="F516" i="252"/>
  <c r="F520" i="252"/>
  <c r="F533" i="252"/>
  <c r="F1190" i="252"/>
  <c r="F1230" i="252"/>
  <c r="F1262" i="252"/>
  <c r="F1294" i="252"/>
  <c r="F1326" i="252"/>
  <c r="F1358" i="252"/>
  <c r="F1390" i="252"/>
  <c r="F1422" i="252"/>
  <c r="F1454" i="252"/>
  <c r="F1486" i="252"/>
  <c r="F1518" i="252"/>
  <c r="F1550" i="252"/>
  <c r="F1582" i="252"/>
  <c r="F1614" i="252"/>
  <c r="F1646" i="252"/>
  <c r="F1678" i="252"/>
  <c r="F854" i="252"/>
  <c r="F862" i="252"/>
  <c r="F870" i="252"/>
  <c r="F878" i="252"/>
  <c r="F886" i="252"/>
  <c r="F894" i="252"/>
  <c r="F902" i="252"/>
  <c r="F910" i="252"/>
  <c r="F918" i="252"/>
  <c r="F926" i="252"/>
  <c r="F934" i="252"/>
  <c r="F942" i="252"/>
  <c r="F950" i="252"/>
  <c r="F958" i="252"/>
  <c r="F966" i="252"/>
  <c r="F974" i="252"/>
  <c r="F982" i="252"/>
  <c r="F990" i="252"/>
  <c r="F998" i="252"/>
  <c r="F1006" i="252"/>
  <c r="F1014" i="252"/>
  <c r="F1022" i="252"/>
  <c r="F1030" i="252"/>
  <c r="F1038" i="252"/>
  <c r="F1046" i="252"/>
  <c r="F1054" i="252"/>
  <c r="F1062" i="252"/>
  <c r="F1070" i="252"/>
  <c r="F1078" i="252"/>
  <c r="F1086" i="252"/>
  <c r="F1094" i="252"/>
  <c r="F1102" i="252"/>
  <c r="F1110" i="252"/>
  <c r="F1118" i="252"/>
  <c r="F1126" i="252"/>
  <c r="F1134" i="252"/>
  <c r="F1142" i="252"/>
  <c r="F1160" i="252"/>
  <c r="F1192" i="252"/>
  <c r="F1719" i="252"/>
  <c r="F1178" i="252"/>
  <c r="F1210" i="252"/>
  <c r="F1224" i="252"/>
  <c r="F1240" i="252"/>
  <c r="F1256" i="252"/>
  <c r="F1272" i="252"/>
  <c r="F1288" i="252"/>
  <c r="F1304" i="252"/>
  <c r="F1320" i="252"/>
  <c r="F1336" i="252"/>
  <c r="F1352" i="252"/>
  <c r="F1368" i="252"/>
  <c r="F1384" i="252"/>
  <c r="F1400" i="252"/>
  <c r="F1416" i="252"/>
  <c r="F1432" i="252"/>
  <c r="F1448" i="252"/>
  <c r="F1464" i="252"/>
  <c r="F1480" i="252"/>
  <c r="F1496" i="252"/>
  <c r="F1512" i="252"/>
  <c r="F1528" i="252"/>
  <c r="F1544" i="252"/>
  <c r="F1560" i="252"/>
  <c r="F1576" i="252"/>
  <c r="F1592" i="252"/>
  <c r="F1608" i="252"/>
  <c r="F1624" i="252"/>
  <c r="F1640" i="252"/>
  <c r="F1656" i="252"/>
  <c r="F1672" i="252"/>
  <c r="F1688" i="252"/>
  <c r="F1699" i="252"/>
  <c r="F1147" i="252"/>
  <c r="F1155" i="252"/>
  <c r="F1163" i="252"/>
  <c r="F1171" i="252"/>
  <c r="F1179" i="252"/>
  <c r="F1187" i="252"/>
  <c r="F1195" i="252"/>
  <c r="F1203" i="252"/>
  <c r="F1211" i="252"/>
  <c r="F1219" i="252"/>
  <c r="F1227" i="252"/>
  <c r="F1235" i="252"/>
  <c r="F1243" i="252"/>
  <c r="F1251" i="252"/>
  <c r="F1259" i="252"/>
  <c r="F1267" i="252"/>
  <c r="F1275" i="252"/>
  <c r="F1283" i="252"/>
  <c r="F1291" i="252"/>
  <c r="F1299" i="252"/>
  <c r="F1307" i="252"/>
  <c r="F1315" i="252"/>
  <c r="F1323" i="252"/>
  <c r="F1331" i="252"/>
  <c r="F1339" i="252"/>
  <c r="F1347" i="252"/>
  <c r="F1355" i="252"/>
  <c r="F1363" i="252"/>
  <c r="F1371" i="252"/>
  <c r="F1379" i="252"/>
  <c r="F1387" i="252"/>
  <c r="F1395" i="252"/>
  <c r="F1403" i="252"/>
  <c r="F1411" i="252"/>
  <c r="F1419" i="252"/>
  <c r="F1427" i="252"/>
  <c r="F1435" i="252"/>
  <c r="F1443" i="252"/>
  <c r="F1451" i="252"/>
  <c r="F1459" i="252"/>
  <c r="F1467" i="252"/>
  <c r="F1475" i="252"/>
  <c r="F1483" i="252"/>
  <c r="F1491" i="252"/>
  <c r="F1499" i="252"/>
  <c r="F1507" i="252"/>
  <c r="F1515" i="252"/>
  <c r="F1523" i="252"/>
  <c r="F1531" i="252"/>
  <c r="F1539" i="252"/>
  <c r="F1547" i="252"/>
  <c r="F1555" i="252"/>
  <c r="F1563" i="252"/>
  <c r="F1571" i="252"/>
  <c r="F1579" i="252"/>
  <c r="F1587" i="252"/>
  <c r="F1595" i="252"/>
  <c r="F1603" i="252"/>
  <c r="F1611" i="252"/>
  <c r="F1619" i="252"/>
  <c r="F1627" i="252"/>
  <c r="F1635" i="252"/>
  <c r="F1643" i="252"/>
  <c r="F1651" i="252"/>
  <c r="F1659" i="252"/>
  <c r="F1667" i="252"/>
  <c r="F1675" i="252"/>
  <c r="F1683" i="252"/>
  <c r="F1691" i="252"/>
  <c r="F1709" i="252"/>
  <c r="F1696" i="252"/>
  <c r="F1704" i="252"/>
  <c r="F1712" i="252"/>
  <c r="F1720" i="252"/>
  <c r="F2463" i="252"/>
  <c r="F1725" i="252"/>
  <c r="F1729" i="252"/>
  <c r="F1733" i="252"/>
  <c r="F1737" i="252"/>
  <c r="F1741" i="252"/>
  <c r="F1745" i="252"/>
  <c r="F1749" i="252"/>
  <c r="F1753" i="252"/>
  <c r="F1757" i="252"/>
  <c r="F1761" i="252"/>
  <c r="F1765" i="252"/>
  <c r="F1769" i="252"/>
  <c r="F1773" i="252"/>
  <c r="F1777" i="252"/>
  <c r="F1781" i="252"/>
  <c r="F1785" i="252"/>
  <c r="F1789" i="252"/>
  <c r="F1793" i="252"/>
  <c r="F1797" i="252"/>
  <c r="F1801" i="252"/>
  <c r="F1805" i="252"/>
  <c r="F1809" i="252"/>
  <c r="F1813" i="252"/>
  <c r="F1817" i="252"/>
  <c r="F1821" i="252"/>
  <c r="F1825" i="252"/>
  <c r="F1829" i="252"/>
  <c r="F1833" i="252"/>
  <c r="F1837" i="252"/>
  <c r="F1841" i="252"/>
  <c r="F1845" i="252"/>
  <c r="F1849" i="252"/>
  <c r="F1853" i="252"/>
  <c r="F1857" i="252"/>
  <c r="F1861" i="252"/>
  <c r="F1865" i="252"/>
  <c r="F1869" i="252"/>
  <c r="F1873" i="252"/>
  <c r="F1877" i="252"/>
  <c r="F1881" i="252"/>
  <c r="F1885" i="252"/>
  <c r="F1889" i="252"/>
  <c r="F1893" i="252"/>
  <c r="F1897" i="252"/>
  <c r="F1901" i="252"/>
  <c r="F1905" i="252"/>
  <c r="F1909" i="252"/>
  <c r="F1913" i="252"/>
  <c r="F1917" i="252"/>
  <c r="F1921" i="252"/>
  <c r="F1925" i="252"/>
  <c r="F1929" i="252"/>
  <c r="F1933" i="252"/>
  <c r="F1937" i="252"/>
  <c r="F1941" i="252"/>
  <c r="F1945" i="252"/>
  <c r="F1949" i="252"/>
  <c r="F1953" i="252"/>
  <c r="F1957" i="252"/>
  <c r="F1961" i="252"/>
  <c r="F1965" i="252"/>
  <c r="F1969" i="252"/>
  <c r="F1973" i="252"/>
  <c r="F1977" i="252"/>
  <c r="F1981" i="252"/>
  <c r="F1985" i="252"/>
  <c r="F1989" i="252"/>
  <c r="F1993" i="252"/>
  <c r="F1997" i="252"/>
  <c r="F2001" i="252"/>
  <c r="F2005" i="252"/>
  <c r="F2009" i="252"/>
  <c r="F2013" i="252"/>
  <c r="F2017" i="252"/>
  <c r="F2021" i="252"/>
  <c r="F2025" i="252"/>
  <c r="F2029" i="252"/>
  <c r="F2033" i="252"/>
  <c r="F2037" i="252"/>
  <c r="F2041" i="252"/>
  <c r="F2465" i="252"/>
  <c r="F2481" i="252"/>
  <c r="F2475" i="252"/>
  <c r="F2462" i="252"/>
  <c r="F2478" i="252"/>
  <c r="F2842" i="252"/>
  <c r="F2047" i="252"/>
  <c r="F2051" i="252"/>
  <c r="F2055" i="252"/>
  <c r="F2059" i="252"/>
  <c r="F2063" i="252"/>
  <c r="F2067" i="252"/>
  <c r="F2071" i="252"/>
  <c r="F2075" i="252"/>
  <c r="F2079" i="252"/>
  <c r="F2083" i="252"/>
  <c r="F2087" i="252"/>
  <c r="F2091" i="252"/>
  <c r="F2095" i="252"/>
  <c r="F2099" i="252"/>
  <c r="F2103" i="252"/>
  <c r="F2107" i="252"/>
  <c r="F2111" i="252"/>
  <c r="F2115" i="252"/>
  <c r="F2119" i="252"/>
  <c r="F2123" i="252"/>
  <c r="F2127" i="252"/>
  <c r="F2131" i="252"/>
  <c r="F2135" i="252"/>
  <c r="F2139" i="252"/>
  <c r="F2143" i="252"/>
  <c r="F2147" i="252"/>
  <c r="F2151" i="252"/>
  <c r="F2155" i="252"/>
  <c r="F2159" i="252"/>
  <c r="F2163" i="252"/>
  <c r="F2167" i="252"/>
  <c r="F2171" i="252"/>
  <c r="F2175" i="252"/>
  <c r="F2179" i="252"/>
  <c r="F2183" i="252"/>
  <c r="F2187" i="252"/>
  <c r="F2191" i="252"/>
  <c r="F2195" i="252"/>
  <c r="F2199" i="252"/>
  <c r="F2203" i="252"/>
  <c r="F2207" i="252"/>
  <c r="F2211" i="252"/>
  <c r="F2215" i="252"/>
  <c r="F2219" i="252"/>
  <c r="F2223" i="252"/>
  <c r="F2227" i="252"/>
  <c r="F2231" i="252"/>
  <c r="F2235" i="252"/>
  <c r="F2239" i="252"/>
  <c r="F2243" i="252"/>
  <c r="F2247" i="252"/>
  <c r="F2251" i="252"/>
  <c r="F2255" i="252"/>
  <c r="F2259" i="252"/>
  <c r="F2263" i="252"/>
  <c r="F2267" i="252"/>
  <c r="F2271" i="252"/>
  <c r="F2275" i="252"/>
  <c r="F2279" i="252"/>
  <c r="F2283" i="252"/>
  <c r="F2287" i="252"/>
  <c r="F2291" i="252"/>
  <c r="F2295" i="252"/>
  <c r="F2299" i="252"/>
  <c r="F2303" i="252"/>
  <c r="F2307" i="252"/>
  <c r="F2311" i="252"/>
  <c r="F2315" i="252"/>
  <c r="F2319" i="252"/>
  <c r="F2323" i="252"/>
  <c r="F2327" i="252"/>
  <c r="F2331" i="252"/>
  <c r="F2335" i="252"/>
  <c r="F2339" i="252"/>
  <c r="F2343" i="252"/>
  <c r="F2347" i="252"/>
  <c r="F2351" i="252"/>
  <c r="F2355" i="252"/>
  <c r="F2359" i="252"/>
  <c r="F2363" i="252"/>
  <c r="F2367" i="252"/>
  <c r="F2371" i="252"/>
  <c r="F2375" i="252"/>
  <c r="F2379" i="252"/>
  <c r="F2383" i="252"/>
  <c r="F2387" i="252"/>
  <c r="F2391" i="252"/>
  <c r="F2395" i="252"/>
  <c r="F2399" i="252"/>
  <c r="F2403" i="252"/>
  <c r="F2407" i="252"/>
  <c r="F2411" i="252"/>
  <c r="F2415" i="252"/>
  <c r="F2419" i="252"/>
  <c r="F2423" i="252"/>
  <c r="F2427" i="252"/>
  <c r="F2431" i="252"/>
  <c r="F2435" i="252"/>
  <c r="F2439" i="252"/>
  <c r="F2443" i="252"/>
  <c r="F2447" i="252"/>
  <c r="F2451" i="252"/>
  <c r="F2455" i="252"/>
  <c r="F2459" i="252"/>
  <c r="F2472" i="252"/>
  <c r="F2488" i="252"/>
  <c r="F2856" i="252"/>
  <c r="F2495" i="252"/>
  <c r="F2499" i="252"/>
  <c r="F2503" i="252"/>
  <c r="F2507" i="252"/>
  <c r="F2511" i="252"/>
  <c r="F2515" i="252"/>
  <c r="F2519" i="252"/>
  <c r="F2523" i="252"/>
  <c r="F2527" i="252"/>
  <c r="F2531" i="252"/>
  <c r="F2535" i="252"/>
  <c r="F2539" i="252"/>
  <c r="F2543" i="252"/>
  <c r="F2547" i="252"/>
  <c r="F2551" i="252"/>
  <c r="F2555" i="252"/>
  <c r="F2559" i="252"/>
  <c r="F2563" i="252"/>
  <c r="F2567" i="252"/>
  <c r="F2571" i="252"/>
  <c r="F2575" i="252"/>
  <c r="F2579" i="252"/>
  <c r="F2583" i="252"/>
  <c r="F2587" i="252"/>
  <c r="F2591" i="252"/>
  <c r="F2595" i="252"/>
  <c r="F2599" i="252"/>
  <c r="F2603" i="252"/>
  <c r="F2607" i="252"/>
  <c r="F2611" i="252"/>
  <c r="F2615" i="252"/>
  <c r="F2619" i="252"/>
  <c r="F2623" i="252"/>
  <c r="F2627" i="252"/>
  <c r="F2631" i="252"/>
  <c r="F2852" i="252"/>
  <c r="F2637" i="252"/>
  <c r="F2641" i="252"/>
  <c r="F2645" i="252"/>
  <c r="F2649" i="252"/>
  <c r="F2653" i="252"/>
  <c r="F2657" i="252"/>
  <c r="F2661" i="252"/>
  <c r="F2665" i="252"/>
  <c r="F2669" i="252"/>
  <c r="F2673" i="252"/>
  <c r="F2677" i="252"/>
  <c r="F2681" i="252"/>
  <c r="F2685" i="252"/>
  <c r="F2689" i="252"/>
  <c r="F2693" i="252"/>
  <c r="F2697" i="252"/>
  <c r="F2701" i="252"/>
  <c r="F2705" i="252"/>
  <c r="F2709" i="252"/>
  <c r="F2713" i="252"/>
  <c r="F2717" i="252"/>
  <c r="F2721" i="252"/>
  <c r="F2725" i="252"/>
  <c r="F2729" i="252"/>
  <c r="F2733" i="252"/>
  <c r="F2737" i="252"/>
  <c r="F2741" i="252"/>
  <c r="F2745" i="252"/>
  <c r="F2749" i="252"/>
  <c r="F2753" i="252"/>
  <c r="F2757" i="252"/>
  <c r="F2761" i="252"/>
  <c r="F2765" i="252"/>
  <c r="F2769" i="252"/>
  <c r="F2773" i="252"/>
  <c r="F2777" i="252"/>
  <c r="F2781" i="252"/>
  <c r="F2785" i="252"/>
  <c r="F2789" i="252"/>
  <c r="F2793" i="252"/>
  <c r="F2797" i="252"/>
  <c r="F2801" i="252"/>
  <c r="F2805" i="252"/>
  <c r="F2809" i="252"/>
  <c r="F2813" i="252"/>
  <c r="F2817" i="252"/>
  <c r="F2821" i="252"/>
  <c r="F2825" i="252"/>
  <c r="F2829" i="252"/>
  <c r="F2833" i="252"/>
  <c r="F2839" i="252"/>
  <c r="F2855" i="252"/>
  <c r="F2866" i="252"/>
  <c r="F2874" i="252"/>
  <c r="F2882" i="252"/>
  <c r="F2890" i="252"/>
  <c r="F2898" i="252"/>
  <c r="F2906" i="252"/>
  <c r="F2914" i="252"/>
  <c r="F2922" i="252"/>
  <c r="F2930" i="252"/>
  <c r="F2845" i="252"/>
  <c r="F2859" i="252"/>
  <c r="F2867" i="252"/>
  <c r="F2875" i="252"/>
  <c r="F2883" i="252"/>
  <c r="F2891" i="252"/>
  <c r="F2899" i="252"/>
  <c r="F2907" i="252"/>
  <c r="F2915" i="252"/>
  <c r="F2923" i="252"/>
  <c r="F2931" i="252"/>
  <c r="F3036" i="252"/>
  <c r="F2934" i="252"/>
  <c r="F2938" i="252"/>
  <c r="F2942" i="252"/>
  <c r="F2946" i="252"/>
  <c r="F2950" i="252"/>
  <c r="F2954" i="252"/>
  <c r="F2958" i="252"/>
  <c r="F2962" i="252"/>
  <c r="F2966" i="252"/>
  <c r="F2970" i="252"/>
  <c r="F2974" i="252"/>
  <c r="F2978" i="252"/>
  <c r="F2982" i="252"/>
  <c r="F2986" i="252"/>
  <c r="F2990" i="252"/>
  <c r="F2994" i="252"/>
  <c r="F2998" i="252"/>
  <c r="F3002" i="252"/>
  <c r="F3006" i="252"/>
  <c r="F3010" i="252"/>
  <c r="F3014" i="252"/>
  <c r="F3018" i="252"/>
  <c r="F3022" i="252"/>
  <c r="F3026" i="252"/>
  <c r="F3030" i="252"/>
  <c r="F3043" i="252"/>
  <c r="F3053" i="252"/>
  <c r="F3061" i="252"/>
  <c r="F3069" i="252"/>
  <c r="F3077" i="252"/>
  <c r="F3037" i="252"/>
  <c r="F3048" i="252"/>
  <c r="F3056" i="252"/>
  <c r="F3064" i="252"/>
  <c r="F3072" i="252"/>
  <c r="F3080" i="252"/>
  <c r="F3085" i="252"/>
  <c r="F3089" i="252"/>
  <c r="F3093" i="252"/>
  <c r="H1995" i="252"/>
  <c r="H2011" i="252"/>
  <c r="H2027" i="252"/>
  <c r="H2043" i="252"/>
  <c r="H2101" i="252"/>
  <c r="H2839" i="252"/>
  <c r="H2113" i="252"/>
  <c r="H2129" i="252"/>
  <c r="H2145" i="252"/>
  <c r="H2161" i="252"/>
  <c r="H2177" i="252"/>
  <c r="H2193" i="252"/>
  <c r="H2209" i="252"/>
  <c r="H2221" i="252"/>
  <c r="H2227" i="252"/>
  <c r="H2231" i="252"/>
  <c r="H2235" i="252"/>
  <c r="H2239" i="252"/>
  <c r="H2243" i="252"/>
  <c r="H2247" i="252"/>
  <c r="H2251" i="252"/>
  <c r="H2255" i="252"/>
  <c r="H2259" i="252"/>
  <c r="H2263" i="252"/>
  <c r="H2267" i="252"/>
  <c r="H2271" i="252"/>
  <c r="H2275" i="252"/>
  <c r="H2279" i="252"/>
  <c r="H2283" i="252"/>
  <c r="H2287" i="252"/>
  <c r="H2291" i="252"/>
  <c r="H2295" i="252"/>
  <c r="H2299" i="252"/>
  <c r="H2303" i="252"/>
  <c r="H2307" i="252"/>
  <c r="H2311" i="252"/>
  <c r="H2315" i="252"/>
  <c r="H2319" i="252"/>
  <c r="H2323" i="252"/>
  <c r="H2327" i="252"/>
  <c r="H2331" i="252"/>
  <c r="H2335" i="252"/>
  <c r="H2339" i="252"/>
  <c r="H2343" i="252"/>
  <c r="H2347" i="252"/>
  <c r="H2351" i="252"/>
  <c r="H2355" i="252"/>
  <c r="H2359" i="252"/>
  <c r="H2363" i="252"/>
  <c r="H2367" i="252"/>
  <c r="H2371" i="252"/>
  <c r="H2375" i="252"/>
  <c r="H2379" i="252"/>
  <c r="H2383" i="252"/>
  <c r="H2387" i="252"/>
  <c r="H2391" i="252"/>
  <c r="H2395" i="252"/>
  <c r="H2399" i="252"/>
  <c r="H2403" i="252"/>
  <c r="H2407" i="252"/>
  <c r="H2411" i="252"/>
  <c r="H2415" i="252"/>
  <c r="H2419" i="252"/>
  <c r="H2423" i="252"/>
  <c r="H2427" i="252"/>
  <c r="H2431" i="252"/>
  <c r="H2435" i="252"/>
  <c r="H2439" i="252"/>
  <c r="H2443" i="252"/>
  <c r="H2447" i="252"/>
  <c r="H2451" i="252"/>
  <c r="H2455" i="252"/>
  <c r="H2459" i="252"/>
  <c r="H2653" i="252"/>
  <c r="H2874" i="252"/>
  <c r="H2906" i="252"/>
  <c r="H3069" i="252"/>
  <c r="H2657" i="252"/>
  <c r="H2870" i="252"/>
  <c r="H2902" i="252"/>
  <c r="H3053" i="252"/>
  <c r="H2463" i="252"/>
  <c r="H2467" i="252"/>
  <c r="H2471" i="252"/>
  <c r="H2475" i="252"/>
  <c r="H2479" i="252"/>
  <c r="H2483" i="252"/>
  <c r="H2487" i="252"/>
  <c r="H2491" i="252"/>
  <c r="H2495" i="252"/>
  <c r="H2499" i="252"/>
  <c r="H2503" i="252"/>
  <c r="H2507" i="252"/>
  <c r="H2511" i="252"/>
  <c r="H2515" i="252"/>
  <c r="H2519" i="252"/>
  <c r="H2523" i="252"/>
  <c r="H2527" i="252"/>
  <c r="H2531" i="252"/>
  <c r="H2535" i="252"/>
  <c r="H2539" i="252"/>
  <c r="H2543" i="252"/>
  <c r="H2547" i="252"/>
  <c r="H2551" i="252"/>
  <c r="H2555" i="252"/>
  <c r="H2559" i="252"/>
  <c r="H2563" i="252"/>
  <c r="H2567" i="252"/>
  <c r="H2571" i="252"/>
  <c r="H2575" i="252"/>
  <c r="H2579" i="252"/>
  <c r="H2583" i="252"/>
  <c r="H2587" i="252"/>
  <c r="H2591" i="252"/>
  <c r="H2595" i="252"/>
  <c r="H2599" i="252"/>
  <c r="H2603" i="252"/>
  <c r="H2607" i="252"/>
  <c r="H2611" i="252"/>
  <c r="H2615" i="252"/>
  <c r="H2619" i="252"/>
  <c r="H2623" i="252"/>
  <c r="H2627" i="252"/>
  <c r="H2631" i="252"/>
  <c r="H2640" i="252"/>
  <c r="H2656" i="252"/>
  <c r="H2849" i="252"/>
  <c r="H2867" i="252"/>
  <c r="H2883" i="252"/>
  <c r="H2899" i="252"/>
  <c r="H2915" i="252"/>
  <c r="H2931" i="252"/>
  <c r="H3073" i="252"/>
  <c r="H2646" i="252"/>
  <c r="H2662" i="252"/>
  <c r="H2853" i="252"/>
  <c r="H2873" i="252"/>
  <c r="H2889" i="252"/>
  <c r="H2905" i="252"/>
  <c r="H2921" i="252"/>
  <c r="H3065" i="252"/>
  <c r="H2848" i="252"/>
  <c r="H3035" i="252"/>
  <c r="H3075" i="252"/>
  <c r="H2670" i="252"/>
  <c r="H2674" i="252"/>
  <c r="H2678" i="252"/>
  <c r="H2682" i="252"/>
  <c r="H2686" i="252"/>
  <c r="H2690" i="252"/>
  <c r="H2694" i="252"/>
  <c r="H2698" i="252"/>
  <c r="H2702" i="252"/>
  <c r="H2706" i="252"/>
  <c r="H2710" i="252"/>
  <c r="H2714" i="252"/>
  <c r="H2718" i="252"/>
  <c r="H2722" i="252"/>
  <c r="H2726" i="252"/>
  <c r="H2730" i="252"/>
  <c r="H2734" i="252"/>
  <c r="H2738" i="252"/>
  <c r="H2742" i="252"/>
  <c r="H2746" i="252"/>
  <c r="H2750" i="252"/>
  <c r="H2754" i="252"/>
  <c r="H2758" i="252"/>
  <c r="H2762" i="252"/>
  <c r="H2766" i="252"/>
  <c r="H2770" i="252"/>
  <c r="H2774" i="252"/>
  <c r="H2778" i="252"/>
  <c r="H2782" i="252"/>
  <c r="H2786" i="252"/>
  <c r="H2790" i="252"/>
  <c r="H2794" i="252"/>
  <c r="H2798" i="252"/>
  <c r="H2802" i="252"/>
  <c r="H2806" i="252"/>
  <c r="H2810" i="252"/>
  <c r="H2814" i="252"/>
  <c r="H2818" i="252"/>
  <c r="H2822" i="252"/>
  <c r="H2826" i="252"/>
  <c r="H2830" i="252"/>
  <c r="H2834" i="252"/>
  <c r="H2842" i="252"/>
  <c r="H2858" i="252"/>
  <c r="H3063" i="252"/>
  <c r="H2933" i="252"/>
  <c r="H3052" i="252"/>
  <c r="H3068" i="252"/>
  <c r="H3139" i="252"/>
  <c r="H3037" i="252"/>
  <c r="H3054" i="252"/>
  <c r="H3070" i="252"/>
  <c r="H3147" i="252"/>
  <c r="H3044" i="252"/>
  <c r="H2937" i="252"/>
  <c r="H2941" i="252"/>
  <c r="H2945" i="252"/>
  <c r="H2949" i="252"/>
  <c r="H2953" i="252"/>
  <c r="H2957" i="252"/>
  <c r="H2961" i="252"/>
  <c r="H2965" i="252"/>
  <c r="H2969" i="252"/>
  <c r="H2973" i="252"/>
  <c r="H2977" i="252"/>
  <c r="H2981" i="252"/>
  <c r="H2985" i="252"/>
  <c r="H2989" i="252"/>
  <c r="H2993" i="252"/>
  <c r="H2997" i="252"/>
  <c r="H3001" i="252"/>
  <c r="H3005" i="252"/>
  <c r="H3009" i="252"/>
  <c r="H3013" i="252"/>
  <c r="H3017" i="252"/>
  <c r="H3021" i="252"/>
  <c r="H3025" i="252"/>
  <c r="H3029" i="252"/>
  <c r="H3038" i="252"/>
  <c r="H3160" i="252"/>
  <c r="H3154" i="252"/>
  <c r="H3144" i="252"/>
  <c r="H3158" i="252"/>
  <c r="H3163" i="252"/>
  <c r="H3084" i="252"/>
  <c r="H3088" i="252"/>
  <c r="H3092" i="252"/>
  <c r="H3096" i="252"/>
  <c r="H3100" i="252"/>
  <c r="H3104" i="252"/>
  <c r="H3108" i="252"/>
  <c r="H3112" i="252"/>
  <c r="H3116" i="252"/>
  <c r="H3120" i="252"/>
  <c r="H3124" i="252"/>
  <c r="H3128" i="252"/>
  <c r="H3132" i="252"/>
  <c r="H3136" i="252"/>
  <c r="H3161" i="252"/>
  <c r="H3175" i="252"/>
  <c r="H3179" i="252"/>
  <c r="H3183" i="252"/>
  <c r="H3187" i="252"/>
  <c r="H3191" i="252"/>
  <c r="H3195" i="252"/>
  <c r="H3199" i="252"/>
  <c r="H3203" i="252"/>
  <c r="H3207" i="252"/>
  <c r="F556" i="252"/>
  <c r="F588" i="252"/>
  <c r="F620" i="252"/>
  <c r="F652" i="252"/>
  <c r="F684" i="252"/>
  <c r="F716" i="252"/>
  <c r="F748" i="252"/>
  <c r="F780" i="252"/>
  <c r="F812" i="252"/>
  <c r="F844" i="252"/>
  <c r="F889" i="252"/>
  <c r="F953" i="252"/>
  <c r="F1017" i="252"/>
  <c r="F1081" i="252"/>
  <c r="F1145" i="252"/>
  <c r="F1218" i="252"/>
  <c r="F1346" i="252"/>
  <c r="F1474" i="252"/>
  <c r="F1602" i="252"/>
  <c r="F2473" i="252"/>
  <c r="F560" i="252"/>
  <c r="F592" i="252"/>
  <c r="F624" i="252"/>
  <c r="F656" i="252"/>
  <c r="F688" i="252"/>
  <c r="F720" i="252"/>
  <c r="F752" i="252"/>
  <c r="F784" i="252"/>
  <c r="F816" i="252"/>
  <c r="F848" i="252"/>
  <c r="F913" i="252"/>
  <c r="F977" i="252"/>
  <c r="F1041" i="252"/>
  <c r="F1105" i="252"/>
  <c r="F535" i="252"/>
  <c r="F1298" i="252"/>
  <c r="F1426" i="252"/>
  <c r="F1554" i="252"/>
  <c r="F1682" i="252"/>
  <c r="F538" i="252"/>
  <c r="F554" i="252"/>
  <c r="F570" i="252"/>
  <c r="F586" i="252"/>
  <c r="F602" i="252"/>
  <c r="F618" i="252"/>
  <c r="F634" i="252"/>
  <c r="F650" i="252"/>
  <c r="F666" i="252"/>
  <c r="F682" i="252"/>
  <c r="F698" i="252"/>
  <c r="F714" i="252"/>
  <c r="F730" i="252"/>
  <c r="F746" i="252"/>
  <c r="F762" i="252"/>
  <c r="F778" i="252"/>
  <c r="F794" i="252"/>
  <c r="F810" i="252"/>
  <c r="F826" i="252"/>
  <c r="F842" i="252"/>
  <c r="F861" i="252"/>
  <c r="F893" i="252"/>
  <c r="F925" i="252"/>
  <c r="F957" i="252"/>
  <c r="F989" i="252"/>
  <c r="F1021" i="252"/>
  <c r="F1053" i="252"/>
  <c r="F1085" i="252"/>
  <c r="F1117" i="252"/>
  <c r="F1164" i="252"/>
  <c r="F531" i="252"/>
  <c r="F1242" i="252"/>
  <c r="F1306" i="252"/>
  <c r="F1370" i="252"/>
  <c r="F1434" i="252"/>
  <c r="F1498" i="252"/>
  <c r="F1562" i="252"/>
  <c r="F1626" i="252"/>
  <c r="F1690" i="252"/>
  <c r="F536" i="252"/>
  <c r="F545" i="252"/>
  <c r="F553" i="252"/>
  <c r="F561" i="252"/>
  <c r="F569" i="252"/>
  <c r="F577" i="252"/>
  <c r="F585" i="252"/>
  <c r="F593" i="252"/>
  <c r="F601" i="252"/>
  <c r="F609" i="252"/>
  <c r="F617" i="252"/>
  <c r="F625" i="252"/>
  <c r="F633" i="252"/>
  <c r="F641" i="252"/>
  <c r="F649" i="252"/>
  <c r="F657" i="252"/>
  <c r="F665" i="252"/>
  <c r="F673" i="252"/>
  <c r="F681" i="252"/>
  <c r="F689" i="252"/>
  <c r="F697" i="252"/>
  <c r="F705" i="252"/>
  <c r="F713" i="252"/>
  <c r="F721" i="252"/>
  <c r="F729" i="252"/>
  <c r="F737" i="252"/>
  <c r="F745" i="252"/>
  <c r="F753" i="252"/>
  <c r="F761" i="252"/>
  <c r="F769" i="252"/>
  <c r="F777" i="252"/>
  <c r="F785" i="252"/>
  <c r="F793" i="252"/>
  <c r="F801" i="252"/>
  <c r="F809" i="252"/>
  <c r="F817" i="252"/>
  <c r="F825" i="252"/>
  <c r="F833" i="252"/>
  <c r="F841" i="252"/>
  <c r="F849" i="252"/>
  <c r="F863" i="252"/>
  <c r="F879" i="252"/>
  <c r="F895" i="252"/>
  <c r="F911" i="252"/>
  <c r="F927" i="252"/>
  <c r="F943" i="252"/>
  <c r="F959" i="252"/>
  <c r="F975" i="252"/>
  <c r="F991" i="252"/>
  <c r="F1007" i="252"/>
  <c r="F1023" i="252"/>
  <c r="F1039" i="252"/>
  <c r="F1055" i="252"/>
  <c r="F1071" i="252"/>
  <c r="F1087" i="252"/>
  <c r="F1103" i="252"/>
  <c r="F1119" i="252"/>
  <c r="F1135" i="252"/>
  <c r="F1172" i="252"/>
  <c r="F9" i="252"/>
  <c r="F13" i="252"/>
  <c r="F17" i="252"/>
  <c r="F21" i="252"/>
  <c r="F25" i="252"/>
  <c r="F29" i="252"/>
  <c r="F33" i="252"/>
  <c r="F37" i="252"/>
  <c r="F41" i="252"/>
  <c r="F45" i="252"/>
  <c r="F49" i="252"/>
  <c r="F53" i="252"/>
  <c r="F57" i="252"/>
  <c r="F61" i="252"/>
  <c r="F65" i="252"/>
  <c r="F69" i="252"/>
  <c r="F73" i="252"/>
  <c r="F77" i="252"/>
  <c r="F81" i="252"/>
  <c r="F85" i="252"/>
  <c r="F89" i="252"/>
  <c r="F93" i="252"/>
  <c r="F97" i="252"/>
  <c r="F101" i="252"/>
  <c r="F105" i="252"/>
  <c r="F109" i="252"/>
  <c r="F113" i="252"/>
  <c r="F117" i="252"/>
  <c r="F121" i="252"/>
  <c r="F125" i="252"/>
  <c r="F129" i="252"/>
  <c r="F133" i="252"/>
  <c r="F137" i="252"/>
  <c r="F141" i="252"/>
  <c r="F145" i="252"/>
  <c r="F149" i="252"/>
  <c r="F153" i="252"/>
  <c r="F157" i="252"/>
  <c r="F161" i="252"/>
  <c r="F165" i="252"/>
  <c r="F169" i="252"/>
  <c r="F173" i="252"/>
  <c r="F177" i="252"/>
  <c r="F181" i="252"/>
  <c r="F185" i="252"/>
  <c r="F189" i="252"/>
  <c r="F193" i="252"/>
  <c r="F197" i="252"/>
  <c r="F201" i="252"/>
  <c r="F205" i="252"/>
  <c r="F209" i="252"/>
  <c r="F213" i="252"/>
  <c r="F217" i="252"/>
  <c r="F221" i="252"/>
  <c r="F225" i="252"/>
  <c r="F229" i="252"/>
  <c r="F233" i="252"/>
  <c r="F237" i="252"/>
  <c r="F241" i="252"/>
  <c r="F245" i="252"/>
  <c r="F249" i="252"/>
  <c r="F253" i="252"/>
  <c r="F257" i="252"/>
  <c r="F261" i="252"/>
  <c r="F265" i="252"/>
  <c r="F269" i="252"/>
  <c r="F273" i="252"/>
  <c r="F277" i="252"/>
  <c r="F281" i="252"/>
  <c r="F285" i="252"/>
  <c r="F289" i="252"/>
  <c r="F293" i="252"/>
  <c r="F297" i="252"/>
  <c r="F301" i="252"/>
  <c r="F305" i="252"/>
  <c r="F309" i="252"/>
  <c r="F313" i="252"/>
  <c r="F317" i="252"/>
  <c r="F321" i="252"/>
  <c r="F325" i="252"/>
  <c r="F329" i="252"/>
  <c r="F333" i="252"/>
  <c r="F337" i="252"/>
  <c r="F341" i="252"/>
  <c r="F345" i="252"/>
  <c r="F349" i="252"/>
  <c r="F353" i="252"/>
  <c r="F357" i="252"/>
  <c r="F361" i="252"/>
  <c r="F365" i="252"/>
  <c r="F369" i="252"/>
  <c r="F373" i="252"/>
  <c r="F377" i="252"/>
  <c r="F381" i="252"/>
  <c r="F385" i="252"/>
  <c r="F389" i="252"/>
  <c r="F393" i="252"/>
  <c r="F397" i="252"/>
  <c r="F401" i="252"/>
  <c r="F405" i="252"/>
  <c r="F409" i="252"/>
  <c r="F413" i="252"/>
  <c r="F417" i="252"/>
  <c r="F421" i="252"/>
  <c r="F425" i="252"/>
  <c r="F429" i="252"/>
  <c r="F433" i="252"/>
  <c r="F437" i="252"/>
  <c r="F441" i="252"/>
  <c r="F445" i="252"/>
  <c r="F449" i="252"/>
  <c r="F453" i="252"/>
  <c r="F457" i="252"/>
  <c r="F461" i="252"/>
  <c r="F465" i="252"/>
  <c r="F469" i="252"/>
  <c r="F473" i="252"/>
  <c r="F477" i="252"/>
  <c r="F481" i="252"/>
  <c r="F485" i="252"/>
  <c r="F489" i="252"/>
  <c r="F493" i="252"/>
  <c r="F497" i="252"/>
  <c r="F501" i="252"/>
  <c r="F505" i="252"/>
  <c r="F509" i="252"/>
  <c r="F513" i="252"/>
  <c r="F517" i="252"/>
  <c r="F521" i="252"/>
  <c r="F537" i="252"/>
  <c r="F1206" i="252"/>
  <c r="F1238" i="252"/>
  <c r="F1270" i="252"/>
  <c r="F1302" i="252"/>
  <c r="F1334" i="252"/>
  <c r="F1366" i="252"/>
  <c r="F1398" i="252"/>
  <c r="F1430" i="252"/>
  <c r="F1462" i="252"/>
  <c r="F1494" i="252"/>
  <c r="F1526" i="252"/>
  <c r="F1558" i="252"/>
  <c r="F1590" i="252"/>
  <c r="F1622" i="252"/>
  <c r="F1654" i="252"/>
  <c r="F1686" i="252"/>
  <c r="F856" i="252"/>
  <c r="F864" i="252"/>
  <c r="F872" i="252"/>
  <c r="F880" i="252"/>
  <c r="F888" i="252"/>
  <c r="F896" i="252"/>
  <c r="F904" i="252"/>
  <c r="F912" i="252"/>
  <c r="F920" i="252"/>
  <c r="F928" i="252"/>
  <c r="F936" i="252"/>
  <c r="F944" i="252"/>
  <c r="F952" i="252"/>
  <c r="F960" i="252"/>
  <c r="F968" i="252"/>
  <c r="F976" i="252"/>
  <c r="F984" i="252"/>
  <c r="F992" i="252"/>
  <c r="F1000" i="252"/>
  <c r="F1008" i="252"/>
  <c r="F1016" i="252"/>
  <c r="F1024" i="252"/>
  <c r="F1032" i="252"/>
  <c r="F1040" i="252"/>
  <c r="F1048" i="252"/>
  <c r="F1056" i="252"/>
  <c r="F1064" i="252"/>
  <c r="F1072" i="252"/>
  <c r="F1080" i="252"/>
  <c r="F1088" i="252"/>
  <c r="F1096" i="252"/>
  <c r="F1104" i="252"/>
  <c r="F1112" i="252"/>
  <c r="F1120" i="252"/>
  <c r="F1128" i="252"/>
  <c r="F1136" i="252"/>
  <c r="F1144" i="252"/>
  <c r="F1168" i="252"/>
  <c r="F1200" i="252"/>
  <c r="F1154" i="252"/>
  <c r="F1186" i="252"/>
  <c r="F1212" i="252"/>
  <c r="F1228" i="252"/>
  <c r="F1244" i="252"/>
  <c r="F1260" i="252"/>
  <c r="F1276" i="252"/>
  <c r="F1292" i="252"/>
  <c r="F1308" i="252"/>
  <c r="F1324" i="252"/>
  <c r="F1340" i="252"/>
  <c r="F1356" i="252"/>
  <c r="F1372" i="252"/>
  <c r="F1388" i="252"/>
  <c r="F1404" i="252"/>
  <c r="F1420" i="252"/>
  <c r="F1436" i="252"/>
  <c r="F1452" i="252"/>
  <c r="F1468" i="252"/>
  <c r="F1484" i="252"/>
  <c r="F1500" i="252"/>
  <c r="F1516" i="252"/>
  <c r="F1532" i="252"/>
  <c r="F1548" i="252"/>
  <c r="F1564" i="252"/>
  <c r="F1580" i="252"/>
  <c r="F1596" i="252"/>
  <c r="F1612" i="252"/>
  <c r="F1628" i="252"/>
  <c r="F1644" i="252"/>
  <c r="F1660" i="252"/>
  <c r="F1676" i="252"/>
  <c r="F1692" i="252"/>
  <c r="F1707" i="252"/>
  <c r="F1149" i="252"/>
  <c r="F1157" i="252"/>
  <c r="F1165" i="252"/>
  <c r="F1173" i="252"/>
  <c r="F1181" i="252"/>
  <c r="F1189" i="252"/>
  <c r="F1197" i="252"/>
  <c r="F1205" i="252"/>
  <c r="F1213" i="252"/>
  <c r="F1221" i="252"/>
  <c r="F1229" i="252"/>
  <c r="F1237" i="252"/>
  <c r="F1245" i="252"/>
  <c r="F1253" i="252"/>
  <c r="F1261" i="252"/>
  <c r="F1269" i="252"/>
  <c r="F1277" i="252"/>
  <c r="F1285" i="252"/>
  <c r="F1293" i="252"/>
  <c r="F1301" i="252"/>
  <c r="F1309" i="252"/>
  <c r="F1317" i="252"/>
  <c r="F1325" i="252"/>
  <c r="F1333" i="252"/>
  <c r="F1341" i="252"/>
  <c r="F1349" i="252"/>
  <c r="F1357" i="252"/>
  <c r="F1365" i="252"/>
  <c r="F1373" i="252"/>
  <c r="F1381" i="252"/>
  <c r="F1389" i="252"/>
  <c r="F1397" i="252"/>
  <c r="F1405" i="252"/>
  <c r="F1413" i="252"/>
  <c r="F1421" i="252"/>
  <c r="F1429" i="252"/>
  <c r="F1437" i="252"/>
  <c r="F1445" i="252"/>
  <c r="F1453" i="252"/>
  <c r="F1461" i="252"/>
  <c r="F1469" i="252"/>
  <c r="F1477" i="252"/>
  <c r="F1485" i="252"/>
  <c r="F1493" i="252"/>
  <c r="F1501" i="252"/>
  <c r="F1509" i="252"/>
  <c r="F1517" i="252"/>
  <c r="F1525" i="252"/>
  <c r="F1533" i="252"/>
  <c r="F1541" i="252"/>
  <c r="F1549" i="252"/>
  <c r="F1557" i="252"/>
  <c r="F1565" i="252"/>
  <c r="F1573" i="252"/>
  <c r="F1581" i="252"/>
  <c r="F1589" i="252"/>
  <c r="F1597" i="252"/>
  <c r="F1605" i="252"/>
  <c r="F1613" i="252"/>
  <c r="F1621" i="252"/>
  <c r="F1629" i="252"/>
  <c r="F1637" i="252"/>
  <c r="F1645" i="252"/>
  <c r="F1653" i="252"/>
  <c r="F1661" i="252"/>
  <c r="F1669" i="252"/>
  <c r="F1677" i="252"/>
  <c r="F1685" i="252"/>
  <c r="F1693" i="252"/>
  <c r="F1717" i="252"/>
  <c r="F1698" i="252"/>
  <c r="F1706" i="252"/>
  <c r="F1714" i="252"/>
  <c r="F1722" i="252"/>
  <c r="F2489" i="252"/>
  <c r="F1726" i="252"/>
  <c r="F1730" i="252"/>
  <c r="F1734" i="252"/>
  <c r="F1738" i="252"/>
  <c r="F1742" i="252"/>
  <c r="F1746" i="252"/>
  <c r="F1750" i="252"/>
  <c r="F1754" i="252"/>
  <c r="F1758" i="252"/>
  <c r="F1762" i="252"/>
  <c r="F1766" i="252"/>
  <c r="F1770" i="252"/>
  <c r="F1774" i="252"/>
  <c r="F1778" i="252"/>
  <c r="F1782" i="252"/>
  <c r="F1786" i="252"/>
  <c r="F1790" i="252"/>
  <c r="F1794" i="252"/>
  <c r="F1798" i="252"/>
  <c r="F1802" i="252"/>
  <c r="F1806" i="252"/>
  <c r="F1810" i="252"/>
  <c r="F1814" i="252"/>
  <c r="F1818" i="252"/>
  <c r="F1822" i="252"/>
  <c r="F1826" i="252"/>
  <c r="F1830" i="252"/>
  <c r="F1834" i="252"/>
  <c r="F1838" i="252"/>
  <c r="F1842" i="252"/>
  <c r="F1846" i="252"/>
  <c r="F1850" i="252"/>
  <c r="F1854" i="252"/>
  <c r="F1858" i="252"/>
  <c r="F1862" i="252"/>
  <c r="F1866" i="252"/>
  <c r="F1870" i="252"/>
  <c r="F1874" i="252"/>
  <c r="F1878" i="252"/>
  <c r="F1882" i="252"/>
  <c r="F1886" i="252"/>
  <c r="F1890" i="252"/>
  <c r="F1894" i="252"/>
  <c r="F1898" i="252"/>
  <c r="F1902" i="252"/>
  <c r="F1906" i="252"/>
  <c r="F1910" i="252"/>
  <c r="F1914" i="252"/>
  <c r="F1918" i="252"/>
  <c r="F1922" i="252"/>
  <c r="F1926" i="252"/>
  <c r="F1930" i="252"/>
  <c r="F1934" i="252"/>
  <c r="F1938" i="252"/>
  <c r="F1942" i="252"/>
  <c r="F1946" i="252"/>
  <c r="F1950" i="252"/>
  <c r="F1954" i="252"/>
  <c r="F1958" i="252"/>
  <c r="F1962" i="252"/>
  <c r="F1966" i="252"/>
  <c r="F1970" i="252"/>
  <c r="F1974" i="252"/>
  <c r="F1978" i="252"/>
  <c r="F1982" i="252"/>
  <c r="F1986" i="252"/>
  <c r="F1990" i="252"/>
  <c r="F1994" i="252"/>
  <c r="F1998" i="252"/>
  <c r="F2002" i="252"/>
  <c r="F2006" i="252"/>
  <c r="F2010" i="252"/>
  <c r="F2014" i="252"/>
  <c r="F2018" i="252"/>
  <c r="F2022" i="252"/>
  <c r="F2026" i="252"/>
  <c r="F2030" i="252"/>
  <c r="F2034" i="252"/>
  <c r="F2038" i="252"/>
  <c r="F2042" i="252"/>
  <c r="F2471" i="252"/>
  <c r="F2487" i="252"/>
  <c r="F2483" i="252"/>
  <c r="F2466" i="252"/>
  <c r="F2482" i="252"/>
  <c r="F2858" i="252"/>
  <c r="F2048" i="252"/>
  <c r="F2052" i="252"/>
  <c r="F2056" i="252"/>
  <c r="F2060" i="252"/>
  <c r="F2064" i="252"/>
  <c r="F2068" i="252"/>
  <c r="F2072" i="252"/>
  <c r="F2076" i="252"/>
  <c r="F2080" i="252"/>
  <c r="F2084" i="252"/>
  <c r="F2088" i="252"/>
  <c r="F2092" i="252"/>
  <c r="F2096" i="252"/>
  <c r="F2100" i="252"/>
  <c r="F2104" i="252"/>
  <c r="F2108" i="252"/>
  <c r="F2112" i="252"/>
  <c r="F2116" i="252"/>
  <c r="F2120" i="252"/>
  <c r="F2124" i="252"/>
  <c r="F2128" i="252"/>
  <c r="F2132" i="252"/>
  <c r="F2136" i="252"/>
  <c r="F2140" i="252"/>
  <c r="F2144" i="252"/>
  <c r="F2148" i="252"/>
  <c r="F2152" i="252"/>
  <c r="F2156" i="252"/>
  <c r="F2160" i="252"/>
  <c r="F2164" i="252"/>
  <c r="F2168" i="252"/>
  <c r="F2172" i="252"/>
  <c r="F2176" i="252"/>
  <c r="F2180" i="252"/>
  <c r="F2184" i="252"/>
  <c r="F2188" i="252"/>
  <c r="F2192" i="252"/>
  <c r="F2196" i="252"/>
  <c r="F2200" i="252"/>
  <c r="F2204" i="252"/>
  <c r="F2208" i="252"/>
  <c r="F2212" i="252"/>
  <c r="F2216" i="252"/>
  <c r="F2220" i="252"/>
  <c r="F2224" i="252"/>
  <c r="F2228" i="252"/>
  <c r="F2232" i="252"/>
  <c r="F2236" i="252"/>
  <c r="F2240" i="252"/>
  <c r="F2244" i="252"/>
  <c r="F2248" i="252"/>
  <c r="F2252" i="252"/>
  <c r="F2256" i="252"/>
  <c r="F2260" i="252"/>
  <c r="F2264" i="252"/>
  <c r="F2268" i="252"/>
  <c r="F2272" i="252"/>
  <c r="F2276" i="252"/>
  <c r="F2280" i="252"/>
  <c r="F2284" i="252"/>
  <c r="F2288" i="252"/>
  <c r="F2292" i="252"/>
  <c r="F2296" i="252"/>
  <c r="F2300" i="252"/>
  <c r="F2304" i="252"/>
  <c r="F2308" i="252"/>
  <c r="F2312" i="252"/>
  <c r="F2316" i="252"/>
  <c r="F2320" i="252"/>
  <c r="F2324" i="252"/>
  <c r="F2328" i="252"/>
  <c r="F2332" i="252"/>
  <c r="F2336" i="252"/>
  <c r="F2340" i="252"/>
  <c r="F2344" i="252"/>
  <c r="F2348" i="252"/>
  <c r="F2352" i="252"/>
  <c r="F2356" i="252"/>
  <c r="F2360" i="252"/>
  <c r="F2364" i="252"/>
  <c r="F2368" i="252"/>
  <c r="F2372" i="252"/>
  <c r="F2376" i="252"/>
  <c r="F2380" i="252"/>
  <c r="F2384" i="252"/>
  <c r="F2388" i="252"/>
  <c r="F2392" i="252"/>
  <c r="F2396" i="252"/>
  <c r="F2400" i="252"/>
  <c r="F2404" i="252"/>
  <c r="F2408" i="252"/>
  <c r="F2412" i="252"/>
  <c r="F2416" i="252"/>
  <c r="F2420" i="252"/>
  <c r="F2424" i="252"/>
  <c r="F2428" i="252"/>
  <c r="F2432" i="252"/>
  <c r="F2436" i="252"/>
  <c r="F2440" i="252"/>
  <c r="F2444" i="252"/>
  <c r="F2448" i="252"/>
  <c r="F2452" i="252"/>
  <c r="F2456" i="252"/>
  <c r="F2460" i="252"/>
  <c r="F2476" i="252"/>
  <c r="F2850" i="252"/>
  <c r="F2492" i="252"/>
  <c r="F2496" i="252"/>
  <c r="F2500" i="252"/>
  <c r="F2504" i="252"/>
  <c r="F2508" i="252"/>
  <c r="F2512" i="252"/>
  <c r="F2516" i="252"/>
  <c r="F2520" i="252"/>
  <c r="F2524" i="252"/>
  <c r="F2528" i="252"/>
  <c r="F2532" i="252"/>
  <c r="F2536" i="252"/>
  <c r="F2540" i="252"/>
  <c r="F2544" i="252"/>
  <c r="F2548" i="252"/>
  <c r="F2552" i="252"/>
  <c r="F2556" i="252"/>
  <c r="F2560" i="252"/>
  <c r="F2564" i="252"/>
  <c r="F2568" i="252"/>
  <c r="F2572" i="252"/>
  <c r="F2576" i="252"/>
  <c r="F2580" i="252"/>
  <c r="F2584" i="252"/>
  <c r="F2588" i="252"/>
  <c r="F2592" i="252"/>
  <c r="F2596" i="252"/>
  <c r="F2600" i="252"/>
  <c r="F2604" i="252"/>
  <c r="F2608" i="252"/>
  <c r="F2612" i="252"/>
  <c r="F2616" i="252"/>
  <c r="F2620" i="252"/>
  <c r="F2624" i="252"/>
  <c r="F2628" i="252"/>
  <c r="F2632" i="252"/>
  <c r="F2634" i="252"/>
  <c r="F2638" i="252"/>
  <c r="F2642" i="252"/>
  <c r="F2646" i="252"/>
  <c r="F2650" i="252"/>
  <c r="F2654" i="252"/>
  <c r="F2658" i="252"/>
  <c r="F2662" i="252"/>
  <c r="F2666" i="252"/>
  <c r="F2670" i="252"/>
  <c r="F2674" i="252"/>
  <c r="F2678" i="252"/>
  <c r="F2682" i="252"/>
  <c r="F2686" i="252"/>
  <c r="F2690" i="252"/>
  <c r="F2694" i="252"/>
  <c r="F2698" i="252"/>
  <c r="F2702" i="252"/>
  <c r="F2706" i="252"/>
  <c r="F2710" i="252"/>
  <c r="F2714" i="252"/>
  <c r="F2718" i="252"/>
  <c r="F2722" i="252"/>
  <c r="F2726" i="252"/>
  <c r="F2730" i="252"/>
  <c r="F2734" i="252"/>
  <c r="F2738" i="252"/>
  <c r="F2742" i="252"/>
  <c r="F2746" i="252"/>
  <c r="F2750" i="252"/>
  <c r="F2754" i="252"/>
  <c r="F2758" i="252"/>
  <c r="F2762" i="252"/>
  <c r="F2766" i="252"/>
  <c r="F2770" i="252"/>
  <c r="F2774" i="252"/>
  <c r="F2778" i="252"/>
  <c r="F2782" i="252"/>
  <c r="F2786" i="252"/>
  <c r="F2790" i="252"/>
  <c r="F2794" i="252"/>
  <c r="F2798" i="252"/>
  <c r="F2802" i="252"/>
  <c r="F2806" i="252"/>
  <c r="F2810" i="252"/>
  <c r="F2814" i="252"/>
  <c r="F2818" i="252"/>
  <c r="F2822" i="252"/>
  <c r="F2826" i="252"/>
  <c r="F2830" i="252"/>
  <c r="F2834" i="252"/>
  <c r="F2843" i="252"/>
  <c r="F2860" i="252"/>
  <c r="F2868" i="252"/>
  <c r="F2876" i="252"/>
  <c r="F2884" i="252"/>
  <c r="F2892" i="252"/>
  <c r="F2900" i="252"/>
  <c r="F2908" i="252"/>
  <c r="F2916" i="252"/>
  <c r="F2924" i="252"/>
  <c r="F3042" i="252"/>
  <c r="F2849" i="252"/>
  <c r="F2861" i="252"/>
  <c r="F2869" i="252"/>
  <c r="F2877" i="252"/>
  <c r="F2885" i="252"/>
  <c r="F2893" i="252"/>
  <c r="F2901" i="252"/>
  <c r="F2909" i="252"/>
  <c r="F2917" i="252"/>
  <c r="F2925" i="252"/>
  <c r="F3034" i="252"/>
  <c r="F3044" i="252"/>
  <c r="F2935" i="252"/>
  <c r="F2939" i="252"/>
  <c r="F2943" i="252"/>
  <c r="F2947" i="252"/>
  <c r="F2951" i="252"/>
  <c r="F2955" i="252"/>
  <c r="F2959" i="252"/>
  <c r="F2963" i="252"/>
  <c r="F2967" i="252"/>
  <c r="F2971" i="252"/>
  <c r="F2975" i="252"/>
  <c r="F2979" i="252"/>
  <c r="F2983" i="252"/>
  <c r="F2987" i="252"/>
  <c r="F2991" i="252"/>
  <c r="F2995" i="252"/>
  <c r="F2999" i="252"/>
  <c r="F3003" i="252"/>
  <c r="F3007" i="252"/>
  <c r="F3011" i="252"/>
  <c r="F3015" i="252"/>
  <c r="F3019" i="252"/>
  <c r="F3023" i="252"/>
  <c r="F3027" i="252"/>
  <c r="F3031" i="252"/>
  <c r="F3047" i="252"/>
  <c r="F3055" i="252"/>
  <c r="F3063" i="252"/>
  <c r="F3071" i="252"/>
  <c r="F3079" i="252"/>
  <c r="F3041" i="252"/>
  <c r="F3050" i="252"/>
  <c r="F3058" i="252"/>
  <c r="F3066" i="252"/>
  <c r="F3074" i="252"/>
  <c r="F3082" i="252"/>
  <c r="F3086" i="252"/>
  <c r="F3090" i="252"/>
  <c r="F3094" i="252"/>
  <c r="F3098" i="252"/>
  <c r="F3102" i="252"/>
  <c r="F3106" i="252"/>
  <c r="F3110" i="252"/>
  <c r="F3114" i="252"/>
  <c r="F3118" i="252"/>
  <c r="F3122" i="252"/>
  <c r="F3126" i="252"/>
  <c r="F3130" i="252"/>
  <c r="F3134" i="252"/>
  <c r="F3138" i="252"/>
  <c r="F3145" i="252"/>
  <c r="F3153" i="252"/>
  <c r="F3144" i="252"/>
  <c r="F3152" i="252"/>
  <c r="F3160" i="252"/>
  <c r="F3168" i="252"/>
  <c r="F3157" i="252"/>
  <c r="F3165" i="252"/>
  <c r="F3173" i="252"/>
  <c r="F3181" i="252"/>
  <c r="F3189" i="252"/>
  <c r="F3197" i="252"/>
  <c r="F3205" i="252"/>
  <c r="F3180" i="252"/>
  <c r="F3188" i="252"/>
  <c r="F3196" i="252"/>
  <c r="F3204" i="252"/>
  <c r="G1971" i="252"/>
  <c r="G1728" i="252"/>
  <c r="G2211" i="252"/>
  <c r="G2035" i="252"/>
  <c r="G2089" i="252"/>
  <c r="G1939" i="252"/>
  <c r="G2445" i="252"/>
  <c r="G1982" i="252"/>
  <c r="G9" i="252"/>
  <c r="G13" i="252"/>
  <c r="G17" i="252"/>
  <c r="G21" i="252"/>
  <c r="G25" i="252"/>
  <c r="G29" i="252"/>
  <c r="G33" i="252"/>
  <c r="G37" i="252"/>
  <c r="G41" i="252"/>
  <c r="G45" i="252"/>
  <c r="G49" i="252"/>
  <c r="G53" i="252"/>
  <c r="G57" i="252"/>
  <c r="G61" i="252"/>
  <c r="G65" i="252"/>
  <c r="G69" i="252"/>
  <c r="G73" i="252"/>
  <c r="G77" i="252"/>
  <c r="G81" i="252"/>
  <c r="G85" i="252"/>
  <c r="G89" i="252"/>
  <c r="G93" i="252"/>
  <c r="G97" i="252"/>
  <c r="G101" i="252"/>
  <c r="G105" i="252"/>
  <c r="G109" i="252"/>
  <c r="G113" i="252"/>
  <c r="G117" i="252"/>
  <c r="G121" i="252"/>
  <c r="G125" i="252"/>
  <c r="G129" i="252"/>
  <c r="G133" i="252"/>
  <c r="G137" i="252"/>
  <c r="G141" i="252"/>
  <c r="G145" i="252"/>
  <c r="G149" i="252"/>
  <c r="G153" i="252"/>
  <c r="G157" i="252"/>
  <c r="G161" i="252"/>
  <c r="G165" i="252"/>
  <c r="G169" i="252"/>
  <c r="G173" i="252"/>
  <c r="G177" i="252"/>
  <c r="G181" i="252"/>
  <c r="G185" i="252"/>
  <c r="G189" i="252"/>
  <c r="G193" i="252"/>
  <c r="G197" i="252"/>
  <c r="G201" i="252"/>
  <c r="G205" i="252"/>
  <c r="G209" i="252"/>
  <c r="G213" i="252"/>
  <c r="G217" i="252"/>
  <c r="G221" i="252"/>
  <c r="G225" i="252"/>
  <c r="G229" i="252"/>
  <c r="G233" i="252"/>
  <c r="G237" i="252"/>
  <c r="G241" i="252"/>
  <c r="G245" i="252"/>
  <c r="G249" i="252"/>
  <c r="G253" i="252"/>
  <c r="G257" i="252"/>
  <c r="G261" i="252"/>
  <c r="G265" i="252"/>
  <c r="G269" i="252"/>
  <c r="G273" i="252"/>
  <c r="G277" i="252"/>
  <c r="G281" i="252"/>
  <c r="G285" i="252"/>
  <c r="G289" i="252"/>
  <c r="G293" i="252"/>
  <c r="G297" i="252"/>
  <c r="G301" i="252"/>
  <c r="G305" i="252"/>
  <c r="G309" i="252"/>
  <c r="G313" i="252"/>
  <c r="G317" i="252"/>
  <c r="G321" i="252"/>
  <c r="G325" i="252"/>
  <c r="G329" i="252"/>
  <c r="G333" i="252"/>
  <c r="G337" i="252"/>
  <c r="G341" i="252"/>
  <c r="G345" i="252"/>
  <c r="G349" i="252"/>
  <c r="G353" i="252"/>
  <c r="G357" i="252"/>
  <c r="G361" i="252"/>
  <c r="G365" i="252"/>
  <c r="G369" i="252"/>
  <c r="G373" i="252"/>
  <c r="G377" i="252"/>
  <c r="G381" i="252"/>
  <c r="G385" i="252"/>
  <c r="G389" i="252"/>
  <c r="G393" i="252"/>
  <c r="G397" i="252"/>
  <c r="G401" i="252"/>
  <c r="G405" i="252"/>
  <c r="G409" i="252"/>
  <c r="G413" i="252"/>
  <c r="G417" i="252"/>
  <c r="G421" i="252"/>
  <c r="G425" i="252"/>
  <c r="G429" i="252"/>
  <c r="G433" i="252"/>
  <c r="G437" i="252"/>
  <c r="G441" i="252"/>
  <c r="G445" i="252"/>
  <c r="G449" i="252"/>
  <c r="G453" i="252"/>
  <c r="G457" i="252"/>
  <c r="G461" i="252"/>
  <c r="G465" i="252"/>
  <c r="G469" i="252"/>
  <c r="G473" i="252"/>
  <c r="G477" i="252"/>
  <c r="G481" i="252"/>
  <c r="G485" i="252"/>
  <c r="G489" i="252"/>
  <c r="G493" i="252"/>
  <c r="G497" i="252"/>
  <c r="G501" i="252"/>
  <c r="G505" i="252"/>
  <c r="G509" i="252"/>
  <c r="G513" i="252"/>
  <c r="G517" i="252"/>
  <c r="G521" i="252"/>
  <c r="G1859" i="252"/>
  <c r="G1987" i="252"/>
  <c r="G2221" i="252"/>
  <c r="G2671" i="252"/>
  <c r="G1838" i="252"/>
  <c r="G1966" i="252"/>
  <c r="G2179" i="252"/>
  <c r="G2435" i="252"/>
  <c r="G1803" i="252"/>
  <c r="G1867" i="252"/>
  <c r="G1931" i="252"/>
  <c r="G1995" i="252"/>
  <c r="G2085" i="252"/>
  <c r="G2205" i="252"/>
  <c r="G2333" i="252"/>
  <c r="G2799" i="252"/>
  <c r="G525" i="252"/>
  <c r="G529" i="252"/>
  <c r="G533" i="252"/>
  <c r="G537" i="252"/>
  <c r="G541" i="252"/>
  <c r="G545" i="252"/>
  <c r="G549" i="252"/>
  <c r="G553" i="252"/>
  <c r="G557" i="252"/>
  <c r="G561" i="252"/>
  <c r="G565" i="252"/>
  <c r="G569" i="252"/>
  <c r="G573" i="252"/>
  <c r="G577" i="252"/>
  <c r="G581" i="252"/>
  <c r="G585" i="252"/>
  <c r="G589" i="252"/>
  <c r="G593" i="252"/>
  <c r="G597" i="252"/>
  <c r="G601" i="252"/>
  <c r="G605" i="252"/>
  <c r="G609" i="252"/>
  <c r="G613" i="252"/>
  <c r="G617" i="252"/>
  <c r="G621" i="252"/>
  <c r="G625" i="252"/>
  <c r="G629" i="252"/>
  <c r="G633" i="252"/>
  <c r="G637" i="252"/>
  <c r="G641" i="252"/>
  <c r="G645" i="252"/>
  <c r="G649" i="252"/>
  <c r="G653" i="252"/>
  <c r="G657" i="252"/>
  <c r="G661" i="252"/>
  <c r="G665" i="252"/>
  <c r="G669" i="252"/>
  <c r="G673" i="252"/>
  <c r="G677" i="252"/>
  <c r="G681" i="252"/>
  <c r="G685" i="252"/>
  <c r="G689" i="252"/>
  <c r="G693" i="252"/>
  <c r="G697" i="252"/>
  <c r="G701" i="252"/>
  <c r="G705" i="252"/>
  <c r="G709" i="252"/>
  <c r="G713" i="252"/>
  <c r="G717" i="252"/>
  <c r="G721" i="252"/>
  <c r="G725" i="252"/>
  <c r="G729" i="252"/>
  <c r="G733" i="252"/>
  <c r="G737" i="252"/>
  <c r="G741" i="252"/>
  <c r="G745" i="252"/>
  <c r="G749" i="252"/>
  <c r="G753" i="252"/>
  <c r="G757" i="252"/>
  <c r="G761" i="252"/>
  <c r="G765" i="252"/>
  <c r="G769" i="252"/>
  <c r="G773" i="252"/>
  <c r="G777" i="252"/>
  <c r="G781" i="252"/>
  <c r="G785" i="252"/>
  <c r="G789" i="252"/>
  <c r="G793" i="252"/>
  <c r="G797" i="252"/>
  <c r="G801" i="252"/>
  <c r="G805" i="252"/>
  <c r="G809" i="252"/>
  <c r="G813" i="252"/>
  <c r="G817" i="252"/>
  <c r="G821" i="252"/>
  <c r="G825" i="252"/>
  <c r="G829" i="252"/>
  <c r="G833" i="252"/>
  <c r="G837" i="252"/>
  <c r="G841" i="252"/>
  <c r="G845" i="252"/>
  <c r="G849" i="252"/>
  <c r="G1742" i="252"/>
  <c r="G1798" i="252"/>
  <c r="G1862" i="252"/>
  <c r="G1926" i="252"/>
  <c r="G1990" i="252"/>
  <c r="G2057" i="252"/>
  <c r="G2227" i="252"/>
  <c r="G2355" i="252"/>
  <c r="G2719" i="252"/>
  <c r="G1759" i="252"/>
  <c r="G1791" i="252"/>
  <c r="G1823" i="252"/>
  <c r="G1855" i="252"/>
  <c r="G1887" i="252"/>
  <c r="G1919" i="252"/>
  <c r="G1951" i="252"/>
  <c r="G1983" i="252"/>
  <c r="G2015" i="252"/>
  <c r="G2069" i="252"/>
  <c r="G2149" i="252"/>
  <c r="G2213" i="252"/>
  <c r="G2277" i="252"/>
  <c r="G2341" i="252"/>
  <c r="G2405" i="252"/>
  <c r="G2735" i="252"/>
  <c r="G1770" i="252"/>
  <c r="G1802" i="252"/>
  <c r="G1834" i="252"/>
  <c r="G1866" i="252"/>
  <c r="G1898" i="252"/>
  <c r="G1930" i="252"/>
  <c r="G1962" i="252"/>
  <c r="G1994" i="252"/>
  <c r="G2026" i="252"/>
  <c r="G2107" i="252"/>
  <c r="G2171" i="252"/>
  <c r="G2235" i="252"/>
  <c r="G2299" i="252"/>
  <c r="G2363" i="252"/>
  <c r="G2427" i="252"/>
  <c r="G3015" i="252"/>
  <c r="G1753" i="252"/>
  <c r="G1769" i="252"/>
  <c r="G1785" i="252"/>
  <c r="G1801" i="252"/>
  <c r="G1817" i="252"/>
  <c r="G1833" i="252"/>
  <c r="G1849" i="252"/>
  <c r="G1865" i="252"/>
  <c r="G1881" i="252"/>
  <c r="G1897" i="252"/>
  <c r="G1913" i="252"/>
  <c r="G1929" i="252"/>
  <c r="G1945" i="252"/>
  <c r="G1961" i="252"/>
  <c r="G1977" i="252"/>
  <c r="G1993" i="252"/>
  <c r="G2009" i="252"/>
  <c r="G2025" i="252"/>
  <c r="G2041" i="252"/>
  <c r="G2093" i="252"/>
  <c r="G2129" i="252"/>
  <c r="G2161" i="252"/>
  <c r="G2193" i="252"/>
  <c r="G2225" i="252"/>
  <c r="G2257" i="252"/>
  <c r="G2289" i="252"/>
  <c r="G2321" i="252"/>
  <c r="G2353" i="252"/>
  <c r="G2385" i="252"/>
  <c r="G2417" i="252"/>
  <c r="G2449" i="252"/>
  <c r="G2767" i="252"/>
  <c r="G1738" i="252"/>
  <c r="G1756" i="252"/>
  <c r="G1772" i="252"/>
  <c r="G1788" i="252"/>
  <c r="G1804" i="252"/>
  <c r="G1820" i="252"/>
  <c r="G1836" i="252"/>
  <c r="G1852" i="252"/>
  <c r="G1868" i="252"/>
  <c r="G1884" i="252"/>
  <c r="G1900" i="252"/>
  <c r="G1916" i="252"/>
  <c r="G1932" i="252"/>
  <c r="G1948" i="252"/>
  <c r="G1964" i="252"/>
  <c r="G1980" i="252"/>
  <c r="G1996" i="252"/>
  <c r="G2012" i="252"/>
  <c r="G2028" i="252"/>
  <c r="G2044" i="252"/>
  <c r="G2097" i="252"/>
  <c r="G2127" i="252"/>
  <c r="G2159" i="252"/>
  <c r="G2191" i="252"/>
  <c r="G2223" i="252"/>
  <c r="G2255" i="252"/>
  <c r="G2287" i="252"/>
  <c r="G2319" i="252"/>
  <c r="G2351" i="252"/>
  <c r="G2383" i="252"/>
  <c r="G2415" i="252"/>
  <c r="G2447" i="252"/>
  <c r="G2687" i="252"/>
  <c r="G854" i="252"/>
  <c r="G858" i="252"/>
  <c r="G862" i="252"/>
  <c r="G866" i="252"/>
  <c r="G870" i="252"/>
  <c r="G874" i="252"/>
  <c r="G878" i="252"/>
  <c r="G882" i="252"/>
  <c r="G886" i="252"/>
  <c r="G890" i="252"/>
  <c r="G894" i="252"/>
  <c r="G898" i="252"/>
  <c r="G902" i="252"/>
  <c r="G906" i="252"/>
  <c r="G910" i="252"/>
  <c r="G914" i="252"/>
  <c r="G918" i="252"/>
  <c r="G922" i="252"/>
  <c r="G926" i="252"/>
  <c r="G930" i="252"/>
  <c r="G934" i="252"/>
  <c r="G938" i="252"/>
  <c r="G942" i="252"/>
  <c r="G946" i="252"/>
  <c r="G950" i="252"/>
  <c r="G954" i="252"/>
  <c r="G958" i="252"/>
  <c r="G962" i="252"/>
  <c r="G966" i="252"/>
  <c r="G970" i="252"/>
  <c r="G974" i="252"/>
  <c r="G978" i="252"/>
  <c r="G982" i="252"/>
  <c r="G986" i="252"/>
  <c r="G990" i="252"/>
  <c r="G994" i="252"/>
  <c r="G998" i="252"/>
  <c r="G1002" i="252"/>
  <c r="G1006" i="252"/>
  <c r="G1010" i="252"/>
  <c r="G1014" i="252"/>
  <c r="G1018" i="252"/>
  <c r="G1022" i="252"/>
  <c r="G1026" i="252"/>
  <c r="G1030" i="252"/>
  <c r="G1034" i="252"/>
  <c r="G1038" i="252"/>
  <c r="G1042" i="252"/>
  <c r="G1046" i="252"/>
  <c r="G1050" i="252"/>
  <c r="G1054" i="252"/>
  <c r="G1058" i="252"/>
  <c r="G1062" i="252"/>
  <c r="G1066" i="252"/>
  <c r="G1070" i="252"/>
  <c r="G1074" i="252"/>
  <c r="G1078" i="252"/>
  <c r="G1082" i="252"/>
  <c r="G1086" i="252"/>
  <c r="G1090" i="252"/>
  <c r="G1094" i="252"/>
  <c r="G1098" i="252"/>
  <c r="G1102" i="252"/>
  <c r="G1106" i="252"/>
  <c r="G1110" i="252"/>
  <c r="G1114" i="252"/>
  <c r="G1118" i="252"/>
  <c r="G1122" i="252"/>
  <c r="G1126" i="252"/>
  <c r="G1130" i="252"/>
  <c r="G1134" i="252"/>
  <c r="G1138" i="252"/>
  <c r="G1142" i="252"/>
  <c r="G1146" i="252"/>
  <c r="G1150" i="252"/>
  <c r="G1154" i="252"/>
  <c r="G1158" i="252"/>
  <c r="G1162" i="252"/>
  <c r="G1166" i="252"/>
  <c r="G1170" i="252"/>
  <c r="G1174" i="252"/>
  <c r="G1178" i="252"/>
  <c r="G1182" i="252"/>
  <c r="G1186" i="252"/>
  <c r="G1190" i="252"/>
  <c r="G1194" i="252"/>
  <c r="G1198" i="252"/>
  <c r="G1202" i="252"/>
  <c r="G1206" i="252"/>
  <c r="G1210" i="252"/>
  <c r="G1214" i="252"/>
  <c r="G1218" i="252"/>
  <c r="G1222" i="252"/>
  <c r="G1226" i="252"/>
  <c r="G1230" i="252"/>
  <c r="G1234" i="252"/>
  <c r="G1238" i="252"/>
  <c r="G1242" i="252"/>
  <c r="G1246" i="252"/>
  <c r="G1250" i="252"/>
  <c r="G1254" i="252"/>
  <c r="G1258" i="252"/>
  <c r="G1262" i="252"/>
  <c r="G1266" i="252"/>
  <c r="G1270" i="252"/>
  <c r="G1274" i="252"/>
  <c r="G1278" i="252"/>
  <c r="G1282" i="252"/>
  <c r="G1286" i="252"/>
  <c r="G1290" i="252"/>
  <c r="G1294" i="252"/>
  <c r="G1298" i="252"/>
  <c r="G1302" i="252"/>
  <c r="G1306" i="252"/>
  <c r="G1310" i="252"/>
  <c r="G1314" i="252"/>
  <c r="G1318" i="252"/>
  <c r="G1322" i="252"/>
  <c r="G1326" i="252"/>
  <c r="G1330" i="252"/>
  <c r="G1334" i="252"/>
  <c r="G1338" i="252"/>
  <c r="G1342" i="252"/>
  <c r="G1346" i="252"/>
  <c r="G1350" i="252"/>
  <c r="G1354" i="252"/>
  <c r="G1358" i="252"/>
  <c r="G1362" i="252"/>
  <c r="G1366" i="252"/>
  <c r="G1370" i="252"/>
  <c r="G1374" i="252"/>
  <c r="G1378" i="252"/>
  <c r="G1382" i="252"/>
  <c r="G1386" i="252"/>
  <c r="G1390" i="252"/>
  <c r="G1394" i="252"/>
  <c r="G1398" i="252"/>
  <c r="G1402" i="252"/>
  <c r="G1406" i="252"/>
  <c r="G1410" i="252"/>
  <c r="G1414" i="252"/>
  <c r="G1418" i="252"/>
  <c r="G1422" i="252"/>
  <c r="G1426" i="252"/>
  <c r="G1430" i="252"/>
  <c r="G1434" i="252"/>
  <c r="G1438" i="252"/>
  <c r="G1442" i="252"/>
  <c r="G1446" i="252"/>
  <c r="G1450" i="252"/>
  <c r="G1454" i="252"/>
  <c r="G1458" i="252"/>
  <c r="G1462" i="252"/>
  <c r="G1466" i="252"/>
  <c r="G1470" i="252"/>
  <c r="G1474" i="252"/>
  <c r="G1478" i="252"/>
  <c r="G1482" i="252"/>
  <c r="G1486" i="252"/>
  <c r="G1490" i="252"/>
  <c r="G1494" i="252"/>
  <c r="G1498" i="252"/>
  <c r="G1502" i="252"/>
  <c r="G1506" i="252"/>
  <c r="G1510" i="252"/>
  <c r="G1514" i="252"/>
  <c r="G1518" i="252"/>
  <c r="G1522" i="252"/>
  <c r="G1526" i="252"/>
  <c r="G1530" i="252"/>
  <c r="G1534" i="252"/>
  <c r="G1538" i="252"/>
  <c r="G1542" i="252"/>
  <c r="G1546" i="252"/>
  <c r="G1550" i="252"/>
  <c r="G1554" i="252"/>
  <c r="G1558" i="252"/>
  <c r="G1562" i="252"/>
  <c r="G1566" i="252"/>
  <c r="G1570" i="252"/>
  <c r="G1574" i="252"/>
  <c r="G1578" i="252"/>
  <c r="G1582" i="252"/>
  <c r="G1586" i="252"/>
  <c r="G1590" i="252"/>
  <c r="G1594" i="252"/>
  <c r="G1598" i="252"/>
  <c r="G1602" i="252"/>
  <c r="G1606" i="252"/>
  <c r="G1610" i="252"/>
  <c r="G1614" i="252"/>
  <c r="G1618" i="252"/>
  <c r="G1622" i="252"/>
  <c r="G1626" i="252"/>
  <c r="G1630" i="252"/>
  <c r="G1634" i="252"/>
  <c r="G1638" i="252"/>
  <c r="G1642" i="252"/>
  <c r="G1646" i="252"/>
  <c r="G1650" i="252"/>
  <c r="G1654" i="252"/>
  <c r="G1658" i="252"/>
  <c r="G1662" i="252"/>
  <c r="G1666" i="252"/>
  <c r="G1670" i="252"/>
  <c r="G1674" i="252"/>
  <c r="G1678" i="252"/>
  <c r="G1682" i="252"/>
  <c r="G1686" i="252"/>
  <c r="G1690" i="252"/>
  <c r="G1694" i="252"/>
  <c r="G1698" i="252"/>
  <c r="G1702" i="252"/>
  <c r="G1706" i="252"/>
  <c r="G1710" i="252"/>
  <c r="G1714" i="252"/>
  <c r="G1718" i="252"/>
  <c r="G1722" i="252"/>
  <c r="G1729" i="252"/>
  <c r="G1745" i="252"/>
  <c r="G2071" i="252"/>
  <c r="G2104" i="252"/>
  <c r="G2120" i="252"/>
  <c r="G2136" i="252"/>
  <c r="G2152" i="252"/>
  <c r="G2168" i="252"/>
  <c r="G2184" i="252"/>
  <c r="G2200" i="252"/>
  <c r="G2216" i="252"/>
  <c r="G2232" i="252"/>
  <c r="G2248" i="252"/>
  <c r="G2264" i="252"/>
  <c r="G2280" i="252"/>
  <c r="G2296" i="252"/>
  <c r="G2312" i="252"/>
  <c r="G2328" i="252"/>
  <c r="G2344" i="252"/>
  <c r="G2360" i="252"/>
  <c r="G2376" i="252"/>
  <c r="G2392" i="252"/>
  <c r="G2408" i="252"/>
  <c r="G2424" i="252"/>
  <c r="G2440" i="252"/>
  <c r="G2456" i="252"/>
  <c r="G2727" i="252"/>
  <c r="G1727" i="252"/>
  <c r="G1743" i="252"/>
  <c r="G2067" i="252"/>
  <c r="G2099" i="252"/>
  <c r="G2114" i="252"/>
  <c r="G2130" i="252"/>
  <c r="G2146" i="252"/>
  <c r="G2162" i="252"/>
  <c r="G2178" i="252"/>
  <c r="G2194" i="252"/>
  <c r="G2210" i="252"/>
  <c r="G2226" i="252"/>
  <c r="G2242" i="252"/>
  <c r="G2258" i="252"/>
  <c r="G2274" i="252"/>
  <c r="G2290" i="252"/>
  <c r="G2306" i="252"/>
  <c r="G2322" i="252"/>
  <c r="G2338" i="252"/>
  <c r="G2354" i="252"/>
  <c r="G2370" i="252"/>
  <c r="G2386" i="252"/>
  <c r="G2402" i="252"/>
  <c r="G2418" i="252"/>
  <c r="G2434" i="252"/>
  <c r="G2450" i="252"/>
  <c r="G2488" i="252"/>
  <c r="G2775" i="252"/>
  <c r="G2046" i="252"/>
  <c r="G2062" i="252"/>
  <c r="G2078" i="252"/>
  <c r="G2094" i="252"/>
  <c r="G2490" i="252"/>
  <c r="G2709" i="252"/>
  <c r="G2773" i="252"/>
  <c r="G2975" i="252"/>
  <c r="G2060" i="252"/>
  <c r="G2076" i="252"/>
  <c r="G2092" i="252"/>
  <c r="G2474" i="252"/>
  <c r="G2669" i="252"/>
  <c r="G2733" i="252"/>
  <c r="G2797" i="252"/>
  <c r="G3007" i="252"/>
  <c r="G2675" i="252"/>
  <c r="G2707" i="252"/>
  <c r="G2739" i="252"/>
  <c r="G2771" i="252"/>
  <c r="G2803" i="252"/>
  <c r="G2835" i="252"/>
  <c r="G2460" i="252"/>
  <c r="G2646" i="252"/>
  <c r="G2689" i="252"/>
  <c r="G2721" i="252"/>
  <c r="G2753" i="252"/>
  <c r="G2785" i="252"/>
  <c r="G2817" i="252"/>
  <c r="G2991" i="252"/>
  <c r="G2471" i="252"/>
  <c r="G2487" i="252"/>
  <c r="G2496" i="252"/>
  <c r="G2504" i="252"/>
  <c r="G2512" i="252"/>
  <c r="G2520" i="252"/>
  <c r="G2528" i="252"/>
  <c r="G2536" i="252"/>
  <c r="G2544" i="252"/>
  <c r="G2552" i="252"/>
  <c r="G2560" i="252"/>
  <c r="G2568" i="252"/>
  <c r="G2576" i="252"/>
  <c r="G2584" i="252"/>
  <c r="G2592" i="252"/>
  <c r="G2600" i="252"/>
  <c r="G2608" i="252"/>
  <c r="G2616" i="252"/>
  <c r="G2624" i="252"/>
  <c r="G2632" i="252"/>
  <c r="G2660" i="252"/>
  <c r="G2682" i="252"/>
  <c r="G2698" i="252"/>
  <c r="G2714" i="252"/>
  <c r="G2730" i="252"/>
  <c r="G2746" i="252"/>
  <c r="G2762" i="252"/>
  <c r="G2778" i="252"/>
  <c r="G2794" i="252"/>
  <c r="G2810" i="252"/>
  <c r="G2826" i="252"/>
  <c r="G2963" i="252"/>
  <c r="G3027" i="252"/>
  <c r="G2469" i="252"/>
  <c r="G2485" i="252"/>
  <c r="G2497" i="252"/>
  <c r="G2505" i="252"/>
  <c r="G2513" i="252"/>
  <c r="G2521" i="252"/>
  <c r="G2529" i="252"/>
  <c r="G2537" i="252"/>
  <c r="G2545" i="252"/>
  <c r="G2553" i="252"/>
  <c r="G2561" i="252"/>
  <c r="G2569" i="252"/>
  <c r="G2577" i="252"/>
  <c r="G2585" i="252"/>
  <c r="G2593" i="252"/>
  <c r="G2601" i="252"/>
  <c r="G2609" i="252"/>
  <c r="G2617" i="252"/>
  <c r="G2625" i="252"/>
  <c r="G2633" i="252"/>
  <c r="G2664" i="252"/>
  <c r="G2680" i="252"/>
  <c r="G2696" i="252"/>
  <c r="G2712" i="252"/>
  <c r="G2728" i="252"/>
  <c r="G2744" i="252"/>
  <c r="G2760" i="252"/>
  <c r="G2776" i="252"/>
  <c r="G2792" i="252"/>
  <c r="G2808" i="252"/>
  <c r="G2824" i="252"/>
  <c r="G2939" i="252"/>
  <c r="G3003" i="252"/>
  <c r="G2639" i="252"/>
  <c r="G2655" i="252"/>
  <c r="G2949" i="252"/>
  <c r="G2981" i="252"/>
  <c r="G3013" i="252"/>
  <c r="G3138" i="252"/>
  <c r="G2649" i="252"/>
  <c r="G2665" i="252"/>
  <c r="G2953" i="252"/>
  <c r="G2985" i="252"/>
  <c r="G3017" i="252"/>
  <c r="G2933" i="252"/>
  <c r="G2950" i="252"/>
  <c r="G2966" i="252"/>
  <c r="G2982" i="252"/>
  <c r="G2998" i="252"/>
  <c r="G3014" i="252"/>
  <c r="G3030" i="252"/>
  <c r="G2940" i="252"/>
  <c r="G2956" i="252"/>
  <c r="G2972" i="252"/>
  <c r="G2988" i="252"/>
  <c r="G3004" i="252"/>
  <c r="G3020" i="252"/>
  <c r="G3102" i="252"/>
  <c r="G2837" i="252"/>
  <c r="G2841" i="252"/>
  <c r="G2845" i="252"/>
  <c r="G2849" i="252"/>
  <c r="G2853" i="252"/>
  <c r="G2857" i="252"/>
  <c r="G2861" i="252"/>
  <c r="G2865" i="252"/>
  <c r="G2869" i="252"/>
  <c r="G2873" i="252"/>
  <c r="G2877" i="252"/>
  <c r="G2881" i="252"/>
  <c r="G2885" i="252"/>
  <c r="G2889" i="252"/>
  <c r="G2893" i="252"/>
  <c r="G2897" i="252"/>
  <c r="G2901" i="252"/>
  <c r="G2905" i="252"/>
  <c r="G2909" i="252"/>
  <c r="G2913" i="252"/>
  <c r="G2917" i="252"/>
  <c r="G2921" i="252"/>
  <c r="G2925" i="252"/>
  <c r="G2929" i="252"/>
  <c r="G2936" i="252"/>
  <c r="G3112" i="252"/>
  <c r="G2934" i="252"/>
  <c r="G3108" i="252"/>
  <c r="G3185" i="252"/>
  <c r="G3097" i="252"/>
  <c r="G3113" i="252"/>
  <c r="G3129" i="252"/>
  <c r="G3083" i="252"/>
  <c r="G3099" i="252"/>
  <c r="G3115" i="252"/>
  <c r="G3131" i="252"/>
  <c r="G3033" i="252"/>
  <c r="G3037" i="252"/>
  <c r="G3041" i="252"/>
  <c r="G3045" i="252"/>
  <c r="G3049" i="252"/>
  <c r="G3053" i="252"/>
  <c r="G3057" i="252"/>
  <c r="G3061" i="252"/>
  <c r="G3065" i="252"/>
  <c r="G3069" i="252"/>
  <c r="G3073" i="252"/>
  <c r="G3077" i="252"/>
  <c r="G3081" i="252"/>
  <c r="G3189" i="252"/>
  <c r="G3191" i="252"/>
  <c r="G3187" i="252"/>
  <c r="G3140" i="252"/>
  <c r="G3144" i="252"/>
  <c r="G3148" i="252"/>
  <c r="G3152" i="252"/>
  <c r="G3156" i="252"/>
  <c r="G3188" i="252"/>
  <c r="G3204" i="252"/>
  <c r="G3190" i="252"/>
  <c r="G3206" i="252"/>
  <c r="G3160" i="252"/>
  <c r="G3164" i="252"/>
  <c r="G3168" i="252"/>
  <c r="G3172" i="252"/>
  <c r="G2890" i="252"/>
  <c r="G2906" i="252"/>
  <c r="G2914" i="252"/>
  <c r="G2922" i="252"/>
  <c r="G2930" i="252"/>
  <c r="G3120" i="252"/>
  <c r="G3084" i="252"/>
  <c r="G3085" i="252"/>
  <c r="G3101" i="252"/>
  <c r="G3133" i="252"/>
  <c r="G3103" i="252"/>
  <c r="G3119" i="252"/>
  <c r="G3034" i="252"/>
  <c r="G3042" i="252"/>
  <c r="G3050" i="252"/>
  <c r="G3054" i="252"/>
  <c r="G3062" i="252"/>
  <c r="G3070" i="252"/>
  <c r="G3078" i="252"/>
  <c r="G3082" i="252"/>
  <c r="G3199" i="252"/>
  <c r="G3141" i="252"/>
  <c r="G3145" i="252"/>
  <c r="G3153" i="252"/>
  <c r="G3192" i="252"/>
  <c r="G3178" i="252"/>
  <c r="G3157" i="252"/>
  <c r="G3165" i="252"/>
  <c r="G3173" i="252"/>
  <c r="G2965" i="252"/>
  <c r="G2990" i="252"/>
  <c r="G3110" i="252"/>
  <c r="G2964" i="252"/>
  <c r="G3012" i="252"/>
  <c r="G2839" i="252"/>
  <c r="G2847" i="252"/>
  <c r="G2859" i="252"/>
  <c r="G2867" i="252"/>
  <c r="G2879" i="252"/>
  <c r="G2891" i="252"/>
  <c r="G2903" i="252"/>
  <c r="G2911" i="252"/>
  <c r="G2919" i="252"/>
  <c r="G3096" i="252"/>
  <c r="G3124" i="252"/>
  <c r="G3105" i="252"/>
  <c r="G3107" i="252"/>
  <c r="G3035" i="252"/>
  <c r="G3051" i="252"/>
  <c r="G3067" i="252"/>
  <c r="G3181" i="252"/>
  <c r="G3203" i="252"/>
  <c r="G3154" i="252"/>
  <c r="G3198" i="252"/>
  <c r="G3170" i="252"/>
  <c r="F3095" i="252"/>
  <c r="F3099" i="252"/>
  <c r="F3103" i="252"/>
  <c r="F3107" i="252"/>
  <c r="F3111" i="252"/>
  <c r="F3115" i="252"/>
  <c r="F3119" i="252"/>
  <c r="F3123" i="252"/>
  <c r="F3127" i="252"/>
  <c r="F3131" i="252"/>
  <c r="F3135" i="252"/>
  <c r="F3139" i="252"/>
  <c r="F3147" i="252"/>
  <c r="F3155" i="252"/>
  <c r="F3146" i="252"/>
  <c r="F3154" i="252"/>
  <c r="F3162" i="252"/>
  <c r="F3170" i="252"/>
  <c r="F3159" i="252"/>
  <c r="F3167" i="252"/>
  <c r="F3175" i="252"/>
  <c r="F3183" i="252"/>
  <c r="F3191" i="252"/>
  <c r="F3199" i="252"/>
  <c r="F3207" i="252"/>
  <c r="F3182" i="252"/>
  <c r="F3190" i="252"/>
  <c r="F3198" i="252"/>
  <c r="F3206" i="252"/>
  <c r="G2125" i="252"/>
  <c r="G1758" i="252"/>
  <c r="G1740" i="252"/>
  <c r="G2253" i="252"/>
  <c r="G2339" i="252"/>
  <c r="G2003" i="252"/>
  <c r="G1790" i="252"/>
  <c r="G2147" i="252"/>
  <c r="G10" i="252"/>
  <c r="G14" i="252"/>
  <c r="G18" i="252"/>
  <c r="G22" i="252"/>
  <c r="G26" i="252"/>
  <c r="G30" i="252"/>
  <c r="G34" i="252"/>
  <c r="G38" i="252"/>
  <c r="G42" i="252"/>
  <c r="G46" i="252"/>
  <c r="G50" i="252"/>
  <c r="G54" i="252"/>
  <c r="G58" i="252"/>
  <c r="G62" i="252"/>
  <c r="G66" i="252"/>
  <c r="G70" i="252"/>
  <c r="G74" i="252"/>
  <c r="G78" i="252"/>
  <c r="G82" i="252"/>
  <c r="G86" i="252"/>
  <c r="G90" i="252"/>
  <c r="G94" i="252"/>
  <c r="G98" i="252"/>
  <c r="G102" i="252"/>
  <c r="G106" i="252"/>
  <c r="G110" i="252"/>
  <c r="G114" i="252"/>
  <c r="G118" i="252"/>
  <c r="G122" i="252"/>
  <c r="G126" i="252"/>
  <c r="G130" i="252"/>
  <c r="G134" i="252"/>
  <c r="G138" i="252"/>
  <c r="G142" i="252"/>
  <c r="G146" i="252"/>
  <c r="G150" i="252"/>
  <c r="G154" i="252"/>
  <c r="G158" i="252"/>
  <c r="G162" i="252"/>
  <c r="G166" i="252"/>
  <c r="G170" i="252"/>
  <c r="G174" i="252"/>
  <c r="G178" i="252"/>
  <c r="G182" i="252"/>
  <c r="G186" i="252"/>
  <c r="G190" i="252"/>
  <c r="G194" i="252"/>
  <c r="G198" i="252"/>
  <c r="G202" i="252"/>
  <c r="G206" i="252"/>
  <c r="G210" i="252"/>
  <c r="G214" i="252"/>
  <c r="G218" i="252"/>
  <c r="G222" i="252"/>
  <c r="G226" i="252"/>
  <c r="G230" i="252"/>
  <c r="G234" i="252"/>
  <c r="G238" i="252"/>
  <c r="G242" i="252"/>
  <c r="G246" i="252"/>
  <c r="G250" i="252"/>
  <c r="G254" i="252"/>
  <c r="G258" i="252"/>
  <c r="G262" i="252"/>
  <c r="G266" i="252"/>
  <c r="G270" i="252"/>
  <c r="G274" i="252"/>
  <c r="G278" i="252"/>
  <c r="G282" i="252"/>
  <c r="G286" i="252"/>
  <c r="G290" i="252"/>
  <c r="G294" i="252"/>
  <c r="G298" i="252"/>
  <c r="G302" i="252"/>
  <c r="G306" i="252"/>
  <c r="G310" i="252"/>
  <c r="G314" i="252"/>
  <c r="G318" i="252"/>
  <c r="G322" i="252"/>
  <c r="G326" i="252"/>
  <c r="G330" i="252"/>
  <c r="G334" i="252"/>
  <c r="G338" i="252"/>
  <c r="G342" i="252"/>
  <c r="G346" i="252"/>
  <c r="G350" i="252"/>
  <c r="G354" i="252"/>
  <c r="G358" i="252"/>
  <c r="G362" i="252"/>
  <c r="G366" i="252"/>
  <c r="G370" i="252"/>
  <c r="G374" i="252"/>
  <c r="G378" i="252"/>
  <c r="G382" i="252"/>
  <c r="G386" i="252"/>
  <c r="G390" i="252"/>
  <c r="G394" i="252"/>
  <c r="G398" i="252"/>
  <c r="G402" i="252"/>
  <c r="G406" i="252"/>
  <c r="G410" i="252"/>
  <c r="G414" i="252"/>
  <c r="G418" i="252"/>
  <c r="G422" i="252"/>
  <c r="G426" i="252"/>
  <c r="G430" i="252"/>
  <c r="G434" i="252"/>
  <c r="G438" i="252"/>
  <c r="G442" i="252"/>
  <c r="G446" i="252"/>
  <c r="G450" i="252"/>
  <c r="G454" i="252"/>
  <c r="G458" i="252"/>
  <c r="G462" i="252"/>
  <c r="G466" i="252"/>
  <c r="G470" i="252"/>
  <c r="G474" i="252"/>
  <c r="G478" i="252"/>
  <c r="G482" i="252"/>
  <c r="G486" i="252"/>
  <c r="G490" i="252"/>
  <c r="G494" i="252"/>
  <c r="G498" i="252"/>
  <c r="G502" i="252"/>
  <c r="G506" i="252"/>
  <c r="G510" i="252"/>
  <c r="G514" i="252"/>
  <c r="G518" i="252"/>
  <c r="G1763" i="252"/>
  <c r="G1891" i="252"/>
  <c r="G2019" i="252"/>
  <c r="G2285" i="252"/>
  <c r="G8" i="252"/>
  <c r="G1870" i="252"/>
  <c r="G1998" i="252"/>
  <c r="G2243" i="252"/>
  <c r="G1755" i="252"/>
  <c r="G1819" i="252"/>
  <c r="G1883" i="252"/>
  <c r="G1947" i="252"/>
  <c r="G2011" i="252"/>
  <c r="G2109" i="252"/>
  <c r="G2237" i="252"/>
  <c r="G2365" i="252"/>
  <c r="G522" i="252"/>
  <c r="G526" i="252"/>
  <c r="G530" i="252"/>
  <c r="G534" i="252"/>
  <c r="G538" i="252"/>
  <c r="G542" i="252"/>
  <c r="G546" i="252"/>
  <c r="G550" i="252"/>
  <c r="G554" i="252"/>
  <c r="G558" i="252"/>
  <c r="G562" i="252"/>
  <c r="G566" i="252"/>
  <c r="G570" i="252"/>
  <c r="G574" i="252"/>
  <c r="G578" i="252"/>
  <c r="G582" i="252"/>
  <c r="G586" i="252"/>
  <c r="G590" i="252"/>
  <c r="G594" i="252"/>
  <c r="G598" i="252"/>
  <c r="G602" i="252"/>
  <c r="G606" i="252"/>
  <c r="G610" i="252"/>
  <c r="G614" i="252"/>
  <c r="G618" i="252"/>
  <c r="G622" i="252"/>
  <c r="G626" i="252"/>
  <c r="G630" i="252"/>
  <c r="G634" i="252"/>
  <c r="G638" i="252"/>
  <c r="G642" i="252"/>
  <c r="G646" i="252"/>
  <c r="G650" i="252"/>
  <c r="G654" i="252"/>
  <c r="G658" i="252"/>
  <c r="G662" i="252"/>
  <c r="G666" i="252"/>
  <c r="G670" i="252"/>
  <c r="G674" i="252"/>
  <c r="G678" i="252"/>
  <c r="G682" i="252"/>
  <c r="G686" i="252"/>
  <c r="G690" i="252"/>
  <c r="G694" i="252"/>
  <c r="G698" i="252"/>
  <c r="G702" i="252"/>
  <c r="G706" i="252"/>
  <c r="G710" i="252"/>
  <c r="G714" i="252"/>
  <c r="G718" i="252"/>
  <c r="G722" i="252"/>
  <c r="G726" i="252"/>
  <c r="G730" i="252"/>
  <c r="G734" i="252"/>
  <c r="G738" i="252"/>
  <c r="G742" i="252"/>
  <c r="G746" i="252"/>
  <c r="G750" i="252"/>
  <c r="G754" i="252"/>
  <c r="G758" i="252"/>
  <c r="G762" i="252"/>
  <c r="G766" i="252"/>
  <c r="G770" i="252"/>
  <c r="G774" i="252"/>
  <c r="G778" i="252"/>
  <c r="G782" i="252"/>
  <c r="G786" i="252"/>
  <c r="G790" i="252"/>
  <c r="G794" i="252"/>
  <c r="G798" i="252"/>
  <c r="G802" i="252"/>
  <c r="G806" i="252"/>
  <c r="G810" i="252"/>
  <c r="G814" i="252"/>
  <c r="G818" i="252"/>
  <c r="G822" i="252"/>
  <c r="G826" i="252"/>
  <c r="G830" i="252"/>
  <c r="G834" i="252"/>
  <c r="G838" i="252"/>
  <c r="G842" i="252"/>
  <c r="G846" i="252"/>
  <c r="G850" i="252"/>
  <c r="G1750" i="252"/>
  <c r="G1814" i="252"/>
  <c r="G1878" i="252"/>
  <c r="G1942" i="252"/>
  <c r="G2006" i="252"/>
  <c r="G2131" i="252"/>
  <c r="G2259" i="252"/>
  <c r="G2387" i="252"/>
  <c r="G1726" i="252"/>
  <c r="G1767" i="252"/>
  <c r="G1799" i="252"/>
  <c r="G1831" i="252"/>
  <c r="G1863" i="252"/>
  <c r="G1895" i="252"/>
  <c r="G1927" i="252"/>
  <c r="G1959" i="252"/>
  <c r="G1991" i="252"/>
  <c r="G2023" i="252"/>
  <c r="G2101" i="252"/>
  <c r="G2165" i="252"/>
  <c r="G2229" i="252"/>
  <c r="G2293" i="252"/>
  <c r="G2357" i="252"/>
  <c r="G2421" i="252"/>
  <c r="G1734" i="252"/>
  <c r="G1778" i="252"/>
  <c r="G1810" i="252"/>
  <c r="G1842" i="252"/>
  <c r="G1874" i="252"/>
  <c r="G1906" i="252"/>
  <c r="G1938" i="252"/>
  <c r="G1970" i="252"/>
  <c r="G2002" i="252"/>
  <c r="G2034" i="252"/>
  <c r="G2123" i="252"/>
  <c r="G2187" i="252"/>
  <c r="G2251" i="252"/>
  <c r="G2315" i="252"/>
  <c r="G2379" i="252"/>
  <c r="G2443" i="252"/>
  <c r="G1736" i="252"/>
  <c r="G1757" i="252"/>
  <c r="G1773" i="252"/>
  <c r="G1789" i="252"/>
  <c r="G1805" i="252"/>
  <c r="G1821" i="252"/>
  <c r="G1837" i="252"/>
  <c r="G1853" i="252"/>
  <c r="G1869" i="252"/>
  <c r="G1885" i="252"/>
  <c r="G1901" i="252"/>
  <c r="G1917" i="252"/>
  <c r="G1933" i="252"/>
  <c r="G1949" i="252"/>
  <c r="G1965" i="252"/>
  <c r="G1981" i="252"/>
  <c r="G1997" i="252"/>
  <c r="G2013" i="252"/>
  <c r="G2029" i="252"/>
  <c r="G2045" i="252"/>
  <c r="G2105" i="252"/>
  <c r="G2137" i="252"/>
  <c r="G2169" i="252"/>
  <c r="G2201" i="252"/>
  <c r="G2233" i="252"/>
  <c r="G2265" i="252"/>
  <c r="G2297" i="252"/>
  <c r="G2329" i="252"/>
  <c r="G2361" i="252"/>
  <c r="G2393" i="252"/>
  <c r="G2425" i="252"/>
  <c r="G2457" i="252"/>
  <c r="G2831" i="252"/>
  <c r="G1746" i="252"/>
  <c r="G1760" i="252"/>
  <c r="G1776" i="252"/>
  <c r="G1792" i="252"/>
  <c r="G1808" i="252"/>
  <c r="G1824" i="252"/>
  <c r="G1840" i="252"/>
  <c r="G1856" i="252"/>
  <c r="G1872" i="252"/>
  <c r="G1888" i="252"/>
  <c r="G1904" i="252"/>
  <c r="G1920" i="252"/>
  <c r="G1936" i="252"/>
  <c r="G1952" i="252"/>
  <c r="G1968" i="252"/>
  <c r="G1984" i="252"/>
  <c r="G2000" i="252"/>
  <c r="G2016" i="252"/>
  <c r="G2032" i="252"/>
  <c r="G2049" i="252"/>
  <c r="G2103" i="252"/>
  <c r="G2135" i="252"/>
  <c r="G2167" i="252"/>
  <c r="G2199" i="252"/>
  <c r="G2231" i="252"/>
  <c r="G2263" i="252"/>
  <c r="G2295" i="252"/>
  <c r="G2327" i="252"/>
  <c r="G2359" i="252"/>
  <c r="G2391" i="252"/>
  <c r="G2423" i="252"/>
  <c r="G2455" i="252"/>
  <c r="G2751" i="252"/>
  <c r="G855" i="252"/>
  <c r="G859" i="252"/>
  <c r="G863" i="252"/>
  <c r="G867" i="252"/>
  <c r="G871" i="252"/>
  <c r="G875" i="252"/>
  <c r="G879" i="252"/>
  <c r="G883" i="252"/>
  <c r="G887" i="252"/>
  <c r="G891" i="252"/>
  <c r="G895" i="252"/>
  <c r="G899" i="252"/>
  <c r="G903" i="252"/>
  <c r="G907" i="252"/>
  <c r="G911" i="252"/>
  <c r="G915" i="252"/>
  <c r="G919" i="252"/>
  <c r="G923" i="252"/>
  <c r="G927" i="252"/>
  <c r="G931" i="252"/>
  <c r="G935" i="252"/>
  <c r="G939" i="252"/>
  <c r="G943" i="252"/>
  <c r="G947" i="252"/>
  <c r="G951" i="252"/>
  <c r="G955" i="252"/>
  <c r="G959" i="252"/>
  <c r="G963" i="252"/>
  <c r="G967" i="252"/>
  <c r="G971" i="252"/>
  <c r="G975" i="252"/>
  <c r="G979" i="252"/>
  <c r="G983" i="252"/>
  <c r="G987" i="252"/>
  <c r="G991" i="252"/>
  <c r="G995" i="252"/>
  <c r="G999" i="252"/>
  <c r="G1003" i="252"/>
  <c r="G1007" i="252"/>
  <c r="G1011" i="252"/>
  <c r="G1015" i="252"/>
  <c r="G1019" i="252"/>
  <c r="G1023" i="252"/>
  <c r="G1027" i="252"/>
  <c r="G1031" i="252"/>
  <c r="G1035" i="252"/>
  <c r="G1039" i="252"/>
  <c r="G1043" i="252"/>
  <c r="G1047" i="252"/>
  <c r="G1051" i="252"/>
  <c r="G1055" i="252"/>
  <c r="G1059" i="252"/>
  <c r="G1063" i="252"/>
  <c r="G1067" i="252"/>
  <c r="G1071" i="252"/>
  <c r="G1075" i="252"/>
  <c r="G1079" i="252"/>
  <c r="G1083" i="252"/>
  <c r="G1087" i="252"/>
  <c r="G1091" i="252"/>
  <c r="G1095" i="252"/>
  <c r="G1099" i="252"/>
  <c r="G1103" i="252"/>
  <c r="G1107" i="252"/>
  <c r="G1111" i="252"/>
  <c r="G1115" i="252"/>
  <c r="G1119" i="252"/>
  <c r="G1123" i="252"/>
  <c r="G1127" i="252"/>
  <c r="G1131" i="252"/>
  <c r="G1135" i="252"/>
  <c r="G1139" i="252"/>
  <c r="G1143" i="252"/>
  <c r="G1147" i="252"/>
  <c r="G1151" i="252"/>
  <c r="G1155" i="252"/>
  <c r="G1159" i="252"/>
  <c r="G1163" i="252"/>
  <c r="G1167" i="252"/>
  <c r="G1171" i="252"/>
  <c r="G1175" i="252"/>
  <c r="G1179" i="252"/>
  <c r="G1183" i="252"/>
  <c r="G1187" i="252"/>
  <c r="G1191" i="252"/>
  <c r="G1195" i="252"/>
  <c r="G1199" i="252"/>
  <c r="G1203" i="252"/>
  <c r="G1207" i="252"/>
  <c r="G1211" i="252"/>
  <c r="G1215" i="252"/>
  <c r="G1219" i="252"/>
  <c r="G1223" i="252"/>
  <c r="G1227" i="252"/>
  <c r="G1231" i="252"/>
  <c r="G1235" i="252"/>
  <c r="G1239" i="252"/>
  <c r="G1243" i="252"/>
  <c r="G1247" i="252"/>
  <c r="G1251" i="252"/>
  <c r="G1255" i="252"/>
  <c r="G1259" i="252"/>
  <c r="G1263" i="252"/>
  <c r="G1267" i="252"/>
  <c r="G1271" i="252"/>
  <c r="G1275" i="252"/>
  <c r="G1279" i="252"/>
  <c r="G1283" i="252"/>
  <c r="G1287" i="252"/>
  <c r="G1291" i="252"/>
  <c r="G1295" i="252"/>
  <c r="G1299" i="252"/>
  <c r="G1303" i="252"/>
  <c r="G1307" i="252"/>
  <c r="G1311" i="252"/>
  <c r="G1315" i="252"/>
  <c r="G1319" i="252"/>
  <c r="G1323" i="252"/>
  <c r="G1327" i="252"/>
  <c r="G1331" i="252"/>
  <c r="G1335" i="252"/>
  <c r="G1339" i="252"/>
  <c r="G1343" i="252"/>
  <c r="G1347" i="252"/>
  <c r="G1351" i="252"/>
  <c r="G1355" i="252"/>
  <c r="G1359" i="252"/>
  <c r="G1363" i="252"/>
  <c r="G1367" i="252"/>
  <c r="G1371" i="252"/>
  <c r="G1375" i="252"/>
  <c r="G1379" i="252"/>
  <c r="G1383" i="252"/>
  <c r="G1387" i="252"/>
  <c r="G1391" i="252"/>
  <c r="G1395" i="252"/>
  <c r="G1399" i="252"/>
  <c r="G1403" i="252"/>
  <c r="G1407" i="252"/>
  <c r="G1411" i="252"/>
  <c r="G1415" i="252"/>
  <c r="G1419" i="252"/>
  <c r="G1423" i="252"/>
  <c r="G1427" i="252"/>
  <c r="G1431" i="252"/>
  <c r="G1435" i="252"/>
  <c r="G1439" i="252"/>
  <c r="G1443" i="252"/>
  <c r="G1447" i="252"/>
  <c r="G1451" i="252"/>
  <c r="G1455" i="252"/>
  <c r="G1459" i="252"/>
  <c r="G1463" i="252"/>
  <c r="G1467" i="252"/>
  <c r="G1471" i="252"/>
  <c r="G1475" i="252"/>
  <c r="G1479" i="252"/>
  <c r="G1483" i="252"/>
  <c r="G1487" i="252"/>
  <c r="G1491" i="252"/>
  <c r="G1495" i="252"/>
  <c r="G1499" i="252"/>
  <c r="G1503" i="252"/>
  <c r="G1507" i="252"/>
  <c r="G1511" i="252"/>
  <c r="G1515" i="252"/>
  <c r="G1519" i="252"/>
  <c r="G1523" i="252"/>
  <c r="G1527" i="252"/>
  <c r="G1531" i="252"/>
  <c r="G1535" i="252"/>
  <c r="G1539" i="252"/>
  <c r="G1543" i="252"/>
  <c r="G1547" i="252"/>
  <c r="G1551" i="252"/>
  <c r="G1555" i="252"/>
  <c r="G1559" i="252"/>
  <c r="G1563" i="252"/>
  <c r="G1567" i="252"/>
  <c r="G1571" i="252"/>
  <c r="G1575" i="252"/>
  <c r="G1579" i="252"/>
  <c r="G1583" i="252"/>
  <c r="G1587" i="252"/>
  <c r="G1591" i="252"/>
  <c r="G1595" i="252"/>
  <c r="G1599" i="252"/>
  <c r="G1603" i="252"/>
  <c r="G1607" i="252"/>
  <c r="G1611" i="252"/>
  <c r="G1615" i="252"/>
  <c r="G1619" i="252"/>
  <c r="G1623" i="252"/>
  <c r="G1627" i="252"/>
  <c r="G1631" i="252"/>
  <c r="G1635" i="252"/>
  <c r="G1639" i="252"/>
  <c r="G1643" i="252"/>
  <c r="G1647" i="252"/>
  <c r="G1651" i="252"/>
  <c r="G1655" i="252"/>
  <c r="G1659" i="252"/>
  <c r="G1663" i="252"/>
  <c r="G1667" i="252"/>
  <c r="G1671" i="252"/>
  <c r="G1675" i="252"/>
  <c r="G1679" i="252"/>
  <c r="G1683" i="252"/>
  <c r="G1687" i="252"/>
  <c r="G1691" i="252"/>
  <c r="G1695" i="252"/>
  <c r="G1699" i="252"/>
  <c r="G1703" i="252"/>
  <c r="G1707" i="252"/>
  <c r="G1711" i="252"/>
  <c r="G1715" i="252"/>
  <c r="G1719" i="252"/>
  <c r="G1723" i="252"/>
  <c r="G1733" i="252"/>
  <c r="G2047" i="252"/>
  <c r="G2079" i="252"/>
  <c r="G2108" i="252"/>
  <c r="G2124" i="252"/>
  <c r="G2140" i="252"/>
  <c r="G2156" i="252"/>
  <c r="G2172" i="252"/>
  <c r="G2188" i="252"/>
  <c r="G2204" i="252"/>
  <c r="G2220" i="252"/>
  <c r="G2236" i="252"/>
  <c r="G2252" i="252"/>
  <c r="G2268" i="252"/>
  <c r="G2284" i="252"/>
  <c r="G2300" i="252"/>
  <c r="G2316" i="252"/>
  <c r="G2332" i="252"/>
  <c r="G2348" i="252"/>
  <c r="G2364" i="252"/>
  <c r="G2380" i="252"/>
  <c r="G2396" i="252"/>
  <c r="G2412" i="252"/>
  <c r="G2428" i="252"/>
  <c r="G2444" i="252"/>
  <c r="G2482" i="252"/>
  <c r="G2759" i="252"/>
  <c r="G1731" i="252"/>
  <c r="G1747" i="252"/>
  <c r="G2075" i="252"/>
  <c r="G2102" i="252"/>
  <c r="G2118" i="252"/>
  <c r="G2134" i="252"/>
  <c r="G2150" i="252"/>
  <c r="G2166" i="252"/>
  <c r="G2182" i="252"/>
  <c r="G2198" i="252"/>
  <c r="G2214" i="252"/>
  <c r="G2230" i="252"/>
  <c r="G2246" i="252"/>
  <c r="G2262" i="252"/>
  <c r="G2278" i="252"/>
  <c r="G2294" i="252"/>
  <c r="G2310" i="252"/>
  <c r="G2326" i="252"/>
  <c r="G2342" i="252"/>
  <c r="G2358" i="252"/>
  <c r="G2374" i="252"/>
  <c r="G2390" i="252"/>
  <c r="G2406" i="252"/>
  <c r="G2422" i="252"/>
  <c r="G2438" i="252"/>
  <c r="G2454" i="252"/>
  <c r="G2679" i="252"/>
  <c r="G2807" i="252"/>
  <c r="G2050" i="252"/>
  <c r="G2066" i="252"/>
  <c r="G2082" i="252"/>
  <c r="G2098" i="252"/>
  <c r="G2638" i="252"/>
  <c r="G2725" i="252"/>
  <c r="G2789" i="252"/>
  <c r="G2048" i="252"/>
  <c r="G2064" i="252"/>
  <c r="G2080" i="252"/>
  <c r="G2096" i="252"/>
  <c r="G2480" i="252"/>
  <c r="G2685" i="252"/>
  <c r="G2749" i="252"/>
  <c r="G2813" i="252"/>
  <c r="G2642" i="252"/>
  <c r="G2683" i="252"/>
  <c r="G2715" i="252"/>
  <c r="G2747" i="252"/>
  <c r="G2779" i="252"/>
  <c r="G2811" i="252"/>
  <c r="G2967" i="252"/>
  <c r="G2468" i="252"/>
  <c r="G2662" i="252"/>
  <c r="G2697" i="252"/>
  <c r="G2729" i="252"/>
  <c r="G2761" i="252"/>
  <c r="G2793" i="252"/>
  <c r="G2825" i="252"/>
  <c r="G3023" i="252"/>
  <c r="G2475" i="252"/>
  <c r="G2491" i="252"/>
  <c r="G2498" i="252"/>
  <c r="G2506" i="252"/>
  <c r="G2514" i="252"/>
  <c r="G2522" i="252"/>
  <c r="G2530" i="252"/>
  <c r="G2538" i="252"/>
  <c r="G2546" i="252"/>
  <c r="G2554" i="252"/>
  <c r="G2562" i="252"/>
  <c r="G2570" i="252"/>
  <c r="G2578" i="252"/>
  <c r="G2586" i="252"/>
  <c r="G2594" i="252"/>
  <c r="G2602" i="252"/>
  <c r="G2610" i="252"/>
  <c r="G2618" i="252"/>
  <c r="G2626" i="252"/>
  <c r="G2636" i="252"/>
  <c r="G2670" i="252"/>
  <c r="G2686" i="252"/>
  <c r="G2702" i="252"/>
  <c r="G2718" i="252"/>
  <c r="G2734" i="252"/>
  <c r="G2750" i="252"/>
  <c r="G2766" i="252"/>
  <c r="G2782" i="252"/>
  <c r="G2798" i="252"/>
  <c r="G2814" i="252"/>
  <c r="G2830" i="252"/>
  <c r="G2979" i="252"/>
  <c r="G3098" i="252"/>
  <c r="G2473" i="252"/>
  <c r="G2489" i="252"/>
  <c r="G2499" i="252"/>
  <c r="G2507" i="252"/>
  <c r="G2515" i="252"/>
  <c r="G2523" i="252"/>
  <c r="G2531" i="252"/>
  <c r="G2539" i="252"/>
  <c r="G2547" i="252"/>
  <c r="G2555" i="252"/>
  <c r="G2563" i="252"/>
  <c r="G2571" i="252"/>
  <c r="G2579" i="252"/>
  <c r="G2587" i="252"/>
  <c r="G2595" i="252"/>
  <c r="G2603" i="252"/>
  <c r="G2611" i="252"/>
  <c r="G2619" i="252"/>
  <c r="G2627" i="252"/>
  <c r="G2640" i="252"/>
  <c r="G2668" i="252"/>
  <c r="G2684" i="252"/>
  <c r="G2700" i="252"/>
  <c r="G2716" i="252"/>
  <c r="G2732" i="252"/>
  <c r="G2748" i="252"/>
  <c r="G2764" i="252"/>
  <c r="G2780" i="252"/>
  <c r="G2796" i="252"/>
  <c r="G2812" i="252"/>
  <c r="G2828" i="252"/>
  <c r="G2955" i="252"/>
  <c r="G3019" i="252"/>
  <c r="G2643" i="252"/>
  <c r="G2659" i="252"/>
  <c r="G2957" i="252"/>
  <c r="G2989" i="252"/>
  <c r="G3021" i="252"/>
  <c r="G2637" i="252"/>
  <c r="G2653" i="252"/>
  <c r="G2935" i="252"/>
  <c r="G2961" i="252"/>
  <c r="G2993" i="252"/>
  <c r="G3025" i="252"/>
  <c r="G2938" i="252"/>
  <c r="G2954" i="252"/>
  <c r="G2970" i="252"/>
  <c r="G2986" i="252"/>
  <c r="G3002" i="252"/>
  <c r="G3018" i="252"/>
  <c r="G3094" i="252"/>
  <c r="G2944" i="252"/>
  <c r="G2960" i="252"/>
  <c r="G2976" i="252"/>
  <c r="G2992" i="252"/>
  <c r="G3008" i="252"/>
  <c r="G3024" i="252"/>
  <c r="G3118" i="252"/>
  <c r="G2838" i="252"/>
  <c r="G2842" i="252"/>
  <c r="G2846" i="252"/>
  <c r="G2850" i="252"/>
  <c r="G2854" i="252"/>
  <c r="G2858" i="252"/>
  <c r="G2862" i="252"/>
  <c r="G2866" i="252"/>
  <c r="G2870" i="252"/>
  <c r="G2874" i="252"/>
  <c r="G2878" i="252"/>
  <c r="G2882" i="252"/>
  <c r="G2886" i="252"/>
  <c r="G2894" i="252"/>
  <c r="G2898" i="252"/>
  <c r="G2902" i="252"/>
  <c r="G2910" i="252"/>
  <c r="G2918" i="252"/>
  <c r="G2926" i="252"/>
  <c r="G3088" i="252"/>
  <c r="G3116" i="252"/>
  <c r="G3117" i="252"/>
  <c r="G3087" i="252"/>
  <c r="G3135" i="252"/>
  <c r="G3038" i="252"/>
  <c r="G3046" i="252"/>
  <c r="G3058" i="252"/>
  <c r="G3066" i="252"/>
  <c r="G3074" i="252"/>
  <c r="G3205" i="252"/>
  <c r="G3195" i="252"/>
  <c r="G3149" i="252"/>
  <c r="G3176" i="252"/>
  <c r="G3194" i="252"/>
  <c r="G3161" i="252"/>
  <c r="G3169" i="252"/>
  <c r="G3029" i="252"/>
  <c r="G3001" i="252"/>
  <c r="G3090" i="252"/>
  <c r="G2958" i="252"/>
  <c r="G3006" i="252"/>
  <c r="G2948" i="252"/>
  <c r="G2996" i="252"/>
  <c r="G3134" i="252"/>
  <c r="G2851" i="252"/>
  <c r="G2863" i="252"/>
  <c r="G2875" i="252"/>
  <c r="G2887" i="252"/>
  <c r="G2899" i="252"/>
  <c r="G2915" i="252"/>
  <c r="G2927" i="252"/>
  <c r="G3092" i="252"/>
  <c r="G3121" i="252"/>
  <c r="G3123" i="252"/>
  <c r="G3043" i="252"/>
  <c r="G3059" i="252"/>
  <c r="G3071" i="252"/>
  <c r="G3175" i="252"/>
  <c r="G3146" i="252"/>
  <c r="G3196" i="252"/>
  <c r="G3162" i="252"/>
  <c r="F3096" i="252"/>
  <c r="F3100" i="252"/>
  <c r="F3104" i="252"/>
  <c r="F3108" i="252"/>
  <c r="F3112" i="252"/>
  <c r="F3116" i="252"/>
  <c r="F3120" i="252"/>
  <c r="F3124" i="252"/>
  <c r="F3128" i="252"/>
  <c r="F3132" i="252"/>
  <c r="F3136" i="252"/>
  <c r="F3141" i="252"/>
  <c r="F3149" i="252"/>
  <c r="F3140" i="252"/>
  <c r="F3148" i="252"/>
  <c r="F3156" i="252"/>
  <c r="F3164" i="252"/>
  <c r="F3172" i="252"/>
  <c r="F3161" i="252"/>
  <c r="F3169" i="252"/>
  <c r="F3177" i="252"/>
  <c r="F3185" i="252"/>
  <c r="F3193" i="252"/>
  <c r="F3201" i="252"/>
  <c r="F3176" i="252"/>
  <c r="F3184" i="252"/>
  <c r="F3192" i="252"/>
  <c r="F3200" i="252"/>
  <c r="J32" i="41"/>
  <c r="G2381" i="252"/>
  <c r="G1886" i="252"/>
  <c r="G1779" i="252"/>
  <c r="G1822" i="252"/>
  <c r="G1811" i="252"/>
  <c r="G2189" i="252"/>
  <c r="G1854" i="252"/>
  <c r="G2275" i="252"/>
  <c r="G11" i="252"/>
  <c r="G15" i="252"/>
  <c r="G19" i="252"/>
  <c r="G23" i="252"/>
  <c r="G27" i="252"/>
  <c r="G31" i="252"/>
  <c r="G35" i="252"/>
  <c r="G39" i="252"/>
  <c r="G43" i="252"/>
  <c r="G47" i="252"/>
  <c r="G51" i="252"/>
  <c r="G55" i="252"/>
  <c r="G59" i="252"/>
  <c r="G63" i="252"/>
  <c r="G67" i="252"/>
  <c r="G71" i="252"/>
  <c r="G75" i="252"/>
  <c r="G79" i="252"/>
  <c r="G83" i="252"/>
  <c r="G87" i="252"/>
  <c r="G91" i="252"/>
  <c r="G95" i="252"/>
  <c r="G99" i="252"/>
  <c r="G103" i="252"/>
  <c r="G107" i="252"/>
  <c r="G111" i="252"/>
  <c r="G115" i="252"/>
  <c r="G119" i="252"/>
  <c r="G123" i="252"/>
  <c r="G127" i="252"/>
  <c r="G131" i="252"/>
  <c r="G135" i="252"/>
  <c r="G139" i="252"/>
  <c r="G143" i="252"/>
  <c r="G147" i="252"/>
  <c r="G151" i="252"/>
  <c r="G155" i="252"/>
  <c r="G159" i="252"/>
  <c r="G163" i="252"/>
  <c r="G167" i="252"/>
  <c r="G171" i="252"/>
  <c r="G175" i="252"/>
  <c r="G179" i="252"/>
  <c r="G183" i="252"/>
  <c r="G187" i="252"/>
  <c r="G191" i="252"/>
  <c r="G195" i="252"/>
  <c r="G199" i="252"/>
  <c r="G203" i="252"/>
  <c r="G207" i="252"/>
  <c r="G211" i="252"/>
  <c r="G215" i="252"/>
  <c r="G219" i="252"/>
  <c r="G223" i="252"/>
  <c r="G227" i="252"/>
  <c r="G231" i="252"/>
  <c r="G235" i="252"/>
  <c r="G239" i="252"/>
  <c r="G243" i="252"/>
  <c r="G247" i="252"/>
  <c r="G251" i="252"/>
  <c r="G255" i="252"/>
  <c r="G259" i="252"/>
  <c r="G263" i="252"/>
  <c r="G267" i="252"/>
  <c r="G271" i="252"/>
  <c r="G275" i="252"/>
  <c r="G279" i="252"/>
  <c r="G283" i="252"/>
  <c r="G287" i="252"/>
  <c r="G291" i="252"/>
  <c r="G295" i="252"/>
  <c r="G299" i="252"/>
  <c r="G303" i="252"/>
  <c r="G307" i="252"/>
  <c r="G311" i="252"/>
  <c r="G315" i="252"/>
  <c r="G319" i="252"/>
  <c r="G323" i="252"/>
  <c r="G327" i="252"/>
  <c r="G331" i="252"/>
  <c r="G335" i="252"/>
  <c r="G339" i="252"/>
  <c r="G343" i="252"/>
  <c r="G347" i="252"/>
  <c r="G351" i="252"/>
  <c r="G355" i="252"/>
  <c r="G359" i="252"/>
  <c r="G363" i="252"/>
  <c r="G367" i="252"/>
  <c r="G371" i="252"/>
  <c r="G375" i="252"/>
  <c r="G379" i="252"/>
  <c r="G383" i="252"/>
  <c r="G387" i="252"/>
  <c r="G391" i="252"/>
  <c r="G395" i="252"/>
  <c r="G399" i="252"/>
  <c r="G403" i="252"/>
  <c r="G407" i="252"/>
  <c r="G411" i="252"/>
  <c r="G415" i="252"/>
  <c r="G419" i="252"/>
  <c r="G423" i="252"/>
  <c r="G427" i="252"/>
  <c r="G431" i="252"/>
  <c r="G435" i="252"/>
  <c r="G439" i="252"/>
  <c r="G443" i="252"/>
  <c r="G447" i="252"/>
  <c r="G451" i="252"/>
  <c r="G455" i="252"/>
  <c r="G459" i="252"/>
  <c r="G463" i="252"/>
  <c r="G467" i="252"/>
  <c r="G471" i="252"/>
  <c r="G475" i="252"/>
  <c r="G479" i="252"/>
  <c r="G483" i="252"/>
  <c r="G487" i="252"/>
  <c r="G491" i="252"/>
  <c r="G495" i="252"/>
  <c r="G499" i="252"/>
  <c r="G503" i="252"/>
  <c r="G507" i="252"/>
  <c r="G511" i="252"/>
  <c r="G515" i="252"/>
  <c r="G519" i="252"/>
  <c r="G1795" i="252"/>
  <c r="G1923" i="252"/>
  <c r="G2053" i="252"/>
  <c r="G2349" i="252"/>
  <c r="G1774" i="252"/>
  <c r="G1902" i="252"/>
  <c r="G2030" i="252"/>
  <c r="G2307" i="252"/>
  <c r="G1771" i="252"/>
  <c r="G1835" i="252"/>
  <c r="G1899" i="252"/>
  <c r="G1963" i="252"/>
  <c r="G2027" i="252"/>
  <c r="G2141" i="252"/>
  <c r="G2269" i="252"/>
  <c r="G2397" i="252"/>
  <c r="G523" i="252"/>
  <c r="G527" i="252"/>
  <c r="G531" i="252"/>
  <c r="G535" i="252"/>
  <c r="G539" i="252"/>
  <c r="G543" i="252"/>
  <c r="G547" i="252"/>
  <c r="G551" i="252"/>
  <c r="G555" i="252"/>
  <c r="G559" i="252"/>
  <c r="G563" i="252"/>
  <c r="G567" i="252"/>
  <c r="G571" i="252"/>
  <c r="G575" i="252"/>
  <c r="G579" i="252"/>
  <c r="G583" i="252"/>
  <c r="G587" i="252"/>
  <c r="G591" i="252"/>
  <c r="G595" i="252"/>
  <c r="G599" i="252"/>
  <c r="G603" i="252"/>
  <c r="G607" i="252"/>
  <c r="G611" i="252"/>
  <c r="G615" i="252"/>
  <c r="G619" i="252"/>
  <c r="G623" i="252"/>
  <c r="G627" i="252"/>
  <c r="G631" i="252"/>
  <c r="G635" i="252"/>
  <c r="G639" i="252"/>
  <c r="G643" i="252"/>
  <c r="G647" i="252"/>
  <c r="G651" i="252"/>
  <c r="G655" i="252"/>
  <c r="G659" i="252"/>
  <c r="G663" i="252"/>
  <c r="G667" i="252"/>
  <c r="G671" i="252"/>
  <c r="G675" i="252"/>
  <c r="G679" i="252"/>
  <c r="G683" i="252"/>
  <c r="G687" i="252"/>
  <c r="G691" i="252"/>
  <c r="G695" i="252"/>
  <c r="G699" i="252"/>
  <c r="G703" i="252"/>
  <c r="G707" i="252"/>
  <c r="G711" i="252"/>
  <c r="G715" i="252"/>
  <c r="G719" i="252"/>
  <c r="G723" i="252"/>
  <c r="G727" i="252"/>
  <c r="G731" i="252"/>
  <c r="G735" i="252"/>
  <c r="G739" i="252"/>
  <c r="G743" i="252"/>
  <c r="G747" i="252"/>
  <c r="G751" i="252"/>
  <c r="G755" i="252"/>
  <c r="G759" i="252"/>
  <c r="G763" i="252"/>
  <c r="G767" i="252"/>
  <c r="G771" i="252"/>
  <c r="G775" i="252"/>
  <c r="G779" i="252"/>
  <c r="G783" i="252"/>
  <c r="G787" i="252"/>
  <c r="G791" i="252"/>
  <c r="G795" i="252"/>
  <c r="G799" i="252"/>
  <c r="G803" i="252"/>
  <c r="G807" i="252"/>
  <c r="G811" i="252"/>
  <c r="G815" i="252"/>
  <c r="G819" i="252"/>
  <c r="G823" i="252"/>
  <c r="G827" i="252"/>
  <c r="G831" i="252"/>
  <c r="G835" i="252"/>
  <c r="G839" i="252"/>
  <c r="G843" i="252"/>
  <c r="G847" i="252"/>
  <c r="G851" i="252"/>
  <c r="G1766" i="252"/>
  <c r="G1830" i="252"/>
  <c r="G1894" i="252"/>
  <c r="G1958" i="252"/>
  <c r="G2022" i="252"/>
  <c r="G2163" i="252"/>
  <c r="G2291" i="252"/>
  <c r="G2419" i="252"/>
  <c r="G1732" i="252"/>
  <c r="G1775" i="252"/>
  <c r="G1807" i="252"/>
  <c r="G1839" i="252"/>
  <c r="G1871" i="252"/>
  <c r="G1903" i="252"/>
  <c r="G1935" i="252"/>
  <c r="G1967" i="252"/>
  <c r="G1999" i="252"/>
  <c r="G2031" i="252"/>
  <c r="G2117" i="252"/>
  <c r="G2181" i="252"/>
  <c r="G2245" i="252"/>
  <c r="G2309" i="252"/>
  <c r="G2373" i="252"/>
  <c r="G2437" i="252"/>
  <c r="G1754" i="252"/>
  <c r="G1786" i="252"/>
  <c r="G1818" i="252"/>
  <c r="G1850" i="252"/>
  <c r="G1882" i="252"/>
  <c r="G1914" i="252"/>
  <c r="G1946" i="252"/>
  <c r="G1978" i="252"/>
  <c r="G2010" i="252"/>
  <c r="G2042" i="252"/>
  <c r="G2139" i="252"/>
  <c r="G2203" i="252"/>
  <c r="G2267" i="252"/>
  <c r="G2331" i="252"/>
  <c r="G2395" i="252"/>
  <c r="G2478" i="252"/>
  <c r="G1744" i="252"/>
  <c r="G1761" i="252"/>
  <c r="G1777" i="252"/>
  <c r="G1793" i="252"/>
  <c r="G1809" i="252"/>
  <c r="G1825" i="252"/>
  <c r="G1841" i="252"/>
  <c r="G1857" i="252"/>
  <c r="G1873" i="252"/>
  <c r="G1889" i="252"/>
  <c r="G1905" i="252"/>
  <c r="G1921" i="252"/>
  <c r="G1937" i="252"/>
  <c r="G1953" i="252"/>
  <c r="G1969" i="252"/>
  <c r="G1985" i="252"/>
  <c r="G2001" i="252"/>
  <c r="G2017" i="252"/>
  <c r="G2033" i="252"/>
  <c r="G2061" i="252"/>
  <c r="G2113" i="252"/>
  <c r="G2145" i="252"/>
  <c r="G2177" i="252"/>
  <c r="G2209" i="252"/>
  <c r="G2241" i="252"/>
  <c r="G2273" i="252"/>
  <c r="G2305" i="252"/>
  <c r="G2337" i="252"/>
  <c r="G2369" i="252"/>
  <c r="G2401" i="252"/>
  <c r="G2433" i="252"/>
  <c r="G2634" i="252"/>
  <c r="G2951" i="252"/>
  <c r="G1748" i="252"/>
  <c r="G1764" i="252"/>
  <c r="G1780" i="252"/>
  <c r="G1796" i="252"/>
  <c r="G1812" i="252"/>
  <c r="G1828" i="252"/>
  <c r="G1844" i="252"/>
  <c r="G1860" i="252"/>
  <c r="G1876" i="252"/>
  <c r="G1892" i="252"/>
  <c r="G1908" i="252"/>
  <c r="G1924" i="252"/>
  <c r="G1940" i="252"/>
  <c r="G1956" i="252"/>
  <c r="G1972" i="252"/>
  <c r="G1988" i="252"/>
  <c r="G2004" i="252"/>
  <c r="G2020" i="252"/>
  <c r="G2036" i="252"/>
  <c r="G2065" i="252"/>
  <c r="G2111" i="252"/>
  <c r="G2143" i="252"/>
  <c r="G2175" i="252"/>
  <c r="G2207" i="252"/>
  <c r="G2239" i="252"/>
  <c r="G2271" i="252"/>
  <c r="G2303" i="252"/>
  <c r="G2335" i="252"/>
  <c r="G2367" i="252"/>
  <c r="G2399" i="252"/>
  <c r="G2431" i="252"/>
  <c r="G2466" i="252"/>
  <c r="G2815" i="252"/>
  <c r="G856" i="252"/>
  <c r="G860" i="252"/>
  <c r="G864" i="252"/>
  <c r="G868" i="252"/>
  <c r="G872" i="252"/>
  <c r="G876" i="252"/>
  <c r="G880" i="252"/>
  <c r="G884" i="252"/>
  <c r="G888" i="252"/>
  <c r="G892" i="252"/>
  <c r="G896" i="252"/>
  <c r="G900" i="252"/>
  <c r="G904" i="252"/>
  <c r="G908" i="252"/>
  <c r="G912" i="252"/>
  <c r="G916" i="252"/>
  <c r="G920" i="252"/>
  <c r="G924" i="252"/>
  <c r="G928" i="252"/>
  <c r="G932" i="252"/>
  <c r="G936" i="252"/>
  <c r="G940" i="252"/>
  <c r="G944" i="252"/>
  <c r="G948" i="252"/>
  <c r="G952" i="252"/>
  <c r="G956" i="252"/>
  <c r="G960" i="252"/>
  <c r="G964" i="252"/>
  <c r="G968" i="252"/>
  <c r="G972" i="252"/>
  <c r="G976" i="252"/>
  <c r="G980" i="252"/>
  <c r="G984" i="252"/>
  <c r="G988" i="252"/>
  <c r="G992" i="252"/>
  <c r="G996" i="252"/>
  <c r="G1000" i="252"/>
  <c r="G1004" i="252"/>
  <c r="G1008" i="252"/>
  <c r="G1012" i="252"/>
  <c r="G1016" i="252"/>
  <c r="G1020" i="252"/>
  <c r="G1024" i="252"/>
  <c r="G1028" i="252"/>
  <c r="G1032" i="252"/>
  <c r="G1036" i="252"/>
  <c r="G1040" i="252"/>
  <c r="G1044" i="252"/>
  <c r="G1048" i="252"/>
  <c r="G1052" i="252"/>
  <c r="G1056" i="252"/>
  <c r="G1060" i="252"/>
  <c r="G1064" i="252"/>
  <c r="G1068" i="252"/>
  <c r="G1072" i="252"/>
  <c r="G1076" i="252"/>
  <c r="G1080" i="252"/>
  <c r="G1084" i="252"/>
  <c r="G1088" i="252"/>
  <c r="G1092" i="252"/>
  <c r="G1096" i="252"/>
  <c r="G1100" i="252"/>
  <c r="G1104" i="252"/>
  <c r="G1108" i="252"/>
  <c r="G1112" i="252"/>
  <c r="G1116" i="252"/>
  <c r="G1120" i="252"/>
  <c r="G1124" i="252"/>
  <c r="G1128" i="252"/>
  <c r="G1132" i="252"/>
  <c r="G1136" i="252"/>
  <c r="G1140" i="252"/>
  <c r="G1144" i="252"/>
  <c r="G1148" i="252"/>
  <c r="G1152" i="252"/>
  <c r="G1156" i="252"/>
  <c r="G1160" i="252"/>
  <c r="G1164" i="252"/>
  <c r="G1168" i="252"/>
  <c r="G1172" i="252"/>
  <c r="G1176" i="252"/>
  <c r="G1180" i="252"/>
  <c r="G1184" i="252"/>
  <c r="G1188" i="252"/>
  <c r="G1192" i="252"/>
  <c r="G1196" i="252"/>
  <c r="G1200" i="252"/>
  <c r="G1204" i="252"/>
  <c r="G1208" i="252"/>
  <c r="G1212" i="252"/>
  <c r="G1216" i="252"/>
  <c r="G1220" i="252"/>
  <c r="G1224" i="252"/>
  <c r="G1228" i="252"/>
  <c r="G1232" i="252"/>
  <c r="G1236" i="252"/>
  <c r="G1240" i="252"/>
  <c r="G1244" i="252"/>
  <c r="G1248" i="252"/>
  <c r="G1252" i="252"/>
  <c r="G1256" i="252"/>
  <c r="G1260" i="252"/>
  <c r="G1264" i="252"/>
  <c r="G1268" i="252"/>
  <c r="G1272" i="252"/>
  <c r="G1276" i="252"/>
  <c r="G1280" i="252"/>
  <c r="G1284" i="252"/>
  <c r="G1288" i="252"/>
  <c r="G1292" i="252"/>
  <c r="G1296" i="252"/>
  <c r="G1300" i="252"/>
  <c r="G1304" i="252"/>
  <c r="G1308" i="252"/>
  <c r="G1312" i="252"/>
  <c r="G1316" i="252"/>
  <c r="G1320" i="252"/>
  <c r="G1324" i="252"/>
  <c r="G1328" i="252"/>
  <c r="G1332" i="252"/>
  <c r="G1336" i="252"/>
  <c r="G1340" i="252"/>
  <c r="G1344" i="252"/>
  <c r="G1348" i="252"/>
  <c r="G1352" i="252"/>
  <c r="G1356" i="252"/>
  <c r="G1360" i="252"/>
  <c r="G1364" i="252"/>
  <c r="G1368" i="252"/>
  <c r="G1372" i="252"/>
  <c r="G1376" i="252"/>
  <c r="G1380" i="252"/>
  <c r="G1384" i="252"/>
  <c r="G1388" i="252"/>
  <c r="G1392" i="252"/>
  <c r="G1396" i="252"/>
  <c r="G1400" i="252"/>
  <c r="G1404" i="252"/>
  <c r="G1408" i="252"/>
  <c r="G1412" i="252"/>
  <c r="G1416" i="252"/>
  <c r="G1420" i="252"/>
  <c r="G1424" i="252"/>
  <c r="G1428" i="252"/>
  <c r="G1432" i="252"/>
  <c r="G1436" i="252"/>
  <c r="G1440" i="252"/>
  <c r="G1444" i="252"/>
  <c r="G1448" i="252"/>
  <c r="G1452" i="252"/>
  <c r="G1456" i="252"/>
  <c r="G1460" i="252"/>
  <c r="G1464" i="252"/>
  <c r="G1468" i="252"/>
  <c r="G1472" i="252"/>
  <c r="G1476" i="252"/>
  <c r="G1480" i="252"/>
  <c r="G1484" i="252"/>
  <c r="G1488" i="252"/>
  <c r="G1492" i="252"/>
  <c r="G1496" i="252"/>
  <c r="G1500" i="252"/>
  <c r="G1504" i="252"/>
  <c r="G1508" i="252"/>
  <c r="G1512" i="252"/>
  <c r="G1516" i="252"/>
  <c r="G1520" i="252"/>
  <c r="G1524" i="252"/>
  <c r="G1528" i="252"/>
  <c r="G1532" i="252"/>
  <c r="G1536" i="252"/>
  <c r="G1540" i="252"/>
  <c r="G1544" i="252"/>
  <c r="G1548" i="252"/>
  <c r="G1552" i="252"/>
  <c r="G1556" i="252"/>
  <c r="G1560" i="252"/>
  <c r="G1564" i="252"/>
  <c r="G1568" i="252"/>
  <c r="G1572" i="252"/>
  <c r="G1576" i="252"/>
  <c r="G1580" i="252"/>
  <c r="G1584" i="252"/>
  <c r="G1588" i="252"/>
  <c r="G1592" i="252"/>
  <c r="G1596" i="252"/>
  <c r="G1600" i="252"/>
  <c r="G1604" i="252"/>
  <c r="G1608" i="252"/>
  <c r="G1612" i="252"/>
  <c r="G1616" i="252"/>
  <c r="G1620" i="252"/>
  <c r="G1624" i="252"/>
  <c r="G1628" i="252"/>
  <c r="G1632" i="252"/>
  <c r="G1636" i="252"/>
  <c r="G1640" i="252"/>
  <c r="G1644" i="252"/>
  <c r="G1648" i="252"/>
  <c r="G1652" i="252"/>
  <c r="G1656" i="252"/>
  <c r="G1660" i="252"/>
  <c r="G1664" i="252"/>
  <c r="G1668" i="252"/>
  <c r="G1672" i="252"/>
  <c r="G1676" i="252"/>
  <c r="G1680" i="252"/>
  <c r="G1684" i="252"/>
  <c r="G1688" i="252"/>
  <c r="G1692" i="252"/>
  <c r="G1696" i="252"/>
  <c r="G1700" i="252"/>
  <c r="G1704" i="252"/>
  <c r="G1708" i="252"/>
  <c r="G1712" i="252"/>
  <c r="G1716" i="252"/>
  <c r="G1720" i="252"/>
  <c r="G1724" i="252"/>
  <c r="G1737" i="252"/>
  <c r="G2055" i="252"/>
  <c r="G2087" i="252"/>
  <c r="G2112" i="252"/>
  <c r="G2128" i="252"/>
  <c r="G2144" i="252"/>
  <c r="G2160" i="252"/>
  <c r="G2176" i="252"/>
  <c r="G2192" i="252"/>
  <c r="G2208" i="252"/>
  <c r="G2224" i="252"/>
  <c r="G2240" i="252"/>
  <c r="G2256" i="252"/>
  <c r="G2272" i="252"/>
  <c r="G2288" i="252"/>
  <c r="G2304" i="252"/>
  <c r="G2320" i="252"/>
  <c r="G2336" i="252"/>
  <c r="G2352" i="252"/>
  <c r="G2368" i="252"/>
  <c r="G2384" i="252"/>
  <c r="G2400" i="252"/>
  <c r="G2416" i="252"/>
  <c r="G2432" i="252"/>
  <c r="G2448" i="252"/>
  <c r="G2650" i="252"/>
  <c r="G2791" i="252"/>
  <c r="G1735" i="252"/>
  <c r="G2051" i="252"/>
  <c r="G2083" i="252"/>
  <c r="G2106" i="252"/>
  <c r="G2122" i="252"/>
  <c r="G2138" i="252"/>
  <c r="G2154" i="252"/>
  <c r="G2170" i="252"/>
  <c r="G2186" i="252"/>
  <c r="G2202" i="252"/>
  <c r="G2218" i="252"/>
  <c r="G2234" i="252"/>
  <c r="G2250" i="252"/>
  <c r="G2266" i="252"/>
  <c r="G2282" i="252"/>
  <c r="G2298" i="252"/>
  <c r="G2314" i="252"/>
  <c r="G2330" i="252"/>
  <c r="G2346" i="252"/>
  <c r="G2362" i="252"/>
  <c r="G2378" i="252"/>
  <c r="G2394" i="252"/>
  <c r="G2410" i="252"/>
  <c r="G2426" i="252"/>
  <c r="G2442" i="252"/>
  <c r="G2458" i="252"/>
  <c r="G2711" i="252"/>
  <c r="G2983" i="252"/>
  <c r="G2054" i="252"/>
  <c r="G2070" i="252"/>
  <c r="G2086" i="252"/>
  <c r="G2464" i="252"/>
  <c r="G2677" i="252"/>
  <c r="G2741" i="252"/>
  <c r="G2805" i="252"/>
  <c r="G2052" i="252"/>
  <c r="G2068" i="252"/>
  <c r="G2084" i="252"/>
  <c r="G2100" i="252"/>
  <c r="G2486" i="252"/>
  <c r="G2701" i="252"/>
  <c r="G2765" i="252"/>
  <c r="G2829" i="252"/>
  <c r="G2658" i="252"/>
  <c r="G2691" i="252"/>
  <c r="G2723" i="252"/>
  <c r="G2755" i="252"/>
  <c r="G2787" i="252"/>
  <c r="G2819" i="252"/>
  <c r="G2999" i="252"/>
  <c r="G2476" i="252"/>
  <c r="G2673" i="252"/>
  <c r="G2705" i="252"/>
  <c r="G2737" i="252"/>
  <c r="G2769" i="252"/>
  <c r="G2801" i="252"/>
  <c r="G2833" i="252"/>
  <c r="G2463" i="252"/>
  <c r="G2479" i="252"/>
  <c r="G2492" i="252"/>
  <c r="G2500" i="252"/>
  <c r="G2508" i="252"/>
  <c r="G2516" i="252"/>
  <c r="G2524" i="252"/>
  <c r="G2532" i="252"/>
  <c r="G2540" i="252"/>
  <c r="G2548" i="252"/>
  <c r="G2556" i="252"/>
  <c r="G2564" i="252"/>
  <c r="G2572" i="252"/>
  <c r="G2580" i="252"/>
  <c r="G2588" i="252"/>
  <c r="G2596" i="252"/>
  <c r="G2604" i="252"/>
  <c r="G2612" i="252"/>
  <c r="G2620" i="252"/>
  <c r="G2628" i="252"/>
  <c r="G2644" i="252"/>
  <c r="G2674" i="252"/>
  <c r="G2690" i="252"/>
  <c r="G2706" i="252"/>
  <c r="G2722" i="252"/>
  <c r="G2738" i="252"/>
  <c r="G2754" i="252"/>
  <c r="G2770" i="252"/>
  <c r="G2786" i="252"/>
  <c r="G2802" i="252"/>
  <c r="G2818" i="252"/>
  <c r="G2834" i="252"/>
  <c r="G2995" i="252"/>
  <c r="G2461" i="252"/>
  <c r="G2477" i="252"/>
  <c r="G2493" i="252"/>
  <c r="G2501" i="252"/>
  <c r="G2509" i="252"/>
  <c r="G2517" i="252"/>
  <c r="G2525" i="252"/>
  <c r="G2533" i="252"/>
  <c r="G2541" i="252"/>
  <c r="G2549" i="252"/>
  <c r="G2557" i="252"/>
  <c r="G2565" i="252"/>
  <c r="G2573" i="252"/>
  <c r="G2581" i="252"/>
  <c r="G2589" i="252"/>
  <c r="G2597" i="252"/>
  <c r="G2605" i="252"/>
  <c r="G2613" i="252"/>
  <c r="G2621" i="252"/>
  <c r="G2629" i="252"/>
  <c r="G2648" i="252"/>
  <c r="G2672" i="252"/>
  <c r="G2688" i="252"/>
  <c r="G2704" i="252"/>
  <c r="G2720" i="252"/>
  <c r="G2736" i="252"/>
  <c r="G2752" i="252"/>
  <c r="G2768" i="252"/>
  <c r="G2784" i="252"/>
  <c r="G2800" i="252"/>
  <c r="G2816" i="252"/>
  <c r="G2832" i="252"/>
  <c r="G2971" i="252"/>
  <c r="G3130" i="252"/>
  <c r="G2647" i="252"/>
  <c r="G2663" i="252"/>
  <c r="G2997" i="252"/>
  <c r="G2641" i="252"/>
  <c r="G2657" i="252"/>
  <c r="G2937" i="252"/>
  <c r="G2969" i="252"/>
  <c r="G2942" i="252"/>
  <c r="G2974" i="252"/>
  <c r="G3022" i="252"/>
  <c r="G2980" i="252"/>
  <c r="G3028" i="252"/>
  <c r="G2843" i="252"/>
  <c r="G2855" i="252"/>
  <c r="G2871" i="252"/>
  <c r="G2883" i="252"/>
  <c r="G2895" i="252"/>
  <c r="G2907" i="252"/>
  <c r="G2923" i="252"/>
  <c r="G3128" i="252"/>
  <c r="G3089" i="252"/>
  <c r="G3091" i="252"/>
  <c r="G3039" i="252"/>
  <c r="G3055" i="252"/>
  <c r="G3075" i="252"/>
  <c r="G3142" i="252"/>
  <c r="G3180" i="252"/>
  <c r="G3158" i="252"/>
  <c r="G3174" i="252"/>
  <c r="F3097" i="252"/>
  <c r="F3101" i="252"/>
  <c r="F3105" i="252"/>
  <c r="F3109" i="252"/>
  <c r="F3113" i="252"/>
  <c r="F3117" i="252"/>
  <c r="F3121" i="252"/>
  <c r="F3125" i="252"/>
  <c r="F3129" i="252"/>
  <c r="F3133" i="252"/>
  <c r="F3137" i="252"/>
  <c r="F3143" i="252"/>
  <c r="F3151" i="252"/>
  <c r="F3142" i="252"/>
  <c r="F3150" i="252"/>
  <c r="F3158" i="252"/>
  <c r="F3166" i="252"/>
  <c r="F3174" i="252"/>
  <c r="F3163" i="252"/>
  <c r="F3171" i="252"/>
  <c r="F3179" i="252"/>
  <c r="F3187" i="252"/>
  <c r="F3195" i="252"/>
  <c r="F3203" i="252"/>
  <c r="F3178" i="252"/>
  <c r="F3186" i="252"/>
  <c r="F3194" i="252"/>
  <c r="F3202" i="252"/>
  <c r="G1843" i="252"/>
  <c r="G2472" i="252"/>
  <c r="G2014" i="252"/>
  <c r="G1907" i="252"/>
  <c r="G1950" i="252"/>
  <c r="G1875" i="252"/>
  <c r="G2317" i="252"/>
  <c r="G1918" i="252"/>
  <c r="G2403" i="252"/>
  <c r="G12" i="252"/>
  <c r="G16" i="252"/>
  <c r="G20" i="252"/>
  <c r="G24" i="252"/>
  <c r="G28" i="252"/>
  <c r="G32" i="252"/>
  <c r="G36" i="252"/>
  <c r="G40" i="252"/>
  <c r="G44" i="252"/>
  <c r="G48" i="252"/>
  <c r="G52" i="252"/>
  <c r="G56" i="252"/>
  <c r="G60" i="252"/>
  <c r="G64" i="252"/>
  <c r="G68" i="252"/>
  <c r="G72" i="252"/>
  <c r="G76" i="252"/>
  <c r="G80" i="252"/>
  <c r="G84" i="252"/>
  <c r="G88" i="252"/>
  <c r="G92" i="252"/>
  <c r="G96" i="252"/>
  <c r="G100" i="252"/>
  <c r="G104" i="252"/>
  <c r="G108" i="252"/>
  <c r="G112" i="252"/>
  <c r="G116" i="252"/>
  <c r="G120" i="252"/>
  <c r="G124" i="252"/>
  <c r="G128" i="252"/>
  <c r="G132" i="252"/>
  <c r="G136" i="252"/>
  <c r="G140" i="252"/>
  <c r="G144" i="252"/>
  <c r="G148" i="252"/>
  <c r="G152" i="252"/>
  <c r="G156" i="252"/>
  <c r="G160" i="252"/>
  <c r="G164" i="252"/>
  <c r="G168" i="252"/>
  <c r="G172" i="252"/>
  <c r="G176" i="252"/>
  <c r="G180" i="252"/>
  <c r="G184" i="252"/>
  <c r="G188" i="252"/>
  <c r="G192" i="252"/>
  <c r="G196" i="252"/>
  <c r="G200" i="252"/>
  <c r="G204" i="252"/>
  <c r="G208" i="252"/>
  <c r="G212" i="252"/>
  <c r="G216" i="252"/>
  <c r="G220" i="252"/>
  <c r="G224" i="252"/>
  <c r="G228" i="252"/>
  <c r="G232" i="252"/>
  <c r="G236" i="252"/>
  <c r="G240" i="252"/>
  <c r="G244" i="252"/>
  <c r="G248" i="252"/>
  <c r="G252" i="252"/>
  <c r="G256" i="252"/>
  <c r="G260" i="252"/>
  <c r="G264" i="252"/>
  <c r="G268" i="252"/>
  <c r="G272" i="252"/>
  <c r="G276" i="252"/>
  <c r="G280" i="252"/>
  <c r="G284" i="252"/>
  <c r="G288" i="252"/>
  <c r="G292" i="252"/>
  <c r="G296" i="252"/>
  <c r="G300" i="252"/>
  <c r="G304" i="252"/>
  <c r="G308" i="252"/>
  <c r="G312" i="252"/>
  <c r="G316" i="252"/>
  <c r="G320" i="252"/>
  <c r="G324" i="252"/>
  <c r="G328" i="252"/>
  <c r="G332" i="252"/>
  <c r="G336" i="252"/>
  <c r="G340" i="252"/>
  <c r="G344" i="252"/>
  <c r="G348" i="252"/>
  <c r="G352" i="252"/>
  <c r="G356" i="252"/>
  <c r="G360" i="252"/>
  <c r="G364" i="252"/>
  <c r="G368" i="252"/>
  <c r="G372" i="252"/>
  <c r="G376" i="252"/>
  <c r="G380" i="252"/>
  <c r="G384" i="252"/>
  <c r="G388" i="252"/>
  <c r="G392" i="252"/>
  <c r="G396" i="252"/>
  <c r="G400" i="252"/>
  <c r="G404" i="252"/>
  <c r="G408" i="252"/>
  <c r="G412" i="252"/>
  <c r="G416" i="252"/>
  <c r="G420" i="252"/>
  <c r="G424" i="252"/>
  <c r="G428" i="252"/>
  <c r="G432" i="252"/>
  <c r="G436" i="252"/>
  <c r="G440" i="252"/>
  <c r="G444" i="252"/>
  <c r="G448" i="252"/>
  <c r="G452" i="252"/>
  <c r="G456" i="252"/>
  <c r="G460" i="252"/>
  <c r="G464" i="252"/>
  <c r="G468" i="252"/>
  <c r="G472" i="252"/>
  <c r="G476" i="252"/>
  <c r="G480" i="252"/>
  <c r="G484" i="252"/>
  <c r="G488" i="252"/>
  <c r="G492" i="252"/>
  <c r="G496" i="252"/>
  <c r="G500" i="252"/>
  <c r="G504" i="252"/>
  <c r="G508" i="252"/>
  <c r="G512" i="252"/>
  <c r="G516" i="252"/>
  <c r="G520" i="252"/>
  <c r="G1827" i="252"/>
  <c r="G1955" i="252"/>
  <c r="G2157" i="252"/>
  <c r="G2413" i="252"/>
  <c r="G1806" i="252"/>
  <c r="G1934" i="252"/>
  <c r="G2115" i="252"/>
  <c r="G2371" i="252"/>
  <c r="G1787" i="252"/>
  <c r="G1851" i="252"/>
  <c r="G1915" i="252"/>
  <c r="G1979" i="252"/>
  <c r="G2043" i="252"/>
  <c r="G2173" i="252"/>
  <c r="G2301" i="252"/>
  <c r="G2429" i="252"/>
  <c r="G524" i="252"/>
  <c r="G528" i="252"/>
  <c r="G532" i="252"/>
  <c r="G536" i="252"/>
  <c r="G540" i="252"/>
  <c r="G544" i="252"/>
  <c r="G548" i="252"/>
  <c r="G552" i="252"/>
  <c r="G556" i="252"/>
  <c r="G560" i="252"/>
  <c r="G564" i="252"/>
  <c r="G568" i="252"/>
  <c r="G572" i="252"/>
  <c r="G576" i="252"/>
  <c r="G580" i="252"/>
  <c r="G584" i="252"/>
  <c r="G588" i="252"/>
  <c r="G592" i="252"/>
  <c r="G596" i="252"/>
  <c r="G600" i="252"/>
  <c r="G604" i="252"/>
  <c r="G608" i="252"/>
  <c r="G612" i="252"/>
  <c r="G616" i="252"/>
  <c r="G620" i="252"/>
  <c r="G624" i="252"/>
  <c r="G628" i="252"/>
  <c r="G632" i="252"/>
  <c r="G636" i="252"/>
  <c r="G640" i="252"/>
  <c r="G644" i="252"/>
  <c r="G648" i="252"/>
  <c r="G652" i="252"/>
  <c r="G656" i="252"/>
  <c r="G660" i="252"/>
  <c r="G664" i="252"/>
  <c r="G668" i="252"/>
  <c r="G672" i="252"/>
  <c r="G676" i="252"/>
  <c r="G680" i="252"/>
  <c r="G684" i="252"/>
  <c r="G688" i="252"/>
  <c r="G692" i="252"/>
  <c r="G696" i="252"/>
  <c r="G700" i="252"/>
  <c r="G704" i="252"/>
  <c r="G708" i="252"/>
  <c r="G712" i="252"/>
  <c r="G716" i="252"/>
  <c r="G720" i="252"/>
  <c r="G724" i="252"/>
  <c r="G728" i="252"/>
  <c r="G732" i="252"/>
  <c r="G736" i="252"/>
  <c r="G740" i="252"/>
  <c r="G744" i="252"/>
  <c r="G748" i="252"/>
  <c r="G752" i="252"/>
  <c r="G756" i="252"/>
  <c r="G760" i="252"/>
  <c r="G764" i="252"/>
  <c r="G768" i="252"/>
  <c r="G772" i="252"/>
  <c r="G776" i="252"/>
  <c r="G780" i="252"/>
  <c r="G784" i="252"/>
  <c r="G788" i="252"/>
  <c r="G792" i="252"/>
  <c r="G796" i="252"/>
  <c r="G800" i="252"/>
  <c r="G804" i="252"/>
  <c r="G808" i="252"/>
  <c r="G812" i="252"/>
  <c r="G816" i="252"/>
  <c r="G820" i="252"/>
  <c r="G824" i="252"/>
  <c r="G828" i="252"/>
  <c r="G832" i="252"/>
  <c r="G836" i="252"/>
  <c r="G840" i="252"/>
  <c r="G844" i="252"/>
  <c r="G848" i="252"/>
  <c r="G852" i="252"/>
  <c r="G1782" i="252"/>
  <c r="G1846" i="252"/>
  <c r="G1910" i="252"/>
  <c r="G1974" i="252"/>
  <c r="G2038" i="252"/>
  <c r="G2195" i="252"/>
  <c r="G2323" i="252"/>
  <c r="G2451" i="252"/>
  <c r="G1751" i="252"/>
  <c r="G1783" i="252"/>
  <c r="G1815" i="252"/>
  <c r="G1847" i="252"/>
  <c r="G1879" i="252"/>
  <c r="G1911" i="252"/>
  <c r="G1943" i="252"/>
  <c r="G1975" i="252"/>
  <c r="G2007" i="252"/>
  <c r="G2039" i="252"/>
  <c r="G2133" i="252"/>
  <c r="G2197" i="252"/>
  <c r="G2261" i="252"/>
  <c r="G2325" i="252"/>
  <c r="G2389" i="252"/>
  <c r="G2453" i="252"/>
  <c r="G1762" i="252"/>
  <c r="G1794" i="252"/>
  <c r="G1826" i="252"/>
  <c r="G1858" i="252"/>
  <c r="G1890" i="252"/>
  <c r="G1922" i="252"/>
  <c r="G1954" i="252"/>
  <c r="G1986" i="252"/>
  <c r="G2018" i="252"/>
  <c r="G2073" i="252"/>
  <c r="G2155" i="252"/>
  <c r="G2219" i="252"/>
  <c r="G2283" i="252"/>
  <c r="G2347" i="252"/>
  <c r="G2411" i="252"/>
  <c r="G2783" i="252"/>
  <c r="G1749" i="252"/>
  <c r="G1765" i="252"/>
  <c r="G1781" i="252"/>
  <c r="G1797" i="252"/>
  <c r="G1813" i="252"/>
  <c r="G1829" i="252"/>
  <c r="G1845" i="252"/>
  <c r="G1861" i="252"/>
  <c r="G1877" i="252"/>
  <c r="G1893" i="252"/>
  <c r="G1909" i="252"/>
  <c r="G1925" i="252"/>
  <c r="G1941" i="252"/>
  <c r="G1957" i="252"/>
  <c r="G1973" i="252"/>
  <c r="G1989" i="252"/>
  <c r="G2005" i="252"/>
  <c r="G2021" i="252"/>
  <c r="G2037" i="252"/>
  <c r="G2077" i="252"/>
  <c r="G2121" i="252"/>
  <c r="G2153" i="252"/>
  <c r="G2185" i="252"/>
  <c r="G2217" i="252"/>
  <c r="G2249" i="252"/>
  <c r="G2281" i="252"/>
  <c r="G2313" i="252"/>
  <c r="G2345" i="252"/>
  <c r="G2377" i="252"/>
  <c r="G2409" i="252"/>
  <c r="G2441" i="252"/>
  <c r="G2703" i="252"/>
  <c r="G1730" i="252"/>
  <c r="G1752" i="252"/>
  <c r="G1768" i="252"/>
  <c r="G1784" i="252"/>
  <c r="G1800" i="252"/>
  <c r="G1816" i="252"/>
  <c r="G1832" i="252"/>
  <c r="G1848" i="252"/>
  <c r="G1864" i="252"/>
  <c r="G1880" i="252"/>
  <c r="G1896" i="252"/>
  <c r="G1912" i="252"/>
  <c r="G1928" i="252"/>
  <c r="G1944" i="252"/>
  <c r="G1960" i="252"/>
  <c r="G1976" i="252"/>
  <c r="G1992" i="252"/>
  <c r="G2008" i="252"/>
  <c r="G2024" i="252"/>
  <c r="G2040" i="252"/>
  <c r="G2081" i="252"/>
  <c r="G2119" i="252"/>
  <c r="G2151" i="252"/>
  <c r="G2183" i="252"/>
  <c r="G2215" i="252"/>
  <c r="G2247" i="252"/>
  <c r="G2279" i="252"/>
  <c r="G2311" i="252"/>
  <c r="G2343" i="252"/>
  <c r="G2375" i="252"/>
  <c r="G2407" i="252"/>
  <c r="G2439" i="252"/>
  <c r="G2666" i="252"/>
  <c r="G853" i="252"/>
  <c r="G857" i="252"/>
  <c r="G861" i="252"/>
  <c r="G865" i="252"/>
  <c r="G869" i="252"/>
  <c r="G873" i="252"/>
  <c r="G877" i="252"/>
  <c r="G881" i="252"/>
  <c r="G885" i="252"/>
  <c r="G889" i="252"/>
  <c r="G893" i="252"/>
  <c r="G897" i="252"/>
  <c r="G901" i="252"/>
  <c r="G905" i="252"/>
  <c r="G909" i="252"/>
  <c r="G913" i="252"/>
  <c r="G917" i="252"/>
  <c r="G921" i="252"/>
  <c r="G925" i="252"/>
  <c r="G929" i="252"/>
  <c r="G933" i="252"/>
  <c r="G937" i="252"/>
  <c r="G941" i="252"/>
  <c r="G945" i="252"/>
  <c r="G949" i="252"/>
  <c r="G953" i="252"/>
  <c r="G957" i="252"/>
  <c r="G961" i="252"/>
  <c r="G965" i="252"/>
  <c r="G969" i="252"/>
  <c r="G973" i="252"/>
  <c r="G977" i="252"/>
  <c r="G981" i="252"/>
  <c r="G985" i="252"/>
  <c r="G989" i="252"/>
  <c r="G993" i="252"/>
  <c r="G997" i="252"/>
  <c r="G1001" i="252"/>
  <c r="G1005" i="252"/>
  <c r="G1009" i="252"/>
  <c r="G1013" i="252"/>
  <c r="G1017" i="252"/>
  <c r="G1021" i="252"/>
  <c r="G1025" i="252"/>
  <c r="G1029" i="252"/>
  <c r="G1033" i="252"/>
  <c r="G1037" i="252"/>
  <c r="G1041" i="252"/>
  <c r="G1045" i="252"/>
  <c r="G1049" i="252"/>
  <c r="G1053" i="252"/>
  <c r="G1057" i="252"/>
  <c r="G1061" i="252"/>
  <c r="G1065" i="252"/>
  <c r="G1069" i="252"/>
  <c r="G1073" i="252"/>
  <c r="G1077" i="252"/>
  <c r="G1081" i="252"/>
  <c r="G1085" i="252"/>
  <c r="G1089" i="252"/>
  <c r="G1093" i="252"/>
  <c r="G1097" i="252"/>
  <c r="G1101" i="252"/>
  <c r="G1105" i="252"/>
  <c r="G1109" i="252"/>
  <c r="G1113" i="252"/>
  <c r="G1117" i="252"/>
  <c r="G1121" i="252"/>
  <c r="G1125" i="252"/>
  <c r="G1129" i="252"/>
  <c r="G1133" i="252"/>
  <c r="G1137" i="252"/>
  <c r="G1141" i="252"/>
  <c r="G1145" i="252"/>
  <c r="G1149" i="252"/>
  <c r="G1153" i="252"/>
  <c r="G1157" i="252"/>
  <c r="G1161" i="252"/>
  <c r="G1165" i="252"/>
  <c r="G1169" i="252"/>
  <c r="G1173" i="252"/>
  <c r="G1177" i="252"/>
  <c r="G1181" i="252"/>
  <c r="G1185" i="252"/>
  <c r="G1189" i="252"/>
  <c r="G1193" i="252"/>
  <c r="G1197" i="252"/>
  <c r="G1201" i="252"/>
  <c r="G1205" i="252"/>
  <c r="G1209" i="252"/>
  <c r="G1213" i="252"/>
  <c r="G1217" i="252"/>
  <c r="G1221" i="252"/>
  <c r="G1225" i="252"/>
  <c r="G1229" i="252"/>
  <c r="G1233" i="252"/>
  <c r="G1237" i="252"/>
  <c r="G1241" i="252"/>
  <c r="G1245" i="252"/>
  <c r="G1249" i="252"/>
  <c r="G1253" i="252"/>
  <c r="G1257" i="252"/>
  <c r="G1261" i="252"/>
  <c r="G1265" i="252"/>
  <c r="G1269" i="252"/>
  <c r="G1273" i="252"/>
  <c r="G1277" i="252"/>
  <c r="G1281" i="252"/>
  <c r="G1285" i="252"/>
  <c r="G1289" i="252"/>
  <c r="G1293" i="252"/>
  <c r="G1297" i="252"/>
  <c r="G1301" i="252"/>
  <c r="G1305" i="252"/>
  <c r="G1309" i="252"/>
  <c r="G1313" i="252"/>
  <c r="G1317" i="252"/>
  <c r="G1321" i="252"/>
  <c r="G1325" i="252"/>
  <c r="G1329" i="252"/>
  <c r="G1333" i="252"/>
  <c r="G1337" i="252"/>
  <c r="G1341" i="252"/>
  <c r="G1345" i="252"/>
  <c r="G1349" i="252"/>
  <c r="G1353" i="252"/>
  <c r="G1357" i="252"/>
  <c r="G1361" i="252"/>
  <c r="G1365" i="252"/>
  <c r="G1369" i="252"/>
  <c r="G1373" i="252"/>
  <c r="G1377" i="252"/>
  <c r="G1381" i="252"/>
  <c r="G1385" i="252"/>
  <c r="G1389" i="252"/>
  <c r="G1393" i="252"/>
  <c r="G1397" i="252"/>
  <c r="G1401" i="252"/>
  <c r="G1405" i="252"/>
  <c r="G1409" i="252"/>
  <c r="G1413" i="252"/>
  <c r="G1417" i="252"/>
  <c r="G1421" i="252"/>
  <c r="G1425" i="252"/>
  <c r="G1429" i="252"/>
  <c r="G1433" i="252"/>
  <c r="G1437" i="252"/>
  <c r="G1441" i="252"/>
  <c r="G1445" i="252"/>
  <c r="G1449" i="252"/>
  <c r="G1453" i="252"/>
  <c r="G1457" i="252"/>
  <c r="G1461" i="252"/>
  <c r="G1465" i="252"/>
  <c r="G1469" i="252"/>
  <c r="G1473" i="252"/>
  <c r="G1477" i="252"/>
  <c r="G1481" i="252"/>
  <c r="G1485" i="252"/>
  <c r="G1489" i="252"/>
  <c r="G1493" i="252"/>
  <c r="G1497" i="252"/>
  <c r="G1501" i="252"/>
  <c r="G1505" i="252"/>
  <c r="G1509" i="252"/>
  <c r="G1513" i="252"/>
  <c r="G1517" i="252"/>
  <c r="G1521" i="252"/>
  <c r="G1525" i="252"/>
  <c r="G1529" i="252"/>
  <c r="G1533" i="252"/>
  <c r="G1537" i="252"/>
  <c r="G1541" i="252"/>
  <c r="G1545" i="252"/>
  <c r="G1549" i="252"/>
  <c r="G1553" i="252"/>
  <c r="G1557" i="252"/>
  <c r="G1561" i="252"/>
  <c r="G1565" i="252"/>
  <c r="G1569" i="252"/>
  <c r="G1573" i="252"/>
  <c r="G1577" i="252"/>
  <c r="G1581" i="252"/>
  <c r="G1585" i="252"/>
  <c r="G1589" i="252"/>
  <c r="G1593" i="252"/>
  <c r="G1597" i="252"/>
  <c r="G1601" i="252"/>
  <c r="G1605" i="252"/>
  <c r="G1609" i="252"/>
  <c r="G1613" i="252"/>
  <c r="G1617" i="252"/>
  <c r="G1621" i="252"/>
  <c r="G1625" i="252"/>
  <c r="G1629" i="252"/>
  <c r="G1633" i="252"/>
  <c r="G1637" i="252"/>
  <c r="G1641" i="252"/>
  <c r="G1645" i="252"/>
  <c r="G1649" i="252"/>
  <c r="G1653" i="252"/>
  <c r="G1657" i="252"/>
  <c r="G1661" i="252"/>
  <c r="G1665" i="252"/>
  <c r="G1669" i="252"/>
  <c r="G1673" i="252"/>
  <c r="G1677" i="252"/>
  <c r="G1681" i="252"/>
  <c r="G1685" i="252"/>
  <c r="G1689" i="252"/>
  <c r="G1693" i="252"/>
  <c r="G1697" i="252"/>
  <c r="G1701" i="252"/>
  <c r="G1705" i="252"/>
  <c r="G1709" i="252"/>
  <c r="G1713" i="252"/>
  <c r="G1717" i="252"/>
  <c r="G1721" i="252"/>
  <c r="G1725" i="252"/>
  <c r="G1741" i="252"/>
  <c r="G2063" i="252"/>
  <c r="G2095" i="252"/>
  <c r="G2116" i="252"/>
  <c r="G2132" i="252"/>
  <c r="G2148" i="252"/>
  <c r="G2164" i="252"/>
  <c r="G2180" i="252"/>
  <c r="G2196" i="252"/>
  <c r="G2212" i="252"/>
  <c r="G2228" i="252"/>
  <c r="G2244" i="252"/>
  <c r="G2260" i="252"/>
  <c r="G2276" i="252"/>
  <c r="G2292" i="252"/>
  <c r="G2308" i="252"/>
  <c r="G2324" i="252"/>
  <c r="G2340" i="252"/>
  <c r="G2356" i="252"/>
  <c r="G2372" i="252"/>
  <c r="G2388" i="252"/>
  <c r="G2404" i="252"/>
  <c r="G2420" i="252"/>
  <c r="G2436" i="252"/>
  <c r="G2452" i="252"/>
  <c r="G2695" i="252"/>
  <c r="G2823" i="252"/>
  <c r="G1739" i="252"/>
  <c r="G2059" i="252"/>
  <c r="G2091" i="252"/>
  <c r="G2110" i="252"/>
  <c r="G2126" i="252"/>
  <c r="G2142" i="252"/>
  <c r="G2158" i="252"/>
  <c r="G2174" i="252"/>
  <c r="G2190" i="252"/>
  <c r="G2206" i="252"/>
  <c r="G2222" i="252"/>
  <c r="G2238" i="252"/>
  <c r="G2254" i="252"/>
  <c r="G2270" i="252"/>
  <c r="G2286" i="252"/>
  <c r="G2302" i="252"/>
  <c r="G2318" i="252"/>
  <c r="G2334" i="252"/>
  <c r="G2350" i="252"/>
  <c r="G2366" i="252"/>
  <c r="G2382" i="252"/>
  <c r="G2398" i="252"/>
  <c r="G2414" i="252"/>
  <c r="G2430" i="252"/>
  <c r="G2446" i="252"/>
  <c r="G2462" i="252"/>
  <c r="G2743" i="252"/>
  <c r="G3114" i="252"/>
  <c r="G2058" i="252"/>
  <c r="G2074" i="252"/>
  <c r="G2090" i="252"/>
  <c r="G2470" i="252"/>
  <c r="G2693" i="252"/>
  <c r="G2757" i="252"/>
  <c r="G2821" i="252"/>
  <c r="G2056" i="252"/>
  <c r="G2072" i="252"/>
  <c r="G2088" i="252"/>
  <c r="G2459" i="252"/>
  <c r="G2654" i="252"/>
  <c r="G2717" i="252"/>
  <c r="G2781" i="252"/>
  <c r="G2943" i="252"/>
  <c r="G2667" i="252"/>
  <c r="G2699" i="252"/>
  <c r="G2731" i="252"/>
  <c r="G2763" i="252"/>
  <c r="G2795" i="252"/>
  <c r="G2827" i="252"/>
  <c r="G3031" i="252"/>
  <c r="G2484" i="252"/>
  <c r="G2681" i="252"/>
  <c r="G2713" i="252"/>
  <c r="G2745" i="252"/>
  <c r="G2777" i="252"/>
  <c r="G2809" i="252"/>
  <c r="G2959" i="252"/>
  <c r="G2467" i="252"/>
  <c r="G2483" i="252"/>
  <c r="G2494" i="252"/>
  <c r="G2502" i="252"/>
  <c r="G2510" i="252"/>
  <c r="G2518" i="252"/>
  <c r="G2526" i="252"/>
  <c r="G2534" i="252"/>
  <c r="G2542" i="252"/>
  <c r="G2550" i="252"/>
  <c r="G2558" i="252"/>
  <c r="G2566" i="252"/>
  <c r="G2574" i="252"/>
  <c r="G2582" i="252"/>
  <c r="G2590" i="252"/>
  <c r="G2598" i="252"/>
  <c r="G2606" i="252"/>
  <c r="G2614" i="252"/>
  <c r="G2622" i="252"/>
  <c r="G2630" i="252"/>
  <c r="G2652" i="252"/>
  <c r="G2678" i="252"/>
  <c r="G2694" i="252"/>
  <c r="G2710" i="252"/>
  <c r="G2726" i="252"/>
  <c r="G2742" i="252"/>
  <c r="G2758" i="252"/>
  <c r="G2774" i="252"/>
  <c r="G2790" i="252"/>
  <c r="G2806" i="252"/>
  <c r="G2822" i="252"/>
  <c r="G2947" i="252"/>
  <c r="G3011" i="252"/>
  <c r="G2465" i="252"/>
  <c r="G2481" i="252"/>
  <c r="G2495" i="252"/>
  <c r="G2503" i="252"/>
  <c r="G2511" i="252"/>
  <c r="G2519" i="252"/>
  <c r="G2527" i="252"/>
  <c r="G2535" i="252"/>
  <c r="G2543" i="252"/>
  <c r="G2551" i="252"/>
  <c r="G2559" i="252"/>
  <c r="G2567" i="252"/>
  <c r="G2575" i="252"/>
  <c r="G2583" i="252"/>
  <c r="G2591" i="252"/>
  <c r="G2599" i="252"/>
  <c r="G2607" i="252"/>
  <c r="G2615" i="252"/>
  <c r="G2623" i="252"/>
  <c r="G2631" i="252"/>
  <c r="G2656" i="252"/>
  <c r="G2676" i="252"/>
  <c r="G2692" i="252"/>
  <c r="G2708" i="252"/>
  <c r="G2724" i="252"/>
  <c r="G2740" i="252"/>
  <c r="G2756" i="252"/>
  <c r="G2772" i="252"/>
  <c r="G2788" i="252"/>
  <c r="G2804" i="252"/>
  <c r="G2820" i="252"/>
  <c r="G2836" i="252"/>
  <c r="G2987" i="252"/>
  <c r="G2635" i="252"/>
  <c r="G2651" i="252"/>
  <c r="G2941" i="252"/>
  <c r="G2973" i="252"/>
  <c r="G3005" i="252"/>
  <c r="G3106" i="252"/>
  <c r="G2645" i="252"/>
  <c r="G2661" i="252"/>
  <c r="G2945" i="252"/>
  <c r="G2977" i="252"/>
  <c r="G3009" i="252"/>
  <c r="G3122" i="252"/>
  <c r="G2946" i="252"/>
  <c r="G2962" i="252"/>
  <c r="G2978" i="252"/>
  <c r="G2994" i="252"/>
  <c r="G3010" i="252"/>
  <c r="G3026" i="252"/>
  <c r="G3126" i="252"/>
  <c r="G2952" i="252"/>
  <c r="G2968" i="252"/>
  <c r="G2984" i="252"/>
  <c r="G3000" i="252"/>
  <c r="G3016" i="252"/>
  <c r="G3086" i="252"/>
  <c r="G3201" i="252"/>
  <c r="G2840" i="252"/>
  <c r="G2844" i="252"/>
  <c r="G2848" i="252"/>
  <c r="G2852" i="252"/>
  <c r="G2856" i="252"/>
  <c r="G2860" i="252"/>
  <c r="G2864" i="252"/>
  <c r="G2868" i="252"/>
  <c r="G2872" i="252"/>
  <c r="G2876" i="252"/>
  <c r="G2880" i="252"/>
  <c r="G2884" i="252"/>
  <c r="G2888" i="252"/>
  <c r="G2892" i="252"/>
  <c r="G2896" i="252"/>
  <c r="G2900" i="252"/>
  <c r="G2904" i="252"/>
  <c r="G2908" i="252"/>
  <c r="G2912" i="252"/>
  <c r="G2916" i="252"/>
  <c r="G2920" i="252"/>
  <c r="G2924" i="252"/>
  <c r="G2928" i="252"/>
  <c r="G2932" i="252"/>
  <c r="G3104" i="252"/>
  <c r="G3136" i="252"/>
  <c r="G3100" i="252"/>
  <c r="G3132" i="252"/>
  <c r="G3093" i="252"/>
  <c r="G3109" i="252"/>
  <c r="G3125" i="252"/>
  <c r="G3193" i="252"/>
  <c r="G3095" i="252"/>
  <c r="G3111" i="252"/>
  <c r="G3127" i="252"/>
  <c r="G3032" i="252"/>
  <c r="G3036" i="252"/>
  <c r="G3040" i="252"/>
  <c r="G3044" i="252"/>
  <c r="G3048" i="252"/>
  <c r="G3052" i="252"/>
  <c r="G3056" i="252"/>
  <c r="G3060" i="252"/>
  <c r="G3064" i="252"/>
  <c r="G3068" i="252"/>
  <c r="G3072" i="252"/>
  <c r="G3076" i="252"/>
  <c r="G3080" i="252"/>
  <c r="G3197" i="252"/>
  <c r="G3183" i="252"/>
  <c r="G3179" i="252"/>
  <c r="G3139" i="252"/>
  <c r="G3143" i="252"/>
  <c r="G3147" i="252"/>
  <c r="G3151" i="252"/>
  <c r="G3155" i="252"/>
  <c r="G3184" i="252"/>
  <c r="G3200" i="252"/>
  <c r="G3186" i="252"/>
  <c r="G3202" i="252"/>
  <c r="G3159" i="252"/>
  <c r="G3163" i="252"/>
  <c r="G3167" i="252"/>
  <c r="G3171" i="252"/>
  <c r="G2931" i="252"/>
  <c r="G3137" i="252"/>
  <c r="G3177" i="252"/>
  <c r="G3047" i="252"/>
  <c r="G3063" i="252"/>
  <c r="G3079" i="252"/>
  <c r="G3207" i="252"/>
  <c r="G3150" i="252"/>
  <c r="G3182" i="252"/>
  <c r="G3166" i="252"/>
  <c r="O13" i="252"/>
  <c r="O29" i="252"/>
  <c r="O45" i="252"/>
  <c r="O61" i="252"/>
  <c r="O77" i="252"/>
  <c r="O93" i="252"/>
  <c r="O109" i="252"/>
  <c r="O125" i="252"/>
  <c r="O141" i="252"/>
  <c r="O157" i="252"/>
  <c r="O173" i="252"/>
  <c r="O189" i="252"/>
  <c r="O205" i="252"/>
  <c r="O221" i="252"/>
  <c r="O237" i="252"/>
  <c r="O253" i="252"/>
  <c r="O269" i="252"/>
  <c r="O285" i="252"/>
  <c r="O301" i="252"/>
  <c r="O317" i="252"/>
  <c r="O333" i="252"/>
  <c r="O349" i="252"/>
  <c r="O365" i="252"/>
  <c r="O381" i="252"/>
  <c r="O397" i="252"/>
  <c r="O413" i="252"/>
  <c r="O429" i="252"/>
  <c r="O445" i="252"/>
  <c r="O461" i="252"/>
  <c r="O477" i="252"/>
  <c r="O493" i="252"/>
  <c r="O509" i="252"/>
  <c r="O8" i="252"/>
  <c r="O561" i="252"/>
  <c r="O593" i="252"/>
  <c r="O625" i="252"/>
  <c r="O657" i="252"/>
  <c r="O689" i="252"/>
  <c r="O721" i="252"/>
  <c r="O753" i="252"/>
  <c r="O785" i="252"/>
  <c r="O817" i="252"/>
  <c r="O849" i="252"/>
  <c r="O23" i="252"/>
  <c r="O39" i="252"/>
  <c r="O55" i="252"/>
  <c r="O71" i="252"/>
  <c r="O87" i="252"/>
  <c r="O103" i="252"/>
  <c r="O119" i="252"/>
  <c r="O135" i="252"/>
  <c r="O151" i="252"/>
  <c r="O167" i="252"/>
  <c r="O183" i="252"/>
  <c r="O199" i="252"/>
  <c r="O215" i="252"/>
  <c r="O231" i="252"/>
  <c r="O247" i="252"/>
  <c r="O263" i="252"/>
  <c r="O279" i="252"/>
  <c r="O295" i="252"/>
  <c r="O311" i="252"/>
  <c r="O327" i="252"/>
  <c r="O343" i="252"/>
  <c r="O359" i="252"/>
  <c r="O375" i="252"/>
  <c r="O391" i="252"/>
  <c r="O407" i="252"/>
  <c r="O423" i="252"/>
  <c r="O439" i="252"/>
  <c r="O455" i="252"/>
  <c r="O471" i="252"/>
  <c r="O487" i="252"/>
  <c r="O503" i="252"/>
  <c r="O519" i="252"/>
  <c r="O549" i="252"/>
  <c r="O581" i="252"/>
  <c r="O613" i="252"/>
  <c r="O645" i="252"/>
  <c r="O677" i="252"/>
  <c r="O709" i="252"/>
  <c r="O741" i="252"/>
  <c r="O773" i="252"/>
  <c r="O805" i="252"/>
  <c r="O837" i="252"/>
  <c r="O12" i="252"/>
  <c r="O20" i="252"/>
  <c r="O28" i="252"/>
  <c r="O36" i="252"/>
  <c r="O44" i="252"/>
  <c r="O52" i="252"/>
  <c r="O60" i="252"/>
  <c r="O68" i="252"/>
  <c r="O76" i="252"/>
  <c r="O84" i="252"/>
  <c r="O92" i="252"/>
  <c r="O100" i="252"/>
  <c r="O108" i="252"/>
  <c r="O116" i="252"/>
  <c r="O124" i="252"/>
  <c r="O132" i="252"/>
  <c r="O140" i="252"/>
  <c r="O148" i="252"/>
  <c r="O156" i="252"/>
  <c r="O164" i="252"/>
  <c r="O172" i="252"/>
  <c r="O180" i="252"/>
  <c r="O188" i="252"/>
  <c r="O196" i="252"/>
  <c r="O204" i="252"/>
  <c r="O212" i="252"/>
  <c r="O220" i="252"/>
  <c r="O228" i="252"/>
  <c r="O236" i="252"/>
  <c r="O244" i="252"/>
  <c r="O252" i="252"/>
  <c r="O260" i="252"/>
  <c r="O268" i="252"/>
  <c r="O276" i="252"/>
  <c r="O284" i="252"/>
  <c r="O292" i="252"/>
  <c r="O300" i="252"/>
  <c r="O308" i="252"/>
  <c r="O316" i="252"/>
  <c r="O324" i="252"/>
  <c r="O332" i="252"/>
  <c r="O340" i="252"/>
  <c r="O348" i="252"/>
  <c r="O356" i="252"/>
  <c r="O364" i="252"/>
  <c r="O372" i="252"/>
  <c r="O380" i="252"/>
  <c r="O388" i="252"/>
  <c r="O396" i="252"/>
  <c r="O404" i="252"/>
  <c r="O412" i="252"/>
  <c r="O420" i="252"/>
  <c r="O428" i="252"/>
  <c r="O436" i="252"/>
  <c r="O444" i="252"/>
  <c r="O452" i="252"/>
  <c r="O460" i="252"/>
  <c r="O468" i="252"/>
  <c r="O476" i="252"/>
  <c r="O484" i="252"/>
  <c r="O492" i="252"/>
  <c r="O500" i="252"/>
  <c r="O508" i="252"/>
  <c r="O516" i="252"/>
  <c r="O534" i="252"/>
  <c r="O539" i="252"/>
  <c r="O555" i="252"/>
  <c r="O571" i="252"/>
  <c r="O587" i="252"/>
  <c r="O603" i="252"/>
  <c r="O619" i="252"/>
  <c r="O635" i="252"/>
  <c r="O651" i="252"/>
  <c r="O667" i="252"/>
  <c r="O683" i="252"/>
  <c r="O699" i="252"/>
  <c r="O715" i="252"/>
  <c r="O731" i="252"/>
  <c r="O747" i="252"/>
  <c r="O763" i="252"/>
  <c r="O779" i="252"/>
  <c r="O795" i="252"/>
  <c r="O811" i="252"/>
  <c r="O827" i="252"/>
  <c r="O843" i="252"/>
  <c r="O528" i="252"/>
  <c r="O2081" i="252"/>
  <c r="O533" i="252"/>
  <c r="O542" i="252"/>
  <c r="O550" i="252"/>
  <c r="O558" i="252"/>
  <c r="O566" i="252"/>
  <c r="O574" i="252"/>
  <c r="O582" i="252"/>
  <c r="O590" i="252"/>
  <c r="O598" i="252"/>
  <c r="O606" i="252"/>
  <c r="O614" i="252"/>
  <c r="O622" i="252"/>
  <c r="O630" i="252"/>
  <c r="O638" i="252"/>
  <c r="O646" i="252"/>
  <c r="O654" i="252"/>
  <c r="O662" i="252"/>
  <c r="O670" i="252"/>
  <c r="O678" i="252"/>
  <c r="O686" i="252"/>
  <c r="O694" i="252"/>
  <c r="O702" i="252"/>
  <c r="O710" i="252"/>
  <c r="O718" i="252"/>
  <c r="O726" i="252"/>
  <c r="O734" i="252"/>
  <c r="O742" i="252"/>
  <c r="O750" i="252"/>
  <c r="O758" i="252"/>
  <c r="O766" i="252"/>
  <c r="O774" i="252"/>
  <c r="O782" i="252"/>
  <c r="O790" i="252"/>
  <c r="O798" i="252"/>
  <c r="O806" i="252"/>
  <c r="O814" i="252"/>
  <c r="O822" i="252"/>
  <c r="O830" i="252"/>
  <c r="O838" i="252"/>
  <c r="O846" i="252"/>
  <c r="O2053" i="252"/>
  <c r="O2481" i="252"/>
  <c r="O2556" i="252"/>
  <c r="O2097" i="252"/>
  <c r="O1746" i="252"/>
  <c r="O1732" i="252"/>
  <c r="O2089" i="252"/>
  <c r="O2580" i="252"/>
  <c r="O1734" i="252"/>
  <c r="O2077" i="252"/>
  <c r="O2540" i="252"/>
  <c r="O1729" i="252"/>
  <c r="O1745" i="252"/>
  <c r="O1754" i="252"/>
  <c r="O1762" i="252"/>
  <c r="O1770" i="252"/>
  <c r="O1778" i="252"/>
  <c r="O1786" i="252"/>
  <c r="O1794" i="252"/>
  <c r="O1802" i="252"/>
  <c r="O1810" i="252"/>
  <c r="O1818" i="252"/>
  <c r="O1826" i="252"/>
  <c r="O1834" i="252"/>
  <c r="O1842" i="252"/>
  <c r="O1850" i="252"/>
  <c r="O1858" i="252"/>
  <c r="O1866" i="252"/>
  <c r="O1874" i="252"/>
  <c r="O1882" i="252"/>
  <c r="O1890" i="252"/>
  <c r="O1898" i="252"/>
  <c r="O1906" i="252"/>
  <c r="O1914" i="252"/>
  <c r="O1922" i="252"/>
  <c r="O1930" i="252"/>
  <c r="O1938" i="252"/>
  <c r="O1946" i="252"/>
  <c r="O1954" i="252"/>
  <c r="O1962" i="252"/>
  <c r="O1970" i="252"/>
  <c r="O1978" i="252"/>
  <c r="O1986" i="252"/>
  <c r="O1994" i="252"/>
  <c r="O2002" i="252"/>
  <c r="O2010" i="252"/>
  <c r="O2018" i="252"/>
  <c r="O2026" i="252"/>
  <c r="O2034" i="252"/>
  <c r="O2042" i="252"/>
  <c r="O2067" i="252"/>
  <c r="O2099" i="252"/>
  <c r="O2512" i="252"/>
  <c r="O2576" i="252"/>
  <c r="O852" i="252"/>
  <c r="O856" i="252"/>
  <c r="O860" i="252"/>
  <c r="O864" i="252"/>
  <c r="O868" i="252"/>
  <c r="O872" i="252"/>
  <c r="O876" i="252"/>
  <c r="O880" i="252"/>
  <c r="O884" i="252"/>
  <c r="O888" i="252"/>
  <c r="O892" i="252"/>
  <c r="O896" i="252"/>
  <c r="O900" i="252"/>
  <c r="O904" i="252"/>
  <c r="O908" i="252"/>
  <c r="O912" i="252"/>
  <c r="O916" i="252"/>
  <c r="O920" i="252"/>
  <c r="O924" i="252"/>
  <c r="O928" i="252"/>
  <c r="O932" i="252"/>
  <c r="O936" i="252"/>
  <c r="O940" i="252"/>
  <c r="O944" i="252"/>
  <c r="O948" i="252"/>
  <c r="O952" i="252"/>
  <c r="O956" i="252"/>
  <c r="O960" i="252"/>
  <c r="O964" i="252"/>
  <c r="O968" i="252"/>
  <c r="O972" i="252"/>
  <c r="O976" i="252"/>
  <c r="O980" i="252"/>
  <c r="O984" i="252"/>
  <c r="O988" i="252"/>
  <c r="O992" i="252"/>
  <c r="O996" i="252"/>
  <c r="O1000" i="252"/>
  <c r="O1004" i="252"/>
  <c r="O1008" i="252"/>
  <c r="O1012" i="252"/>
  <c r="O1016" i="252"/>
  <c r="O1020" i="252"/>
  <c r="O1024" i="252"/>
  <c r="O1028" i="252"/>
  <c r="O1032" i="252"/>
  <c r="O1036" i="252"/>
  <c r="O1040" i="252"/>
  <c r="O1044" i="252"/>
  <c r="O1048" i="252"/>
  <c r="O1052" i="252"/>
  <c r="O1056" i="252"/>
  <c r="O1060" i="252"/>
  <c r="O1064" i="252"/>
  <c r="O1068" i="252"/>
  <c r="O1072" i="252"/>
  <c r="O1076" i="252"/>
  <c r="O1080" i="252"/>
  <c r="O1084" i="252"/>
  <c r="O1088" i="252"/>
  <c r="O1092" i="252"/>
  <c r="O1096" i="252"/>
  <c r="O1100" i="252"/>
  <c r="O1104" i="252"/>
  <c r="O1108" i="252"/>
  <c r="O1112" i="252"/>
  <c r="O1116" i="252"/>
  <c r="O1120" i="252"/>
  <c r="O1124" i="252"/>
  <c r="O1128" i="252"/>
  <c r="O1132" i="252"/>
  <c r="O1136" i="252"/>
  <c r="O1140" i="252"/>
  <c r="O1144" i="252"/>
  <c r="O1148" i="252"/>
  <c r="O1152" i="252"/>
  <c r="O1156" i="252"/>
  <c r="O1160" i="252"/>
  <c r="O1164" i="252"/>
  <c r="O1168" i="252"/>
  <c r="O1172" i="252"/>
  <c r="O1176" i="252"/>
  <c r="O1180" i="252"/>
  <c r="O1184" i="252"/>
  <c r="O1188" i="252"/>
  <c r="O1192" i="252"/>
  <c r="O1196" i="252"/>
  <c r="O1200" i="252"/>
  <c r="O1204" i="252"/>
  <c r="O1208" i="252"/>
  <c r="O1212" i="252"/>
  <c r="O1216" i="252"/>
  <c r="O1220" i="252"/>
  <c r="O1224" i="252"/>
  <c r="O1228" i="252"/>
  <c r="O1232" i="252"/>
  <c r="O1236" i="252"/>
  <c r="O1240" i="252"/>
  <c r="O1244" i="252"/>
  <c r="O1248" i="252"/>
  <c r="O1252" i="252"/>
  <c r="O1256" i="252"/>
  <c r="O1260" i="252"/>
  <c r="O1264" i="252"/>
  <c r="O1268" i="252"/>
  <c r="O1272" i="252"/>
  <c r="O1276" i="252"/>
  <c r="O1280" i="252"/>
  <c r="O1284" i="252"/>
  <c r="O1288" i="252"/>
  <c r="O1292" i="252"/>
  <c r="O1296" i="252"/>
  <c r="O1300" i="252"/>
  <c r="O1304" i="252"/>
  <c r="O1308" i="252"/>
  <c r="O1312" i="252"/>
  <c r="O1316" i="252"/>
  <c r="O1320" i="252"/>
  <c r="O1324" i="252"/>
  <c r="O1328" i="252"/>
  <c r="O1332" i="252"/>
  <c r="O1336" i="252"/>
  <c r="O1340" i="252"/>
  <c r="O1344" i="252"/>
  <c r="O1348" i="252"/>
  <c r="O1352" i="252"/>
  <c r="O1356" i="252"/>
  <c r="O1360" i="252"/>
  <c r="O1364" i="252"/>
  <c r="O1368" i="252"/>
  <c r="O1372" i="252"/>
  <c r="O1376" i="252"/>
  <c r="O1380" i="252"/>
  <c r="O1384" i="252"/>
  <c r="O1388" i="252"/>
  <c r="O1392" i="252"/>
  <c r="O1396" i="252"/>
  <c r="O1400" i="252"/>
  <c r="O1404" i="252"/>
  <c r="O1408" i="252"/>
  <c r="O1412" i="252"/>
  <c r="O1416" i="252"/>
  <c r="O1420" i="252"/>
  <c r="O1424" i="252"/>
  <c r="O1428" i="252"/>
  <c r="O1432" i="252"/>
  <c r="O1436" i="252"/>
  <c r="O1440" i="252"/>
  <c r="O1444" i="252"/>
  <c r="O1448" i="252"/>
  <c r="O1452" i="252"/>
  <c r="O1456" i="252"/>
  <c r="O1460" i="252"/>
  <c r="O1464" i="252"/>
  <c r="O1468" i="252"/>
  <c r="O1472" i="252"/>
  <c r="O1476" i="252"/>
  <c r="O1480" i="252"/>
  <c r="O1484" i="252"/>
  <c r="O1488" i="252"/>
  <c r="O1492" i="252"/>
  <c r="O1496" i="252"/>
  <c r="O1500" i="252"/>
  <c r="O1504" i="252"/>
  <c r="O1508" i="252"/>
  <c r="O1512" i="252"/>
  <c r="O1516" i="252"/>
  <c r="O1520" i="252"/>
  <c r="O1524" i="252"/>
  <c r="O1528" i="252"/>
  <c r="O1532" i="252"/>
  <c r="O1536" i="252"/>
  <c r="O1540" i="252"/>
  <c r="O1544" i="252"/>
  <c r="O1548" i="252"/>
  <c r="O1552" i="252"/>
  <c r="O1556" i="252"/>
  <c r="O1560" i="252"/>
  <c r="O1564" i="252"/>
  <c r="O1568" i="252"/>
  <c r="O1572" i="252"/>
  <c r="O1576" i="252"/>
  <c r="O1580" i="252"/>
  <c r="O1584" i="252"/>
  <c r="O1588" i="252"/>
  <c r="O1592" i="252"/>
  <c r="O1596" i="252"/>
  <c r="O1600" i="252"/>
  <c r="O1604" i="252"/>
  <c r="O1608" i="252"/>
  <c r="O1612" i="252"/>
  <c r="O1616" i="252"/>
  <c r="O1620" i="252"/>
  <c r="O1624" i="252"/>
  <c r="O1628" i="252"/>
  <c r="O1632" i="252"/>
  <c r="O1636" i="252"/>
  <c r="O1640" i="252"/>
  <c r="O1644" i="252"/>
  <c r="O1648" i="252"/>
  <c r="O1652" i="252"/>
  <c r="O1656" i="252"/>
  <c r="O1660" i="252"/>
  <c r="O1664" i="252"/>
  <c r="O1668" i="252"/>
  <c r="O1672" i="252"/>
  <c r="O1676" i="252"/>
  <c r="O1680" i="252"/>
  <c r="O1684" i="252"/>
  <c r="O1688" i="252"/>
  <c r="O1692" i="252"/>
  <c r="O1696" i="252"/>
  <c r="O1700" i="252"/>
  <c r="O1704" i="252"/>
  <c r="O1708" i="252"/>
  <c r="O1712" i="252"/>
  <c r="O1716" i="252"/>
  <c r="O1720" i="252"/>
  <c r="O1724" i="252"/>
  <c r="O1739" i="252"/>
  <c r="O1751" i="252"/>
  <c r="O1759" i="252"/>
  <c r="O1767" i="252"/>
  <c r="O1775" i="252"/>
  <c r="O1783" i="252"/>
  <c r="O1791" i="252"/>
  <c r="O1799" i="252"/>
  <c r="O1807" i="252"/>
  <c r="O1815" i="252"/>
  <c r="O1823" i="252"/>
  <c r="O1831" i="252"/>
  <c r="O1839" i="252"/>
  <c r="O1847" i="252"/>
  <c r="O1855" i="252"/>
  <c r="O1863" i="252"/>
  <c r="O1871" i="252"/>
  <c r="O1879" i="252"/>
  <c r="O1887" i="252"/>
  <c r="O1895" i="252"/>
  <c r="O1903" i="252"/>
  <c r="O1911" i="252"/>
  <c r="O1919" i="252"/>
  <c r="O1927" i="252"/>
  <c r="O1935" i="252"/>
  <c r="O1943" i="252"/>
  <c r="O1951" i="252"/>
  <c r="O1959" i="252"/>
  <c r="O1967" i="252"/>
  <c r="O1975" i="252"/>
  <c r="O1983" i="252"/>
  <c r="O1991" i="252"/>
  <c r="O1999" i="252"/>
  <c r="O2007" i="252"/>
  <c r="O2015" i="252"/>
  <c r="O2023" i="252"/>
  <c r="O2031" i="252"/>
  <c r="O2039" i="252"/>
  <c r="O2055" i="252"/>
  <c r="O2087" i="252"/>
  <c r="O2520" i="252"/>
  <c r="O2584" i="252"/>
  <c r="O2646" i="252"/>
  <c r="O2058" i="252"/>
  <c r="O2074" i="252"/>
  <c r="O2090" i="252"/>
  <c r="O2104" i="252"/>
  <c r="O2112" i="252"/>
  <c r="O2120" i="252"/>
  <c r="O2128" i="252"/>
  <c r="O2136" i="252"/>
  <c r="O2144" i="252"/>
  <c r="O2152" i="252"/>
  <c r="O2160" i="252"/>
  <c r="O2168" i="252"/>
  <c r="O2176" i="252"/>
  <c r="O2184" i="252"/>
  <c r="O2192" i="252"/>
  <c r="O2200" i="252"/>
  <c r="O2208" i="252"/>
  <c r="O2216" i="252"/>
  <c r="O2224" i="252"/>
  <c r="O2232" i="252"/>
  <c r="O2240" i="252"/>
  <c r="O2248" i="252"/>
  <c r="O2256" i="252"/>
  <c r="O2264" i="252"/>
  <c r="O2272" i="252"/>
  <c r="O2280" i="252"/>
  <c r="O2288" i="252"/>
  <c r="O2296" i="252"/>
  <c r="O2304" i="252"/>
  <c r="O2312" i="252"/>
  <c r="O2320" i="252"/>
  <c r="O2328" i="252"/>
  <c r="O2336" i="252"/>
  <c r="O2344" i="252"/>
  <c r="O2352" i="252"/>
  <c r="O2360" i="252"/>
  <c r="O2368" i="252"/>
  <c r="O2376" i="252"/>
  <c r="O2384" i="252"/>
  <c r="O2392" i="252"/>
  <c r="O2400" i="252"/>
  <c r="O2408" i="252"/>
  <c r="O2416" i="252"/>
  <c r="O2424" i="252"/>
  <c r="O2432" i="252"/>
  <c r="O2440" i="252"/>
  <c r="O2448" i="252"/>
  <c r="O2456" i="252"/>
  <c r="O2467" i="252"/>
  <c r="O2511" i="252"/>
  <c r="O2543" i="252"/>
  <c r="O2575" i="252"/>
  <c r="O2607" i="252"/>
  <c r="O2634" i="252"/>
  <c r="O2056" i="252"/>
  <c r="O2072" i="252"/>
  <c r="O2088" i="252"/>
  <c r="O2101" i="252"/>
  <c r="O2109" i="252"/>
  <c r="O2117" i="252"/>
  <c r="O2125" i="252"/>
  <c r="O2133" i="252"/>
  <c r="O2141" i="252"/>
  <c r="O2149" i="252"/>
  <c r="O2157" i="252"/>
  <c r="O2165" i="252"/>
  <c r="O2173" i="252"/>
  <c r="O2181" i="252"/>
  <c r="O2189" i="252"/>
  <c r="O2197" i="252"/>
  <c r="O2205" i="252"/>
  <c r="O2213" i="252"/>
  <c r="O2221" i="252"/>
  <c r="O2229" i="252"/>
  <c r="O2237" i="252"/>
  <c r="O2245" i="252"/>
  <c r="O2253" i="252"/>
  <c r="O2261" i="252"/>
  <c r="O2269" i="252"/>
  <c r="O2277" i="252"/>
  <c r="O2285" i="252"/>
  <c r="O2293" i="252"/>
  <c r="O2301" i="252"/>
  <c r="O2309" i="252"/>
  <c r="O2317" i="252"/>
  <c r="O2325" i="252"/>
  <c r="O2333" i="252"/>
  <c r="O2341" i="252"/>
  <c r="O2349" i="252"/>
  <c r="O2357" i="252"/>
  <c r="O2365" i="252"/>
  <c r="O2373" i="252"/>
  <c r="O2381" i="252"/>
  <c r="O2389" i="252"/>
  <c r="O2397" i="252"/>
  <c r="O2405" i="252"/>
  <c r="O2413" i="252"/>
  <c r="O2421" i="252"/>
  <c r="O2429" i="252"/>
  <c r="O2437" i="252"/>
  <c r="O2445" i="252"/>
  <c r="O2453" i="252"/>
  <c r="O2483" i="252"/>
  <c r="O2515" i="252"/>
  <c r="O2547" i="252"/>
  <c r="O2579" i="252"/>
  <c r="O2611" i="252"/>
  <c r="O2494" i="252"/>
  <c r="O2510" i="252"/>
  <c r="O2526" i="252"/>
  <c r="O2542" i="252"/>
  <c r="O2558" i="252"/>
  <c r="O2574" i="252"/>
  <c r="O2590" i="252"/>
  <c r="O2606" i="252"/>
  <c r="O2622" i="252"/>
  <c r="O2654" i="252"/>
  <c r="O2479" i="252"/>
  <c r="O2501" i="252"/>
  <c r="O2517" i="252"/>
  <c r="O2533" i="252"/>
  <c r="O2549" i="252"/>
  <c r="O2565" i="252"/>
  <c r="O2581" i="252"/>
  <c r="O2597" i="252"/>
  <c r="O2613" i="252"/>
  <c r="O2629" i="252"/>
  <c r="O3034" i="252"/>
  <c r="O2474" i="252"/>
  <c r="O2490" i="252"/>
  <c r="O2664" i="252"/>
  <c r="O2464" i="252"/>
  <c r="O2480" i="252"/>
  <c r="O2644" i="252"/>
  <c r="O2635" i="252"/>
  <c r="O2651" i="252"/>
  <c r="O2668" i="252"/>
  <c r="O2676" i="252"/>
  <c r="O2684" i="252"/>
  <c r="O2692" i="252"/>
  <c r="O2700" i="252"/>
  <c r="O2708" i="252"/>
  <c r="O2716" i="252"/>
  <c r="O2724" i="252"/>
  <c r="O2732" i="252"/>
  <c r="O2740" i="252"/>
  <c r="O2748" i="252"/>
  <c r="O2756" i="252"/>
  <c r="O2764" i="252"/>
  <c r="O2772" i="252"/>
  <c r="O2780" i="252"/>
  <c r="O2788" i="252"/>
  <c r="O2796" i="252"/>
  <c r="O2804" i="252"/>
  <c r="O2812" i="252"/>
  <c r="O2820" i="252"/>
  <c r="O2828" i="252"/>
  <c r="O2836" i="252"/>
  <c r="O2633" i="252"/>
  <c r="O2649" i="252"/>
  <c r="O2665" i="252"/>
  <c r="O2673" i="252"/>
  <c r="O2681" i="252"/>
  <c r="O2689" i="252"/>
  <c r="O2697" i="252"/>
  <c r="O2705" i="252"/>
  <c r="O2713" i="252"/>
  <c r="O2721" i="252"/>
  <c r="O2729" i="252"/>
  <c r="O2737" i="252"/>
  <c r="O2745" i="252"/>
  <c r="O2753" i="252"/>
  <c r="O2761" i="252"/>
  <c r="O2769" i="252"/>
  <c r="O2777" i="252"/>
  <c r="O2785" i="252"/>
  <c r="O2793" i="252"/>
  <c r="O2801" i="252"/>
  <c r="O2809" i="252"/>
  <c r="O2817" i="252"/>
  <c r="O2825" i="252"/>
  <c r="O2833" i="252"/>
  <c r="O2856" i="252"/>
  <c r="O2851" i="252"/>
  <c r="O2841" i="252"/>
  <c r="O2857" i="252"/>
  <c r="O2938" i="252"/>
  <c r="O2946" i="252"/>
  <c r="O2954" i="252"/>
  <c r="O2962" i="252"/>
  <c r="O2970" i="252"/>
  <c r="O2978" i="252"/>
  <c r="O2986" i="252"/>
  <c r="O2994" i="252"/>
  <c r="O3002" i="252"/>
  <c r="O3010" i="252"/>
  <c r="O3018" i="252"/>
  <c r="O3026" i="252"/>
  <c r="O3044" i="252"/>
  <c r="O2861" i="252"/>
  <c r="O2865" i="252"/>
  <c r="O2869" i="252"/>
  <c r="O2873" i="252"/>
  <c r="O2877" i="252"/>
  <c r="O2881" i="252"/>
  <c r="O2885" i="252"/>
  <c r="O2889" i="252"/>
  <c r="O2893" i="252"/>
  <c r="O2897" i="252"/>
  <c r="O2901" i="252"/>
  <c r="O2905" i="252"/>
  <c r="O2909" i="252"/>
  <c r="O2913" i="252"/>
  <c r="O2917" i="252"/>
  <c r="O2921" i="252"/>
  <c r="O2925" i="252"/>
  <c r="O2929" i="252"/>
  <c r="O2937" i="252"/>
  <c r="O2945" i="252"/>
  <c r="O2953" i="252"/>
  <c r="O2961" i="252"/>
  <c r="O2969" i="252"/>
  <c r="O2977" i="252"/>
  <c r="O2985" i="252"/>
  <c r="O2993" i="252"/>
  <c r="O3001" i="252"/>
  <c r="O3009" i="252"/>
  <c r="O3017" i="252"/>
  <c r="O3025" i="252"/>
  <c r="O3040" i="252"/>
  <c r="O3043" i="252"/>
  <c r="O3041" i="252"/>
  <c r="O3087" i="252"/>
  <c r="O3095" i="252"/>
  <c r="O3103" i="252"/>
  <c r="O3111" i="252"/>
  <c r="O3119" i="252"/>
  <c r="O3127" i="252"/>
  <c r="O3135" i="252"/>
  <c r="O3048" i="252"/>
  <c r="O3052" i="252"/>
  <c r="O3056" i="252"/>
  <c r="O3060" i="252"/>
  <c r="O3064" i="252"/>
  <c r="O3068" i="252"/>
  <c r="O3072" i="252"/>
  <c r="O3076" i="252"/>
  <c r="O3080" i="252"/>
  <c r="O3088" i="252"/>
  <c r="O3096" i="252"/>
  <c r="O3104" i="252"/>
  <c r="O3112" i="252"/>
  <c r="O3120" i="252"/>
  <c r="O3128" i="252"/>
  <c r="O3136" i="252"/>
  <c r="O3141" i="252"/>
  <c r="O3145" i="252"/>
  <c r="O3149" i="252"/>
  <c r="O3153" i="252"/>
  <c r="O3157" i="252"/>
  <c r="O3161" i="252"/>
  <c r="O3165" i="252"/>
  <c r="O3169" i="252"/>
  <c r="O3173" i="252"/>
  <c r="O3177" i="252"/>
  <c r="O3181" i="252"/>
  <c r="O3185" i="252"/>
  <c r="O3189" i="252"/>
  <c r="O3193" i="252"/>
  <c r="O3197" i="252"/>
  <c r="O3201" i="252"/>
  <c r="O3205" i="252"/>
  <c r="M6" i="42"/>
  <c r="N1208" i="252"/>
  <c r="N1324" i="252"/>
  <c r="N1452" i="252"/>
  <c r="N1580" i="252"/>
  <c r="N1698" i="252"/>
  <c r="N21" i="252"/>
  <c r="N37" i="252"/>
  <c r="N53" i="252"/>
  <c r="N69" i="252"/>
  <c r="N85" i="252"/>
  <c r="N101" i="252"/>
  <c r="N117" i="252"/>
  <c r="N133" i="252"/>
  <c r="N149" i="252"/>
  <c r="N165" i="252"/>
  <c r="N181" i="252"/>
  <c r="N197" i="252"/>
  <c r="N213" i="252"/>
  <c r="N229" i="252"/>
  <c r="N245" i="252"/>
  <c r="N261" i="252"/>
  <c r="N277" i="252"/>
  <c r="N293" i="252"/>
  <c r="N309" i="252"/>
  <c r="N325" i="252"/>
  <c r="N341" i="252"/>
  <c r="N357" i="252"/>
  <c r="N373" i="252"/>
  <c r="N389" i="252"/>
  <c r="N405" i="252"/>
  <c r="N421" i="252"/>
  <c r="N437" i="252"/>
  <c r="N453" i="252"/>
  <c r="N469" i="252"/>
  <c r="N485" i="252"/>
  <c r="N501" i="252"/>
  <c r="N517" i="252"/>
  <c r="N894" i="252"/>
  <c r="N958" i="252"/>
  <c r="N1022" i="252"/>
  <c r="N1086" i="252"/>
  <c r="N1194" i="252"/>
  <c r="N1176" i="252"/>
  <c r="N1276" i="252"/>
  <c r="N1404" i="252"/>
  <c r="N1532" i="252"/>
  <c r="N1660" i="252"/>
  <c r="N15" i="252"/>
  <c r="N31" i="252"/>
  <c r="N47" i="252"/>
  <c r="N63" i="252"/>
  <c r="N79" i="252"/>
  <c r="N95" i="252"/>
  <c r="N111" i="252"/>
  <c r="N127" i="252"/>
  <c r="N143" i="252"/>
  <c r="N159" i="252"/>
  <c r="N175" i="252"/>
  <c r="N191" i="252"/>
  <c r="N207" i="252"/>
  <c r="N223" i="252"/>
  <c r="N239" i="252"/>
  <c r="N255" i="252"/>
  <c r="N271" i="252"/>
  <c r="N287" i="252"/>
  <c r="N303" i="252"/>
  <c r="N319" i="252"/>
  <c r="N335" i="252"/>
  <c r="N351" i="252"/>
  <c r="N367" i="252"/>
  <c r="N383" i="252"/>
  <c r="N399" i="252"/>
  <c r="N415" i="252"/>
  <c r="N431" i="252"/>
  <c r="N447" i="252"/>
  <c r="N463" i="252"/>
  <c r="N479" i="252"/>
  <c r="N495" i="252"/>
  <c r="N511" i="252"/>
  <c r="N854" i="252"/>
  <c r="N918" i="252"/>
  <c r="N982" i="252"/>
  <c r="N1046" i="252"/>
  <c r="N1110" i="252"/>
  <c r="N1169" i="252"/>
  <c r="N1167" i="252"/>
  <c r="N1236" i="252"/>
  <c r="N1300" i="252"/>
  <c r="N1364" i="252"/>
  <c r="N1428" i="252"/>
  <c r="N1492" i="252"/>
  <c r="N1556" i="252"/>
  <c r="N1620" i="252"/>
  <c r="N1684" i="252"/>
  <c r="N14" i="252"/>
  <c r="N22" i="252"/>
  <c r="N30" i="252"/>
  <c r="N38" i="252"/>
  <c r="N46" i="252"/>
  <c r="N54" i="252"/>
  <c r="N62" i="252"/>
  <c r="N70" i="252"/>
  <c r="N78" i="252"/>
  <c r="N86" i="252"/>
  <c r="N94" i="252"/>
  <c r="N102" i="252"/>
  <c r="N110" i="252"/>
  <c r="N118" i="252"/>
  <c r="N126" i="252"/>
  <c r="N134" i="252"/>
  <c r="N142" i="252"/>
  <c r="N150" i="252"/>
  <c r="N158" i="252"/>
  <c r="N166" i="252"/>
  <c r="N174" i="252"/>
  <c r="N182" i="252"/>
  <c r="N190" i="252"/>
  <c r="N198" i="252"/>
  <c r="N206" i="252"/>
  <c r="N214" i="252"/>
  <c r="N222" i="252"/>
  <c r="N230" i="252"/>
  <c r="N238" i="252"/>
  <c r="N246" i="252"/>
  <c r="N254" i="252"/>
  <c r="N262" i="252"/>
  <c r="N270" i="252"/>
  <c r="N278" i="252"/>
  <c r="N286" i="252"/>
  <c r="N294" i="252"/>
  <c r="N302" i="252"/>
  <c r="N310" i="252"/>
  <c r="N318" i="252"/>
  <c r="N326" i="252"/>
  <c r="N334" i="252"/>
  <c r="N342" i="252"/>
  <c r="N350" i="252"/>
  <c r="N358" i="252"/>
  <c r="N366" i="252"/>
  <c r="N374" i="252"/>
  <c r="N382" i="252"/>
  <c r="N390" i="252"/>
  <c r="N398" i="252"/>
  <c r="N406" i="252"/>
  <c r="N414" i="252"/>
  <c r="N422" i="252"/>
  <c r="N430" i="252"/>
  <c r="N438" i="252"/>
  <c r="N446" i="252"/>
  <c r="N454" i="252"/>
  <c r="N462" i="252"/>
  <c r="N470" i="252"/>
  <c r="N478" i="252"/>
  <c r="N486" i="252"/>
  <c r="N494" i="252"/>
  <c r="N502" i="252"/>
  <c r="N510" i="252"/>
  <c r="N518" i="252"/>
  <c r="N858" i="252"/>
  <c r="N890" i="252"/>
  <c r="N922" i="252"/>
  <c r="N954" i="252"/>
  <c r="N986" i="252"/>
  <c r="N1018" i="252"/>
  <c r="N1050" i="252"/>
  <c r="N1082" i="252"/>
  <c r="N1114" i="252"/>
  <c r="N1146" i="252"/>
  <c r="N1210" i="252"/>
  <c r="N523" i="252"/>
  <c r="N1152" i="252"/>
  <c r="N1184" i="252"/>
  <c r="N1216" i="252"/>
  <c r="N1248" i="252"/>
  <c r="N1280" i="252"/>
  <c r="N1312" i="252"/>
  <c r="N1344" i="252"/>
  <c r="N1376" i="252"/>
  <c r="N1408" i="252"/>
  <c r="N1440" i="252"/>
  <c r="N1472" i="252"/>
  <c r="N1504" i="252"/>
  <c r="N1536" i="252"/>
  <c r="N1568" i="252"/>
  <c r="N1600" i="252"/>
  <c r="N1632" i="252"/>
  <c r="N1664" i="252"/>
  <c r="N1707" i="252"/>
  <c r="N528" i="252"/>
  <c r="N856" i="252"/>
  <c r="N872" i="252"/>
  <c r="N888" i="252"/>
  <c r="N904" i="252"/>
  <c r="N920" i="252"/>
  <c r="N936" i="252"/>
  <c r="N952" i="252"/>
  <c r="N968" i="252"/>
  <c r="N984" i="252"/>
  <c r="N1000" i="252"/>
  <c r="N1016" i="252"/>
  <c r="N1032" i="252"/>
  <c r="N1048" i="252"/>
  <c r="N1064" i="252"/>
  <c r="N1080" i="252"/>
  <c r="N1096" i="252"/>
  <c r="N1112" i="252"/>
  <c r="N1128" i="252"/>
  <c r="N1144" i="252"/>
  <c r="N1177" i="252"/>
  <c r="N1209" i="252"/>
  <c r="N540" i="252"/>
  <c r="N544" i="252"/>
  <c r="N548" i="252"/>
  <c r="N552" i="252"/>
  <c r="N556" i="252"/>
  <c r="N560" i="252"/>
  <c r="O17" i="252"/>
  <c r="O33" i="252"/>
  <c r="O49" i="252"/>
  <c r="O65" i="252"/>
  <c r="O81" i="252"/>
  <c r="O97" i="252"/>
  <c r="O113" i="252"/>
  <c r="O129" i="252"/>
  <c r="O145" i="252"/>
  <c r="O161" i="252"/>
  <c r="O177" i="252"/>
  <c r="O193" i="252"/>
  <c r="O209" i="252"/>
  <c r="O225" i="252"/>
  <c r="O241" i="252"/>
  <c r="O257" i="252"/>
  <c r="O273" i="252"/>
  <c r="O289" i="252"/>
  <c r="O305" i="252"/>
  <c r="O321" i="252"/>
  <c r="O337" i="252"/>
  <c r="O353" i="252"/>
  <c r="O369" i="252"/>
  <c r="O385" i="252"/>
  <c r="O401" i="252"/>
  <c r="O417" i="252"/>
  <c r="O433" i="252"/>
  <c r="O449" i="252"/>
  <c r="O465" i="252"/>
  <c r="O481" i="252"/>
  <c r="O497" i="252"/>
  <c r="O513" i="252"/>
  <c r="O523" i="252"/>
  <c r="O569" i="252"/>
  <c r="O601" i="252"/>
  <c r="O633" i="252"/>
  <c r="O665" i="252"/>
  <c r="O697" i="252"/>
  <c r="O729" i="252"/>
  <c r="O761" i="252"/>
  <c r="O793" i="252"/>
  <c r="O825" i="252"/>
  <c r="O11" i="252"/>
  <c r="O27" i="252"/>
  <c r="O43" i="252"/>
  <c r="O59" i="252"/>
  <c r="O75" i="252"/>
  <c r="O91" i="252"/>
  <c r="O107" i="252"/>
  <c r="O123" i="252"/>
  <c r="O139" i="252"/>
  <c r="O155" i="252"/>
  <c r="O171" i="252"/>
  <c r="O187" i="252"/>
  <c r="O203" i="252"/>
  <c r="O219" i="252"/>
  <c r="O235" i="252"/>
  <c r="O251" i="252"/>
  <c r="O267" i="252"/>
  <c r="O283" i="252"/>
  <c r="O299" i="252"/>
  <c r="O315" i="252"/>
  <c r="O331" i="252"/>
  <c r="O347" i="252"/>
  <c r="O363" i="252"/>
  <c r="O379" i="252"/>
  <c r="O395" i="252"/>
  <c r="O411" i="252"/>
  <c r="O427" i="252"/>
  <c r="O443" i="252"/>
  <c r="O459" i="252"/>
  <c r="O475" i="252"/>
  <c r="O491" i="252"/>
  <c r="O507" i="252"/>
  <c r="O522" i="252"/>
  <c r="O557" i="252"/>
  <c r="O589" i="252"/>
  <c r="O621" i="252"/>
  <c r="O653" i="252"/>
  <c r="O685" i="252"/>
  <c r="O717" i="252"/>
  <c r="O749" i="252"/>
  <c r="O781" i="252"/>
  <c r="O813" i="252"/>
  <c r="O845" i="252"/>
  <c r="O14" i="252"/>
  <c r="O22" i="252"/>
  <c r="O30" i="252"/>
  <c r="O38" i="252"/>
  <c r="O46" i="252"/>
  <c r="O54" i="252"/>
  <c r="O62" i="252"/>
  <c r="O70" i="252"/>
  <c r="O78" i="252"/>
  <c r="O86" i="252"/>
  <c r="O94" i="252"/>
  <c r="O102" i="252"/>
  <c r="O110" i="252"/>
  <c r="O118" i="252"/>
  <c r="O126" i="252"/>
  <c r="O134" i="252"/>
  <c r="O142" i="252"/>
  <c r="O150" i="252"/>
  <c r="O158" i="252"/>
  <c r="O166" i="252"/>
  <c r="O174" i="252"/>
  <c r="O182" i="252"/>
  <c r="O190" i="252"/>
  <c r="O198" i="252"/>
  <c r="O206" i="252"/>
  <c r="O214" i="252"/>
  <c r="O222" i="252"/>
  <c r="O230" i="252"/>
  <c r="O238" i="252"/>
  <c r="O246" i="252"/>
  <c r="O254" i="252"/>
  <c r="O262" i="252"/>
  <c r="O270" i="252"/>
  <c r="O278" i="252"/>
  <c r="O286" i="252"/>
  <c r="O294" i="252"/>
  <c r="O302" i="252"/>
  <c r="O310" i="252"/>
  <c r="O318" i="252"/>
  <c r="O326" i="252"/>
  <c r="O334" i="252"/>
  <c r="O342" i="252"/>
  <c r="O350" i="252"/>
  <c r="O358" i="252"/>
  <c r="O366" i="252"/>
  <c r="O374" i="252"/>
  <c r="O382" i="252"/>
  <c r="O390" i="252"/>
  <c r="O398" i="252"/>
  <c r="O406" i="252"/>
  <c r="O414" i="252"/>
  <c r="O422" i="252"/>
  <c r="O430" i="252"/>
  <c r="O438" i="252"/>
  <c r="O446" i="252"/>
  <c r="O454" i="252"/>
  <c r="O462" i="252"/>
  <c r="O470" i="252"/>
  <c r="O478" i="252"/>
  <c r="O486" i="252"/>
  <c r="O494" i="252"/>
  <c r="O502" i="252"/>
  <c r="O510" i="252"/>
  <c r="O518" i="252"/>
  <c r="O2532" i="252"/>
  <c r="O543" i="252"/>
  <c r="O559" i="252"/>
  <c r="O575" i="252"/>
  <c r="O591" i="252"/>
  <c r="O607" i="252"/>
  <c r="O623" i="252"/>
  <c r="O639" i="252"/>
  <c r="O655" i="252"/>
  <c r="O671" i="252"/>
  <c r="O687" i="252"/>
  <c r="O703" i="252"/>
  <c r="O719" i="252"/>
  <c r="O735" i="252"/>
  <c r="O751" i="252"/>
  <c r="O767" i="252"/>
  <c r="O783" i="252"/>
  <c r="O799" i="252"/>
  <c r="O815" i="252"/>
  <c r="O831" i="252"/>
  <c r="O847" i="252"/>
  <c r="O532" i="252"/>
  <c r="O521" i="252"/>
  <c r="O537" i="252"/>
  <c r="O544" i="252"/>
  <c r="O552" i="252"/>
  <c r="O560" i="252"/>
  <c r="O568" i="252"/>
  <c r="O576" i="252"/>
  <c r="O584" i="252"/>
  <c r="O592" i="252"/>
  <c r="O600" i="252"/>
  <c r="O608" i="252"/>
  <c r="O616" i="252"/>
  <c r="O624" i="252"/>
  <c r="O632" i="252"/>
  <c r="O640" i="252"/>
  <c r="O648" i="252"/>
  <c r="O656" i="252"/>
  <c r="O664" i="252"/>
  <c r="O672" i="252"/>
  <c r="O680" i="252"/>
  <c r="O688" i="252"/>
  <c r="O696" i="252"/>
  <c r="O704" i="252"/>
  <c r="O712" i="252"/>
  <c r="O720" i="252"/>
  <c r="O728" i="252"/>
  <c r="O736" i="252"/>
  <c r="O744" i="252"/>
  <c r="O752" i="252"/>
  <c r="O760" i="252"/>
  <c r="O768" i="252"/>
  <c r="O776" i="252"/>
  <c r="O784" i="252"/>
  <c r="O792" i="252"/>
  <c r="O800" i="252"/>
  <c r="O808" i="252"/>
  <c r="O816" i="252"/>
  <c r="O824" i="252"/>
  <c r="O832" i="252"/>
  <c r="O840" i="252"/>
  <c r="O848" i="252"/>
  <c r="O2492" i="252"/>
  <c r="O2596" i="252"/>
  <c r="O1728" i="252"/>
  <c r="O2500" i="252"/>
  <c r="O2069" i="252"/>
  <c r="O1740" i="252"/>
  <c r="O2469" i="252"/>
  <c r="O2612" i="252"/>
  <c r="O1742" i="252"/>
  <c r="O2093" i="252"/>
  <c r="O2572" i="252"/>
  <c r="O1733" i="252"/>
  <c r="O1748" i="252"/>
  <c r="O1756" i="252"/>
  <c r="O1764" i="252"/>
  <c r="O1772" i="252"/>
  <c r="O1780" i="252"/>
  <c r="O1788" i="252"/>
  <c r="O1796" i="252"/>
  <c r="O1804" i="252"/>
  <c r="O1812" i="252"/>
  <c r="O1820" i="252"/>
  <c r="O1828" i="252"/>
  <c r="O1836" i="252"/>
  <c r="O1844" i="252"/>
  <c r="O1852" i="252"/>
  <c r="O1860" i="252"/>
  <c r="O1868" i="252"/>
  <c r="O1876" i="252"/>
  <c r="O1884" i="252"/>
  <c r="O1892" i="252"/>
  <c r="O1900" i="252"/>
  <c r="O1908" i="252"/>
  <c r="O1916" i="252"/>
  <c r="O1924" i="252"/>
  <c r="O1932" i="252"/>
  <c r="O1940" i="252"/>
  <c r="O1948" i="252"/>
  <c r="O1956" i="252"/>
  <c r="O1964" i="252"/>
  <c r="O1972" i="252"/>
  <c r="O1980" i="252"/>
  <c r="O1988" i="252"/>
  <c r="O1996" i="252"/>
  <c r="O2004" i="252"/>
  <c r="O2012" i="252"/>
  <c r="O2020" i="252"/>
  <c r="O2028" i="252"/>
  <c r="O2036" i="252"/>
  <c r="O2044" i="252"/>
  <c r="O2075" i="252"/>
  <c r="O2465" i="252"/>
  <c r="O2528" i="252"/>
  <c r="O2592" i="252"/>
  <c r="O853" i="252"/>
  <c r="O857" i="252"/>
  <c r="O861" i="252"/>
  <c r="O865" i="252"/>
  <c r="O869" i="252"/>
  <c r="O873" i="252"/>
  <c r="O877" i="252"/>
  <c r="O881" i="252"/>
  <c r="O885" i="252"/>
  <c r="O889" i="252"/>
  <c r="O893" i="252"/>
  <c r="O897" i="252"/>
  <c r="O901" i="252"/>
  <c r="O905" i="252"/>
  <c r="O909" i="252"/>
  <c r="O913" i="252"/>
  <c r="O917" i="252"/>
  <c r="O921" i="252"/>
  <c r="O925" i="252"/>
  <c r="O929" i="252"/>
  <c r="O933" i="252"/>
  <c r="O937" i="252"/>
  <c r="O941" i="252"/>
  <c r="O945" i="252"/>
  <c r="O949" i="252"/>
  <c r="O953" i="252"/>
  <c r="O957" i="252"/>
  <c r="O961" i="252"/>
  <c r="O965" i="252"/>
  <c r="O969" i="252"/>
  <c r="O973" i="252"/>
  <c r="O977" i="252"/>
  <c r="O981" i="252"/>
  <c r="O985" i="252"/>
  <c r="O989" i="252"/>
  <c r="O993" i="252"/>
  <c r="O997" i="252"/>
  <c r="O1001" i="252"/>
  <c r="O1005" i="252"/>
  <c r="O1009" i="252"/>
  <c r="O1013" i="252"/>
  <c r="O1017" i="252"/>
  <c r="O1021" i="252"/>
  <c r="O1025" i="252"/>
  <c r="O1029" i="252"/>
  <c r="O1033" i="252"/>
  <c r="O1037" i="252"/>
  <c r="O1041" i="252"/>
  <c r="O1045" i="252"/>
  <c r="O1049" i="252"/>
  <c r="O1053" i="252"/>
  <c r="O1057" i="252"/>
  <c r="O1061" i="252"/>
  <c r="O1065" i="252"/>
  <c r="O1069" i="252"/>
  <c r="O1073" i="252"/>
  <c r="O1077" i="252"/>
  <c r="O1081" i="252"/>
  <c r="O1085" i="252"/>
  <c r="O1089" i="252"/>
  <c r="O1093" i="252"/>
  <c r="O1097" i="252"/>
  <c r="O1101" i="252"/>
  <c r="O1105" i="252"/>
  <c r="O1109" i="252"/>
  <c r="O1113" i="252"/>
  <c r="O1117" i="252"/>
  <c r="O1121" i="252"/>
  <c r="O1125" i="252"/>
  <c r="O1129" i="252"/>
  <c r="O1133" i="252"/>
  <c r="O1137" i="252"/>
  <c r="O1141" i="252"/>
  <c r="O1145" i="252"/>
  <c r="O1149" i="252"/>
  <c r="O1153" i="252"/>
  <c r="O1157" i="252"/>
  <c r="O1161" i="252"/>
  <c r="O1165" i="252"/>
  <c r="O1169" i="252"/>
  <c r="O1173" i="252"/>
  <c r="O1177" i="252"/>
  <c r="O1181" i="252"/>
  <c r="O1185" i="252"/>
  <c r="O1189" i="252"/>
  <c r="O1193" i="252"/>
  <c r="O1197" i="252"/>
  <c r="O1201" i="252"/>
  <c r="O1205" i="252"/>
  <c r="O1209" i="252"/>
  <c r="O1213" i="252"/>
  <c r="O1217" i="252"/>
  <c r="O1221" i="252"/>
  <c r="O1225" i="252"/>
  <c r="O1229" i="252"/>
  <c r="O1233" i="252"/>
  <c r="O1237" i="252"/>
  <c r="O1241" i="252"/>
  <c r="O1245" i="252"/>
  <c r="O1249" i="252"/>
  <c r="O1253" i="252"/>
  <c r="O1257" i="252"/>
  <c r="O1261" i="252"/>
  <c r="O1265" i="252"/>
  <c r="O1269" i="252"/>
  <c r="O1273" i="252"/>
  <c r="O1277" i="252"/>
  <c r="O1281" i="252"/>
  <c r="O1285" i="252"/>
  <c r="O1289" i="252"/>
  <c r="O1293" i="252"/>
  <c r="O1297" i="252"/>
  <c r="O1301" i="252"/>
  <c r="O1305" i="252"/>
  <c r="O1309" i="252"/>
  <c r="O1313" i="252"/>
  <c r="O1317" i="252"/>
  <c r="O1321" i="252"/>
  <c r="O1325" i="252"/>
  <c r="O1329" i="252"/>
  <c r="O1333" i="252"/>
  <c r="O1337" i="252"/>
  <c r="O1341" i="252"/>
  <c r="O1345" i="252"/>
  <c r="O1349" i="252"/>
  <c r="O1353" i="252"/>
  <c r="O1357" i="252"/>
  <c r="O1361" i="252"/>
  <c r="O1365" i="252"/>
  <c r="O1369" i="252"/>
  <c r="O1373" i="252"/>
  <c r="O1377" i="252"/>
  <c r="O1381" i="252"/>
  <c r="O1385" i="252"/>
  <c r="O1389" i="252"/>
  <c r="O1393" i="252"/>
  <c r="O1397" i="252"/>
  <c r="O1401" i="252"/>
  <c r="O1405" i="252"/>
  <c r="O1409" i="252"/>
  <c r="O1413" i="252"/>
  <c r="O1417" i="252"/>
  <c r="O1421" i="252"/>
  <c r="O1425" i="252"/>
  <c r="O1429" i="252"/>
  <c r="O1433" i="252"/>
  <c r="O1437" i="252"/>
  <c r="O1441" i="252"/>
  <c r="O1445" i="252"/>
  <c r="O1449" i="252"/>
  <c r="O1453" i="252"/>
  <c r="O1457" i="252"/>
  <c r="O1461" i="252"/>
  <c r="O1465" i="252"/>
  <c r="O1469" i="252"/>
  <c r="O1473" i="252"/>
  <c r="O1477" i="252"/>
  <c r="O1481" i="252"/>
  <c r="O1485" i="252"/>
  <c r="O1489" i="252"/>
  <c r="O1493" i="252"/>
  <c r="O1497" i="252"/>
  <c r="O1501" i="252"/>
  <c r="O1505" i="252"/>
  <c r="O1509" i="252"/>
  <c r="O1513" i="252"/>
  <c r="O1517" i="252"/>
  <c r="O1521" i="252"/>
  <c r="O1525" i="252"/>
  <c r="O1529" i="252"/>
  <c r="O1533" i="252"/>
  <c r="O1537" i="252"/>
  <c r="O1541" i="252"/>
  <c r="O1545" i="252"/>
  <c r="O1549" i="252"/>
  <c r="O1553" i="252"/>
  <c r="O1557" i="252"/>
  <c r="O1561" i="252"/>
  <c r="O1565" i="252"/>
  <c r="O1569" i="252"/>
  <c r="O1573" i="252"/>
  <c r="O1577" i="252"/>
  <c r="O1581" i="252"/>
  <c r="O1585" i="252"/>
  <c r="O1589" i="252"/>
  <c r="O1593" i="252"/>
  <c r="O1597" i="252"/>
  <c r="O1601" i="252"/>
  <c r="O1605" i="252"/>
  <c r="O1609" i="252"/>
  <c r="O1613" i="252"/>
  <c r="O1617" i="252"/>
  <c r="O1621" i="252"/>
  <c r="O1625" i="252"/>
  <c r="O1629" i="252"/>
  <c r="O1633" i="252"/>
  <c r="O1637" i="252"/>
  <c r="O1641" i="252"/>
  <c r="O1645" i="252"/>
  <c r="O1649" i="252"/>
  <c r="O1653" i="252"/>
  <c r="O1657" i="252"/>
  <c r="O1661" i="252"/>
  <c r="O1665" i="252"/>
  <c r="O1669" i="252"/>
  <c r="O1673" i="252"/>
  <c r="O1677" i="252"/>
  <c r="O1681" i="252"/>
  <c r="O1685" i="252"/>
  <c r="O1689" i="252"/>
  <c r="O1693" i="252"/>
  <c r="O1697" i="252"/>
  <c r="O1701" i="252"/>
  <c r="O1705" i="252"/>
  <c r="O1709" i="252"/>
  <c r="O1713" i="252"/>
  <c r="O1717" i="252"/>
  <c r="O1721" i="252"/>
  <c r="O1727" i="252"/>
  <c r="O1743" i="252"/>
  <c r="O1753" i="252"/>
  <c r="O1761" i="252"/>
  <c r="O1769" i="252"/>
  <c r="O1777" i="252"/>
  <c r="O1785" i="252"/>
  <c r="O1793" i="252"/>
  <c r="O1801" i="252"/>
  <c r="O1809" i="252"/>
  <c r="O1817" i="252"/>
  <c r="O1825" i="252"/>
  <c r="O1833" i="252"/>
  <c r="O1841" i="252"/>
  <c r="O1849" i="252"/>
  <c r="O1857" i="252"/>
  <c r="O1865" i="252"/>
  <c r="O1873" i="252"/>
  <c r="O1881" i="252"/>
  <c r="O1889" i="252"/>
  <c r="O1897" i="252"/>
  <c r="O1905" i="252"/>
  <c r="O1913" i="252"/>
  <c r="O1921" i="252"/>
  <c r="O1929" i="252"/>
  <c r="O1937" i="252"/>
  <c r="O1945" i="252"/>
  <c r="O1953" i="252"/>
  <c r="O1961" i="252"/>
  <c r="O1969" i="252"/>
  <c r="O1977" i="252"/>
  <c r="O1985" i="252"/>
  <c r="O1993" i="252"/>
  <c r="O2001" i="252"/>
  <c r="O2009" i="252"/>
  <c r="O2017" i="252"/>
  <c r="O2025" i="252"/>
  <c r="O2033" i="252"/>
  <c r="O2041" i="252"/>
  <c r="O2063" i="252"/>
  <c r="O2095" i="252"/>
  <c r="O2536" i="252"/>
  <c r="O2600" i="252"/>
  <c r="O2046" i="252"/>
  <c r="O2062" i="252"/>
  <c r="O2078" i="252"/>
  <c r="O2094" i="252"/>
  <c r="O2106" i="252"/>
  <c r="O2114" i="252"/>
  <c r="O2122" i="252"/>
  <c r="O2130" i="252"/>
  <c r="O2138" i="252"/>
  <c r="O2146" i="252"/>
  <c r="O2154" i="252"/>
  <c r="O2162" i="252"/>
  <c r="O2170" i="252"/>
  <c r="O2178" i="252"/>
  <c r="O2186" i="252"/>
  <c r="O2194" i="252"/>
  <c r="O2202" i="252"/>
  <c r="O2210" i="252"/>
  <c r="O2218" i="252"/>
  <c r="O2226" i="252"/>
  <c r="O2234" i="252"/>
  <c r="O2242" i="252"/>
  <c r="O2250" i="252"/>
  <c r="O2258" i="252"/>
  <c r="O2266" i="252"/>
  <c r="O2274" i="252"/>
  <c r="O2282" i="252"/>
  <c r="O2290" i="252"/>
  <c r="O2298" i="252"/>
  <c r="O2306" i="252"/>
  <c r="O2314" i="252"/>
  <c r="O2322" i="252"/>
  <c r="O2330" i="252"/>
  <c r="O2338" i="252"/>
  <c r="O2346" i="252"/>
  <c r="O2354" i="252"/>
  <c r="O2362" i="252"/>
  <c r="O2370" i="252"/>
  <c r="O2378" i="252"/>
  <c r="O2386" i="252"/>
  <c r="O2394" i="252"/>
  <c r="O2402" i="252"/>
  <c r="O2410" i="252"/>
  <c r="O2418" i="252"/>
  <c r="O2426" i="252"/>
  <c r="O2434" i="252"/>
  <c r="O2442" i="252"/>
  <c r="O2450" i="252"/>
  <c r="O2458" i="252"/>
  <c r="O2473" i="252"/>
  <c r="O2519" i="252"/>
  <c r="O2551" i="252"/>
  <c r="O2583" i="252"/>
  <c r="O2615" i="252"/>
  <c r="O2666" i="252"/>
  <c r="O2060" i="252"/>
  <c r="O2076" i="252"/>
  <c r="O2092" i="252"/>
  <c r="O2103" i="252"/>
  <c r="O2111" i="252"/>
  <c r="O2119" i="252"/>
  <c r="O2127" i="252"/>
  <c r="O2135" i="252"/>
  <c r="O2143" i="252"/>
  <c r="O2151" i="252"/>
  <c r="O2159" i="252"/>
  <c r="O2167" i="252"/>
  <c r="O2175" i="252"/>
  <c r="O2183" i="252"/>
  <c r="O2191" i="252"/>
  <c r="O2199" i="252"/>
  <c r="O2207" i="252"/>
  <c r="O2215" i="252"/>
  <c r="O2223" i="252"/>
  <c r="O2231" i="252"/>
  <c r="O2239" i="252"/>
  <c r="O2247" i="252"/>
  <c r="O2255" i="252"/>
  <c r="O2263" i="252"/>
  <c r="O2271" i="252"/>
  <c r="O2279" i="252"/>
  <c r="O2287" i="252"/>
  <c r="O2295" i="252"/>
  <c r="O2303" i="252"/>
  <c r="O2311" i="252"/>
  <c r="O2319" i="252"/>
  <c r="O2327" i="252"/>
  <c r="O2335" i="252"/>
  <c r="O2343" i="252"/>
  <c r="O2351" i="252"/>
  <c r="O2359" i="252"/>
  <c r="O2367" i="252"/>
  <c r="O2375" i="252"/>
  <c r="O2383" i="252"/>
  <c r="O2391" i="252"/>
  <c r="O2399" i="252"/>
  <c r="O2407" i="252"/>
  <c r="O2415" i="252"/>
  <c r="O2423" i="252"/>
  <c r="O2431" i="252"/>
  <c r="O2439" i="252"/>
  <c r="O2447" i="252"/>
  <c r="O2455" i="252"/>
  <c r="O2489" i="252"/>
  <c r="O2523" i="252"/>
  <c r="O2555" i="252"/>
  <c r="O2587" i="252"/>
  <c r="O2619" i="252"/>
  <c r="O2498" i="252"/>
  <c r="O2514" i="252"/>
  <c r="O2530" i="252"/>
  <c r="O2546" i="252"/>
  <c r="O2562" i="252"/>
  <c r="O2578" i="252"/>
  <c r="O2594" i="252"/>
  <c r="O2610" i="252"/>
  <c r="O2626" i="252"/>
  <c r="O2935" i="252"/>
  <c r="O2487" i="252"/>
  <c r="O2505" i="252"/>
  <c r="O2521" i="252"/>
  <c r="O2537" i="252"/>
  <c r="O2553" i="252"/>
  <c r="O2569" i="252"/>
  <c r="O2585" i="252"/>
  <c r="O2601" i="252"/>
  <c r="O2617" i="252"/>
  <c r="O2642" i="252"/>
  <c r="O2462" i="252"/>
  <c r="O2478" i="252"/>
  <c r="O2640" i="252"/>
  <c r="O2838" i="252"/>
  <c r="O2468" i="252"/>
  <c r="O2484" i="252"/>
  <c r="O2652" i="252"/>
  <c r="O2639" i="252"/>
  <c r="O2655" i="252"/>
  <c r="O2670" i="252"/>
  <c r="O2678" i="252"/>
  <c r="O2686" i="252"/>
  <c r="O2694" i="252"/>
  <c r="O2702" i="252"/>
  <c r="O2710" i="252"/>
  <c r="O2718" i="252"/>
  <c r="O2726" i="252"/>
  <c r="O2734" i="252"/>
  <c r="O2742" i="252"/>
  <c r="O2750" i="252"/>
  <c r="O2758" i="252"/>
  <c r="O2766" i="252"/>
  <c r="O2774" i="252"/>
  <c r="O2782" i="252"/>
  <c r="O2790" i="252"/>
  <c r="O2798" i="252"/>
  <c r="O2806" i="252"/>
  <c r="O2814" i="252"/>
  <c r="O2822" i="252"/>
  <c r="O2830" i="252"/>
  <c r="O2844" i="252"/>
  <c r="O2637" i="252"/>
  <c r="O2653" i="252"/>
  <c r="O2667" i="252"/>
  <c r="O2675" i="252"/>
  <c r="O2683" i="252"/>
  <c r="O2691" i="252"/>
  <c r="O2699" i="252"/>
  <c r="O2707" i="252"/>
  <c r="O2715" i="252"/>
  <c r="O2723" i="252"/>
  <c r="O2731" i="252"/>
  <c r="O2739" i="252"/>
  <c r="O2747" i="252"/>
  <c r="O2755" i="252"/>
  <c r="O2763" i="252"/>
  <c r="O2771" i="252"/>
  <c r="O2779" i="252"/>
  <c r="O2787" i="252"/>
  <c r="O2795" i="252"/>
  <c r="O2803" i="252"/>
  <c r="O2811" i="252"/>
  <c r="O2819" i="252"/>
  <c r="O2827" i="252"/>
  <c r="O2835" i="252"/>
  <c r="O2839" i="252"/>
  <c r="O2855" i="252"/>
  <c r="O2845" i="252"/>
  <c r="O2933" i="252"/>
  <c r="O2940" i="252"/>
  <c r="O2948" i="252"/>
  <c r="O2956" i="252"/>
  <c r="O2964" i="252"/>
  <c r="O2972" i="252"/>
  <c r="O2980" i="252"/>
  <c r="O2988" i="252"/>
  <c r="O2996" i="252"/>
  <c r="O3004" i="252"/>
  <c r="O3012" i="252"/>
  <c r="O3020" i="252"/>
  <c r="O3028" i="252"/>
  <c r="O2858" i="252"/>
  <c r="O2862" i="252"/>
  <c r="O2866" i="252"/>
  <c r="O2870" i="252"/>
  <c r="O2874" i="252"/>
  <c r="O2878" i="252"/>
  <c r="O2882" i="252"/>
  <c r="O2886" i="252"/>
  <c r="O2890" i="252"/>
  <c r="O2894" i="252"/>
  <c r="O2898" i="252"/>
  <c r="O2902" i="252"/>
  <c r="O2906" i="252"/>
  <c r="O2910" i="252"/>
  <c r="O2914" i="252"/>
  <c r="O2918" i="252"/>
  <c r="O2922" i="252"/>
  <c r="O2926" i="252"/>
  <c r="O2930" i="252"/>
  <c r="O2939" i="252"/>
  <c r="O2947" i="252"/>
  <c r="O2955" i="252"/>
  <c r="O2963" i="252"/>
  <c r="O2971" i="252"/>
  <c r="O2979" i="252"/>
  <c r="O2987" i="252"/>
  <c r="O2995" i="252"/>
  <c r="O3003" i="252"/>
  <c r="O3011" i="252"/>
  <c r="O3019" i="252"/>
  <c r="O3027" i="252"/>
  <c r="O3031" i="252"/>
  <c r="O3082" i="252"/>
  <c r="O3045" i="252"/>
  <c r="O3089" i="252"/>
  <c r="O3097" i="252"/>
  <c r="O3105" i="252"/>
  <c r="O3113" i="252"/>
  <c r="O3121" i="252"/>
  <c r="O3129" i="252"/>
  <c r="O3137" i="252"/>
  <c r="O3049" i="252"/>
  <c r="O3053" i="252"/>
  <c r="O3057" i="252"/>
  <c r="O3061" i="252"/>
  <c r="O3065" i="252"/>
  <c r="O3069" i="252"/>
  <c r="O3073" i="252"/>
  <c r="O3077" i="252"/>
  <c r="O3081" i="252"/>
  <c r="O3090" i="252"/>
  <c r="O3098" i="252"/>
  <c r="O3106" i="252"/>
  <c r="O3114" i="252"/>
  <c r="O3122" i="252"/>
  <c r="O3130" i="252"/>
  <c r="O3138" i="252"/>
  <c r="O3142" i="252"/>
  <c r="O3146" i="252"/>
  <c r="O3150" i="252"/>
  <c r="O3154" i="252"/>
  <c r="O3158" i="252"/>
  <c r="O3162" i="252"/>
  <c r="O3166" i="252"/>
  <c r="O3170" i="252"/>
  <c r="O3174" i="252"/>
  <c r="O3178" i="252"/>
  <c r="O3182" i="252"/>
  <c r="O3186" i="252"/>
  <c r="O3190" i="252"/>
  <c r="O3194" i="252"/>
  <c r="O3198" i="252"/>
  <c r="O3202" i="252"/>
  <c r="O3206" i="252"/>
  <c r="N521" i="252"/>
  <c r="N1228" i="252"/>
  <c r="N1356" i="252"/>
  <c r="N1484" i="252"/>
  <c r="N1612" i="252"/>
  <c r="N9" i="252"/>
  <c r="N25" i="252"/>
  <c r="N41" i="252"/>
  <c r="N57" i="252"/>
  <c r="N73" i="252"/>
  <c r="N89" i="252"/>
  <c r="N105" i="252"/>
  <c r="N121" i="252"/>
  <c r="N137" i="252"/>
  <c r="N153" i="252"/>
  <c r="N169" i="252"/>
  <c r="N185" i="252"/>
  <c r="N201" i="252"/>
  <c r="N217" i="252"/>
  <c r="N233" i="252"/>
  <c r="N249" i="252"/>
  <c r="N265" i="252"/>
  <c r="N281" i="252"/>
  <c r="N297" i="252"/>
  <c r="N313" i="252"/>
  <c r="N329" i="252"/>
  <c r="N345" i="252"/>
  <c r="N361" i="252"/>
  <c r="N377" i="252"/>
  <c r="N393" i="252"/>
  <c r="N409" i="252"/>
  <c r="N425" i="252"/>
  <c r="N441" i="252"/>
  <c r="N457" i="252"/>
  <c r="N473" i="252"/>
  <c r="N489" i="252"/>
  <c r="N505" i="252"/>
  <c r="N530" i="252"/>
  <c r="N910" i="252"/>
  <c r="N974" i="252"/>
  <c r="N1038" i="252"/>
  <c r="N1102" i="252"/>
  <c r="N1201" i="252"/>
  <c r="N1183" i="252"/>
  <c r="N1308" i="252"/>
  <c r="N1436" i="252"/>
  <c r="N1564" i="252"/>
  <c r="N1692" i="252"/>
  <c r="N19" i="252"/>
  <c r="N35" i="252"/>
  <c r="N51" i="252"/>
  <c r="N67" i="252"/>
  <c r="N83" i="252"/>
  <c r="N99" i="252"/>
  <c r="N115" i="252"/>
  <c r="N131" i="252"/>
  <c r="N147" i="252"/>
  <c r="N163" i="252"/>
  <c r="N179" i="252"/>
  <c r="N195" i="252"/>
  <c r="N211" i="252"/>
  <c r="N227" i="252"/>
  <c r="N243" i="252"/>
  <c r="N259" i="252"/>
  <c r="N275" i="252"/>
  <c r="N291" i="252"/>
  <c r="N307" i="252"/>
  <c r="N323" i="252"/>
  <c r="N339" i="252"/>
  <c r="N355" i="252"/>
  <c r="N371" i="252"/>
  <c r="N387" i="252"/>
  <c r="N403" i="252"/>
  <c r="N419" i="252"/>
  <c r="N435" i="252"/>
  <c r="N451" i="252"/>
  <c r="N467" i="252"/>
  <c r="N483" i="252"/>
  <c r="N499" i="252"/>
  <c r="N515" i="252"/>
  <c r="N870" i="252"/>
  <c r="N934" i="252"/>
  <c r="N998" i="252"/>
  <c r="N1062" i="252"/>
  <c r="N1126" i="252"/>
  <c r="N525" i="252"/>
  <c r="N1192" i="252"/>
  <c r="N1252" i="252"/>
  <c r="N1316" i="252"/>
  <c r="N1380" i="252"/>
  <c r="N1444" i="252"/>
  <c r="N1508" i="252"/>
  <c r="N1572" i="252"/>
  <c r="N1636" i="252"/>
  <c r="N1723" i="252"/>
  <c r="N16" i="252"/>
  <c r="N24" i="252"/>
  <c r="N32" i="252"/>
  <c r="N40" i="252"/>
  <c r="N48" i="252"/>
  <c r="N56" i="252"/>
  <c r="N64" i="252"/>
  <c r="N72" i="252"/>
  <c r="N80" i="252"/>
  <c r="N88" i="252"/>
  <c r="N96" i="252"/>
  <c r="N104" i="252"/>
  <c r="N112" i="252"/>
  <c r="N120" i="252"/>
  <c r="N128" i="252"/>
  <c r="N136" i="252"/>
  <c r="N144" i="252"/>
  <c r="N152" i="252"/>
  <c r="N160" i="252"/>
  <c r="N168" i="252"/>
  <c r="N176" i="252"/>
  <c r="N184" i="252"/>
  <c r="N192" i="252"/>
  <c r="N200" i="252"/>
  <c r="N208" i="252"/>
  <c r="N216" i="252"/>
  <c r="N224" i="252"/>
  <c r="N232" i="252"/>
  <c r="N240" i="252"/>
  <c r="N248" i="252"/>
  <c r="N256" i="252"/>
  <c r="N264" i="252"/>
  <c r="N272" i="252"/>
  <c r="N280" i="252"/>
  <c r="N288" i="252"/>
  <c r="N296" i="252"/>
  <c r="N304" i="252"/>
  <c r="N312" i="252"/>
  <c r="N320" i="252"/>
  <c r="N328" i="252"/>
  <c r="N336" i="252"/>
  <c r="N344" i="252"/>
  <c r="N352" i="252"/>
  <c r="N360" i="252"/>
  <c r="N368" i="252"/>
  <c r="N376" i="252"/>
  <c r="N384" i="252"/>
  <c r="N392" i="252"/>
  <c r="N400" i="252"/>
  <c r="N408" i="252"/>
  <c r="N416" i="252"/>
  <c r="N424" i="252"/>
  <c r="N432" i="252"/>
  <c r="N440" i="252"/>
  <c r="N448" i="252"/>
  <c r="N456" i="252"/>
  <c r="N464" i="252"/>
  <c r="N472" i="252"/>
  <c r="N480" i="252"/>
  <c r="N488" i="252"/>
  <c r="N496" i="252"/>
  <c r="N504" i="252"/>
  <c r="N512" i="252"/>
  <c r="N520" i="252"/>
  <c r="N866" i="252"/>
  <c r="N898" i="252"/>
  <c r="N930" i="252"/>
  <c r="N962" i="252"/>
  <c r="N994" i="252"/>
  <c r="N1026" i="252"/>
  <c r="N1058" i="252"/>
  <c r="N1090" i="252"/>
  <c r="N1122" i="252"/>
  <c r="N1153" i="252"/>
  <c r="N1709" i="252"/>
  <c r="N527" i="252"/>
  <c r="N1159" i="252"/>
  <c r="N1191" i="252"/>
  <c r="N1224" i="252"/>
  <c r="N1256" i="252"/>
  <c r="N1288" i="252"/>
  <c r="N1320" i="252"/>
  <c r="N1352" i="252"/>
  <c r="N1384" i="252"/>
  <c r="N1416" i="252"/>
  <c r="N1448" i="252"/>
  <c r="N1480" i="252"/>
  <c r="N1512" i="252"/>
  <c r="N1544" i="252"/>
  <c r="N1576" i="252"/>
  <c r="N1608" i="252"/>
  <c r="N1640" i="252"/>
  <c r="N1672" i="252"/>
  <c r="N1714" i="252"/>
  <c r="N532" i="252"/>
  <c r="N860" i="252"/>
  <c r="N876" i="252"/>
  <c r="N892" i="252"/>
  <c r="N908" i="252"/>
  <c r="N924" i="252"/>
  <c r="N940" i="252"/>
  <c r="N956" i="252"/>
  <c r="N972" i="252"/>
  <c r="N988" i="252"/>
  <c r="N1004" i="252"/>
  <c r="N1020" i="252"/>
  <c r="N1036" i="252"/>
  <c r="N1052" i="252"/>
  <c r="N1068" i="252"/>
  <c r="N1084" i="252"/>
  <c r="N1100" i="252"/>
  <c r="N1116" i="252"/>
  <c r="N1132" i="252"/>
  <c r="N1154" i="252"/>
  <c r="N1186" i="252"/>
  <c r="N1700" i="252"/>
  <c r="N541" i="252"/>
  <c r="N545" i="252"/>
  <c r="N549" i="252"/>
  <c r="N553" i="252"/>
  <c r="N557" i="252"/>
  <c r="O21" i="252"/>
  <c r="O37" i="252"/>
  <c r="O53" i="252"/>
  <c r="O69" i="252"/>
  <c r="O85" i="252"/>
  <c r="O101" i="252"/>
  <c r="O117" i="252"/>
  <c r="O133" i="252"/>
  <c r="O149" i="252"/>
  <c r="O165" i="252"/>
  <c r="O181" i="252"/>
  <c r="O197" i="252"/>
  <c r="O213" i="252"/>
  <c r="O229" i="252"/>
  <c r="O245" i="252"/>
  <c r="O261" i="252"/>
  <c r="O277" i="252"/>
  <c r="O293" i="252"/>
  <c r="O309" i="252"/>
  <c r="O325" i="252"/>
  <c r="O341" i="252"/>
  <c r="O357" i="252"/>
  <c r="O373" i="252"/>
  <c r="O389" i="252"/>
  <c r="O405" i="252"/>
  <c r="O421" i="252"/>
  <c r="O437" i="252"/>
  <c r="O453" i="252"/>
  <c r="O469" i="252"/>
  <c r="O485" i="252"/>
  <c r="O501" i="252"/>
  <c r="O517" i="252"/>
  <c r="O545" i="252"/>
  <c r="O577" i="252"/>
  <c r="O609" i="252"/>
  <c r="O641" i="252"/>
  <c r="O673" i="252"/>
  <c r="O705" i="252"/>
  <c r="O737" i="252"/>
  <c r="O769" i="252"/>
  <c r="O801" i="252"/>
  <c r="O833" i="252"/>
  <c r="O15" i="252"/>
  <c r="O31" i="252"/>
  <c r="O47" i="252"/>
  <c r="O63" i="252"/>
  <c r="O79" i="252"/>
  <c r="O95" i="252"/>
  <c r="O111" i="252"/>
  <c r="O127" i="252"/>
  <c r="O143" i="252"/>
  <c r="O159" i="252"/>
  <c r="O175" i="252"/>
  <c r="O191" i="252"/>
  <c r="O207" i="252"/>
  <c r="O223" i="252"/>
  <c r="O239" i="252"/>
  <c r="O255" i="252"/>
  <c r="O271" i="252"/>
  <c r="O287" i="252"/>
  <c r="O303" i="252"/>
  <c r="O319" i="252"/>
  <c r="O335" i="252"/>
  <c r="O351" i="252"/>
  <c r="O367" i="252"/>
  <c r="O383" i="252"/>
  <c r="O399" i="252"/>
  <c r="O415" i="252"/>
  <c r="O431" i="252"/>
  <c r="O447" i="252"/>
  <c r="O463" i="252"/>
  <c r="O479" i="252"/>
  <c r="O495" i="252"/>
  <c r="O511" i="252"/>
  <c r="O531" i="252"/>
  <c r="O565" i="252"/>
  <c r="O597" i="252"/>
  <c r="O629" i="252"/>
  <c r="O661" i="252"/>
  <c r="O693" i="252"/>
  <c r="O725" i="252"/>
  <c r="O757" i="252"/>
  <c r="O789" i="252"/>
  <c r="O821" i="252"/>
  <c r="O2620" i="252"/>
  <c r="O16" i="252"/>
  <c r="O24" i="252"/>
  <c r="O32" i="252"/>
  <c r="O40" i="252"/>
  <c r="O48" i="252"/>
  <c r="O56" i="252"/>
  <c r="O64" i="252"/>
  <c r="O72" i="252"/>
  <c r="O80" i="252"/>
  <c r="O88" i="252"/>
  <c r="O96" i="252"/>
  <c r="O104" i="252"/>
  <c r="O112" i="252"/>
  <c r="O120" i="252"/>
  <c r="O128" i="252"/>
  <c r="O136" i="252"/>
  <c r="O144" i="252"/>
  <c r="O152" i="252"/>
  <c r="O160" i="252"/>
  <c r="O168" i="252"/>
  <c r="O176" i="252"/>
  <c r="O184" i="252"/>
  <c r="O192" i="252"/>
  <c r="O200" i="252"/>
  <c r="O208" i="252"/>
  <c r="O216" i="252"/>
  <c r="O224" i="252"/>
  <c r="O232" i="252"/>
  <c r="O240" i="252"/>
  <c r="O248" i="252"/>
  <c r="O256" i="252"/>
  <c r="O264" i="252"/>
  <c r="O272" i="252"/>
  <c r="O280" i="252"/>
  <c r="O288" i="252"/>
  <c r="O296" i="252"/>
  <c r="O304" i="252"/>
  <c r="O312" i="252"/>
  <c r="O320" i="252"/>
  <c r="O328" i="252"/>
  <c r="O336" i="252"/>
  <c r="O344" i="252"/>
  <c r="O352" i="252"/>
  <c r="O360" i="252"/>
  <c r="O368" i="252"/>
  <c r="O376" i="252"/>
  <c r="O384" i="252"/>
  <c r="O392" i="252"/>
  <c r="O400" i="252"/>
  <c r="O408" i="252"/>
  <c r="O416" i="252"/>
  <c r="O424" i="252"/>
  <c r="O432" i="252"/>
  <c r="O440" i="252"/>
  <c r="O448" i="252"/>
  <c r="O456" i="252"/>
  <c r="O464" i="252"/>
  <c r="O472" i="252"/>
  <c r="O480" i="252"/>
  <c r="O488" i="252"/>
  <c r="O496" i="252"/>
  <c r="O504" i="252"/>
  <c r="O512" i="252"/>
  <c r="O520" i="252"/>
  <c r="O527" i="252"/>
  <c r="O547" i="252"/>
  <c r="O563" i="252"/>
  <c r="O579" i="252"/>
  <c r="O595" i="252"/>
  <c r="O611" i="252"/>
  <c r="O627" i="252"/>
  <c r="O643" i="252"/>
  <c r="O659" i="252"/>
  <c r="O675" i="252"/>
  <c r="O691" i="252"/>
  <c r="O707" i="252"/>
  <c r="O723" i="252"/>
  <c r="O739" i="252"/>
  <c r="O755" i="252"/>
  <c r="O771" i="252"/>
  <c r="O787" i="252"/>
  <c r="O803" i="252"/>
  <c r="O819" i="252"/>
  <c r="O835" i="252"/>
  <c r="O851" i="252"/>
  <c r="O536" i="252"/>
  <c r="O525" i="252"/>
  <c r="O538" i="252"/>
  <c r="O546" i="252"/>
  <c r="O554" i="252"/>
  <c r="O562" i="252"/>
  <c r="O570" i="252"/>
  <c r="O578" i="252"/>
  <c r="O586" i="252"/>
  <c r="O594" i="252"/>
  <c r="O602" i="252"/>
  <c r="O610" i="252"/>
  <c r="O618" i="252"/>
  <c r="O626" i="252"/>
  <c r="O634" i="252"/>
  <c r="O642" i="252"/>
  <c r="O650" i="252"/>
  <c r="O658" i="252"/>
  <c r="O666" i="252"/>
  <c r="O674" i="252"/>
  <c r="O682" i="252"/>
  <c r="O690" i="252"/>
  <c r="O698" i="252"/>
  <c r="O706" i="252"/>
  <c r="O714" i="252"/>
  <c r="O722" i="252"/>
  <c r="O730" i="252"/>
  <c r="O738" i="252"/>
  <c r="O746" i="252"/>
  <c r="O754" i="252"/>
  <c r="O762" i="252"/>
  <c r="O770" i="252"/>
  <c r="O778" i="252"/>
  <c r="O786" i="252"/>
  <c r="O794" i="252"/>
  <c r="O802" i="252"/>
  <c r="O810" i="252"/>
  <c r="O818" i="252"/>
  <c r="O826" i="252"/>
  <c r="O834" i="252"/>
  <c r="O842" i="252"/>
  <c r="O850" i="252"/>
  <c r="O2850" i="252"/>
  <c r="O1738" i="252"/>
  <c r="O1744" i="252"/>
  <c r="O2564" i="252"/>
  <c r="O2524" i="252"/>
  <c r="O2057" i="252"/>
  <c r="O2516" i="252"/>
  <c r="O2662" i="252"/>
  <c r="O2045" i="252"/>
  <c r="O2475" i="252"/>
  <c r="O2604" i="252"/>
  <c r="O1737" i="252"/>
  <c r="O1750" i="252"/>
  <c r="O1758" i="252"/>
  <c r="O1766" i="252"/>
  <c r="O1774" i="252"/>
  <c r="O1782" i="252"/>
  <c r="O1790" i="252"/>
  <c r="O1798" i="252"/>
  <c r="O1806" i="252"/>
  <c r="O1814" i="252"/>
  <c r="O1822" i="252"/>
  <c r="O1830" i="252"/>
  <c r="O1838" i="252"/>
  <c r="O1846" i="252"/>
  <c r="O1854" i="252"/>
  <c r="O1862" i="252"/>
  <c r="O1870" i="252"/>
  <c r="O1878" i="252"/>
  <c r="O1886" i="252"/>
  <c r="O1894" i="252"/>
  <c r="O1902" i="252"/>
  <c r="O1910" i="252"/>
  <c r="O1918" i="252"/>
  <c r="O1926" i="252"/>
  <c r="O1934" i="252"/>
  <c r="O1942" i="252"/>
  <c r="O1950" i="252"/>
  <c r="O1958" i="252"/>
  <c r="O1966" i="252"/>
  <c r="O1974" i="252"/>
  <c r="O1982" i="252"/>
  <c r="O1990" i="252"/>
  <c r="O1998" i="252"/>
  <c r="O2006" i="252"/>
  <c r="O2014" i="252"/>
  <c r="O2022" i="252"/>
  <c r="O2030" i="252"/>
  <c r="O2038" i="252"/>
  <c r="O2051" i="252"/>
  <c r="O2083" i="252"/>
  <c r="O2491" i="252"/>
  <c r="O2544" i="252"/>
  <c r="O2608" i="252"/>
  <c r="O854" i="252"/>
  <c r="O858" i="252"/>
  <c r="O862" i="252"/>
  <c r="O866" i="252"/>
  <c r="O870" i="252"/>
  <c r="O874" i="252"/>
  <c r="O878" i="252"/>
  <c r="O882" i="252"/>
  <c r="O886" i="252"/>
  <c r="O890" i="252"/>
  <c r="O894" i="252"/>
  <c r="O898" i="252"/>
  <c r="O902" i="252"/>
  <c r="O906" i="252"/>
  <c r="O910" i="252"/>
  <c r="O914" i="252"/>
  <c r="O918" i="252"/>
  <c r="O922" i="252"/>
  <c r="O926" i="252"/>
  <c r="O930" i="252"/>
  <c r="O934" i="252"/>
  <c r="O938" i="252"/>
  <c r="O942" i="252"/>
  <c r="O946" i="252"/>
  <c r="O950" i="252"/>
  <c r="O954" i="252"/>
  <c r="O958" i="252"/>
  <c r="O962" i="252"/>
  <c r="O966" i="252"/>
  <c r="O970" i="252"/>
  <c r="O974" i="252"/>
  <c r="O978" i="252"/>
  <c r="O982" i="252"/>
  <c r="O986" i="252"/>
  <c r="O990" i="252"/>
  <c r="O994" i="252"/>
  <c r="O998" i="252"/>
  <c r="O1002" i="252"/>
  <c r="O1006" i="252"/>
  <c r="O1010" i="252"/>
  <c r="O1014" i="252"/>
  <c r="O1018" i="252"/>
  <c r="O1022" i="252"/>
  <c r="O1026" i="252"/>
  <c r="O1030" i="252"/>
  <c r="O1034" i="252"/>
  <c r="O1038" i="252"/>
  <c r="O1042" i="252"/>
  <c r="O1046" i="252"/>
  <c r="O1050" i="252"/>
  <c r="O1054" i="252"/>
  <c r="O1058" i="252"/>
  <c r="O1062" i="252"/>
  <c r="O1066" i="252"/>
  <c r="O1070" i="252"/>
  <c r="O1074" i="252"/>
  <c r="O1078" i="252"/>
  <c r="O1082" i="252"/>
  <c r="O1086" i="252"/>
  <c r="O1090" i="252"/>
  <c r="O1094" i="252"/>
  <c r="O1098" i="252"/>
  <c r="O1102" i="252"/>
  <c r="O1106" i="252"/>
  <c r="O1110" i="252"/>
  <c r="O1114" i="252"/>
  <c r="O1118" i="252"/>
  <c r="O1122" i="252"/>
  <c r="O1126" i="252"/>
  <c r="O1130" i="252"/>
  <c r="O1134" i="252"/>
  <c r="O1138" i="252"/>
  <c r="O1142" i="252"/>
  <c r="O1146" i="252"/>
  <c r="O1150" i="252"/>
  <c r="O1154" i="252"/>
  <c r="O1158" i="252"/>
  <c r="O1162" i="252"/>
  <c r="O1166" i="252"/>
  <c r="O1170" i="252"/>
  <c r="O1174" i="252"/>
  <c r="O1178" i="252"/>
  <c r="O1182" i="252"/>
  <c r="O1186" i="252"/>
  <c r="O1190" i="252"/>
  <c r="O1194" i="252"/>
  <c r="O1198" i="252"/>
  <c r="O1202" i="252"/>
  <c r="O1206" i="252"/>
  <c r="O1210" i="252"/>
  <c r="O1214" i="252"/>
  <c r="O1218" i="252"/>
  <c r="O1222" i="252"/>
  <c r="O1226" i="252"/>
  <c r="O1230" i="252"/>
  <c r="O1234" i="252"/>
  <c r="O1238" i="252"/>
  <c r="O1242" i="252"/>
  <c r="O1246" i="252"/>
  <c r="O1250" i="252"/>
  <c r="O1254" i="252"/>
  <c r="O1258" i="252"/>
  <c r="O1262" i="252"/>
  <c r="O1266" i="252"/>
  <c r="O1270" i="252"/>
  <c r="O1274" i="252"/>
  <c r="O1278" i="252"/>
  <c r="O1282" i="252"/>
  <c r="O1286" i="252"/>
  <c r="O1290" i="252"/>
  <c r="O1294" i="252"/>
  <c r="O1298" i="252"/>
  <c r="O1302" i="252"/>
  <c r="O1306" i="252"/>
  <c r="O1310" i="252"/>
  <c r="O1314" i="252"/>
  <c r="O1318" i="252"/>
  <c r="O1322" i="252"/>
  <c r="O1326" i="252"/>
  <c r="O1330" i="252"/>
  <c r="O1334" i="252"/>
  <c r="O1338" i="252"/>
  <c r="O1342" i="252"/>
  <c r="O1346" i="252"/>
  <c r="O1350" i="252"/>
  <c r="O1354" i="252"/>
  <c r="O1358" i="252"/>
  <c r="O1362" i="252"/>
  <c r="O1366" i="252"/>
  <c r="O1370" i="252"/>
  <c r="O1374" i="252"/>
  <c r="O1378" i="252"/>
  <c r="O1382" i="252"/>
  <c r="O1386" i="252"/>
  <c r="O1390" i="252"/>
  <c r="O1394" i="252"/>
  <c r="O1398" i="252"/>
  <c r="O1402" i="252"/>
  <c r="O1406" i="252"/>
  <c r="O1410" i="252"/>
  <c r="O1414" i="252"/>
  <c r="O1418" i="252"/>
  <c r="O1422" i="252"/>
  <c r="O1426" i="252"/>
  <c r="O1430" i="252"/>
  <c r="O1434" i="252"/>
  <c r="O1438" i="252"/>
  <c r="O1442" i="252"/>
  <c r="O1446" i="252"/>
  <c r="O1450" i="252"/>
  <c r="O1454" i="252"/>
  <c r="O1458" i="252"/>
  <c r="O1462" i="252"/>
  <c r="O1466" i="252"/>
  <c r="O1470" i="252"/>
  <c r="O1474" i="252"/>
  <c r="O1478" i="252"/>
  <c r="O1482" i="252"/>
  <c r="O1486" i="252"/>
  <c r="O1490" i="252"/>
  <c r="O1494" i="252"/>
  <c r="O1498" i="252"/>
  <c r="O1502" i="252"/>
  <c r="O1506" i="252"/>
  <c r="O1510" i="252"/>
  <c r="O1514" i="252"/>
  <c r="O1518" i="252"/>
  <c r="O1522" i="252"/>
  <c r="O1526" i="252"/>
  <c r="O1530" i="252"/>
  <c r="O1534" i="252"/>
  <c r="O1538" i="252"/>
  <c r="O1542" i="252"/>
  <c r="O1546" i="252"/>
  <c r="O1550" i="252"/>
  <c r="O1554" i="252"/>
  <c r="O1558" i="252"/>
  <c r="O1562" i="252"/>
  <c r="O1566" i="252"/>
  <c r="O1570" i="252"/>
  <c r="O1574" i="252"/>
  <c r="O1578" i="252"/>
  <c r="O1582" i="252"/>
  <c r="O1586" i="252"/>
  <c r="O1590" i="252"/>
  <c r="O1594" i="252"/>
  <c r="O1598" i="252"/>
  <c r="O1602" i="252"/>
  <c r="O1606" i="252"/>
  <c r="O1610" i="252"/>
  <c r="O1614" i="252"/>
  <c r="O1618" i="252"/>
  <c r="O1622" i="252"/>
  <c r="O1626" i="252"/>
  <c r="O1630" i="252"/>
  <c r="O1634" i="252"/>
  <c r="O1638" i="252"/>
  <c r="O1642" i="252"/>
  <c r="O1646" i="252"/>
  <c r="O1650" i="252"/>
  <c r="O1654" i="252"/>
  <c r="O1658" i="252"/>
  <c r="O1662" i="252"/>
  <c r="O1666" i="252"/>
  <c r="O1670" i="252"/>
  <c r="O1674" i="252"/>
  <c r="O1678" i="252"/>
  <c r="O1682" i="252"/>
  <c r="O1686" i="252"/>
  <c r="O1690" i="252"/>
  <c r="O1694" i="252"/>
  <c r="O1698" i="252"/>
  <c r="O1702" i="252"/>
  <c r="O1706" i="252"/>
  <c r="O1710" i="252"/>
  <c r="O1714" i="252"/>
  <c r="O1718" i="252"/>
  <c r="O1722" i="252"/>
  <c r="O1731" i="252"/>
  <c r="O1747" i="252"/>
  <c r="O1755" i="252"/>
  <c r="O1763" i="252"/>
  <c r="O1771" i="252"/>
  <c r="O1779" i="252"/>
  <c r="O1787" i="252"/>
  <c r="O1795" i="252"/>
  <c r="O1803" i="252"/>
  <c r="O1811" i="252"/>
  <c r="O1819" i="252"/>
  <c r="O1827" i="252"/>
  <c r="O1835" i="252"/>
  <c r="O1843" i="252"/>
  <c r="O1851" i="252"/>
  <c r="O1859" i="252"/>
  <c r="O1867" i="252"/>
  <c r="O1875" i="252"/>
  <c r="O1883" i="252"/>
  <c r="O1891" i="252"/>
  <c r="O1899" i="252"/>
  <c r="O1907" i="252"/>
  <c r="O1915" i="252"/>
  <c r="O1923" i="252"/>
  <c r="O1931" i="252"/>
  <c r="O1939" i="252"/>
  <c r="O1947" i="252"/>
  <c r="O1955" i="252"/>
  <c r="O1963" i="252"/>
  <c r="O1971" i="252"/>
  <c r="O1979" i="252"/>
  <c r="O1987" i="252"/>
  <c r="O1995" i="252"/>
  <c r="O2003" i="252"/>
  <c r="O2011" i="252"/>
  <c r="O2019" i="252"/>
  <c r="O2027" i="252"/>
  <c r="O2035" i="252"/>
  <c r="O2043" i="252"/>
  <c r="O2071" i="252"/>
  <c r="O2485" i="252"/>
  <c r="O2552" i="252"/>
  <c r="O2616" i="252"/>
  <c r="O2050" i="252"/>
  <c r="O2066" i="252"/>
  <c r="O2082" i="252"/>
  <c r="O2098" i="252"/>
  <c r="O2108" i="252"/>
  <c r="O2116" i="252"/>
  <c r="O2124" i="252"/>
  <c r="O2132" i="252"/>
  <c r="O2140" i="252"/>
  <c r="O2148" i="252"/>
  <c r="O2156" i="252"/>
  <c r="O2164" i="252"/>
  <c r="O2172" i="252"/>
  <c r="O2180" i="252"/>
  <c r="O2188" i="252"/>
  <c r="O2196" i="252"/>
  <c r="O2204" i="252"/>
  <c r="O2212" i="252"/>
  <c r="O2220" i="252"/>
  <c r="O2228" i="252"/>
  <c r="O2236" i="252"/>
  <c r="O2244" i="252"/>
  <c r="O2252" i="252"/>
  <c r="O2260" i="252"/>
  <c r="O2268" i="252"/>
  <c r="O2276" i="252"/>
  <c r="O2284" i="252"/>
  <c r="O2292" i="252"/>
  <c r="O2300" i="252"/>
  <c r="O2308" i="252"/>
  <c r="O2316" i="252"/>
  <c r="O2324" i="252"/>
  <c r="O2332" i="252"/>
  <c r="O2340" i="252"/>
  <c r="O2348" i="252"/>
  <c r="O2356" i="252"/>
  <c r="O2364" i="252"/>
  <c r="O2372" i="252"/>
  <c r="O2380" i="252"/>
  <c r="O2388" i="252"/>
  <c r="O2396" i="252"/>
  <c r="O2404" i="252"/>
  <c r="O2412" i="252"/>
  <c r="O2420" i="252"/>
  <c r="O2428" i="252"/>
  <c r="O2436" i="252"/>
  <c r="O2444" i="252"/>
  <c r="O2452" i="252"/>
  <c r="O2459" i="252"/>
  <c r="O2495" i="252"/>
  <c r="O2527" i="252"/>
  <c r="O2559" i="252"/>
  <c r="O2591" i="252"/>
  <c r="O2623" i="252"/>
  <c r="O2048" i="252"/>
  <c r="O2064" i="252"/>
  <c r="O2080" i="252"/>
  <c r="O2096" i="252"/>
  <c r="O2105" i="252"/>
  <c r="O2113" i="252"/>
  <c r="O2121" i="252"/>
  <c r="O2129" i="252"/>
  <c r="O2137" i="252"/>
  <c r="O2145" i="252"/>
  <c r="O2153" i="252"/>
  <c r="O2161" i="252"/>
  <c r="O2169" i="252"/>
  <c r="O2177" i="252"/>
  <c r="O2185" i="252"/>
  <c r="O2193" i="252"/>
  <c r="O2201" i="252"/>
  <c r="O2209" i="252"/>
  <c r="O2217" i="252"/>
  <c r="O2225" i="252"/>
  <c r="O2233" i="252"/>
  <c r="O2241" i="252"/>
  <c r="O2249" i="252"/>
  <c r="O2257" i="252"/>
  <c r="O2265" i="252"/>
  <c r="O2273" i="252"/>
  <c r="O2281" i="252"/>
  <c r="O2289" i="252"/>
  <c r="O2297" i="252"/>
  <c r="O2305" i="252"/>
  <c r="O2313" i="252"/>
  <c r="O2321" i="252"/>
  <c r="O2329" i="252"/>
  <c r="O2337" i="252"/>
  <c r="O2345" i="252"/>
  <c r="O2353" i="252"/>
  <c r="O2361" i="252"/>
  <c r="O2369" i="252"/>
  <c r="O2377" i="252"/>
  <c r="O2385" i="252"/>
  <c r="O2393" i="252"/>
  <c r="O2401" i="252"/>
  <c r="O2409" i="252"/>
  <c r="O2417" i="252"/>
  <c r="O2425" i="252"/>
  <c r="O2433" i="252"/>
  <c r="O2441" i="252"/>
  <c r="O2449" i="252"/>
  <c r="O2457" i="252"/>
  <c r="O2499" i="252"/>
  <c r="O2531" i="252"/>
  <c r="O2563" i="252"/>
  <c r="O2595" i="252"/>
  <c r="O2627" i="252"/>
  <c r="O2502" i="252"/>
  <c r="O2518" i="252"/>
  <c r="O2534" i="252"/>
  <c r="O2550" i="252"/>
  <c r="O2566" i="252"/>
  <c r="O2582" i="252"/>
  <c r="O2598" i="252"/>
  <c r="O2614" i="252"/>
  <c r="O2630" i="252"/>
  <c r="O2463" i="252"/>
  <c r="O2493" i="252"/>
  <c r="O2509" i="252"/>
  <c r="O2525" i="252"/>
  <c r="O2541" i="252"/>
  <c r="O2557" i="252"/>
  <c r="O2573" i="252"/>
  <c r="O2589" i="252"/>
  <c r="O2605" i="252"/>
  <c r="O2621" i="252"/>
  <c r="O2658" i="252"/>
  <c r="O2466" i="252"/>
  <c r="O2482" i="252"/>
  <c r="O2648" i="252"/>
  <c r="O2854" i="252"/>
  <c r="O2472" i="252"/>
  <c r="O2488" i="252"/>
  <c r="O2660" i="252"/>
  <c r="O2643" i="252"/>
  <c r="O2659" i="252"/>
  <c r="O2672" i="252"/>
  <c r="O2680" i="252"/>
  <c r="O2688" i="252"/>
  <c r="O2696" i="252"/>
  <c r="O2704" i="252"/>
  <c r="O2712" i="252"/>
  <c r="O2720" i="252"/>
  <c r="O2728" i="252"/>
  <c r="O2736" i="252"/>
  <c r="O2744" i="252"/>
  <c r="O2752" i="252"/>
  <c r="O2760" i="252"/>
  <c r="O2768" i="252"/>
  <c r="O2776" i="252"/>
  <c r="O2784" i="252"/>
  <c r="O2792" i="252"/>
  <c r="O2800" i="252"/>
  <c r="O2808" i="252"/>
  <c r="O2816" i="252"/>
  <c r="O2824" i="252"/>
  <c r="O2832" i="252"/>
  <c r="O2852" i="252"/>
  <c r="O2641" i="252"/>
  <c r="O2657" i="252"/>
  <c r="O2669" i="252"/>
  <c r="O2677" i="252"/>
  <c r="O2685" i="252"/>
  <c r="O2693" i="252"/>
  <c r="O2701" i="252"/>
  <c r="O2709" i="252"/>
  <c r="O2717" i="252"/>
  <c r="O2725" i="252"/>
  <c r="O2733" i="252"/>
  <c r="O2741" i="252"/>
  <c r="O2749" i="252"/>
  <c r="O2757" i="252"/>
  <c r="O2765" i="252"/>
  <c r="O2773" i="252"/>
  <c r="O2781" i="252"/>
  <c r="O2789" i="252"/>
  <c r="O2797" i="252"/>
  <c r="O2805" i="252"/>
  <c r="O2813" i="252"/>
  <c r="O2821" i="252"/>
  <c r="O2829" i="252"/>
  <c r="O2840" i="252"/>
  <c r="O2843" i="252"/>
  <c r="O3038" i="252"/>
  <c r="O2849" i="252"/>
  <c r="O2932" i="252"/>
  <c r="O2942" i="252"/>
  <c r="O2950" i="252"/>
  <c r="O2958" i="252"/>
  <c r="O2966" i="252"/>
  <c r="O2974" i="252"/>
  <c r="O2982" i="252"/>
  <c r="O2990" i="252"/>
  <c r="O2998" i="252"/>
  <c r="O3006" i="252"/>
  <c r="O3014" i="252"/>
  <c r="O3022" i="252"/>
  <c r="O3030" i="252"/>
  <c r="O2859" i="252"/>
  <c r="O2863" i="252"/>
  <c r="O2867" i="252"/>
  <c r="O2871" i="252"/>
  <c r="O2875" i="252"/>
  <c r="O2879" i="252"/>
  <c r="O2883" i="252"/>
  <c r="O2887" i="252"/>
  <c r="O2891" i="252"/>
  <c r="O2895" i="252"/>
  <c r="O2899" i="252"/>
  <c r="O2903" i="252"/>
  <c r="O2907" i="252"/>
  <c r="O2911" i="252"/>
  <c r="O2915" i="252"/>
  <c r="O2919" i="252"/>
  <c r="O2923" i="252"/>
  <c r="O2927" i="252"/>
  <c r="O2931" i="252"/>
  <c r="O2941" i="252"/>
  <c r="O2949" i="252"/>
  <c r="O2957" i="252"/>
  <c r="O2965" i="252"/>
  <c r="O2973" i="252"/>
  <c r="O2981" i="252"/>
  <c r="O2989" i="252"/>
  <c r="O2997" i="252"/>
  <c r="O3005" i="252"/>
  <c r="O3013" i="252"/>
  <c r="O3021" i="252"/>
  <c r="O3029" i="252"/>
  <c r="O3035" i="252"/>
  <c r="O3033" i="252"/>
  <c r="O3083" i="252"/>
  <c r="O3091" i="252"/>
  <c r="O3099" i="252"/>
  <c r="O3107" i="252"/>
  <c r="O3115" i="252"/>
  <c r="O3123" i="252"/>
  <c r="O3131" i="252"/>
  <c r="O3046" i="252"/>
  <c r="O3050" i="252"/>
  <c r="O3054" i="252"/>
  <c r="O3058" i="252"/>
  <c r="O3062" i="252"/>
  <c r="O3066" i="252"/>
  <c r="O3070" i="252"/>
  <c r="O3074" i="252"/>
  <c r="O3078" i="252"/>
  <c r="O3084" i="252"/>
  <c r="O3092" i="252"/>
  <c r="O3100" i="252"/>
  <c r="O3108" i="252"/>
  <c r="O3116" i="252"/>
  <c r="O3124" i="252"/>
  <c r="O3132" i="252"/>
  <c r="O3139" i="252"/>
  <c r="O3143" i="252"/>
  <c r="O3147" i="252"/>
  <c r="O3151" i="252"/>
  <c r="O3155" i="252"/>
  <c r="O3159" i="252"/>
  <c r="O3163" i="252"/>
  <c r="O3167" i="252"/>
  <c r="O3171" i="252"/>
  <c r="O3175" i="252"/>
  <c r="O3179" i="252"/>
  <c r="O3183" i="252"/>
  <c r="O3187" i="252"/>
  <c r="O3191" i="252"/>
  <c r="O3195" i="252"/>
  <c r="O3199" i="252"/>
  <c r="O3203" i="252"/>
  <c r="O3207" i="252"/>
  <c r="N537" i="252"/>
  <c r="N1260" i="252"/>
  <c r="N1388" i="252"/>
  <c r="N1516" i="252"/>
  <c r="N1644" i="252"/>
  <c r="N13" i="252"/>
  <c r="N29" i="252"/>
  <c r="N45" i="252"/>
  <c r="N61" i="252"/>
  <c r="N77" i="252"/>
  <c r="N93" i="252"/>
  <c r="N109" i="252"/>
  <c r="N125" i="252"/>
  <c r="N141" i="252"/>
  <c r="N157" i="252"/>
  <c r="N173" i="252"/>
  <c r="N189" i="252"/>
  <c r="N205" i="252"/>
  <c r="N221" i="252"/>
  <c r="N237" i="252"/>
  <c r="N253" i="252"/>
  <c r="N269" i="252"/>
  <c r="N285" i="252"/>
  <c r="N301" i="252"/>
  <c r="N317" i="252"/>
  <c r="N333" i="252"/>
  <c r="N349" i="252"/>
  <c r="N365" i="252"/>
  <c r="N381" i="252"/>
  <c r="N397" i="252"/>
  <c r="N413" i="252"/>
  <c r="N429" i="252"/>
  <c r="N445" i="252"/>
  <c r="N461" i="252"/>
  <c r="N477" i="252"/>
  <c r="N493" i="252"/>
  <c r="N509" i="252"/>
  <c r="N862" i="252"/>
  <c r="N926" i="252"/>
  <c r="N990" i="252"/>
  <c r="N1054" i="252"/>
  <c r="N1118" i="252"/>
  <c r="N2060" i="252"/>
  <c r="N1212" i="252"/>
  <c r="N1340" i="252"/>
  <c r="N1468" i="252"/>
  <c r="N1596" i="252"/>
  <c r="N2088" i="252"/>
  <c r="N23" i="252"/>
  <c r="N39" i="252"/>
  <c r="N55" i="252"/>
  <c r="N71" i="252"/>
  <c r="N87" i="252"/>
  <c r="N103" i="252"/>
  <c r="N119" i="252"/>
  <c r="N135" i="252"/>
  <c r="N151" i="252"/>
  <c r="N167" i="252"/>
  <c r="N183" i="252"/>
  <c r="N199" i="252"/>
  <c r="N215" i="252"/>
  <c r="N231" i="252"/>
  <c r="N247" i="252"/>
  <c r="N263" i="252"/>
  <c r="N279" i="252"/>
  <c r="N295" i="252"/>
  <c r="N311" i="252"/>
  <c r="N327" i="252"/>
  <c r="N343" i="252"/>
  <c r="N359" i="252"/>
  <c r="N375" i="252"/>
  <c r="N391" i="252"/>
  <c r="N407" i="252"/>
  <c r="N423" i="252"/>
  <c r="N439" i="252"/>
  <c r="N455" i="252"/>
  <c r="N471" i="252"/>
  <c r="N487" i="252"/>
  <c r="N503" i="252"/>
  <c r="N519" i="252"/>
  <c r="N886" i="252"/>
  <c r="N950" i="252"/>
  <c r="N1014" i="252"/>
  <c r="N1078" i="252"/>
  <c r="N1142" i="252"/>
  <c r="N533" i="252"/>
  <c r="N1199" i="252"/>
  <c r="N1268" i="252"/>
  <c r="N1332" i="252"/>
  <c r="N1396" i="252"/>
  <c r="N1460" i="252"/>
  <c r="N1524" i="252"/>
  <c r="N1588" i="252"/>
  <c r="N1652" i="252"/>
  <c r="N10" i="252"/>
  <c r="N18" i="252"/>
  <c r="N26" i="252"/>
  <c r="N34" i="252"/>
  <c r="N42" i="252"/>
  <c r="N50" i="252"/>
  <c r="N58" i="252"/>
  <c r="N66" i="252"/>
  <c r="N74" i="252"/>
  <c r="N82" i="252"/>
  <c r="N90" i="252"/>
  <c r="N98" i="252"/>
  <c r="N106" i="252"/>
  <c r="N114" i="252"/>
  <c r="N122" i="252"/>
  <c r="N130" i="252"/>
  <c r="N138" i="252"/>
  <c r="N146" i="252"/>
  <c r="N154" i="252"/>
  <c r="N162" i="252"/>
  <c r="N170" i="252"/>
  <c r="N178" i="252"/>
  <c r="N186" i="252"/>
  <c r="N194" i="252"/>
  <c r="N202" i="252"/>
  <c r="N210" i="252"/>
  <c r="N218" i="252"/>
  <c r="N226" i="252"/>
  <c r="N234" i="252"/>
  <c r="N242" i="252"/>
  <c r="N250" i="252"/>
  <c r="N258" i="252"/>
  <c r="N266" i="252"/>
  <c r="N274" i="252"/>
  <c r="N282" i="252"/>
  <c r="N290" i="252"/>
  <c r="N298" i="252"/>
  <c r="N306" i="252"/>
  <c r="N314" i="252"/>
  <c r="N322" i="252"/>
  <c r="N330" i="252"/>
  <c r="N338" i="252"/>
  <c r="N346" i="252"/>
  <c r="N354" i="252"/>
  <c r="N362" i="252"/>
  <c r="N370" i="252"/>
  <c r="N378" i="252"/>
  <c r="N386" i="252"/>
  <c r="N394" i="252"/>
  <c r="N402" i="252"/>
  <c r="N410" i="252"/>
  <c r="N418" i="252"/>
  <c r="N426" i="252"/>
  <c r="N434" i="252"/>
  <c r="N442" i="252"/>
  <c r="N450" i="252"/>
  <c r="N458" i="252"/>
  <c r="N466" i="252"/>
  <c r="N474" i="252"/>
  <c r="N482" i="252"/>
  <c r="N490" i="252"/>
  <c r="N498" i="252"/>
  <c r="N506" i="252"/>
  <c r="N514" i="252"/>
  <c r="N526" i="252"/>
  <c r="N874" i="252"/>
  <c r="N906" i="252"/>
  <c r="N938" i="252"/>
  <c r="N970" i="252"/>
  <c r="N1002" i="252"/>
  <c r="N1034" i="252"/>
  <c r="N1066" i="252"/>
  <c r="N1098" i="252"/>
  <c r="N1130" i="252"/>
  <c r="N1178" i="252"/>
  <c r="N1716" i="252"/>
  <c r="N531" i="252"/>
  <c r="N1168" i="252"/>
  <c r="N1200" i="252"/>
  <c r="N1232" i="252"/>
  <c r="N1264" i="252"/>
  <c r="N1296" i="252"/>
  <c r="N1328" i="252"/>
  <c r="N1360" i="252"/>
  <c r="N1392" i="252"/>
  <c r="N1424" i="252"/>
  <c r="N1456" i="252"/>
  <c r="N1488" i="252"/>
  <c r="N1520" i="252"/>
  <c r="N1552" i="252"/>
  <c r="N1584" i="252"/>
  <c r="N1616" i="252"/>
  <c r="N1648" i="252"/>
  <c r="N1680" i="252"/>
  <c r="N1743" i="252"/>
  <c r="N536" i="252"/>
  <c r="N864" i="252"/>
  <c r="N880" i="252"/>
  <c r="N896" i="252"/>
  <c r="N912" i="252"/>
  <c r="N928" i="252"/>
  <c r="N944" i="252"/>
  <c r="N960" i="252"/>
  <c r="N976" i="252"/>
  <c r="N992" i="252"/>
  <c r="N1008" i="252"/>
  <c r="N1024" i="252"/>
  <c r="N1040" i="252"/>
  <c r="N1056" i="252"/>
  <c r="N1072" i="252"/>
  <c r="N1088" i="252"/>
  <c r="N1104" i="252"/>
  <c r="N1120" i="252"/>
  <c r="N1136" i="252"/>
  <c r="N1161" i="252"/>
  <c r="N1193" i="252"/>
  <c r="N538" i="252"/>
  <c r="N542" i="252"/>
  <c r="N546" i="252"/>
  <c r="N550" i="252"/>
  <c r="N554" i="252"/>
  <c r="N558" i="252"/>
  <c r="O9" i="252"/>
  <c r="O25" i="252"/>
  <c r="O41" i="252"/>
  <c r="O57" i="252"/>
  <c r="O73" i="252"/>
  <c r="O89" i="252"/>
  <c r="O105" i="252"/>
  <c r="O121" i="252"/>
  <c r="O137" i="252"/>
  <c r="O153" i="252"/>
  <c r="O169" i="252"/>
  <c r="O185" i="252"/>
  <c r="O201" i="252"/>
  <c r="O217" i="252"/>
  <c r="O233" i="252"/>
  <c r="O249" i="252"/>
  <c r="O265" i="252"/>
  <c r="O281" i="252"/>
  <c r="O297" i="252"/>
  <c r="O313" i="252"/>
  <c r="O329" i="252"/>
  <c r="O345" i="252"/>
  <c r="O361" i="252"/>
  <c r="O377" i="252"/>
  <c r="O393" i="252"/>
  <c r="O409" i="252"/>
  <c r="O425" i="252"/>
  <c r="O441" i="252"/>
  <c r="O457" i="252"/>
  <c r="O473" i="252"/>
  <c r="O489" i="252"/>
  <c r="O505" i="252"/>
  <c r="O530" i="252"/>
  <c r="O553" i="252"/>
  <c r="O585" i="252"/>
  <c r="O617" i="252"/>
  <c r="O649" i="252"/>
  <c r="O681" i="252"/>
  <c r="O713" i="252"/>
  <c r="O745" i="252"/>
  <c r="O777" i="252"/>
  <c r="O809" i="252"/>
  <c r="O841" i="252"/>
  <c r="O19" i="252"/>
  <c r="O35" i="252"/>
  <c r="O51" i="252"/>
  <c r="O67" i="252"/>
  <c r="O83" i="252"/>
  <c r="O99" i="252"/>
  <c r="O115" i="252"/>
  <c r="O131" i="252"/>
  <c r="O147" i="252"/>
  <c r="O163" i="252"/>
  <c r="O179" i="252"/>
  <c r="O195" i="252"/>
  <c r="O211" i="252"/>
  <c r="O227" i="252"/>
  <c r="O243" i="252"/>
  <c r="O259" i="252"/>
  <c r="O275" i="252"/>
  <c r="O291" i="252"/>
  <c r="O307" i="252"/>
  <c r="O323" i="252"/>
  <c r="O339" i="252"/>
  <c r="O355" i="252"/>
  <c r="O371" i="252"/>
  <c r="O387" i="252"/>
  <c r="O403" i="252"/>
  <c r="O419" i="252"/>
  <c r="O435" i="252"/>
  <c r="O451" i="252"/>
  <c r="O467" i="252"/>
  <c r="O483" i="252"/>
  <c r="O499" i="252"/>
  <c r="O515" i="252"/>
  <c r="O541" i="252"/>
  <c r="O573" i="252"/>
  <c r="O605" i="252"/>
  <c r="O637" i="252"/>
  <c r="O669" i="252"/>
  <c r="O701" i="252"/>
  <c r="O733" i="252"/>
  <c r="O765" i="252"/>
  <c r="O797" i="252"/>
  <c r="O829" i="252"/>
  <c r="O10" i="252"/>
  <c r="O18" i="252"/>
  <c r="O26" i="252"/>
  <c r="O34" i="252"/>
  <c r="O42" i="252"/>
  <c r="O50" i="252"/>
  <c r="O58" i="252"/>
  <c r="O66" i="252"/>
  <c r="O74" i="252"/>
  <c r="O82" i="252"/>
  <c r="O90" i="252"/>
  <c r="O98" i="252"/>
  <c r="O106" i="252"/>
  <c r="O114" i="252"/>
  <c r="O122" i="252"/>
  <c r="O130" i="252"/>
  <c r="O138" i="252"/>
  <c r="O146" i="252"/>
  <c r="O154" i="252"/>
  <c r="O162" i="252"/>
  <c r="O170" i="252"/>
  <c r="O178" i="252"/>
  <c r="O186" i="252"/>
  <c r="O194" i="252"/>
  <c r="O202" i="252"/>
  <c r="O210" i="252"/>
  <c r="O218" i="252"/>
  <c r="O226" i="252"/>
  <c r="O234" i="252"/>
  <c r="O242" i="252"/>
  <c r="O250" i="252"/>
  <c r="O258" i="252"/>
  <c r="O266" i="252"/>
  <c r="O274" i="252"/>
  <c r="O282" i="252"/>
  <c r="O290" i="252"/>
  <c r="O298" i="252"/>
  <c r="O306" i="252"/>
  <c r="O314" i="252"/>
  <c r="O322" i="252"/>
  <c r="O330" i="252"/>
  <c r="O338" i="252"/>
  <c r="O346" i="252"/>
  <c r="O354" i="252"/>
  <c r="O362" i="252"/>
  <c r="O370" i="252"/>
  <c r="O378" i="252"/>
  <c r="O386" i="252"/>
  <c r="O394" i="252"/>
  <c r="O402" i="252"/>
  <c r="O410" i="252"/>
  <c r="O418" i="252"/>
  <c r="O426" i="252"/>
  <c r="O434" i="252"/>
  <c r="O442" i="252"/>
  <c r="O450" i="252"/>
  <c r="O458" i="252"/>
  <c r="O466" i="252"/>
  <c r="O474" i="252"/>
  <c r="O482" i="252"/>
  <c r="O490" i="252"/>
  <c r="O498" i="252"/>
  <c r="O506" i="252"/>
  <c r="O514" i="252"/>
  <c r="O526" i="252"/>
  <c r="O535" i="252"/>
  <c r="O551" i="252"/>
  <c r="O567" i="252"/>
  <c r="O583" i="252"/>
  <c r="O599" i="252"/>
  <c r="O615" i="252"/>
  <c r="O631" i="252"/>
  <c r="O647" i="252"/>
  <c r="O663" i="252"/>
  <c r="O679" i="252"/>
  <c r="O695" i="252"/>
  <c r="O711" i="252"/>
  <c r="O727" i="252"/>
  <c r="O743" i="252"/>
  <c r="O759" i="252"/>
  <c r="O775" i="252"/>
  <c r="O791" i="252"/>
  <c r="O807" i="252"/>
  <c r="O823" i="252"/>
  <c r="O839" i="252"/>
  <c r="O524" i="252"/>
  <c r="O1736" i="252"/>
  <c r="O529" i="252"/>
  <c r="O540" i="252"/>
  <c r="O548" i="252"/>
  <c r="O556" i="252"/>
  <c r="O564" i="252"/>
  <c r="O572" i="252"/>
  <c r="O580" i="252"/>
  <c r="O588" i="252"/>
  <c r="O596" i="252"/>
  <c r="O604" i="252"/>
  <c r="O612" i="252"/>
  <c r="O620" i="252"/>
  <c r="O628" i="252"/>
  <c r="O636" i="252"/>
  <c r="O644" i="252"/>
  <c r="O652" i="252"/>
  <c r="O660" i="252"/>
  <c r="O668" i="252"/>
  <c r="O676" i="252"/>
  <c r="O684" i="252"/>
  <c r="O692" i="252"/>
  <c r="O700" i="252"/>
  <c r="O708" i="252"/>
  <c r="O716" i="252"/>
  <c r="O724" i="252"/>
  <c r="O732" i="252"/>
  <c r="O740" i="252"/>
  <c r="O748" i="252"/>
  <c r="O756" i="252"/>
  <c r="O764" i="252"/>
  <c r="O772" i="252"/>
  <c r="O780" i="252"/>
  <c r="O788" i="252"/>
  <c r="O796" i="252"/>
  <c r="O804" i="252"/>
  <c r="O812" i="252"/>
  <c r="O820" i="252"/>
  <c r="O828" i="252"/>
  <c r="O836" i="252"/>
  <c r="O844" i="252"/>
  <c r="O1730" i="252"/>
  <c r="O2049" i="252"/>
  <c r="O2085" i="252"/>
  <c r="O2065" i="252"/>
  <c r="O2628" i="252"/>
  <c r="O2588" i="252"/>
  <c r="O2073" i="252"/>
  <c r="O2548" i="252"/>
  <c r="O1726" i="252"/>
  <c r="O2061" i="252"/>
  <c r="O2508" i="252"/>
  <c r="O1725" i="252"/>
  <c r="O1741" i="252"/>
  <c r="O1752" i="252"/>
  <c r="O1760" i="252"/>
  <c r="O1768" i="252"/>
  <c r="O1776" i="252"/>
  <c r="O1784" i="252"/>
  <c r="O1792" i="252"/>
  <c r="O1800" i="252"/>
  <c r="O1808" i="252"/>
  <c r="O1816" i="252"/>
  <c r="O1824" i="252"/>
  <c r="O1832" i="252"/>
  <c r="O1840" i="252"/>
  <c r="O1848" i="252"/>
  <c r="O1856" i="252"/>
  <c r="O1864" i="252"/>
  <c r="O1872" i="252"/>
  <c r="O1880" i="252"/>
  <c r="O1888" i="252"/>
  <c r="O1896" i="252"/>
  <c r="O1904" i="252"/>
  <c r="O1912" i="252"/>
  <c r="O1920" i="252"/>
  <c r="O1928" i="252"/>
  <c r="O1936" i="252"/>
  <c r="O1944" i="252"/>
  <c r="O1952" i="252"/>
  <c r="O1960" i="252"/>
  <c r="O1968" i="252"/>
  <c r="O1976" i="252"/>
  <c r="O1984" i="252"/>
  <c r="O1992" i="252"/>
  <c r="O2000" i="252"/>
  <c r="O2008" i="252"/>
  <c r="O2016" i="252"/>
  <c r="O2024" i="252"/>
  <c r="O2032" i="252"/>
  <c r="O2040" i="252"/>
  <c r="O2059" i="252"/>
  <c r="O2091" i="252"/>
  <c r="O2496" i="252"/>
  <c r="O2560" i="252"/>
  <c r="O2624" i="252"/>
  <c r="O855" i="252"/>
  <c r="O859" i="252"/>
  <c r="O863" i="252"/>
  <c r="O867" i="252"/>
  <c r="O871" i="252"/>
  <c r="O875" i="252"/>
  <c r="O879" i="252"/>
  <c r="O883" i="252"/>
  <c r="O887" i="252"/>
  <c r="O891" i="252"/>
  <c r="O895" i="252"/>
  <c r="O899" i="252"/>
  <c r="O903" i="252"/>
  <c r="O907" i="252"/>
  <c r="O911" i="252"/>
  <c r="O915" i="252"/>
  <c r="O919" i="252"/>
  <c r="O923" i="252"/>
  <c r="O927" i="252"/>
  <c r="O931" i="252"/>
  <c r="O935" i="252"/>
  <c r="O939" i="252"/>
  <c r="O943" i="252"/>
  <c r="O947" i="252"/>
  <c r="O951" i="252"/>
  <c r="O955" i="252"/>
  <c r="O959" i="252"/>
  <c r="O963" i="252"/>
  <c r="O967" i="252"/>
  <c r="O971" i="252"/>
  <c r="O975" i="252"/>
  <c r="O979" i="252"/>
  <c r="O983" i="252"/>
  <c r="O987" i="252"/>
  <c r="O991" i="252"/>
  <c r="O995" i="252"/>
  <c r="O999" i="252"/>
  <c r="O1003" i="252"/>
  <c r="O1007" i="252"/>
  <c r="O1011" i="252"/>
  <c r="O1015" i="252"/>
  <c r="O1019" i="252"/>
  <c r="O1023" i="252"/>
  <c r="O1027" i="252"/>
  <c r="O1031" i="252"/>
  <c r="O1035" i="252"/>
  <c r="O1039" i="252"/>
  <c r="O1043" i="252"/>
  <c r="O1047" i="252"/>
  <c r="O1051" i="252"/>
  <c r="O1055" i="252"/>
  <c r="O1059" i="252"/>
  <c r="O1063" i="252"/>
  <c r="O1067" i="252"/>
  <c r="O1071" i="252"/>
  <c r="O1075" i="252"/>
  <c r="O1079" i="252"/>
  <c r="O1083" i="252"/>
  <c r="O1087" i="252"/>
  <c r="O1091" i="252"/>
  <c r="O1095" i="252"/>
  <c r="O1099" i="252"/>
  <c r="O1103" i="252"/>
  <c r="O1107" i="252"/>
  <c r="O1111" i="252"/>
  <c r="O1115" i="252"/>
  <c r="O1119" i="252"/>
  <c r="O1123" i="252"/>
  <c r="O1127" i="252"/>
  <c r="O1131" i="252"/>
  <c r="O1135" i="252"/>
  <c r="O1139" i="252"/>
  <c r="O1143" i="252"/>
  <c r="O1147" i="252"/>
  <c r="O1151" i="252"/>
  <c r="O1155" i="252"/>
  <c r="O1159" i="252"/>
  <c r="O1163" i="252"/>
  <c r="O1167" i="252"/>
  <c r="O1171" i="252"/>
  <c r="O1175" i="252"/>
  <c r="O1179" i="252"/>
  <c r="O1183" i="252"/>
  <c r="O1187" i="252"/>
  <c r="O1191" i="252"/>
  <c r="O1195" i="252"/>
  <c r="O1199" i="252"/>
  <c r="O1203" i="252"/>
  <c r="O1207" i="252"/>
  <c r="O1211" i="252"/>
  <c r="O1215" i="252"/>
  <c r="O1219" i="252"/>
  <c r="O1223" i="252"/>
  <c r="O1227" i="252"/>
  <c r="O1231" i="252"/>
  <c r="O1235" i="252"/>
  <c r="O1239" i="252"/>
  <c r="O1243" i="252"/>
  <c r="O1247" i="252"/>
  <c r="O1251" i="252"/>
  <c r="O1255" i="252"/>
  <c r="O1259" i="252"/>
  <c r="O1263" i="252"/>
  <c r="O1267" i="252"/>
  <c r="O1271" i="252"/>
  <c r="O1275" i="252"/>
  <c r="O1279" i="252"/>
  <c r="O1283" i="252"/>
  <c r="O1287" i="252"/>
  <c r="O1291" i="252"/>
  <c r="O1295" i="252"/>
  <c r="O1299" i="252"/>
  <c r="O1303" i="252"/>
  <c r="O1307" i="252"/>
  <c r="O1311" i="252"/>
  <c r="O1315" i="252"/>
  <c r="O1319" i="252"/>
  <c r="O1323" i="252"/>
  <c r="O1327" i="252"/>
  <c r="O1331" i="252"/>
  <c r="O1335" i="252"/>
  <c r="O1339" i="252"/>
  <c r="O1343" i="252"/>
  <c r="O1347" i="252"/>
  <c r="O1351" i="252"/>
  <c r="O1355" i="252"/>
  <c r="O1359" i="252"/>
  <c r="O1363" i="252"/>
  <c r="O1367" i="252"/>
  <c r="O1371" i="252"/>
  <c r="O1375" i="252"/>
  <c r="O1379" i="252"/>
  <c r="O1383" i="252"/>
  <c r="O1387" i="252"/>
  <c r="O1391" i="252"/>
  <c r="O1395" i="252"/>
  <c r="O1399" i="252"/>
  <c r="O1403" i="252"/>
  <c r="O1407" i="252"/>
  <c r="O1411" i="252"/>
  <c r="O1415" i="252"/>
  <c r="O1419" i="252"/>
  <c r="O1423" i="252"/>
  <c r="O1427" i="252"/>
  <c r="O1431" i="252"/>
  <c r="O1435" i="252"/>
  <c r="O1439" i="252"/>
  <c r="O1443" i="252"/>
  <c r="O1447" i="252"/>
  <c r="O1451" i="252"/>
  <c r="O1455" i="252"/>
  <c r="O1459" i="252"/>
  <c r="O1463" i="252"/>
  <c r="O1467" i="252"/>
  <c r="O1471" i="252"/>
  <c r="O1475" i="252"/>
  <c r="O1479" i="252"/>
  <c r="O1483" i="252"/>
  <c r="O1487" i="252"/>
  <c r="O1491" i="252"/>
  <c r="O1495" i="252"/>
  <c r="O1499" i="252"/>
  <c r="O1503" i="252"/>
  <c r="O1507" i="252"/>
  <c r="O1511" i="252"/>
  <c r="O1515" i="252"/>
  <c r="O1519" i="252"/>
  <c r="O1523" i="252"/>
  <c r="O1527" i="252"/>
  <c r="O1531" i="252"/>
  <c r="O1535" i="252"/>
  <c r="O1539" i="252"/>
  <c r="O1543" i="252"/>
  <c r="O1547" i="252"/>
  <c r="O1551" i="252"/>
  <c r="O1555" i="252"/>
  <c r="O1559" i="252"/>
  <c r="O1563" i="252"/>
  <c r="O1567" i="252"/>
  <c r="O1571" i="252"/>
  <c r="O1575" i="252"/>
  <c r="O1579" i="252"/>
  <c r="O1583" i="252"/>
  <c r="O1587" i="252"/>
  <c r="O1591" i="252"/>
  <c r="O1595" i="252"/>
  <c r="O1599" i="252"/>
  <c r="O1603" i="252"/>
  <c r="O1607" i="252"/>
  <c r="O1611" i="252"/>
  <c r="O1615" i="252"/>
  <c r="O1619" i="252"/>
  <c r="O1623" i="252"/>
  <c r="O1627" i="252"/>
  <c r="O1631" i="252"/>
  <c r="O1635" i="252"/>
  <c r="O1639" i="252"/>
  <c r="O1643" i="252"/>
  <c r="O1647" i="252"/>
  <c r="O1651" i="252"/>
  <c r="O1655" i="252"/>
  <c r="O1659" i="252"/>
  <c r="O1663" i="252"/>
  <c r="O1667" i="252"/>
  <c r="O1671" i="252"/>
  <c r="O1675" i="252"/>
  <c r="O1679" i="252"/>
  <c r="O1683" i="252"/>
  <c r="O1687" i="252"/>
  <c r="O1691" i="252"/>
  <c r="O1695" i="252"/>
  <c r="O1699" i="252"/>
  <c r="O1703" i="252"/>
  <c r="O1707" i="252"/>
  <c r="O1711" i="252"/>
  <c r="O1715" i="252"/>
  <c r="O1719" i="252"/>
  <c r="O1723" i="252"/>
  <c r="O1735" i="252"/>
  <c r="O1749" i="252"/>
  <c r="O1757" i="252"/>
  <c r="O1765" i="252"/>
  <c r="O1773" i="252"/>
  <c r="O1781" i="252"/>
  <c r="O1789" i="252"/>
  <c r="O1797" i="252"/>
  <c r="O1805" i="252"/>
  <c r="O1813" i="252"/>
  <c r="O1821" i="252"/>
  <c r="O1829" i="252"/>
  <c r="O1837" i="252"/>
  <c r="O1845" i="252"/>
  <c r="O1853" i="252"/>
  <c r="O1861" i="252"/>
  <c r="O1869" i="252"/>
  <c r="O1877" i="252"/>
  <c r="O1885" i="252"/>
  <c r="O1893" i="252"/>
  <c r="O1901" i="252"/>
  <c r="O1909" i="252"/>
  <c r="O1917" i="252"/>
  <c r="O1925" i="252"/>
  <c r="O1933" i="252"/>
  <c r="O1941" i="252"/>
  <c r="O1949" i="252"/>
  <c r="O1957" i="252"/>
  <c r="O1965" i="252"/>
  <c r="O1973" i="252"/>
  <c r="O1981" i="252"/>
  <c r="O1989" i="252"/>
  <c r="O1997" i="252"/>
  <c r="O2005" i="252"/>
  <c r="O2013" i="252"/>
  <c r="O2021" i="252"/>
  <c r="O2029" i="252"/>
  <c r="O2037" i="252"/>
  <c r="O2047" i="252"/>
  <c r="O2079" i="252"/>
  <c r="O2504" i="252"/>
  <c r="O2568" i="252"/>
  <c r="O2632" i="252"/>
  <c r="O2054" i="252"/>
  <c r="O2070" i="252"/>
  <c r="O2086" i="252"/>
  <c r="O2102" i="252"/>
  <c r="O2110" i="252"/>
  <c r="O2118" i="252"/>
  <c r="O2126" i="252"/>
  <c r="O2134" i="252"/>
  <c r="O2142" i="252"/>
  <c r="O2150" i="252"/>
  <c r="O2158" i="252"/>
  <c r="O2166" i="252"/>
  <c r="O2174" i="252"/>
  <c r="O2182" i="252"/>
  <c r="O2190" i="252"/>
  <c r="O2198" i="252"/>
  <c r="O2206" i="252"/>
  <c r="O2214" i="252"/>
  <c r="O2222" i="252"/>
  <c r="O2230" i="252"/>
  <c r="O2238" i="252"/>
  <c r="O2246" i="252"/>
  <c r="O2254" i="252"/>
  <c r="O2262" i="252"/>
  <c r="O2270" i="252"/>
  <c r="O2278" i="252"/>
  <c r="O2286" i="252"/>
  <c r="O2294" i="252"/>
  <c r="O2302" i="252"/>
  <c r="O2310" i="252"/>
  <c r="O2318" i="252"/>
  <c r="O2326" i="252"/>
  <c r="O2334" i="252"/>
  <c r="O2342" i="252"/>
  <c r="O2350" i="252"/>
  <c r="O2358" i="252"/>
  <c r="O2366" i="252"/>
  <c r="O2374" i="252"/>
  <c r="O2382" i="252"/>
  <c r="O2390" i="252"/>
  <c r="O2398" i="252"/>
  <c r="O2406" i="252"/>
  <c r="O2414" i="252"/>
  <c r="O2422" i="252"/>
  <c r="O2430" i="252"/>
  <c r="O2438" i="252"/>
  <c r="O2446" i="252"/>
  <c r="O2454" i="252"/>
  <c r="O2461" i="252"/>
  <c r="O2503" i="252"/>
  <c r="O2535" i="252"/>
  <c r="O2567" i="252"/>
  <c r="O2599" i="252"/>
  <c r="O2631" i="252"/>
  <c r="O2052" i="252"/>
  <c r="O2068" i="252"/>
  <c r="O2084" i="252"/>
  <c r="O2100" i="252"/>
  <c r="O2107" i="252"/>
  <c r="O2115" i="252"/>
  <c r="O2123" i="252"/>
  <c r="O2131" i="252"/>
  <c r="O2139" i="252"/>
  <c r="O2147" i="252"/>
  <c r="O2155" i="252"/>
  <c r="O2163" i="252"/>
  <c r="O2171" i="252"/>
  <c r="O2179" i="252"/>
  <c r="O2187" i="252"/>
  <c r="O2195" i="252"/>
  <c r="O2203" i="252"/>
  <c r="O2211" i="252"/>
  <c r="O2219" i="252"/>
  <c r="O2227" i="252"/>
  <c r="O2235" i="252"/>
  <c r="O2243" i="252"/>
  <c r="O2251" i="252"/>
  <c r="O2259" i="252"/>
  <c r="O2267" i="252"/>
  <c r="O2275" i="252"/>
  <c r="O2283" i="252"/>
  <c r="O2291" i="252"/>
  <c r="O2299" i="252"/>
  <c r="O2307" i="252"/>
  <c r="O2315" i="252"/>
  <c r="O2323" i="252"/>
  <c r="O2331" i="252"/>
  <c r="O2339" i="252"/>
  <c r="O2347" i="252"/>
  <c r="O2355" i="252"/>
  <c r="O2363" i="252"/>
  <c r="O2371" i="252"/>
  <c r="O2379" i="252"/>
  <c r="O2387" i="252"/>
  <c r="O2395" i="252"/>
  <c r="O2403" i="252"/>
  <c r="O2411" i="252"/>
  <c r="O2419" i="252"/>
  <c r="O2427" i="252"/>
  <c r="O2435" i="252"/>
  <c r="O2443" i="252"/>
  <c r="O2451" i="252"/>
  <c r="O2477" i="252"/>
  <c r="O2507" i="252"/>
  <c r="O2539" i="252"/>
  <c r="O2571" i="252"/>
  <c r="O2603" i="252"/>
  <c r="O2650" i="252"/>
  <c r="O2506" i="252"/>
  <c r="O2522" i="252"/>
  <c r="O2538" i="252"/>
  <c r="O2554" i="252"/>
  <c r="O2570" i="252"/>
  <c r="O2586" i="252"/>
  <c r="O2602" i="252"/>
  <c r="O2618" i="252"/>
  <c r="O2638" i="252"/>
  <c r="O2471" i="252"/>
  <c r="O2497" i="252"/>
  <c r="O2513" i="252"/>
  <c r="O2529" i="252"/>
  <c r="O2545" i="252"/>
  <c r="O2561" i="252"/>
  <c r="O2577" i="252"/>
  <c r="O2593" i="252"/>
  <c r="O2609" i="252"/>
  <c r="O2625" i="252"/>
  <c r="O2842" i="252"/>
  <c r="O2470" i="252"/>
  <c r="O2486" i="252"/>
  <c r="O2656" i="252"/>
  <c r="O2460" i="252"/>
  <c r="O2476" i="252"/>
  <c r="O2636" i="252"/>
  <c r="O2846" i="252"/>
  <c r="O2647" i="252"/>
  <c r="O2663" i="252"/>
  <c r="O2674" i="252"/>
  <c r="O2682" i="252"/>
  <c r="O2690" i="252"/>
  <c r="O2698" i="252"/>
  <c r="O2706" i="252"/>
  <c r="O2714" i="252"/>
  <c r="O2722" i="252"/>
  <c r="O2730" i="252"/>
  <c r="O2738" i="252"/>
  <c r="O2746" i="252"/>
  <c r="O2754" i="252"/>
  <c r="O2762" i="252"/>
  <c r="O2770" i="252"/>
  <c r="O2778" i="252"/>
  <c r="O2786" i="252"/>
  <c r="O2794" i="252"/>
  <c r="O2802" i="252"/>
  <c r="O2810" i="252"/>
  <c r="O2818" i="252"/>
  <c r="O2826" i="252"/>
  <c r="O2834" i="252"/>
  <c r="O3042" i="252"/>
  <c r="O2645" i="252"/>
  <c r="O2661" i="252"/>
  <c r="O2671" i="252"/>
  <c r="O2679" i="252"/>
  <c r="O2687" i="252"/>
  <c r="O2695" i="252"/>
  <c r="O2703" i="252"/>
  <c r="O2711" i="252"/>
  <c r="O2719" i="252"/>
  <c r="O2727" i="252"/>
  <c r="O2735" i="252"/>
  <c r="O2743" i="252"/>
  <c r="O2751" i="252"/>
  <c r="O2759" i="252"/>
  <c r="O2767" i="252"/>
  <c r="O2775" i="252"/>
  <c r="O2783" i="252"/>
  <c r="O2791" i="252"/>
  <c r="O2799" i="252"/>
  <c r="O2807" i="252"/>
  <c r="O2815" i="252"/>
  <c r="O2823" i="252"/>
  <c r="O2831" i="252"/>
  <c r="O2848" i="252"/>
  <c r="O2847" i="252"/>
  <c r="O2837" i="252"/>
  <c r="O2853" i="252"/>
  <c r="O2936" i="252"/>
  <c r="O2944" i="252"/>
  <c r="O2952" i="252"/>
  <c r="O2960" i="252"/>
  <c r="O2968" i="252"/>
  <c r="O2976" i="252"/>
  <c r="O2984" i="252"/>
  <c r="O2992" i="252"/>
  <c r="O3000" i="252"/>
  <c r="O3008" i="252"/>
  <c r="O3016" i="252"/>
  <c r="O3024" i="252"/>
  <c r="O3036" i="252"/>
  <c r="O2860" i="252"/>
  <c r="O2864" i="252"/>
  <c r="O2868" i="252"/>
  <c r="O2872" i="252"/>
  <c r="O2876" i="252"/>
  <c r="O2880" i="252"/>
  <c r="O2884" i="252"/>
  <c r="O2888" i="252"/>
  <c r="O2892" i="252"/>
  <c r="O2896" i="252"/>
  <c r="O2900" i="252"/>
  <c r="O2904" i="252"/>
  <c r="O2908" i="252"/>
  <c r="O2912" i="252"/>
  <c r="O2916" i="252"/>
  <c r="O2920" i="252"/>
  <c r="O2924" i="252"/>
  <c r="O2928" i="252"/>
  <c r="O2934" i="252"/>
  <c r="O2943" i="252"/>
  <c r="O2951" i="252"/>
  <c r="O2959" i="252"/>
  <c r="O2967" i="252"/>
  <c r="O2975" i="252"/>
  <c r="O2983" i="252"/>
  <c r="O2991" i="252"/>
  <c r="O2999" i="252"/>
  <c r="O3007" i="252"/>
  <c r="O3015" i="252"/>
  <c r="O3023" i="252"/>
  <c r="O3032" i="252"/>
  <c r="O3039" i="252"/>
  <c r="O3037" i="252"/>
  <c r="O3085" i="252"/>
  <c r="O3093" i="252"/>
  <c r="O3101" i="252"/>
  <c r="O3109" i="252"/>
  <c r="O3117" i="252"/>
  <c r="O3125" i="252"/>
  <c r="O3133" i="252"/>
  <c r="O3047" i="252"/>
  <c r="O3051" i="252"/>
  <c r="O3055" i="252"/>
  <c r="O3059" i="252"/>
  <c r="O3063" i="252"/>
  <c r="O3067" i="252"/>
  <c r="O3071" i="252"/>
  <c r="O3075" i="252"/>
  <c r="O3079" i="252"/>
  <c r="O3086" i="252"/>
  <c r="O3094" i="252"/>
  <c r="O3102" i="252"/>
  <c r="O3110" i="252"/>
  <c r="O3118" i="252"/>
  <c r="O3126" i="252"/>
  <c r="O3134" i="252"/>
  <c r="O3140" i="252"/>
  <c r="O3144" i="252"/>
  <c r="O3148" i="252"/>
  <c r="O3152" i="252"/>
  <c r="O3156" i="252"/>
  <c r="O3160" i="252"/>
  <c r="O3164" i="252"/>
  <c r="O3168" i="252"/>
  <c r="O3172" i="252"/>
  <c r="O3176" i="252"/>
  <c r="O3180" i="252"/>
  <c r="O3184" i="252"/>
  <c r="O3188" i="252"/>
  <c r="O3192" i="252"/>
  <c r="O3196" i="252"/>
  <c r="O3200" i="252"/>
  <c r="O3204" i="252"/>
  <c r="AA6" i="42"/>
  <c r="N1151" i="252"/>
  <c r="N1292" i="252"/>
  <c r="N1420" i="252"/>
  <c r="N1548" i="252"/>
  <c r="N1676" i="252"/>
  <c r="N17" i="252"/>
  <c r="N33" i="252"/>
  <c r="N49" i="252"/>
  <c r="N65" i="252"/>
  <c r="N81" i="252"/>
  <c r="N97" i="252"/>
  <c r="N113" i="252"/>
  <c r="N129" i="252"/>
  <c r="N145" i="252"/>
  <c r="N161" i="252"/>
  <c r="N177" i="252"/>
  <c r="N193" i="252"/>
  <c r="N209" i="252"/>
  <c r="N225" i="252"/>
  <c r="N241" i="252"/>
  <c r="N257" i="252"/>
  <c r="N273" i="252"/>
  <c r="N289" i="252"/>
  <c r="N305" i="252"/>
  <c r="N321" i="252"/>
  <c r="N337" i="252"/>
  <c r="N353" i="252"/>
  <c r="N369" i="252"/>
  <c r="N385" i="252"/>
  <c r="N401" i="252"/>
  <c r="N417" i="252"/>
  <c r="N433" i="252"/>
  <c r="N449" i="252"/>
  <c r="N465" i="252"/>
  <c r="N481" i="252"/>
  <c r="N497" i="252"/>
  <c r="N513" i="252"/>
  <c r="N878" i="252"/>
  <c r="N942" i="252"/>
  <c r="N1006" i="252"/>
  <c r="N1070" i="252"/>
  <c r="N1134" i="252"/>
  <c r="N529" i="252"/>
  <c r="N1244" i="252"/>
  <c r="N1372" i="252"/>
  <c r="N1500" i="252"/>
  <c r="N1628" i="252"/>
  <c r="N11" i="252"/>
  <c r="N27" i="252"/>
  <c r="N43" i="252"/>
  <c r="N59" i="252"/>
  <c r="N75" i="252"/>
  <c r="N91" i="252"/>
  <c r="N107" i="252"/>
  <c r="N123" i="252"/>
  <c r="N139" i="252"/>
  <c r="N155" i="252"/>
  <c r="N171" i="252"/>
  <c r="N187" i="252"/>
  <c r="N203" i="252"/>
  <c r="N219" i="252"/>
  <c r="N235" i="252"/>
  <c r="N251" i="252"/>
  <c r="N267" i="252"/>
  <c r="N283" i="252"/>
  <c r="N299" i="252"/>
  <c r="N315" i="252"/>
  <c r="N331" i="252"/>
  <c r="N347" i="252"/>
  <c r="N363" i="252"/>
  <c r="N379" i="252"/>
  <c r="N395" i="252"/>
  <c r="N411" i="252"/>
  <c r="N427" i="252"/>
  <c r="N443" i="252"/>
  <c r="N459" i="252"/>
  <c r="N475" i="252"/>
  <c r="N491" i="252"/>
  <c r="N507" i="252"/>
  <c r="N522" i="252"/>
  <c r="N902" i="252"/>
  <c r="N966" i="252"/>
  <c r="N1030" i="252"/>
  <c r="N1094" i="252"/>
  <c r="N1162" i="252"/>
  <c r="N1160" i="252"/>
  <c r="N1220" i="252"/>
  <c r="N1284" i="252"/>
  <c r="N1348" i="252"/>
  <c r="N1412" i="252"/>
  <c r="N1476" i="252"/>
  <c r="N1540" i="252"/>
  <c r="N1604" i="252"/>
  <c r="N1668" i="252"/>
  <c r="N12" i="252"/>
  <c r="N20" i="252"/>
  <c r="N28" i="252"/>
  <c r="N36" i="252"/>
  <c r="N44" i="252"/>
  <c r="N52" i="252"/>
  <c r="N60" i="252"/>
  <c r="N68" i="252"/>
  <c r="N76" i="252"/>
  <c r="N84" i="252"/>
  <c r="N92" i="252"/>
  <c r="N100" i="252"/>
  <c r="N108" i="252"/>
  <c r="N116" i="252"/>
  <c r="N124" i="252"/>
  <c r="N132" i="252"/>
  <c r="N140" i="252"/>
  <c r="N148" i="252"/>
  <c r="N156" i="252"/>
  <c r="N164" i="252"/>
  <c r="N172" i="252"/>
  <c r="N180" i="252"/>
  <c r="N188" i="252"/>
  <c r="N196" i="252"/>
  <c r="N204" i="252"/>
  <c r="N212" i="252"/>
  <c r="N220" i="252"/>
  <c r="N228" i="252"/>
  <c r="N236" i="252"/>
  <c r="N244" i="252"/>
  <c r="N252" i="252"/>
  <c r="N260" i="252"/>
  <c r="N268" i="252"/>
  <c r="N276" i="252"/>
  <c r="N284" i="252"/>
  <c r="N292" i="252"/>
  <c r="N300" i="252"/>
  <c r="N308" i="252"/>
  <c r="N316" i="252"/>
  <c r="N324" i="252"/>
  <c r="N332" i="252"/>
  <c r="N340" i="252"/>
  <c r="N348" i="252"/>
  <c r="N356" i="252"/>
  <c r="N364" i="252"/>
  <c r="N372" i="252"/>
  <c r="N380" i="252"/>
  <c r="N388" i="252"/>
  <c r="N396" i="252"/>
  <c r="N404" i="252"/>
  <c r="N412" i="252"/>
  <c r="N420" i="252"/>
  <c r="N428" i="252"/>
  <c r="N436" i="252"/>
  <c r="N444" i="252"/>
  <c r="N452" i="252"/>
  <c r="N460" i="252"/>
  <c r="N468" i="252"/>
  <c r="N476" i="252"/>
  <c r="N484" i="252"/>
  <c r="N492" i="252"/>
  <c r="N500" i="252"/>
  <c r="N508" i="252"/>
  <c r="N516" i="252"/>
  <c r="N534" i="252"/>
  <c r="N882" i="252"/>
  <c r="N914" i="252"/>
  <c r="N946" i="252"/>
  <c r="N978" i="252"/>
  <c r="N1010" i="252"/>
  <c r="N1042" i="252"/>
  <c r="N1074" i="252"/>
  <c r="N1106" i="252"/>
  <c r="N1138" i="252"/>
  <c r="N1185" i="252"/>
  <c r="N8" i="252"/>
  <c r="N535" i="252"/>
  <c r="N1175" i="252"/>
  <c r="N1207" i="252"/>
  <c r="N1240" i="252"/>
  <c r="N1272" i="252"/>
  <c r="N1304" i="252"/>
  <c r="N1336" i="252"/>
  <c r="N1368" i="252"/>
  <c r="N1400" i="252"/>
  <c r="N1432" i="252"/>
  <c r="N1464" i="252"/>
  <c r="N1496" i="252"/>
  <c r="N1528" i="252"/>
  <c r="N1560" i="252"/>
  <c r="N1592" i="252"/>
  <c r="N1624" i="252"/>
  <c r="N1656" i="252"/>
  <c r="N1688" i="252"/>
  <c r="N524" i="252"/>
  <c r="N852" i="252"/>
  <c r="N868" i="252"/>
  <c r="N884" i="252"/>
  <c r="N900" i="252"/>
  <c r="N916" i="252"/>
  <c r="N932" i="252"/>
  <c r="N948" i="252"/>
  <c r="N964" i="252"/>
  <c r="N980" i="252"/>
  <c r="N996" i="252"/>
  <c r="N1012" i="252"/>
  <c r="N1028" i="252"/>
  <c r="N1044" i="252"/>
  <c r="N1060" i="252"/>
  <c r="N1076" i="252"/>
  <c r="N1092" i="252"/>
  <c r="N1108" i="252"/>
  <c r="N1124" i="252"/>
  <c r="N1140" i="252"/>
  <c r="N1170" i="252"/>
  <c r="N1202" i="252"/>
  <c r="N539" i="252"/>
  <c r="N543" i="252"/>
  <c r="N547" i="252"/>
  <c r="N551" i="252"/>
  <c r="N555" i="252"/>
  <c r="N559" i="252"/>
  <c r="N561" i="252"/>
  <c r="N565" i="252"/>
  <c r="N569" i="252"/>
  <c r="N573" i="252"/>
  <c r="N577" i="252"/>
  <c r="N581" i="252"/>
  <c r="N585" i="252"/>
  <c r="N589" i="252"/>
  <c r="N593" i="252"/>
  <c r="N597" i="252"/>
  <c r="N601" i="252"/>
  <c r="N605" i="252"/>
  <c r="N609" i="252"/>
  <c r="N613" i="252"/>
  <c r="N617" i="252"/>
  <c r="N621" i="252"/>
  <c r="N625" i="252"/>
  <c r="N629" i="252"/>
  <c r="N633" i="252"/>
  <c r="N637" i="252"/>
  <c r="N641" i="252"/>
  <c r="N645" i="252"/>
  <c r="N649" i="252"/>
  <c r="N653" i="252"/>
  <c r="N657" i="252"/>
  <c r="N661" i="252"/>
  <c r="N665" i="252"/>
  <c r="N669" i="252"/>
  <c r="N673" i="252"/>
  <c r="N677" i="252"/>
  <c r="N681" i="252"/>
  <c r="N685" i="252"/>
  <c r="N689" i="252"/>
  <c r="N693" i="252"/>
  <c r="N697" i="252"/>
  <c r="N701" i="252"/>
  <c r="N705" i="252"/>
  <c r="N709" i="252"/>
  <c r="N713" i="252"/>
  <c r="N717" i="252"/>
  <c r="N721" i="252"/>
  <c r="N725" i="252"/>
  <c r="N729" i="252"/>
  <c r="N733" i="252"/>
  <c r="N737" i="252"/>
  <c r="N741" i="252"/>
  <c r="N745" i="252"/>
  <c r="N749" i="252"/>
  <c r="N753" i="252"/>
  <c r="N757" i="252"/>
  <c r="N761" i="252"/>
  <c r="N765" i="252"/>
  <c r="N769" i="252"/>
  <c r="N773" i="252"/>
  <c r="N777" i="252"/>
  <c r="N781" i="252"/>
  <c r="N785" i="252"/>
  <c r="N789" i="252"/>
  <c r="N793" i="252"/>
  <c r="N797" i="252"/>
  <c r="N801" i="252"/>
  <c r="N805" i="252"/>
  <c r="N809" i="252"/>
  <c r="N813" i="252"/>
  <c r="N817" i="252"/>
  <c r="N821" i="252"/>
  <c r="N825" i="252"/>
  <c r="N829" i="252"/>
  <c r="N833" i="252"/>
  <c r="N837" i="252"/>
  <c r="N841" i="252"/>
  <c r="N845" i="252"/>
  <c r="N849" i="252"/>
  <c r="N1148" i="252"/>
  <c r="N1164" i="252"/>
  <c r="N1180" i="252"/>
  <c r="N1196" i="252"/>
  <c r="N1218" i="252"/>
  <c r="N1234" i="252"/>
  <c r="N1250" i="252"/>
  <c r="N1266" i="252"/>
  <c r="N1282" i="252"/>
  <c r="N1298" i="252"/>
  <c r="N1314" i="252"/>
  <c r="N1330" i="252"/>
  <c r="N1346" i="252"/>
  <c r="N1362" i="252"/>
  <c r="N1378" i="252"/>
  <c r="N1394" i="252"/>
  <c r="N1410" i="252"/>
  <c r="N1426" i="252"/>
  <c r="N1442" i="252"/>
  <c r="N1458" i="252"/>
  <c r="N1474" i="252"/>
  <c r="N1490" i="252"/>
  <c r="N1506" i="252"/>
  <c r="N1522" i="252"/>
  <c r="N1538" i="252"/>
  <c r="N1554" i="252"/>
  <c r="N1570" i="252"/>
  <c r="N1586" i="252"/>
  <c r="N1602" i="252"/>
  <c r="N1618" i="252"/>
  <c r="N1634" i="252"/>
  <c r="N1650" i="252"/>
  <c r="N1666" i="252"/>
  <c r="N1682" i="252"/>
  <c r="N1699" i="252"/>
  <c r="N2056" i="252"/>
  <c r="N859" i="252"/>
  <c r="N867" i="252"/>
  <c r="N875" i="252"/>
  <c r="N883" i="252"/>
  <c r="N891" i="252"/>
  <c r="N899" i="252"/>
  <c r="N907" i="252"/>
  <c r="N915" i="252"/>
  <c r="N923" i="252"/>
  <c r="N931" i="252"/>
  <c r="N939" i="252"/>
  <c r="N947" i="252"/>
  <c r="N955" i="252"/>
  <c r="N963" i="252"/>
  <c r="N971" i="252"/>
  <c r="N979" i="252"/>
  <c r="N987" i="252"/>
  <c r="N995" i="252"/>
  <c r="N1003" i="252"/>
  <c r="N1011" i="252"/>
  <c r="N1019" i="252"/>
  <c r="N1027" i="252"/>
  <c r="N1035" i="252"/>
  <c r="N1043" i="252"/>
  <c r="N1051" i="252"/>
  <c r="N1059" i="252"/>
  <c r="N1067" i="252"/>
  <c r="N1075" i="252"/>
  <c r="N1083" i="252"/>
  <c r="N1091" i="252"/>
  <c r="N1099" i="252"/>
  <c r="N1107" i="252"/>
  <c r="N1115" i="252"/>
  <c r="N1123" i="252"/>
  <c r="N1131" i="252"/>
  <c r="N1139" i="252"/>
  <c r="N1149" i="252"/>
  <c r="N1165" i="252"/>
  <c r="N1181" i="252"/>
  <c r="N1197" i="252"/>
  <c r="N1701" i="252"/>
  <c r="N1731" i="252"/>
  <c r="N1213" i="252"/>
  <c r="N1221" i="252"/>
  <c r="N1229" i="252"/>
  <c r="N1237" i="252"/>
  <c r="N1245" i="252"/>
  <c r="N1253" i="252"/>
  <c r="N1261" i="252"/>
  <c r="N1269" i="252"/>
  <c r="N1277" i="252"/>
  <c r="N1285" i="252"/>
  <c r="N1293" i="252"/>
  <c r="N1301" i="252"/>
  <c r="N1309" i="252"/>
  <c r="N1317" i="252"/>
  <c r="N1325" i="252"/>
  <c r="N1333" i="252"/>
  <c r="N1341" i="252"/>
  <c r="N1349" i="252"/>
  <c r="N1357" i="252"/>
  <c r="N1365" i="252"/>
  <c r="N1373" i="252"/>
  <c r="N1381" i="252"/>
  <c r="N1389" i="252"/>
  <c r="N1397" i="252"/>
  <c r="N1405" i="252"/>
  <c r="N1413" i="252"/>
  <c r="N1421" i="252"/>
  <c r="N1429" i="252"/>
  <c r="N1437" i="252"/>
  <c r="N1445" i="252"/>
  <c r="N1453" i="252"/>
  <c r="N1461" i="252"/>
  <c r="N1469" i="252"/>
  <c r="N1477" i="252"/>
  <c r="N1485" i="252"/>
  <c r="N1493" i="252"/>
  <c r="N1501" i="252"/>
  <c r="N1509" i="252"/>
  <c r="N1517" i="252"/>
  <c r="N1525" i="252"/>
  <c r="N1533" i="252"/>
  <c r="N1541" i="252"/>
  <c r="N1549" i="252"/>
  <c r="N1557" i="252"/>
  <c r="N1565" i="252"/>
  <c r="N1573" i="252"/>
  <c r="N1581" i="252"/>
  <c r="N1589" i="252"/>
  <c r="N1597" i="252"/>
  <c r="N1605" i="252"/>
  <c r="N1613" i="252"/>
  <c r="N1621" i="252"/>
  <c r="N1629" i="252"/>
  <c r="N1637" i="252"/>
  <c r="N1645" i="252"/>
  <c r="N1653" i="252"/>
  <c r="N1661" i="252"/>
  <c r="N1669" i="252"/>
  <c r="N1677" i="252"/>
  <c r="N1685" i="252"/>
  <c r="N1693" i="252"/>
  <c r="N1710" i="252"/>
  <c r="N1729" i="252"/>
  <c r="N1696" i="252"/>
  <c r="N1712" i="252"/>
  <c r="N1727" i="252"/>
  <c r="N2048" i="252"/>
  <c r="N2857" i="252"/>
  <c r="N2052" i="252"/>
  <c r="N2637" i="252"/>
  <c r="N1736" i="252"/>
  <c r="N2058" i="252"/>
  <c r="N2090" i="252"/>
  <c r="N3055" i="252"/>
  <c r="N1738" i="252"/>
  <c r="N2054" i="252"/>
  <c r="N2086" i="252"/>
  <c r="N2045" i="252"/>
  <c r="N2061" i="252"/>
  <c r="N2077" i="252"/>
  <c r="N2093" i="252"/>
  <c r="N2890" i="252"/>
  <c r="N1748" i="252"/>
  <c r="N1752" i="252"/>
  <c r="N1756" i="252"/>
  <c r="N1760" i="252"/>
  <c r="N1764" i="252"/>
  <c r="N1768" i="252"/>
  <c r="N1772" i="252"/>
  <c r="N1776" i="252"/>
  <c r="N1780" i="252"/>
  <c r="N1784" i="252"/>
  <c r="N1788" i="252"/>
  <c r="N1792" i="252"/>
  <c r="N1796" i="252"/>
  <c r="N1800" i="252"/>
  <c r="N1804" i="252"/>
  <c r="N1808" i="252"/>
  <c r="N1812" i="252"/>
  <c r="N1816" i="252"/>
  <c r="N1820" i="252"/>
  <c r="N1824" i="252"/>
  <c r="N1828" i="252"/>
  <c r="N1832" i="252"/>
  <c r="N1836" i="252"/>
  <c r="N1840" i="252"/>
  <c r="N1844" i="252"/>
  <c r="N1848" i="252"/>
  <c r="N1852" i="252"/>
  <c r="N1856" i="252"/>
  <c r="N1860" i="252"/>
  <c r="N1864" i="252"/>
  <c r="N1868" i="252"/>
  <c r="N1872" i="252"/>
  <c r="N1876" i="252"/>
  <c r="N1880" i="252"/>
  <c r="N1884" i="252"/>
  <c r="N1888" i="252"/>
  <c r="N1892" i="252"/>
  <c r="N1896" i="252"/>
  <c r="N1900" i="252"/>
  <c r="N1904" i="252"/>
  <c r="N1908" i="252"/>
  <c r="N1912" i="252"/>
  <c r="N1916" i="252"/>
  <c r="N1920" i="252"/>
  <c r="N1924" i="252"/>
  <c r="N1928" i="252"/>
  <c r="N1932" i="252"/>
  <c r="N1936" i="252"/>
  <c r="N1940" i="252"/>
  <c r="N1944" i="252"/>
  <c r="N1948" i="252"/>
  <c r="N1952" i="252"/>
  <c r="N1956" i="252"/>
  <c r="N1960" i="252"/>
  <c r="N1964" i="252"/>
  <c r="N1968" i="252"/>
  <c r="N1972" i="252"/>
  <c r="N1976" i="252"/>
  <c r="N1980" i="252"/>
  <c r="N1984" i="252"/>
  <c r="N1988" i="252"/>
  <c r="N1992" i="252"/>
  <c r="N1996" i="252"/>
  <c r="N2000" i="252"/>
  <c r="N2004" i="252"/>
  <c r="N2008" i="252"/>
  <c r="N2012" i="252"/>
  <c r="N2016" i="252"/>
  <c r="N2020" i="252"/>
  <c r="N2024" i="252"/>
  <c r="N2028" i="252"/>
  <c r="N2032" i="252"/>
  <c r="N2036" i="252"/>
  <c r="N2040" i="252"/>
  <c r="N2044" i="252"/>
  <c r="N2059" i="252"/>
  <c r="N2075" i="252"/>
  <c r="N2091" i="252"/>
  <c r="N2874" i="252"/>
  <c r="N2841" i="252"/>
  <c r="N2918" i="252"/>
  <c r="N2849" i="252"/>
  <c r="N2914" i="252"/>
  <c r="N2101" i="252"/>
  <c r="N2105" i="252"/>
  <c r="N2109" i="252"/>
  <c r="N2113" i="252"/>
  <c r="N2117" i="252"/>
  <c r="N2121" i="252"/>
  <c r="N2125" i="252"/>
  <c r="N2129" i="252"/>
  <c r="N2133" i="252"/>
  <c r="N2137" i="252"/>
  <c r="N2141" i="252"/>
  <c r="N2145" i="252"/>
  <c r="N2149" i="252"/>
  <c r="N2153" i="252"/>
  <c r="N2157" i="252"/>
  <c r="N2161" i="252"/>
  <c r="N2165" i="252"/>
  <c r="N2169" i="252"/>
  <c r="N2173" i="252"/>
  <c r="N2177" i="252"/>
  <c r="N2181" i="252"/>
  <c r="N2185" i="252"/>
  <c r="N2189" i="252"/>
  <c r="N2193" i="252"/>
  <c r="N2197" i="252"/>
  <c r="N2201" i="252"/>
  <c r="N2205" i="252"/>
  <c r="N2209" i="252"/>
  <c r="N2213" i="252"/>
  <c r="N2217" i="252"/>
  <c r="N2221" i="252"/>
  <c r="N2225" i="252"/>
  <c r="N2229" i="252"/>
  <c r="N2233" i="252"/>
  <c r="N2237" i="252"/>
  <c r="N2241" i="252"/>
  <c r="N2245" i="252"/>
  <c r="N2249" i="252"/>
  <c r="N2253" i="252"/>
  <c r="N2257" i="252"/>
  <c r="N2261" i="252"/>
  <c r="N2265" i="252"/>
  <c r="N2269" i="252"/>
  <c r="N2273" i="252"/>
  <c r="N2277" i="252"/>
  <c r="N2281" i="252"/>
  <c r="N2285" i="252"/>
  <c r="N2289" i="252"/>
  <c r="N2293" i="252"/>
  <c r="N2297" i="252"/>
  <c r="N2301" i="252"/>
  <c r="N2305" i="252"/>
  <c r="N2309" i="252"/>
  <c r="N2313" i="252"/>
  <c r="N2317" i="252"/>
  <c r="N2321" i="252"/>
  <c r="N2325" i="252"/>
  <c r="N2329" i="252"/>
  <c r="N2333" i="252"/>
  <c r="N2337" i="252"/>
  <c r="N2341" i="252"/>
  <c r="N2345" i="252"/>
  <c r="N2349" i="252"/>
  <c r="N2353" i="252"/>
  <c r="N2357" i="252"/>
  <c r="N2361" i="252"/>
  <c r="N2365" i="252"/>
  <c r="N2369" i="252"/>
  <c r="N2373" i="252"/>
  <c r="N2377" i="252"/>
  <c r="N2381" i="252"/>
  <c r="N2385" i="252"/>
  <c r="N2389" i="252"/>
  <c r="N2393" i="252"/>
  <c r="N2397" i="252"/>
  <c r="N2401" i="252"/>
  <c r="N2405" i="252"/>
  <c r="N2409" i="252"/>
  <c r="N2413" i="252"/>
  <c r="N2417" i="252"/>
  <c r="N2421" i="252"/>
  <c r="N2425" i="252"/>
  <c r="N2429" i="252"/>
  <c r="N2433" i="252"/>
  <c r="N2437" i="252"/>
  <c r="N2441" i="252"/>
  <c r="N2445" i="252"/>
  <c r="N2449" i="252"/>
  <c r="N2453" i="252"/>
  <c r="N2457" i="252"/>
  <c r="N2647" i="252"/>
  <c r="N2860" i="252"/>
  <c r="N2892" i="252"/>
  <c r="N2924" i="252"/>
  <c r="N2643" i="252"/>
  <c r="N2853" i="252"/>
  <c r="N2888" i="252"/>
  <c r="N2920" i="252"/>
  <c r="N2460" i="252"/>
  <c r="N2464" i="252"/>
  <c r="N2468" i="252"/>
  <c r="N2472" i="252"/>
  <c r="N2476" i="252"/>
  <c r="N2480" i="252"/>
  <c r="N2484" i="252"/>
  <c r="N2488" i="252"/>
  <c r="N2492" i="252"/>
  <c r="N2496" i="252"/>
  <c r="N2500" i="252"/>
  <c r="N2504" i="252"/>
  <c r="N2508" i="252"/>
  <c r="N2512" i="252"/>
  <c r="N2516" i="252"/>
  <c r="N2520" i="252"/>
  <c r="N2524" i="252"/>
  <c r="N2528" i="252"/>
  <c r="N2532" i="252"/>
  <c r="N2536" i="252"/>
  <c r="N2540" i="252"/>
  <c r="N2544" i="252"/>
  <c r="N2548" i="252"/>
  <c r="N2552" i="252"/>
  <c r="N2556" i="252"/>
  <c r="N2560" i="252"/>
  <c r="N2564" i="252"/>
  <c r="N2568" i="252"/>
  <c r="N2572" i="252"/>
  <c r="N2576" i="252"/>
  <c r="N2580" i="252"/>
  <c r="N2584" i="252"/>
  <c r="N2588" i="252"/>
  <c r="N2592" i="252"/>
  <c r="N2596" i="252"/>
  <c r="N2600" i="252"/>
  <c r="N2604" i="252"/>
  <c r="N2608" i="252"/>
  <c r="N2612" i="252"/>
  <c r="N2616" i="252"/>
  <c r="N2620" i="252"/>
  <c r="N2624" i="252"/>
  <c r="N2628" i="252"/>
  <c r="N2632" i="252"/>
  <c r="N2646" i="252"/>
  <c r="N2662" i="252"/>
  <c r="N2861" i="252"/>
  <c r="N2877" i="252"/>
  <c r="N2893" i="252"/>
  <c r="N2909" i="252"/>
  <c r="N2925" i="252"/>
  <c r="N2636" i="252"/>
  <c r="N2652" i="252"/>
  <c r="N2839" i="252"/>
  <c r="N2863" i="252"/>
  <c r="N2879" i="252"/>
  <c r="N2895" i="252"/>
  <c r="N2911" i="252"/>
  <c r="N2927" i="252"/>
  <c r="N3075" i="252"/>
  <c r="N2850" i="252"/>
  <c r="N3061" i="252"/>
  <c r="N2667" i="252"/>
  <c r="N2671" i="252"/>
  <c r="N2675" i="252"/>
  <c r="N2679" i="252"/>
  <c r="N2683" i="252"/>
  <c r="N2687" i="252"/>
  <c r="N2691" i="252"/>
  <c r="N2695" i="252"/>
  <c r="N2699" i="252"/>
  <c r="N2703" i="252"/>
  <c r="N2707" i="252"/>
  <c r="N2711" i="252"/>
  <c r="N2715" i="252"/>
  <c r="N2719" i="252"/>
  <c r="N2723" i="252"/>
  <c r="N2727" i="252"/>
  <c r="N2731" i="252"/>
  <c r="N2735" i="252"/>
  <c r="N2739" i="252"/>
  <c r="N2743" i="252"/>
  <c r="N2747" i="252"/>
  <c r="N2751" i="252"/>
  <c r="N2755" i="252"/>
  <c r="N2759" i="252"/>
  <c r="N2763" i="252"/>
  <c r="N2767" i="252"/>
  <c r="N2771" i="252"/>
  <c r="N2775" i="252"/>
  <c r="N2779" i="252"/>
  <c r="N2783" i="252"/>
  <c r="N2787" i="252"/>
  <c r="N2791" i="252"/>
  <c r="N2795" i="252"/>
  <c r="N2799" i="252"/>
  <c r="N2803" i="252"/>
  <c r="N2807" i="252"/>
  <c r="N2811" i="252"/>
  <c r="N2815" i="252"/>
  <c r="N2819" i="252"/>
  <c r="N2823" i="252"/>
  <c r="N2827" i="252"/>
  <c r="N2831" i="252"/>
  <c r="N2835" i="252"/>
  <c r="N2848" i="252"/>
  <c r="N3037" i="252"/>
  <c r="N3073" i="252"/>
  <c r="N3035" i="252"/>
  <c r="N3054" i="252"/>
  <c r="N3070" i="252"/>
  <c r="N3174" i="252"/>
  <c r="N3048" i="252"/>
  <c r="N3064" i="252"/>
  <c r="N3080" i="252"/>
  <c r="N3038" i="252"/>
  <c r="N3162" i="252"/>
  <c r="N2939" i="252"/>
  <c r="N2943" i="252"/>
  <c r="N2947" i="252"/>
  <c r="N2951" i="252"/>
  <c r="N2955" i="252"/>
  <c r="N2959" i="252"/>
  <c r="N2963" i="252"/>
  <c r="N2967" i="252"/>
  <c r="N2971" i="252"/>
  <c r="N2975" i="252"/>
  <c r="N2979" i="252"/>
  <c r="N2983" i="252"/>
  <c r="N2987" i="252"/>
  <c r="N2991" i="252"/>
  <c r="N2995" i="252"/>
  <c r="N2999" i="252"/>
  <c r="N3003" i="252"/>
  <c r="N3007" i="252"/>
  <c r="N3011" i="252"/>
  <c r="N3015" i="252"/>
  <c r="N3019" i="252"/>
  <c r="N3023" i="252"/>
  <c r="N3027" i="252"/>
  <c r="N3032" i="252"/>
  <c r="N3139" i="252"/>
  <c r="N3140" i="252"/>
  <c r="N3156" i="252"/>
  <c r="N3142" i="252"/>
  <c r="N3160" i="252"/>
  <c r="N3165" i="252"/>
  <c r="N3083" i="252"/>
  <c r="N3087" i="252"/>
  <c r="N3091" i="252"/>
  <c r="N3095" i="252"/>
  <c r="N3099" i="252"/>
  <c r="N3103" i="252"/>
  <c r="N3107" i="252"/>
  <c r="N3111" i="252"/>
  <c r="N3115" i="252"/>
  <c r="N3119" i="252"/>
  <c r="N3123" i="252"/>
  <c r="N3127" i="252"/>
  <c r="N3131" i="252"/>
  <c r="N3135" i="252"/>
  <c r="N3163" i="252"/>
  <c r="N3176" i="252"/>
  <c r="N3180" i="252"/>
  <c r="N3184" i="252"/>
  <c r="N3188" i="252"/>
  <c r="N3192" i="252"/>
  <c r="N3196" i="252"/>
  <c r="N3200" i="252"/>
  <c r="N3204" i="252"/>
  <c r="P8" i="252"/>
  <c r="P561" i="252"/>
  <c r="P593" i="252"/>
  <c r="P625" i="252"/>
  <c r="P657" i="252"/>
  <c r="P689" i="252"/>
  <c r="P721" i="252"/>
  <c r="P753" i="252"/>
  <c r="P785" i="252"/>
  <c r="P817" i="252"/>
  <c r="P849" i="252"/>
  <c r="P910" i="252"/>
  <c r="P974" i="252"/>
  <c r="P1038" i="252"/>
  <c r="P1102" i="252"/>
  <c r="P532" i="252"/>
  <c r="P1303" i="252"/>
  <c r="P1431" i="252"/>
  <c r="P1559" i="252"/>
  <c r="P1687" i="252"/>
  <c r="P557" i="252"/>
  <c r="P589" i="252"/>
  <c r="P621" i="252"/>
  <c r="P653" i="252"/>
  <c r="P685" i="252"/>
  <c r="P717" i="252"/>
  <c r="P749" i="252"/>
  <c r="P781" i="252"/>
  <c r="P813" i="252"/>
  <c r="P845" i="252"/>
  <c r="P902" i="252"/>
  <c r="P966" i="252"/>
  <c r="P1030" i="252"/>
  <c r="P1094" i="252"/>
  <c r="P1169" i="252"/>
  <c r="P1255" i="252"/>
  <c r="P1383" i="252"/>
  <c r="P1511" i="252"/>
  <c r="P1639" i="252"/>
  <c r="P539" i="252"/>
  <c r="P555" i="252"/>
  <c r="P571" i="252"/>
  <c r="P587" i="252"/>
  <c r="P603" i="252"/>
  <c r="P619" i="252"/>
  <c r="P635" i="252"/>
  <c r="P651" i="252"/>
  <c r="P667" i="252"/>
  <c r="P683" i="252"/>
  <c r="P699" i="252"/>
  <c r="P715" i="252"/>
  <c r="P731" i="252"/>
  <c r="P747" i="252"/>
  <c r="P763" i="252"/>
  <c r="P779" i="252"/>
  <c r="P795" i="252"/>
  <c r="P811" i="252"/>
  <c r="P827" i="252"/>
  <c r="P843" i="252"/>
  <c r="P866" i="252"/>
  <c r="P898" i="252"/>
  <c r="P930" i="252"/>
  <c r="P962" i="252"/>
  <c r="P994" i="252"/>
  <c r="P1026" i="252"/>
  <c r="P1058" i="252"/>
  <c r="P1090" i="252"/>
  <c r="P1122" i="252"/>
  <c r="P1153" i="252"/>
  <c r="P536" i="252"/>
  <c r="P1231" i="252"/>
  <c r="P1295" i="252"/>
  <c r="P1359" i="252"/>
  <c r="P1423" i="252"/>
  <c r="P1487" i="252"/>
  <c r="P1551" i="252"/>
  <c r="P1615" i="252"/>
  <c r="P1679" i="252"/>
  <c r="P525" i="252"/>
  <c r="P538" i="252"/>
  <c r="P546" i="252"/>
  <c r="P554" i="252"/>
  <c r="P562" i="252"/>
  <c r="P570" i="252"/>
  <c r="P578" i="252"/>
  <c r="P586" i="252"/>
  <c r="P594" i="252"/>
  <c r="P602" i="252"/>
  <c r="P610" i="252"/>
  <c r="P618" i="252"/>
  <c r="P626" i="252"/>
  <c r="P634" i="252"/>
  <c r="P642" i="252"/>
  <c r="P650" i="252"/>
  <c r="P658" i="252"/>
  <c r="P666" i="252"/>
  <c r="P674" i="252"/>
  <c r="P682" i="252"/>
  <c r="P690" i="252"/>
  <c r="P698" i="252"/>
  <c r="P706" i="252"/>
  <c r="P714" i="252"/>
  <c r="P722" i="252"/>
  <c r="P730" i="252"/>
  <c r="P738" i="252"/>
  <c r="P746" i="252"/>
  <c r="P754" i="252"/>
  <c r="P762" i="252"/>
  <c r="P770" i="252"/>
  <c r="P778" i="252"/>
  <c r="P786" i="252"/>
  <c r="P794" i="252"/>
  <c r="P802" i="252"/>
  <c r="P810" i="252"/>
  <c r="P818" i="252"/>
  <c r="P826" i="252"/>
  <c r="P834" i="252"/>
  <c r="P842" i="252"/>
  <c r="P850" i="252"/>
  <c r="P864" i="252"/>
  <c r="P880" i="252"/>
  <c r="P896" i="252"/>
  <c r="P912" i="252"/>
  <c r="P928" i="252"/>
  <c r="P944" i="252"/>
  <c r="P960" i="252"/>
  <c r="P976" i="252"/>
  <c r="P992" i="252"/>
  <c r="P1008" i="252"/>
  <c r="P1024" i="252"/>
  <c r="P1040" i="252"/>
  <c r="P1056" i="252"/>
  <c r="P1072" i="252"/>
  <c r="P1088" i="252"/>
  <c r="P1104" i="252"/>
  <c r="P1120" i="252"/>
  <c r="P1136" i="252"/>
  <c r="P1177" i="252"/>
  <c r="P2843" i="252"/>
  <c r="P12" i="252"/>
  <c r="P16" i="252"/>
  <c r="P20" i="252"/>
  <c r="P24" i="252"/>
  <c r="P28" i="252"/>
  <c r="P32" i="252"/>
  <c r="P36" i="252"/>
  <c r="P40" i="252"/>
  <c r="P44" i="252"/>
  <c r="P48" i="252"/>
  <c r="P52" i="252"/>
  <c r="P56" i="252"/>
  <c r="P60" i="252"/>
  <c r="P64" i="252"/>
  <c r="P68" i="252"/>
  <c r="P72" i="252"/>
  <c r="P76" i="252"/>
  <c r="P80" i="252"/>
  <c r="P84" i="252"/>
  <c r="P88" i="252"/>
  <c r="P92" i="252"/>
  <c r="P96" i="252"/>
  <c r="P100" i="252"/>
  <c r="P104" i="252"/>
  <c r="P108" i="252"/>
  <c r="P112" i="252"/>
  <c r="P116" i="252"/>
  <c r="P120" i="252"/>
  <c r="P124" i="252"/>
  <c r="P128" i="252"/>
  <c r="P132" i="252"/>
  <c r="P136" i="252"/>
  <c r="P140" i="252"/>
  <c r="P144" i="252"/>
  <c r="P148" i="252"/>
  <c r="P152" i="252"/>
  <c r="P156" i="252"/>
  <c r="P160" i="252"/>
  <c r="P164" i="252"/>
  <c r="P168" i="252"/>
  <c r="P172" i="252"/>
  <c r="P176" i="252"/>
  <c r="P180" i="252"/>
  <c r="P184" i="252"/>
  <c r="P188" i="252"/>
  <c r="P192" i="252"/>
  <c r="P196" i="252"/>
  <c r="P200" i="252"/>
  <c r="P204" i="252"/>
  <c r="P208" i="252"/>
  <c r="P212" i="252"/>
  <c r="P216" i="252"/>
  <c r="P220" i="252"/>
  <c r="P224" i="252"/>
  <c r="P228" i="252"/>
  <c r="P232" i="252"/>
  <c r="P236" i="252"/>
  <c r="P240" i="252"/>
  <c r="P244" i="252"/>
  <c r="P248" i="252"/>
  <c r="P252" i="252"/>
  <c r="P256" i="252"/>
  <c r="P260" i="252"/>
  <c r="P264" i="252"/>
  <c r="P268" i="252"/>
  <c r="P272" i="252"/>
  <c r="P276" i="252"/>
  <c r="P280" i="252"/>
  <c r="P284" i="252"/>
  <c r="P288" i="252"/>
  <c r="P292" i="252"/>
  <c r="P296" i="252"/>
  <c r="P300" i="252"/>
  <c r="P304" i="252"/>
  <c r="P308" i="252"/>
  <c r="P312" i="252"/>
  <c r="P316" i="252"/>
  <c r="P320" i="252"/>
  <c r="P324" i="252"/>
  <c r="P328" i="252"/>
  <c r="P332" i="252"/>
  <c r="P336" i="252"/>
  <c r="P340" i="252"/>
  <c r="P344" i="252"/>
  <c r="P348" i="252"/>
  <c r="P352" i="252"/>
  <c r="P356" i="252"/>
  <c r="P360" i="252"/>
  <c r="P364" i="252"/>
  <c r="P368" i="252"/>
  <c r="P372" i="252"/>
  <c r="P376" i="252"/>
  <c r="P380" i="252"/>
  <c r="P384" i="252"/>
  <c r="P388" i="252"/>
  <c r="P392" i="252"/>
  <c r="P396" i="252"/>
  <c r="P400" i="252"/>
  <c r="P404" i="252"/>
  <c r="P408" i="252"/>
  <c r="P412" i="252"/>
  <c r="P416" i="252"/>
  <c r="P420" i="252"/>
  <c r="P424" i="252"/>
  <c r="P428" i="252"/>
  <c r="P432" i="252"/>
  <c r="P436" i="252"/>
  <c r="P440" i="252"/>
  <c r="P444" i="252"/>
  <c r="P448" i="252"/>
  <c r="P452" i="252"/>
  <c r="P456" i="252"/>
  <c r="P460" i="252"/>
  <c r="P464" i="252"/>
  <c r="P468" i="252"/>
  <c r="P472" i="252"/>
  <c r="P476" i="252"/>
  <c r="P480" i="252"/>
  <c r="P484" i="252"/>
  <c r="P488" i="252"/>
  <c r="P492" i="252"/>
  <c r="P496" i="252"/>
  <c r="P500" i="252"/>
  <c r="P504" i="252"/>
  <c r="P508" i="252"/>
  <c r="P512" i="252"/>
  <c r="P516" i="252"/>
  <c r="P520" i="252"/>
  <c r="P534" i="252"/>
  <c r="P1195" i="252"/>
  <c r="P1235" i="252"/>
  <c r="P1267" i="252"/>
  <c r="P1299" i="252"/>
  <c r="P1331" i="252"/>
  <c r="P1363" i="252"/>
  <c r="P1395" i="252"/>
  <c r="P1427" i="252"/>
  <c r="P1459" i="252"/>
  <c r="P1491" i="252"/>
  <c r="P1523" i="252"/>
  <c r="P1555" i="252"/>
  <c r="P1587" i="252"/>
  <c r="P1619" i="252"/>
  <c r="P1651" i="252"/>
  <c r="P1683" i="252"/>
  <c r="P855" i="252"/>
  <c r="P863" i="252"/>
  <c r="P871" i="252"/>
  <c r="P879" i="252"/>
  <c r="P887" i="252"/>
  <c r="P895" i="252"/>
  <c r="P903" i="252"/>
  <c r="P911" i="252"/>
  <c r="P919" i="252"/>
  <c r="P927" i="252"/>
  <c r="P935" i="252"/>
  <c r="P943" i="252"/>
  <c r="P951" i="252"/>
  <c r="P959" i="252"/>
  <c r="P967" i="252"/>
  <c r="N562" i="252"/>
  <c r="N566" i="252"/>
  <c r="N570" i="252"/>
  <c r="N574" i="252"/>
  <c r="N578" i="252"/>
  <c r="N582" i="252"/>
  <c r="N586" i="252"/>
  <c r="N590" i="252"/>
  <c r="N594" i="252"/>
  <c r="N598" i="252"/>
  <c r="N602" i="252"/>
  <c r="N606" i="252"/>
  <c r="N610" i="252"/>
  <c r="N614" i="252"/>
  <c r="N618" i="252"/>
  <c r="N622" i="252"/>
  <c r="N626" i="252"/>
  <c r="N630" i="252"/>
  <c r="N634" i="252"/>
  <c r="N638" i="252"/>
  <c r="N642" i="252"/>
  <c r="N646" i="252"/>
  <c r="N650" i="252"/>
  <c r="N654" i="252"/>
  <c r="N658" i="252"/>
  <c r="N662" i="252"/>
  <c r="N666" i="252"/>
  <c r="N670" i="252"/>
  <c r="N674" i="252"/>
  <c r="N678" i="252"/>
  <c r="N682" i="252"/>
  <c r="N686" i="252"/>
  <c r="N690" i="252"/>
  <c r="N694" i="252"/>
  <c r="N698" i="252"/>
  <c r="N702" i="252"/>
  <c r="N706" i="252"/>
  <c r="N710" i="252"/>
  <c r="N714" i="252"/>
  <c r="N718" i="252"/>
  <c r="N722" i="252"/>
  <c r="N726" i="252"/>
  <c r="N730" i="252"/>
  <c r="N734" i="252"/>
  <c r="N738" i="252"/>
  <c r="N742" i="252"/>
  <c r="N746" i="252"/>
  <c r="N750" i="252"/>
  <c r="N754" i="252"/>
  <c r="N758" i="252"/>
  <c r="N762" i="252"/>
  <c r="N766" i="252"/>
  <c r="N770" i="252"/>
  <c r="N774" i="252"/>
  <c r="N778" i="252"/>
  <c r="N782" i="252"/>
  <c r="N786" i="252"/>
  <c r="N790" i="252"/>
  <c r="N794" i="252"/>
  <c r="N798" i="252"/>
  <c r="N802" i="252"/>
  <c r="N806" i="252"/>
  <c r="N810" i="252"/>
  <c r="N814" i="252"/>
  <c r="N818" i="252"/>
  <c r="N822" i="252"/>
  <c r="N826" i="252"/>
  <c r="N830" i="252"/>
  <c r="N834" i="252"/>
  <c r="N838" i="252"/>
  <c r="N842" i="252"/>
  <c r="N846" i="252"/>
  <c r="N850" i="252"/>
  <c r="N1155" i="252"/>
  <c r="N1171" i="252"/>
  <c r="N1187" i="252"/>
  <c r="N1203" i="252"/>
  <c r="N1222" i="252"/>
  <c r="N1238" i="252"/>
  <c r="N1254" i="252"/>
  <c r="N1270" i="252"/>
  <c r="N1286" i="252"/>
  <c r="N1302" i="252"/>
  <c r="N1318" i="252"/>
  <c r="N1334" i="252"/>
  <c r="N1350" i="252"/>
  <c r="N1366" i="252"/>
  <c r="N1382" i="252"/>
  <c r="N1398" i="252"/>
  <c r="N1414" i="252"/>
  <c r="N1430" i="252"/>
  <c r="N1446" i="252"/>
  <c r="N1462" i="252"/>
  <c r="N1478" i="252"/>
  <c r="N1494" i="252"/>
  <c r="N1510" i="252"/>
  <c r="N1526" i="252"/>
  <c r="N1542" i="252"/>
  <c r="N1558" i="252"/>
  <c r="N1574" i="252"/>
  <c r="N1590" i="252"/>
  <c r="N1606" i="252"/>
  <c r="N1622" i="252"/>
  <c r="N1638" i="252"/>
  <c r="N1654" i="252"/>
  <c r="N1670" i="252"/>
  <c r="N1686" i="252"/>
  <c r="N1706" i="252"/>
  <c r="N853" i="252"/>
  <c r="N861" i="252"/>
  <c r="N869" i="252"/>
  <c r="N877" i="252"/>
  <c r="N885" i="252"/>
  <c r="N893" i="252"/>
  <c r="N901" i="252"/>
  <c r="N909" i="252"/>
  <c r="N917" i="252"/>
  <c r="N925" i="252"/>
  <c r="N933" i="252"/>
  <c r="N941" i="252"/>
  <c r="N949" i="252"/>
  <c r="N957" i="252"/>
  <c r="N965" i="252"/>
  <c r="N973" i="252"/>
  <c r="N981" i="252"/>
  <c r="N989" i="252"/>
  <c r="N997" i="252"/>
  <c r="N1005" i="252"/>
  <c r="N1013" i="252"/>
  <c r="N1021" i="252"/>
  <c r="N1029" i="252"/>
  <c r="N1037" i="252"/>
  <c r="N1045" i="252"/>
  <c r="N1053" i="252"/>
  <c r="N1061" i="252"/>
  <c r="N1069" i="252"/>
  <c r="N1077" i="252"/>
  <c r="N1085" i="252"/>
  <c r="N1093" i="252"/>
  <c r="N1101" i="252"/>
  <c r="N1109" i="252"/>
  <c r="N1117" i="252"/>
  <c r="N1125" i="252"/>
  <c r="N1133" i="252"/>
  <c r="N1141" i="252"/>
  <c r="N1150" i="252"/>
  <c r="N1166" i="252"/>
  <c r="N1182" i="252"/>
  <c r="N1198" i="252"/>
  <c r="N1708" i="252"/>
  <c r="N1745" i="252"/>
  <c r="N1215" i="252"/>
  <c r="N1223" i="252"/>
  <c r="N1231" i="252"/>
  <c r="N1239" i="252"/>
  <c r="N1247" i="252"/>
  <c r="N1255" i="252"/>
  <c r="N1263" i="252"/>
  <c r="N1271" i="252"/>
  <c r="N1279" i="252"/>
  <c r="N1287" i="252"/>
  <c r="N1295" i="252"/>
  <c r="N1303" i="252"/>
  <c r="N1311" i="252"/>
  <c r="N1319" i="252"/>
  <c r="N1327" i="252"/>
  <c r="N1335" i="252"/>
  <c r="N1343" i="252"/>
  <c r="N1351" i="252"/>
  <c r="N1359" i="252"/>
  <c r="N1367" i="252"/>
  <c r="N1375" i="252"/>
  <c r="N1383" i="252"/>
  <c r="N1391" i="252"/>
  <c r="N1399" i="252"/>
  <c r="N1407" i="252"/>
  <c r="N1415" i="252"/>
  <c r="N1423" i="252"/>
  <c r="N1431" i="252"/>
  <c r="N1439" i="252"/>
  <c r="N1447" i="252"/>
  <c r="N1455" i="252"/>
  <c r="N1463" i="252"/>
  <c r="N1471" i="252"/>
  <c r="N1479" i="252"/>
  <c r="N1487" i="252"/>
  <c r="N1495" i="252"/>
  <c r="N1503" i="252"/>
  <c r="N1511" i="252"/>
  <c r="N1519" i="252"/>
  <c r="N1527" i="252"/>
  <c r="N1535" i="252"/>
  <c r="N1543" i="252"/>
  <c r="N1551" i="252"/>
  <c r="N1559" i="252"/>
  <c r="N1567" i="252"/>
  <c r="N1575" i="252"/>
  <c r="N1583" i="252"/>
  <c r="N1591" i="252"/>
  <c r="N1599" i="252"/>
  <c r="N1607" i="252"/>
  <c r="N1615" i="252"/>
  <c r="N1623" i="252"/>
  <c r="N1631" i="252"/>
  <c r="N1639" i="252"/>
  <c r="N1647" i="252"/>
  <c r="N1655" i="252"/>
  <c r="N1663" i="252"/>
  <c r="N1671" i="252"/>
  <c r="N1679" i="252"/>
  <c r="N1687" i="252"/>
  <c r="N1695" i="252"/>
  <c r="N1711" i="252"/>
  <c r="N1735" i="252"/>
  <c r="N1697" i="252"/>
  <c r="N1713" i="252"/>
  <c r="N1737" i="252"/>
  <c r="N2064" i="252"/>
  <c r="N1725" i="252"/>
  <c r="N2068" i="252"/>
  <c r="N2910" i="252"/>
  <c r="N1740" i="252"/>
  <c r="N2066" i="252"/>
  <c r="N2098" i="252"/>
  <c r="N1726" i="252"/>
  <c r="N1742" i="252"/>
  <c r="N2062" i="252"/>
  <c r="N2094" i="252"/>
  <c r="N2049" i="252"/>
  <c r="N2065" i="252"/>
  <c r="N2081" i="252"/>
  <c r="N2097" i="252"/>
  <c r="N2922" i="252"/>
  <c r="N1749" i="252"/>
  <c r="N1753" i="252"/>
  <c r="N1757" i="252"/>
  <c r="N1761" i="252"/>
  <c r="N1765" i="252"/>
  <c r="N1769" i="252"/>
  <c r="N1773" i="252"/>
  <c r="N1777" i="252"/>
  <c r="N1781" i="252"/>
  <c r="N1785" i="252"/>
  <c r="N1789" i="252"/>
  <c r="N1793" i="252"/>
  <c r="N1797" i="252"/>
  <c r="N1801" i="252"/>
  <c r="N1805" i="252"/>
  <c r="N1809" i="252"/>
  <c r="N1813" i="252"/>
  <c r="N1817" i="252"/>
  <c r="N1821" i="252"/>
  <c r="N1825" i="252"/>
  <c r="N1829" i="252"/>
  <c r="N1833" i="252"/>
  <c r="N1837" i="252"/>
  <c r="N1841" i="252"/>
  <c r="N1845" i="252"/>
  <c r="N1849" i="252"/>
  <c r="N1853" i="252"/>
  <c r="N1857" i="252"/>
  <c r="N1861" i="252"/>
  <c r="N1865" i="252"/>
  <c r="N1869" i="252"/>
  <c r="N1873" i="252"/>
  <c r="N1877" i="252"/>
  <c r="N1881" i="252"/>
  <c r="N1885" i="252"/>
  <c r="N1889" i="252"/>
  <c r="N1893" i="252"/>
  <c r="N1897" i="252"/>
  <c r="N1901" i="252"/>
  <c r="N1905" i="252"/>
  <c r="N1909" i="252"/>
  <c r="N1913" i="252"/>
  <c r="N1917" i="252"/>
  <c r="N1921" i="252"/>
  <c r="N1925" i="252"/>
  <c r="N1929" i="252"/>
  <c r="N1933" i="252"/>
  <c r="N1937" i="252"/>
  <c r="N1941" i="252"/>
  <c r="N1945" i="252"/>
  <c r="N1949" i="252"/>
  <c r="N1953" i="252"/>
  <c r="N1957" i="252"/>
  <c r="N1961" i="252"/>
  <c r="N1965" i="252"/>
  <c r="N1969" i="252"/>
  <c r="N1973" i="252"/>
  <c r="N1977" i="252"/>
  <c r="N1981" i="252"/>
  <c r="N1985" i="252"/>
  <c r="N1989" i="252"/>
  <c r="N1993" i="252"/>
  <c r="N1997" i="252"/>
  <c r="N2001" i="252"/>
  <c r="N2005" i="252"/>
  <c r="N2009" i="252"/>
  <c r="N2013" i="252"/>
  <c r="N2017" i="252"/>
  <c r="N2021" i="252"/>
  <c r="N2025" i="252"/>
  <c r="N2029" i="252"/>
  <c r="N2033" i="252"/>
  <c r="N2037" i="252"/>
  <c r="N2041" i="252"/>
  <c r="N2047" i="252"/>
  <c r="N2063" i="252"/>
  <c r="N2079" i="252"/>
  <c r="N2095" i="252"/>
  <c r="N2906" i="252"/>
  <c r="N2870" i="252"/>
  <c r="N2633" i="252"/>
  <c r="N2866" i="252"/>
  <c r="N2930" i="252"/>
  <c r="N2102" i="252"/>
  <c r="N2106" i="252"/>
  <c r="N2110" i="252"/>
  <c r="N2114" i="252"/>
  <c r="N2118" i="252"/>
  <c r="N2122" i="252"/>
  <c r="N2126" i="252"/>
  <c r="N2130" i="252"/>
  <c r="N2134" i="252"/>
  <c r="N2138" i="252"/>
  <c r="N2142" i="252"/>
  <c r="N2146" i="252"/>
  <c r="N2150" i="252"/>
  <c r="N2154" i="252"/>
  <c r="N2158" i="252"/>
  <c r="N2162" i="252"/>
  <c r="N2166" i="252"/>
  <c r="N2170" i="252"/>
  <c r="N2174" i="252"/>
  <c r="N2178" i="252"/>
  <c r="N2182" i="252"/>
  <c r="N2186" i="252"/>
  <c r="N2190" i="252"/>
  <c r="N2194" i="252"/>
  <c r="N2198" i="252"/>
  <c r="N2202" i="252"/>
  <c r="N2206" i="252"/>
  <c r="N2210" i="252"/>
  <c r="N2214" i="252"/>
  <c r="N2218" i="252"/>
  <c r="N2222" i="252"/>
  <c r="N2226" i="252"/>
  <c r="N2230" i="252"/>
  <c r="N2234" i="252"/>
  <c r="N2238" i="252"/>
  <c r="N2242" i="252"/>
  <c r="N2246" i="252"/>
  <c r="N2250" i="252"/>
  <c r="N2254" i="252"/>
  <c r="N2258" i="252"/>
  <c r="N2262" i="252"/>
  <c r="N2266" i="252"/>
  <c r="N2270" i="252"/>
  <c r="N2274" i="252"/>
  <c r="N2278" i="252"/>
  <c r="N2282" i="252"/>
  <c r="N2286" i="252"/>
  <c r="N2290" i="252"/>
  <c r="N2294" i="252"/>
  <c r="N2298" i="252"/>
  <c r="N2302" i="252"/>
  <c r="N2306" i="252"/>
  <c r="N2310" i="252"/>
  <c r="N2314" i="252"/>
  <c r="N2318" i="252"/>
  <c r="N2322" i="252"/>
  <c r="N2326" i="252"/>
  <c r="N2330" i="252"/>
  <c r="N2334" i="252"/>
  <c r="N2338" i="252"/>
  <c r="N2342" i="252"/>
  <c r="N2346" i="252"/>
  <c r="N2350" i="252"/>
  <c r="N2354" i="252"/>
  <c r="N2358" i="252"/>
  <c r="N2362" i="252"/>
  <c r="N2366" i="252"/>
  <c r="N2370" i="252"/>
  <c r="N2374" i="252"/>
  <c r="N2378" i="252"/>
  <c r="N2382" i="252"/>
  <c r="N2386" i="252"/>
  <c r="N2390" i="252"/>
  <c r="N2394" i="252"/>
  <c r="N2398" i="252"/>
  <c r="N2402" i="252"/>
  <c r="N2406" i="252"/>
  <c r="N2410" i="252"/>
  <c r="N2414" i="252"/>
  <c r="N2418" i="252"/>
  <c r="N2422" i="252"/>
  <c r="N2426" i="252"/>
  <c r="N2430" i="252"/>
  <c r="N2434" i="252"/>
  <c r="N2438" i="252"/>
  <c r="N2442" i="252"/>
  <c r="N2446" i="252"/>
  <c r="N2450" i="252"/>
  <c r="N2454" i="252"/>
  <c r="N2458" i="252"/>
  <c r="N2655" i="252"/>
  <c r="N2868" i="252"/>
  <c r="N2900" i="252"/>
  <c r="N3047" i="252"/>
  <c r="N2651" i="252"/>
  <c r="N2864" i="252"/>
  <c r="N2896" i="252"/>
  <c r="N2928" i="252"/>
  <c r="N2461" i="252"/>
  <c r="N2465" i="252"/>
  <c r="N2469" i="252"/>
  <c r="N2473" i="252"/>
  <c r="N2477" i="252"/>
  <c r="N2481" i="252"/>
  <c r="N2485" i="252"/>
  <c r="N2489" i="252"/>
  <c r="N2493" i="252"/>
  <c r="N2497" i="252"/>
  <c r="N2501" i="252"/>
  <c r="N2505" i="252"/>
  <c r="N2509" i="252"/>
  <c r="N2513" i="252"/>
  <c r="N2517" i="252"/>
  <c r="N2521" i="252"/>
  <c r="N2525" i="252"/>
  <c r="N2529" i="252"/>
  <c r="N2533" i="252"/>
  <c r="N2537" i="252"/>
  <c r="N2541" i="252"/>
  <c r="N2545" i="252"/>
  <c r="N2549" i="252"/>
  <c r="N2553" i="252"/>
  <c r="N2557" i="252"/>
  <c r="N2561" i="252"/>
  <c r="N2565" i="252"/>
  <c r="N2569" i="252"/>
  <c r="N2573" i="252"/>
  <c r="N2577" i="252"/>
  <c r="N2581" i="252"/>
  <c r="N2585" i="252"/>
  <c r="N2589" i="252"/>
  <c r="N2593" i="252"/>
  <c r="N2597" i="252"/>
  <c r="N2601" i="252"/>
  <c r="N2605" i="252"/>
  <c r="N2609" i="252"/>
  <c r="N2613" i="252"/>
  <c r="N2617" i="252"/>
  <c r="N2621" i="252"/>
  <c r="N2625" i="252"/>
  <c r="N2629" i="252"/>
  <c r="N2634" i="252"/>
  <c r="N2650" i="252"/>
  <c r="N2666" i="252"/>
  <c r="N2865" i="252"/>
  <c r="N2881" i="252"/>
  <c r="N2897" i="252"/>
  <c r="N2913" i="252"/>
  <c r="N2929" i="252"/>
  <c r="N2640" i="252"/>
  <c r="N2656" i="252"/>
  <c r="N2847" i="252"/>
  <c r="N2867" i="252"/>
  <c r="N2883" i="252"/>
  <c r="N2899" i="252"/>
  <c r="N2915" i="252"/>
  <c r="N2931" i="252"/>
  <c r="N2838" i="252"/>
  <c r="N2854" i="252"/>
  <c r="N3069" i="252"/>
  <c r="N2668" i="252"/>
  <c r="N2672" i="252"/>
  <c r="N2676" i="252"/>
  <c r="N2680" i="252"/>
  <c r="N2684" i="252"/>
  <c r="N2688" i="252"/>
  <c r="N2692" i="252"/>
  <c r="N2696" i="252"/>
  <c r="N2700" i="252"/>
  <c r="N2704" i="252"/>
  <c r="N2708" i="252"/>
  <c r="N2712" i="252"/>
  <c r="N2716" i="252"/>
  <c r="N2720" i="252"/>
  <c r="N2724" i="252"/>
  <c r="N2728" i="252"/>
  <c r="N2732" i="252"/>
  <c r="N2736" i="252"/>
  <c r="N2740" i="252"/>
  <c r="N2744" i="252"/>
  <c r="N2748" i="252"/>
  <c r="N2752" i="252"/>
  <c r="N2756" i="252"/>
  <c r="N2760" i="252"/>
  <c r="N2764" i="252"/>
  <c r="N2768" i="252"/>
  <c r="N2772" i="252"/>
  <c r="N2776" i="252"/>
  <c r="N2780" i="252"/>
  <c r="N2784" i="252"/>
  <c r="N2788" i="252"/>
  <c r="N2792" i="252"/>
  <c r="N2796" i="252"/>
  <c r="N2800" i="252"/>
  <c r="N2804" i="252"/>
  <c r="N2808" i="252"/>
  <c r="N2812" i="252"/>
  <c r="N2816" i="252"/>
  <c r="N2820" i="252"/>
  <c r="N2824" i="252"/>
  <c r="N2828" i="252"/>
  <c r="N2832" i="252"/>
  <c r="N2836" i="252"/>
  <c r="N2852" i="252"/>
  <c r="N3049" i="252"/>
  <c r="N3081" i="252"/>
  <c r="N3043" i="252"/>
  <c r="N3058" i="252"/>
  <c r="N3074" i="252"/>
  <c r="N2933" i="252"/>
  <c r="N3052" i="252"/>
  <c r="N3068" i="252"/>
  <c r="N3141" i="252"/>
  <c r="N3042" i="252"/>
  <c r="N2936" i="252"/>
  <c r="N2940" i="252"/>
  <c r="N2944" i="252"/>
  <c r="N2948" i="252"/>
  <c r="N2952" i="252"/>
  <c r="N2956" i="252"/>
  <c r="N2960" i="252"/>
  <c r="N2964" i="252"/>
  <c r="N2968" i="252"/>
  <c r="N2972" i="252"/>
  <c r="N2976" i="252"/>
  <c r="N2980" i="252"/>
  <c r="N2984" i="252"/>
  <c r="N2988" i="252"/>
  <c r="N2992" i="252"/>
  <c r="N2996" i="252"/>
  <c r="N3000" i="252"/>
  <c r="N3004" i="252"/>
  <c r="N3008" i="252"/>
  <c r="N3012" i="252"/>
  <c r="N3016" i="252"/>
  <c r="N3020" i="252"/>
  <c r="N3024" i="252"/>
  <c r="N3028" i="252"/>
  <c r="N3036" i="252"/>
  <c r="N3147" i="252"/>
  <c r="N3144" i="252"/>
  <c r="N3164" i="252"/>
  <c r="N3146" i="252"/>
  <c r="N3168" i="252"/>
  <c r="N3169" i="252"/>
  <c r="N3084" i="252"/>
  <c r="N3088" i="252"/>
  <c r="N3092" i="252"/>
  <c r="N3096" i="252"/>
  <c r="N3100" i="252"/>
  <c r="N3104" i="252"/>
  <c r="N3108" i="252"/>
  <c r="N3112" i="252"/>
  <c r="N3116" i="252"/>
  <c r="N3120" i="252"/>
  <c r="N3124" i="252"/>
  <c r="N3128" i="252"/>
  <c r="N3132" i="252"/>
  <c r="N3136" i="252"/>
  <c r="N3167" i="252"/>
  <c r="N3177" i="252"/>
  <c r="N3181" i="252"/>
  <c r="N3185" i="252"/>
  <c r="N3189" i="252"/>
  <c r="N3193" i="252"/>
  <c r="N3197" i="252"/>
  <c r="N3201" i="252"/>
  <c r="N3205" i="252"/>
  <c r="P523" i="252"/>
  <c r="P569" i="252"/>
  <c r="P601" i="252"/>
  <c r="P633" i="252"/>
  <c r="P665" i="252"/>
  <c r="P697" i="252"/>
  <c r="P729" i="252"/>
  <c r="P761" i="252"/>
  <c r="P793" i="252"/>
  <c r="P825" i="252"/>
  <c r="P862" i="252"/>
  <c r="P926" i="252"/>
  <c r="P990" i="252"/>
  <c r="P1054" i="252"/>
  <c r="P1118" i="252"/>
  <c r="P1187" i="252"/>
  <c r="P1335" i="252"/>
  <c r="P1463" i="252"/>
  <c r="P1591" i="252"/>
  <c r="P531" i="252"/>
  <c r="P565" i="252"/>
  <c r="P597" i="252"/>
  <c r="P629" i="252"/>
  <c r="P661" i="252"/>
  <c r="P693" i="252"/>
  <c r="P725" i="252"/>
  <c r="P757" i="252"/>
  <c r="P789" i="252"/>
  <c r="P821" i="252"/>
  <c r="P854" i="252"/>
  <c r="P918" i="252"/>
  <c r="P982" i="252"/>
  <c r="P1046" i="252"/>
  <c r="P1110" i="252"/>
  <c r="P524" i="252"/>
  <c r="P1287" i="252"/>
  <c r="P1415" i="252"/>
  <c r="P1543" i="252"/>
  <c r="P1671" i="252"/>
  <c r="P543" i="252"/>
  <c r="P559" i="252"/>
  <c r="P575" i="252"/>
  <c r="P591" i="252"/>
  <c r="P607" i="252"/>
  <c r="P623" i="252"/>
  <c r="P639" i="252"/>
  <c r="P655" i="252"/>
  <c r="P671" i="252"/>
  <c r="P687" i="252"/>
  <c r="P703" i="252"/>
  <c r="P719" i="252"/>
  <c r="P735" i="252"/>
  <c r="P751" i="252"/>
  <c r="P767" i="252"/>
  <c r="P783" i="252"/>
  <c r="P799" i="252"/>
  <c r="P815" i="252"/>
  <c r="P831" i="252"/>
  <c r="P847" i="252"/>
  <c r="P874" i="252"/>
  <c r="P906" i="252"/>
  <c r="P938" i="252"/>
  <c r="P970" i="252"/>
  <c r="P1002" i="252"/>
  <c r="P1034" i="252"/>
  <c r="P1066" i="252"/>
  <c r="P1098" i="252"/>
  <c r="P1130" i="252"/>
  <c r="P1185" i="252"/>
  <c r="P1171" i="252"/>
  <c r="P1247" i="252"/>
  <c r="P1311" i="252"/>
  <c r="P1375" i="252"/>
  <c r="P1439" i="252"/>
  <c r="P1503" i="252"/>
  <c r="P1567" i="252"/>
  <c r="P1631" i="252"/>
  <c r="P1695" i="252"/>
  <c r="P529" i="252"/>
  <c r="P540" i="252"/>
  <c r="P548" i="252"/>
  <c r="P556" i="252"/>
  <c r="P564" i="252"/>
  <c r="P572" i="252"/>
  <c r="P580" i="252"/>
  <c r="P588" i="252"/>
  <c r="P596" i="252"/>
  <c r="P604" i="252"/>
  <c r="P612" i="252"/>
  <c r="P620" i="252"/>
  <c r="P628" i="252"/>
  <c r="P636" i="252"/>
  <c r="P644" i="252"/>
  <c r="P652" i="252"/>
  <c r="P660" i="252"/>
  <c r="P668" i="252"/>
  <c r="P676" i="252"/>
  <c r="P684" i="252"/>
  <c r="P692" i="252"/>
  <c r="P700" i="252"/>
  <c r="P708" i="252"/>
  <c r="P716" i="252"/>
  <c r="P724" i="252"/>
  <c r="P732" i="252"/>
  <c r="P740" i="252"/>
  <c r="P748" i="252"/>
  <c r="P756" i="252"/>
  <c r="P764" i="252"/>
  <c r="P772" i="252"/>
  <c r="P780" i="252"/>
  <c r="P788" i="252"/>
  <c r="P796" i="252"/>
  <c r="P804" i="252"/>
  <c r="P812" i="252"/>
  <c r="P820" i="252"/>
  <c r="P828" i="252"/>
  <c r="P836" i="252"/>
  <c r="P844" i="252"/>
  <c r="P852" i="252"/>
  <c r="P868" i="252"/>
  <c r="P884" i="252"/>
  <c r="P900" i="252"/>
  <c r="P916" i="252"/>
  <c r="P932" i="252"/>
  <c r="P948" i="252"/>
  <c r="P964" i="252"/>
  <c r="P980" i="252"/>
  <c r="P996" i="252"/>
  <c r="P1012" i="252"/>
  <c r="P1028" i="252"/>
  <c r="P1044" i="252"/>
  <c r="P1060" i="252"/>
  <c r="P1076" i="252"/>
  <c r="P1092" i="252"/>
  <c r="P1108" i="252"/>
  <c r="P1124" i="252"/>
  <c r="P1140" i="252"/>
  <c r="P1193" i="252"/>
  <c r="P9" i="252"/>
  <c r="P13" i="252"/>
  <c r="P17" i="252"/>
  <c r="P21" i="252"/>
  <c r="P25" i="252"/>
  <c r="P29" i="252"/>
  <c r="P33" i="252"/>
  <c r="P37" i="252"/>
  <c r="P41" i="252"/>
  <c r="P45" i="252"/>
  <c r="P49" i="252"/>
  <c r="P53" i="252"/>
  <c r="P57" i="252"/>
  <c r="P61" i="252"/>
  <c r="P65" i="252"/>
  <c r="P69" i="252"/>
  <c r="P73" i="252"/>
  <c r="P77" i="252"/>
  <c r="P81" i="252"/>
  <c r="P85" i="252"/>
  <c r="P89" i="252"/>
  <c r="P93" i="252"/>
  <c r="P97" i="252"/>
  <c r="P101" i="252"/>
  <c r="P105" i="252"/>
  <c r="P109" i="252"/>
  <c r="P113" i="252"/>
  <c r="P117" i="252"/>
  <c r="P121" i="252"/>
  <c r="P125" i="252"/>
  <c r="P129" i="252"/>
  <c r="P133" i="252"/>
  <c r="P137" i="252"/>
  <c r="P141" i="252"/>
  <c r="P145" i="252"/>
  <c r="P149" i="252"/>
  <c r="P153" i="252"/>
  <c r="P157" i="252"/>
  <c r="P161" i="252"/>
  <c r="P165" i="252"/>
  <c r="P169" i="252"/>
  <c r="P173" i="252"/>
  <c r="P177" i="252"/>
  <c r="P181" i="252"/>
  <c r="P185" i="252"/>
  <c r="P189" i="252"/>
  <c r="P193" i="252"/>
  <c r="P197" i="252"/>
  <c r="P201" i="252"/>
  <c r="P205" i="252"/>
  <c r="P209" i="252"/>
  <c r="P213" i="252"/>
  <c r="P217" i="252"/>
  <c r="P221" i="252"/>
  <c r="P225" i="252"/>
  <c r="P229" i="252"/>
  <c r="P233" i="252"/>
  <c r="P237" i="252"/>
  <c r="P241" i="252"/>
  <c r="P245" i="252"/>
  <c r="P249" i="252"/>
  <c r="P253" i="252"/>
  <c r="P257" i="252"/>
  <c r="P261" i="252"/>
  <c r="P265" i="252"/>
  <c r="P269" i="252"/>
  <c r="P273" i="252"/>
  <c r="P277" i="252"/>
  <c r="P281" i="252"/>
  <c r="P285" i="252"/>
  <c r="P289" i="252"/>
  <c r="P293" i="252"/>
  <c r="P297" i="252"/>
  <c r="P301" i="252"/>
  <c r="P305" i="252"/>
  <c r="P309" i="252"/>
  <c r="P313" i="252"/>
  <c r="P317" i="252"/>
  <c r="P321" i="252"/>
  <c r="P325" i="252"/>
  <c r="P329" i="252"/>
  <c r="P333" i="252"/>
  <c r="P337" i="252"/>
  <c r="P341" i="252"/>
  <c r="P345" i="252"/>
  <c r="P349" i="252"/>
  <c r="P353" i="252"/>
  <c r="P357" i="252"/>
  <c r="P361" i="252"/>
  <c r="P365" i="252"/>
  <c r="P369" i="252"/>
  <c r="P373" i="252"/>
  <c r="P377" i="252"/>
  <c r="P381" i="252"/>
  <c r="P385" i="252"/>
  <c r="P389" i="252"/>
  <c r="P393" i="252"/>
  <c r="P397" i="252"/>
  <c r="P401" i="252"/>
  <c r="P405" i="252"/>
  <c r="P409" i="252"/>
  <c r="P413" i="252"/>
  <c r="P417" i="252"/>
  <c r="P421" i="252"/>
  <c r="P425" i="252"/>
  <c r="P429" i="252"/>
  <c r="P433" i="252"/>
  <c r="P437" i="252"/>
  <c r="P441" i="252"/>
  <c r="P445" i="252"/>
  <c r="P449" i="252"/>
  <c r="P453" i="252"/>
  <c r="P457" i="252"/>
  <c r="P461" i="252"/>
  <c r="P465" i="252"/>
  <c r="P469" i="252"/>
  <c r="P473" i="252"/>
  <c r="P477" i="252"/>
  <c r="P481" i="252"/>
  <c r="P485" i="252"/>
  <c r="P489" i="252"/>
  <c r="P493" i="252"/>
  <c r="P497" i="252"/>
  <c r="P501" i="252"/>
  <c r="P505" i="252"/>
  <c r="P509" i="252"/>
  <c r="P513" i="252"/>
  <c r="P517" i="252"/>
  <c r="P522" i="252"/>
  <c r="P1147" i="252"/>
  <c r="P1211" i="252"/>
  <c r="P1243" i="252"/>
  <c r="P1275" i="252"/>
  <c r="P1307" i="252"/>
  <c r="P1339" i="252"/>
  <c r="P1371" i="252"/>
  <c r="P1403" i="252"/>
  <c r="P1435" i="252"/>
  <c r="P1467" i="252"/>
  <c r="P1499" i="252"/>
  <c r="P1531" i="252"/>
  <c r="P1563" i="252"/>
  <c r="P1595" i="252"/>
  <c r="P1627" i="252"/>
  <c r="P1659" i="252"/>
  <c r="P1691" i="252"/>
  <c r="P857" i="252"/>
  <c r="P865" i="252"/>
  <c r="P873" i="252"/>
  <c r="P881" i="252"/>
  <c r="P889" i="252"/>
  <c r="P897" i="252"/>
  <c r="P905" i="252"/>
  <c r="P913" i="252"/>
  <c r="P921" i="252"/>
  <c r="P929" i="252"/>
  <c r="P937" i="252"/>
  <c r="P945" i="252"/>
  <c r="P953" i="252"/>
  <c r="P961" i="252"/>
  <c r="P969" i="252"/>
  <c r="P977" i="252"/>
  <c r="P985" i="252"/>
  <c r="P993" i="252"/>
  <c r="P1001" i="252"/>
  <c r="P1009" i="252"/>
  <c r="P1017" i="252"/>
  <c r="P1025" i="252"/>
  <c r="P1033" i="252"/>
  <c r="P1041" i="252"/>
  <c r="P1049" i="252"/>
  <c r="P1057" i="252"/>
  <c r="P1065" i="252"/>
  <c r="P1073" i="252"/>
  <c r="P1081" i="252"/>
  <c r="P1089" i="252"/>
  <c r="P1097" i="252"/>
  <c r="P1105" i="252"/>
  <c r="P1113" i="252"/>
  <c r="P1121" i="252"/>
  <c r="P1129" i="252"/>
  <c r="P1137" i="252"/>
  <c r="P1145" i="252"/>
  <c r="P1173" i="252"/>
  <c r="P1205" i="252"/>
  <c r="P1151" i="252"/>
  <c r="P1183" i="252"/>
  <c r="P1213" i="252"/>
  <c r="P1229" i="252"/>
  <c r="P1245" i="252"/>
  <c r="P1261" i="252"/>
  <c r="P1277" i="252"/>
  <c r="P1293" i="252"/>
  <c r="P1309" i="252"/>
  <c r="P1325" i="252"/>
  <c r="P1341" i="252"/>
  <c r="P1357" i="252"/>
  <c r="P1373" i="252"/>
  <c r="P1389" i="252"/>
  <c r="P1405" i="252"/>
  <c r="P1421" i="252"/>
  <c r="P1437" i="252"/>
  <c r="P1453" i="252"/>
  <c r="P1469" i="252"/>
  <c r="P1485" i="252"/>
  <c r="P1501" i="252"/>
  <c r="P1517" i="252"/>
  <c r="P1533" i="252"/>
  <c r="P1549" i="252"/>
  <c r="P1565" i="252"/>
  <c r="P1581" i="252"/>
  <c r="P1597" i="252"/>
  <c r="P1613" i="252"/>
  <c r="P1629" i="252"/>
  <c r="P1645" i="252"/>
  <c r="P1661" i="252"/>
  <c r="P1677" i="252"/>
  <c r="P1693" i="252"/>
  <c r="P1712" i="252"/>
  <c r="P1152" i="252"/>
  <c r="P1160" i="252"/>
  <c r="P1168" i="252"/>
  <c r="P1176" i="252"/>
  <c r="P1184" i="252"/>
  <c r="P1192" i="252"/>
  <c r="P1200" i="252"/>
  <c r="P1208" i="252"/>
  <c r="P1216" i="252"/>
  <c r="P1224" i="252"/>
  <c r="P1232" i="252"/>
  <c r="P1240" i="252"/>
  <c r="P1248" i="252"/>
  <c r="P1256" i="252"/>
  <c r="P1264" i="252"/>
  <c r="P1272" i="252"/>
  <c r="P1280" i="252"/>
  <c r="P1288" i="252"/>
  <c r="P1296" i="252"/>
  <c r="P1304" i="252"/>
  <c r="P1312" i="252"/>
  <c r="P1320" i="252"/>
  <c r="P1328" i="252"/>
  <c r="P1336" i="252"/>
  <c r="P1344" i="252"/>
  <c r="P1352" i="252"/>
  <c r="P1360" i="252"/>
  <c r="P1368" i="252"/>
  <c r="P1376" i="252"/>
  <c r="P1384" i="252"/>
  <c r="P1392" i="252"/>
  <c r="P1400" i="252"/>
  <c r="P1408" i="252"/>
  <c r="P1416" i="252"/>
  <c r="P1424" i="252"/>
  <c r="P1432" i="252"/>
  <c r="P1440" i="252"/>
  <c r="P1448" i="252"/>
  <c r="P1456" i="252"/>
  <c r="P1464" i="252"/>
  <c r="P1472" i="252"/>
  <c r="P1480" i="252"/>
  <c r="P1488" i="252"/>
  <c r="P1496" i="252"/>
  <c r="P1504" i="252"/>
  <c r="P1512" i="252"/>
  <c r="P1520" i="252"/>
  <c r="P1528" i="252"/>
  <c r="P1536" i="252"/>
  <c r="P1544" i="252"/>
  <c r="P1552" i="252"/>
  <c r="P1560" i="252"/>
  <c r="P1568" i="252"/>
  <c r="P1576" i="252"/>
  <c r="P1584" i="252"/>
  <c r="P1592" i="252"/>
  <c r="P1600" i="252"/>
  <c r="P1608" i="252"/>
  <c r="P1616" i="252"/>
  <c r="P1624" i="252"/>
  <c r="P1632" i="252"/>
  <c r="P1640" i="252"/>
  <c r="P1648" i="252"/>
  <c r="P1656" i="252"/>
  <c r="P1664" i="252"/>
  <c r="P1672" i="252"/>
  <c r="P1680" i="252"/>
  <c r="P1688" i="252"/>
  <c r="P1698" i="252"/>
  <c r="P2468" i="252"/>
  <c r="P1701" i="252"/>
  <c r="P1709" i="252"/>
  <c r="P1717" i="252"/>
  <c r="P2484" i="252"/>
  <c r="P1726" i="252"/>
  <c r="P1730" i="252"/>
  <c r="P1734" i="252"/>
  <c r="P1738" i="252"/>
  <c r="P1742" i="252"/>
  <c r="P1746" i="252"/>
  <c r="P1750" i="252"/>
  <c r="P1754" i="252"/>
  <c r="P1758" i="252"/>
  <c r="P1762" i="252"/>
  <c r="P1766" i="252"/>
  <c r="P1770" i="252"/>
  <c r="P1774" i="252"/>
  <c r="P1778" i="252"/>
  <c r="P1782" i="252"/>
  <c r="P1786" i="252"/>
  <c r="P1790" i="252"/>
  <c r="P1794" i="252"/>
  <c r="P1798" i="252"/>
  <c r="P1802" i="252"/>
  <c r="P1806" i="252"/>
  <c r="P1810" i="252"/>
  <c r="P1814" i="252"/>
  <c r="P1818" i="252"/>
  <c r="P1822" i="252"/>
  <c r="P1826" i="252"/>
  <c r="P1830" i="252"/>
  <c r="P1834" i="252"/>
  <c r="P1838" i="252"/>
  <c r="P1842" i="252"/>
  <c r="P1846" i="252"/>
  <c r="P1850" i="252"/>
  <c r="P1854" i="252"/>
  <c r="P1858" i="252"/>
  <c r="P1862" i="252"/>
  <c r="P1866" i="252"/>
  <c r="P1870" i="252"/>
  <c r="P1874" i="252"/>
  <c r="P1878" i="252"/>
  <c r="P1882" i="252"/>
  <c r="P1886" i="252"/>
  <c r="P1890" i="252"/>
  <c r="P1894" i="252"/>
  <c r="P1898" i="252"/>
  <c r="P1902" i="252"/>
  <c r="P1906" i="252"/>
  <c r="P1910" i="252"/>
  <c r="P1914" i="252"/>
  <c r="P1918" i="252"/>
  <c r="P1922" i="252"/>
  <c r="P1926" i="252"/>
  <c r="P1930" i="252"/>
  <c r="N563" i="252"/>
  <c r="N567" i="252"/>
  <c r="N571" i="252"/>
  <c r="N575" i="252"/>
  <c r="N579" i="252"/>
  <c r="N583" i="252"/>
  <c r="N587" i="252"/>
  <c r="N591" i="252"/>
  <c r="N595" i="252"/>
  <c r="N599" i="252"/>
  <c r="N603" i="252"/>
  <c r="N607" i="252"/>
  <c r="N611" i="252"/>
  <c r="N615" i="252"/>
  <c r="N619" i="252"/>
  <c r="N623" i="252"/>
  <c r="N627" i="252"/>
  <c r="N631" i="252"/>
  <c r="N635" i="252"/>
  <c r="N639" i="252"/>
  <c r="N643" i="252"/>
  <c r="N647" i="252"/>
  <c r="N651" i="252"/>
  <c r="N655" i="252"/>
  <c r="N659" i="252"/>
  <c r="N663" i="252"/>
  <c r="N667" i="252"/>
  <c r="N671" i="252"/>
  <c r="N675" i="252"/>
  <c r="N679" i="252"/>
  <c r="N683" i="252"/>
  <c r="N687" i="252"/>
  <c r="N691" i="252"/>
  <c r="N695" i="252"/>
  <c r="N699" i="252"/>
  <c r="N703" i="252"/>
  <c r="N707" i="252"/>
  <c r="N711" i="252"/>
  <c r="N715" i="252"/>
  <c r="N719" i="252"/>
  <c r="N723" i="252"/>
  <c r="N727" i="252"/>
  <c r="N731" i="252"/>
  <c r="N735" i="252"/>
  <c r="N739" i="252"/>
  <c r="N743" i="252"/>
  <c r="N747" i="252"/>
  <c r="N751" i="252"/>
  <c r="N755" i="252"/>
  <c r="N759" i="252"/>
  <c r="N763" i="252"/>
  <c r="N767" i="252"/>
  <c r="N771" i="252"/>
  <c r="N775" i="252"/>
  <c r="N779" i="252"/>
  <c r="N783" i="252"/>
  <c r="N787" i="252"/>
  <c r="N791" i="252"/>
  <c r="N795" i="252"/>
  <c r="N799" i="252"/>
  <c r="N803" i="252"/>
  <c r="N807" i="252"/>
  <c r="N811" i="252"/>
  <c r="N815" i="252"/>
  <c r="N819" i="252"/>
  <c r="N823" i="252"/>
  <c r="N827" i="252"/>
  <c r="N831" i="252"/>
  <c r="N835" i="252"/>
  <c r="N839" i="252"/>
  <c r="N843" i="252"/>
  <c r="N847" i="252"/>
  <c r="N851" i="252"/>
  <c r="N1156" i="252"/>
  <c r="N1172" i="252"/>
  <c r="N1188" i="252"/>
  <c r="N1204" i="252"/>
  <c r="N1226" i="252"/>
  <c r="N1242" i="252"/>
  <c r="N1258" i="252"/>
  <c r="N1274" i="252"/>
  <c r="N1290" i="252"/>
  <c r="N1306" i="252"/>
  <c r="N1322" i="252"/>
  <c r="N1338" i="252"/>
  <c r="N1354" i="252"/>
  <c r="N1370" i="252"/>
  <c r="N1386" i="252"/>
  <c r="N1402" i="252"/>
  <c r="N1418" i="252"/>
  <c r="N1434" i="252"/>
  <c r="N1450" i="252"/>
  <c r="N1466" i="252"/>
  <c r="N1482" i="252"/>
  <c r="N1498" i="252"/>
  <c r="N1514" i="252"/>
  <c r="N1530" i="252"/>
  <c r="N1546" i="252"/>
  <c r="N1562" i="252"/>
  <c r="N1578" i="252"/>
  <c r="N1594" i="252"/>
  <c r="N1610" i="252"/>
  <c r="N1626" i="252"/>
  <c r="N1642" i="252"/>
  <c r="N1658" i="252"/>
  <c r="N1674" i="252"/>
  <c r="N1690" i="252"/>
  <c r="N1715" i="252"/>
  <c r="N855" i="252"/>
  <c r="N863" i="252"/>
  <c r="N871" i="252"/>
  <c r="N879" i="252"/>
  <c r="N887" i="252"/>
  <c r="N895" i="252"/>
  <c r="N903" i="252"/>
  <c r="N911" i="252"/>
  <c r="N919" i="252"/>
  <c r="N927" i="252"/>
  <c r="N935" i="252"/>
  <c r="N943" i="252"/>
  <c r="N951" i="252"/>
  <c r="N959" i="252"/>
  <c r="N967" i="252"/>
  <c r="N975" i="252"/>
  <c r="N983" i="252"/>
  <c r="N991" i="252"/>
  <c r="N999" i="252"/>
  <c r="N1007" i="252"/>
  <c r="N1015" i="252"/>
  <c r="N1023" i="252"/>
  <c r="N1031" i="252"/>
  <c r="N1039" i="252"/>
  <c r="N1047" i="252"/>
  <c r="N1055" i="252"/>
  <c r="N1063" i="252"/>
  <c r="N1071" i="252"/>
  <c r="N1079" i="252"/>
  <c r="N1087" i="252"/>
  <c r="N1095" i="252"/>
  <c r="N1103" i="252"/>
  <c r="N1111" i="252"/>
  <c r="N1119" i="252"/>
  <c r="N1127" i="252"/>
  <c r="N1135" i="252"/>
  <c r="N1143" i="252"/>
  <c r="N1157" i="252"/>
  <c r="N1173" i="252"/>
  <c r="N1189" i="252"/>
  <c r="N1205" i="252"/>
  <c r="N1717" i="252"/>
  <c r="N2092" i="252"/>
  <c r="N1217" i="252"/>
  <c r="N1225" i="252"/>
  <c r="N1233" i="252"/>
  <c r="N1241" i="252"/>
  <c r="N1249" i="252"/>
  <c r="N1257" i="252"/>
  <c r="N1265" i="252"/>
  <c r="N1273" i="252"/>
  <c r="N1281" i="252"/>
  <c r="N1289" i="252"/>
  <c r="N1297" i="252"/>
  <c r="N1305" i="252"/>
  <c r="N1313" i="252"/>
  <c r="N1321" i="252"/>
  <c r="N1329" i="252"/>
  <c r="N1337" i="252"/>
  <c r="N1345" i="252"/>
  <c r="N1353" i="252"/>
  <c r="N1361" i="252"/>
  <c r="N1369" i="252"/>
  <c r="N1377" i="252"/>
  <c r="N1385" i="252"/>
  <c r="N1393" i="252"/>
  <c r="N1401" i="252"/>
  <c r="N1409" i="252"/>
  <c r="N1417" i="252"/>
  <c r="N1425" i="252"/>
  <c r="N1433" i="252"/>
  <c r="N1441" i="252"/>
  <c r="N1449" i="252"/>
  <c r="N1457" i="252"/>
  <c r="N1465" i="252"/>
  <c r="N1473" i="252"/>
  <c r="N1481" i="252"/>
  <c r="N1489" i="252"/>
  <c r="N1497" i="252"/>
  <c r="N1505" i="252"/>
  <c r="N1513" i="252"/>
  <c r="N1521" i="252"/>
  <c r="N1529" i="252"/>
  <c r="N1537" i="252"/>
  <c r="N1545" i="252"/>
  <c r="N1553" i="252"/>
  <c r="N1561" i="252"/>
  <c r="N1569" i="252"/>
  <c r="N1577" i="252"/>
  <c r="N1585" i="252"/>
  <c r="N1593" i="252"/>
  <c r="N1601" i="252"/>
  <c r="N1609" i="252"/>
  <c r="N1617" i="252"/>
  <c r="N1625" i="252"/>
  <c r="N1633" i="252"/>
  <c r="N1641" i="252"/>
  <c r="N1649" i="252"/>
  <c r="N1657" i="252"/>
  <c r="N1665" i="252"/>
  <c r="N1673" i="252"/>
  <c r="N1681" i="252"/>
  <c r="N1689" i="252"/>
  <c r="N1702" i="252"/>
  <c r="N1718" i="252"/>
  <c r="N2072" i="252"/>
  <c r="N1704" i="252"/>
  <c r="N1720" i="252"/>
  <c r="N2076" i="252"/>
  <c r="N2080" i="252"/>
  <c r="N1733" i="252"/>
  <c r="N2084" i="252"/>
  <c r="N1728" i="252"/>
  <c r="N1744" i="252"/>
  <c r="N2074" i="252"/>
  <c r="N2862" i="252"/>
  <c r="N1730" i="252"/>
  <c r="N1746" i="252"/>
  <c r="N2070" i="252"/>
  <c r="N2653" i="252"/>
  <c r="N2053" i="252"/>
  <c r="N2069" i="252"/>
  <c r="N2085" i="252"/>
  <c r="N2641" i="252"/>
  <c r="N3041" i="252"/>
  <c r="N1750" i="252"/>
  <c r="N1754" i="252"/>
  <c r="N1758" i="252"/>
  <c r="N1762" i="252"/>
  <c r="N1766" i="252"/>
  <c r="N1770" i="252"/>
  <c r="N1774" i="252"/>
  <c r="N1778" i="252"/>
  <c r="N1782" i="252"/>
  <c r="N1786" i="252"/>
  <c r="N1790" i="252"/>
  <c r="N1794" i="252"/>
  <c r="N1798" i="252"/>
  <c r="N1802" i="252"/>
  <c r="N1806" i="252"/>
  <c r="N1810" i="252"/>
  <c r="N1814" i="252"/>
  <c r="N1818" i="252"/>
  <c r="N1822" i="252"/>
  <c r="N1826" i="252"/>
  <c r="N1830" i="252"/>
  <c r="N1834" i="252"/>
  <c r="N1838" i="252"/>
  <c r="N1842" i="252"/>
  <c r="N1846" i="252"/>
  <c r="N1850" i="252"/>
  <c r="N1854" i="252"/>
  <c r="N1858" i="252"/>
  <c r="N1862" i="252"/>
  <c r="N1866" i="252"/>
  <c r="N1870" i="252"/>
  <c r="N1874" i="252"/>
  <c r="N1878" i="252"/>
  <c r="N1882" i="252"/>
  <c r="N1886" i="252"/>
  <c r="N1890" i="252"/>
  <c r="N1894" i="252"/>
  <c r="N1898" i="252"/>
  <c r="N1902" i="252"/>
  <c r="N1906" i="252"/>
  <c r="N1910" i="252"/>
  <c r="N1914" i="252"/>
  <c r="N1918" i="252"/>
  <c r="N1922" i="252"/>
  <c r="N1926" i="252"/>
  <c r="N1930" i="252"/>
  <c r="N1934" i="252"/>
  <c r="N1938" i="252"/>
  <c r="N1942" i="252"/>
  <c r="N1946" i="252"/>
  <c r="N1950" i="252"/>
  <c r="N1954" i="252"/>
  <c r="N1958" i="252"/>
  <c r="N1962" i="252"/>
  <c r="N1966" i="252"/>
  <c r="N1970" i="252"/>
  <c r="N1974" i="252"/>
  <c r="N1978" i="252"/>
  <c r="N1982" i="252"/>
  <c r="N1986" i="252"/>
  <c r="N1990" i="252"/>
  <c r="N1994" i="252"/>
  <c r="N1998" i="252"/>
  <c r="N2002" i="252"/>
  <c r="N2006" i="252"/>
  <c r="N2010" i="252"/>
  <c r="N2014" i="252"/>
  <c r="N2018" i="252"/>
  <c r="N2022" i="252"/>
  <c r="N2026" i="252"/>
  <c r="N2030" i="252"/>
  <c r="N2034" i="252"/>
  <c r="N2038" i="252"/>
  <c r="N2042" i="252"/>
  <c r="N2051" i="252"/>
  <c r="N2067" i="252"/>
  <c r="N2083" i="252"/>
  <c r="N2099" i="252"/>
  <c r="N2645" i="252"/>
  <c r="N2886" i="252"/>
  <c r="N2649" i="252"/>
  <c r="N2882" i="252"/>
  <c r="N3071" i="252"/>
  <c r="N2103" i="252"/>
  <c r="N2107" i="252"/>
  <c r="N2111" i="252"/>
  <c r="N2115" i="252"/>
  <c r="N2119" i="252"/>
  <c r="N2123" i="252"/>
  <c r="N2127" i="252"/>
  <c r="N2131" i="252"/>
  <c r="N2135" i="252"/>
  <c r="N2139" i="252"/>
  <c r="N2143" i="252"/>
  <c r="N2147" i="252"/>
  <c r="N2151" i="252"/>
  <c r="N2155" i="252"/>
  <c r="N2159" i="252"/>
  <c r="N2163" i="252"/>
  <c r="N2167" i="252"/>
  <c r="N2171" i="252"/>
  <c r="N2175" i="252"/>
  <c r="N2179" i="252"/>
  <c r="N2183" i="252"/>
  <c r="N2187" i="252"/>
  <c r="N2191" i="252"/>
  <c r="N2195" i="252"/>
  <c r="N2199" i="252"/>
  <c r="N2203" i="252"/>
  <c r="N2207" i="252"/>
  <c r="N2211" i="252"/>
  <c r="N2215" i="252"/>
  <c r="N2219" i="252"/>
  <c r="N2223" i="252"/>
  <c r="N2227" i="252"/>
  <c r="N2231" i="252"/>
  <c r="N2235" i="252"/>
  <c r="N2239" i="252"/>
  <c r="N2243" i="252"/>
  <c r="N2247" i="252"/>
  <c r="N2251" i="252"/>
  <c r="N2255" i="252"/>
  <c r="N2259" i="252"/>
  <c r="N2263" i="252"/>
  <c r="N2267" i="252"/>
  <c r="N2271" i="252"/>
  <c r="N2275" i="252"/>
  <c r="N2279" i="252"/>
  <c r="N2283" i="252"/>
  <c r="N2287" i="252"/>
  <c r="N2291" i="252"/>
  <c r="N2295" i="252"/>
  <c r="N2299" i="252"/>
  <c r="N2303" i="252"/>
  <c r="N2307" i="252"/>
  <c r="N2311" i="252"/>
  <c r="N2315" i="252"/>
  <c r="N2319" i="252"/>
  <c r="N2323" i="252"/>
  <c r="N2327" i="252"/>
  <c r="N2331" i="252"/>
  <c r="N2335" i="252"/>
  <c r="N2339" i="252"/>
  <c r="N2343" i="252"/>
  <c r="N2347" i="252"/>
  <c r="N2351" i="252"/>
  <c r="N2355" i="252"/>
  <c r="N2359" i="252"/>
  <c r="N2363" i="252"/>
  <c r="N2367" i="252"/>
  <c r="N2371" i="252"/>
  <c r="N2375" i="252"/>
  <c r="N2379" i="252"/>
  <c r="N2383" i="252"/>
  <c r="N2387" i="252"/>
  <c r="N2391" i="252"/>
  <c r="N2395" i="252"/>
  <c r="N2399" i="252"/>
  <c r="N2403" i="252"/>
  <c r="N2407" i="252"/>
  <c r="N2411" i="252"/>
  <c r="N2415" i="252"/>
  <c r="N2419" i="252"/>
  <c r="N2423" i="252"/>
  <c r="N2427" i="252"/>
  <c r="N2431" i="252"/>
  <c r="N2435" i="252"/>
  <c r="N2439" i="252"/>
  <c r="N2443" i="252"/>
  <c r="N2447" i="252"/>
  <c r="N2451" i="252"/>
  <c r="N2455" i="252"/>
  <c r="N2459" i="252"/>
  <c r="N2663" i="252"/>
  <c r="N2876" i="252"/>
  <c r="N2908" i="252"/>
  <c r="N3079" i="252"/>
  <c r="N2659" i="252"/>
  <c r="N2872" i="252"/>
  <c r="N2904" i="252"/>
  <c r="N2934" i="252"/>
  <c r="N2462" i="252"/>
  <c r="N2466" i="252"/>
  <c r="N2470" i="252"/>
  <c r="N2474" i="252"/>
  <c r="N2478" i="252"/>
  <c r="N2482" i="252"/>
  <c r="N2486" i="252"/>
  <c r="N2490" i="252"/>
  <c r="N2494" i="252"/>
  <c r="N2498" i="252"/>
  <c r="N2502" i="252"/>
  <c r="N2506" i="252"/>
  <c r="N2510" i="252"/>
  <c r="N2514" i="252"/>
  <c r="N2518" i="252"/>
  <c r="N2522" i="252"/>
  <c r="N2526" i="252"/>
  <c r="N2530" i="252"/>
  <c r="N2534" i="252"/>
  <c r="N2538" i="252"/>
  <c r="N2542" i="252"/>
  <c r="N2546" i="252"/>
  <c r="N2550" i="252"/>
  <c r="N2554" i="252"/>
  <c r="N2558" i="252"/>
  <c r="N2562" i="252"/>
  <c r="N2566" i="252"/>
  <c r="N2570" i="252"/>
  <c r="N2574" i="252"/>
  <c r="N2578" i="252"/>
  <c r="N2582" i="252"/>
  <c r="N2586" i="252"/>
  <c r="N2590" i="252"/>
  <c r="N2594" i="252"/>
  <c r="N2598" i="252"/>
  <c r="N2602" i="252"/>
  <c r="N2606" i="252"/>
  <c r="N2610" i="252"/>
  <c r="N2614" i="252"/>
  <c r="N2618" i="252"/>
  <c r="N2622" i="252"/>
  <c r="N2626" i="252"/>
  <c r="N2630" i="252"/>
  <c r="N2638" i="252"/>
  <c r="N2654" i="252"/>
  <c r="N2843" i="252"/>
  <c r="N2869" i="252"/>
  <c r="N2885" i="252"/>
  <c r="N2901" i="252"/>
  <c r="N2917" i="252"/>
  <c r="N3051" i="252"/>
  <c r="N2644" i="252"/>
  <c r="N2660" i="252"/>
  <c r="N2855" i="252"/>
  <c r="N2871" i="252"/>
  <c r="N2887" i="252"/>
  <c r="N2903" i="252"/>
  <c r="N2919" i="252"/>
  <c r="N3033" i="252"/>
  <c r="N2842" i="252"/>
  <c r="N3045" i="252"/>
  <c r="N3077" i="252"/>
  <c r="N2669" i="252"/>
  <c r="N2673" i="252"/>
  <c r="N2677" i="252"/>
  <c r="N2681" i="252"/>
  <c r="N2685" i="252"/>
  <c r="N2689" i="252"/>
  <c r="N2693" i="252"/>
  <c r="N2697" i="252"/>
  <c r="N2701" i="252"/>
  <c r="N2705" i="252"/>
  <c r="N2709" i="252"/>
  <c r="N2713" i="252"/>
  <c r="N2717" i="252"/>
  <c r="N2721" i="252"/>
  <c r="N2725" i="252"/>
  <c r="N2729" i="252"/>
  <c r="N2733" i="252"/>
  <c r="N2737" i="252"/>
  <c r="N2741" i="252"/>
  <c r="N2745" i="252"/>
  <c r="N2749" i="252"/>
  <c r="N2753" i="252"/>
  <c r="N2757" i="252"/>
  <c r="N2761" i="252"/>
  <c r="N2765" i="252"/>
  <c r="N2769" i="252"/>
  <c r="N2773" i="252"/>
  <c r="N2777" i="252"/>
  <c r="N2781" i="252"/>
  <c r="N2785" i="252"/>
  <c r="N2789" i="252"/>
  <c r="N2793" i="252"/>
  <c r="N2797" i="252"/>
  <c r="N2801" i="252"/>
  <c r="N2805" i="252"/>
  <c r="N2809" i="252"/>
  <c r="N2813" i="252"/>
  <c r="N2817" i="252"/>
  <c r="N2821" i="252"/>
  <c r="N2825" i="252"/>
  <c r="N2829" i="252"/>
  <c r="N2833" i="252"/>
  <c r="N2840" i="252"/>
  <c r="N2856" i="252"/>
  <c r="N3057" i="252"/>
  <c r="N3166" i="252"/>
  <c r="N3046" i="252"/>
  <c r="N3062" i="252"/>
  <c r="N3078" i="252"/>
  <c r="N3031" i="252"/>
  <c r="N3056" i="252"/>
  <c r="N3072" i="252"/>
  <c r="N3158" i="252"/>
  <c r="N3143" i="252"/>
  <c r="N2937" i="252"/>
  <c r="N2941" i="252"/>
  <c r="N2945" i="252"/>
  <c r="N2949" i="252"/>
  <c r="N2953" i="252"/>
  <c r="N2957" i="252"/>
  <c r="N2961" i="252"/>
  <c r="N2965" i="252"/>
  <c r="N2969" i="252"/>
  <c r="N2973" i="252"/>
  <c r="N2977" i="252"/>
  <c r="N2981" i="252"/>
  <c r="N2985" i="252"/>
  <c r="N2989" i="252"/>
  <c r="N2993" i="252"/>
  <c r="N2997" i="252"/>
  <c r="N3001" i="252"/>
  <c r="N3005" i="252"/>
  <c r="N3009" i="252"/>
  <c r="N3013" i="252"/>
  <c r="N3017" i="252"/>
  <c r="N3021" i="252"/>
  <c r="N3025" i="252"/>
  <c r="N3029" i="252"/>
  <c r="N3040" i="252"/>
  <c r="N3155" i="252"/>
  <c r="N3148" i="252"/>
  <c r="N3172" i="252"/>
  <c r="N3150" i="252"/>
  <c r="N3157" i="252"/>
  <c r="N3173" i="252"/>
  <c r="N3085" i="252"/>
  <c r="N3089" i="252"/>
  <c r="N3093" i="252"/>
  <c r="N3097" i="252"/>
  <c r="N3101" i="252"/>
  <c r="N3105" i="252"/>
  <c r="N3109" i="252"/>
  <c r="N3113" i="252"/>
  <c r="N3117" i="252"/>
  <c r="N3121" i="252"/>
  <c r="N3125" i="252"/>
  <c r="N3129" i="252"/>
  <c r="N3133" i="252"/>
  <c r="N3137" i="252"/>
  <c r="N3171" i="252"/>
  <c r="N3178" i="252"/>
  <c r="N3182" i="252"/>
  <c r="N3186" i="252"/>
  <c r="N3190" i="252"/>
  <c r="N3194" i="252"/>
  <c r="N3198" i="252"/>
  <c r="N3202" i="252"/>
  <c r="N3206" i="252"/>
  <c r="P545" i="252"/>
  <c r="P577" i="252"/>
  <c r="P609" i="252"/>
  <c r="P641" i="252"/>
  <c r="P673" i="252"/>
  <c r="P705" i="252"/>
  <c r="P737" i="252"/>
  <c r="P769" i="252"/>
  <c r="P801" i="252"/>
  <c r="P833" i="252"/>
  <c r="P878" i="252"/>
  <c r="P942" i="252"/>
  <c r="P1006" i="252"/>
  <c r="P1070" i="252"/>
  <c r="P1134" i="252"/>
  <c r="P1239" i="252"/>
  <c r="P1367" i="252"/>
  <c r="P1495" i="252"/>
  <c r="P1623" i="252"/>
  <c r="P541" i="252"/>
  <c r="P573" i="252"/>
  <c r="P605" i="252"/>
  <c r="P637" i="252"/>
  <c r="P669" i="252"/>
  <c r="P701" i="252"/>
  <c r="P733" i="252"/>
  <c r="P765" i="252"/>
  <c r="P797" i="252"/>
  <c r="P829" i="252"/>
  <c r="P870" i="252"/>
  <c r="P934" i="252"/>
  <c r="P998" i="252"/>
  <c r="P1062" i="252"/>
  <c r="P1126" i="252"/>
  <c r="P1155" i="252"/>
  <c r="P1319" i="252"/>
  <c r="P1447" i="252"/>
  <c r="P1575" i="252"/>
  <c r="P527" i="252"/>
  <c r="P547" i="252"/>
  <c r="P563" i="252"/>
  <c r="P579" i="252"/>
  <c r="P595" i="252"/>
  <c r="P611" i="252"/>
  <c r="P627" i="252"/>
  <c r="P643" i="252"/>
  <c r="P659" i="252"/>
  <c r="P675" i="252"/>
  <c r="P691" i="252"/>
  <c r="P707" i="252"/>
  <c r="P723" i="252"/>
  <c r="P739" i="252"/>
  <c r="P755" i="252"/>
  <c r="P771" i="252"/>
  <c r="P787" i="252"/>
  <c r="P803" i="252"/>
  <c r="P819" i="252"/>
  <c r="P835" i="252"/>
  <c r="P851" i="252"/>
  <c r="P882" i="252"/>
  <c r="P914" i="252"/>
  <c r="P946" i="252"/>
  <c r="P978" i="252"/>
  <c r="P1010" i="252"/>
  <c r="P1042" i="252"/>
  <c r="P1074" i="252"/>
  <c r="P1106" i="252"/>
  <c r="P1138" i="252"/>
  <c r="P1716" i="252"/>
  <c r="P1203" i="252"/>
  <c r="P1263" i="252"/>
  <c r="P1327" i="252"/>
  <c r="P1391" i="252"/>
  <c r="P1455" i="252"/>
  <c r="P1519" i="252"/>
  <c r="P1583" i="252"/>
  <c r="P1647" i="252"/>
  <c r="P1702" i="252"/>
  <c r="P533" i="252"/>
  <c r="P542" i="252"/>
  <c r="P550" i="252"/>
  <c r="P558" i="252"/>
  <c r="P566" i="252"/>
  <c r="P574" i="252"/>
  <c r="P582" i="252"/>
  <c r="P590" i="252"/>
  <c r="P598" i="252"/>
  <c r="P606" i="252"/>
  <c r="P614" i="252"/>
  <c r="P622" i="252"/>
  <c r="P630" i="252"/>
  <c r="P638" i="252"/>
  <c r="P646" i="252"/>
  <c r="P654" i="252"/>
  <c r="P662" i="252"/>
  <c r="P670" i="252"/>
  <c r="P678" i="252"/>
  <c r="P686" i="252"/>
  <c r="P694" i="252"/>
  <c r="P702" i="252"/>
  <c r="P710" i="252"/>
  <c r="P718" i="252"/>
  <c r="P726" i="252"/>
  <c r="P734" i="252"/>
  <c r="P742" i="252"/>
  <c r="P750" i="252"/>
  <c r="P758" i="252"/>
  <c r="P766" i="252"/>
  <c r="P774" i="252"/>
  <c r="P782" i="252"/>
  <c r="P790" i="252"/>
  <c r="P798" i="252"/>
  <c r="P806" i="252"/>
  <c r="P814" i="252"/>
  <c r="P822" i="252"/>
  <c r="P830" i="252"/>
  <c r="P838" i="252"/>
  <c r="P846" i="252"/>
  <c r="P856" i="252"/>
  <c r="P872" i="252"/>
  <c r="P888" i="252"/>
  <c r="P904" i="252"/>
  <c r="P920" i="252"/>
  <c r="P936" i="252"/>
  <c r="P952" i="252"/>
  <c r="P968" i="252"/>
  <c r="P984" i="252"/>
  <c r="P1000" i="252"/>
  <c r="P1016" i="252"/>
  <c r="P1032" i="252"/>
  <c r="P1048" i="252"/>
  <c r="P1064" i="252"/>
  <c r="P1080" i="252"/>
  <c r="P1096" i="252"/>
  <c r="P1112" i="252"/>
  <c r="P1128" i="252"/>
  <c r="P1144" i="252"/>
  <c r="P1209" i="252"/>
  <c r="P10" i="252"/>
  <c r="P14" i="252"/>
  <c r="P18" i="252"/>
  <c r="P22" i="252"/>
  <c r="P26" i="252"/>
  <c r="P30" i="252"/>
  <c r="P34" i="252"/>
  <c r="P38" i="252"/>
  <c r="P42" i="252"/>
  <c r="P46" i="252"/>
  <c r="P50" i="252"/>
  <c r="P54" i="252"/>
  <c r="P58" i="252"/>
  <c r="P62" i="252"/>
  <c r="P66" i="252"/>
  <c r="P70" i="252"/>
  <c r="P74" i="252"/>
  <c r="P78" i="252"/>
  <c r="P82" i="252"/>
  <c r="P86" i="252"/>
  <c r="P90" i="252"/>
  <c r="P94" i="252"/>
  <c r="P98" i="252"/>
  <c r="P102" i="252"/>
  <c r="P106" i="252"/>
  <c r="P110" i="252"/>
  <c r="P114" i="252"/>
  <c r="P118" i="252"/>
  <c r="P122" i="252"/>
  <c r="P126" i="252"/>
  <c r="P130" i="252"/>
  <c r="P134" i="252"/>
  <c r="P138" i="252"/>
  <c r="P142" i="252"/>
  <c r="P146" i="252"/>
  <c r="P150" i="252"/>
  <c r="P154" i="252"/>
  <c r="P158" i="252"/>
  <c r="P162" i="252"/>
  <c r="P166" i="252"/>
  <c r="P170" i="252"/>
  <c r="P174" i="252"/>
  <c r="P178" i="252"/>
  <c r="P182" i="252"/>
  <c r="P186" i="252"/>
  <c r="P190" i="252"/>
  <c r="P194" i="252"/>
  <c r="P198" i="252"/>
  <c r="P202" i="252"/>
  <c r="P206" i="252"/>
  <c r="P210" i="252"/>
  <c r="P214" i="252"/>
  <c r="P218" i="252"/>
  <c r="P222" i="252"/>
  <c r="P226" i="252"/>
  <c r="P230" i="252"/>
  <c r="P234" i="252"/>
  <c r="P238" i="252"/>
  <c r="P242" i="252"/>
  <c r="P246" i="252"/>
  <c r="P250" i="252"/>
  <c r="P254" i="252"/>
  <c r="P258" i="252"/>
  <c r="P262" i="252"/>
  <c r="P266" i="252"/>
  <c r="P270" i="252"/>
  <c r="P274" i="252"/>
  <c r="P278" i="252"/>
  <c r="P282" i="252"/>
  <c r="P286" i="252"/>
  <c r="P290" i="252"/>
  <c r="P294" i="252"/>
  <c r="P298" i="252"/>
  <c r="P302" i="252"/>
  <c r="P306" i="252"/>
  <c r="P310" i="252"/>
  <c r="P314" i="252"/>
  <c r="P318" i="252"/>
  <c r="P322" i="252"/>
  <c r="P326" i="252"/>
  <c r="P330" i="252"/>
  <c r="P334" i="252"/>
  <c r="P338" i="252"/>
  <c r="P342" i="252"/>
  <c r="P346" i="252"/>
  <c r="P350" i="252"/>
  <c r="P354" i="252"/>
  <c r="P358" i="252"/>
  <c r="P362" i="252"/>
  <c r="P366" i="252"/>
  <c r="P370" i="252"/>
  <c r="P374" i="252"/>
  <c r="P378" i="252"/>
  <c r="P382" i="252"/>
  <c r="P386" i="252"/>
  <c r="P390" i="252"/>
  <c r="P394" i="252"/>
  <c r="P398" i="252"/>
  <c r="P402" i="252"/>
  <c r="P406" i="252"/>
  <c r="P410" i="252"/>
  <c r="P414" i="252"/>
  <c r="P418" i="252"/>
  <c r="P422" i="252"/>
  <c r="P426" i="252"/>
  <c r="P430" i="252"/>
  <c r="P434" i="252"/>
  <c r="P438" i="252"/>
  <c r="P442" i="252"/>
  <c r="P446" i="252"/>
  <c r="P450" i="252"/>
  <c r="P454" i="252"/>
  <c r="P458" i="252"/>
  <c r="P462" i="252"/>
  <c r="P466" i="252"/>
  <c r="P470" i="252"/>
  <c r="P474" i="252"/>
  <c r="P478" i="252"/>
  <c r="P482" i="252"/>
  <c r="P486" i="252"/>
  <c r="P490" i="252"/>
  <c r="P494" i="252"/>
  <c r="P498" i="252"/>
  <c r="P502" i="252"/>
  <c r="P506" i="252"/>
  <c r="P510" i="252"/>
  <c r="P514" i="252"/>
  <c r="P518" i="252"/>
  <c r="P526" i="252"/>
  <c r="P1163" i="252"/>
  <c r="P1219" i="252"/>
  <c r="P1251" i="252"/>
  <c r="P1283" i="252"/>
  <c r="P1315" i="252"/>
  <c r="P1347" i="252"/>
  <c r="P1379" i="252"/>
  <c r="P1411" i="252"/>
  <c r="P1443" i="252"/>
  <c r="P1475" i="252"/>
  <c r="P1507" i="252"/>
  <c r="P1539" i="252"/>
  <c r="P1571" i="252"/>
  <c r="P1603" i="252"/>
  <c r="P1635" i="252"/>
  <c r="P1667" i="252"/>
  <c r="P1718" i="252"/>
  <c r="P859" i="252"/>
  <c r="P867" i="252"/>
  <c r="P875" i="252"/>
  <c r="P883" i="252"/>
  <c r="P891" i="252"/>
  <c r="P899" i="252"/>
  <c r="P907" i="252"/>
  <c r="P915" i="252"/>
  <c r="P923" i="252"/>
  <c r="P931" i="252"/>
  <c r="P939" i="252"/>
  <c r="P947" i="252"/>
  <c r="P955" i="252"/>
  <c r="P963" i="252"/>
  <c r="P971" i="252"/>
  <c r="P979" i="252"/>
  <c r="P987" i="252"/>
  <c r="P995" i="252"/>
  <c r="P1003" i="252"/>
  <c r="P1011" i="252"/>
  <c r="P1019" i="252"/>
  <c r="P1027" i="252"/>
  <c r="P1035" i="252"/>
  <c r="P1043" i="252"/>
  <c r="P1051" i="252"/>
  <c r="P1059" i="252"/>
  <c r="P1067" i="252"/>
  <c r="P1075" i="252"/>
  <c r="P1083" i="252"/>
  <c r="P1091" i="252"/>
  <c r="P1099" i="252"/>
  <c r="P1107" i="252"/>
  <c r="P1115" i="252"/>
  <c r="P1123" i="252"/>
  <c r="P1131" i="252"/>
  <c r="P1139" i="252"/>
  <c r="P1149" i="252"/>
  <c r="P1181" i="252"/>
  <c r="P1708" i="252"/>
  <c r="P1159" i="252"/>
  <c r="P1191" i="252"/>
  <c r="P1217" i="252"/>
  <c r="P1233" i="252"/>
  <c r="P1249" i="252"/>
  <c r="P1265" i="252"/>
  <c r="P1281" i="252"/>
  <c r="P1297" i="252"/>
  <c r="P1313" i="252"/>
  <c r="P1329" i="252"/>
  <c r="P1345" i="252"/>
  <c r="P1361" i="252"/>
  <c r="P1377" i="252"/>
  <c r="P1393" i="252"/>
  <c r="P1409" i="252"/>
  <c r="P1425" i="252"/>
  <c r="P1441" i="252"/>
  <c r="P1457" i="252"/>
  <c r="P1473" i="252"/>
  <c r="P1489" i="252"/>
  <c r="P1505" i="252"/>
  <c r="P1521" i="252"/>
  <c r="P1537" i="252"/>
  <c r="P1553" i="252"/>
  <c r="P1569" i="252"/>
  <c r="P1585" i="252"/>
  <c r="P1601" i="252"/>
  <c r="P1617" i="252"/>
  <c r="P1633" i="252"/>
  <c r="P1649" i="252"/>
  <c r="P1665" i="252"/>
  <c r="P1681" i="252"/>
  <c r="P1710" i="252"/>
  <c r="P1720" i="252"/>
  <c r="P1154" i="252"/>
  <c r="P1162" i="252"/>
  <c r="P1170" i="252"/>
  <c r="P1178" i="252"/>
  <c r="P1186" i="252"/>
  <c r="P1194" i="252"/>
  <c r="P1202" i="252"/>
  <c r="P1210" i="252"/>
  <c r="P1218" i="252"/>
  <c r="P1226" i="252"/>
  <c r="P1234" i="252"/>
  <c r="P1242" i="252"/>
  <c r="P1250" i="252"/>
  <c r="P1258" i="252"/>
  <c r="P1266" i="252"/>
  <c r="P1274" i="252"/>
  <c r="P1282" i="252"/>
  <c r="P1290" i="252"/>
  <c r="P1298" i="252"/>
  <c r="P1306" i="252"/>
  <c r="P1314" i="252"/>
  <c r="P1322" i="252"/>
  <c r="P1330" i="252"/>
  <c r="P1338" i="252"/>
  <c r="P1346" i="252"/>
  <c r="P1354" i="252"/>
  <c r="P1362" i="252"/>
  <c r="P1370" i="252"/>
  <c r="P1378" i="252"/>
  <c r="P1386" i="252"/>
  <c r="P1394" i="252"/>
  <c r="P1402" i="252"/>
  <c r="P1410" i="252"/>
  <c r="P1418" i="252"/>
  <c r="P1426" i="252"/>
  <c r="P1434" i="252"/>
  <c r="P1442" i="252"/>
  <c r="P1450" i="252"/>
  <c r="P1458" i="252"/>
  <c r="P1466" i="252"/>
  <c r="P1474" i="252"/>
  <c r="P1482" i="252"/>
  <c r="P1490" i="252"/>
  <c r="P1498" i="252"/>
  <c r="P1506" i="252"/>
  <c r="P1514" i="252"/>
  <c r="P1522" i="252"/>
  <c r="P1530" i="252"/>
  <c r="P1538" i="252"/>
  <c r="P1546" i="252"/>
  <c r="P1554" i="252"/>
  <c r="P1562" i="252"/>
  <c r="P1570" i="252"/>
  <c r="P1578" i="252"/>
  <c r="P1586" i="252"/>
  <c r="P1594" i="252"/>
  <c r="P1602" i="252"/>
  <c r="P1610" i="252"/>
  <c r="P1618" i="252"/>
  <c r="P1626" i="252"/>
  <c r="P1634" i="252"/>
  <c r="P1642" i="252"/>
  <c r="P1650" i="252"/>
  <c r="P1658" i="252"/>
  <c r="P1666" i="252"/>
  <c r="P1674" i="252"/>
  <c r="P1682" i="252"/>
  <c r="P1690" i="252"/>
  <c r="P1706" i="252"/>
  <c r="P2474" i="252"/>
  <c r="P1703" i="252"/>
  <c r="P1711" i="252"/>
  <c r="P1719" i="252"/>
  <c r="P2478" i="252"/>
  <c r="P1727" i="252"/>
  <c r="P1731" i="252"/>
  <c r="P1735" i="252"/>
  <c r="P1739" i="252"/>
  <c r="P1743" i="252"/>
  <c r="P1747" i="252"/>
  <c r="P1751" i="252"/>
  <c r="P1755" i="252"/>
  <c r="N564" i="252"/>
  <c r="N568" i="252"/>
  <c r="N572" i="252"/>
  <c r="N576" i="252"/>
  <c r="N580" i="252"/>
  <c r="N584" i="252"/>
  <c r="N588" i="252"/>
  <c r="N592" i="252"/>
  <c r="N596" i="252"/>
  <c r="N600" i="252"/>
  <c r="N604" i="252"/>
  <c r="N608" i="252"/>
  <c r="N612" i="252"/>
  <c r="N616" i="252"/>
  <c r="N620" i="252"/>
  <c r="N624" i="252"/>
  <c r="N628" i="252"/>
  <c r="N632" i="252"/>
  <c r="N636" i="252"/>
  <c r="N640" i="252"/>
  <c r="N644" i="252"/>
  <c r="N648" i="252"/>
  <c r="N652" i="252"/>
  <c r="N656" i="252"/>
  <c r="N660" i="252"/>
  <c r="N664" i="252"/>
  <c r="N668" i="252"/>
  <c r="N672" i="252"/>
  <c r="N676" i="252"/>
  <c r="N680" i="252"/>
  <c r="N684" i="252"/>
  <c r="N688" i="252"/>
  <c r="N692" i="252"/>
  <c r="N696" i="252"/>
  <c r="N700" i="252"/>
  <c r="N704" i="252"/>
  <c r="N708" i="252"/>
  <c r="N712" i="252"/>
  <c r="N716" i="252"/>
  <c r="N720" i="252"/>
  <c r="N724" i="252"/>
  <c r="N728" i="252"/>
  <c r="N732" i="252"/>
  <c r="N736" i="252"/>
  <c r="N740" i="252"/>
  <c r="N744" i="252"/>
  <c r="N748" i="252"/>
  <c r="N752" i="252"/>
  <c r="N756" i="252"/>
  <c r="N760" i="252"/>
  <c r="N764" i="252"/>
  <c r="N768" i="252"/>
  <c r="N772" i="252"/>
  <c r="N776" i="252"/>
  <c r="N780" i="252"/>
  <c r="N784" i="252"/>
  <c r="N788" i="252"/>
  <c r="N792" i="252"/>
  <c r="N796" i="252"/>
  <c r="N800" i="252"/>
  <c r="N804" i="252"/>
  <c r="N808" i="252"/>
  <c r="N812" i="252"/>
  <c r="N816" i="252"/>
  <c r="N820" i="252"/>
  <c r="N824" i="252"/>
  <c r="N828" i="252"/>
  <c r="N832" i="252"/>
  <c r="N836" i="252"/>
  <c r="N840" i="252"/>
  <c r="N844" i="252"/>
  <c r="N848" i="252"/>
  <c r="N1147" i="252"/>
  <c r="N1163" i="252"/>
  <c r="N1179" i="252"/>
  <c r="N1195" i="252"/>
  <c r="N1214" i="252"/>
  <c r="N1230" i="252"/>
  <c r="N1246" i="252"/>
  <c r="N1262" i="252"/>
  <c r="N1278" i="252"/>
  <c r="N1294" i="252"/>
  <c r="N1310" i="252"/>
  <c r="N1326" i="252"/>
  <c r="N1342" i="252"/>
  <c r="N1358" i="252"/>
  <c r="N1374" i="252"/>
  <c r="N1390" i="252"/>
  <c r="N1406" i="252"/>
  <c r="N1422" i="252"/>
  <c r="N1438" i="252"/>
  <c r="N1454" i="252"/>
  <c r="N1470" i="252"/>
  <c r="N1486" i="252"/>
  <c r="N1502" i="252"/>
  <c r="N1518" i="252"/>
  <c r="N1534" i="252"/>
  <c r="N1550" i="252"/>
  <c r="N1566" i="252"/>
  <c r="N1582" i="252"/>
  <c r="N1598" i="252"/>
  <c r="N1614" i="252"/>
  <c r="N1630" i="252"/>
  <c r="N1646" i="252"/>
  <c r="N1662" i="252"/>
  <c r="N1678" i="252"/>
  <c r="N1694" i="252"/>
  <c r="N1722" i="252"/>
  <c r="N857" i="252"/>
  <c r="N865" i="252"/>
  <c r="N873" i="252"/>
  <c r="N881" i="252"/>
  <c r="N889" i="252"/>
  <c r="N897" i="252"/>
  <c r="N905" i="252"/>
  <c r="N913" i="252"/>
  <c r="N921" i="252"/>
  <c r="N929" i="252"/>
  <c r="N937" i="252"/>
  <c r="N945" i="252"/>
  <c r="N953" i="252"/>
  <c r="N961" i="252"/>
  <c r="N969" i="252"/>
  <c r="N977" i="252"/>
  <c r="N985" i="252"/>
  <c r="N993" i="252"/>
  <c r="N1001" i="252"/>
  <c r="N1009" i="252"/>
  <c r="N1017" i="252"/>
  <c r="N1025" i="252"/>
  <c r="N1033" i="252"/>
  <c r="N1041" i="252"/>
  <c r="N1049" i="252"/>
  <c r="N1057" i="252"/>
  <c r="N1065" i="252"/>
  <c r="N1073" i="252"/>
  <c r="N1081" i="252"/>
  <c r="N1089" i="252"/>
  <c r="N1097" i="252"/>
  <c r="N1105" i="252"/>
  <c r="N1113" i="252"/>
  <c r="N1121" i="252"/>
  <c r="N1129" i="252"/>
  <c r="N1137" i="252"/>
  <c r="N1145" i="252"/>
  <c r="N1158" i="252"/>
  <c r="N1174" i="252"/>
  <c r="N1190" i="252"/>
  <c r="N1206" i="252"/>
  <c r="N1724" i="252"/>
  <c r="N1211" i="252"/>
  <c r="N1219" i="252"/>
  <c r="N1227" i="252"/>
  <c r="N1235" i="252"/>
  <c r="N1243" i="252"/>
  <c r="N1251" i="252"/>
  <c r="N1259" i="252"/>
  <c r="N1267" i="252"/>
  <c r="N1275" i="252"/>
  <c r="N1283" i="252"/>
  <c r="N1291" i="252"/>
  <c r="N1299" i="252"/>
  <c r="N1307" i="252"/>
  <c r="N1315" i="252"/>
  <c r="N1323" i="252"/>
  <c r="N1331" i="252"/>
  <c r="N1339" i="252"/>
  <c r="N1347" i="252"/>
  <c r="N1355" i="252"/>
  <c r="N1363" i="252"/>
  <c r="N1371" i="252"/>
  <c r="N1379" i="252"/>
  <c r="N1387" i="252"/>
  <c r="N1395" i="252"/>
  <c r="N1403" i="252"/>
  <c r="N1411" i="252"/>
  <c r="N1419" i="252"/>
  <c r="N1427" i="252"/>
  <c r="N1435" i="252"/>
  <c r="N1443" i="252"/>
  <c r="N1451" i="252"/>
  <c r="N1459" i="252"/>
  <c r="N1467" i="252"/>
  <c r="N1475" i="252"/>
  <c r="N1483" i="252"/>
  <c r="N1491" i="252"/>
  <c r="N1499" i="252"/>
  <c r="N1507" i="252"/>
  <c r="N1515" i="252"/>
  <c r="N1523" i="252"/>
  <c r="N1531" i="252"/>
  <c r="N1539" i="252"/>
  <c r="N1547" i="252"/>
  <c r="N1555" i="252"/>
  <c r="N1563" i="252"/>
  <c r="N1571" i="252"/>
  <c r="N1579" i="252"/>
  <c r="N1587" i="252"/>
  <c r="N1595" i="252"/>
  <c r="N1603" i="252"/>
  <c r="N1611" i="252"/>
  <c r="N1619" i="252"/>
  <c r="N1627" i="252"/>
  <c r="N1635" i="252"/>
  <c r="N1643" i="252"/>
  <c r="N1651" i="252"/>
  <c r="N1659" i="252"/>
  <c r="N1667" i="252"/>
  <c r="N1675" i="252"/>
  <c r="N1683" i="252"/>
  <c r="N1691" i="252"/>
  <c r="N1703" i="252"/>
  <c r="N1719" i="252"/>
  <c r="N2878" i="252"/>
  <c r="N1705" i="252"/>
  <c r="N1721" i="252"/>
  <c r="N1739" i="252"/>
  <c r="N2096" i="252"/>
  <c r="N1741" i="252"/>
  <c r="N2100" i="252"/>
  <c r="N1732" i="252"/>
  <c r="N2050" i="252"/>
  <c r="N2082" i="252"/>
  <c r="N2926" i="252"/>
  <c r="N1734" i="252"/>
  <c r="N2046" i="252"/>
  <c r="N2078" i="252"/>
  <c r="N2894" i="252"/>
  <c r="N2057" i="252"/>
  <c r="N2073" i="252"/>
  <c r="N2089" i="252"/>
  <c r="N2858" i="252"/>
  <c r="N1747" i="252"/>
  <c r="N1751" i="252"/>
  <c r="N1755" i="252"/>
  <c r="N1759" i="252"/>
  <c r="N1763" i="252"/>
  <c r="N1767" i="252"/>
  <c r="N1771" i="252"/>
  <c r="N1775" i="252"/>
  <c r="N1779" i="252"/>
  <c r="N1783" i="252"/>
  <c r="N1787" i="252"/>
  <c r="N1791" i="252"/>
  <c r="N1795" i="252"/>
  <c r="N1799" i="252"/>
  <c r="N1803" i="252"/>
  <c r="N1807" i="252"/>
  <c r="N1811" i="252"/>
  <c r="N1815" i="252"/>
  <c r="N1819" i="252"/>
  <c r="N1823" i="252"/>
  <c r="N1827" i="252"/>
  <c r="N1831" i="252"/>
  <c r="N1835" i="252"/>
  <c r="N1839" i="252"/>
  <c r="N1843" i="252"/>
  <c r="N1847" i="252"/>
  <c r="N1851" i="252"/>
  <c r="N1855" i="252"/>
  <c r="N1859" i="252"/>
  <c r="N1863" i="252"/>
  <c r="N1867" i="252"/>
  <c r="N1871" i="252"/>
  <c r="N1875" i="252"/>
  <c r="N1879" i="252"/>
  <c r="N1883" i="252"/>
  <c r="N1887" i="252"/>
  <c r="N1891" i="252"/>
  <c r="N1895" i="252"/>
  <c r="N1899" i="252"/>
  <c r="N1903" i="252"/>
  <c r="N1907" i="252"/>
  <c r="N1911" i="252"/>
  <c r="N1915" i="252"/>
  <c r="N1919" i="252"/>
  <c r="N1923" i="252"/>
  <c r="N1927" i="252"/>
  <c r="N1931" i="252"/>
  <c r="N1935" i="252"/>
  <c r="N1939" i="252"/>
  <c r="N1943" i="252"/>
  <c r="N1947" i="252"/>
  <c r="N1951" i="252"/>
  <c r="N1955" i="252"/>
  <c r="N1959" i="252"/>
  <c r="N1963" i="252"/>
  <c r="N1967" i="252"/>
  <c r="N1971" i="252"/>
  <c r="N1975" i="252"/>
  <c r="N1979" i="252"/>
  <c r="N1983" i="252"/>
  <c r="N1987" i="252"/>
  <c r="N1991" i="252"/>
  <c r="N1995" i="252"/>
  <c r="N1999" i="252"/>
  <c r="N2003" i="252"/>
  <c r="N2007" i="252"/>
  <c r="N2011" i="252"/>
  <c r="N2015" i="252"/>
  <c r="N2019" i="252"/>
  <c r="N2023" i="252"/>
  <c r="N2027" i="252"/>
  <c r="N2031" i="252"/>
  <c r="N2035" i="252"/>
  <c r="N2039" i="252"/>
  <c r="N2043" i="252"/>
  <c r="N2055" i="252"/>
  <c r="N2071" i="252"/>
  <c r="N2087" i="252"/>
  <c r="N2657" i="252"/>
  <c r="N2661" i="252"/>
  <c r="N2902" i="252"/>
  <c r="N2665" i="252"/>
  <c r="N2898" i="252"/>
  <c r="N3153" i="252"/>
  <c r="N2104" i="252"/>
  <c r="N2108" i="252"/>
  <c r="N2112" i="252"/>
  <c r="N2116" i="252"/>
  <c r="N2120" i="252"/>
  <c r="N2124" i="252"/>
  <c r="N2128" i="252"/>
  <c r="N2132" i="252"/>
  <c r="N2136" i="252"/>
  <c r="N2140" i="252"/>
  <c r="N2144" i="252"/>
  <c r="N2148" i="252"/>
  <c r="N2152" i="252"/>
  <c r="N2156" i="252"/>
  <c r="N2160" i="252"/>
  <c r="N2164" i="252"/>
  <c r="N2168" i="252"/>
  <c r="N2172" i="252"/>
  <c r="N2176" i="252"/>
  <c r="N2180" i="252"/>
  <c r="N2184" i="252"/>
  <c r="N2188" i="252"/>
  <c r="N2192" i="252"/>
  <c r="N2196" i="252"/>
  <c r="N2200" i="252"/>
  <c r="N2204" i="252"/>
  <c r="N2208" i="252"/>
  <c r="N2212" i="252"/>
  <c r="N2216" i="252"/>
  <c r="N2220" i="252"/>
  <c r="N2224" i="252"/>
  <c r="N2228" i="252"/>
  <c r="N2232" i="252"/>
  <c r="N2236" i="252"/>
  <c r="N2240" i="252"/>
  <c r="N2244" i="252"/>
  <c r="N2248" i="252"/>
  <c r="N2252" i="252"/>
  <c r="N2256" i="252"/>
  <c r="N2260" i="252"/>
  <c r="N2264" i="252"/>
  <c r="N2268" i="252"/>
  <c r="N2272" i="252"/>
  <c r="N2276" i="252"/>
  <c r="N2280" i="252"/>
  <c r="N2284" i="252"/>
  <c r="N2288" i="252"/>
  <c r="N2292" i="252"/>
  <c r="N2296" i="252"/>
  <c r="N2300" i="252"/>
  <c r="N2304" i="252"/>
  <c r="N2308" i="252"/>
  <c r="N2312" i="252"/>
  <c r="N2316" i="252"/>
  <c r="N2320" i="252"/>
  <c r="N2324" i="252"/>
  <c r="N2328" i="252"/>
  <c r="N2332" i="252"/>
  <c r="N2336" i="252"/>
  <c r="N2340" i="252"/>
  <c r="N2344" i="252"/>
  <c r="N2348" i="252"/>
  <c r="N2352" i="252"/>
  <c r="N2356" i="252"/>
  <c r="N2360" i="252"/>
  <c r="N2364" i="252"/>
  <c r="N2368" i="252"/>
  <c r="N2372" i="252"/>
  <c r="N2376" i="252"/>
  <c r="N2380" i="252"/>
  <c r="N2384" i="252"/>
  <c r="N2388" i="252"/>
  <c r="N2392" i="252"/>
  <c r="N2396" i="252"/>
  <c r="N2400" i="252"/>
  <c r="N2404" i="252"/>
  <c r="N2408" i="252"/>
  <c r="N2412" i="252"/>
  <c r="N2416" i="252"/>
  <c r="N2420" i="252"/>
  <c r="N2424" i="252"/>
  <c r="N2428" i="252"/>
  <c r="N2432" i="252"/>
  <c r="N2436" i="252"/>
  <c r="N2440" i="252"/>
  <c r="N2444" i="252"/>
  <c r="N2448" i="252"/>
  <c r="N2452" i="252"/>
  <c r="N2456" i="252"/>
  <c r="N2639" i="252"/>
  <c r="N2845" i="252"/>
  <c r="N2884" i="252"/>
  <c r="N2916" i="252"/>
  <c r="N2635" i="252"/>
  <c r="N2837" i="252"/>
  <c r="N2880" i="252"/>
  <c r="N2912" i="252"/>
  <c r="N3063" i="252"/>
  <c r="N2463" i="252"/>
  <c r="N2467" i="252"/>
  <c r="N2471" i="252"/>
  <c r="N2475" i="252"/>
  <c r="N2479" i="252"/>
  <c r="N2483" i="252"/>
  <c r="N2487" i="252"/>
  <c r="N2491" i="252"/>
  <c r="N2495" i="252"/>
  <c r="N2499" i="252"/>
  <c r="N2503" i="252"/>
  <c r="N2507" i="252"/>
  <c r="N2511" i="252"/>
  <c r="N2515" i="252"/>
  <c r="N2519" i="252"/>
  <c r="N2523" i="252"/>
  <c r="N2527" i="252"/>
  <c r="N2531" i="252"/>
  <c r="N2535" i="252"/>
  <c r="N2539" i="252"/>
  <c r="N2543" i="252"/>
  <c r="N2547" i="252"/>
  <c r="N2551" i="252"/>
  <c r="N2555" i="252"/>
  <c r="N2559" i="252"/>
  <c r="N2563" i="252"/>
  <c r="N2567" i="252"/>
  <c r="N2571" i="252"/>
  <c r="N2575" i="252"/>
  <c r="N2579" i="252"/>
  <c r="N2583" i="252"/>
  <c r="N2587" i="252"/>
  <c r="N2591" i="252"/>
  <c r="N2595" i="252"/>
  <c r="N2599" i="252"/>
  <c r="N2603" i="252"/>
  <c r="N2607" i="252"/>
  <c r="N2611" i="252"/>
  <c r="N2615" i="252"/>
  <c r="N2619" i="252"/>
  <c r="N2623" i="252"/>
  <c r="N2627" i="252"/>
  <c r="N2631" i="252"/>
  <c r="N2642" i="252"/>
  <c r="N2658" i="252"/>
  <c r="N2851" i="252"/>
  <c r="N2873" i="252"/>
  <c r="N2889" i="252"/>
  <c r="N2905" i="252"/>
  <c r="N2921" i="252"/>
  <c r="N3067" i="252"/>
  <c r="N2648" i="252"/>
  <c r="N2664" i="252"/>
  <c r="N2859" i="252"/>
  <c r="N2875" i="252"/>
  <c r="N2891" i="252"/>
  <c r="N2907" i="252"/>
  <c r="N2923" i="252"/>
  <c r="N3059" i="252"/>
  <c r="N2846" i="252"/>
  <c r="N3053" i="252"/>
  <c r="N3145" i="252"/>
  <c r="N2670" i="252"/>
  <c r="N2674" i="252"/>
  <c r="N2678" i="252"/>
  <c r="N2682" i="252"/>
  <c r="N2686" i="252"/>
  <c r="N2690" i="252"/>
  <c r="N2694" i="252"/>
  <c r="N2698" i="252"/>
  <c r="N2702" i="252"/>
  <c r="N2706" i="252"/>
  <c r="N2710" i="252"/>
  <c r="N2714" i="252"/>
  <c r="N2718" i="252"/>
  <c r="N2722" i="252"/>
  <c r="N2726" i="252"/>
  <c r="N2730" i="252"/>
  <c r="N2734" i="252"/>
  <c r="N2738" i="252"/>
  <c r="N2742" i="252"/>
  <c r="N2746" i="252"/>
  <c r="N2750" i="252"/>
  <c r="N2754" i="252"/>
  <c r="N2758" i="252"/>
  <c r="N2762" i="252"/>
  <c r="N2766" i="252"/>
  <c r="N2770" i="252"/>
  <c r="N2774" i="252"/>
  <c r="N2778" i="252"/>
  <c r="N2782" i="252"/>
  <c r="N2786" i="252"/>
  <c r="N2790" i="252"/>
  <c r="N2794" i="252"/>
  <c r="N2798" i="252"/>
  <c r="N2802" i="252"/>
  <c r="N2806" i="252"/>
  <c r="N2810" i="252"/>
  <c r="N2814" i="252"/>
  <c r="N2818" i="252"/>
  <c r="N2822" i="252"/>
  <c r="N2826" i="252"/>
  <c r="N2830" i="252"/>
  <c r="N2834" i="252"/>
  <c r="N2844" i="252"/>
  <c r="N2932" i="252"/>
  <c r="N3065" i="252"/>
  <c r="N2935" i="252"/>
  <c r="N3050" i="252"/>
  <c r="N3066" i="252"/>
  <c r="N3149" i="252"/>
  <c r="N3039" i="252"/>
  <c r="N3060" i="252"/>
  <c r="N3076" i="252"/>
  <c r="N3034" i="252"/>
  <c r="N3151" i="252"/>
  <c r="N2938" i="252"/>
  <c r="N2942" i="252"/>
  <c r="N2946" i="252"/>
  <c r="N2950" i="252"/>
  <c r="N2954" i="252"/>
  <c r="N2958" i="252"/>
  <c r="N2962" i="252"/>
  <c r="N2966" i="252"/>
  <c r="N2970" i="252"/>
  <c r="N2974" i="252"/>
  <c r="N2978" i="252"/>
  <c r="N2982" i="252"/>
  <c r="N2986" i="252"/>
  <c r="N2990" i="252"/>
  <c r="N2994" i="252"/>
  <c r="N2998" i="252"/>
  <c r="N3002" i="252"/>
  <c r="N3006" i="252"/>
  <c r="N3010" i="252"/>
  <c r="N3014" i="252"/>
  <c r="N3018" i="252"/>
  <c r="N3022" i="252"/>
  <c r="N3026" i="252"/>
  <c r="N3030" i="252"/>
  <c r="N3044" i="252"/>
  <c r="N3170" i="252"/>
  <c r="N3152" i="252"/>
  <c r="N3138" i="252"/>
  <c r="N3154" i="252"/>
  <c r="N3161" i="252"/>
  <c r="N3082" i="252"/>
  <c r="N3086" i="252"/>
  <c r="N3090" i="252"/>
  <c r="N3094" i="252"/>
  <c r="N3098" i="252"/>
  <c r="N3102" i="252"/>
  <c r="N3106" i="252"/>
  <c r="N3110" i="252"/>
  <c r="N3114" i="252"/>
  <c r="N3118" i="252"/>
  <c r="N3122" i="252"/>
  <c r="N3126" i="252"/>
  <c r="N3130" i="252"/>
  <c r="N3134" i="252"/>
  <c r="N3159" i="252"/>
  <c r="N3175" i="252"/>
  <c r="N3179" i="252"/>
  <c r="N3183" i="252"/>
  <c r="N3187" i="252"/>
  <c r="N3191" i="252"/>
  <c r="N3195" i="252"/>
  <c r="N3199" i="252"/>
  <c r="N3203" i="252"/>
  <c r="N3207" i="252"/>
  <c r="P553" i="252"/>
  <c r="P585" i="252"/>
  <c r="P617" i="252"/>
  <c r="P649" i="252"/>
  <c r="P681" i="252"/>
  <c r="P713" i="252"/>
  <c r="P745" i="252"/>
  <c r="P777" i="252"/>
  <c r="P809" i="252"/>
  <c r="P841" i="252"/>
  <c r="P894" i="252"/>
  <c r="P958" i="252"/>
  <c r="P1022" i="252"/>
  <c r="P1086" i="252"/>
  <c r="P1201" i="252"/>
  <c r="P1271" i="252"/>
  <c r="P1399" i="252"/>
  <c r="P1527" i="252"/>
  <c r="P1655" i="252"/>
  <c r="P549" i="252"/>
  <c r="P581" i="252"/>
  <c r="P613" i="252"/>
  <c r="P645" i="252"/>
  <c r="P677" i="252"/>
  <c r="P709" i="252"/>
  <c r="P741" i="252"/>
  <c r="P773" i="252"/>
  <c r="P805" i="252"/>
  <c r="P837" i="252"/>
  <c r="P886" i="252"/>
  <c r="P950" i="252"/>
  <c r="P1014" i="252"/>
  <c r="P1078" i="252"/>
  <c r="P1142" i="252"/>
  <c r="P1223" i="252"/>
  <c r="P1351" i="252"/>
  <c r="P1479" i="252"/>
  <c r="P1607" i="252"/>
  <c r="P535" i="252"/>
  <c r="P551" i="252"/>
  <c r="P567" i="252"/>
  <c r="P583" i="252"/>
  <c r="P599" i="252"/>
  <c r="P615" i="252"/>
  <c r="P631" i="252"/>
  <c r="P647" i="252"/>
  <c r="P663" i="252"/>
  <c r="P679" i="252"/>
  <c r="P695" i="252"/>
  <c r="P711" i="252"/>
  <c r="P727" i="252"/>
  <c r="P743" i="252"/>
  <c r="P759" i="252"/>
  <c r="P775" i="252"/>
  <c r="P791" i="252"/>
  <c r="P807" i="252"/>
  <c r="P823" i="252"/>
  <c r="P839" i="252"/>
  <c r="P858" i="252"/>
  <c r="P890" i="252"/>
  <c r="P922" i="252"/>
  <c r="P954" i="252"/>
  <c r="P986" i="252"/>
  <c r="P1018" i="252"/>
  <c r="P1050" i="252"/>
  <c r="P1082" i="252"/>
  <c r="P1114" i="252"/>
  <c r="P1146" i="252"/>
  <c r="P528" i="252"/>
  <c r="P1215" i="252"/>
  <c r="P1279" i="252"/>
  <c r="P1343" i="252"/>
  <c r="P1407" i="252"/>
  <c r="P1471" i="252"/>
  <c r="P1535" i="252"/>
  <c r="P1599" i="252"/>
  <c r="P1663" i="252"/>
  <c r="P521" i="252"/>
  <c r="P537" i="252"/>
  <c r="P544" i="252"/>
  <c r="P552" i="252"/>
  <c r="P560" i="252"/>
  <c r="P568" i="252"/>
  <c r="P576" i="252"/>
  <c r="P584" i="252"/>
  <c r="P592" i="252"/>
  <c r="P600" i="252"/>
  <c r="P608" i="252"/>
  <c r="P616" i="252"/>
  <c r="P624" i="252"/>
  <c r="P632" i="252"/>
  <c r="P640" i="252"/>
  <c r="P648" i="252"/>
  <c r="P656" i="252"/>
  <c r="P664" i="252"/>
  <c r="P672" i="252"/>
  <c r="P680" i="252"/>
  <c r="P688" i="252"/>
  <c r="P696" i="252"/>
  <c r="P704" i="252"/>
  <c r="P712" i="252"/>
  <c r="P720" i="252"/>
  <c r="P728" i="252"/>
  <c r="P736" i="252"/>
  <c r="P744" i="252"/>
  <c r="P752" i="252"/>
  <c r="P760" i="252"/>
  <c r="P768" i="252"/>
  <c r="P776" i="252"/>
  <c r="P784" i="252"/>
  <c r="P792" i="252"/>
  <c r="P800" i="252"/>
  <c r="P808" i="252"/>
  <c r="P816" i="252"/>
  <c r="P824" i="252"/>
  <c r="P832" i="252"/>
  <c r="P840" i="252"/>
  <c r="P848" i="252"/>
  <c r="P860" i="252"/>
  <c r="P876" i="252"/>
  <c r="P892" i="252"/>
  <c r="P908" i="252"/>
  <c r="P924" i="252"/>
  <c r="P940" i="252"/>
  <c r="P956" i="252"/>
  <c r="P972" i="252"/>
  <c r="P988" i="252"/>
  <c r="P1004" i="252"/>
  <c r="P1020" i="252"/>
  <c r="P1036" i="252"/>
  <c r="P1052" i="252"/>
  <c r="P1068" i="252"/>
  <c r="P1084" i="252"/>
  <c r="P1100" i="252"/>
  <c r="P1116" i="252"/>
  <c r="P1132" i="252"/>
  <c r="P1161" i="252"/>
  <c r="P1700" i="252"/>
  <c r="P11" i="252"/>
  <c r="P15" i="252"/>
  <c r="P19" i="252"/>
  <c r="P23" i="252"/>
  <c r="P27" i="252"/>
  <c r="P31" i="252"/>
  <c r="P35" i="252"/>
  <c r="P39" i="252"/>
  <c r="P43" i="252"/>
  <c r="P47" i="252"/>
  <c r="P51" i="252"/>
  <c r="P55" i="252"/>
  <c r="P59" i="252"/>
  <c r="P63" i="252"/>
  <c r="P67" i="252"/>
  <c r="P71" i="252"/>
  <c r="P75" i="252"/>
  <c r="P79" i="252"/>
  <c r="P83" i="252"/>
  <c r="P87" i="252"/>
  <c r="P91" i="252"/>
  <c r="P95" i="252"/>
  <c r="P99" i="252"/>
  <c r="P103" i="252"/>
  <c r="P107" i="252"/>
  <c r="P111" i="252"/>
  <c r="P115" i="252"/>
  <c r="P119" i="252"/>
  <c r="P123" i="252"/>
  <c r="P127" i="252"/>
  <c r="P131" i="252"/>
  <c r="P135" i="252"/>
  <c r="P139" i="252"/>
  <c r="P143" i="252"/>
  <c r="P147" i="252"/>
  <c r="P151" i="252"/>
  <c r="P155" i="252"/>
  <c r="P159" i="252"/>
  <c r="P163" i="252"/>
  <c r="P167" i="252"/>
  <c r="P171" i="252"/>
  <c r="P175" i="252"/>
  <c r="P179" i="252"/>
  <c r="P183" i="252"/>
  <c r="P187" i="252"/>
  <c r="P191" i="252"/>
  <c r="P195" i="252"/>
  <c r="P199" i="252"/>
  <c r="P203" i="252"/>
  <c r="P207" i="252"/>
  <c r="P211" i="252"/>
  <c r="P215" i="252"/>
  <c r="P219" i="252"/>
  <c r="P223" i="252"/>
  <c r="P227" i="252"/>
  <c r="P231" i="252"/>
  <c r="P235" i="252"/>
  <c r="P239" i="252"/>
  <c r="P243" i="252"/>
  <c r="P247" i="252"/>
  <c r="P251" i="252"/>
  <c r="P255" i="252"/>
  <c r="P259" i="252"/>
  <c r="P263" i="252"/>
  <c r="P267" i="252"/>
  <c r="P271" i="252"/>
  <c r="P275" i="252"/>
  <c r="P279" i="252"/>
  <c r="P283" i="252"/>
  <c r="P287" i="252"/>
  <c r="P291" i="252"/>
  <c r="P295" i="252"/>
  <c r="P299" i="252"/>
  <c r="P303" i="252"/>
  <c r="P307" i="252"/>
  <c r="P311" i="252"/>
  <c r="P315" i="252"/>
  <c r="P319" i="252"/>
  <c r="P323" i="252"/>
  <c r="P327" i="252"/>
  <c r="P331" i="252"/>
  <c r="P335" i="252"/>
  <c r="P339" i="252"/>
  <c r="P343" i="252"/>
  <c r="P347" i="252"/>
  <c r="P351" i="252"/>
  <c r="P355" i="252"/>
  <c r="P359" i="252"/>
  <c r="P363" i="252"/>
  <c r="P367" i="252"/>
  <c r="P371" i="252"/>
  <c r="P375" i="252"/>
  <c r="P379" i="252"/>
  <c r="P383" i="252"/>
  <c r="P387" i="252"/>
  <c r="P391" i="252"/>
  <c r="P395" i="252"/>
  <c r="P399" i="252"/>
  <c r="P403" i="252"/>
  <c r="P407" i="252"/>
  <c r="P411" i="252"/>
  <c r="P415" i="252"/>
  <c r="P419" i="252"/>
  <c r="P423" i="252"/>
  <c r="P427" i="252"/>
  <c r="P431" i="252"/>
  <c r="P435" i="252"/>
  <c r="P439" i="252"/>
  <c r="P443" i="252"/>
  <c r="P447" i="252"/>
  <c r="P451" i="252"/>
  <c r="P455" i="252"/>
  <c r="P459" i="252"/>
  <c r="P463" i="252"/>
  <c r="P467" i="252"/>
  <c r="P471" i="252"/>
  <c r="P475" i="252"/>
  <c r="P479" i="252"/>
  <c r="P483" i="252"/>
  <c r="P487" i="252"/>
  <c r="P491" i="252"/>
  <c r="P495" i="252"/>
  <c r="P499" i="252"/>
  <c r="P503" i="252"/>
  <c r="P507" i="252"/>
  <c r="P511" i="252"/>
  <c r="P515" i="252"/>
  <c r="P519" i="252"/>
  <c r="P530" i="252"/>
  <c r="P1179" i="252"/>
  <c r="P1227" i="252"/>
  <c r="P1259" i="252"/>
  <c r="P1291" i="252"/>
  <c r="P1323" i="252"/>
  <c r="P1355" i="252"/>
  <c r="P1387" i="252"/>
  <c r="P1419" i="252"/>
  <c r="P1451" i="252"/>
  <c r="P1483" i="252"/>
  <c r="P1515" i="252"/>
  <c r="P1547" i="252"/>
  <c r="P1579" i="252"/>
  <c r="P1611" i="252"/>
  <c r="P1643" i="252"/>
  <c r="P1675" i="252"/>
  <c r="P853" i="252"/>
  <c r="P861" i="252"/>
  <c r="P869" i="252"/>
  <c r="P877" i="252"/>
  <c r="P885" i="252"/>
  <c r="P893" i="252"/>
  <c r="P901" i="252"/>
  <c r="P909" i="252"/>
  <c r="P917" i="252"/>
  <c r="P925" i="252"/>
  <c r="P933" i="252"/>
  <c r="P941" i="252"/>
  <c r="P949" i="252"/>
  <c r="P957" i="252"/>
  <c r="P965" i="252"/>
  <c r="P973" i="252"/>
  <c r="P981" i="252"/>
  <c r="P989" i="252"/>
  <c r="P997" i="252"/>
  <c r="P1005" i="252"/>
  <c r="P1013" i="252"/>
  <c r="P1021" i="252"/>
  <c r="P1029" i="252"/>
  <c r="P1037" i="252"/>
  <c r="P1045" i="252"/>
  <c r="P1053" i="252"/>
  <c r="P1061" i="252"/>
  <c r="P1069" i="252"/>
  <c r="P1077" i="252"/>
  <c r="P1085" i="252"/>
  <c r="P1093" i="252"/>
  <c r="P1101" i="252"/>
  <c r="P1109" i="252"/>
  <c r="P1117" i="252"/>
  <c r="P1125" i="252"/>
  <c r="P1133" i="252"/>
  <c r="P1141" i="252"/>
  <c r="P1157" i="252"/>
  <c r="P1189" i="252"/>
  <c r="P1724" i="252"/>
  <c r="P1167" i="252"/>
  <c r="P1199" i="252"/>
  <c r="P1221" i="252"/>
  <c r="P1237" i="252"/>
  <c r="P1253" i="252"/>
  <c r="P1269" i="252"/>
  <c r="P1285" i="252"/>
  <c r="P1301" i="252"/>
  <c r="P1317" i="252"/>
  <c r="P1333" i="252"/>
  <c r="P1349" i="252"/>
  <c r="P1365" i="252"/>
  <c r="P1381" i="252"/>
  <c r="P1397" i="252"/>
  <c r="P1413" i="252"/>
  <c r="P1429" i="252"/>
  <c r="P1445" i="252"/>
  <c r="P1461" i="252"/>
  <c r="P1477" i="252"/>
  <c r="P1493" i="252"/>
  <c r="P1509" i="252"/>
  <c r="P1525" i="252"/>
  <c r="P1541" i="252"/>
  <c r="P1557" i="252"/>
  <c r="P1573" i="252"/>
  <c r="P1589" i="252"/>
  <c r="P1605" i="252"/>
  <c r="P1621" i="252"/>
  <c r="P1637" i="252"/>
  <c r="P1653" i="252"/>
  <c r="P1669" i="252"/>
  <c r="P1685" i="252"/>
  <c r="P1696" i="252"/>
  <c r="P1148" i="252"/>
  <c r="P1156" i="252"/>
  <c r="P1164" i="252"/>
  <c r="P1172" i="252"/>
  <c r="P1180" i="252"/>
  <c r="P1188" i="252"/>
  <c r="P1196" i="252"/>
  <c r="P1204" i="252"/>
  <c r="P1212" i="252"/>
  <c r="P1220" i="252"/>
  <c r="P1228" i="252"/>
  <c r="P1236" i="252"/>
  <c r="P1244" i="252"/>
  <c r="P1252" i="252"/>
  <c r="P1260" i="252"/>
  <c r="P1268" i="252"/>
  <c r="P1276" i="252"/>
  <c r="P1284" i="252"/>
  <c r="P1292" i="252"/>
  <c r="P1300" i="252"/>
  <c r="P1308" i="252"/>
  <c r="P1316" i="252"/>
  <c r="P1324" i="252"/>
  <c r="P1332" i="252"/>
  <c r="P1340" i="252"/>
  <c r="P1348" i="252"/>
  <c r="P1356" i="252"/>
  <c r="P1364" i="252"/>
  <c r="P1372" i="252"/>
  <c r="P1380" i="252"/>
  <c r="P1388" i="252"/>
  <c r="P1396" i="252"/>
  <c r="P1404" i="252"/>
  <c r="P1412" i="252"/>
  <c r="P1420" i="252"/>
  <c r="P1428" i="252"/>
  <c r="P1436" i="252"/>
  <c r="P1444" i="252"/>
  <c r="P1452" i="252"/>
  <c r="P1460" i="252"/>
  <c r="P1468" i="252"/>
  <c r="P1476" i="252"/>
  <c r="P1484" i="252"/>
  <c r="P1492" i="252"/>
  <c r="P1500" i="252"/>
  <c r="P1508" i="252"/>
  <c r="P1516" i="252"/>
  <c r="P1524" i="252"/>
  <c r="P1532" i="252"/>
  <c r="P1540" i="252"/>
  <c r="P1548" i="252"/>
  <c r="P1556" i="252"/>
  <c r="P1564" i="252"/>
  <c r="P1572" i="252"/>
  <c r="P1580" i="252"/>
  <c r="P1588" i="252"/>
  <c r="P1596" i="252"/>
  <c r="P1604" i="252"/>
  <c r="P1612" i="252"/>
  <c r="P1620" i="252"/>
  <c r="P1628" i="252"/>
  <c r="P1636" i="252"/>
  <c r="P1644" i="252"/>
  <c r="P1652" i="252"/>
  <c r="P1660" i="252"/>
  <c r="P1668" i="252"/>
  <c r="P1676" i="252"/>
  <c r="P1684" i="252"/>
  <c r="P1692" i="252"/>
  <c r="P1714" i="252"/>
  <c r="P1697" i="252"/>
  <c r="P1705" i="252"/>
  <c r="P1713" i="252"/>
  <c r="P1721" i="252"/>
  <c r="P2490" i="252"/>
  <c r="P1728" i="252"/>
  <c r="P1732" i="252"/>
  <c r="P1736" i="252"/>
  <c r="P1740" i="252"/>
  <c r="P1744" i="252"/>
  <c r="P1748" i="252"/>
  <c r="P1752" i="252"/>
  <c r="P1756" i="252"/>
  <c r="P1760" i="252"/>
  <c r="P1764" i="252"/>
  <c r="P1768" i="252"/>
  <c r="P1772" i="252"/>
  <c r="P1776" i="252"/>
  <c r="P1780" i="252"/>
  <c r="P1784" i="252"/>
  <c r="P1788" i="252"/>
  <c r="P1792" i="252"/>
  <c r="P1796" i="252"/>
  <c r="P1800" i="252"/>
  <c r="P1804" i="252"/>
  <c r="P1808" i="252"/>
  <c r="P1812" i="252"/>
  <c r="P1816" i="252"/>
  <c r="P1820" i="252"/>
  <c r="P1824" i="252"/>
  <c r="P1828" i="252"/>
  <c r="P1832" i="252"/>
  <c r="P1836" i="252"/>
  <c r="P1840" i="252"/>
  <c r="P1844" i="252"/>
  <c r="P1848" i="252"/>
  <c r="P1852" i="252"/>
  <c r="P1856" i="252"/>
  <c r="P1860" i="252"/>
  <c r="P1864" i="252"/>
  <c r="P1868" i="252"/>
  <c r="P1872" i="252"/>
  <c r="P1876" i="252"/>
  <c r="P1880" i="252"/>
  <c r="P1884" i="252"/>
  <c r="P1888" i="252"/>
  <c r="P1892" i="252"/>
  <c r="P1896" i="252"/>
  <c r="P1900" i="252"/>
  <c r="P975" i="252"/>
  <c r="P1007" i="252"/>
  <c r="P1039" i="252"/>
  <c r="P1071" i="252"/>
  <c r="P1103" i="252"/>
  <c r="P1135" i="252"/>
  <c r="P2462" i="252"/>
  <c r="P1241" i="252"/>
  <c r="P1305" i="252"/>
  <c r="P1369" i="252"/>
  <c r="P1433" i="252"/>
  <c r="P1497" i="252"/>
  <c r="P1561" i="252"/>
  <c r="P1625" i="252"/>
  <c r="P1689" i="252"/>
  <c r="P1166" i="252"/>
  <c r="P1198" i="252"/>
  <c r="P1230" i="252"/>
  <c r="P1262" i="252"/>
  <c r="P1294" i="252"/>
  <c r="P1326" i="252"/>
  <c r="P1358" i="252"/>
  <c r="P1390" i="252"/>
  <c r="P1422" i="252"/>
  <c r="P1454" i="252"/>
  <c r="P1486" i="252"/>
  <c r="P1518" i="252"/>
  <c r="P1550" i="252"/>
  <c r="P1582" i="252"/>
  <c r="P1614" i="252"/>
  <c r="P1646" i="252"/>
  <c r="P1678" i="252"/>
  <c r="P1699" i="252"/>
  <c r="P1725" i="252"/>
  <c r="P1741" i="252"/>
  <c r="P1757" i="252"/>
  <c r="P1765" i="252"/>
  <c r="P1773" i="252"/>
  <c r="P1781" i="252"/>
  <c r="P1789" i="252"/>
  <c r="P1797" i="252"/>
  <c r="P1805" i="252"/>
  <c r="P1813" i="252"/>
  <c r="P1821" i="252"/>
  <c r="P1829" i="252"/>
  <c r="P1837" i="252"/>
  <c r="P1845" i="252"/>
  <c r="P1853" i="252"/>
  <c r="P1861" i="252"/>
  <c r="P1869" i="252"/>
  <c r="P1877" i="252"/>
  <c r="P1885" i="252"/>
  <c r="P1893" i="252"/>
  <c r="P1901" i="252"/>
  <c r="P1907" i="252"/>
  <c r="P1912" i="252"/>
  <c r="P1917" i="252"/>
  <c r="P1923" i="252"/>
  <c r="P1928" i="252"/>
  <c r="P1933" i="252"/>
  <c r="P1937" i="252"/>
  <c r="P1941" i="252"/>
  <c r="P1945" i="252"/>
  <c r="P1949" i="252"/>
  <c r="P1953" i="252"/>
  <c r="P1957" i="252"/>
  <c r="P1961" i="252"/>
  <c r="P1965" i="252"/>
  <c r="P1969" i="252"/>
  <c r="P1973" i="252"/>
  <c r="P1977" i="252"/>
  <c r="P1981" i="252"/>
  <c r="P1985" i="252"/>
  <c r="P1989" i="252"/>
  <c r="P1993" i="252"/>
  <c r="P1997" i="252"/>
  <c r="P2001" i="252"/>
  <c r="P2005" i="252"/>
  <c r="P2009" i="252"/>
  <c r="P2013" i="252"/>
  <c r="P2017" i="252"/>
  <c r="P2021" i="252"/>
  <c r="P2025" i="252"/>
  <c r="P2029" i="252"/>
  <c r="P2033" i="252"/>
  <c r="P2037" i="252"/>
  <c r="P2041" i="252"/>
  <c r="P2460" i="252"/>
  <c r="P2470" i="252"/>
  <c r="P2472" i="252"/>
  <c r="P2467" i="252"/>
  <c r="P2483" i="252"/>
  <c r="P2045" i="252"/>
  <c r="P2049" i="252"/>
  <c r="P2053" i="252"/>
  <c r="P2057" i="252"/>
  <c r="P2061" i="252"/>
  <c r="P2065" i="252"/>
  <c r="P2069" i="252"/>
  <c r="P2073" i="252"/>
  <c r="P2077" i="252"/>
  <c r="P2081" i="252"/>
  <c r="P2085" i="252"/>
  <c r="P2089" i="252"/>
  <c r="P2093" i="252"/>
  <c r="P2097" i="252"/>
  <c r="P2101" i="252"/>
  <c r="P2105" i="252"/>
  <c r="P2109" i="252"/>
  <c r="P2113" i="252"/>
  <c r="P2117" i="252"/>
  <c r="P2121" i="252"/>
  <c r="P2125" i="252"/>
  <c r="P2129" i="252"/>
  <c r="P2133" i="252"/>
  <c r="P2137" i="252"/>
  <c r="P2141" i="252"/>
  <c r="P2145" i="252"/>
  <c r="P2149" i="252"/>
  <c r="P2153" i="252"/>
  <c r="P2157" i="252"/>
  <c r="P2161" i="252"/>
  <c r="P2165" i="252"/>
  <c r="P2169" i="252"/>
  <c r="P2173" i="252"/>
  <c r="P2177" i="252"/>
  <c r="P2181" i="252"/>
  <c r="P2185" i="252"/>
  <c r="P2189" i="252"/>
  <c r="P2193" i="252"/>
  <c r="P2197" i="252"/>
  <c r="P2201" i="252"/>
  <c r="P2205" i="252"/>
  <c r="P2209" i="252"/>
  <c r="P2213" i="252"/>
  <c r="P2217" i="252"/>
  <c r="P2221" i="252"/>
  <c r="P2225" i="252"/>
  <c r="P2229" i="252"/>
  <c r="P2233" i="252"/>
  <c r="P2237" i="252"/>
  <c r="P2241" i="252"/>
  <c r="P2245" i="252"/>
  <c r="P2249" i="252"/>
  <c r="P2253" i="252"/>
  <c r="P2257" i="252"/>
  <c r="P2261" i="252"/>
  <c r="P2265" i="252"/>
  <c r="P2269" i="252"/>
  <c r="P2273" i="252"/>
  <c r="P2277" i="252"/>
  <c r="P2281" i="252"/>
  <c r="P2285" i="252"/>
  <c r="P2289" i="252"/>
  <c r="P2293" i="252"/>
  <c r="P2297" i="252"/>
  <c r="P2301" i="252"/>
  <c r="P2305" i="252"/>
  <c r="P2309" i="252"/>
  <c r="P2313" i="252"/>
  <c r="P2317" i="252"/>
  <c r="P2321" i="252"/>
  <c r="P2325" i="252"/>
  <c r="P2329" i="252"/>
  <c r="P2333" i="252"/>
  <c r="P2337" i="252"/>
  <c r="P2341" i="252"/>
  <c r="P2345" i="252"/>
  <c r="P2349" i="252"/>
  <c r="P2353" i="252"/>
  <c r="P2357" i="252"/>
  <c r="P2361" i="252"/>
  <c r="P2365" i="252"/>
  <c r="P2369" i="252"/>
  <c r="P2373" i="252"/>
  <c r="P2377" i="252"/>
  <c r="P2381" i="252"/>
  <c r="P2385" i="252"/>
  <c r="P2389" i="252"/>
  <c r="P2393" i="252"/>
  <c r="P2397" i="252"/>
  <c r="P2401" i="252"/>
  <c r="P2405" i="252"/>
  <c r="P2409" i="252"/>
  <c r="P2413" i="252"/>
  <c r="P2417" i="252"/>
  <c r="P2421" i="252"/>
  <c r="P2425" i="252"/>
  <c r="P2429" i="252"/>
  <c r="P2433" i="252"/>
  <c r="P2437" i="252"/>
  <c r="P2441" i="252"/>
  <c r="P2445" i="252"/>
  <c r="P2449" i="252"/>
  <c r="P2453" i="252"/>
  <c r="P2457" i="252"/>
  <c r="P2465" i="252"/>
  <c r="P2481" i="252"/>
  <c r="P2855" i="252"/>
  <c r="P2853" i="252"/>
  <c r="P2494" i="252"/>
  <c r="P2498" i="252"/>
  <c r="P2502" i="252"/>
  <c r="P2506" i="252"/>
  <c r="P2510" i="252"/>
  <c r="P2514" i="252"/>
  <c r="P2518" i="252"/>
  <c r="P2522" i="252"/>
  <c r="P2526" i="252"/>
  <c r="P2530" i="252"/>
  <c r="P2534" i="252"/>
  <c r="P2538" i="252"/>
  <c r="P2542" i="252"/>
  <c r="P2546" i="252"/>
  <c r="P2550" i="252"/>
  <c r="P2554" i="252"/>
  <c r="P2558" i="252"/>
  <c r="P2562" i="252"/>
  <c r="P2566" i="252"/>
  <c r="P2570" i="252"/>
  <c r="P2574" i="252"/>
  <c r="P2578" i="252"/>
  <c r="P2582" i="252"/>
  <c r="P2586" i="252"/>
  <c r="P2590" i="252"/>
  <c r="P2594" i="252"/>
  <c r="P2598" i="252"/>
  <c r="P2602" i="252"/>
  <c r="P2606" i="252"/>
  <c r="P2610" i="252"/>
  <c r="P2614" i="252"/>
  <c r="P2618" i="252"/>
  <c r="P2622" i="252"/>
  <c r="P2626" i="252"/>
  <c r="P2630" i="252"/>
  <c r="P2849" i="252"/>
  <c r="P2635" i="252"/>
  <c r="P2639" i="252"/>
  <c r="P2643" i="252"/>
  <c r="P2647" i="252"/>
  <c r="P2651" i="252"/>
  <c r="P2655" i="252"/>
  <c r="P2659" i="252"/>
  <c r="P2663" i="252"/>
  <c r="P2667" i="252"/>
  <c r="P2671" i="252"/>
  <c r="P2675" i="252"/>
  <c r="P2679" i="252"/>
  <c r="P2683" i="252"/>
  <c r="P2687" i="252"/>
  <c r="P2691" i="252"/>
  <c r="P2695" i="252"/>
  <c r="P2699" i="252"/>
  <c r="P2703" i="252"/>
  <c r="P2707" i="252"/>
  <c r="P2711" i="252"/>
  <c r="P2715" i="252"/>
  <c r="P2719" i="252"/>
  <c r="P2723" i="252"/>
  <c r="P2727" i="252"/>
  <c r="P2731" i="252"/>
  <c r="P2735" i="252"/>
  <c r="P2739" i="252"/>
  <c r="P2743" i="252"/>
  <c r="P2747" i="252"/>
  <c r="P2751" i="252"/>
  <c r="P2755" i="252"/>
  <c r="P2759" i="252"/>
  <c r="P2763" i="252"/>
  <c r="P2767" i="252"/>
  <c r="P2771" i="252"/>
  <c r="P2775" i="252"/>
  <c r="P2779" i="252"/>
  <c r="P2783" i="252"/>
  <c r="P2787" i="252"/>
  <c r="P2791" i="252"/>
  <c r="P2795" i="252"/>
  <c r="P2799" i="252"/>
  <c r="P2803" i="252"/>
  <c r="P2807" i="252"/>
  <c r="P2811" i="252"/>
  <c r="P2815" i="252"/>
  <c r="P2819" i="252"/>
  <c r="P2823" i="252"/>
  <c r="P2827" i="252"/>
  <c r="P2831" i="252"/>
  <c r="P2835" i="252"/>
  <c r="P2848" i="252"/>
  <c r="P2861" i="252"/>
  <c r="P2869" i="252"/>
  <c r="P2877" i="252"/>
  <c r="P2885" i="252"/>
  <c r="P2893" i="252"/>
  <c r="P2901" i="252"/>
  <c r="P2909" i="252"/>
  <c r="P2917" i="252"/>
  <c r="P2925" i="252"/>
  <c r="P3031" i="252"/>
  <c r="P2850" i="252"/>
  <c r="P2862" i="252"/>
  <c r="P2870" i="252"/>
  <c r="P2878" i="252"/>
  <c r="P2886" i="252"/>
  <c r="P2894" i="252"/>
  <c r="P2902" i="252"/>
  <c r="P2910" i="252"/>
  <c r="P2918" i="252"/>
  <c r="P2926" i="252"/>
  <c r="P3037" i="252"/>
  <c r="P2932" i="252"/>
  <c r="P2936" i="252"/>
  <c r="P2940" i="252"/>
  <c r="P2944" i="252"/>
  <c r="P2948" i="252"/>
  <c r="P2952" i="252"/>
  <c r="P2956" i="252"/>
  <c r="P2960" i="252"/>
  <c r="P2964" i="252"/>
  <c r="P2968" i="252"/>
  <c r="P2972" i="252"/>
  <c r="P2976" i="252"/>
  <c r="P2980" i="252"/>
  <c r="P2984" i="252"/>
  <c r="P2988" i="252"/>
  <c r="P2992" i="252"/>
  <c r="P2996" i="252"/>
  <c r="P3000" i="252"/>
  <c r="P3004" i="252"/>
  <c r="P3008" i="252"/>
  <c r="P3012" i="252"/>
  <c r="P3016" i="252"/>
  <c r="P3020" i="252"/>
  <c r="P3024" i="252"/>
  <c r="P3028" i="252"/>
  <c r="P3036" i="252"/>
  <c r="P3048" i="252"/>
  <c r="P3064" i="252"/>
  <c r="P3072" i="252"/>
  <c r="P3047" i="252"/>
  <c r="P3071" i="252"/>
  <c r="P3084" i="252"/>
  <c r="P3092" i="252"/>
  <c r="P3100" i="252"/>
  <c r="P3108" i="252"/>
  <c r="P3116" i="252"/>
  <c r="P3124" i="252"/>
  <c r="P3132" i="252"/>
  <c r="P3142" i="252"/>
  <c r="P3139" i="252"/>
  <c r="P3163" i="252"/>
  <c r="P3162" i="252"/>
  <c r="P3178" i="252"/>
  <c r="P3194" i="252"/>
  <c r="P3177" i="252"/>
  <c r="P3201" i="252"/>
  <c r="P3181" i="252"/>
  <c r="G6" i="42"/>
  <c r="P983" i="252"/>
  <c r="P1015" i="252"/>
  <c r="P1047" i="252"/>
  <c r="P1079" i="252"/>
  <c r="P1111" i="252"/>
  <c r="P1143" i="252"/>
  <c r="P1175" i="252"/>
  <c r="P1257" i="252"/>
  <c r="P1321" i="252"/>
  <c r="P1385" i="252"/>
  <c r="P1449" i="252"/>
  <c r="P1513" i="252"/>
  <c r="P1577" i="252"/>
  <c r="P1641" i="252"/>
  <c r="P1704" i="252"/>
  <c r="P1174" i="252"/>
  <c r="P1206" i="252"/>
  <c r="P1238" i="252"/>
  <c r="P1270" i="252"/>
  <c r="P1302" i="252"/>
  <c r="P1334" i="252"/>
  <c r="P1366" i="252"/>
  <c r="P1398" i="252"/>
  <c r="P1430" i="252"/>
  <c r="P1462" i="252"/>
  <c r="P1494" i="252"/>
  <c r="P1526" i="252"/>
  <c r="P1558" i="252"/>
  <c r="P1590" i="252"/>
  <c r="P1622" i="252"/>
  <c r="P1654" i="252"/>
  <c r="P1686" i="252"/>
  <c r="P1707" i="252"/>
  <c r="P1729" i="252"/>
  <c r="P1745" i="252"/>
  <c r="P1759" i="252"/>
  <c r="P1767" i="252"/>
  <c r="P1775" i="252"/>
  <c r="P1783" i="252"/>
  <c r="P1791" i="252"/>
  <c r="P1799" i="252"/>
  <c r="P1807" i="252"/>
  <c r="P1815" i="252"/>
  <c r="P1823" i="252"/>
  <c r="P1831" i="252"/>
  <c r="P1839" i="252"/>
  <c r="P1847" i="252"/>
  <c r="P1855" i="252"/>
  <c r="P1863" i="252"/>
  <c r="P1871" i="252"/>
  <c r="P1879" i="252"/>
  <c r="P1887" i="252"/>
  <c r="P1895" i="252"/>
  <c r="P1903" i="252"/>
  <c r="P1908" i="252"/>
  <c r="P1913" i="252"/>
  <c r="P1919" i="252"/>
  <c r="P1924" i="252"/>
  <c r="P1929" i="252"/>
  <c r="P1934" i="252"/>
  <c r="P1938" i="252"/>
  <c r="P1942" i="252"/>
  <c r="P1946" i="252"/>
  <c r="P1950" i="252"/>
  <c r="P1954" i="252"/>
  <c r="P1958" i="252"/>
  <c r="P1962" i="252"/>
  <c r="P1966" i="252"/>
  <c r="P1970" i="252"/>
  <c r="P1974" i="252"/>
  <c r="P1978" i="252"/>
  <c r="P1982" i="252"/>
  <c r="P1986" i="252"/>
  <c r="P1990" i="252"/>
  <c r="P1994" i="252"/>
  <c r="P1998" i="252"/>
  <c r="P2002" i="252"/>
  <c r="P2006" i="252"/>
  <c r="P2010" i="252"/>
  <c r="P2014" i="252"/>
  <c r="P2018" i="252"/>
  <c r="P2022" i="252"/>
  <c r="P2026" i="252"/>
  <c r="P2030" i="252"/>
  <c r="P2034" i="252"/>
  <c r="P2038" i="252"/>
  <c r="P2042" i="252"/>
  <c r="P2466" i="252"/>
  <c r="P2476" i="252"/>
  <c r="P2480" i="252"/>
  <c r="P2471" i="252"/>
  <c r="P2487" i="252"/>
  <c r="P2046" i="252"/>
  <c r="P2050" i="252"/>
  <c r="P2054" i="252"/>
  <c r="P2058" i="252"/>
  <c r="P2062" i="252"/>
  <c r="P2066" i="252"/>
  <c r="P2070" i="252"/>
  <c r="P2074" i="252"/>
  <c r="P2078" i="252"/>
  <c r="P2082" i="252"/>
  <c r="P2086" i="252"/>
  <c r="P2090" i="252"/>
  <c r="P2094" i="252"/>
  <c r="P2098" i="252"/>
  <c r="P2102" i="252"/>
  <c r="P2106" i="252"/>
  <c r="P2110" i="252"/>
  <c r="P2114" i="252"/>
  <c r="P2118" i="252"/>
  <c r="P2122" i="252"/>
  <c r="P2126" i="252"/>
  <c r="P2130" i="252"/>
  <c r="P2134" i="252"/>
  <c r="P2138" i="252"/>
  <c r="P2142" i="252"/>
  <c r="P2146" i="252"/>
  <c r="P2150" i="252"/>
  <c r="P2154" i="252"/>
  <c r="P2158" i="252"/>
  <c r="P2162" i="252"/>
  <c r="P2166" i="252"/>
  <c r="P2170" i="252"/>
  <c r="P2174" i="252"/>
  <c r="P2178" i="252"/>
  <c r="P2182" i="252"/>
  <c r="P2186" i="252"/>
  <c r="P2190" i="252"/>
  <c r="P2194" i="252"/>
  <c r="P2198" i="252"/>
  <c r="P2202" i="252"/>
  <c r="P2206" i="252"/>
  <c r="P2210" i="252"/>
  <c r="P2214" i="252"/>
  <c r="P2218" i="252"/>
  <c r="P2222" i="252"/>
  <c r="P2226" i="252"/>
  <c r="P2230" i="252"/>
  <c r="P2234" i="252"/>
  <c r="P2238" i="252"/>
  <c r="P2242" i="252"/>
  <c r="P2246" i="252"/>
  <c r="P2250" i="252"/>
  <c r="P2254" i="252"/>
  <c r="P2258" i="252"/>
  <c r="P2262" i="252"/>
  <c r="P2266" i="252"/>
  <c r="P2270" i="252"/>
  <c r="P2274" i="252"/>
  <c r="P2278" i="252"/>
  <c r="P2282" i="252"/>
  <c r="P2286" i="252"/>
  <c r="P2290" i="252"/>
  <c r="P2294" i="252"/>
  <c r="P2298" i="252"/>
  <c r="P2302" i="252"/>
  <c r="P2306" i="252"/>
  <c r="P2310" i="252"/>
  <c r="P2314" i="252"/>
  <c r="P2318" i="252"/>
  <c r="P2322" i="252"/>
  <c r="P2326" i="252"/>
  <c r="P2330" i="252"/>
  <c r="P2334" i="252"/>
  <c r="P2338" i="252"/>
  <c r="P2342" i="252"/>
  <c r="P2346" i="252"/>
  <c r="P2350" i="252"/>
  <c r="P2354" i="252"/>
  <c r="P2358" i="252"/>
  <c r="P2362" i="252"/>
  <c r="P2366" i="252"/>
  <c r="P2370" i="252"/>
  <c r="P2374" i="252"/>
  <c r="P2378" i="252"/>
  <c r="P2382" i="252"/>
  <c r="P2386" i="252"/>
  <c r="P2390" i="252"/>
  <c r="P2394" i="252"/>
  <c r="P2398" i="252"/>
  <c r="P2402" i="252"/>
  <c r="P2406" i="252"/>
  <c r="P2410" i="252"/>
  <c r="P2414" i="252"/>
  <c r="P2418" i="252"/>
  <c r="P2422" i="252"/>
  <c r="P2426" i="252"/>
  <c r="P2430" i="252"/>
  <c r="P2434" i="252"/>
  <c r="P2438" i="252"/>
  <c r="P2442" i="252"/>
  <c r="P2446" i="252"/>
  <c r="P2450" i="252"/>
  <c r="P2454" i="252"/>
  <c r="P2458" i="252"/>
  <c r="P2469" i="252"/>
  <c r="P2485" i="252"/>
  <c r="P3043" i="252"/>
  <c r="P3035" i="252"/>
  <c r="P2495" i="252"/>
  <c r="P2499" i="252"/>
  <c r="P2503" i="252"/>
  <c r="P2507" i="252"/>
  <c r="P2511" i="252"/>
  <c r="P2515" i="252"/>
  <c r="P2519" i="252"/>
  <c r="P2523" i="252"/>
  <c r="P2527" i="252"/>
  <c r="P2531" i="252"/>
  <c r="P2535" i="252"/>
  <c r="P2539" i="252"/>
  <c r="P2543" i="252"/>
  <c r="P2547" i="252"/>
  <c r="P2551" i="252"/>
  <c r="P2555" i="252"/>
  <c r="P2559" i="252"/>
  <c r="P2563" i="252"/>
  <c r="P2567" i="252"/>
  <c r="P2571" i="252"/>
  <c r="P2575" i="252"/>
  <c r="P2579" i="252"/>
  <c r="P2583" i="252"/>
  <c r="P2587" i="252"/>
  <c r="P2591" i="252"/>
  <c r="P2595" i="252"/>
  <c r="P2599" i="252"/>
  <c r="P2603" i="252"/>
  <c r="P2607" i="252"/>
  <c r="P2611" i="252"/>
  <c r="P2615" i="252"/>
  <c r="P2619" i="252"/>
  <c r="P2623" i="252"/>
  <c r="P2627" i="252"/>
  <c r="P2631" i="252"/>
  <c r="P2857" i="252"/>
  <c r="P2636" i="252"/>
  <c r="P2640" i="252"/>
  <c r="P2644" i="252"/>
  <c r="P2648" i="252"/>
  <c r="P2652" i="252"/>
  <c r="P2656" i="252"/>
  <c r="P2660" i="252"/>
  <c r="P2664" i="252"/>
  <c r="P2668" i="252"/>
  <c r="P2672" i="252"/>
  <c r="P2676" i="252"/>
  <c r="P2680" i="252"/>
  <c r="P2684" i="252"/>
  <c r="P2688" i="252"/>
  <c r="P2692" i="252"/>
  <c r="P2696" i="252"/>
  <c r="P2700" i="252"/>
  <c r="P2704" i="252"/>
  <c r="P2708" i="252"/>
  <c r="P2712" i="252"/>
  <c r="P2716" i="252"/>
  <c r="P2720" i="252"/>
  <c r="P2724" i="252"/>
  <c r="P2728" i="252"/>
  <c r="P2732" i="252"/>
  <c r="P2736" i="252"/>
  <c r="P2740" i="252"/>
  <c r="P2744" i="252"/>
  <c r="P2748" i="252"/>
  <c r="P2752" i="252"/>
  <c r="P2756" i="252"/>
  <c r="P2760" i="252"/>
  <c r="P2764" i="252"/>
  <c r="P2768" i="252"/>
  <c r="P2772" i="252"/>
  <c r="P2776" i="252"/>
  <c r="P2780" i="252"/>
  <c r="P2784" i="252"/>
  <c r="P2788" i="252"/>
  <c r="P2792" i="252"/>
  <c r="P2796" i="252"/>
  <c r="P2800" i="252"/>
  <c r="P2804" i="252"/>
  <c r="P2808" i="252"/>
  <c r="P2812" i="252"/>
  <c r="P2816" i="252"/>
  <c r="P2820" i="252"/>
  <c r="P2824" i="252"/>
  <c r="P2828" i="252"/>
  <c r="P2832" i="252"/>
  <c r="P2836" i="252"/>
  <c r="P2852" i="252"/>
  <c r="P2863" i="252"/>
  <c r="P2871" i="252"/>
  <c r="P2879" i="252"/>
  <c r="P2887" i="252"/>
  <c r="P2895" i="252"/>
  <c r="P2903" i="252"/>
  <c r="P2911" i="252"/>
  <c r="P2919" i="252"/>
  <c r="P2927" i="252"/>
  <c r="P2838" i="252"/>
  <c r="P2854" i="252"/>
  <c r="P2864" i="252"/>
  <c r="P2872" i="252"/>
  <c r="P2880" i="252"/>
  <c r="P2888" i="252"/>
  <c r="P2896" i="252"/>
  <c r="P2904" i="252"/>
  <c r="P2912" i="252"/>
  <c r="P2920" i="252"/>
  <c r="P2928" i="252"/>
  <c r="P3045" i="252"/>
  <c r="P2933" i="252"/>
  <c r="P2937" i="252"/>
  <c r="P2941" i="252"/>
  <c r="P2945" i="252"/>
  <c r="P2949" i="252"/>
  <c r="P2953" i="252"/>
  <c r="P2957" i="252"/>
  <c r="P2961" i="252"/>
  <c r="P2965" i="252"/>
  <c r="P2969" i="252"/>
  <c r="P2973" i="252"/>
  <c r="P2977" i="252"/>
  <c r="P2981" i="252"/>
  <c r="P2985" i="252"/>
  <c r="P2989" i="252"/>
  <c r="P2993" i="252"/>
  <c r="P2997" i="252"/>
  <c r="P3001" i="252"/>
  <c r="P3005" i="252"/>
  <c r="P3009" i="252"/>
  <c r="P3013" i="252"/>
  <c r="P3017" i="252"/>
  <c r="P3021" i="252"/>
  <c r="P3025" i="252"/>
  <c r="P3029" i="252"/>
  <c r="P3040" i="252"/>
  <c r="P3050" i="252"/>
  <c r="P3058" i="252"/>
  <c r="P3066" i="252"/>
  <c r="P3074" i="252"/>
  <c r="P3034" i="252"/>
  <c r="P3049" i="252"/>
  <c r="P3057" i="252"/>
  <c r="P3065" i="252"/>
  <c r="P3073" i="252"/>
  <c r="P3081" i="252"/>
  <c r="P3085" i="252"/>
  <c r="P3089" i="252"/>
  <c r="P3093" i="252"/>
  <c r="P3097" i="252"/>
  <c r="P3101" i="252"/>
  <c r="P3105" i="252"/>
  <c r="P3109" i="252"/>
  <c r="P3113" i="252"/>
  <c r="P3117" i="252"/>
  <c r="P3121" i="252"/>
  <c r="P3125" i="252"/>
  <c r="P3129" i="252"/>
  <c r="P3133" i="252"/>
  <c r="P3137" i="252"/>
  <c r="P3144" i="252"/>
  <c r="P3152" i="252"/>
  <c r="P3141" i="252"/>
  <c r="P3149" i="252"/>
  <c r="P3157" i="252"/>
  <c r="P3165" i="252"/>
  <c r="P3173" i="252"/>
  <c r="P3164" i="252"/>
  <c r="P3172" i="252"/>
  <c r="P3180" i="252"/>
  <c r="P3188" i="252"/>
  <c r="P3196" i="252"/>
  <c r="P3204" i="252"/>
  <c r="P3179" i="252"/>
  <c r="P3187" i="252"/>
  <c r="P3195" i="252"/>
  <c r="P3203" i="252"/>
  <c r="J6" i="42"/>
  <c r="P3018" i="252"/>
  <c r="P3052" i="252"/>
  <c r="P3068" i="252"/>
  <c r="P3076" i="252"/>
  <c r="P3051" i="252"/>
  <c r="P3067" i="252"/>
  <c r="P3082" i="252"/>
  <c r="P3090" i="252"/>
  <c r="P3098" i="252"/>
  <c r="P3110" i="252"/>
  <c r="P3114" i="252"/>
  <c r="P3122" i="252"/>
  <c r="P3130" i="252"/>
  <c r="P3138" i="252"/>
  <c r="P3154" i="252"/>
  <c r="P3151" i="252"/>
  <c r="P3167" i="252"/>
  <c r="P3166" i="252"/>
  <c r="P3182" i="252"/>
  <c r="P3198" i="252"/>
  <c r="P3197" i="252"/>
  <c r="P991" i="252"/>
  <c r="P1023" i="252"/>
  <c r="P1055" i="252"/>
  <c r="P1087" i="252"/>
  <c r="P1119" i="252"/>
  <c r="P1165" i="252"/>
  <c r="P1207" i="252"/>
  <c r="P1273" i="252"/>
  <c r="P1337" i="252"/>
  <c r="P1401" i="252"/>
  <c r="P1465" i="252"/>
  <c r="P1529" i="252"/>
  <c r="P1593" i="252"/>
  <c r="P1657" i="252"/>
  <c r="P1150" i="252"/>
  <c r="P1182" i="252"/>
  <c r="P1214" i="252"/>
  <c r="P1246" i="252"/>
  <c r="P1278" i="252"/>
  <c r="P1310" i="252"/>
  <c r="P1342" i="252"/>
  <c r="P1374" i="252"/>
  <c r="P1406" i="252"/>
  <c r="P1438" i="252"/>
  <c r="P1470" i="252"/>
  <c r="P1502" i="252"/>
  <c r="P1534" i="252"/>
  <c r="P1566" i="252"/>
  <c r="P1598" i="252"/>
  <c r="P1630" i="252"/>
  <c r="P1662" i="252"/>
  <c r="P1694" i="252"/>
  <c r="P1715" i="252"/>
  <c r="P1733" i="252"/>
  <c r="P1749" i="252"/>
  <c r="P1761" i="252"/>
  <c r="P1769" i="252"/>
  <c r="P1777" i="252"/>
  <c r="P1785" i="252"/>
  <c r="P1793" i="252"/>
  <c r="P1801" i="252"/>
  <c r="P1809" i="252"/>
  <c r="P1817" i="252"/>
  <c r="P1825" i="252"/>
  <c r="P1833" i="252"/>
  <c r="P1841" i="252"/>
  <c r="P1849" i="252"/>
  <c r="P1857" i="252"/>
  <c r="P1865" i="252"/>
  <c r="P1873" i="252"/>
  <c r="P1881" i="252"/>
  <c r="P1889" i="252"/>
  <c r="P1897" i="252"/>
  <c r="P1904" i="252"/>
  <c r="P1909" i="252"/>
  <c r="P1915" i="252"/>
  <c r="P1920" i="252"/>
  <c r="P1925" i="252"/>
  <c r="P1931" i="252"/>
  <c r="P1935" i="252"/>
  <c r="P1939" i="252"/>
  <c r="P1943" i="252"/>
  <c r="P1947" i="252"/>
  <c r="P1951" i="252"/>
  <c r="P1955" i="252"/>
  <c r="P1959" i="252"/>
  <c r="P1963" i="252"/>
  <c r="P1967" i="252"/>
  <c r="P1971" i="252"/>
  <c r="P1975" i="252"/>
  <c r="P1979" i="252"/>
  <c r="P1983" i="252"/>
  <c r="P1987" i="252"/>
  <c r="P1991" i="252"/>
  <c r="P1995" i="252"/>
  <c r="P1999" i="252"/>
  <c r="P2003" i="252"/>
  <c r="P2007" i="252"/>
  <c r="P2011" i="252"/>
  <c r="P2015" i="252"/>
  <c r="P2019" i="252"/>
  <c r="P2023" i="252"/>
  <c r="P2027" i="252"/>
  <c r="P2031" i="252"/>
  <c r="P2035" i="252"/>
  <c r="P2039" i="252"/>
  <c r="P2043" i="252"/>
  <c r="P2486" i="252"/>
  <c r="P2482" i="252"/>
  <c r="P2488" i="252"/>
  <c r="P2475" i="252"/>
  <c r="P2491" i="252"/>
  <c r="P2047" i="252"/>
  <c r="P2051" i="252"/>
  <c r="P2055" i="252"/>
  <c r="P2059" i="252"/>
  <c r="P2063" i="252"/>
  <c r="P2067" i="252"/>
  <c r="P2071" i="252"/>
  <c r="P2075" i="252"/>
  <c r="P2079" i="252"/>
  <c r="P2083" i="252"/>
  <c r="P2087" i="252"/>
  <c r="P2091" i="252"/>
  <c r="P2095" i="252"/>
  <c r="P2099" i="252"/>
  <c r="P2103" i="252"/>
  <c r="P2107" i="252"/>
  <c r="P2111" i="252"/>
  <c r="P2115" i="252"/>
  <c r="P2119" i="252"/>
  <c r="P2123" i="252"/>
  <c r="P2127" i="252"/>
  <c r="P2131" i="252"/>
  <c r="P2135" i="252"/>
  <c r="P2139" i="252"/>
  <c r="P2143" i="252"/>
  <c r="P2147" i="252"/>
  <c r="P2151" i="252"/>
  <c r="P2155" i="252"/>
  <c r="P2159" i="252"/>
  <c r="P2163" i="252"/>
  <c r="P2167" i="252"/>
  <c r="P2171" i="252"/>
  <c r="P2175" i="252"/>
  <c r="P2179" i="252"/>
  <c r="P2183" i="252"/>
  <c r="P2187" i="252"/>
  <c r="P2191" i="252"/>
  <c r="P2195" i="252"/>
  <c r="P2199" i="252"/>
  <c r="P2203" i="252"/>
  <c r="P2207" i="252"/>
  <c r="P2211" i="252"/>
  <c r="P2215" i="252"/>
  <c r="P2219" i="252"/>
  <c r="P2223" i="252"/>
  <c r="P2227" i="252"/>
  <c r="P2231" i="252"/>
  <c r="P2235" i="252"/>
  <c r="P2239" i="252"/>
  <c r="P2243" i="252"/>
  <c r="P2247" i="252"/>
  <c r="P2251" i="252"/>
  <c r="P2255" i="252"/>
  <c r="P2259" i="252"/>
  <c r="P2263" i="252"/>
  <c r="P2267" i="252"/>
  <c r="P2271" i="252"/>
  <c r="P2275" i="252"/>
  <c r="P2279" i="252"/>
  <c r="P2283" i="252"/>
  <c r="P2287" i="252"/>
  <c r="P2291" i="252"/>
  <c r="P2295" i="252"/>
  <c r="P2299" i="252"/>
  <c r="P2303" i="252"/>
  <c r="P2307" i="252"/>
  <c r="P2311" i="252"/>
  <c r="P2315" i="252"/>
  <c r="P2319" i="252"/>
  <c r="P2323" i="252"/>
  <c r="P2327" i="252"/>
  <c r="P2331" i="252"/>
  <c r="P2335" i="252"/>
  <c r="P2339" i="252"/>
  <c r="P2343" i="252"/>
  <c r="P2347" i="252"/>
  <c r="P2351" i="252"/>
  <c r="P2355" i="252"/>
  <c r="P2359" i="252"/>
  <c r="P2363" i="252"/>
  <c r="P2367" i="252"/>
  <c r="P2371" i="252"/>
  <c r="P2375" i="252"/>
  <c r="P2379" i="252"/>
  <c r="P2383" i="252"/>
  <c r="P2387" i="252"/>
  <c r="P2391" i="252"/>
  <c r="P2395" i="252"/>
  <c r="P2399" i="252"/>
  <c r="P2403" i="252"/>
  <c r="P2407" i="252"/>
  <c r="P2411" i="252"/>
  <c r="P2415" i="252"/>
  <c r="P2419" i="252"/>
  <c r="P2423" i="252"/>
  <c r="P2427" i="252"/>
  <c r="P2431" i="252"/>
  <c r="P2435" i="252"/>
  <c r="P2439" i="252"/>
  <c r="P2443" i="252"/>
  <c r="P2447" i="252"/>
  <c r="P2451" i="252"/>
  <c r="P2455" i="252"/>
  <c r="P2459" i="252"/>
  <c r="P2473" i="252"/>
  <c r="P2489" i="252"/>
  <c r="P2837" i="252"/>
  <c r="P2492" i="252"/>
  <c r="P2496" i="252"/>
  <c r="P2500" i="252"/>
  <c r="P2504" i="252"/>
  <c r="P2508" i="252"/>
  <c r="P2512" i="252"/>
  <c r="P2516" i="252"/>
  <c r="P2520" i="252"/>
  <c r="P2524" i="252"/>
  <c r="P2528" i="252"/>
  <c r="P2532" i="252"/>
  <c r="P2536" i="252"/>
  <c r="P2540" i="252"/>
  <c r="P2544" i="252"/>
  <c r="P2548" i="252"/>
  <c r="P2552" i="252"/>
  <c r="P2556" i="252"/>
  <c r="P2560" i="252"/>
  <c r="P2564" i="252"/>
  <c r="P2568" i="252"/>
  <c r="P2572" i="252"/>
  <c r="P2576" i="252"/>
  <c r="P2580" i="252"/>
  <c r="P2584" i="252"/>
  <c r="P2588" i="252"/>
  <c r="P2592" i="252"/>
  <c r="P2596" i="252"/>
  <c r="P2600" i="252"/>
  <c r="P2604" i="252"/>
  <c r="P2608" i="252"/>
  <c r="P2612" i="252"/>
  <c r="P2616" i="252"/>
  <c r="P2620" i="252"/>
  <c r="P2624" i="252"/>
  <c r="P2628" i="252"/>
  <c r="P2632" i="252"/>
  <c r="P2633" i="252"/>
  <c r="P2637" i="252"/>
  <c r="P2641" i="252"/>
  <c r="P2645" i="252"/>
  <c r="P2649" i="252"/>
  <c r="P2653" i="252"/>
  <c r="P2657" i="252"/>
  <c r="P2661" i="252"/>
  <c r="P2665" i="252"/>
  <c r="P2669" i="252"/>
  <c r="P2673" i="252"/>
  <c r="P2677" i="252"/>
  <c r="P2681" i="252"/>
  <c r="P2685" i="252"/>
  <c r="P2689" i="252"/>
  <c r="P2693" i="252"/>
  <c r="P2697" i="252"/>
  <c r="P2701" i="252"/>
  <c r="P2705" i="252"/>
  <c r="P2709" i="252"/>
  <c r="P2713" i="252"/>
  <c r="P2717" i="252"/>
  <c r="P2721" i="252"/>
  <c r="P2725" i="252"/>
  <c r="P2729" i="252"/>
  <c r="P2733" i="252"/>
  <c r="P2737" i="252"/>
  <c r="P2741" i="252"/>
  <c r="P2745" i="252"/>
  <c r="P2749" i="252"/>
  <c r="P2753" i="252"/>
  <c r="P2757" i="252"/>
  <c r="P2761" i="252"/>
  <c r="P2765" i="252"/>
  <c r="P2769" i="252"/>
  <c r="P2773" i="252"/>
  <c r="P2777" i="252"/>
  <c r="P2781" i="252"/>
  <c r="P2785" i="252"/>
  <c r="P2789" i="252"/>
  <c r="P2793" i="252"/>
  <c r="P2797" i="252"/>
  <c r="P2801" i="252"/>
  <c r="P2805" i="252"/>
  <c r="P2809" i="252"/>
  <c r="P2813" i="252"/>
  <c r="P2817" i="252"/>
  <c r="P2821" i="252"/>
  <c r="P2825" i="252"/>
  <c r="P2829" i="252"/>
  <c r="P2833" i="252"/>
  <c r="P2840" i="252"/>
  <c r="P2856" i="252"/>
  <c r="P2865" i="252"/>
  <c r="P2873" i="252"/>
  <c r="P2881" i="252"/>
  <c r="P2889" i="252"/>
  <c r="P2897" i="252"/>
  <c r="P2905" i="252"/>
  <c r="P2913" i="252"/>
  <c r="P2921" i="252"/>
  <c r="P2929" i="252"/>
  <c r="P2842" i="252"/>
  <c r="P2858" i="252"/>
  <c r="P2866" i="252"/>
  <c r="P2874" i="252"/>
  <c r="P2882" i="252"/>
  <c r="P2890" i="252"/>
  <c r="P2898" i="252"/>
  <c r="P2906" i="252"/>
  <c r="P2914" i="252"/>
  <c r="P2922" i="252"/>
  <c r="P2930" i="252"/>
  <c r="P3033" i="252"/>
  <c r="P2934" i="252"/>
  <c r="P2938" i="252"/>
  <c r="P2942" i="252"/>
  <c r="P2946" i="252"/>
  <c r="P2950" i="252"/>
  <c r="P2954" i="252"/>
  <c r="P2958" i="252"/>
  <c r="P2962" i="252"/>
  <c r="P2966" i="252"/>
  <c r="P2970" i="252"/>
  <c r="P2974" i="252"/>
  <c r="P2978" i="252"/>
  <c r="P2982" i="252"/>
  <c r="P2986" i="252"/>
  <c r="P2990" i="252"/>
  <c r="P2994" i="252"/>
  <c r="P2998" i="252"/>
  <c r="P3002" i="252"/>
  <c r="P3006" i="252"/>
  <c r="P3010" i="252"/>
  <c r="P3014" i="252"/>
  <c r="P3022" i="252"/>
  <c r="P3026" i="252"/>
  <c r="P3030" i="252"/>
  <c r="P3044" i="252"/>
  <c r="P3060" i="252"/>
  <c r="P3038" i="252"/>
  <c r="P3059" i="252"/>
  <c r="P3075" i="252"/>
  <c r="P3086" i="252"/>
  <c r="P3094" i="252"/>
  <c r="P3102" i="252"/>
  <c r="P3106" i="252"/>
  <c r="P3118" i="252"/>
  <c r="P3126" i="252"/>
  <c r="P3134" i="252"/>
  <c r="P3146" i="252"/>
  <c r="P3143" i="252"/>
  <c r="P3159" i="252"/>
  <c r="P3158" i="252"/>
  <c r="P3174" i="252"/>
  <c r="P3190" i="252"/>
  <c r="P3189" i="252"/>
  <c r="P999" i="252"/>
  <c r="P1031" i="252"/>
  <c r="P1063" i="252"/>
  <c r="P1095" i="252"/>
  <c r="P1127" i="252"/>
  <c r="P1197" i="252"/>
  <c r="P1225" i="252"/>
  <c r="P1289" i="252"/>
  <c r="P1353" i="252"/>
  <c r="P1417" i="252"/>
  <c r="P1481" i="252"/>
  <c r="P1545" i="252"/>
  <c r="P1609" i="252"/>
  <c r="P1673" i="252"/>
  <c r="P1158" i="252"/>
  <c r="P1190" i="252"/>
  <c r="P1222" i="252"/>
  <c r="P1254" i="252"/>
  <c r="P1286" i="252"/>
  <c r="P1318" i="252"/>
  <c r="P1350" i="252"/>
  <c r="P1382" i="252"/>
  <c r="P1414" i="252"/>
  <c r="P1446" i="252"/>
  <c r="P1478" i="252"/>
  <c r="P1510" i="252"/>
  <c r="P1542" i="252"/>
  <c r="P1574" i="252"/>
  <c r="P1606" i="252"/>
  <c r="P1638" i="252"/>
  <c r="P1670" i="252"/>
  <c r="P1722" i="252"/>
  <c r="P1723" i="252"/>
  <c r="P1737" i="252"/>
  <c r="P1753" i="252"/>
  <c r="P1763" i="252"/>
  <c r="P1771" i="252"/>
  <c r="P1779" i="252"/>
  <c r="P1787" i="252"/>
  <c r="P1795" i="252"/>
  <c r="P1803" i="252"/>
  <c r="P1811" i="252"/>
  <c r="P1819" i="252"/>
  <c r="P1827" i="252"/>
  <c r="P1835" i="252"/>
  <c r="P1843" i="252"/>
  <c r="P1851" i="252"/>
  <c r="P1859" i="252"/>
  <c r="P1867" i="252"/>
  <c r="P1875" i="252"/>
  <c r="P1883" i="252"/>
  <c r="P1891" i="252"/>
  <c r="P1899" i="252"/>
  <c r="P1905" i="252"/>
  <c r="P1911" i="252"/>
  <c r="P1916" i="252"/>
  <c r="P1921" i="252"/>
  <c r="P1927" i="252"/>
  <c r="P1932" i="252"/>
  <c r="P1936" i="252"/>
  <c r="P1940" i="252"/>
  <c r="P1944" i="252"/>
  <c r="P1948" i="252"/>
  <c r="P1952" i="252"/>
  <c r="P1956" i="252"/>
  <c r="P1960" i="252"/>
  <c r="P1964" i="252"/>
  <c r="P1968" i="252"/>
  <c r="P1972" i="252"/>
  <c r="P1976" i="252"/>
  <c r="P1980" i="252"/>
  <c r="P1984" i="252"/>
  <c r="P1988" i="252"/>
  <c r="P1992" i="252"/>
  <c r="P1996" i="252"/>
  <c r="P2000" i="252"/>
  <c r="P2004" i="252"/>
  <c r="P2008" i="252"/>
  <c r="P2012" i="252"/>
  <c r="P2016" i="252"/>
  <c r="P2020" i="252"/>
  <c r="P2024" i="252"/>
  <c r="P2028" i="252"/>
  <c r="P2032" i="252"/>
  <c r="P2036" i="252"/>
  <c r="P2040" i="252"/>
  <c r="P2044" i="252"/>
  <c r="P2851" i="252"/>
  <c r="P2464" i="252"/>
  <c r="P2463" i="252"/>
  <c r="P2479" i="252"/>
  <c r="P2847" i="252"/>
  <c r="P2048" i="252"/>
  <c r="P2052" i="252"/>
  <c r="P2056" i="252"/>
  <c r="P2060" i="252"/>
  <c r="P2064" i="252"/>
  <c r="P2068" i="252"/>
  <c r="P2072" i="252"/>
  <c r="P2076" i="252"/>
  <c r="P2080" i="252"/>
  <c r="P2084" i="252"/>
  <c r="P2088" i="252"/>
  <c r="P2092" i="252"/>
  <c r="P2096" i="252"/>
  <c r="P2100" i="252"/>
  <c r="P2104" i="252"/>
  <c r="P2108" i="252"/>
  <c r="P2112" i="252"/>
  <c r="P2116" i="252"/>
  <c r="P2120" i="252"/>
  <c r="P2124" i="252"/>
  <c r="P2128" i="252"/>
  <c r="P2132" i="252"/>
  <c r="P2136" i="252"/>
  <c r="P2140" i="252"/>
  <c r="P2144" i="252"/>
  <c r="P2148" i="252"/>
  <c r="P2152" i="252"/>
  <c r="P2156" i="252"/>
  <c r="P2160" i="252"/>
  <c r="P2164" i="252"/>
  <c r="P2168" i="252"/>
  <c r="P2172" i="252"/>
  <c r="P2176" i="252"/>
  <c r="P2180" i="252"/>
  <c r="P2184" i="252"/>
  <c r="P2188" i="252"/>
  <c r="P2192" i="252"/>
  <c r="P2196" i="252"/>
  <c r="P2200" i="252"/>
  <c r="P2204" i="252"/>
  <c r="P2208" i="252"/>
  <c r="P2212" i="252"/>
  <c r="P2216" i="252"/>
  <c r="P2220" i="252"/>
  <c r="P2224" i="252"/>
  <c r="P2228" i="252"/>
  <c r="P2232" i="252"/>
  <c r="P2236" i="252"/>
  <c r="P2240" i="252"/>
  <c r="P2244" i="252"/>
  <c r="P2248" i="252"/>
  <c r="P2252" i="252"/>
  <c r="P2256" i="252"/>
  <c r="P2260" i="252"/>
  <c r="P2264" i="252"/>
  <c r="P2268" i="252"/>
  <c r="P2272" i="252"/>
  <c r="P2276" i="252"/>
  <c r="P2280" i="252"/>
  <c r="P2284" i="252"/>
  <c r="P2288" i="252"/>
  <c r="P2292" i="252"/>
  <c r="P2296" i="252"/>
  <c r="P2300" i="252"/>
  <c r="P2304" i="252"/>
  <c r="P2308" i="252"/>
  <c r="P2312" i="252"/>
  <c r="P2316" i="252"/>
  <c r="P2320" i="252"/>
  <c r="P2324" i="252"/>
  <c r="P2328" i="252"/>
  <c r="P2332" i="252"/>
  <c r="P2336" i="252"/>
  <c r="P2340" i="252"/>
  <c r="P2344" i="252"/>
  <c r="P2348" i="252"/>
  <c r="P2352" i="252"/>
  <c r="P2356" i="252"/>
  <c r="P2360" i="252"/>
  <c r="P2364" i="252"/>
  <c r="P2368" i="252"/>
  <c r="P2372" i="252"/>
  <c r="P2376" i="252"/>
  <c r="P2380" i="252"/>
  <c r="P2384" i="252"/>
  <c r="P2388" i="252"/>
  <c r="P2392" i="252"/>
  <c r="P2396" i="252"/>
  <c r="P2400" i="252"/>
  <c r="P2404" i="252"/>
  <c r="P2408" i="252"/>
  <c r="P2412" i="252"/>
  <c r="P2416" i="252"/>
  <c r="P2420" i="252"/>
  <c r="P2424" i="252"/>
  <c r="P2428" i="252"/>
  <c r="P2432" i="252"/>
  <c r="P2436" i="252"/>
  <c r="P2440" i="252"/>
  <c r="P2444" i="252"/>
  <c r="P2448" i="252"/>
  <c r="P2452" i="252"/>
  <c r="P2456" i="252"/>
  <c r="P2461" i="252"/>
  <c r="P2477" i="252"/>
  <c r="P2839" i="252"/>
  <c r="P2845" i="252"/>
  <c r="P2493" i="252"/>
  <c r="P2497" i="252"/>
  <c r="P2501" i="252"/>
  <c r="P2505" i="252"/>
  <c r="P2509" i="252"/>
  <c r="P2513" i="252"/>
  <c r="P2517" i="252"/>
  <c r="P2521" i="252"/>
  <c r="P2525" i="252"/>
  <c r="P2529" i="252"/>
  <c r="P2533" i="252"/>
  <c r="P2537" i="252"/>
  <c r="P2541" i="252"/>
  <c r="P2545" i="252"/>
  <c r="P2549" i="252"/>
  <c r="P2553" i="252"/>
  <c r="P2557" i="252"/>
  <c r="P2561" i="252"/>
  <c r="P2565" i="252"/>
  <c r="P2569" i="252"/>
  <c r="P2573" i="252"/>
  <c r="P2577" i="252"/>
  <c r="P2581" i="252"/>
  <c r="P2585" i="252"/>
  <c r="P2589" i="252"/>
  <c r="P2593" i="252"/>
  <c r="P2597" i="252"/>
  <c r="P2601" i="252"/>
  <c r="P2605" i="252"/>
  <c r="P2609" i="252"/>
  <c r="P2613" i="252"/>
  <c r="P2617" i="252"/>
  <c r="P2621" i="252"/>
  <c r="P2625" i="252"/>
  <c r="P2629" i="252"/>
  <c r="P2841" i="252"/>
  <c r="P2634" i="252"/>
  <c r="P2638" i="252"/>
  <c r="P2642" i="252"/>
  <c r="P2646" i="252"/>
  <c r="P2650" i="252"/>
  <c r="P2654" i="252"/>
  <c r="P2658" i="252"/>
  <c r="P2662" i="252"/>
  <c r="P2666" i="252"/>
  <c r="P2670" i="252"/>
  <c r="P2674" i="252"/>
  <c r="P2678" i="252"/>
  <c r="P2682" i="252"/>
  <c r="P2686" i="252"/>
  <c r="P2690" i="252"/>
  <c r="P2694" i="252"/>
  <c r="P2698" i="252"/>
  <c r="P2702" i="252"/>
  <c r="P2706" i="252"/>
  <c r="P2710" i="252"/>
  <c r="P2714" i="252"/>
  <c r="P2718" i="252"/>
  <c r="P2722" i="252"/>
  <c r="P2726" i="252"/>
  <c r="P2730" i="252"/>
  <c r="P2734" i="252"/>
  <c r="P2738" i="252"/>
  <c r="P2742" i="252"/>
  <c r="P2746" i="252"/>
  <c r="P2750" i="252"/>
  <c r="P2754" i="252"/>
  <c r="P2758" i="252"/>
  <c r="P2762" i="252"/>
  <c r="P2766" i="252"/>
  <c r="P2770" i="252"/>
  <c r="P2774" i="252"/>
  <c r="P2778" i="252"/>
  <c r="P2782" i="252"/>
  <c r="P2786" i="252"/>
  <c r="P2790" i="252"/>
  <c r="P2794" i="252"/>
  <c r="P2798" i="252"/>
  <c r="P2802" i="252"/>
  <c r="P2806" i="252"/>
  <c r="P2810" i="252"/>
  <c r="P2814" i="252"/>
  <c r="P2818" i="252"/>
  <c r="P2822" i="252"/>
  <c r="P2826" i="252"/>
  <c r="P2830" i="252"/>
  <c r="P2834" i="252"/>
  <c r="P2844" i="252"/>
  <c r="P2859" i="252"/>
  <c r="P2867" i="252"/>
  <c r="P2875" i="252"/>
  <c r="P2883" i="252"/>
  <c r="P2891" i="252"/>
  <c r="P2899" i="252"/>
  <c r="P2907" i="252"/>
  <c r="P2915" i="252"/>
  <c r="P2923" i="252"/>
  <c r="P2931" i="252"/>
  <c r="P2846" i="252"/>
  <c r="P2860" i="252"/>
  <c r="P2868" i="252"/>
  <c r="P2876" i="252"/>
  <c r="P2884" i="252"/>
  <c r="P2892" i="252"/>
  <c r="P2900" i="252"/>
  <c r="P2908" i="252"/>
  <c r="P2916" i="252"/>
  <c r="P2924" i="252"/>
  <c r="P3039" i="252"/>
  <c r="P3041" i="252"/>
  <c r="P2935" i="252"/>
  <c r="P2939" i="252"/>
  <c r="P2943" i="252"/>
  <c r="P2947" i="252"/>
  <c r="P2951" i="252"/>
  <c r="P2955" i="252"/>
  <c r="P2959" i="252"/>
  <c r="P2963" i="252"/>
  <c r="P2967" i="252"/>
  <c r="P2971" i="252"/>
  <c r="P2975" i="252"/>
  <c r="P2979" i="252"/>
  <c r="P2983" i="252"/>
  <c r="P2987" i="252"/>
  <c r="P2991" i="252"/>
  <c r="P2995" i="252"/>
  <c r="P2999" i="252"/>
  <c r="P3003" i="252"/>
  <c r="P3007" i="252"/>
  <c r="P3011" i="252"/>
  <c r="P3015" i="252"/>
  <c r="P3019" i="252"/>
  <c r="P3023" i="252"/>
  <c r="P3027" i="252"/>
  <c r="P3032" i="252"/>
  <c r="P3046" i="252"/>
  <c r="P3054" i="252"/>
  <c r="P3062" i="252"/>
  <c r="P3070" i="252"/>
  <c r="P3078" i="252"/>
  <c r="P3042" i="252"/>
  <c r="P3053" i="252"/>
  <c r="P3061" i="252"/>
  <c r="P3069" i="252"/>
  <c r="P3077" i="252"/>
  <c r="P3083" i="252"/>
  <c r="P3087" i="252"/>
  <c r="P3091" i="252"/>
  <c r="P3095" i="252"/>
  <c r="P3099" i="252"/>
  <c r="P3103" i="252"/>
  <c r="P3107" i="252"/>
  <c r="P3111" i="252"/>
  <c r="P3115" i="252"/>
  <c r="P3119" i="252"/>
  <c r="P3123" i="252"/>
  <c r="P3127" i="252"/>
  <c r="P3131" i="252"/>
  <c r="P3135" i="252"/>
  <c r="P3140" i="252"/>
  <c r="P3148" i="252"/>
  <c r="P3156" i="252"/>
  <c r="P3145" i="252"/>
  <c r="P3153" i="252"/>
  <c r="P3161" i="252"/>
  <c r="P3169" i="252"/>
  <c r="P3160" i="252"/>
  <c r="P3168" i="252"/>
  <c r="P3176" i="252"/>
  <c r="P3184" i="252"/>
  <c r="P3192" i="252"/>
  <c r="P3200" i="252"/>
  <c r="P3175" i="252"/>
  <c r="P3183" i="252"/>
  <c r="P3191" i="252"/>
  <c r="P3199" i="252"/>
  <c r="P3207" i="252"/>
  <c r="Y6" i="42"/>
  <c r="P3056" i="252"/>
  <c r="P3080" i="252"/>
  <c r="P3055" i="252"/>
  <c r="P3063" i="252"/>
  <c r="P3079" i="252"/>
  <c r="P3088" i="252"/>
  <c r="P3096" i="252"/>
  <c r="P3104" i="252"/>
  <c r="P3112" i="252"/>
  <c r="P3120" i="252"/>
  <c r="P3128" i="252"/>
  <c r="P3136" i="252"/>
  <c r="P3150" i="252"/>
  <c r="P3147" i="252"/>
  <c r="P3155" i="252"/>
  <c r="P3171" i="252"/>
  <c r="P3170" i="252"/>
  <c r="P3186" i="252"/>
  <c r="P3202" i="252"/>
  <c r="P3185" i="252"/>
  <c r="P3193" i="252"/>
  <c r="Z6" i="42"/>
  <c r="P3206" i="252"/>
  <c r="P3205" i="252"/>
  <c r="G15" i="42"/>
  <c r="J15" i="42"/>
  <c r="M15" i="42"/>
  <c r="G24" i="42"/>
  <c r="J24" i="42"/>
  <c r="M24" i="42"/>
  <c r="G26" i="42"/>
  <c r="J25" i="42"/>
  <c r="J26" i="42"/>
  <c r="M25" i="42"/>
  <c r="M26" i="42"/>
  <c r="R26" i="42" l="1"/>
  <c r="Q36" i="229"/>
  <c r="R25" i="42"/>
  <c r="Q35" i="229"/>
  <c r="P36" i="229"/>
  <c r="Q26" i="42"/>
  <c r="Q25" i="42"/>
  <c r="P35" i="229"/>
  <c r="P26" i="42"/>
  <c r="O36" i="229"/>
  <c r="M30" i="42"/>
  <c r="Q34" i="229"/>
  <c r="R24" i="42"/>
  <c r="J30" i="42"/>
  <c r="Q24" i="42"/>
  <c r="P34" i="229"/>
  <c r="P24" i="42"/>
  <c r="G30" i="42"/>
  <c r="O34" i="229"/>
  <c r="Q22" i="229"/>
  <c r="R15" i="42"/>
  <c r="P22" i="229"/>
  <c r="Q15" i="42"/>
  <c r="O22" i="229"/>
  <c r="P15" i="42"/>
  <c r="Q6" i="42"/>
  <c r="P7" i="229"/>
  <c r="V6" i="42"/>
  <c r="P6" i="42"/>
  <c r="J36" i="42" s="1"/>
  <c r="J39" i="42" s="1"/>
  <c r="O7" i="229"/>
  <c r="P3210" i="252"/>
  <c r="P3209" i="252"/>
  <c r="P3212" i="252" s="1"/>
  <c r="N3210" i="252"/>
  <c r="N3209" i="252"/>
  <c r="N3212" i="252" s="1"/>
  <c r="Q7" i="229"/>
  <c r="R6" i="42"/>
  <c r="O3210" i="252"/>
  <c r="O3209" i="252"/>
  <c r="O3212" i="252" s="1"/>
  <c r="G43" i="229"/>
  <c r="G3209" i="252"/>
  <c r="G3210" i="252"/>
  <c r="F43" i="229"/>
  <c r="F3210" i="252"/>
  <c r="F3209" i="252"/>
  <c r="H3209" i="252"/>
  <c r="H3210" i="252"/>
  <c r="H43" i="229"/>
  <c r="H32" i="41"/>
  <c r="S3150" i="252"/>
  <c r="S3047" i="252"/>
  <c r="S3171" i="252"/>
  <c r="S3202" i="252"/>
  <c r="S3155" i="252"/>
  <c r="S3139" i="252"/>
  <c r="S3080" i="252"/>
  <c r="S3064" i="252"/>
  <c r="S3048" i="252"/>
  <c r="S3032" i="252"/>
  <c r="S3193" i="252"/>
  <c r="S3132" i="252"/>
  <c r="S2932" i="252"/>
  <c r="S2916" i="252"/>
  <c r="S2900" i="252"/>
  <c r="S2884" i="252"/>
  <c r="S2868" i="252"/>
  <c r="S2852" i="252"/>
  <c r="S3201" i="252"/>
  <c r="S2984" i="252"/>
  <c r="S3026" i="252"/>
  <c r="S2962" i="252"/>
  <c r="S2977" i="252"/>
  <c r="S3106" i="252"/>
  <c r="S2651" i="252"/>
  <c r="S2820" i="252"/>
  <c r="S2756" i="252"/>
  <c r="S2692" i="252"/>
  <c r="S2623" i="252"/>
  <c r="S2591" i="252"/>
  <c r="S2559" i="252"/>
  <c r="S2527" i="252"/>
  <c r="S2495" i="252"/>
  <c r="S2947" i="252"/>
  <c r="S2774" i="252"/>
  <c r="S2710" i="252"/>
  <c r="S2630" i="252"/>
  <c r="S2598" i="252"/>
  <c r="S2566" i="252"/>
  <c r="S2534" i="252"/>
  <c r="S2502" i="252"/>
  <c r="S2959" i="252"/>
  <c r="S2713" i="252"/>
  <c r="S2827" i="252"/>
  <c r="S2699" i="252"/>
  <c r="S2717" i="252"/>
  <c r="S2072" i="252"/>
  <c r="S2693" i="252"/>
  <c r="S2058" i="252"/>
  <c r="S2446" i="252"/>
  <c r="S2382" i="252"/>
  <c r="S2318" i="252"/>
  <c r="S2254" i="252"/>
  <c r="S2190" i="252"/>
  <c r="S2126" i="252"/>
  <c r="S1739" i="252"/>
  <c r="S2436" i="252"/>
  <c r="S2372" i="252"/>
  <c r="S2308" i="252"/>
  <c r="S2244" i="252"/>
  <c r="S2180" i="252"/>
  <c r="S2116" i="252"/>
  <c r="S1725" i="252"/>
  <c r="S1709" i="252"/>
  <c r="S1693" i="252"/>
  <c r="S1677" i="252"/>
  <c r="S1661" i="252"/>
  <c r="S1645" i="252"/>
  <c r="S1629" i="252"/>
  <c r="S1613" i="252"/>
  <c r="S1597" i="252"/>
  <c r="S1581" i="252"/>
  <c r="S1565" i="252"/>
  <c r="S1549" i="252"/>
  <c r="S1533" i="252"/>
  <c r="S1517" i="252"/>
  <c r="S1501" i="252"/>
  <c r="S1485" i="252"/>
  <c r="S1469" i="252"/>
  <c r="S1453" i="252"/>
  <c r="S1437" i="252"/>
  <c r="S1421" i="252"/>
  <c r="S1405" i="252"/>
  <c r="S1389" i="252"/>
  <c r="S1373" i="252"/>
  <c r="S1357" i="252"/>
  <c r="S1341" i="252"/>
  <c r="S1325" i="252"/>
  <c r="S1309" i="252"/>
  <c r="S1293" i="252"/>
  <c r="S1277" i="252"/>
  <c r="S1261" i="252"/>
  <c r="S1245" i="252"/>
  <c r="S1229" i="252"/>
  <c r="S1213" i="252"/>
  <c r="S1197" i="252"/>
  <c r="S1181" i="252"/>
  <c r="S1165" i="252"/>
  <c r="S1149" i="252"/>
  <c r="S1133" i="252"/>
  <c r="S1117" i="252"/>
  <c r="S1101" i="252"/>
  <c r="S1085" i="252"/>
  <c r="S1069" i="252"/>
  <c r="S1053" i="252"/>
  <c r="S1037" i="252"/>
  <c r="S1021" i="252"/>
  <c r="S1005" i="252"/>
  <c r="S989" i="252"/>
  <c r="S973" i="252"/>
  <c r="S957" i="252"/>
  <c r="S941" i="252"/>
  <c r="S925" i="252"/>
  <c r="S909" i="252"/>
  <c r="S893" i="252"/>
  <c r="S877" i="252"/>
  <c r="S861" i="252"/>
  <c r="S2439" i="252"/>
  <c r="S2311" i="252"/>
  <c r="S2183" i="252"/>
  <c r="S2040" i="252"/>
  <c r="S1976" i="252"/>
  <c r="S1912" i="252"/>
  <c r="S1848" i="252"/>
  <c r="S1784" i="252"/>
  <c r="S2703" i="252"/>
  <c r="S2345" i="252"/>
  <c r="S2217" i="252"/>
  <c r="S2077" i="252"/>
  <c r="S1989" i="252"/>
  <c r="S1925" i="252"/>
  <c r="S1861" i="252"/>
  <c r="S1797" i="252"/>
  <c r="S2783" i="252"/>
  <c r="S2219" i="252"/>
  <c r="S1986" i="252"/>
  <c r="S1858" i="252"/>
  <c r="S2453" i="252"/>
  <c r="S2197" i="252"/>
  <c r="S1975" i="252"/>
  <c r="S1847" i="252"/>
  <c r="S2451" i="252"/>
  <c r="S1974" i="252"/>
  <c r="S852" i="252"/>
  <c r="S836" i="252"/>
  <c r="S820" i="252"/>
  <c r="S804" i="252"/>
  <c r="S788" i="252"/>
  <c r="S772" i="252"/>
  <c r="S756" i="252"/>
  <c r="S740" i="252"/>
  <c r="S724" i="252"/>
  <c r="S708" i="252"/>
  <c r="S692" i="252"/>
  <c r="S676" i="252"/>
  <c r="S660" i="252"/>
  <c r="S644" i="252"/>
  <c r="S628" i="252"/>
  <c r="S612" i="252"/>
  <c r="S596" i="252"/>
  <c r="S580" i="252"/>
  <c r="S564" i="252"/>
  <c r="S548" i="252"/>
  <c r="S532" i="252"/>
  <c r="S2301" i="252"/>
  <c r="S1915" i="252"/>
  <c r="S2115" i="252"/>
  <c r="S2157" i="252"/>
  <c r="S516" i="252"/>
  <c r="S500" i="252"/>
  <c r="S484" i="252"/>
  <c r="S468" i="252"/>
  <c r="S452" i="252"/>
  <c r="S436" i="252"/>
  <c r="S420" i="252"/>
  <c r="S404" i="252"/>
  <c r="S388" i="252"/>
  <c r="S372" i="252"/>
  <c r="S356" i="252"/>
  <c r="S340" i="252"/>
  <c r="S324" i="252"/>
  <c r="S308" i="252"/>
  <c r="S292" i="252"/>
  <c r="S276" i="252"/>
  <c r="S260" i="252"/>
  <c r="S244" i="252"/>
  <c r="S228" i="252"/>
  <c r="S212" i="252"/>
  <c r="S196" i="252"/>
  <c r="S180" i="252"/>
  <c r="S164" i="252"/>
  <c r="S148" i="252"/>
  <c r="S132" i="252"/>
  <c r="S116" i="252"/>
  <c r="S100" i="252"/>
  <c r="S84" i="252"/>
  <c r="S68" i="252"/>
  <c r="S52" i="252"/>
  <c r="S36" i="252"/>
  <c r="S20" i="252"/>
  <c r="S1918" i="252"/>
  <c r="S1907" i="252"/>
  <c r="R3202" i="252"/>
  <c r="R3203" i="252"/>
  <c r="R3171" i="252"/>
  <c r="R3158" i="252"/>
  <c r="R3143" i="252"/>
  <c r="R3125" i="252"/>
  <c r="R3109" i="252"/>
  <c r="S3174" i="252"/>
  <c r="S3075" i="252"/>
  <c r="S3089" i="252"/>
  <c r="S2895" i="252"/>
  <c r="S2843" i="252"/>
  <c r="S2974" i="252"/>
  <c r="S2657" i="252"/>
  <c r="S2647" i="252"/>
  <c r="S2816" i="252"/>
  <c r="S2752" i="252"/>
  <c r="S2688" i="252"/>
  <c r="S2621" i="252"/>
  <c r="S2589" i="252"/>
  <c r="S2557" i="252"/>
  <c r="S2525" i="252"/>
  <c r="S2493" i="252"/>
  <c r="S2834" i="252"/>
  <c r="S2770" i="252"/>
  <c r="S2706" i="252"/>
  <c r="S2628" i="252"/>
  <c r="S2596" i="252"/>
  <c r="S2564" i="252"/>
  <c r="S2532" i="252"/>
  <c r="S2500" i="252"/>
  <c r="S2833" i="252"/>
  <c r="S2705" i="252"/>
  <c r="S2819" i="252"/>
  <c r="S2691" i="252"/>
  <c r="S2701" i="252"/>
  <c r="S2068" i="252"/>
  <c r="S2677" i="252"/>
  <c r="S2054" i="252"/>
  <c r="S2442" i="252"/>
  <c r="S2378" i="252"/>
  <c r="S2314" i="252"/>
  <c r="S2250" i="252"/>
  <c r="S2186" i="252"/>
  <c r="S2122" i="252"/>
  <c r="S1735" i="252"/>
  <c r="S2432" i="252"/>
  <c r="S2368" i="252"/>
  <c r="S2304" i="252"/>
  <c r="S2240" i="252"/>
  <c r="S2176" i="252"/>
  <c r="S2112" i="252"/>
  <c r="S1724" i="252"/>
  <c r="S1708" i="252"/>
  <c r="S1692" i="252"/>
  <c r="S1676" i="252"/>
  <c r="S1660" i="252"/>
  <c r="S1644" i="252"/>
  <c r="S1628" i="252"/>
  <c r="S1612" i="252"/>
  <c r="S1596" i="252"/>
  <c r="S1580" i="252"/>
  <c r="S1564" i="252"/>
  <c r="S1548" i="252"/>
  <c r="S1532" i="252"/>
  <c r="S1516" i="252"/>
  <c r="S1500" i="252"/>
  <c r="S1484" i="252"/>
  <c r="S1468" i="252"/>
  <c r="S1452" i="252"/>
  <c r="S1436" i="252"/>
  <c r="S1420" i="252"/>
  <c r="S1404" i="252"/>
  <c r="S1388" i="252"/>
  <c r="S1372" i="252"/>
  <c r="S1356" i="252"/>
  <c r="S1340" i="252"/>
  <c r="S1324" i="252"/>
  <c r="S1308" i="252"/>
  <c r="S1292" i="252"/>
  <c r="S1276" i="252"/>
  <c r="S1260" i="252"/>
  <c r="S1244" i="252"/>
  <c r="S1228" i="252"/>
  <c r="S1212" i="252"/>
  <c r="S1196" i="252"/>
  <c r="S1180" i="252"/>
  <c r="S1164" i="252"/>
  <c r="S1148" i="252"/>
  <c r="S1132" i="252"/>
  <c r="S1116" i="252"/>
  <c r="S1100" i="252"/>
  <c r="S1084" i="252"/>
  <c r="S1068" i="252"/>
  <c r="S1052" i="252"/>
  <c r="S1036" i="252"/>
  <c r="S1020" i="252"/>
  <c r="S1004" i="252"/>
  <c r="S988" i="252"/>
  <c r="S972" i="252"/>
  <c r="S956" i="252"/>
  <c r="S940" i="252"/>
  <c r="S924" i="252"/>
  <c r="S908" i="252"/>
  <c r="S892" i="252"/>
  <c r="S876" i="252"/>
  <c r="S860" i="252"/>
  <c r="S2431" i="252"/>
  <c r="S2303" i="252"/>
  <c r="S2175" i="252"/>
  <c r="S2036" i="252"/>
  <c r="S1972" i="252"/>
  <c r="S1908" i="252"/>
  <c r="S1844" i="252"/>
  <c r="S1780" i="252"/>
  <c r="S2634" i="252"/>
  <c r="S2337" i="252"/>
  <c r="S2209" i="252"/>
  <c r="S2061" i="252"/>
  <c r="S1985" i="252"/>
  <c r="S1921" i="252"/>
  <c r="S1857" i="252"/>
  <c r="S1793" i="252"/>
  <c r="S2478" i="252"/>
  <c r="S2203" i="252"/>
  <c r="S1978" i="252"/>
  <c r="S1850" i="252"/>
  <c r="S2437" i="252"/>
  <c r="S2181" i="252"/>
  <c r="S1967" i="252"/>
  <c r="S1839" i="252"/>
  <c r="S2419" i="252"/>
  <c r="S1958" i="252"/>
  <c r="S851" i="252"/>
  <c r="S835" i="252"/>
  <c r="S819" i="252"/>
  <c r="S803" i="252"/>
  <c r="S787" i="252"/>
  <c r="S771" i="252"/>
  <c r="S755" i="252"/>
  <c r="S739" i="252"/>
  <c r="S723" i="252"/>
  <c r="S707" i="252"/>
  <c r="S691" i="252"/>
  <c r="S675" i="252"/>
  <c r="S659" i="252"/>
  <c r="S643" i="252"/>
  <c r="S627" i="252"/>
  <c r="S611" i="252"/>
  <c r="S595" i="252"/>
  <c r="S579" i="252"/>
  <c r="S563" i="252"/>
  <c r="S547" i="252"/>
  <c r="S531" i="252"/>
  <c r="S2269" i="252"/>
  <c r="S1899" i="252"/>
  <c r="S2030" i="252"/>
  <c r="S2053" i="252"/>
  <c r="S515" i="252"/>
  <c r="S499" i="252"/>
  <c r="S483" i="252"/>
  <c r="S467" i="252"/>
  <c r="S451" i="252"/>
  <c r="S435" i="252"/>
  <c r="S419" i="252"/>
  <c r="S403" i="252"/>
  <c r="S387" i="252"/>
  <c r="S371" i="252"/>
  <c r="S355" i="252"/>
  <c r="S339" i="252"/>
  <c r="S323" i="252"/>
  <c r="S307" i="252"/>
  <c r="S291" i="252"/>
  <c r="S275" i="252"/>
  <c r="S259" i="252"/>
  <c r="S243" i="252"/>
  <c r="S227" i="252"/>
  <c r="S211" i="252"/>
  <c r="S195" i="252"/>
  <c r="S179" i="252"/>
  <c r="S163" i="252"/>
  <c r="S147" i="252"/>
  <c r="S131" i="252"/>
  <c r="S115" i="252"/>
  <c r="S99" i="252"/>
  <c r="S83" i="252"/>
  <c r="S67" i="252"/>
  <c r="S51" i="252"/>
  <c r="S35" i="252"/>
  <c r="S19" i="252"/>
  <c r="S1854" i="252"/>
  <c r="S1779" i="252"/>
  <c r="R3200" i="252"/>
  <c r="R3201" i="252"/>
  <c r="R3169" i="252"/>
  <c r="R3156" i="252"/>
  <c r="R3141" i="252"/>
  <c r="R3124" i="252"/>
  <c r="R3108" i="252"/>
  <c r="S3162" i="252"/>
  <c r="S3071" i="252"/>
  <c r="S3121" i="252"/>
  <c r="S2899" i="252"/>
  <c r="S2851" i="252"/>
  <c r="S3006" i="252"/>
  <c r="S3029" i="252"/>
  <c r="S3176" i="252"/>
  <c r="S3074" i="252"/>
  <c r="S3038" i="252"/>
  <c r="S3116" i="252"/>
  <c r="S2910" i="252"/>
  <c r="S2886" i="252"/>
  <c r="S2870" i="252"/>
  <c r="S2854" i="252"/>
  <c r="S2838" i="252"/>
  <c r="S2992" i="252"/>
  <c r="S3094" i="252"/>
  <c r="S2970" i="252"/>
  <c r="S2993" i="252"/>
  <c r="S2637" i="252"/>
  <c r="S2659" i="252"/>
  <c r="S2828" i="252"/>
  <c r="S2764" i="252"/>
  <c r="S2700" i="252"/>
  <c r="S2627" i="252"/>
  <c r="S2595" i="252"/>
  <c r="S2563" i="252"/>
  <c r="S2531" i="252"/>
  <c r="S2499" i="252"/>
  <c r="S2979" i="252"/>
  <c r="S2782" i="252"/>
  <c r="S2718" i="252"/>
  <c r="S2636" i="252"/>
  <c r="S2602" i="252"/>
  <c r="S2570" i="252"/>
  <c r="S2538" i="252"/>
  <c r="S2506" i="252"/>
  <c r="S3023" i="252"/>
  <c r="S2729" i="252"/>
  <c r="S2967" i="252"/>
  <c r="S2715" i="252"/>
  <c r="S2749" i="252"/>
  <c r="S2080" i="252"/>
  <c r="S2725" i="252"/>
  <c r="S2066" i="252"/>
  <c r="S2454" i="252"/>
  <c r="S2390" i="252"/>
  <c r="S2326" i="252"/>
  <c r="S2262" i="252"/>
  <c r="S2198" i="252"/>
  <c r="S2134" i="252"/>
  <c r="S1747" i="252"/>
  <c r="S2444" i="252"/>
  <c r="S2380" i="252"/>
  <c r="S2316" i="252"/>
  <c r="S2252" i="252"/>
  <c r="S2188" i="252"/>
  <c r="S2124" i="252"/>
  <c r="S1733" i="252"/>
  <c r="S1711" i="252"/>
  <c r="S1695" i="252"/>
  <c r="S1679" i="252"/>
  <c r="S1663" i="252"/>
  <c r="S1647" i="252"/>
  <c r="S1631" i="252"/>
  <c r="S1615" i="252"/>
  <c r="S1599" i="252"/>
  <c r="S1583" i="252"/>
  <c r="S1567" i="252"/>
  <c r="S1551" i="252"/>
  <c r="S1535" i="252"/>
  <c r="S1519" i="252"/>
  <c r="S1503" i="252"/>
  <c r="S1487" i="252"/>
  <c r="S1471" i="252"/>
  <c r="S1455" i="252"/>
  <c r="S1439" i="252"/>
  <c r="S1423" i="252"/>
  <c r="S1407" i="252"/>
  <c r="S1391" i="252"/>
  <c r="S1375" i="252"/>
  <c r="S1359" i="252"/>
  <c r="S1343" i="252"/>
  <c r="S1327" i="252"/>
  <c r="S1311" i="252"/>
  <c r="S1295" i="252"/>
  <c r="S1279" i="252"/>
  <c r="S1263" i="252"/>
  <c r="S1247" i="252"/>
  <c r="S1231" i="252"/>
  <c r="S1215" i="252"/>
  <c r="S1199" i="252"/>
  <c r="S1183" i="252"/>
  <c r="S1167" i="252"/>
  <c r="S1151" i="252"/>
  <c r="S1135" i="252"/>
  <c r="S1119" i="252"/>
  <c r="S1103" i="252"/>
  <c r="S1087" i="252"/>
  <c r="S1071" i="252"/>
  <c r="S1055" i="252"/>
  <c r="S1039" i="252"/>
  <c r="S1023" i="252"/>
  <c r="S1007" i="252"/>
  <c r="S991" i="252"/>
  <c r="S975" i="252"/>
  <c r="S959" i="252"/>
  <c r="S943" i="252"/>
  <c r="S927" i="252"/>
  <c r="S911" i="252"/>
  <c r="S895" i="252"/>
  <c r="S879" i="252"/>
  <c r="S863" i="252"/>
  <c r="S2455" i="252"/>
  <c r="S2327" i="252"/>
  <c r="S2199" i="252"/>
  <c r="S2049" i="252"/>
  <c r="S1984" i="252"/>
  <c r="S1920" i="252"/>
  <c r="S1856" i="252"/>
  <c r="S1792" i="252"/>
  <c r="S2831" i="252"/>
  <c r="S2361" i="252"/>
  <c r="S2233" i="252"/>
  <c r="S2105" i="252"/>
  <c r="S1997" i="252"/>
  <c r="S1933" i="252"/>
  <c r="S1869" i="252"/>
  <c r="S1805" i="252"/>
  <c r="S1736" i="252"/>
  <c r="S2251" i="252"/>
  <c r="S2002" i="252"/>
  <c r="S1874" i="252"/>
  <c r="S1734" i="252"/>
  <c r="S2229" i="252"/>
  <c r="S1991" i="252"/>
  <c r="S1863" i="252"/>
  <c r="S1726" i="252"/>
  <c r="S2006" i="252"/>
  <c r="S1750" i="252"/>
  <c r="S838" i="252"/>
  <c r="S822" i="252"/>
  <c r="S806" i="252"/>
  <c r="S790" i="252"/>
  <c r="S774" i="252"/>
  <c r="S758" i="252"/>
  <c r="S742" i="252"/>
  <c r="S726" i="252"/>
  <c r="S710" i="252"/>
  <c r="S694" i="252"/>
  <c r="S678" i="252"/>
  <c r="S662" i="252"/>
  <c r="S646" i="252"/>
  <c r="S630" i="252"/>
  <c r="S614" i="252"/>
  <c r="S598" i="252"/>
  <c r="S582" i="252"/>
  <c r="S566" i="252"/>
  <c r="S550" i="252"/>
  <c r="S534" i="252"/>
  <c r="S2365" i="252"/>
  <c r="S1947" i="252"/>
  <c r="S2243" i="252"/>
  <c r="S1891" i="252"/>
  <c r="S510" i="252"/>
  <c r="S494" i="252"/>
  <c r="S478" i="252"/>
  <c r="S462" i="252"/>
  <c r="S446" i="252"/>
  <c r="S430" i="252"/>
  <c r="S414" i="252"/>
  <c r="S398" i="252"/>
  <c r="S382" i="252"/>
  <c r="S366" i="252"/>
  <c r="S350" i="252"/>
  <c r="S334" i="252"/>
  <c r="S318" i="252"/>
  <c r="S302" i="252"/>
  <c r="S286" i="252"/>
  <c r="S270" i="252"/>
  <c r="S254" i="252"/>
  <c r="S238" i="252"/>
  <c r="S222" i="252"/>
  <c r="S206" i="252"/>
  <c r="S190" i="252"/>
  <c r="S174" i="252"/>
  <c r="S158" i="252"/>
  <c r="S142" i="252"/>
  <c r="S126" i="252"/>
  <c r="S110" i="252"/>
  <c r="S94" i="252"/>
  <c r="S78" i="252"/>
  <c r="S62" i="252"/>
  <c r="S46" i="252"/>
  <c r="S30" i="252"/>
  <c r="S14" i="252"/>
  <c r="S2003" i="252"/>
  <c r="S1758" i="252"/>
  <c r="R3190" i="252"/>
  <c r="R3191" i="252"/>
  <c r="R3159" i="252"/>
  <c r="R3146" i="252"/>
  <c r="R3135" i="252"/>
  <c r="R3119" i="252"/>
  <c r="R3103" i="252"/>
  <c r="S3198" i="252"/>
  <c r="S3067" i="252"/>
  <c r="S3105" i="252"/>
  <c r="S2911" i="252"/>
  <c r="S2867" i="252"/>
  <c r="S3012" i="252"/>
  <c r="S2965" i="252"/>
  <c r="S3178" i="252"/>
  <c r="S3141" i="252"/>
  <c r="S3070" i="252"/>
  <c r="S3042" i="252"/>
  <c r="S3133" i="252"/>
  <c r="S3120" i="252"/>
  <c r="S2906" i="252"/>
  <c r="S3164" i="252"/>
  <c r="S3204" i="252"/>
  <c r="S3148" i="252"/>
  <c r="S3191" i="252"/>
  <c r="S3073" i="252"/>
  <c r="S3057" i="252"/>
  <c r="S3041" i="252"/>
  <c r="S3115" i="252"/>
  <c r="S3113" i="252"/>
  <c r="S2934" i="252"/>
  <c r="S2925" i="252"/>
  <c r="S2909" i="252"/>
  <c r="S2893" i="252"/>
  <c r="S2877" i="252"/>
  <c r="S2861" i="252"/>
  <c r="S2845" i="252"/>
  <c r="S3020" i="252"/>
  <c r="S2956" i="252"/>
  <c r="S2998" i="252"/>
  <c r="S2933" i="252"/>
  <c r="S2665" i="252"/>
  <c r="S2981" i="252"/>
  <c r="S3003" i="252"/>
  <c r="S2792" i="252"/>
  <c r="S2728" i="252"/>
  <c r="S2664" i="252"/>
  <c r="S2609" i="252"/>
  <c r="S2577" i="252"/>
  <c r="S2545" i="252"/>
  <c r="S2513" i="252"/>
  <c r="S2469" i="252"/>
  <c r="S2810" i="252"/>
  <c r="S2746" i="252"/>
  <c r="S2682" i="252"/>
  <c r="S2616" i="252"/>
  <c r="S2584" i="252"/>
  <c r="S2552" i="252"/>
  <c r="S2520" i="252"/>
  <c r="S2487" i="252"/>
  <c r="S2785" i="252"/>
  <c r="S2646" i="252"/>
  <c r="S2771" i="252"/>
  <c r="S3007" i="252"/>
  <c r="S2474" i="252"/>
  <c r="S2975" i="252"/>
  <c r="S2094" i="252"/>
  <c r="S2775" i="252"/>
  <c r="S2418" i="252"/>
  <c r="S2354" i="252"/>
  <c r="S2290" i="252"/>
  <c r="S2226" i="252"/>
  <c r="S2162" i="252"/>
  <c r="S2099" i="252"/>
  <c r="S2727" i="252"/>
  <c r="S2408" i="252"/>
  <c r="S2344" i="252"/>
  <c r="S2280" i="252"/>
  <c r="S2216" i="252"/>
  <c r="S2152" i="252"/>
  <c r="S2071" i="252"/>
  <c r="S1718" i="252"/>
  <c r="S1702" i="252"/>
  <c r="S1686" i="252"/>
  <c r="S1670" i="252"/>
  <c r="S1654" i="252"/>
  <c r="S1638" i="252"/>
  <c r="S1622" i="252"/>
  <c r="S1606" i="252"/>
  <c r="S1590" i="252"/>
  <c r="S1574" i="252"/>
  <c r="S1558" i="252"/>
  <c r="S1542" i="252"/>
  <c r="S1526" i="252"/>
  <c r="S1510" i="252"/>
  <c r="S1494" i="252"/>
  <c r="S1478" i="252"/>
  <c r="S1462" i="252"/>
  <c r="S1446" i="252"/>
  <c r="S1430" i="252"/>
  <c r="S1414" i="252"/>
  <c r="S1398" i="252"/>
  <c r="S1382" i="252"/>
  <c r="S1366" i="252"/>
  <c r="S1350" i="252"/>
  <c r="S1334" i="252"/>
  <c r="S1318" i="252"/>
  <c r="S1302" i="252"/>
  <c r="S1286" i="252"/>
  <c r="S1270" i="252"/>
  <c r="S1254" i="252"/>
  <c r="S1238" i="252"/>
  <c r="S1222" i="252"/>
  <c r="S1206" i="252"/>
  <c r="S1190" i="252"/>
  <c r="S1174" i="252"/>
  <c r="S1158" i="252"/>
  <c r="S1142" i="252"/>
  <c r="S1126" i="252"/>
  <c r="S1110" i="252"/>
  <c r="S1094" i="252"/>
  <c r="S1078" i="252"/>
  <c r="S1062" i="252"/>
  <c r="S1046" i="252"/>
  <c r="S1030" i="252"/>
  <c r="S1014" i="252"/>
  <c r="S998" i="252"/>
  <c r="S982" i="252"/>
  <c r="S966" i="252"/>
  <c r="S950" i="252"/>
  <c r="S934" i="252"/>
  <c r="S918" i="252"/>
  <c r="S902" i="252"/>
  <c r="S886" i="252"/>
  <c r="S870" i="252"/>
  <c r="S854" i="252"/>
  <c r="S2383" i="252"/>
  <c r="S2255" i="252"/>
  <c r="S2127" i="252"/>
  <c r="S2012" i="252"/>
  <c r="S1948" i="252"/>
  <c r="S1884" i="252"/>
  <c r="S1820" i="252"/>
  <c r="S1756" i="252"/>
  <c r="S2417" i="252"/>
  <c r="S2289" i="252"/>
  <c r="S2161" i="252"/>
  <c r="S2025" i="252"/>
  <c r="S1961" i="252"/>
  <c r="S1897" i="252"/>
  <c r="S1833" i="252"/>
  <c r="S1769" i="252"/>
  <c r="S2363" i="252"/>
  <c r="S2107" i="252"/>
  <c r="S1930" i="252"/>
  <c r="S1802" i="252"/>
  <c r="S2341" i="252"/>
  <c r="S2069" i="252"/>
  <c r="S1919" i="252"/>
  <c r="S1791" i="252"/>
  <c r="S2227" i="252"/>
  <c r="S1862" i="252"/>
  <c r="S845" i="252"/>
  <c r="S829" i="252"/>
  <c r="S813" i="252"/>
  <c r="S797" i="252"/>
  <c r="S781" i="252"/>
  <c r="S765" i="252"/>
  <c r="S749" i="252"/>
  <c r="S733" i="252"/>
  <c r="S717" i="252"/>
  <c r="S701" i="252"/>
  <c r="S685" i="252"/>
  <c r="S669" i="252"/>
  <c r="S653" i="252"/>
  <c r="S637" i="252"/>
  <c r="S621" i="252"/>
  <c r="S605" i="252"/>
  <c r="S589" i="252"/>
  <c r="S573" i="252"/>
  <c r="S557" i="252"/>
  <c r="S541" i="252"/>
  <c r="S525" i="252"/>
  <c r="S2085" i="252"/>
  <c r="S1803" i="252"/>
  <c r="S1838" i="252"/>
  <c r="S1859" i="252"/>
  <c r="S509" i="252"/>
  <c r="S493" i="252"/>
  <c r="S477" i="252"/>
  <c r="S461" i="252"/>
  <c r="S445" i="252"/>
  <c r="S429" i="252"/>
  <c r="S413" i="252"/>
  <c r="S397" i="252"/>
  <c r="S381" i="252"/>
  <c r="S365" i="252"/>
  <c r="S349" i="252"/>
  <c r="S333" i="252"/>
  <c r="S317" i="252"/>
  <c r="S301" i="252"/>
  <c r="S285" i="252"/>
  <c r="S269" i="252"/>
  <c r="S253" i="252"/>
  <c r="S237" i="252"/>
  <c r="S221" i="252"/>
  <c r="S205" i="252"/>
  <c r="S189" i="252"/>
  <c r="S173" i="252"/>
  <c r="S157" i="252"/>
  <c r="S141" i="252"/>
  <c r="S125" i="252"/>
  <c r="S109" i="252"/>
  <c r="S93" i="252"/>
  <c r="S77" i="252"/>
  <c r="S61" i="252"/>
  <c r="S45" i="252"/>
  <c r="S29" i="252"/>
  <c r="S13" i="252"/>
  <c r="S1939" i="252"/>
  <c r="S1728" i="252"/>
  <c r="R3188" i="252"/>
  <c r="R3189" i="252"/>
  <c r="R3157" i="252"/>
  <c r="R3144" i="252"/>
  <c r="R3134" i="252"/>
  <c r="R3118" i="252"/>
  <c r="R3102" i="252"/>
  <c r="R3086" i="252"/>
  <c r="R3058" i="252"/>
  <c r="R3071" i="252"/>
  <c r="R3031" i="252"/>
  <c r="R3015" i="252"/>
  <c r="R2999" i="252"/>
  <c r="R2983" i="252"/>
  <c r="R2967" i="252"/>
  <c r="R2951" i="252"/>
  <c r="R2935" i="252"/>
  <c r="R2917" i="252"/>
  <c r="R2885" i="252"/>
  <c r="R2849" i="252"/>
  <c r="R2908" i="252"/>
  <c r="R2876" i="252"/>
  <c r="R2834" i="252"/>
  <c r="R2818" i="252"/>
  <c r="R2802" i="252"/>
  <c r="R2786" i="252"/>
  <c r="R2770" i="252"/>
  <c r="R2754" i="252"/>
  <c r="R2738" i="252"/>
  <c r="R2722" i="252"/>
  <c r="R2706" i="252"/>
  <c r="R2690" i="252"/>
  <c r="R2674" i="252"/>
  <c r="R2658" i="252"/>
  <c r="R2642" i="252"/>
  <c r="R2628" i="252"/>
  <c r="R2612" i="252"/>
  <c r="R2596" i="252"/>
  <c r="R2580" i="252"/>
  <c r="R2564" i="252"/>
  <c r="R2548" i="252"/>
  <c r="R2532" i="252"/>
  <c r="R2516" i="252"/>
  <c r="R2500" i="252"/>
  <c r="R2476" i="252"/>
  <c r="R2448" i="252"/>
  <c r="R2432" i="252"/>
  <c r="R2416" i="252"/>
  <c r="R2400" i="252"/>
  <c r="R2384" i="252"/>
  <c r="R2368" i="252"/>
  <c r="R2352" i="252"/>
  <c r="R2336" i="252"/>
  <c r="R2320" i="252"/>
  <c r="R2304" i="252"/>
  <c r="R2288" i="252"/>
  <c r="R2272" i="252"/>
  <c r="R2256" i="252"/>
  <c r="R2240" i="252"/>
  <c r="R2224" i="252"/>
  <c r="R2208" i="252"/>
  <c r="R2192" i="252"/>
  <c r="R2176" i="252"/>
  <c r="R2160" i="252"/>
  <c r="R2144" i="252"/>
  <c r="R2128" i="252"/>
  <c r="R2112" i="252"/>
  <c r="R2096" i="252"/>
  <c r="R2080" i="252"/>
  <c r="R2064" i="252"/>
  <c r="R2048" i="252"/>
  <c r="R2483" i="252"/>
  <c r="R2038" i="252"/>
  <c r="R2022" i="252"/>
  <c r="R2006" i="252"/>
  <c r="R1990" i="252"/>
  <c r="R1974" i="252"/>
  <c r="R1958" i="252"/>
  <c r="R1942" i="252"/>
  <c r="R1926" i="252"/>
  <c r="R1910" i="252"/>
  <c r="R1894" i="252"/>
  <c r="R1878" i="252"/>
  <c r="R1862" i="252"/>
  <c r="R1846" i="252"/>
  <c r="R1830" i="252"/>
  <c r="R1814" i="252"/>
  <c r="R1798" i="252"/>
  <c r="R1782" i="252"/>
  <c r="R1766" i="252"/>
  <c r="R1750" i="252"/>
  <c r="R1734" i="252"/>
  <c r="R1722" i="252"/>
  <c r="R1717" i="252"/>
  <c r="R1669" i="252"/>
  <c r="R1637" i="252"/>
  <c r="R1605" i="252"/>
  <c r="R1573" i="252"/>
  <c r="R1541" i="252"/>
  <c r="R1509" i="252"/>
  <c r="R1477" i="252"/>
  <c r="R1445" i="252"/>
  <c r="R1413" i="252"/>
  <c r="R1381" i="252"/>
  <c r="R1349" i="252"/>
  <c r="R1317" i="252"/>
  <c r="R1285" i="252"/>
  <c r="R1253" i="252"/>
  <c r="R1221" i="252"/>
  <c r="R1189" i="252"/>
  <c r="R1157" i="252"/>
  <c r="R1676" i="252"/>
  <c r="R1612" i="252"/>
  <c r="R1548" i="252"/>
  <c r="R1484" i="252"/>
  <c r="R1420" i="252"/>
  <c r="R1356" i="252"/>
  <c r="R1292" i="252"/>
  <c r="R1228" i="252"/>
  <c r="R1200" i="252"/>
  <c r="R1128" i="252"/>
  <c r="R1096" i="252"/>
  <c r="R1064" i="252"/>
  <c r="R1032" i="252"/>
  <c r="R1000" i="252"/>
  <c r="R968" i="252"/>
  <c r="R936" i="252"/>
  <c r="R904" i="252"/>
  <c r="R872" i="252"/>
  <c r="R1654" i="252"/>
  <c r="R1526" i="252"/>
  <c r="R1398" i="252"/>
  <c r="R1270" i="252"/>
  <c r="R521" i="252"/>
  <c r="R505" i="252"/>
  <c r="R489" i="252"/>
  <c r="R473" i="252"/>
  <c r="R457" i="252"/>
  <c r="R441" i="252"/>
  <c r="R425" i="252"/>
  <c r="R409" i="252"/>
  <c r="R393" i="252"/>
  <c r="R377" i="252"/>
  <c r="R361" i="252"/>
  <c r="R345" i="252"/>
  <c r="R329" i="252"/>
  <c r="R313" i="252"/>
  <c r="R297" i="252"/>
  <c r="R281" i="252"/>
  <c r="R265" i="252"/>
  <c r="R249" i="252"/>
  <c r="R233" i="252"/>
  <c r="R217" i="252"/>
  <c r="R201" i="252"/>
  <c r="R185" i="252"/>
  <c r="R169" i="252"/>
  <c r="R153" i="252"/>
  <c r="R137" i="252"/>
  <c r="R121" i="252"/>
  <c r="R105" i="252"/>
  <c r="R89" i="252"/>
  <c r="R73" i="252"/>
  <c r="R57" i="252"/>
  <c r="R41" i="252"/>
  <c r="R25" i="252"/>
  <c r="R9" i="252"/>
  <c r="R1103" i="252"/>
  <c r="R1039" i="252"/>
  <c r="R975" i="252"/>
  <c r="R911" i="252"/>
  <c r="R849" i="252"/>
  <c r="R817" i="252"/>
  <c r="R785" i="252"/>
  <c r="R753" i="252"/>
  <c r="R721" i="252"/>
  <c r="R689" i="252"/>
  <c r="R657" i="252"/>
  <c r="R625" i="252"/>
  <c r="R593" i="252"/>
  <c r="R561" i="252"/>
  <c r="R1690" i="252"/>
  <c r="R1434" i="252"/>
  <c r="R531" i="252"/>
  <c r="R1053" i="252"/>
  <c r="R925" i="252"/>
  <c r="R826" i="252"/>
  <c r="R762" i="252"/>
  <c r="R698" i="252"/>
  <c r="R634" i="252"/>
  <c r="R570" i="252"/>
  <c r="R1554" i="252"/>
  <c r="R1105" i="252"/>
  <c r="R848" i="252"/>
  <c r="R720" i="252"/>
  <c r="R592" i="252"/>
  <c r="R1474" i="252"/>
  <c r="R1081" i="252"/>
  <c r="R844" i="252"/>
  <c r="R716" i="252"/>
  <c r="R588" i="252"/>
  <c r="T3199" i="252"/>
  <c r="T3183" i="252"/>
  <c r="T3136" i="252"/>
  <c r="T3120" i="252"/>
  <c r="T3104" i="252"/>
  <c r="T3088" i="252"/>
  <c r="T3144" i="252"/>
  <c r="T3029" i="252"/>
  <c r="T3013" i="252"/>
  <c r="T2997" i="252"/>
  <c r="T2981" i="252"/>
  <c r="T2965" i="252"/>
  <c r="T2949" i="252"/>
  <c r="T3044" i="252"/>
  <c r="T3037" i="252"/>
  <c r="T2933" i="252"/>
  <c r="T2834" i="252"/>
  <c r="T2818" i="252"/>
  <c r="T2802" i="252"/>
  <c r="T2786" i="252"/>
  <c r="T2770" i="252"/>
  <c r="T2754" i="252"/>
  <c r="T2738" i="252"/>
  <c r="T2722" i="252"/>
  <c r="T2706" i="252"/>
  <c r="T2690" i="252"/>
  <c r="T2674" i="252"/>
  <c r="T2848" i="252"/>
  <c r="T2889" i="252"/>
  <c r="T2646" i="252"/>
  <c r="T2899" i="252"/>
  <c r="T2656" i="252"/>
  <c r="T2623" i="252"/>
  <c r="T2607" i="252"/>
  <c r="T2591" i="252"/>
  <c r="T2575" i="252"/>
  <c r="T2559" i="252"/>
  <c r="T2543" i="252"/>
  <c r="T2527" i="252"/>
  <c r="T2511" i="252"/>
  <c r="T2495" i="252"/>
  <c r="T2479" i="252"/>
  <c r="T2463" i="252"/>
  <c r="T2657" i="252"/>
  <c r="T2653" i="252"/>
  <c r="T2447" i="252"/>
  <c r="T2431" i="252"/>
  <c r="T2415" i="252"/>
  <c r="T2399" i="252"/>
  <c r="T2383" i="252"/>
  <c r="T2367" i="252"/>
  <c r="T2351" i="252"/>
  <c r="T2335" i="252"/>
  <c r="T2319" i="252"/>
  <c r="T2303" i="252"/>
  <c r="T2287" i="252"/>
  <c r="T2271" i="252"/>
  <c r="T2255" i="252"/>
  <c r="T2239" i="252"/>
  <c r="T2221" i="252"/>
  <c r="T2161" i="252"/>
  <c r="T2839" i="252"/>
  <c r="T2011" i="252"/>
  <c r="R3085" i="252"/>
  <c r="R3056" i="252"/>
  <c r="R3069" i="252"/>
  <c r="R3030" i="252"/>
  <c r="R3014" i="252"/>
  <c r="R2998" i="252"/>
  <c r="R2982" i="252"/>
  <c r="R2966" i="252"/>
  <c r="R2950" i="252"/>
  <c r="R2934" i="252"/>
  <c r="R2915" i="252"/>
  <c r="R2883" i="252"/>
  <c r="R2845" i="252"/>
  <c r="R2906" i="252"/>
  <c r="R2874" i="252"/>
  <c r="R2833" i="252"/>
  <c r="R2817" i="252"/>
  <c r="R2801" i="252"/>
  <c r="R2785" i="252"/>
  <c r="R2769" i="252"/>
  <c r="R2753" i="252"/>
  <c r="R2737" i="252"/>
  <c r="R2721" i="252"/>
  <c r="R2705" i="252"/>
  <c r="R2689" i="252"/>
  <c r="R2673" i="252"/>
  <c r="R2657" i="252"/>
  <c r="R2641" i="252"/>
  <c r="R2627" i="252"/>
  <c r="R2611" i="252"/>
  <c r="R2595" i="252"/>
  <c r="R2579" i="252"/>
  <c r="R2563" i="252"/>
  <c r="R2547" i="252"/>
  <c r="R2531" i="252"/>
  <c r="R2515" i="252"/>
  <c r="R2499" i="252"/>
  <c r="R2472" i="252"/>
  <c r="R2447" i="252"/>
  <c r="R2431" i="252"/>
  <c r="R2415" i="252"/>
  <c r="R2399" i="252"/>
  <c r="R2383" i="252"/>
  <c r="R2367" i="252"/>
  <c r="R2351" i="252"/>
  <c r="R2335" i="252"/>
  <c r="R2319" i="252"/>
  <c r="R2303" i="252"/>
  <c r="R2287" i="252"/>
  <c r="R2271" i="252"/>
  <c r="R2255" i="252"/>
  <c r="R2239" i="252"/>
  <c r="R2223" i="252"/>
  <c r="R2207" i="252"/>
  <c r="R2191" i="252"/>
  <c r="R2175" i="252"/>
  <c r="R2159" i="252"/>
  <c r="R2143" i="252"/>
  <c r="R2127" i="252"/>
  <c r="R2111" i="252"/>
  <c r="R2095" i="252"/>
  <c r="R2079" i="252"/>
  <c r="R2063" i="252"/>
  <c r="R2047" i="252"/>
  <c r="R2475" i="252"/>
  <c r="R2037" i="252"/>
  <c r="R2021" i="252"/>
  <c r="R2005" i="252"/>
  <c r="R1989" i="252"/>
  <c r="R1973" i="252"/>
  <c r="R1957" i="252"/>
  <c r="R1941" i="252"/>
  <c r="R1925" i="252"/>
  <c r="R1909" i="252"/>
  <c r="R1893" i="252"/>
  <c r="R1877" i="252"/>
  <c r="R1861" i="252"/>
  <c r="R1845" i="252"/>
  <c r="R1829" i="252"/>
  <c r="R1813" i="252"/>
  <c r="R1797" i="252"/>
  <c r="R1781" i="252"/>
  <c r="R1765" i="252"/>
  <c r="R1749" i="252"/>
  <c r="R1733" i="252"/>
  <c r="R1720" i="252"/>
  <c r="R1709" i="252"/>
  <c r="R1667" i="252"/>
  <c r="R1635" i="252"/>
  <c r="R1603" i="252"/>
  <c r="R1571" i="252"/>
  <c r="R1539" i="252"/>
  <c r="R1507" i="252"/>
  <c r="R1475" i="252"/>
  <c r="R1443" i="252"/>
  <c r="R1411" i="252"/>
  <c r="R1379" i="252"/>
  <c r="R1347" i="252"/>
  <c r="R1315" i="252"/>
  <c r="R1283" i="252"/>
  <c r="R1251" i="252"/>
  <c r="R1219" i="252"/>
  <c r="R1187" i="252"/>
  <c r="R1155" i="252"/>
  <c r="R1672" i="252"/>
  <c r="R1608" i="252"/>
  <c r="R1544" i="252"/>
  <c r="R1480" i="252"/>
  <c r="R1416" i="252"/>
  <c r="R1352" i="252"/>
  <c r="R1288" i="252"/>
  <c r="R1224" i="252"/>
  <c r="R1192" i="252"/>
  <c r="R1126" i="252"/>
  <c r="R1094" i="252"/>
  <c r="R1062" i="252"/>
  <c r="R1030" i="252"/>
  <c r="R998" i="252"/>
  <c r="R966" i="252"/>
  <c r="R934" i="252"/>
  <c r="R902" i="252"/>
  <c r="R870" i="252"/>
  <c r="R1646" i="252"/>
  <c r="R1518" i="252"/>
  <c r="R1390" i="252"/>
  <c r="R1262" i="252"/>
  <c r="R520" i="252"/>
  <c r="R504" i="252"/>
  <c r="R488" i="252"/>
  <c r="R472" i="252"/>
  <c r="R456" i="252"/>
  <c r="R440" i="252"/>
  <c r="R424" i="252"/>
  <c r="R408" i="252"/>
  <c r="R392" i="252"/>
  <c r="R376" i="252"/>
  <c r="R360" i="252"/>
  <c r="R344" i="252"/>
  <c r="R328" i="252"/>
  <c r="R312" i="252"/>
  <c r="R296" i="252"/>
  <c r="R280" i="252"/>
  <c r="R264" i="252"/>
  <c r="R248" i="252"/>
  <c r="R232" i="252"/>
  <c r="R216" i="252"/>
  <c r="R200" i="252"/>
  <c r="R184" i="252"/>
  <c r="R168" i="252"/>
  <c r="R152" i="252"/>
  <c r="R136" i="252"/>
  <c r="R120" i="252"/>
  <c r="R104" i="252"/>
  <c r="R88" i="252"/>
  <c r="R72" i="252"/>
  <c r="R56" i="252"/>
  <c r="R40" i="252"/>
  <c r="R24" i="252"/>
  <c r="R1711" i="252"/>
  <c r="R1099" i="252"/>
  <c r="R1035" i="252"/>
  <c r="R971" i="252"/>
  <c r="R907" i="252"/>
  <c r="R847" i="252"/>
  <c r="R815" i="252"/>
  <c r="R783" i="252"/>
  <c r="R751" i="252"/>
  <c r="R719" i="252"/>
  <c r="R687" i="252"/>
  <c r="R655" i="252"/>
  <c r="R623" i="252"/>
  <c r="R591" i="252"/>
  <c r="R559" i="252"/>
  <c r="R1674" i="252"/>
  <c r="R1418" i="252"/>
  <c r="R523" i="252"/>
  <c r="R1045" i="252"/>
  <c r="R917" i="252"/>
  <c r="R822" i="252"/>
  <c r="R758" i="252"/>
  <c r="R694" i="252"/>
  <c r="R630" i="252"/>
  <c r="R566" i="252"/>
  <c r="R1522" i="252"/>
  <c r="R1089" i="252"/>
  <c r="R840" i="252"/>
  <c r="R712" i="252"/>
  <c r="R584" i="252"/>
  <c r="R1442" i="252"/>
  <c r="R1065" i="252"/>
  <c r="R836" i="252"/>
  <c r="R708" i="252"/>
  <c r="R580" i="252"/>
  <c r="T3198" i="252"/>
  <c r="T3182" i="252"/>
  <c r="T3135" i="252"/>
  <c r="T3119" i="252"/>
  <c r="T3103" i="252"/>
  <c r="T3087" i="252"/>
  <c r="T3140" i="252"/>
  <c r="T3028" i="252"/>
  <c r="T3012" i="252"/>
  <c r="T2996" i="252"/>
  <c r="T2980" i="252"/>
  <c r="T2964" i="252"/>
  <c r="T2948" i="252"/>
  <c r="T3040" i="252"/>
  <c r="T2935" i="252"/>
  <c r="T3151" i="252"/>
  <c r="T2833" i="252"/>
  <c r="T2817" i="252"/>
  <c r="T2801" i="252"/>
  <c r="T2785" i="252"/>
  <c r="T2769" i="252"/>
  <c r="T2753" i="252"/>
  <c r="T2737" i="252"/>
  <c r="T2721" i="252"/>
  <c r="T2705" i="252"/>
  <c r="T2689" i="252"/>
  <c r="T2673" i="252"/>
  <c r="T2844" i="252"/>
  <c r="T2885" i="252"/>
  <c r="T2642" i="252"/>
  <c r="T2895" i="252"/>
  <c r="T2652" i="252"/>
  <c r="T2622" i="252"/>
  <c r="T2606" i="252"/>
  <c r="T2590" i="252"/>
  <c r="T2574" i="252"/>
  <c r="T2558" i="252"/>
  <c r="T2542" i="252"/>
  <c r="T2526" i="252"/>
  <c r="T2510" i="252"/>
  <c r="T2494" i="252"/>
  <c r="T2478" i="252"/>
  <c r="T2462" i="252"/>
  <c r="T2649" i="252"/>
  <c r="T2645" i="252"/>
  <c r="T2446" i="252"/>
  <c r="T2430" i="252"/>
  <c r="T2414" i="252"/>
  <c r="T2398" i="252"/>
  <c r="T2382" i="252"/>
  <c r="T2366" i="252"/>
  <c r="T2350" i="252"/>
  <c r="T2334" i="252"/>
  <c r="T2318" i="252"/>
  <c r="T2302" i="252"/>
  <c r="T2286" i="252"/>
  <c r="T2270" i="252"/>
  <c r="T2254" i="252"/>
  <c r="T2238" i="252"/>
  <c r="T2220" i="252"/>
  <c r="T2157" i="252"/>
  <c r="T2908" i="252"/>
  <c r="T2007" i="252"/>
  <c r="R3078" i="252"/>
  <c r="R3046" i="252"/>
  <c r="R3059" i="252"/>
  <c r="R3025" i="252"/>
  <c r="R3009" i="252"/>
  <c r="R2993" i="252"/>
  <c r="R2977" i="252"/>
  <c r="R2961" i="252"/>
  <c r="R2945" i="252"/>
  <c r="R3040" i="252"/>
  <c r="R2905" i="252"/>
  <c r="R2873" i="252"/>
  <c r="R2928" i="252"/>
  <c r="R2896" i="252"/>
  <c r="R2864" i="252"/>
  <c r="R2828" i="252"/>
  <c r="R2812" i="252"/>
  <c r="R2796" i="252"/>
  <c r="R2780" i="252"/>
  <c r="R2764" i="252"/>
  <c r="R2748" i="252"/>
  <c r="R2732" i="252"/>
  <c r="R2716" i="252"/>
  <c r="R2700" i="252"/>
  <c r="R2684" i="252"/>
  <c r="R2668" i="252"/>
  <c r="R2652" i="252"/>
  <c r="R2636" i="252"/>
  <c r="R2622" i="252"/>
  <c r="R2606" i="252"/>
  <c r="R2590" i="252"/>
  <c r="R2574" i="252"/>
  <c r="R2558" i="252"/>
  <c r="R2542" i="252"/>
  <c r="R2526" i="252"/>
  <c r="R2510" i="252"/>
  <c r="R2494" i="252"/>
  <c r="R2458" i="252"/>
  <c r="R2442" i="252"/>
  <c r="R2426" i="252"/>
  <c r="R2410" i="252"/>
  <c r="R2394" i="252"/>
  <c r="R2378" i="252"/>
  <c r="R2362" i="252"/>
  <c r="R2346" i="252"/>
  <c r="R2330" i="252"/>
  <c r="R2314" i="252"/>
  <c r="R2298" i="252"/>
  <c r="R2282" i="252"/>
  <c r="R2266" i="252"/>
  <c r="R2250" i="252"/>
  <c r="R2234" i="252"/>
  <c r="R2218" i="252"/>
  <c r="R2202" i="252"/>
  <c r="R2186" i="252"/>
  <c r="R2170" i="252"/>
  <c r="R2154" i="252"/>
  <c r="R2138" i="252"/>
  <c r="R2122" i="252"/>
  <c r="R2106" i="252"/>
  <c r="R2090" i="252"/>
  <c r="R2074" i="252"/>
  <c r="R2058" i="252"/>
  <c r="R2490" i="252"/>
  <c r="R2461" i="252"/>
  <c r="R2032" i="252"/>
  <c r="R2016" i="252"/>
  <c r="R2000" i="252"/>
  <c r="R1984" i="252"/>
  <c r="R1968" i="252"/>
  <c r="R1952" i="252"/>
  <c r="R1936" i="252"/>
  <c r="R1920" i="252"/>
  <c r="R1904" i="252"/>
  <c r="R1888" i="252"/>
  <c r="R1872" i="252"/>
  <c r="R1856" i="252"/>
  <c r="R1840" i="252"/>
  <c r="R1824" i="252"/>
  <c r="R1808" i="252"/>
  <c r="R1792" i="252"/>
  <c r="R1776" i="252"/>
  <c r="R1760" i="252"/>
  <c r="R1744" i="252"/>
  <c r="R1728" i="252"/>
  <c r="R1710" i="252"/>
  <c r="R1689" i="252"/>
  <c r="R1657" i="252"/>
  <c r="R1625" i="252"/>
  <c r="R1593" i="252"/>
  <c r="R1561" i="252"/>
  <c r="R1529" i="252"/>
  <c r="R1497" i="252"/>
  <c r="R1465" i="252"/>
  <c r="R1433" i="252"/>
  <c r="R1401" i="252"/>
  <c r="R1369" i="252"/>
  <c r="R1337" i="252"/>
  <c r="R1305" i="252"/>
  <c r="R1273" i="252"/>
  <c r="R1241" i="252"/>
  <c r="R1209" i="252"/>
  <c r="R1177" i="252"/>
  <c r="R1723" i="252"/>
  <c r="R1652" i="252"/>
  <c r="R1588" i="252"/>
  <c r="R1524" i="252"/>
  <c r="R1460" i="252"/>
  <c r="R1396" i="252"/>
  <c r="R1332" i="252"/>
  <c r="R1268" i="252"/>
  <c r="R1202" i="252"/>
  <c r="R1152" i="252"/>
  <c r="R1116" i="252"/>
  <c r="R1084" i="252"/>
  <c r="R1052" i="252"/>
  <c r="R1020" i="252"/>
  <c r="R988" i="252"/>
  <c r="R956" i="252"/>
  <c r="R924" i="252"/>
  <c r="R892" i="252"/>
  <c r="R860" i="252"/>
  <c r="R1606" i="252"/>
  <c r="R1478" i="252"/>
  <c r="R1350" i="252"/>
  <c r="R1222" i="252"/>
  <c r="R515" i="252"/>
  <c r="R499" i="252"/>
  <c r="R483" i="252"/>
  <c r="R467" i="252"/>
  <c r="R451" i="252"/>
  <c r="R435" i="252"/>
  <c r="R419" i="252"/>
  <c r="R403" i="252"/>
  <c r="R387" i="252"/>
  <c r="R371" i="252"/>
  <c r="R355" i="252"/>
  <c r="R339" i="252"/>
  <c r="R323" i="252"/>
  <c r="R307" i="252"/>
  <c r="R291" i="252"/>
  <c r="R275" i="252"/>
  <c r="R259" i="252"/>
  <c r="R243" i="252"/>
  <c r="R227" i="252"/>
  <c r="R211" i="252"/>
  <c r="R195" i="252"/>
  <c r="R179" i="252"/>
  <c r="R163" i="252"/>
  <c r="R147" i="252"/>
  <c r="R131" i="252"/>
  <c r="R115" i="252"/>
  <c r="R99" i="252"/>
  <c r="R83" i="252"/>
  <c r="R67" i="252"/>
  <c r="R51" i="252"/>
  <c r="R35" i="252"/>
  <c r="R19" i="252"/>
  <c r="R1143" i="252"/>
  <c r="R1079" i="252"/>
  <c r="R1015" i="252"/>
  <c r="R951" i="252"/>
  <c r="R887" i="252"/>
  <c r="R837" i="252"/>
  <c r="R805" i="252"/>
  <c r="R773" i="252"/>
  <c r="R741" i="252"/>
  <c r="R709" i="252"/>
  <c r="R677" i="252"/>
  <c r="R645" i="252"/>
  <c r="R613" i="252"/>
  <c r="R581" i="252"/>
  <c r="R549" i="252"/>
  <c r="R1594" i="252"/>
  <c r="R1338" i="252"/>
  <c r="R1133" i="252"/>
  <c r="R1005" i="252"/>
  <c r="R877" i="252"/>
  <c r="R802" i="252"/>
  <c r="R738" i="252"/>
  <c r="R674" i="252"/>
  <c r="R610" i="252"/>
  <c r="R546" i="252"/>
  <c r="R1362" i="252"/>
  <c r="R1009" i="252"/>
  <c r="R800" i="252"/>
  <c r="R672" i="252"/>
  <c r="R544" i="252"/>
  <c r="R1282" i="252"/>
  <c r="R985" i="252"/>
  <c r="R796" i="252"/>
  <c r="R668" i="252"/>
  <c r="R540" i="252"/>
  <c r="T3193" i="252"/>
  <c r="T3177" i="252"/>
  <c r="T3130" i="252"/>
  <c r="T3114" i="252"/>
  <c r="T3098" i="252"/>
  <c r="T3171" i="252"/>
  <c r="T3146" i="252"/>
  <c r="T3023" i="252"/>
  <c r="T3007" i="252"/>
  <c r="T2991" i="252"/>
  <c r="T2975" i="252"/>
  <c r="T2959" i="252"/>
  <c r="T2943" i="252"/>
  <c r="T3078" i="252"/>
  <c r="T3076" i="252"/>
  <c r="T3047" i="252"/>
  <c r="T2828" i="252"/>
  <c r="T2812" i="252"/>
  <c r="T2796" i="252"/>
  <c r="T2780" i="252"/>
  <c r="T2764" i="252"/>
  <c r="T2748" i="252"/>
  <c r="T2732" i="252"/>
  <c r="T2716" i="252"/>
  <c r="T2700" i="252"/>
  <c r="T2684" i="252"/>
  <c r="T2668" i="252"/>
  <c r="T2929" i="252"/>
  <c r="T2865" i="252"/>
  <c r="T3039" i="252"/>
  <c r="T2875" i="252"/>
  <c r="T2633" i="252"/>
  <c r="T2617" i="252"/>
  <c r="T2601" i="252"/>
  <c r="T2585" i="252"/>
  <c r="T2569" i="252"/>
  <c r="T2553" i="252"/>
  <c r="T2537" i="252"/>
  <c r="T2521" i="252"/>
  <c r="T2505" i="252"/>
  <c r="T2489" i="252"/>
  <c r="T2473" i="252"/>
  <c r="T2918" i="252"/>
  <c r="T2922" i="252"/>
  <c r="T2457" i="252"/>
  <c r="T2441" i="252"/>
  <c r="T2425" i="252"/>
  <c r="T2409" i="252"/>
  <c r="T2393" i="252"/>
  <c r="T2377" i="252"/>
  <c r="T2361" i="252"/>
  <c r="T2345" i="252"/>
  <c r="T2329" i="252"/>
  <c r="T2313" i="252"/>
  <c r="T2297" i="252"/>
  <c r="T2281" i="252"/>
  <c r="T2265" i="252"/>
  <c r="T2249" i="252"/>
  <c r="T2233" i="252"/>
  <c r="T2201" i="252"/>
  <c r="T2137" i="252"/>
  <c r="T2069" i="252"/>
  <c r="R3091" i="252"/>
  <c r="R3068" i="252"/>
  <c r="R3081" i="252"/>
  <c r="R3049" i="252"/>
  <c r="R3020" i="252"/>
  <c r="R3004" i="252"/>
  <c r="R2988" i="252"/>
  <c r="R2972" i="252"/>
  <c r="R2956" i="252"/>
  <c r="R2940" i="252"/>
  <c r="R2927" i="252"/>
  <c r="R2895" i="252"/>
  <c r="R2863" i="252"/>
  <c r="R2918" i="252"/>
  <c r="R2886" i="252"/>
  <c r="R2847" i="252"/>
  <c r="R2823" i="252"/>
  <c r="R2807" i="252"/>
  <c r="R2791" i="252"/>
  <c r="R2775" i="252"/>
  <c r="R2759" i="252"/>
  <c r="R2743" i="252"/>
  <c r="R2727" i="252"/>
  <c r="R2711" i="252"/>
  <c r="R2695" i="252"/>
  <c r="R2679" i="252"/>
  <c r="R2663" i="252"/>
  <c r="R2647" i="252"/>
  <c r="R2633" i="252"/>
  <c r="R2617" i="252"/>
  <c r="R2601" i="252"/>
  <c r="R2585" i="252"/>
  <c r="R2569" i="252"/>
  <c r="R2553" i="252"/>
  <c r="R2537" i="252"/>
  <c r="R2521" i="252"/>
  <c r="R2505" i="252"/>
  <c r="R2840" i="252"/>
  <c r="R2453" i="252"/>
  <c r="R2437" i="252"/>
  <c r="R2421" i="252"/>
  <c r="R2405" i="252"/>
  <c r="R2389" i="252"/>
  <c r="R2373" i="252"/>
  <c r="R2357" i="252"/>
  <c r="R2341" i="252"/>
  <c r="R2325" i="252"/>
  <c r="R2309" i="252"/>
  <c r="R2293" i="252"/>
  <c r="R2277" i="252"/>
  <c r="R2261" i="252"/>
  <c r="R2245" i="252"/>
  <c r="R2229" i="252"/>
  <c r="R2213" i="252"/>
  <c r="R2197" i="252"/>
  <c r="R2181" i="252"/>
  <c r="R2165" i="252"/>
  <c r="R2149" i="252"/>
  <c r="R2133" i="252"/>
  <c r="R2117" i="252"/>
  <c r="R2101" i="252"/>
  <c r="R2085" i="252"/>
  <c r="R2069" i="252"/>
  <c r="R2053" i="252"/>
  <c r="R2470" i="252"/>
  <c r="R2043" i="252"/>
  <c r="R2027" i="252"/>
  <c r="R2011" i="252"/>
  <c r="R1995" i="252"/>
  <c r="R1979" i="252"/>
  <c r="R1963" i="252"/>
  <c r="R1947" i="252"/>
  <c r="R1931" i="252"/>
  <c r="R1915" i="252"/>
  <c r="R1899" i="252"/>
  <c r="R1883" i="252"/>
  <c r="R1867" i="252"/>
  <c r="R1851" i="252"/>
  <c r="R1835" i="252"/>
  <c r="R1819" i="252"/>
  <c r="R1803" i="252"/>
  <c r="R1787" i="252"/>
  <c r="R1771" i="252"/>
  <c r="R1755" i="252"/>
  <c r="R1739" i="252"/>
  <c r="R2469" i="252"/>
  <c r="R1700" i="252"/>
  <c r="R1679" i="252"/>
  <c r="R1647" i="252"/>
  <c r="R1615" i="252"/>
  <c r="R1583" i="252"/>
  <c r="R1551" i="252"/>
  <c r="R1519" i="252"/>
  <c r="R1487" i="252"/>
  <c r="R1455" i="252"/>
  <c r="R1423" i="252"/>
  <c r="R1391" i="252"/>
  <c r="R1359" i="252"/>
  <c r="R1327" i="252"/>
  <c r="R1295" i="252"/>
  <c r="R1263" i="252"/>
  <c r="R1231" i="252"/>
  <c r="R1199" i="252"/>
  <c r="R1167" i="252"/>
  <c r="R1705" i="252"/>
  <c r="R1632" i="252"/>
  <c r="R1568" i="252"/>
  <c r="R1504" i="252"/>
  <c r="R1440" i="252"/>
  <c r="R1376" i="252"/>
  <c r="R1312" i="252"/>
  <c r="R1248" i="252"/>
  <c r="R1162" i="252"/>
  <c r="R1138" i="252"/>
  <c r="R1106" i="252"/>
  <c r="R1074" i="252"/>
  <c r="R1042" i="252"/>
  <c r="R1010" i="252"/>
  <c r="R978" i="252"/>
  <c r="R946" i="252"/>
  <c r="R914" i="252"/>
  <c r="R882" i="252"/>
  <c r="R1694" i="252"/>
  <c r="R1566" i="252"/>
  <c r="R1438" i="252"/>
  <c r="R1310" i="252"/>
  <c r="R1158" i="252"/>
  <c r="R510" i="252"/>
  <c r="R494" i="252"/>
  <c r="R478" i="252"/>
  <c r="R462" i="252"/>
  <c r="R446" i="252"/>
  <c r="R430" i="252"/>
  <c r="R414" i="252"/>
  <c r="R398" i="252"/>
  <c r="R382" i="252"/>
  <c r="R366" i="252"/>
  <c r="R350" i="252"/>
  <c r="R334" i="252"/>
  <c r="R318" i="252"/>
  <c r="R302" i="252"/>
  <c r="R286" i="252"/>
  <c r="R270" i="252"/>
  <c r="R254" i="252"/>
  <c r="R238" i="252"/>
  <c r="R222" i="252"/>
  <c r="R206" i="252"/>
  <c r="R190" i="252"/>
  <c r="R174" i="252"/>
  <c r="R158" i="252"/>
  <c r="R142" i="252"/>
  <c r="R126" i="252"/>
  <c r="R110" i="252"/>
  <c r="R94" i="252"/>
  <c r="R78" i="252"/>
  <c r="R62" i="252"/>
  <c r="R46" i="252"/>
  <c r="R30" i="252"/>
  <c r="R14" i="252"/>
  <c r="R1123" i="252"/>
  <c r="R1059" i="252"/>
  <c r="R995" i="252"/>
  <c r="R931" i="252"/>
  <c r="R867" i="252"/>
  <c r="R827" i="252"/>
  <c r="R795" i="252"/>
  <c r="R763" i="252"/>
  <c r="R731" i="252"/>
  <c r="R699" i="252"/>
  <c r="R667" i="252"/>
  <c r="R635" i="252"/>
  <c r="R603" i="252"/>
  <c r="R571" i="252"/>
  <c r="R539" i="252"/>
  <c r="R1514" i="252"/>
  <c r="R1258" i="252"/>
  <c r="R1093" i="252"/>
  <c r="R965" i="252"/>
  <c r="R846" i="252"/>
  <c r="R782" i="252"/>
  <c r="R718" i="252"/>
  <c r="R654" i="252"/>
  <c r="R590" i="252"/>
  <c r="R1458" i="252"/>
  <c r="R1057" i="252"/>
  <c r="R824" i="252"/>
  <c r="R696" i="252"/>
  <c r="R568" i="252"/>
  <c r="R1378" i="252"/>
  <c r="R1033" i="252"/>
  <c r="R820" i="252"/>
  <c r="R692" i="252"/>
  <c r="R564" i="252"/>
  <c r="T3196" i="252"/>
  <c r="T3180" i="252"/>
  <c r="T3133" i="252"/>
  <c r="T3117" i="252"/>
  <c r="T3101" i="252"/>
  <c r="T3085" i="252"/>
  <c r="T3162" i="252"/>
  <c r="T3026" i="252"/>
  <c r="T3010" i="252"/>
  <c r="T2994" i="252"/>
  <c r="T2978" i="252"/>
  <c r="T2962" i="252"/>
  <c r="T2946" i="252"/>
  <c r="T3032" i="252"/>
  <c r="T3155" i="252"/>
  <c r="T3071" i="252"/>
  <c r="T2831" i="252"/>
  <c r="T2815" i="252"/>
  <c r="T2799" i="252"/>
  <c r="T2783" i="252"/>
  <c r="T2767" i="252"/>
  <c r="T2751" i="252"/>
  <c r="T2735" i="252"/>
  <c r="T2719" i="252"/>
  <c r="T2703" i="252"/>
  <c r="T2687" i="252"/>
  <c r="T2671" i="252"/>
  <c r="T3081" i="252"/>
  <c r="T2877" i="252"/>
  <c r="T2634" i="252"/>
  <c r="T2887" i="252"/>
  <c r="T2644" i="252"/>
  <c r="T2620" i="252"/>
  <c r="T2604" i="252"/>
  <c r="T2588" i="252"/>
  <c r="T2572" i="252"/>
  <c r="T2556" i="252"/>
  <c r="T2540" i="252"/>
  <c r="T2524" i="252"/>
  <c r="T2508" i="252"/>
  <c r="T2492" i="252"/>
  <c r="T2476" i="252"/>
  <c r="T3172" i="252"/>
  <c r="T3143" i="252"/>
  <c r="T2460" i="252"/>
  <c r="T2444" i="252"/>
  <c r="T2428" i="252"/>
  <c r="T2412" i="252"/>
  <c r="T2396" i="252"/>
  <c r="T2380" i="252"/>
  <c r="T2364" i="252"/>
  <c r="T2348" i="252"/>
  <c r="T2332" i="252"/>
  <c r="T2316" i="252"/>
  <c r="T2300" i="252"/>
  <c r="T2284" i="252"/>
  <c r="T2268" i="252"/>
  <c r="T2252" i="252"/>
  <c r="T2236" i="252"/>
  <c r="T2213" i="252"/>
  <c r="T2149" i="252"/>
  <c r="T2896" i="252"/>
  <c r="T1999" i="252"/>
  <c r="T1979" i="252"/>
  <c r="T1963" i="252"/>
  <c r="T1947" i="252"/>
  <c r="T1931" i="252"/>
  <c r="T1915" i="252"/>
  <c r="T1899" i="252"/>
  <c r="T1883" i="252"/>
  <c r="T1867" i="252"/>
  <c r="T1851" i="252"/>
  <c r="T1835" i="252"/>
  <c r="T1819" i="252"/>
  <c r="T1803" i="252"/>
  <c r="T1787" i="252"/>
  <c r="T1771" i="252"/>
  <c r="T1755" i="252"/>
  <c r="T2079" i="252"/>
  <c r="T2052" i="252"/>
  <c r="T1746" i="252"/>
  <c r="T2070" i="252"/>
  <c r="T1741" i="252"/>
  <c r="T1681" i="252"/>
  <c r="T1649" i="252"/>
  <c r="T1617" i="252"/>
  <c r="T1585" i="252"/>
  <c r="T1553" i="252"/>
  <c r="T1521" i="252"/>
  <c r="T1489" i="252"/>
  <c r="T1457" i="252"/>
  <c r="T1425" i="252"/>
  <c r="T1393" i="252"/>
  <c r="T1361" i="252"/>
  <c r="T1329" i="252"/>
  <c r="T1297" i="252"/>
  <c r="T1265" i="252"/>
  <c r="T1233" i="252"/>
  <c r="T1714" i="252"/>
  <c r="T1156" i="252"/>
  <c r="T1121" i="252"/>
  <c r="T1089" i="252"/>
  <c r="T1057" i="252"/>
  <c r="T1025" i="252"/>
  <c r="T993" i="252"/>
  <c r="T961" i="252"/>
  <c r="T929" i="252"/>
  <c r="T897" i="252"/>
  <c r="T865" i="252"/>
  <c r="T1680" i="252"/>
  <c r="T1616" i="252"/>
  <c r="T1552" i="252"/>
  <c r="T1488" i="252"/>
  <c r="T1424" i="252"/>
  <c r="T1360" i="252"/>
  <c r="T1296" i="252"/>
  <c r="T1232" i="252"/>
  <c r="T1170" i="252"/>
  <c r="T842" i="252"/>
  <c r="T826" i="252"/>
  <c r="T810" i="252"/>
  <c r="T794" i="252"/>
  <c r="T778" i="252"/>
  <c r="T762" i="252"/>
  <c r="T746" i="252"/>
  <c r="T730" i="252"/>
  <c r="T714" i="252"/>
  <c r="T698" i="252"/>
  <c r="T682" i="252"/>
  <c r="T666" i="252"/>
  <c r="T650" i="252"/>
  <c r="T634" i="252"/>
  <c r="T618" i="252"/>
  <c r="T602" i="252"/>
  <c r="T586" i="252"/>
  <c r="T570" i="252"/>
  <c r="T554" i="252"/>
  <c r="T2082" i="252"/>
  <c r="T1126" i="252"/>
  <c r="T1062" i="252"/>
  <c r="T998" i="252"/>
  <c r="T934" i="252"/>
  <c r="T870" i="252"/>
  <c r="T1662" i="252"/>
  <c r="T1534" i="252"/>
  <c r="T1406" i="252"/>
  <c r="T1278" i="252"/>
  <c r="T1149" i="252"/>
  <c r="T1096" i="252"/>
  <c r="T968" i="252"/>
  <c r="T524" i="252"/>
  <c r="T490" i="252"/>
  <c r="T458" i="252"/>
  <c r="T426" i="252"/>
  <c r="T394" i="252"/>
  <c r="T362" i="252"/>
  <c r="T330" i="252"/>
  <c r="T298" i="252"/>
  <c r="T266" i="252"/>
  <c r="T234" i="252"/>
  <c r="T202" i="252"/>
  <c r="T170" i="252"/>
  <c r="T138" i="252"/>
  <c r="T106" i="252"/>
  <c r="T74" i="252"/>
  <c r="T42" i="252"/>
  <c r="T10" i="252"/>
  <c r="T1498" i="252"/>
  <c r="T1242" i="252"/>
  <c r="T1052" i="252"/>
  <c r="T513" i="252"/>
  <c r="T449" i="252"/>
  <c r="T385" i="252"/>
  <c r="T321" i="252"/>
  <c r="T257" i="252"/>
  <c r="T193" i="252"/>
  <c r="T129" i="252"/>
  <c r="T65" i="252"/>
  <c r="T1682" i="252"/>
  <c r="T1198" i="252"/>
  <c r="T964" i="252"/>
  <c r="T487" i="252"/>
  <c r="T423" i="252"/>
  <c r="T359" i="252"/>
  <c r="T295" i="252"/>
  <c r="T231" i="252"/>
  <c r="T167" i="252"/>
  <c r="T103" i="252"/>
  <c r="T39" i="252"/>
  <c r="T1442" i="252"/>
  <c r="T2212" i="252"/>
  <c r="T2196" i="252"/>
  <c r="T2180" i="252"/>
  <c r="T2164" i="252"/>
  <c r="T2148" i="252"/>
  <c r="T2132" i="252"/>
  <c r="T2116" i="252"/>
  <c r="T2904" i="252"/>
  <c r="T2864" i="252"/>
  <c r="T2049" i="252"/>
  <c r="T2030" i="252"/>
  <c r="T2014" i="252"/>
  <c r="T1998" i="252"/>
  <c r="T1982" i="252"/>
  <c r="T1966" i="252"/>
  <c r="T1950" i="252"/>
  <c r="T1934" i="252"/>
  <c r="T1918" i="252"/>
  <c r="T1902" i="252"/>
  <c r="T1886" i="252"/>
  <c r="T1870" i="252"/>
  <c r="T1854" i="252"/>
  <c r="T1838" i="252"/>
  <c r="T1822" i="252"/>
  <c r="T1806" i="252"/>
  <c r="T1790" i="252"/>
  <c r="T1774" i="252"/>
  <c r="T1758" i="252"/>
  <c r="T2091" i="252"/>
  <c r="T2076" i="252"/>
  <c r="T2064" i="252"/>
  <c r="T1731" i="252"/>
  <c r="T1702" i="252"/>
  <c r="T1687" i="252"/>
  <c r="T1655" i="252"/>
  <c r="T1623" i="252"/>
  <c r="T1591" i="252"/>
  <c r="T1559" i="252"/>
  <c r="T1527" i="252"/>
  <c r="T1495" i="252"/>
  <c r="T1463" i="252"/>
  <c r="T1431" i="252"/>
  <c r="T1399" i="252"/>
  <c r="T1367" i="252"/>
  <c r="T1335" i="252"/>
  <c r="T1303" i="252"/>
  <c r="T1271" i="252"/>
  <c r="T1239" i="252"/>
  <c r="T1735" i="252"/>
  <c r="T1171" i="252"/>
  <c r="T1127" i="252"/>
  <c r="T1095" i="252"/>
  <c r="T1063" i="252"/>
  <c r="T1031" i="252"/>
  <c r="T999" i="252"/>
  <c r="T967" i="252"/>
  <c r="T935" i="252"/>
  <c r="T903" i="252"/>
  <c r="T871" i="252"/>
  <c r="T1692" i="252"/>
  <c r="T1628" i="252"/>
  <c r="T1564" i="252"/>
  <c r="T1500" i="252"/>
  <c r="T1436" i="252"/>
  <c r="T1372" i="252"/>
  <c r="T1308" i="252"/>
  <c r="T1244" i="252"/>
  <c r="S3207" i="252"/>
  <c r="S3177" i="252"/>
  <c r="S3167" i="252"/>
  <c r="S3186" i="252"/>
  <c r="S3151" i="252"/>
  <c r="S3179" i="252"/>
  <c r="S3076" i="252"/>
  <c r="S3060" i="252"/>
  <c r="S3044" i="252"/>
  <c r="S3127" i="252"/>
  <c r="S3125" i="252"/>
  <c r="S3100" i="252"/>
  <c r="S2928" i="252"/>
  <c r="S2912" i="252"/>
  <c r="S2896" i="252"/>
  <c r="S2880" i="252"/>
  <c r="S2864" i="252"/>
  <c r="S2848" i="252"/>
  <c r="S3086" i="252"/>
  <c r="S2968" i="252"/>
  <c r="S3010" i="252"/>
  <c r="S2946" i="252"/>
  <c r="S2945" i="252"/>
  <c r="S3005" i="252"/>
  <c r="S2635" i="252"/>
  <c r="S2804" i="252"/>
  <c r="S2740" i="252"/>
  <c r="S2676" i="252"/>
  <c r="S2615" i="252"/>
  <c r="S2583" i="252"/>
  <c r="S2551" i="252"/>
  <c r="S2519" i="252"/>
  <c r="S2481" i="252"/>
  <c r="S2822" i="252"/>
  <c r="S2758" i="252"/>
  <c r="S2694" i="252"/>
  <c r="S2622" i="252"/>
  <c r="S2590" i="252"/>
  <c r="S2558" i="252"/>
  <c r="S2526" i="252"/>
  <c r="S2494" i="252"/>
  <c r="S2809" i="252"/>
  <c r="S2681" i="252"/>
  <c r="S2795" i="252"/>
  <c r="S2667" i="252"/>
  <c r="S2654" i="252"/>
  <c r="S2056" i="252"/>
  <c r="S2470" i="252"/>
  <c r="S3114" i="252"/>
  <c r="S2430" i="252"/>
  <c r="S2366" i="252"/>
  <c r="S2302" i="252"/>
  <c r="S2238" i="252"/>
  <c r="S2174" i="252"/>
  <c r="S2110" i="252"/>
  <c r="S2823" i="252"/>
  <c r="S2420" i="252"/>
  <c r="S2356" i="252"/>
  <c r="S2292" i="252"/>
  <c r="S2228" i="252"/>
  <c r="S2164" i="252"/>
  <c r="S2095" i="252"/>
  <c r="S1721" i="252"/>
  <c r="S1705" i="252"/>
  <c r="S1689" i="252"/>
  <c r="S1673" i="252"/>
  <c r="S1657" i="252"/>
  <c r="S1641" i="252"/>
  <c r="S1625" i="252"/>
  <c r="S1609" i="252"/>
  <c r="S1593" i="252"/>
  <c r="S1577" i="252"/>
  <c r="S1561" i="252"/>
  <c r="S1545" i="252"/>
  <c r="S1529" i="252"/>
  <c r="S1513" i="252"/>
  <c r="S1497" i="252"/>
  <c r="S1481" i="252"/>
  <c r="S1465" i="252"/>
  <c r="S1449" i="252"/>
  <c r="S1433" i="252"/>
  <c r="S1417" i="252"/>
  <c r="S1401" i="252"/>
  <c r="S1385" i="252"/>
  <c r="S1369" i="252"/>
  <c r="S1353" i="252"/>
  <c r="S1337" i="252"/>
  <c r="S1321" i="252"/>
  <c r="S1305" i="252"/>
  <c r="S1289" i="252"/>
  <c r="S1273" i="252"/>
  <c r="S1257" i="252"/>
  <c r="S1241" i="252"/>
  <c r="S1225" i="252"/>
  <c r="S1209" i="252"/>
  <c r="S1193" i="252"/>
  <c r="S1177" i="252"/>
  <c r="S1161" i="252"/>
  <c r="S1145" i="252"/>
  <c r="S1129" i="252"/>
  <c r="S1113" i="252"/>
  <c r="S1097" i="252"/>
  <c r="S1081" i="252"/>
  <c r="S1065" i="252"/>
  <c r="S1049" i="252"/>
  <c r="S1033" i="252"/>
  <c r="S1017" i="252"/>
  <c r="S1001" i="252"/>
  <c r="S985" i="252"/>
  <c r="S969" i="252"/>
  <c r="S953" i="252"/>
  <c r="S937" i="252"/>
  <c r="S921" i="252"/>
  <c r="S905" i="252"/>
  <c r="S889" i="252"/>
  <c r="S873" i="252"/>
  <c r="S857" i="252"/>
  <c r="S2407" i="252"/>
  <c r="S2279" i="252"/>
  <c r="S2151" i="252"/>
  <c r="S2024" i="252"/>
  <c r="S1960" i="252"/>
  <c r="S1896" i="252"/>
  <c r="S1832" i="252"/>
  <c r="S1768" i="252"/>
  <c r="S2441" i="252"/>
  <c r="S2313" i="252"/>
  <c r="S2185" i="252"/>
  <c r="S2037" i="252"/>
  <c r="S1973" i="252"/>
  <c r="S1909" i="252"/>
  <c r="S1845" i="252"/>
  <c r="S1781" i="252"/>
  <c r="S2411" i="252"/>
  <c r="S2155" i="252"/>
  <c r="S1954" i="252"/>
  <c r="S1826" i="252"/>
  <c r="S2389" i="252"/>
  <c r="S2133" i="252"/>
  <c r="S1943" i="252"/>
  <c r="S1815" i="252"/>
  <c r="S2323" i="252"/>
  <c r="S1910" i="252"/>
  <c r="S848" i="252"/>
  <c r="S832" i="252"/>
  <c r="S816" i="252"/>
  <c r="S800" i="252"/>
  <c r="S784" i="252"/>
  <c r="S768" i="252"/>
  <c r="S752" i="252"/>
  <c r="S736" i="252"/>
  <c r="S720" i="252"/>
  <c r="S704" i="252"/>
  <c r="S688" i="252"/>
  <c r="S672" i="252"/>
  <c r="S656" i="252"/>
  <c r="S640" i="252"/>
  <c r="S624" i="252"/>
  <c r="S608" i="252"/>
  <c r="S592" i="252"/>
  <c r="S576" i="252"/>
  <c r="S560" i="252"/>
  <c r="S544" i="252"/>
  <c r="S528" i="252"/>
  <c r="S2173" i="252"/>
  <c r="S1851" i="252"/>
  <c r="S1934" i="252"/>
  <c r="S1955" i="252"/>
  <c r="S512" i="252"/>
  <c r="S496" i="252"/>
  <c r="S480" i="252"/>
  <c r="S464" i="252"/>
  <c r="S448" i="252"/>
  <c r="S432" i="252"/>
  <c r="S416" i="252"/>
  <c r="S400" i="252"/>
  <c r="S384" i="252"/>
  <c r="S368" i="252"/>
  <c r="S352" i="252"/>
  <c r="S336" i="252"/>
  <c r="S320" i="252"/>
  <c r="S304" i="252"/>
  <c r="S288" i="252"/>
  <c r="S272" i="252"/>
  <c r="S256" i="252"/>
  <c r="S240" i="252"/>
  <c r="S224" i="252"/>
  <c r="S208" i="252"/>
  <c r="S192" i="252"/>
  <c r="S176" i="252"/>
  <c r="S160" i="252"/>
  <c r="S144" i="252"/>
  <c r="S128" i="252"/>
  <c r="S112" i="252"/>
  <c r="S96" i="252"/>
  <c r="S80" i="252"/>
  <c r="S64" i="252"/>
  <c r="S48" i="252"/>
  <c r="S32" i="252"/>
  <c r="S16" i="252"/>
  <c r="S2317" i="252"/>
  <c r="S2014" i="252"/>
  <c r="R3194" i="252"/>
  <c r="R3195" i="252"/>
  <c r="R3163" i="252"/>
  <c r="R3150" i="252"/>
  <c r="R3137" i="252"/>
  <c r="R3121" i="252"/>
  <c r="R3105" i="252"/>
  <c r="S3158" i="252"/>
  <c r="S3055" i="252"/>
  <c r="S3128" i="252"/>
  <c r="S2883" i="252"/>
  <c r="S3028" i="252"/>
  <c r="S2942" i="252"/>
  <c r="S2641" i="252"/>
  <c r="S3130" i="252"/>
  <c r="S2800" i="252"/>
  <c r="S2736" i="252"/>
  <c r="S2672" i="252"/>
  <c r="S2613" i="252"/>
  <c r="S2581" i="252"/>
  <c r="S2549" i="252"/>
  <c r="S2517" i="252"/>
  <c r="S2477" i="252"/>
  <c r="S2818" i="252"/>
  <c r="S2754" i="252"/>
  <c r="S2690" i="252"/>
  <c r="S2620" i="252"/>
  <c r="S2588" i="252"/>
  <c r="S2556" i="252"/>
  <c r="S2524" i="252"/>
  <c r="S2492" i="252"/>
  <c r="S2801" i="252"/>
  <c r="S2673" i="252"/>
  <c r="S2787" i="252"/>
  <c r="S2658" i="252"/>
  <c r="S2486" i="252"/>
  <c r="S2052" i="252"/>
  <c r="S2464" i="252"/>
  <c r="S2983" i="252"/>
  <c r="S2426" i="252"/>
  <c r="S2362" i="252"/>
  <c r="S2298" i="252"/>
  <c r="S2234" i="252"/>
  <c r="S2170" i="252"/>
  <c r="S2106" i="252"/>
  <c r="S2791" i="252"/>
  <c r="S2416" i="252"/>
  <c r="S2352" i="252"/>
  <c r="S2288" i="252"/>
  <c r="S2224" i="252"/>
  <c r="S2160" i="252"/>
  <c r="S2087" i="252"/>
  <c r="S1720" i="252"/>
  <c r="S1704" i="252"/>
  <c r="S1688" i="252"/>
  <c r="S1672" i="252"/>
  <c r="S1656" i="252"/>
  <c r="S1640" i="252"/>
  <c r="S1624" i="252"/>
  <c r="S1608" i="252"/>
  <c r="S1592" i="252"/>
  <c r="S1576" i="252"/>
  <c r="S1560" i="252"/>
  <c r="S1544" i="252"/>
  <c r="S1528" i="252"/>
  <c r="S1512" i="252"/>
  <c r="S1496" i="252"/>
  <c r="S1480" i="252"/>
  <c r="S1464" i="252"/>
  <c r="S1448" i="252"/>
  <c r="S1432" i="252"/>
  <c r="S1416" i="252"/>
  <c r="S1400" i="252"/>
  <c r="S1384" i="252"/>
  <c r="S1368" i="252"/>
  <c r="S1352" i="252"/>
  <c r="S1336" i="252"/>
  <c r="S1320" i="252"/>
  <c r="S1304" i="252"/>
  <c r="S1288" i="252"/>
  <c r="S1272" i="252"/>
  <c r="S1256" i="252"/>
  <c r="S1240" i="252"/>
  <c r="S1224" i="252"/>
  <c r="S1208" i="252"/>
  <c r="S1192" i="252"/>
  <c r="S1176" i="252"/>
  <c r="S1160" i="252"/>
  <c r="S1144" i="252"/>
  <c r="S1128" i="252"/>
  <c r="S1112" i="252"/>
  <c r="S1096" i="252"/>
  <c r="S1080" i="252"/>
  <c r="S1064" i="252"/>
  <c r="S1048" i="252"/>
  <c r="S1032" i="252"/>
  <c r="S1016" i="252"/>
  <c r="S1000" i="252"/>
  <c r="S984" i="252"/>
  <c r="S968" i="252"/>
  <c r="S952" i="252"/>
  <c r="S936" i="252"/>
  <c r="S920" i="252"/>
  <c r="S904" i="252"/>
  <c r="S888" i="252"/>
  <c r="S872" i="252"/>
  <c r="S856" i="252"/>
  <c r="S2399" i="252"/>
  <c r="S2271" i="252"/>
  <c r="S2143" i="252"/>
  <c r="S2020" i="252"/>
  <c r="S1956" i="252"/>
  <c r="S1892" i="252"/>
  <c r="S1828" i="252"/>
  <c r="S1764" i="252"/>
  <c r="S2433" i="252"/>
  <c r="S2305" i="252"/>
  <c r="S2177" i="252"/>
  <c r="S2033" i="252"/>
  <c r="S1969" i="252"/>
  <c r="S1905" i="252"/>
  <c r="S1841" i="252"/>
  <c r="S1777" i="252"/>
  <c r="S2395" i="252"/>
  <c r="S2139" i="252"/>
  <c r="S1946" i="252"/>
  <c r="S1818" i="252"/>
  <c r="S2373" i="252"/>
  <c r="S2117" i="252"/>
  <c r="S1935" i="252"/>
  <c r="S1807" i="252"/>
  <c r="S2291" i="252"/>
  <c r="S1894" i="252"/>
  <c r="S847" i="252"/>
  <c r="S831" i="252"/>
  <c r="S815" i="252"/>
  <c r="S799" i="252"/>
  <c r="S783" i="252"/>
  <c r="S767" i="252"/>
  <c r="S751" i="252"/>
  <c r="S735" i="252"/>
  <c r="S719" i="252"/>
  <c r="S703" i="252"/>
  <c r="S687" i="252"/>
  <c r="S671" i="252"/>
  <c r="S655" i="252"/>
  <c r="S639" i="252"/>
  <c r="S623" i="252"/>
  <c r="S607" i="252"/>
  <c r="S591" i="252"/>
  <c r="S575" i="252"/>
  <c r="S559" i="252"/>
  <c r="S543" i="252"/>
  <c r="S527" i="252"/>
  <c r="S2141" i="252"/>
  <c r="S1835" i="252"/>
  <c r="S1902" i="252"/>
  <c r="S1923" i="252"/>
  <c r="S511" i="252"/>
  <c r="S495" i="252"/>
  <c r="S479" i="252"/>
  <c r="S463" i="252"/>
  <c r="S447" i="252"/>
  <c r="S431" i="252"/>
  <c r="S415" i="252"/>
  <c r="S399" i="252"/>
  <c r="S383" i="252"/>
  <c r="S367" i="252"/>
  <c r="S351" i="252"/>
  <c r="S335" i="252"/>
  <c r="S319" i="252"/>
  <c r="S303" i="252"/>
  <c r="S287" i="252"/>
  <c r="S271" i="252"/>
  <c r="S255" i="252"/>
  <c r="S239" i="252"/>
  <c r="S223" i="252"/>
  <c r="S207" i="252"/>
  <c r="S191" i="252"/>
  <c r="S175" i="252"/>
  <c r="S159" i="252"/>
  <c r="S143" i="252"/>
  <c r="S127" i="252"/>
  <c r="S111" i="252"/>
  <c r="S95" i="252"/>
  <c r="S79" i="252"/>
  <c r="S63" i="252"/>
  <c r="S47" i="252"/>
  <c r="S31" i="252"/>
  <c r="S15" i="252"/>
  <c r="S2189" i="252"/>
  <c r="S1886" i="252"/>
  <c r="R3192" i="252"/>
  <c r="R3193" i="252"/>
  <c r="R3161" i="252"/>
  <c r="R3148" i="252"/>
  <c r="R3136" i="252"/>
  <c r="R3120" i="252"/>
  <c r="R3104" i="252"/>
  <c r="S3196" i="252"/>
  <c r="S3059" i="252"/>
  <c r="S3092" i="252"/>
  <c r="S2887" i="252"/>
  <c r="S3134" i="252"/>
  <c r="S2958" i="252"/>
  <c r="S3169" i="252"/>
  <c r="S3149" i="252"/>
  <c r="S3066" i="252"/>
  <c r="S3135" i="252"/>
  <c r="S3088" i="252"/>
  <c r="S2902" i="252"/>
  <c r="S2882" i="252"/>
  <c r="S2866" i="252"/>
  <c r="S2850" i="252"/>
  <c r="S3118" i="252"/>
  <c r="S2976" i="252"/>
  <c r="S3018" i="252"/>
  <c r="S2954" i="252"/>
  <c r="S2961" i="252"/>
  <c r="S3021" i="252"/>
  <c r="S2643" i="252"/>
  <c r="S2812" i="252"/>
  <c r="S2748" i="252"/>
  <c r="S2684" i="252"/>
  <c r="S2619" i="252"/>
  <c r="S2587" i="252"/>
  <c r="S2555" i="252"/>
  <c r="S2523" i="252"/>
  <c r="S2489" i="252"/>
  <c r="S2830" i="252"/>
  <c r="S2766" i="252"/>
  <c r="S2702" i="252"/>
  <c r="S2626" i="252"/>
  <c r="S2594" i="252"/>
  <c r="S2562" i="252"/>
  <c r="S2530" i="252"/>
  <c r="S2498" i="252"/>
  <c r="S2825" i="252"/>
  <c r="S2697" i="252"/>
  <c r="S2811" i="252"/>
  <c r="S2683" i="252"/>
  <c r="S2685" i="252"/>
  <c r="S2064" i="252"/>
  <c r="S2638" i="252"/>
  <c r="S2050" i="252"/>
  <c r="S2438" i="252"/>
  <c r="S2374" i="252"/>
  <c r="S2310" i="252"/>
  <c r="S2246" i="252"/>
  <c r="S2182" i="252"/>
  <c r="S2118" i="252"/>
  <c r="S1731" i="252"/>
  <c r="S2428" i="252"/>
  <c r="S2364" i="252"/>
  <c r="S2300" i="252"/>
  <c r="S2236" i="252"/>
  <c r="S2172" i="252"/>
  <c r="S2108" i="252"/>
  <c r="S1723" i="252"/>
  <c r="S1707" i="252"/>
  <c r="S1691" i="252"/>
  <c r="S1675" i="252"/>
  <c r="S1659" i="252"/>
  <c r="S1643" i="252"/>
  <c r="S1627" i="252"/>
  <c r="S1611" i="252"/>
  <c r="S1595" i="252"/>
  <c r="S1579" i="252"/>
  <c r="S1563" i="252"/>
  <c r="S1547" i="252"/>
  <c r="S1531" i="252"/>
  <c r="S1515" i="252"/>
  <c r="S1499" i="252"/>
  <c r="S1483" i="252"/>
  <c r="S1467" i="252"/>
  <c r="S1451" i="252"/>
  <c r="S1435" i="252"/>
  <c r="S1419" i="252"/>
  <c r="S1403" i="252"/>
  <c r="S1387" i="252"/>
  <c r="S1371" i="252"/>
  <c r="S1355" i="252"/>
  <c r="S1339" i="252"/>
  <c r="S1323" i="252"/>
  <c r="S1307" i="252"/>
  <c r="S1291" i="252"/>
  <c r="S1275" i="252"/>
  <c r="S1259" i="252"/>
  <c r="S1243" i="252"/>
  <c r="S1227" i="252"/>
  <c r="S1211" i="252"/>
  <c r="S1195" i="252"/>
  <c r="S1179" i="252"/>
  <c r="S1163" i="252"/>
  <c r="S1147" i="252"/>
  <c r="S1131" i="252"/>
  <c r="S1115" i="252"/>
  <c r="S1099" i="252"/>
  <c r="S1083" i="252"/>
  <c r="S1067" i="252"/>
  <c r="S1051" i="252"/>
  <c r="S1035" i="252"/>
  <c r="S1019" i="252"/>
  <c r="S1003" i="252"/>
  <c r="S987" i="252"/>
  <c r="S971" i="252"/>
  <c r="S955" i="252"/>
  <c r="S939" i="252"/>
  <c r="S923" i="252"/>
  <c r="S907" i="252"/>
  <c r="S891" i="252"/>
  <c r="S875" i="252"/>
  <c r="S859" i="252"/>
  <c r="S2423" i="252"/>
  <c r="S2295" i="252"/>
  <c r="S2167" i="252"/>
  <c r="S2032" i="252"/>
  <c r="S1968" i="252"/>
  <c r="S1904" i="252"/>
  <c r="S1840" i="252"/>
  <c r="S1776" i="252"/>
  <c r="S2457" i="252"/>
  <c r="S2329" i="252"/>
  <c r="S2201" i="252"/>
  <c r="S2045" i="252"/>
  <c r="S1981" i="252"/>
  <c r="S1917" i="252"/>
  <c r="S1853" i="252"/>
  <c r="S1789" i="252"/>
  <c r="S2443" i="252"/>
  <c r="S2187" i="252"/>
  <c r="S1970" i="252"/>
  <c r="S1842" i="252"/>
  <c r="S2421" i="252"/>
  <c r="S2165" i="252"/>
  <c r="S1959" i="252"/>
  <c r="S1831" i="252"/>
  <c r="S2387" i="252"/>
  <c r="S1942" i="252"/>
  <c r="S850" i="252"/>
  <c r="S834" i="252"/>
  <c r="S818" i="252"/>
  <c r="S802" i="252"/>
  <c r="S786" i="252"/>
  <c r="S770" i="252"/>
  <c r="S754" i="252"/>
  <c r="S738" i="252"/>
  <c r="S722" i="252"/>
  <c r="S706" i="252"/>
  <c r="S690" i="252"/>
  <c r="S674" i="252"/>
  <c r="S658" i="252"/>
  <c r="S642" i="252"/>
  <c r="S626" i="252"/>
  <c r="S610" i="252"/>
  <c r="S594" i="252"/>
  <c r="S578" i="252"/>
  <c r="S562" i="252"/>
  <c r="S546" i="252"/>
  <c r="S530" i="252"/>
  <c r="S2237" i="252"/>
  <c r="S1883" i="252"/>
  <c r="S1998" i="252"/>
  <c r="S8" i="252"/>
  <c r="S1763" i="252"/>
  <c r="S506" i="252"/>
  <c r="S490" i="252"/>
  <c r="S474" i="252"/>
  <c r="S458" i="252"/>
  <c r="S442" i="252"/>
  <c r="S426" i="252"/>
  <c r="S410" i="252"/>
  <c r="S394" i="252"/>
  <c r="S378" i="252"/>
  <c r="S362" i="252"/>
  <c r="S346" i="252"/>
  <c r="S330" i="252"/>
  <c r="S314" i="252"/>
  <c r="S298" i="252"/>
  <c r="S282" i="252"/>
  <c r="S266" i="252"/>
  <c r="S250" i="252"/>
  <c r="S234" i="252"/>
  <c r="S218" i="252"/>
  <c r="S202" i="252"/>
  <c r="S186" i="252"/>
  <c r="S170" i="252"/>
  <c r="S154" i="252"/>
  <c r="S138" i="252"/>
  <c r="S122" i="252"/>
  <c r="S106" i="252"/>
  <c r="S90" i="252"/>
  <c r="S74" i="252"/>
  <c r="S58" i="252"/>
  <c r="S42" i="252"/>
  <c r="S26" i="252"/>
  <c r="S10" i="252"/>
  <c r="S2339" i="252"/>
  <c r="S2125" i="252"/>
  <c r="R3182" i="252"/>
  <c r="R3183" i="252"/>
  <c r="R3170" i="252"/>
  <c r="R3155" i="252"/>
  <c r="R3131" i="252"/>
  <c r="R3115" i="252"/>
  <c r="R3099" i="252"/>
  <c r="S3154" i="252"/>
  <c r="S3051" i="252"/>
  <c r="S3124" i="252"/>
  <c r="S2903" i="252"/>
  <c r="S2859" i="252"/>
  <c r="S2964" i="252"/>
  <c r="S3173" i="252"/>
  <c r="S3192" i="252"/>
  <c r="S3199" i="252"/>
  <c r="S3062" i="252"/>
  <c r="S3034" i="252"/>
  <c r="S3101" i="252"/>
  <c r="S2930" i="252"/>
  <c r="S2890" i="252"/>
  <c r="S3160" i="252"/>
  <c r="S3188" i="252"/>
  <c r="S3144" i="252"/>
  <c r="S3189" i="252"/>
  <c r="S3069" i="252"/>
  <c r="S3053" i="252"/>
  <c r="S3037" i="252"/>
  <c r="S3099" i="252"/>
  <c r="S3097" i="252"/>
  <c r="S3112" i="252"/>
  <c r="S2921" i="252"/>
  <c r="S2905" i="252"/>
  <c r="S2889" i="252"/>
  <c r="S2873" i="252"/>
  <c r="S2857" i="252"/>
  <c r="S2841" i="252"/>
  <c r="S3004" i="252"/>
  <c r="S2940" i="252"/>
  <c r="S2982" i="252"/>
  <c r="S3017" i="252"/>
  <c r="S2649" i="252"/>
  <c r="S2949" i="252"/>
  <c r="S2939" i="252"/>
  <c r="S2776" i="252"/>
  <c r="S2712" i="252"/>
  <c r="S2633" i="252"/>
  <c r="S2601" i="252"/>
  <c r="S2569" i="252"/>
  <c r="S2537" i="252"/>
  <c r="S2505" i="252"/>
  <c r="S3027" i="252"/>
  <c r="S2794" i="252"/>
  <c r="S2730" i="252"/>
  <c r="S2660" i="252"/>
  <c r="S2608" i="252"/>
  <c r="S2576" i="252"/>
  <c r="S2544" i="252"/>
  <c r="S2512" i="252"/>
  <c r="S2471" i="252"/>
  <c r="S2753" i="252"/>
  <c r="S2460" i="252"/>
  <c r="S2739" i="252"/>
  <c r="S2797" i="252"/>
  <c r="S2092" i="252"/>
  <c r="S2773" i="252"/>
  <c r="S2078" i="252"/>
  <c r="S2488" i="252"/>
  <c r="S2402" i="252"/>
  <c r="S2338" i="252"/>
  <c r="S2274" i="252"/>
  <c r="S2210" i="252"/>
  <c r="S2146" i="252"/>
  <c r="S2067" i="252"/>
  <c r="S2456" i="252"/>
  <c r="S2392" i="252"/>
  <c r="S2328" i="252"/>
  <c r="S2264" i="252"/>
  <c r="S2200" i="252"/>
  <c r="S2136" i="252"/>
  <c r="S1745" i="252"/>
  <c r="S1714" i="252"/>
  <c r="S1698" i="252"/>
  <c r="S1682" i="252"/>
  <c r="S1666" i="252"/>
  <c r="S1650" i="252"/>
  <c r="S1634" i="252"/>
  <c r="S1618" i="252"/>
  <c r="S1602" i="252"/>
  <c r="S1586" i="252"/>
  <c r="S1570" i="252"/>
  <c r="S1554" i="252"/>
  <c r="S1538" i="252"/>
  <c r="S1522" i="252"/>
  <c r="S1506" i="252"/>
  <c r="S1490" i="252"/>
  <c r="S1474" i="252"/>
  <c r="S1458" i="252"/>
  <c r="S1442" i="252"/>
  <c r="S1426" i="252"/>
  <c r="S1410" i="252"/>
  <c r="S1394" i="252"/>
  <c r="S1378" i="252"/>
  <c r="S1362" i="252"/>
  <c r="S1346" i="252"/>
  <c r="S1330" i="252"/>
  <c r="S1314" i="252"/>
  <c r="S1298" i="252"/>
  <c r="S1282" i="252"/>
  <c r="S1266" i="252"/>
  <c r="S1250" i="252"/>
  <c r="S1234" i="252"/>
  <c r="S1218" i="252"/>
  <c r="S1202" i="252"/>
  <c r="S1186" i="252"/>
  <c r="S1170" i="252"/>
  <c r="S1154" i="252"/>
  <c r="S1138" i="252"/>
  <c r="S1122" i="252"/>
  <c r="S1106" i="252"/>
  <c r="S1090" i="252"/>
  <c r="S1074" i="252"/>
  <c r="S1058" i="252"/>
  <c r="S1042" i="252"/>
  <c r="S1026" i="252"/>
  <c r="S1010" i="252"/>
  <c r="S994" i="252"/>
  <c r="S978" i="252"/>
  <c r="S962" i="252"/>
  <c r="S946" i="252"/>
  <c r="S930" i="252"/>
  <c r="S914" i="252"/>
  <c r="S898" i="252"/>
  <c r="S882" i="252"/>
  <c r="S866" i="252"/>
  <c r="S2687" i="252"/>
  <c r="S2351" i="252"/>
  <c r="S2223" i="252"/>
  <c r="S2097" i="252"/>
  <c r="S1996" i="252"/>
  <c r="S1932" i="252"/>
  <c r="S1868" i="252"/>
  <c r="S1804" i="252"/>
  <c r="S1738" i="252"/>
  <c r="S2385" i="252"/>
  <c r="S2257" i="252"/>
  <c r="S2129" i="252"/>
  <c r="S2009" i="252"/>
  <c r="S1945" i="252"/>
  <c r="S1881" i="252"/>
  <c r="S1817" i="252"/>
  <c r="S1753" i="252"/>
  <c r="S2299" i="252"/>
  <c r="S2026" i="252"/>
  <c r="S1898" i="252"/>
  <c r="S1770" i="252"/>
  <c r="S2277" i="252"/>
  <c r="S2015" i="252"/>
  <c r="S1887" i="252"/>
  <c r="S1759" i="252"/>
  <c r="S2057" i="252"/>
  <c r="S1798" i="252"/>
  <c r="S841" i="252"/>
  <c r="S825" i="252"/>
  <c r="S809" i="252"/>
  <c r="S793" i="252"/>
  <c r="S777" i="252"/>
  <c r="S761" i="252"/>
  <c r="S745" i="252"/>
  <c r="S729" i="252"/>
  <c r="S713" i="252"/>
  <c r="S697" i="252"/>
  <c r="S681" i="252"/>
  <c r="S665" i="252"/>
  <c r="S649" i="252"/>
  <c r="S633" i="252"/>
  <c r="S617" i="252"/>
  <c r="S601" i="252"/>
  <c r="S585" i="252"/>
  <c r="S569" i="252"/>
  <c r="S553" i="252"/>
  <c r="S537" i="252"/>
  <c r="S2799" i="252"/>
  <c r="S1995" i="252"/>
  <c r="S2435" i="252"/>
  <c r="S2671" i="252"/>
  <c r="S521" i="252"/>
  <c r="S505" i="252"/>
  <c r="S489" i="252"/>
  <c r="S473" i="252"/>
  <c r="S457" i="252"/>
  <c r="S441" i="252"/>
  <c r="S425" i="252"/>
  <c r="S409" i="252"/>
  <c r="S393" i="252"/>
  <c r="S377" i="252"/>
  <c r="S361" i="252"/>
  <c r="S345" i="252"/>
  <c r="S329" i="252"/>
  <c r="S313" i="252"/>
  <c r="S297" i="252"/>
  <c r="S281" i="252"/>
  <c r="S265" i="252"/>
  <c r="S249" i="252"/>
  <c r="S233" i="252"/>
  <c r="S217" i="252"/>
  <c r="S201" i="252"/>
  <c r="S185" i="252"/>
  <c r="S169" i="252"/>
  <c r="S153" i="252"/>
  <c r="S137" i="252"/>
  <c r="S121" i="252"/>
  <c r="S105" i="252"/>
  <c r="S89" i="252"/>
  <c r="S73" i="252"/>
  <c r="S57" i="252"/>
  <c r="S41" i="252"/>
  <c r="S25" i="252"/>
  <c r="S9" i="252"/>
  <c r="S2089" i="252"/>
  <c r="S1971" i="252"/>
  <c r="R3180" i="252"/>
  <c r="R3181" i="252"/>
  <c r="R3168" i="252"/>
  <c r="R3153" i="252"/>
  <c r="R3130" i="252"/>
  <c r="R3114" i="252"/>
  <c r="R3098" i="252"/>
  <c r="R3082" i="252"/>
  <c r="R3050" i="252"/>
  <c r="R3063" i="252"/>
  <c r="R3027" i="252"/>
  <c r="R3011" i="252"/>
  <c r="R2995" i="252"/>
  <c r="R2979" i="252"/>
  <c r="R2963" i="252"/>
  <c r="R2947" i="252"/>
  <c r="R3044" i="252"/>
  <c r="R2909" i="252"/>
  <c r="R2877" i="252"/>
  <c r="R3042" i="252"/>
  <c r="R2900" i="252"/>
  <c r="R2868" i="252"/>
  <c r="R2830" i="252"/>
  <c r="R2814" i="252"/>
  <c r="R2798" i="252"/>
  <c r="R2782" i="252"/>
  <c r="R2766" i="252"/>
  <c r="R2750" i="252"/>
  <c r="R2734" i="252"/>
  <c r="R2718" i="252"/>
  <c r="R2702" i="252"/>
  <c r="R2686" i="252"/>
  <c r="R2670" i="252"/>
  <c r="R2654" i="252"/>
  <c r="R2638" i="252"/>
  <c r="R2624" i="252"/>
  <c r="R2608" i="252"/>
  <c r="R2592" i="252"/>
  <c r="R2576" i="252"/>
  <c r="R2560" i="252"/>
  <c r="R2544" i="252"/>
  <c r="R2528" i="252"/>
  <c r="R2512" i="252"/>
  <c r="R2496" i="252"/>
  <c r="R2460" i="252"/>
  <c r="R2444" i="252"/>
  <c r="R2428" i="252"/>
  <c r="R2412" i="252"/>
  <c r="R2396" i="252"/>
  <c r="R2380" i="252"/>
  <c r="R2364" i="252"/>
  <c r="R2348" i="252"/>
  <c r="R2332" i="252"/>
  <c r="R2316" i="252"/>
  <c r="R2300" i="252"/>
  <c r="R2284" i="252"/>
  <c r="R2268" i="252"/>
  <c r="R2252" i="252"/>
  <c r="R2236" i="252"/>
  <c r="R2220" i="252"/>
  <c r="R2204" i="252"/>
  <c r="R2188" i="252"/>
  <c r="R2172" i="252"/>
  <c r="R2156" i="252"/>
  <c r="R2140" i="252"/>
  <c r="R2124" i="252"/>
  <c r="R2108" i="252"/>
  <c r="R2092" i="252"/>
  <c r="R2076" i="252"/>
  <c r="R2060" i="252"/>
  <c r="R2858" i="252"/>
  <c r="R2487" i="252"/>
  <c r="R2034" i="252"/>
  <c r="R2018" i="252"/>
  <c r="R2002" i="252"/>
  <c r="R1986" i="252"/>
  <c r="R1970" i="252"/>
  <c r="R1954" i="252"/>
  <c r="R1938" i="252"/>
  <c r="R1922" i="252"/>
  <c r="R1906" i="252"/>
  <c r="R1890" i="252"/>
  <c r="R1874" i="252"/>
  <c r="R1858" i="252"/>
  <c r="R1842" i="252"/>
  <c r="R1826" i="252"/>
  <c r="R1810" i="252"/>
  <c r="R1794" i="252"/>
  <c r="R1778" i="252"/>
  <c r="R1762" i="252"/>
  <c r="R1746" i="252"/>
  <c r="R1730" i="252"/>
  <c r="R1714" i="252"/>
  <c r="R1693" i="252"/>
  <c r="R1661" i="252"/>
  <c r="R1629" i="252"/>
  <c r="R1597" i="252"/>
  <c r="R1565" i="252"/>
  <c r="R1533" i="252"/>
  <c r="R1501" i="252"/>
  <c r="R1469" i="252"/>
  <c r="R1437" i="252"/>
  <c r="R1405" i="252"/>
  <c r="R1373" i="252"/>
  <c r="R1341" i="252"/>
  <c r="R1309" i="252"/>
  <c r="R1277" i="252"/>
  <c r="R1245" i="252"/>
  <c r="R1213" i="252"/>
  <c r="R1181" i="252"/>
  <c r="R1149" i="252"/>
  <c r="R1660" i="252"/>
  <c r="R1596" i="252"/>
  <c r="R1532" i="252"/>
  <c r="R1468" i="252"/>
  <c r="R1404" i="252"/>
  <c r="R1340" i="252"/>
  <c r="R1276" i="252"/>
  <c r="R1212" i="252"/>
  <c r="R1168" i="252"/>
  <c r="R1120" i="252"/>
  <c r="R1088" i="252"/>
  <c r="R1056" i="252"/>
  <c r="R1024" i="252"/>
  <c r="R992" i="252"/>
  <c r="R960" i="252"/>
  <c r="R928" i="252"/>
  <c r="R896" i="252"/>
  <c r="R864" i="252"/>
  <c r="R1622" i="252"/>
  <c r="R1494" i="252"/>
  <c r="R1366" i="252"/>
  <c r="R1238" i="252"/>
  <c r="R517" i="252"/>
  <c r="R501" i="252"/>
  <c r="R485" i="252"/>
  <c r="R469" i="252"/>
  <c r="R453" i="252"/>
  <c r="R437" i="252"/>
  <c r="R421" i="252"/>
  <c r="R405" i="252"/>
  <c r="R389" i="252"/>
  <c r="R373" i="252"/>
  <c r="R357" i="252"/>
  <c r="R341" i="252"/>
  <c r="R325" i="252"/>
  <c r="R309" i="252"/>
  <c r="R293" i="252"/>
  <c r="R277" i="252"/>
  <c r="R261" i="252"/>
  <c r="R245" i="252"/>
  <c r="R229" i="252"/>
  <c r="R213" i="252"/>
  <c r="R197" i="252"/>
  <c r="R181" i="252"/>
  <c r="R165" i="252"/>
  <c r="R149" i="252"/>
  <c r="R133" i="252"/>
  <c r="R117" i="252"/>
  <c r="R101" i="252"/>
  <c r="R85" i="252"/>
  <c r="R69" i="252"/>
  <c r="R53" i="252"/>
  <c r="R37" i="252"/>
  <c r="R21" i="252"/>
  <c r="R1172" i="252"/>
  <c r="R1087" i="252"/>
  <c r="R1023" i="252"/>
  <c r="R959" i="252"/>
  <c r="R895" i="252"/>
  <c r="R841" i="252"/>
  <c r="R809" i="252"/>
  <c r="R777" i="252"/>
  <c r="R745" i="252"/>
  <c r="R713" i="252"/>
  <c r="R681" i="252"/>
  <c r="R649" i="252"/>
  <c r="R617" i="252"/>
  <c r="R585" i="252"/>
  <c r="R553" i="252"/>
  <c r="R1626" i="252"/>
  <c r="R1370" i="252"/>
  <c r="R1164" i="252"/>
  <c r="R1021" i="252"/>
  <c r="R893" i="252"/>
  <c r="R810" i="252"/>
  <c r="R746" i="252"/>
  <c r="R682" i="252"/>
  <c r="R618" i="252"/>
  <c r="R554" i="252"/>
  <c r="R1426" i="252"/>
  <c r="R1041" i="252"/>
  <c r="R816" i="252"/>
  <c r="R688" i="252"/>
  <c r="R560" i="252"/>
  <c r="R1346" i="252"/>
  <c r="R1017" i="252"/>
  <c r="R812" i="252"/>
  <c r="R684" i="252"/>
  <c r="R556" i="252"/>
  <c r="T3195" i="252"/>
  <c r="T3179" i="252"/>
  <c r="T3132" i="252"/>
  <c r="T3116" i="252"/>
  <c r="T3100" i="252"/>
  <c r="T3084" i="252"/>
  <c r="T3154" i="252"/>
  <c r="T3025" i="252"/>
  <c r="T3009" i="252"/>
  <c r="T2993" i="252"/>
  <c r="T2977" i="252"/>
  <c r="T2961" i="252"/>
  <c r="T2945" i="252"/>
  <c r="T3147" i="252"/>
  <c r="T3139" i="252"/>
  <c r="T3063" i="252"/>
  <c r="T2830" i="252"/>
  <c r="T2814" i="252"/>
  <c r="T2798" i="252"/>
  <c r="T2782" i="252"/>
  <c r="T2766" i="252"/>
  <c r="T2750" i="252"/>
  <c r="T2734" i="252"/>
  <c r="T2718" i="252"/>
  <c r="T2702" i="252"/>
  <c r="T2686" i="252"/>
  <c r="T2670" i="252"/>
  <c r="T3065" i="252"/>
  <c r="T2873" i="252"/>
  <c r="T3073" i="252"/>
  <c r="T2883" i="252"/>
  <c r="T2640" i="252"/>
  <c r="T2619" i="252"/>
  <c r="T2603" i="252"/>
  <c r="T2587" i="252"/>
  <c r="T2571" i="252"/>
  <c r="T2555" i="252"/>
  <c r="T2539" i="252"/>
  <c r="T2523" i="252"/>
  <c r="T2507" i="252"/>
  <c r="T2491" i="252"/>
  <c r="T2475" i="252"/>
  <c r="T3053" i="252"/>
  <c r="T3069" i="252"/>
  <c r="T2459" i="252"/>
  <c r="T2443" i="252"/>
  <c r="T2427" i="252"/>
  <c r="T2411" i="252"/>
  <c r="T2395" i="252"/>
  <c r="T2379" i="252"/>
  <c r="T2363" i="252"/>
  <c r="T2347" i="252"/>
  <c r="T2331" i="252"/>
  <c r="T2315" i="252"/>
  <c r="T2299" i="252"/>
  <c r="T2283" i="252"/>
  <c r="T2267" i="252"/>
  <c r="T2251" i="252"/>
  <c r="T2235" i="252"/>
  <c r="T2209" i="252"/>
  <c r="T2145" i="252"/>
  <c r="T2101" i="252"/>
  <c r="T1995" i="252"/>
  <c r="R3080" i="252"/>
  <c r="R3048" i="252"/>
  <c r="R3061" i="252"/>
  <c r="R3026" i="252"/>
  <c r="R3010" i="252"/>
  <c r="R2994" i="252"/>
  <c r="R2978" i="252"/>
  <c r="R2962" i="252"/>
  <c r="R2946" i="252"/>
  <c r="R3036" i="252"/>
  <c r="R2907" i="252"/>
  <c r="R2875" i="252"/>
  <c r="R2930" i="252"/>
  <c r="R2898" i="252"/>
  <c r="R2866" i="252"/>
  <c r="R2829" i="252"/>
  <c r="R2813" i="252"/>
  <c r="R2797" i="252"/>
  <c r="R2781" i="252"/>
  <c r="R2765" i="252"/>
  <c r="R2749" i="252"/>
  <c r="R2733" i="252"/>
  <c r="R2717" i="252"/>
  <c r="R2701" i="252"/>
  <c r="R2685" i="252"/>
  <c r="R2669" i="252"/>
  <c r="R2653" i="252"/>
  <c r="R2637" i="252"/>
  <c r="R2623" i="252"/>
  <c r="R2607" i="252"/>
  <c r="R2591" i="252"/>
  <c r="R2575" i="252"/>
  <c r="R2559" i="252"/>
  <c r="R2543" i="252"/>
  <c r="R2527" i="252"/>
  <c r="R2511" i="252"/>
  <c r="R2495" i="252"/>
  <c r="R2459" i="252"/>
  <c r="R2443" i="252"/>
  <c r="R2427" i="252"/>
  <c r="R2411" i="252"/>
  <c r="R2395" i="252"/>
  <c r="R2379" i="252"/>
  <c r="R2363" i="252"/>
  <c r="R2347" i="252"/>
  <c r="R2331" i="252"/>
  <c r="R2315" i="252"/>
  <c r="R2299" i="252"/>
  <c r="R2283" i="252"/>
  <c r="R2267" i="252"/>
  <c r="R2251" i="252"/>
  <c r="R2235" i="252"/>
  <c r="R2219" i="252"/>
  <c r="R2203" i="252"/>
  <c r="R2187" i="252"/>
  <c r="R2171" i="252"/>
  <c r="R2155" i="252"/>
  <c r="R2139" i="252"/>
  <c r="R2123" i="252"/>
  <c r="R2107" i="252"/>
  <c r="R2091" i="252"/>
  <c r="R2075" i="252"/>
  <c r="R2059" i="252"/>
  <c r="R2842" i="252"/>
  <c r="R2481" i="252"/>
  <c r="R2033" i="252"/>
  <c r="R2017" i="252"/>
  <c r="R2001" i="252"/>
  <c r="R1985" i="252"/>
  <c r="R1969" i="252"/>
  <c r="R1953" i="252"/>
  <c r="R1937" i="252"/>
  <c r="R1921" i="252"/>
  <c r="R1905" i="252"/>
  <c r="R1889" i="252"/>
  <c r="R1873" i="252"/>
  <c r="R1857" i="252"/>
  <c r="R1841" i="252"/>
  <c r="R1825" i="252"/>
  <c r="R1809" i="252"/>
  <c r="R1793" i="252"/>
  <c r="R1777" i="252"/>
  <c r="R1761" i="252"/>
  <c r="R1745" i="252"/>
  <c r="R1729" i="252"/>
  <c r="R1712" i="252"/>
  <c r="R1691" i="252"/>
  <c r="R1659" i="252"/>
  <c r="R1627" i="252"/>
  <c r="R1595" i="252"/>
  <c r="R1563" i="252"/>
  <c r="R1531" i="252"/>
  <c r="R1499" i="252"/>
  <c r="R1467" i="252"/>
  <c r="R1435" i="252"/>
  <c r="R1403" i="252"/>
  <c r="R1371" i="252"/>
  <c r="R1339" i="252"/>
  <c r="R1307" i="252"/>
  <c r="R1275" i="252"/>
  <c r="R1243" i="252"/>
  <c r="R1211" i="252"/>
  <c r="R1179" i="252"/>
  <c r="R1147" i="252"/>
  <c r="R1656" i="252"/>
  <c r="R1592" i="252"/>
  <c r="R1528" i="252"/>
  <c r="R1464" i="252"/>
  <c r="R1400" i="252"/>
  <c r="R1336" i="252"/>
  <c r="R1272" i="252"/>
  <c r="R1210" i="252"/>
  <c r="R1160" i="252"/>
  <c r="R1118" i="252"/>
  <c r="R1086" i="252"/>
  <c r="R1054" i="252"/>
  <c r="R1022" i="252"/>
  <c r="R990" i="252"/>
  <c r="R958" i="252"/>
  <c r="R926" i="252"/>
  <c r="R894" i="252"/>
  <c r="R862" i="252"/>
  <c r="R1614" i="252"/>
  <c r="R1486" i="252"/>
  <c r="R1358" i="252"/>
  <c r="R1230" i="252"/>
  <c r="R516" i="252"/>
  <c r="R500" i="252"/>
  <c r="R484" i="252"/>
  <c r="R468" i="252"/>
  <c r="R452" i="252"/>
  <c r="R436" i="252"/>
  <c r="R420" i="252"/>
  <c r="R404" i="252"/>
  <c r="R388" i="252"/>
  <c r="R372" i="252"/>
  <c r="R356" i="252"/>
  <c r="R340" i="252"/>
  <c r="R324" i="252"/>
  <c r="R308" i="252"/>
  <c r="R292" i="252"/>
  <c r="R276" i="252"/>
  <c r="R260" i="252"/>
  <c r="R244" i="252"/>
  <c r="R228" i="252"/>
  <c r="R212" i="252"/>
  <c r="R196" i="252"/>
  <c r="R180" i="252"/>
  <c r="R164" i="252"/>
  <c r="R148" i="252"/>
  <c r="R132" i="252"/>
  <c r="R116" i="252"/>
  <c r="R100" i="252"/>
  <c r="R84" i="252"/>
  <c r="R68" i="252"/>
  <c r="R52" i="252"/>
  <c r="R36" i="252"/>
  <c r="R20" i="252"/>
  <c r="R1156" i="252"/>
  <c r="R1083" i="252"/>
  <c r="R1019" i="252"/>
  <c r="R955" i="252"/>
  <c r="R891" i="252"/>
  <c r="R839" i="252"/>
  <c r="R807" i="252"/>
  <c r="R775" i="252"/>
  <c r="R743" i="252"/>
  <c r="R711" i="252"/>
  <c r="R679" i="252"/>
  <c r="R647" i="252"/>
  <c r="R615" i="252"/>
  <c r="R583" i="252"/>
  <c r="R551" i="252"/>
  <c r="R1610" i="252"/>
  <c r="R1354" i="252"/>
  <c r="R1141" i="252"/>
  <c r="R1013" i="252"/>
  <c r="R885" i="252"/>
  <c r="R806" i="252"/>
  <c r="R742" i="252"/>
  <c r="R678" i="252"/>
  <c r="R614" i="252"/>
  <c r="R550" i="252"/>
  <c r="R1394" i="252"/>
  <c r="R1025" i="252"/>
  <c r="R808" i="252"/>
  <c r="R680" i="252"/>
  <c r="R552" i="252"/>
  <c r="R1314" i="252"/>
  <c r="R1001" i="252"/>
  <c r="R804" i="252"/>
  <c r="R676" i="252"/>
  <c r="R548" i="252"/>
  <c r="T3194" i="252"/>
  <c r="T3178" i="252"/>
  <c r="T3131" i="252"/>
  <c r="T3115" i="252"/>
  <c r="T3099" i="252"/>
  <c r="T3083" i="252"/>
  <c r="T3150" i="252"/>
  <c r="T3024" i="252"/>
  <c r="T3008" i="252"/>
  <c r="T2992" i="252"/>
  <c r="T2976" i="252"/>
  <c r="T2960" i="252"/>
  <c r="T2944" i="252"/>
  <c r="T3082" i="252"/>
  <c r="T3080" i="252"/>
  <c r="T3055" i="252"/>
  <c r="T2829" i="252"/>
  <c r="T2813" i="252"/>
  <c r="T2797" i="252"/>
  <c r="T2781" i="252"/>
  <c r="T2765" i="252"/>
  <c r="T2749" i="252"/>
  <c r="T2733" i="252"/>
  <c r="T2717" i="252"/>
  <c r="T2701" i="252"/>
  <c r="T2685" i="252"/>
  <c r="T2669" i="252"/>
  <c r="T3049" i="252"/>
  <c r="T2869" i="252"/>
  <c r="T3057" i="252"/>
  <c r="T2879" i="252"/>
  <c r="T2636" i="252"/>
  <c r="T2618" i="252"/>
  <c r="T2602" i="252"/>
  <c r="T2586" i="252"/>
  <c r="T2570" i="252"/>
  <c r="T2554" i="252"/>
  <c r="T2538" i="252"/>
  <c r="T2522" i="252"/>
  <c r="T2506" i="252"/>
  <c r="T2490" i="252"/>
  <c r="T2474" i="252"/>
  <c r="T2926" i="252"/>
  <c r="T2930" i="252"/>
  <c r="T2458" i="252"/>
  <c r="T2442" i="252"/>
  <c r="T2426" i="252"/>
  <c r="T2410" i="252"/>
  <c r="T2394" i="252"/>
  <c r="T2378" i="252"/>
  <c r="T2362" i="252"/>
  <c r="T2346" i="252"/>
  <c r="T2330" i="252"/>
  <c r="T2314" i="252"/>
  <c r="T2298" i="252"/>
  <c r="T2282" i="252"/>
  <c r="T2266" i="252"/>
  <c r="T2250" i="252"/>
  <c r="T2234" i="252"/>
  <c r="T2205" i="252"/>
  <c r="T2141" i="252"/>
  <c r="T2085" i="252"/>
  <c r="R3092" i="252"/>
  <c r="R3070" i="252"/>
  <c r="R3033" i="252"/>
  <c r="R3051" i="252"/>
  <c r="R3021" i="252"/>
  <c r="R3005" i="252"/>
  <c r="R2989" i="252"/>
  <c r="R2973" i="252"/>
  <c r="R2957" i="252"/>
  <c r="R2941" i="252"/>
  <c r="R2929" i="252"/>
  <c r="R2897" i="252"/>
  <c r="R2865" i="252"/>
  <c r="R2920" i="252"/>
  <c r="R2888" i="252"/>
  <c r="R2851" i="252"/>
  <c r="R2824" i="252"/>
  <c r="R2808" i="252"/>
  <c r="R2792" i="252"/>
  <c r="R2776" i="252"/>
  <c r="R2760" i="252"/>
  <c r="R2744" i="252"/>
  <c r="R2728" i="252"/>
  <c r="R2712" i="252"/>
  <c r="R2696" i="252"/>
  <c r="R2680" i="252"/>
  <c r="R2664" i="252"/>
  <c r="R2648" i="252"/>
  <c r="R2844" i="252"/>
  <c r="R2618" i="252"/>
  <c r="R2602" i="252"/>
  <c r="R2586" i="252"/>
  <c r="R2570" i="252"/>
  <c r="R2554" i="252"/>
  <c r="R2538" i="252"/>
  <c r="R2522" i="252"/>
  <c r="R2506" i="252"/>
  <c r="R2848" i="252"/>
  <c r="R2454" i="252"/>
  <c r="R2438" i="252"/>
  <c r="R2422" i="252"/>
  <c r="R2406" i="252"/>
  <c r="R2390" i="252"/>
  <c r="R2374" i="252"/>
  <c r="R2358" i="252"/>
  <c r="R2342" i="252"/>
  <c r="R2326" i="252"/>
  <c r="R2310" i="252"/>
  <c r="R2294" i="252"/>
  <c r="R2278" i="252"/>
  <c r="R2262" i="252"/>
  <c r="R2246" i="252"/>
  <c r="R2230" i="252"/>
  <c r="R2214" i="252"/>
  <c r="R2198" i="252"/>
  <c r="R2182" i="252"/>
  <c r="R2166" i="252"/>
  <c r="R2150" i="252"/>
  <c r="R2134" i="252"/>
  <c r="R2118" i="252"/>
  <c r="R2102" i="252"/>
  <c r="R2086" i="252"/>
  <c r="R2070" i="252"/>
  <c r="R2054" i="252"/>
  <c r="R2474" i="252"/>
  <c r="R2044" i="252"/>
  <c r="R2028" i="252"/>
  <c r="R2012" i="252"/>
  <c r="R1996" i="252"/>
  <c r="R1980" i="252"/>
  <c r="R1964" i="252"/>
  <c r="R1948" i="252"/>
  <c r="R1932" i="252"/>
  <c r="R1916" i="252"/>
  <c r="R1900" i="252"/>
  <c r="R1884" i="252"/>
  <c r="R1868" i="252"/>
  <c r="R1852" i="252"/>
  <c r="R1836" i="252"/>
  <c r="R1820" i="252"/>
  <c r="R1804" i="252"/>
  <c r="R1788" i="252"/>
  <c r="R1772" i="252"/>
  <c r="R1756" i="252"/>
  <c r="R1740" i="252"/>
  <c r="R2854" i="252"/>
  <c r="R1702" i="252"/>
  <c r="R1681" i="252"/>
  <c r="R1649" i="252"/>
  <c r="R1617" i="252"/>
  <c r="R1585" i="252"/>
  <c r="R1553" i="252"/>
  <c r="R1521" i="252"/>
  <c r="R1489" i="252"/>
  <c r="R1457" i="252"/>
  <c r="R1425" i="252"/>
  <c r="R1393" i="252"/>
  <c r="R1361" i="252"/>
  <c r="R1329" i="252"/>
  <c r="R1297" i="252"/>
  <c r="R1265" i="252"/>
  <c r="R1233" i="252"/>
  <c r="R1201" i="252"/>
  <c r="R1169" i="252"/>
  <c r="R1721" i="252"/>
  <c r="R1636" i="252"/>
  <c r="R1572" i="252"/>
  <c r="R1508" i="252"/>
  <c r="R1444" i="252"/>
  <c r="R1380" i="252"/>
  <c r="R1316" i="252"/>
  <c r="R1252" i="252"/>
  <c r="R1170" i="252"/>
  <c r="R1140" i="252"/>
  <c r="R1108" i="252"/>
  <c r="R1076" i="252"/>
  <c r="R1044" i="252"/>
  <c r="R1012" i="252"/>
  <c r="R980" i="252"/>
  <c r="R948" i="252"/>
  <c r="R916" i="252"/>
  <c r="R884" i="252"/>
  <c r="R1697" i="252"/>
  <c r="R1574" i="252"/>
  <c r="R1446" i="252"/>
  <c r="R1318" i="252"/>
  <c r="R1174" i="252"/>
  <c r="R511" i="252"/>
  <c r="R495" i="252"/>
  <c r="R479" i="252"/>
  <c r="R463" i="252"/>
  <c r="R447" i="252"/>
  <c r="R431" i="252"/>
  <c r="R415" i="252"/>
  <c r="R399" i="252"/>
  <c r="R383" i="252"/>
  <c r="R367" i="252"/>
  <c r="R351" i="252"/>
  <c r="R335" i="252"/>
  <c r="R319" i="252"/>
  <c r="R303" i="252"/>
  <c r="R287" i="252"/>
  <c r="R271" i="252"/>
  <c r="R255" i="252"/>
  <c r="R239" i="252"/>
  <c r="R223" i="252"/>
  <c r="R207" i="252"/>
  <c r="R191" i="252"/>
  <c r="R175" i="252"/>
  <c r="R159" i="252"/>
  <c r="R143" i="252"/>
  <c r="R127" i="252"/>
  <c r="R111" i="252"/>
  <c r="R95" i="252"/>
  <c r="R79" i="252"/>
  <c r="R63" i="252"/>
  <c r="R47" i="252"/>
  <c r="R31" i="252"/>
  <c r="R15" i="252"/>
  <c r="R1127" i="252"/>
  <c r="R1063" i="252"/>
  <c r="R999" i="252"/>
  <c r="R935" i="252"/>
  <c r="R871" i="252"/>
  <c r="R829" i="252"/>
  <c r="R797" i="252"/>
  <c r="R765" i="252"/>
  <c r="R733" i="252"/>
  <c r="R701" i="252"/>
  <c r="R669" i="252"/>
  <c r="R637" i="252"/>
  <c r="R605" i="252"/>
  <c r="R573" i="252"/>
  <c r="R541" i="252"/>
  <c r="R1530" i="252"/>
  <c r="R1274" i="252"/>
  <c r="R1101" i="252"/>
  <c r="R973" i="252"/>
  <c r="R850" i="252"/>
  <c r="R786" i="252"/>
  <c r="R722" i="252"/>
  <c r="R658" i="252"/>
  <c r="R594" i="252"/>
  <c r="R522" i="252"/>
  <c r="R1234" i="252"/>
  <c r="R945" i="252"/>
  <c r="R768" i="252"/>
  <c r="R640" i="252"/>
  <c r="R1666" i="252"/>
  <c r="R527" i="252"/>
  <c r="R921" i="252"/>
  <c r="R764" i="252"/>
  <c r="R636" i="252"/>
  <c r="T3205" i="252"/>
  <c r="T3189" i="252"/>
  <c r="T3169" i="252"/>
  <c r="T3126" i="252"/>
  <c r="T3110" i="252"/>
  <c r="T3094" i="252"/>
  <c r="T3174" i="252"/>
  <c r="T3145" i="252"/>
  <c r="T3019" i="252"/>
  <c r="T3003" i="252"/>
  <c r="T2987" i="252"/>
  <c r="T2971" i="252"/>
  <c r="T2955" i="252"/>
  <c r="T2939" i="252"/>
  <c r="T3062" i="252"/>
  <c r="T3060" i="252"/>
  <c r="T2850" i="252"/>
  <c r="T2824" i="252"/>
  <c r="T2808" i="252"/>
  <c r="T2792" i="252"/>
  <c r="T2776" i="252"/>
  <c r="T2760" i="252"/>
  <c r="T2744" i="252"/>
  <c r="T2728" i="252"/>
  <c r="T2712" i="252"/>
  <c r="T2696" i="252"/>
  <c r="T2680" i="252"/>
  <c r="T3059" i="252"/>
  <c r="T2913" i="252"/>
  <c r="T2837" i="252"/>
  <c r="T2923" i="252"/>
  <c r="T2859" i="252"/>
  <c r="T2629" i="252"/>
  <c r="T2613" i="252"/>
  <c r="T2597" i="252"/>
  <c r="T2581" i="252"/>
  <c r="T2565" i="252"/>
  <c r="T2549" i="252"/>
  <c r="T2533" i="252"/>
  <c r="T2517" i="252"/>
  <c r="T2501" i="252"/>
  <c r="T2485" i="252"/>
  <c r="T2469" i="252"/>
  <c r="T2886" i="252"/>
  <c r="T2890" i="252"/>
  <c r="T2453" i="252"/>
  <c r="T2437" i="252"/>
  <c r="T2421" i="252"/>
  <c r="T2405" i="252"/>
  <c r="T2389" i="252"/>
  <c r="T2373" i="252"/>
  <c r="T2357" i="252"/>
  <c r="T2341" i="252"/>
  <c r="T2325" i="252"/>
  <c r="T2309" i="252"/>
  <c r="T2293" i="252"/>
  <c r="T2277" i="252"/>
  <c r="T2261" i="252"/>
  <c r="T2245" i="252"/>
  <c r="T2229" i="252"/>
  <c r="T2185" i="252"/>
  <c r="T2121" i="252"/>
  <c r="T2035" i="252"/>
  <c r="R3087" i="252"/>
  <c r="R3060" i="252"/>
  <c r="R3073" i="252"/>
  <c r="R3035" i="252"/>
  <c r="R3016" i="252"/>
  <c r="R3000" i="252"/>
  <c r="R2984" i="252"/>
  <c r="R2968" i="252"/>
  <c r="R2952" i="252"/>
  <c r="R2936" i="252"/>
  <c r="R2919" i="252"/>
  <c r="R2887" i="252"/>
  <c r="R2853" i="252"/>
  <c r="R2910" i="252"/>
  <c r="R2878" i="252"/>
  <c r="R2835" i="252"/>
  <c r="R2819" i="252"/>
  <c r="R2803" i="252"/>
  <c r="R2787" i="252"/>
  <c r="R2771" i="252"/>
  <c r="R2755" i="252"/>
  <c r="R2739" i="252"/>
  <c r="R2723" i="252"/>
  <c r="R2707" i="252"/>
  <c r="R2691" i="252"/>
  <c r="R2675" i="252"/>
  <c r="R2659" i="252"/>
  <c r="R2643" i="252"/>
  <c r="R2629" i="252"/>
  <c r="R2613" i="252"/>
  <c r="R2597" i="252"/>
  <c r="R2581" i="252"/>
  <c r="R2565" i="252"/>
  <c r="R2549" i="252"/>
  <c r="R2533" i="252"/>
  <c r="R2517" i="252"/>
  <c r="R2501" i="252"/>
  <c r="R2480" i="252"/>
  <c r="R2449" i="252"/>
  <c r="R2433" i="252"/>
  <c r="R2417" i="252"/>
  <c r="R2401" i="252"/>
  <c r="R2385" i="252"/>
  <c r="R2369" i="252"/>
  <c r="R2353" i="252"/>
  <c r="R2337" i="252"/>
  <c r="R2321" i="252"/>
  <c r="R2305" i="252"/>
  <c r="R2289" i="252"/>
  <c r="R2273" i="252"/>
  <c r="R2257" i="252"/>
  <c r="R2241" i="252"/>
  <c r="R2225" i="252"/>
  <c r="R2209" i="252"/>
  <c r="R2193" i="252"/>
  <c r="R2177" i="252"/>
  <c r="R2161" i="252"/>
  <c r="R2145" i="252"/>
  <c r="R2129" i="252"/>
  <c r="R2113" i="252"/>
  <c r="R2097" i="252"/>
  <c r="R2081" i="252"/>
  <c r="R2065" i="252"/>
  <c r="R2049" i="252"/>
  <c r="R2491" i="252"/>
  <c r="R2039" i="252"/>
  <c r="R2023" i="252"/>
  <c r="R2007" i="252"/>
  <c r="R1991" i="252"/>
  <c r="R1975" i="252"/>
  <c r="R1959" i="252"/>
  <c r="R1943" i="252"/>
  <c r="R1927" i="252"/>
  <c r="R1911" i="252"/>
  <c r="R1895" i="252"/>
  <c r="R1879" i="252"/>
  <c r="R1863" i="252"/>
  <c r="R1847" i="252"/>
  <c r="R1831" i="252"/>
  <c r="R1815" i="252"/>
  <c r="R1799" i="252"/>
  <c r="R1783" i="252"/>
  <c r="R1767" i="252"/>
  <c r="R1751" i="252"/>
  <c r="R1735" i="252"/>
  <c r="R1724" i="252"/>
  <c r="R2479" i="252"/>
  <c r="R1671" i="252"/>
  <c r="R1639" i="252"/>
  <c r="R1607" i="252"/>
  <c r="R1575" i="252"/>
  <c r="R1543" i="252"/>
  <c r="R1511" i="252"/>
  <c r="R1479" i="252"/>
  <c r="R1447" i="252"/>
  <c r="R1415" i="252"/>
  <c r="R1383" i="252"/>
  <c r="R1351" i="252"/>
  <c r="R1319" i="252"/>
  <c r="R1287" i="252"/>
  <c r="R1255" i="252"/>
  <c r="R1223" i="252"/>
  <c r="R1191" i="252"/>
  <c r="R1159" i="252"/>
  <c r="R1680" i="252"/>
  <c r="R1616" i="252"/>
  <c r="R1552" i="252"/>
  <c r="R1488" i="252"/>
  <c r="R1424" i="252"/>
  <c r="R1360" i="252"/>
  <c r="R1296" i="252"/>
  <c r="R1232" i="252"/>
  <c r="R1208" i="252"/>
  <c r="R1130" i="252"/>
  <c r="R1098" i="252"/>
  <c r="R1066" i="252"/>
  <c r="R1034" i="252"/>
  <c r="R1002" i="252"/>
  <c r="R970" i="252"/>
  <c r="R938" i="252"/>
  <c r="R906" i="252"/>
  <c r="R874" i="252"/>
  <c r="R1662" i="252"/>
  <c r="R1534" i="252"/>
  <c r="R1406" i="252"/>
  <c r="R1278" i="252"/>
  <c r="R525" i="252"/>
  <c r="R506" i="252"/>
  <c r="R490" i="252"/>
  <c r="R474" i="252"/>
  <c r="R458" i="252"/>
  <c r="R442" i="252"/>
  <c r="R426" i="252"/>
  <c r="R410" i="252"/>
  <c r="R394" i="252"/>
  <c r="R378" i="252"/>
  <c r="R362" i="252"/>
  <c r="R346" i="252"/>
  <c r="R330" i="252"/>
  <c r="R314" i="252"/>
  <c r="R298" i="252"/>
  <c r="R282" i="252"/>
  <c r="R266" i="252"/>
  <c r="R250" i="252"/>
  <c r="R234" i="252"/>
  <c r="R218" i="252"/>
  <c r="R202" i="252"/>
  <c r="R186" i="252"/>
  <c r="R170" i="252"/>
  <c r="R154" i="252"/>
  <c r="R138" i="252"/>
  <c r="R122" i="252"/>
  <c r="R106" i="252"/>
  <c r="R90" i="252"/>
  <c r="R74" i="252"/>
  <c r="R58" i="252"/>
  <c r="R42" i="252"/>
  <c r="R26" i="252"/>
  <c r="R10" i="252"/>
  <c r="R1107" i="252"/>
  <c r="R1043" i="252"/>
  <c r="R979" i="252"/>
  <c r="R915" i="252"/>
  <c r="R851" i="252"/>
  <c r="R819" i="252"/>
  <c r="R787" i="252"/>
  <c r="R755" i="252"/>
  <c r="R723" i="252"/>
  <c r="R691" i="252"/>
  <c r="R659" i="252"/>
  <c r="R627" i="252"/>
  <c r="R595" i="252"/>
  <c r="R563" i="252"/>
  <c r="R524" i="252"/>
  <c r="R1450" i="252"/>
  <c r="R1150" i="252"/>
  <c r="R1061" i="252"/>
  <c r="R933" i="252"/>
  <c r="R830" i="252"/>
  <c r="R766" i="252"/>
  <c r="R702" i="252"/>
  <c r="R638" i="252"/>
  <c r="R574" i="252"/>
  <c r="R1330" i="252"/>
  <c r="R993" i="252"/>
  <c r="R792" i="252"/>
  <c r="R664" i="252"/>
  <c r="R526" i="252"/>
  <c r="R1250" i="252"/>
  <c r="R969" i="252"/>
  <c r="R788" i="252"/>
  <c r="R660" i="252"/>
  <c r="R534" i="252"/>
  <c r="T3192" i="252"/>
  <c r="T3176" i="252"/>
  <c r="T3129" i="252"/>
  <c r="T3113" i="252"/>
  <c r="T3097" i="252"/>
  <c r="T3167" i="252"/>
  <c r="T3142" i="252"/>
  <c r="T3022" i="252"/>
  <c r="T3006" i="252"/>
  <c r="T2990" i="252"/>
  <c r="T2974" i="252"/>
  <c r="T2958" i="252"/>
  <c r="T2942" i="252"/>
  <c r="T3074" i="252"/>
  <c r="T3072" i="252"/>
  <c r="T3043" i="252"/>
  <c r="T2827" i="252"/>
  <c r="T2811" i="252"/>
  <c r="T2795" i="252"/>
  <c r="T2779" i="252"/>
  <c r="T2763" i="252"/>
  <c r="T2747" i="252"/>
  <c r="T2731" i="252"/>
  <c r="T2715" i="252"/>
  <c r="T2699" i="252"/>
  <c r="T2683" i="252"/>
  <c r="T2667" i="252"/>
  <c r="T2925" i="252"/>
  <c r="T2861" i="252"/>
  <c r="T2936" i="252"/>
  <c r="T2871" i="252"/>
  <c r="T2632" i="252"/>
  <c r="T2616" i="252"/>
  <c r="T2600" i="252"/>
  <c r="T2584" i="252"/>
  <c r="T2568" i="252"/>
  <c r="T2552" i="252"/>
  <c r="T2536" i="252"/>
  <c r="T2520" i="252"/>
  <c r="T2504" i="252"/>
  <c r="T2488" i="252"/>
  <c r="T2472" i="252"/>
  <c r="T2910" i="252"/>
  <c r="T2914" i="252"/>
  <c r="T2456" i="252"/>
  <c r="T2440" i="252"/>
  <c r="T2424" i="252"/>
  <c r="T2408" i="252"/>
  <c r="T2392" i="252"/>
  <c r="T2376" i="252"/>
  <c r="T2360" i="252"/>
  <c r="T2344" i="252"/>
  <c r="T2328" i="252"/>
  <c r="T2312" i="252"/>
  <c r="T2296" i="252"/>
  <c r="T2280" i="252"/>
  <c r="T2264" i="252"/>
  <c r="T2248" i="252"/>
  <c r="T2232" i="252"/>
  <c r="T2197" i="252"/>
  <c r="T2133" i="252"/>
  <c r="T2053" i="252"/>
  <c r="T1991" i="252"/>
  <c r="T1975" i="252"/>
  <c r="T1959" i="252"/>
  <c r="T1943" i="252"/>
  <c r="T1927" i="252"/>
  <c r="T1911" i="252"/>
  <c r="T1895" i="252"/>
  <c r="T1879" i="252"/>
  <c r="T1863" i="252"/>
  <c r="T1847" i="252"/>
  <c r="T1831" i="252"/>
  <c r="T1815" i="252"/>
  <c r="T1799" i="252"/>
  <c r="T1783" i="252"/>
  <c r="T1767" i="252"/>
  <c r="T1751" i="252"/>
  <c r="T2063" i="252"/>
  <c r="T1732" i="252"/>
  <c r="T1730" i="252"/>
  <c r="T2659" i="252"/>
  <c r="T1716" i="252"/>
  <c r="T1673" i="252"/>
  <c r="T1641" i="252"/>
  <c r="T1609" i="252"/>
  <c r="T1577" i="252"/>
  <c r="T1545" i="252"/>
  <c r="T1513" i="252"/>
  <c r="T1481" i="252"/>
  <c r="T1449" i="252"/>
  <c r="T1417" i="252"/>
  <c r="T1385" i="252"/>
  <c r="T1353" i="252"/>
  <c r="T1321" i="252"/>
  <c r="T1289" i="252"/>
  <c r="T1257" i="252"/>
  <c r="T1225" i="252"/>
  <c r="T1204" i="252"/>
  <c r="T1145" i="252"/>
  <c r="T1113" i="252"/>
  <c r="T1081" i="252"/>
  <c r="T1049" i="252"/>
  <c r="T1017" i="252"/>
  <c r="T985" i="252"/>
  <c r="T953" i="252"/>
  <c r="T921" i="252"/>
  <c r="T889" i="252"/>
  <c r="T857" i="252"/>
  <c r="T1664" i="252"/>
  <c r="T1600" i="252"/>
  <c r="T1536" i="252"/>
  <c r="T1472" i="252"/>
  <c r="T1408" i="252"/>
  <c r="T1344" i="252"/>
  <c r="T1280" i="252"/>
  <c r="T1216" i="252"/>
  <c r="T1154" i="252"/>
  <c r="T838" i="252"/>
  <c r="T822" i="252"/>
  <c r="T806" i="252"/>
  <c r="T790" i="252"/>
  <c r="T774" i="252"/>
  <c r="T758" i="252"/>
  <c r="T742" i="252"/>
  <c r="T726" i="252"/>
  <c r="T710" i="252"/>
  <c r="T694" i="252"/>
  <c r="T678" i="252"/>
  <c r="T662" i="252"/>
  <c r="T646" i="252"/>
  <c r="T630" i="252"/>
  <c r="T614" i="252"/>
  <c r="T598" i="252"/>
  <c r="T582" i="252"/>
  <c r="T566" i="252"/>
  <c r="T550" i="252"/>
  <c r="T1199" i="252"/>
  <c r="T1110" i="252"/>
  <c r="T1046" i="252"/>
  <c r="T982" i="252"/>
  <c r="T918" i="252"/>
  <c r="T854" i="252"/>
  <c r="T1630" i="252"/>
  <c r="T1502" i="252"/>
  <c r="T1374" i="252"/>
  <c r="T1246" i="252"/>
  <c r="T525" i="252"/>
  <c r="T1064" i="252"/>
  <c r="T936" i="252"/>
  <c r="T514" i="252"/>
  <c r="T482" i="252"/>
  <c r="T450" i="252"/>
  <c r="T418" i="252"/>
  <c r="T386" i="252"/>
  <c r="T354" i="252"/>
  <c r="T322" i="252"/>
  <c r="T290" i="252"/>
  <c r="T258" i="252"/>
  <c r="T226" i="252"/>
  <c r="T194" i="252"/>
  <c r="T162" i="252"/>
  <c r="T130" i="252"/>
  <c r="T98" i="252"/>
  <c r="T66" i="252"/>
  <c r="T34" i="252"/>
  <c r="T1690" i="252"/>
  <c r="T1434" i="252"/>
  <c r="T1157" i="252"/>
  <c r="T988" i="252"/>
  <c r="T497" i="252"/>
  <c r="T433" i="252"/>
  <c r="T369" i="252"/>
  <c r="T305" i="252"/>
  <c r="T241" i="252"/>
  <c r="T177" i="252"/>
  <c r="T113" i="252"/>
  <c r="T49" i="252"/>
  <c r="T1554" i="252"/>
  <c r="T1152" i="252"/>
  <c r="T900" i="252"/>
  <c r="T471" i="252"/>
  <c r="T407" i="252"/>
  <c r="T343" i="252"/>
  <c r="T279" i="252"/>
  <c r="T215" i="252"/>
  <c r="T151" i="252"/>
  <c r="T87" i="252"/>
  <c r="T23" i="252"/>
  <c r="T1314" i="252"/>
  <c r="T2208" i="252"/>
  <c r="T2192" i="252"/>
  <c r="T2176" i="252"/>
  <c r="T2160" i="252"/>
  <c r="T2144" i="252"/>
  <c r="T2128" i="252"/>
  <c r="T2112" i="252"/>
  <c r="T2655" i="252"/>
  <c r="T2097" i="252"/>
  <c r="T2042" i="252"/>
  <c r="T2026" i="252"/>
  <c r="T2010" i="252"/>
  <c r="T1994" i="252"/>
  <c r="T1978" i="252"/>
  <c r="T1962" i="252"/>
  <c r="T1946" i="252"/>
  <c r="T1930" i="252"/>
  <c r="T1914" i="252"/>
  <c r="T1898" i="252"/>
  <c r="T1882" i="252"/>
  <c r="T1866" i="252"/>
  <c r="T1850" i="252"/>
  <c r="T1834" i="252"/>
  <c r="T1818" i="252"/>
  <c r="T1802" i="252"/>
  <c r="T1786" i="252"/>
  <c r="T1770" i="252"/>
  <c r="T1754" i="252"/>
  <c r="T2075" i="252"/>
  <c r="T1744" i="252"/>
  <c r="T1742" i="252"/>
  <c r="T2054" i="252"/>
  <c r="T1725" i="252"/>
  <c r="T1679" i="252"/>
  <c r="T1647" i="252"/>
  <c r="T1615" i="252"/>
  <c r="T1583" i="252"/>
  <c r="T1551" i="252"/>
  <c r="T1519" i="252"/>
  <c r="T1487" i="252"/>
  <c r="T1455" i="252"/>
  <c r="T1423" i="252"/>
  <c r="T1391" i="252"/>
  <c r="T1359" i="252"/>
  <c r="T1327" i="252"/>
  <c r="T1295" i="252"/>
  <c r="T1263" i="252"/>
  <c r="T1231" i="252"/>
  <c r="T1707" i="252"/>
  <c r="T1155" i="252"/>
  <c r="T1119" i="252"/>
  <c r="T1087" i="252"/>
  <c r="T1055" i="252"/>
  <c r="T1023" i="252"/>
  <c r="T991" i="252"/>
  <c r="T959" i="252"/>
  <c r="T927" i="252"/>
  <c r="T895" i="252"/>
  <c r="T863" i="252"/>
  <c r="T1676" i="252"/>
  <c r="T1612" i="252"/>
  <c r="T1548" i="252"/>
  <c r="T1484" i="252"/>
  <c r="T1420" i="252"/>
  <c r="T1356" i="252"/>
  <c r="T1292" i="252"/>
  <c r="T1228" i="252"/>
  <c r="T1169" i="252"/>
  <c r="S3182" i="252"/>
  <c r="S3063" i="252"/>
  <c r="S2931" i="252"/>
  <c r="S3159" i="252"/>
  <c r="S3184" i="252"/>
  <c r="S3143" i="252"/>
  <c r="S3197" i="252"/>
  <c r="S3068" i="252"/>
  <c r="S3052" i="252"/>
  <c r="S3036" i="252"/>
  <c r="S3095" i="252"/>
  <c r="S3093" i="252"/>
  <c r="S3104" i="252"/>
  <c r="S2920" i="252"/>
  <c r="S2904" i="252"/>
  <c r="S2888" i="252"/>
  <c r="S2872" i="252"/>
  <c r="S2856" i="252"/>
  <c r="S2840" i="252"/>
  <c r="S3000" i="252"/>
  <c r="S3126" i="252"/>
  <c r="S2978" i="252"/>
  <c r="S3009" i="252"/>
  <c r="S2645" i="252"/>
  <c r="S2941" i="252"/>
  <c r="S2836" i="252"/>
  <c r="S2772" i="252"/>
  <c r="S2708" i="252"/>
  <c r="S2631" i="252"/>
  <c r="S2599" i="252"/>
  <c r="S2567" i="252"/>
  <c r="S2535" i="252"/>
  <c r="S2503" i="252"/>
  <c r="S3011" i="252"/>
  <c r="S2790" i="252"/>
  <c r="S2726" i="252"/>
  <c r="S2652" i="252"/>
  <c r="S2606" i="252"/>
  <c r="S2574" i="252"/>
  <c r="S2542" i="252"/>
  <c r="S2510" i="252"/>
  <c r="S2467" i="252"/>
  <c r="S2745" i="252"/>
  <c r="S3031" i="252"/>
  <c r="S2731" i="252"/>
  <c r="S2781" i="252"/>
  <c r="S2088" i="252"/>
  <c r="S2757" i="252"/>
  <c r="S2074" i="252"/>
  <c r="S2462" i="252"/>
  <c r="S2398" i="252"/>
  <c r="S2334" i="252"/>
  <c r="S2270" i="252"/>
  <c r="S2206" i="252"/>
  <c r="S2142" i="252"/>
  <c r="S2059" i="252"/>
  <c r="S2452" i="252"/>
  <c r="S2388" i="252"/>
  <c r="S2324" i="252"/>
  <c r="S2260" i="252"/>
  <c r="S2196" i="252"/>
  <c r="S2132" i="252"/>
  <c r="S1741" i="252"/>
  <c r="S1713" i="252"/>
  <c r="S1697" i="252"/>
  <c r="S1681" i="252"/>
  <c r="S1665" i="252"/>
  <c r="S1649" i="252"/>
  <c r="S1633" i="252"/>
  <c r="S1617" i="252"/>
  <c r="S1601" i="252"/>
  <c r="S1585" i="252"/>
  <c r="S1569" i="252"/>
  <c r="S1553" i="252"/>
  <c r="S1537" i="252"/>
  <c r="S1521" i="252"/>
  <c r="S1505" i="252"/>
  <c r="S1489" i="252"/>
  <c r="S1473" i="252"/>
  <c r="S1457" i="252"/>
  <c r="S1441" i="252"/>
  <c r="S1425" i="252"/>
  <c r="S1409" i="252"/>
  <c r="S1393" i="252"/>
  <c r="S1377" i="252"/>
  <c r="S1361" i="252"/>
  <c r="S1345" i="252"/>
  <c r="S1329" i="252"/>
  <c r="S1313" i="252"/>
  <c r="S1297" i="252"/>
  <c r="S1281" i="252"/>
  <c r="S1265" i="252"/>
  <c r="S1249" i="252"/>
  <c r="S1233" i="252"/>
  <c r="S1217" i="252"/>
  <c r="S1201" i="252"/>
  <c r="S1185" i="252"/>
  <c r="S1169" i="252"/>
  <c r="S1153" i="252"/>
  <c r="S1137" i="252"/>
  <c r="S1121" i="252"/>
  <c r="S1105" i="252"/>
  <c r="S1089" i="252"/>
  <c r="S1073" i="252"/>
  <c r="S1057" i="252"/>
  <c r="S1041" i="252"/>
  <c r="S1025" i="252"/>
  <c r="S1009" i="252"/>
  <c r="S993" i="252"/>
  <c r="S977" i="252"/>
  <c r="S961" i="252"/>
  <c r="S945" i="252"/>
  <c r="S929" i="252"/>
  <c r="S913" i="252"/>
  <c r="S897" i="252"/>
  <c r="S881" i="252"/>
  <c r="S865" i="252"/>
  <c r="S2666" i="252"/>
  <c r="S2343" i="252"/>
  <c r="S2215" i="252"/>
  <c r="S2081" i="252"/>
  <c r="S1992" i="252"/>
  <c r="S1928" i="252"/>
  <c r="S1864" i="252"/>
  <c r="S1800" i="252"/>
  <c r="S1730" i="252"/>
  <c r="S2377" i="252"/>
  <c r="S2249" i="252"/>
  <c r="S2121" i="252"/>
  <c r="S2005" i="252"/>
  <c r="S1941" i="252"/>
  <c r="S1877" i="252"/>
  <c r="S1813" i="252"/>
  <c r="S1749" i="252"/>
  <c r="S2283" i="252"/>
  <c r="S2018" i="252"/>
  <c r="S1890" i="252"/>
  <c r="S1762" i="252"/>
  <c r="S2261" i="252"/>
  <c r="S2007" i="252"/>
  <c r="S1879" i="252"/>
  <c r="S1751" i="252"/>
  <c r="S2038" i="252"/>
  <c r="S1782" i="252"/>
  <c r="S840" i="252"/>
  <c r="S824" i="252"/>
  <c r="S808" i="252"/>
  <c r="S792" i="252"/>
  <c r="S776" i="252"/>
  <c r="S760" i="252"/>
  <c r="S744" i="252"/>
  <c r="S728" i="252"/>
  <c r="S712" i="252"/>
  <c r="S696" i="252"/>
  <c r="S680" i="252"/>
  <c r="S664" i="252"/>
  <c r="S648" i="252"/>
  <c r="S632" i="252"/>
  <c r="S616" i="252"/>
  <c r="S600" i="252"/>
  <c r="S584" i="252"/>
  <c r="S568" i="252"/>
  <c r="S552" i="252"/>
  <c r="S536" i="252"/>
  <c r="S2429" i="252"/>
  <c r="S1979" i="252"/>
  <c r="S2371" i="252"/>
  <c r="S2413" i="252"/>
  <c r="S520" i="252"/>
  <c r="S504" i="252"/>
  <c r="S488" i="252"/>
  <c r="S472" i="252"/>
  <c r="S456" i="252"/>
  <c r="S440" i="252"/>
  <c r="S424" i="252"/>
  <c r="S408" i="252"/>
  <c r="S392" i="252"/>
  <c r="S376" i="252"/>
  <c r="S360" i="252"/>
  <c r="S344" i="252"/>
  <c r="S328" i="252"/>
  <c r="S312" i="252"/>
  <c r="S296" i="252"/>
  <c r="S280" i="252"/>
  <c r="S264" i="252"/>
  <c r="S248" i="252"/>
  <c r="S232" i="252"/>
  <c r="S216" i="252"/>
  <c r="S200" i="252"/>
  <c r="S184" i="252"/>
  <c r="S168" i="252"/>
  <c r="S152" i="252"/>
  <c r="S136" i="252"/>
  <c r="S120" i="252"/>
  <c r="S104" i="252"/>
  <c r="S88" i="252"/>
  <c r="S72" i="252"/>
  <c r="S56" i="252"/>
  <c r="S40" i="252"/>
  <c r="S24" i="252"/>
  <c r="S2403" i="252"/>
  <c r="S1950" i="252"/>
  <c r="S1843" i="252"/>
  <c r="R3178" i="252"/>
  <c r="R3179" i="252"/>
  <c r="R3166" i="252"/>
  <c r="R3151" i="252"/>
  <c r="R3129" i="252"/>
  <c r="R3113" i="252"/>
  <c r="R3097" i="252"/>
  <c r="S3142" i="252"/>
  <c r="S3091" i="252"/>
  <c r="S2907" i="252"/>
  <c r="S2855" i="252"/>
  <c r="S3022" i="252"/>
  <c r="S2937" i="252"/>
  <c r="S2663" i="252"/>
  <c r="S2832" i="252"/>
  <c r="S2768" i="252"/>
  <c r="S2704" i="252"/>
  <c r="S2629" i="252"/>
  <c r="S2597" i="252"/>
  <c r="S2565" i="252"/>
  <c r="S2533" i="252"/>
  <c r="S2501" i="252"/>
  <c r="S2995" i="252"/>
  <c r="S2786" i="252"/>
  <c r="S2722" i="252"/>
  <c r="S2644" i="252"/>
  <c r="S2604" i="252"/>
  <c r="S2572" i="252"/>
  <c r="S2540" i="252"/>
  <c r="S2508" i="252"/>
  <c r="S2463" i="252"/>
  <c r="S2737" i="252"/>
  <c r="S2999" i="252"/>
  <c r="S2723" i="252"/>
  <c r="S2765" i="252"/>
  <c r="S2084" i="252"/>
  <c r="S2741" i="252"/>
  <c r="S2070" i="252"/>
  <c r="S2458" i="252"/>
  <c r="S2394" i="252"/>
  <c r="S2330" i="252"/>
  <c r="S2266" i="252"/>
  <c r="S2202" i="252"/>
  <c r="S2138" i="252"/>
  <c r="S2051" i="252"/>
  <c r="S2448" i="252"/>
  <c r="S2384" i="252"/>
  <c r="S2320" i="252"/>
  <c r="S2256" i="252"/>
  <c r="S2192" i="252"/>
  <c r="S2128" i="252"/>
  <c r="S1737" i="252"/>
  <c r="S1712" i="252"/>
  <c r="S1696" i="252"/>
  <c r="S1680" i="252"/>
  <c r="S1664" i="252"/>
  <c r="S1648" i="252"/>
  <c r="S1632" i="252"/>
  <c r="S1616" i="252"/>
  <c r="S1600" i="252"/>
  <c r="S1584" i="252"/>
  <c r="S1568" i="252"/>
  <c r="S1552" i="252"/>
  <c r="S1536" i="252"/>
  <c r="S1520" i="252"/>
  <c r="S1504" i="252"/>
  <c r="S1488" i="252"/>
  <c r="S1472" i="252"/>
  <c r="S1456" i="252"/>
  <c r="S1440" i="252"/>
  <c r="S1424" i="252"/>
  <c r="S1408" i="252"/>
  <c r="S1392" i="252"/>
  <c r="S1376" i="252"/>
  <c r="S1360" i="252"/>
  <c r="S1344" i="252"/>
  <c r="S1328" i="252"/>
  <c r="S1312" i="252"/>
  <c r="S1296" i="252"/>
  <c r="S1280" i="252"/>
  <c r="S1264" i="252"/>
  <c r="S1248" i="252"/>
  <c r="S1232" i="252"/>
  <c r="S1216" i="252"/>
  <c r="S1200" i="252"/>
  <c r="S1184" i="252"/>
  <c r="S1168" i="252"/>
  <c r="S1152" i="252"/>
  <c r="S1136" i="252"/>
  <c r="S1120" i="252"/>
  <c r="S1104" i="252"/>
  <c r="S1088" i="252"/>
  <c r="S1072" i="252"/>
  <c r="S1056" i="252"/>
  <c r="S1040" i="252"/>
  <c r="S1024" i="252"/>
  <c r="S1008" i="252"/>
  <c r="S992" i="252"/>
  <c r="S976" i="252"/>
  <c r="S960" i="252"/>
  <c r="S944" i="252"/>
  <c r="S928" i="252"/>
  <c r="S912" i="252"/>
  <c r="S896" i="252"/>
  <c r="S880" i="252"/>
  <c r="S864" i="252"/>
  <c r="S2466" i="252"/>
  <c r="S2335" i="252"/>
  <c r="S2207" i="252"/>
  <c r="S2065" i="252"/>
  <c r="S1988" i="252"/>
  <c r="S1924" i="252"/>
  <c r="S1860" i="252"/>
  <c r="S1796" i="252"/>
  <c r="S2951" i="252"/>
  <c r="S2369" i="252"/>
  <c r="S2241" i="252"/>
  <c r="S2113" i="252"/>
  <c r="S2001" i="252"/>
  <c r="S1937" i="252"/>
  <c r="S1873" i="252"/>
  <c r="S1809" i="252"/>
  <c r="S1744" i="252"/>
  <c r="S2267" i="252"/>
  <c r="S2010" i="252"/>
  <c r="S1882" i="252"/>
  <c r="S1754" i="252"/>
  <c r="S2245" i="252"/>
  <c r="S1999" i="252"/>
  <c r="S1871" i="252"/>
  <c r="S1732" i="252"/>
  <c r="S2022" i="252"/>
  <c r="S1766" i="252"/>
  <c r="S839" i="252"/>
  <c r="S823" i="252"/>
  <c r="S807" i="252"/>
  <c r="S791" i="252"/>
  <c r="S775" i="252"/>
  <c r="S759" i="252"/>
  <c r="S743" i="252"/>
  <c r="S727" i="252"/>
  <c r="S711" i="252"/>
  <c r="S695" i="252"/>
  <c r="S679" i="252"/>
  <c r="S663" i="252"/>
  <c r="S647" i="252"/>
  <c r="S631" i="252"/>
  <c r="S615" i="252"/>
  <c r="S599" i="252"/>
  <c r="S583" i="252"/>
  <c r="S567" i="252"/>
  <c r="S551" i="252"/>
  <c r="S535" i="252"/>
  <c r="S2397" i="252"/>
  <c r="S1963" i="252"/>
  <c r="S2307" i="252"/>
  <c r="S2349" i="252"/>
  <c r="S519" i="252"/>
  <c r="S503" i="252"/>
  <c r="S487" i="252"/>
  <c r="S471" i="252"/>
  <c r="S455" i="252"/>
  <c r="S439" i="252"/>
  <c r="S423" i="252"/>
  <c r="S407" i="252"/>
  <c r="S391" i="252"/>
  <c r="S375" i="252"/>
  <c r="S359" i="252"/>
  <c r="S343" i="252"/>
  <c r="S327" i="252"/>
  <c r="S311" i="252"/>
  <c r="S295" i="252"/>
  <c r="S279" i="252"/>
  <c r="S263" i="252"/>
  <c r="S247" i="252"/>
  <c r="S231" i="252"/>
  <c r="S215" i="252"/>
  <c r="S199" i="252"/>
  <c r="S183" i="252"/>
  <c r="S167" i="252"/>
  <c r="S151" i="252"/>
  <c r="S135" i="252"/>
  <c r="S119" i="252"/>
  <c r="S103" i="252"/>
  <c r="S87" i="252"/>
  <c r="S71" i="252"/>
  <c r="S55" i="252"/>
  <c r="S39" i="252"/>
  <c r="S23" i="252"/>
  <c r="S2275" i="252"/>
  <c r="S1822" i="252"/>
  <c r="R3176" i="252"/>
  <c r="R3177" i="252"/>
  <c r="R3164" i="252"/>
  <c r="R3149" i="252"/>
  <c r="R3128" i="252"/>
  <c r="R3112" i="252"/>
  <c r="R3096" i="252"/>
  <c r="S3175" i="252"/>
  <c r="S3123" i="252"/>
  <c r="S2915" i="252"/>
  <c r="S2863" i="252"/>
  <c r="S2948" i="252"/>
  <c r="S3001" i="252"/>
  <c r="S3194" i="252"/>
  <c r="S3205" i="252"/>
  <c r="S3046" i="252"/>
  <c r="S3117" i="252"/>
  <c r="S2918" i="252"/>
  <c r="S2894" i="252"/>
  <c r="S2874" i="252"/>
  <c r="S2858" i="252"/>
  <c r="S2842" i="252"/>
  <c r="S3008" i="252"/>
  <c r="S2944" i="252"/>
  <c r="S2986" i="252"/>
  <c r="S3025" i="252"/>
  <c r="S2653" i="252"/>
  <c r="S2957" i="252"/>
  <c r="S2955" i="252"/>
  <c r="S2780" i="252"/>
  <c r="S2716" i="252"/>
  <c r="S2640" i="252"/>
  <c r="S2603" i="252"/>
  <c r="S2571" i="252"/>
  <c r="S2539" i="252"/>
  <c r="S2507" i="252"/>
  <c r="S3098" i="252"/>
  <c r="S2798" i="252"/>
  <c r="S2734" i="252"/>
  <c r="S2670" i="252"/>
  <c r="S2610" i="252"/>
  <c r="S2578" i="252"/>
  <c r="S2546" i="252"/>
  <c r="S2514" i="252"/>
  <c r="S2475" i="252"/>
  <c r="S2761" i="252"/>
  <c r="S2468" i="252"/>
  <c r="S2747" i="252"/>
  <c r="S2813" i="252"/>
  <c r="S2096" i="252"/>
  <c r="S2789" i="252"/>
  <c r="S2082" i="252"/>
  <c r="S2679" i="252"/>
  <c r="S2406" i="252"/>
  <c r="S2342" i="252"/>
  <c r="S2278" i="252"/>
  <c r="S2214" i="252"/>
  <c r="S2150" i="252"/>
  <c r="S2075" i="252"/>
  <c r="S2482" i="252"/>
  <c r="S2396" i="252"/>
  <c r="S2332" i="252"/>
  <c r="S2268" i="252"/>
  <c r="S2204" i="252"/>
  <c r="S2140" i="252"/>
  <c r="S2047" i="252"/>
  <c r="S1715" i="252"/>
  <c r="S1699" i="252"/>
  <c r="S1683" i="252"/>
  <c r="S1667" i="252"/>
  <c r="S1651" i="252"/>
  <c r="S1635" i="252"/>
  <c r="S1619" i="252"/>
  <c r="S1603" i="252"/>
  <c r="S1587" i="252"/>
  <c r="S1571" i="252"/>
  <c r="S1555" i="252"/>
  <c r="S1539" i="252"/>
  <c r="S1523" i="252"/>
  <c r="S1507" i="252"/>
  <c r="S1491" i="252"/>
  <c r="S1475" i="252"/>
  <c r="S1459" i="252"/>
  <c r="S1443" i="252"/>
  <c r="S1427" i="252"/>
  <c r="S1411" i="252"/>
  <c r="S1395" i="252"/>
  <c r="S1379" i="252"/>
  <c r="S1363" i="252"/>
  <c r="S1347" i="252"/>
  <c r="S1331" i="252"/>
  <c r="S1315" i="252"/>
  <c r="S1299" i="252"/>
  <c r="S1283" i="252"/>
  <c r="S1267" i="252"/>
  <c r="S1251" i="252"/>
  <c r="S1235" i="252"/>
  <c r="S1219" i="252"/>
  <c r="S1203" i="252"/>
  <c r="S1187" i="252"/>
  <c r="S1171" i="252"/>
  <c r="S1155" i="252"/>
  <c r="S1139" i="252"/>
  <c r="S1123" i="252"/>
  <c r="S1107" i="252"/>
  <c r="S1091" i="252"/>
  <c r="S1075" i="252"/>
  <c r="S1059" i="252"/>
  <c r="S1043" i="252"/>
  <c r="S1027" i="252"/>
  <c r="S1011" i="252"/>
  <c r="S995" i="252"/>
  <c r="S979" i="252"/>
  <c r="S963" i="252"/>
  <c r="S947" i="252"/>
  <c r="S931" i="252"/>
  <c r="S915" i="252"/>
  <c r="S899" i="252"/>
  <c r="S883" i="252"/>
  <c r="S867" i="252"/>
  <c r="S2751" i="252"/>
  <c r="S2359" i="252"/>
  <c r="S2231" i="252"/>
  <c r="S2103" i="252"/>
  <c r="S2000" i="252"/>
  <c r="S1936" i="252"/>
  <c r="S1872" i="252"/>
  <c r="S1808" i="252"/>
  <c r="S1746" i="252"/>
  <c r="S2393" i="252"/>
  <c r="S2265" i="252"/>
  <c r="S2137" i="252"/>
  <c r="S2013" i="252"/>
  <c r="S1949" i="252"/>
  <c r="S1885" i="252"/>
  <c r="S1821" i="252"/>
  <c r="S1757" i="252"/>
  <c r="S2315" i="252"/>
  <c r="S2034" i="252"/>
  <c r="S1906" i="252"/>
  <c r="S1778" i="252"/>
  <c r="S2293" i="252"/>
  <c r="S2023" i="252"/>
  <c r="S1895" i="252"/>
  <c r="S1767" i="252"/>
  <c r="S2131" i="252"/>
  <c r="S1814" i="252"/>
  <c r="S842" i="252"/>
  <c r="S826" i="252"/>
  <c r="S810" i="252"/>
  <c r="S794" i="252"/>
  <c r="S778" i="252"/>
  <c r="S762" i="252"/>
  <c r="S746" i="252"/>
  <c r="S730" i="252"/>
  <c r="S714" i="252"/>
  <c r="S698" i="252"/>
  <c r="S682" i="252"/>
  <c r="S666" i="252"/>
  <c r="S650" i="252"/>
  <c r="S634" i="252"/>
  <c r="S618" i="252"/>
  <c r="S602" i="252"/>
  <c r="S586" i="252"/>
  <c r="S570" i="252"/>
  <c r="S554" i="252"/>
  <c r="S538" i="252"/>
  <c r="S522" i="252"/>
  <c r="S2011" i="252"/>
  <c r="S1755" i="252"/>
  <c r="S2019" i="252"/>
  <c r="S514" i="252"/>
  <c r="S498" i="252"/>
  <c r="S482" i="252"/>
  <c r="S466" i="252"/>
  <c r="S450" i="252"/>
  <c r="S434" i="252"/>
  <c r="S418" i="252"/>
  <c r="S402" i="252"/>
  <c r="S386" i="252"/>
  <c r="S370" i="252"/>
  <c r="S354" i="252"/>
  <c r="S338" i="252"/>
  <c r="S322" i="252"/>
  <c r="S306" i="252"/>
  <c r="S290" i="252"/>
  <c r="S274" i="252"/>
  <c r="S258" i="252"/>
  <c r="S242" i="252"/>
  <c r="S226" i="252"/>
  <c r="S210" i="252"/>
  <c r="S194" i="252"/>
  <c r="S178" i="252"/>
  <c r="S162" i="252"/>
  <c r="S146" i="252"/>
  <c r="S130" i="252"/>
  <c r="S114" i="252"/>
  <c r="S98" i="252"/>
  <c r="S82" i="252"/>
  <c r="S66" i="252"/>
  <c r="S50" i="252"/>
  <c r="S34" i="252"/>
  <c r="S18" i="252"/>
  <c r="S1790" i="252"/>
  <c r="S1740" i="252"/>
  <c r="R3198" i="252"/>
  <c r="R3199" i="252"/>
  <c r="R3167" i="252"/>
  <c r="R3154" i="252"/>
  <c r="R3139" i="252"/>
  <c r="R3123" i="252"/>
  <c r="R3107" i="252"/>
  <c r="S3170" i="252"/>
  <c r="S3181" i="252"/>
  <c r="S3107" i="252"/>
  <c r="S2919" i="252"/>
  <c r="S2879" i="252"/>
  <c r="S2839" i="252"/>
  <c r="S2990" i="252"/>
  <c r="S3157" i="252"/>
  <c r="S3145" i="252"/>
  <c r="S3078" i="252"/>
  <c r="S3050" i="252"/>
  <c r="S3103" i="252"/>
  <c r="S3084" i="252"/>
  <c r="S2914" i="252"/>
  <c r="S3168" i="252"/>
  <c r="S3190" i="252"/>
  <c r="S3152" i="252"/>
  <c r="S3187" i="252"/>
  <c r="S3077" i="252"/>
  <c r="S3061" i="252"/>
  <c r="S3045" i="252"/>
  <c r="S3131" i="252"/>
  <c r="S3129" i="252"/>
  <c r="S3108" i="252"/>
  <c r="S2929" i="252"/>
  <c r="S2913" i="252"/>
  <c r="S2897" i="252"/>
  <c r="S2881" i="252"/>
  <c r="S2865" i="252"/>
  <c r="S2849" i="252"/>
  <c r="S3102" i="252"/>
  <c r="S2972" i="252"/>
  <c r="S3014" i="252"/>
  <c r="S2950" i="252"/>
  <c r="S2953" i="252"/>
  <c r="S3013" i="252"/>
  <c r="S2639" i="252"/>
  <c r="S2808" i="252"/>
  <c r="S2744" i="252"/>
  <c r="S2680" i="252"/>
  <c r="S2617" i="252"/>
  <c r="S2585" i="252"/>
  <c r="S2553" i="252"/>
  <c r="S2521" i="252"/>
  <c r="S2485" i="252"/>
  <c r="S2826" i="252"/>
  <c r="S2762" i="252"/>
  <c r="S2698" i="252"/>
  <c r="S2624" i="252"/>
  <c r="S2592" i="252"/>
  <c r="S2560" i="252"/>
  <c r="S2528" i="252"/>
  <c r="S2496" i="252"/>
  <c r="S2817" i="252"/>
  <c r="S2689" i="252"/>
  <c r="S2803" i="252"/>
  <c r="S2675" i="252"/>
  <c r="S2669" i="252"/>
  <c r="S2060" i="252"/>
  <c r="S2490" i="252"/>
  <c r="S2046" i="252"/>
  <c r="S2434" i="252"/>
  <c r="S2370" i="252"/>
  <c r="S2306" i="252"/>
  <c r="S2242" i="252"/>
  <c r="S2178" i="252"/>
  <c r="S2114" i="252"/>
  <c r="S1727" i="252"/>
  <c r="S2424" i="252"/>
  <c r="S2360" i="252"/>
  <c r="S2296" i="252"/>
  <c r="S2232" i="252"/>
  <c r="S2168" i="252"/>
  <c r="S2104" i="252"/>
  <c r="S1722" i="252"/>
  <c r="S1706" i="252"/>
  <c r="S1690" i="252"/>
  <c r="S1674" i="252"/>
  <c r="S1658" i="252"/>
  <c r="S1642" i="252"/>
  <c r="S1626" i="252"/>
  <c r="S1610" i="252"/>
  <c r="S1594" i="252"/>
  <c r="S1578" i="252"/>
  <c r="S1562" i="252"/>
  <c r="S1546" i="252"/>
  <c r="S1530" i="252"/>
  <c r="S1514" i="252"/>
  <c r="S1498" i="252"/>
  <c r="S1482" i="252"/>
  <c r="S1466" i="252"/>
  <c r="S1450" i="252"/>
  <c r="S1434" i="252"/>
  <c r="S1418" i="252"/>
  <c r="S1402" i="252"/>
  <c r="S1386" i="252"/>
  <c r="S1370" i="252"/>
  <c r="S1354" i="252"/>
  <c r="S1338" i="252"/>
  <c r="S1322" i="252"/>
  <c r="S1306" i="252"/>
  <c r="S1290" i="252"/>
  <c r="S1274" i="252"/>
  <c r="S1258" i="252"/>
  <c r="S1242" i="252"/>
  <c r="S1226" i="252"/>
  <c r="S1210" i="252"/>
  <c r="S1194" i="252"/>
  <c r="S1178" i="252"/>
  <c r="S1162" i="252"/>
  <c r="S1146" i="252"/>
  <c r="S1130" i="252"/>
  <c r="S1114" i="252"/>
  <c r="S1098" i="252"/>
  <c r="S1082" i="252"/>
  <c r="S1066" i="252"/>
  <c r="S1050" i="252"/>
  <c r="S1034" i="252"/>
  <c r="S1018" i="252"/>
  <c r="S1002" i="252"/>
  <c r="S986" i="252"/>
  <c r="S970" i="252"/>
  <c r="S954" i="252"/>
  <c r="S938" i="252"/>
  <c r="S922" i="252"/>
  <c r="S906" i="252"/>
  <c r="S890" i="252"/>
  <c r="S874" i="252"/>
  <c r="S858" i="252"/>
  <c r="S2415" i="252"/>
  <c r="S2287" i="252"/>
  <c r="S2159" i="252"/>
  <c r="S2028" i="252"/>
  <c r="S1964" i="252"/>
  <c r="S1900" i="252"/>
  <c r="S1836" i="252"/>
  <c r="S1772" i="252"/>
  <c r="S2449" i="252"/>
  <c r="S2321" i="252"/>
  <c r="S2193" i="252"/>
  <c r="S2041" i="252"/>
  <c r="S1977" i="252"/>
  <c r="S1913" i="252"/>
  <c r="S1849" i="252"/>
  <c r="S1785" i="252"/>
  <c r="S2427" i="252"/>
  <c r="S2171" i="252"/>
  <c r="S1962" i="252"/>
  <c r="S1834" i="252"/>
  <c r="S2405" i="252"/>
  <c r="S2149" i="252"/>
  <c r="S1951" i="252"/>
  <c r="S1823" i="252"/>
  <c r="S2355" i="252"/>
  <c r="S1926" i="252"/>
  <c r="S849" i="252"/>
  <c r="S833" i="252"/>
  <c r="S817" i="252"/>
  <c r="S801" i="252"/>
  <c r="S785" i="252"/>
  <c r="S769" i="252"/>
  <c r="S753" i="252"/>
  <c r="S737" i="252"/>
  <c r="S721" i="252"/>
  <c r="S705" i="252"/>
  <c r="S689" i="252"/>
  <c r="S673" i="252"/>
  <c r="S657" i="252"/>
  <c r="S641" i="252"/>
  <c r="S625" i="252"/>
  <c r="S609" i="252"/>
  <c r="S593" i="252"/>
  <c r="S577" i="252"/>
  <c r="S561" i="252"/>
  <c r="S545" i="252"/>
  <c r="S529" i="252"/>
  <c r="S2205" i="252"/>
  <c r="S1867" i="252"/>
  <c r="S1966" i="252"/>
  <c r="S1987" i="252"/>
  <c r="S513" i="252"/>
  <c r="S497" i="252"/>
  <c r="S481" i="252"/>
  <c r="S465" i="252"/>
  <c r="S449" i="252"/>
  <c r="S433" i="252"/>
  <c r="S417" i="252"/>
  <c r="S401" i="252"/>
  <c r="S385" i="252"/>
  <c r="S369" i="252"/>
  <c r="S353" i="252"/>
  <c r="S337" i="252"/>
  <c r="S321" i="252"/>
  <c r="S305" i="252"/>
  <c r="S289" i="252"/>
  <c r="S273" i="252"/>
  <c r="S257" i="252"/>
  <c r="S241" i="252"/>
  <c r="S225" i="252"/>
  <c r="S209" i="252"/>
  <c r="S193" i="252"/>
  <c r="S177" i="252"/>
  <c r="S161" i="252"/>
  <c r="S145" i="252"/>
  <c r="S129" i="252"/>
  <c r="S113" i="252"/>
  <c r="S97" i="252"/>
  <c r="S81" i="252"/>
  <c r="S65" i="252"/>
  <c r="S49" i="252"/>
  <c r="S33" i="252"/>
  <c r="S17" i="252"/>
  <c r="S2445" i="252"/>
  <c r="S2211" i="252"/>
  <c r="R3196" i="252"/>
  <c r="R3197" i="252"/>
  <c r="R3165" i="252"/>
  <c r="R3152" i="252"/>
  <c r="R3138" i="252"/>
  <c r="R3122" i="252"/>
  <c r="R3106" i="252"/>
  <c r="R3090" i="252"/>
  <c r="R3066" i="252"/>
  <c r="R3079" i="252"/>
  <c r="R3047" i="252"/>
  <c r="R3019" i="252"/>
  <c r="R3003" i="252"/>
  <c r="R2987" i="252"/>
  <c r="R2971" i="252"/>
  <c r="R2955" i="252"/>
  <c r="R2939" i="252"/>
  <c r="R2925" i="252"/>
  <c r="R2893" i="252"/>
  <c r="R2861" i="252"/>
  <c r="R2916" i="252"/>
  <c r="R2884" i="252"/>
  <c r="R2843" i="252"/>
  <c r="R2822" i="252"/>
  <c r="R2806" i="252"/>
  <c r="R2790" i="252"/>
  <c r="R2774" i="252"/>
  <c r="R2758" i="252"/>
  <c r="R2742" i="252"/>
  <c r="R2726" i="252"/>
  <c r="R2710" i="252"/>
  <c r="R2694" i="252"/>
  <c r="R2678" i="252"/>
  <c r="R2662" i="252"/>
  <c r="R2646" i="252"/>
  <c r="R2632" i="252"/>
  <c r="R2616" i="252"/>
  <c r="R2600" i="252"/>
  <c r="R2584" i="252"/>
  <c r="R2568" i="252"/>
  <c r="R2552" i="252"/>
  <c r="R2536" i="252"/>
  <c r="R2520" i="252"/>
  <c r="R2504" i="252"/>
  <c r="R2850" i="252"/>
  <c r="R2452" i="252"/>
  <c r="R2436" i="252"/>
  <c r="R2420" i="252"/>
  <c r="R2404" i="252"/>
  <c r="R2388" i="252"/>
  <c r="R2372" i="252"/>
  <c r="R2356" i="252"/>
  <c r="R2340" i="252"/>
  <c r="R2324" i="252"/>
  <c r="R2308" i="252"/>
  <c r="R2292" i="252"/>
  <c r="R2276" i="252"/>
  <c r="R2260" i="252"/>
  <c r="R2244" i="252"/>
  <c r="R2228" i="252"/>
  <c r="R2212" i="252"/>
  <c r="R2196" i="252"/>
  <c r="R2180" i="252"/>
  <c r="R2164" i="252"/>
  <c r="R2148" i="252"/>
  <c r="R2132" i="252"/>
  <c r="R2116" i="252"/>
  <c r="R2100" i="252"/>
  <c r="R2084" i="252"/>
  <c r="R2068" i="252"/>
  <c r="R2052" i="252"/>
  <c r="R2466" i="252"/>
  <c r="R2042" i="252"/>
  <c r="R2026" i="252"/>
  <c r="R2010" i="252"/>
  <c r="R1994" i="252"/>
  <c r="R1978" i="252"/>
  <c r="R1962" i="252"/>
  <c r="R1946" i="252"/>
  <c r="R1930" i="252"/>
  <c r="R1914" i="252"/>
  <c r="R1898" i="252"/>
  <c r="R1882" i="252"/>
  <c r="R1866" i="252"/>
  <c r="R1850" i="252"/>
  <c r="R1834" i="252"/>
  <c r="R1818" i="252"/>
  <c r="R1802" i="252"/>
  <c r="R1786" i="252"/>
  <c r="R1770" i="252"/>
  <c r="R1754" i="252"/>
  <c r="R1738" i="252"/>
  <c r="R2489" i="252"/>
  <c r="R1698" i="252"/>
  <c r="R1677" i="252"/>
  <c r="R1645" i="252"/>
  <c r="R1613" i="252"/>
  <c r="R1581" i="252"/>
  <c r="R1549" i="252"/>
  <c r="R1517" i="252"/>
  <c r="R1485" i="252"/>
  <c r="R1453" i="252"/>
  <c r="R1421" i="252"/>
  <c r="R1389" i="252"/>
  <c r="R1357" i="252"/>
  <c r="R1325" i="252"/>
  <c r="R1293" i="252"/>
  <c r="R1261" i="252"/>
  <c r="R1229" i="252"/>
  <c r="R1197" i="252"/>
  <c r="R1165" i="252"/>
  <c r="R1692" i="252"/>
  <c r="R1628" i="252"/>
  <c r="R1564" i="252"/>
  <c r="R1500" i="252"/>
  <c r="R1436" i="252"/>
  <c r="R1372" i="252"/>
  <c r="R1308" i="252"/>
  <c r="R1244" i="252"/>
  <c r="R1154" i="252"/>
  <c r="R1136" i="252"/>
  <c r="R1104" i="252"/>
  <c r="R1072" i="252"/>
  <c r="R1040" i="252"/>
  <c r="R1008" i="252"/>
  <c r="R976" i="252"/>
  <c r="R944" i="252"/>
  <c r="R912" i="252"/>
  <c r="R880" i="252"/>
  <c r="R1686" i="252"/>
  <c r="R1558" i="252"/>
  <c r="R1430" i="252"/>
  <c r="R1302" i="252"/>
  <c r="R537" i="252"/>
  <c r="R509" i="252"/>
  <c r="R493" i="252"/>
  <c r="R477" i="252"/>
  <c r="R461" i="252"/>
  <c r="R445" i="252"/>
  <c r="R429" i="252"/>
  <c r="R413" i="252"/>
  <c r="R397" i="252"/>
  <c r="R381" i="252"/>
  <c r="R365" i="252"/>
  <c r="R349" i="252"/>
  <c r="R333" i="252"/>
  <c r="R317" i="252"/>
  <c r="R301" i="252"/>
  <c r="R285" i="252"/>
  <c r="R269" i="252"/>
  <c r="R253" i="252"/>
  <c r="R237" i="252"/>
  <c r="R221" i="252"/>
  <c r="R205" i="252"/>
  <c r="R189" i="252"/>
  <c r="R173" i="252"/>
  <c r="R157" i="252"/>
  <c r="R141" i="252"/>
  <c r="R125" i="252"/>
  <c r="R109" i="252"/>
  <c r="R93" i="252"/>
  <c r="R77" i="252"/>
  <c r="R61" i="252"/>
  <c r="R45" i="252"/>
  <c r="R29" i="252"/>
  <c r="R13" i="252"/>
  <c r="R1119" i="252"/>
  <c r="R1055" i="252"/>
  <c r="R991" i="252"/>
  <c r="R927" i="252"/>
  <c r="R863" i="252"/>
  <c r="R825" i="252"/>
  <c r="R793" i="252"/>
  <c r="R761" i="252"/>
  <c r="R729" i="252"/>
  <c r="R697" i="252"/>
  <c r="R665" i="252"/>
  <c r="R633" i="252"/>
  <c r="R601" i="252"/>
  <c r="R569" i="252"/>
  <c r="R536" i="252"/>
  <c r="R1498" i="252"/>
  <c r="R1242" i="252"/>
  <c r="R1085" i="252"/>
  <c r="R957" i="252"/>
  <c r="R842" i="252"/>
  <c r="R778" i="252"/>
  <c r="R714" i="252"/>
  <c r="R650" i="252"/>
  <c r="R586" i="252"/>
  <c r="R1682" i="252"/>
  <c r="R535" i="252"/>
  <c r="R913" i="252"/>
  <c r="R752" i="252"/>
  <c r="R624" i="252"/>
  <c r="R1602" i="252"/>
  <c r="R1145" i="252"/>
  <c r="R889" i="252"/>
  <c r="R748" i="252"/>
  <c r="R620" i="252"/>
  <c r="T3203" i="252"/>
  <c r="T3187" i="252"/>
  <c r="T3161" i="252"/>
  <c r="T3124" i="252"/>
  <c r="T3108" i="252"/>
  <c r="T3092" i="252"/>
  <c r="T3158" i="252"/>
  <c r="T3038" i="252"/>
  <c r="T3017" i="252"/>
  <c r="T3001" i="252"/>
  <c r="T2985" i="252"/>
  <c r="T2969" i="252"/>
  <c r="T2953" i="252"/>
  <c r="T2937" i="252"/>
  <c r="T3054" i="252"/>
  <c r="T3052" i="252"/>
  <c r="T2842" i="252"/>
  <c r="T2822" i="252"/>
  <c r="T2806" i="252"/>
  <c r="T2790" i="252"/>
  <c r="T2774" i="252"/>
  <c r="T2758" i="252"/>
  <c r="T2742" i="252"/>
  <c r="T2726" i="252"/>
  <c r="T2710" i="252"/>
  <c r="T2694" i="252"/>
  <c r="T2678" i="252"/>
  <c r="T3035" i="252"/>
  <c r="T2905" i="252"/>
  <c r="T2662" i="252"/>
  <c r="T2915" i="252"/>
  <c r="T2849" i="252"/>
  <c r="T2627" i="252"/>
  <c r="T2611" i="252"/>
  <c r="T2595" i="252"/>
  <c r="T2579" i="252"/>
  <c r="T2563" i="252"/>
  <c r="T2547" i="252"/>
  <c r="T2531" i="252"/>
  <c r="T2515" i="252"/>
  <c r="T2499" i="252"/>
  <c r="T2483" i="252"/>
  <c r="T2467" i="252"/>
  <c r="T2870" i="252"/>
  <c r="T2874" i="252"/>
  <c r="T2451" i="252"/>
  <c r="T2435" i="252"/>
  <c r="T2419" i="252"/>
  <c r="T2403" i="252"/>
  <c r="T2387" i="252"/>
  <c r="T2371" i="252"/>
  <c r="T2355" i="252"/>
  <c r="T2339" i="252"/>
  <c r="T2323" i="252"/>
  <c r="T2307" i="252"/>
  <c r="T2291" i="252"/>
  <c r="T2275" i="252"/>
  <c r="T2259" i="252"/>
  <c r="T2243" i="252"/>
  <c r="T2227" i="252"/>
  <c r="T2177" i="252"/>
  <c r="T2113" i="252"/>
  <c r="T2027" i="252"/>
  <c r="R3089" i="252"/>
  <c r="R3064" i="252"/>
  <c r="R3077" i="252"/>
  <c r="R3043" i="252"/>
  <c r="R3018" i="252"/>
  <c r="R3002" i="252"/>
  <c r="R2986" i="252"/>
  <c r="R2970" i="252"/>
  <c r="R2954" i="252"/>
  <c r="R2938" i="252"/>
  <c r="R2923" i="252"/>
  <c r="R2891" i="252"/>
  <c r="R2859" i="252"/>
  <c r="R2914" i="252"/>
  <c r="R2882" i="252"/>
  <c r="R2839" i="252"/>
  <c r="R2821" i="252"/>
  <c r="R2805" i="252"/>
  <c r="R2789" i="252"/>
  <c r="R2773" i="252"/>
  <c r="R2757" i="252"/>
  <c r="R2741" i="252"/>
  <c r="R2725" i="252"/>
  <c r="R2709" i="252"/>
  <c r="R2693" i="252"/>
  <c r="R2677" i="252"/>
  <c r="R2661" i="252"/>
  <c r="R2645" i="252"/>
  <c r="R2631" i="252"/>
  <c r="R2615" i="252"/>
  <c r="R2599" i="252"/>
  <c r="R2583" i="252"/>
  <c r="R2567" i="252"/>
  <c r="R2551" i="252"/>
  <c r="R2535" i="252"/>
  <c r="R2519" i="252"/>
  <c r="R2503" i="252"/>
  <c r="R2488" i="252"/>
  <c r="R2451" i="252"/>
  <c r="R2435" i="252"/>
  <c r="R2419" i="252"/>
  <c r="R2403" i="252"/>
  <c r="R2387" i="252"/>
  <c r="R2371" i="252"/>
  <c r="R2355" i="252"/>
  <c r="R2339" i="252"/>
  <c r="R2323" i="252"/>
  <c r="R2307" i="252"/>
  <c r="R2291" i="252"/>
  <c r="R2275" i="252"/>
  <c r="R2259" i="252"/>
  <c r="R2243" i="252"/>
  <c r="R2227" i="252"/>
  <c r="R2211" i="252"/>
  <c r="R2195" i="252"/>
  <c r="R2179" i="252"/>
  <c r="R2163" i="252"/>
  <c r="R2147" i="252"/>
  <c r="R2131" i="252"/>
  <c r="R2115" i="252"/>
  <c r="R2099" i="252"/>
  <c r="R2083" i="252"/>
  <c r="R2067" i="252"/>
  <c r="R2051" i="252"/>
  <c r="R2462" i="252"/>
  <c r="R2041" i="252"/>
  <c r="R2025" i="252"/>
  <c r="R2009" i="252"/>
  <c r="R1993" i="252"/>
  <c r="R1977" i="252"/>
  <c r="R1961" i="252"/>
  <c r="R1945" i="252"/>
  <c r="R1929" i="252"/>
  <c r="R1913" i="252"/>
  <c r="R1897" i="252"/>
  <c r="R1881" i="252"/>
  <c r="R1865" i="252"/>
  <c r="R1849" i="252"/>
  <c r="R1833" i="252"/>
  <c r="R1817" i="252"/>
  <c r="R1801" i="252"/>
  <c r="R1785" i="252"/>
  <c r="R1769" i="252"/>
  <c r="R1753" i="252"/>
  <c r="R1737" i="252"/>
  <c r="R2463" i="252"/>
  <c r="R1696" i="252"/>
  <c r="R1675" i="252"/>
  <c r="R1643" i="252"/>
  <c r="R1611" i="252"/>
  <c r="R1579" i="252"/>
  <c r="R1547" i="252"/>
  <c r="R1515" i="252"/>
  <c r="R1483" i="252"/>
  <c r="R1451" i="252"/>
  <c r="R1419" i="252"/>
  <c r="R1387" i="252"/>
  <c r="R1355" i="252"/>
  <c r="R1323" i="252"/>
  <c r="R1291" i="252"/>
  <c r="R1259" i="252"/>
  <c r="R1227" i="252"/>
  <c r="R1195" i="252"/>
  <c r="R1163" i="252"/>
  <c r="R1688" i="252"/>
  <c r="R1624" i="252"/>
  <c r="R1560" i="252"/>
  <c r="R1496" i="252"/>
  <c r="R1432" i="252"/>
  <c r="R1368" i="252"/>
  <c r="R1304" i="252"/>
  <c r="R1240" i="252"/>
  <c r="R1719" i="252"/>
  <c r="R1134" i="252"/>
  <c r="R1102" i="252"/>
  <c r="R1070" i="252"/>
  <c r="R1038" i="252"/>
  <c r="R1006" i="252"/>
  <c r="R974" i="252"/>
  <c r="R942" i="252"/>
  <c r="R910" i="252"/>
  <c r="R878" i="252"/>
  <c r="R1678" i="252"/>
  <c r="R1550" i="252"/>
  <c r="R1422" i="252"/>
  <c r="R1294" i="252"/>
  <c r="R533" i="252"/>
  <c r="R508" i="252"/>
  <c r="R492" i="252"/>
  <c r="R476" i="252"/>
  <c r="R460" i="252"/>
  <c r="R444" i="252"/>
  <c r="R428" i="252"/>
  <c r="R412" i="252"/>
  <c r="R396" i="252"/>
  <c r="R380" i="252"/>
  <c r="R364" i="252"/>
  <c r="R348" i="252"/>
  <c r="R332" i="252"/>
  <c r="R316" i="252"/>
  <c r="R300" i="252"/>
  <c r="R284" i="252"/>
  <c r="R268" i="252"/>
  <c r="R252" i="252"/>
  <c r="R236" i="252"/>
  <c r="R220" i="252"/>
  <c r="R204" i="252"/>
  <c r="R188" i="252"/>
  <c r="R172" i="252"/>
  <c r="R156" i="252"/>
  <c r="R140" i="252"/>
  <c r="R124" i="252"/>
  <c r="R108" i="252"/>
  <c r="R92" i="252"/>
  <c r="R76" i="252"/>
  <c r="R60" i="252"/>
  <c r="R44" i="252"/>
  <c r="R28" i="252"/>
  <c r="R12" i="252"/>
  <c r="R1115" i="252"/>
  <c r="R1051" i="252"/>
  <c r="R987" i="252"/>
  <c r="R923" i="252"/>
  <c r="R859" i="252"/>
  <c r="R823" i="252"/>
  <c r="R791" i="252"/>
  <c r="R759" i="252"/>
  <c r="R727" i="252"/>
  <c r="R695" i="252"/>
  <c r="R663" i="252"/>
  <c r="R631" i="252"/>
  <c r="R599" i="252"/>
  <c r="R567" i="252"/>
  <c r="R532" i="252"/>
  <c r="R1482" i="252"/>
  <c r="R1226" i="252"/>
  <c r="R1077" i="252"/>
  <c r="R949" i="252"/>
  <c r="R838" i="252"/>
  <c r="R774" i="252"/>
  <c r="R710" i="252"/>
  <c r="R646" i="252"/>
  <c r="R582" i="252"/>
  <c r="R1650" i="252"/>
  <c r="R1148" i="252"/>
  <c r="R897" i="252"/>
  <c r="R744" i="252"/>
  <c r="R616" i="252"/>
  <c r="R1570" i="252"/>
  <c r="R1129" i="252"/>
  <c r="R873" i="252"/>
  <c r="R740" i="252"/>
  <c r="R612" i="252"/>
  <c r="T3202" i="252"/>
  <c r="T3186" i="252"/>
  <c r="T3157" i="252"/>
  <c r="T3123" i="252"/>
  <c r="T3107" i="252"/>
  <c r="T3091" i="252"/>
  <c r="T3156" i="252"/>
  <c r="T3034" i="252"/>
  <c r="T3016" i="252"/>
  <c r="T3000" i="252"/>
  <c r="T2984" i="252"/>
  <c r="T2968" i="252"/>
  <c r="T2952" i="252"/>
  <c r="T3168" i="252"/>
  <c r="T3050" i="252"/>
  <c r="T3048" i="252"/>
  <c r="T2838" i="252"/>
  <c r="T2821" i="252"/>
  <c r="T2805" i="252"/>
  <c r="T2789" i="252"/>
  <c r="T2773" i="252"/>
  <c r="T2757" i="252"/>
  <c r="T2741" i="252"/>
  <c r="T2725" i="252"/>
  <c r="T2709" i="252"/>
  <c r="T2693" i="252"/>
  <c r="T2677" i="252"/>
  <c r="T2934" i="252"/>
  <c r="T2901" i="252"/>
  <c r="T2658" i="252"/>
  <c r="T2911" i="252"/>
  <c r="T2841" i="252"/>
  <c r="T2626" i="252"/>
  <c r="T2610" i="252"/>
  <c r="T2594" i="252"/>
  <c r="T2578" i="252"/>
  <c r="T2562" i="252"/>
  <c r="T2546" i="252"/>
  <c r="T2530" i="252"/>
  <c r="T2514" i="252"/>
  <c r="T2498" i="252"/>
  <c r="T2482" i="252"/>
  <c r="T2466" i="252"/>
  <c r="T2862" i="252"/>
  <c r="T2866" i="252"/>
  <c r="T2450" i="252"/>
  <c r="T2434" i="252"/>
  <c r="T2418" i="252"/>
  <c r="T2402" i="252"/>
  <c r="T2386" i="252"/>
  <c r="T2370" i="252"/>
  <c r="T2354" i="252"/>
  <c r="T2338" i="252"/>
  <c r="T2322" i="252"/>
  <c r="T2306" i="252"/>
  <c r="T2290" i="252"/>
  <c r="T2274" i="252"/>
  <c r="T2258" i="252"/>
  <c r="T2242" i="252"/>
  <c r="T2226" i="252"/>
  <c r="T2173" i="252"/>
  <c r="T2109" i="252"/>
  <c r="T2023" i="252"/>
  <c r="R3084" i="252"/>
  <c r="R3054" i="252"/>
  <c r="R3067" i="252"/>
  <c r="R3029" i="252"/>
  <c r="R3013" i="252"/>
  <c r="R2997" i="252"/>
  <c r="R2981" i="252"/>
  <c r="R2965" i="252"/>
  <c r="R2949" i="252"/>
  <c r="R2933" i="252"/>
  <c r="R2913" i="252"/>
  <c r="R2881" i="252"/>
  <c r="R2841" i="252"/>
  <c r="R2904" i="252"/>
  <c r="R2872" i="252"/>
  <c r="R2832" i="252"/>
  <c r="R2816" i="252"/>
  <c r="R2800" i="252"/>
  <c r="R2784" i="252"/>
  <c r="R2768" i="252"/>
  <c r="R2752" i="252"/>
  <c r="R2736" i="252"/>
  <c r="R2720" i="252"/>
  <c r="R2704" i="252"/>
  <c r="R2688" i="252"/>
  <c r="R2672" i="252"/>
  <c r="R2656" i="252"/>
  <c r="R2640" i="252"/>
  <c r="R2626" i="252"/>
  <c r="R2610" i="252"/>
  <c r="R2594" i="252"/>
  <c r="R2578" i="252"/>
  <c r="R2562" i="252"/>
  <c r="R2546" i="252"/>
  <c r="R2530" i="252"/>
  <c r="R2514" i="252"/>
  <c r="R2498" i="252"/>
  <c r="R2468" i="252"/>
  <c r="R2446" i="252"/>
  <c r="R2430" i="252"/>
  <c r="R2414" i="252"/>
  <c r="R2398" i="252"/>
  <c r="R2382" i="252"/>
  <c r="R2366" i="252"/>
  <c r="R2350" i="252"/>
  <c r="R2334" i="252"/>
  <c r="R2318" i="252"/>
  <c r="R2302" i="252"/>
  <c r="R2286" i="252"/>
  <c r="R2270" i="252"/>
  <c r="R2254" i="252"/>
  <c r="R2238" i="252"/>
  <c r="R2222" i="252"/>
  <c r="R2206" i="252"/>
  <c r="R2190" i="252"/>
  <c r="R2174" i="252"/>
  <c r="R2158" i="252"/>
  <c r="R2142" i="252"/>
  <c r="R2126" i="252"/>
  <c r="R2110" i="252"/>
  <c r="R2094" i="252"/>
  <c r="R2078" i="252"/>
  <c r="R2062" i="252"/>
  <c r="R2046" i="252"/>
  <c r="R2467" i="252"/>
  <c r="R2036" i="252"/>
  <c r="R2020" i="252"/>
  <c r="R2004" i="252"/>
  <c r="R1988" i="252"/>
  <c r="R1972" i="252"/>
  <c r="R1956" i="252"/>
  <c r="R1940" i="252"/>
  <c r="R1924" i="252"/>
  <c r="R1908" i="252"/>
  <c r="R1892" i="252"/>
  <c r="R1876" i="252"/>
  <c r="R1860" i="252"/>
  <c r="R1844" i="252"/>
  <c r="R1828" i="252"/>
  <c r="R1812" i="252"/>
  <c r="R1796" i="252"/>
  <c r="R1780" i="252"/>
  <c r="R1764" i="252"/>
  <c r="R1748" i="252"/>
  <c r="R1732" i="252"/>
  <c r="R1718" i="252"/>
  <c r="R1701" i="252"/>
  <c r="R1665" i="252"/>
  <c r="R1633" i="252"/>
  <c r="R1601" i="252"/>
  <c r="R1569" i="252"/>
  <c r="R1537" i="252"/>
  <c r="R1505" i="252"/>
  <c r="R1473" i="252"/>
  <c r="R1441" i="252"/>
  <c r="R1409" i="252"/>
  <c r="R1377" i="252"/>
  <c r="R1345" i="252"/>
  <c r="R1313" i="252"/>
  <c r="R1281" i="252"/>
  <c r="R1249" i="252"/>
  <c r="R1217" i="252"/>
  <c r="R1185" i="252"/>
  <c r="R1153" i="252"/>
  <c r="R1668" i="252"/>
  <c r="R1604" i="252"/>
  <c r="R1540" i="252"/>
  <c r="R1476" i="252"/>
  <c r="R1412" i="252"/>
  <c r="R1348" i="252"/>
  <c r="R1284" i="252"/>
  <c r="R1220" i="252"/>
  <c r="R1184" i="252"/>
  <c r="R1124" i="252"/>
  <c r="R1092" i="252"/>
  <c r="R1060" i="252"/>
  <c r="R1028" i="252"/>
  <c r="R996" i="252"/>
  <c r="R964" i="252"/>
  <c r="R932" i="252"/>
  <c r="R900" i="252"/>
  <c r="R868" i="252"/>
  <c r="R1638" i="252"/>
  <c r="R1510" i="252"/>
  <c r="R1382" i="252"/>
  <c r="R1254" i="252"/>
  <c r="R519" i="252"/>
  <c r="R503" i="252"/>
  <c r="R487" i="252"/>
  <c r="R471" i="252"/>
  <c r="R455" i="252"/>
  <c r="R439" i="252"/>
  <c r="R423" i="252"/>
  <c r="R407" i="252"/>
  <c r="R391" i="252"/>
  <c r="R375" i="252"/>
  <c r="R359" i="252"/>
  <c r="R343" i="252"/>
  <c r="R327" i="252"/>
  <c r="R311" i="252"/>
  <c r="R295" i="252"/>
  <c r="R279" i="252"/>
  <c r="R263" i="252"/>
  <c r="R247" i="252"/>
  <c r="R231" i="252"/>
  <c r="R215" i="252"/>
  <c r="R199" i="252"/>
  <c r="R183" i="252"/>
  <c r="R167" i="252"/>
  <c r="R151" i="252"/>
  <c r="R135" i="252"/>
  <c r="R119" i="252"/>
  <c r="R103" i="252"/>
  <c r="R87" i="252"/>
  <c r="R71" i="252"/>
  <c r="R55" i="252"/>
  <c r="R39" i="252"/>
  <c r="R23" i="252"/>
  <c r="R1204" i="252"/>
  <c r="R1095" i="252"/>
  <c r="R1031" i="252"/>
  <c r="R967" i="252"/>
  <c r="R903" i="252"/>
  <c r="R845" i="252"/>
  <c r="R813" i="252"/>
  <c r="R781" i="252"/>
  <c r="R749" i="252"/>
  <c r="R717" i="252"/>
  <c r="R685" i="252"/>
  <c r="R653" i="252"/>
  <c r="R621" i="252"/>
  <c r="R589" i="252"/>
  <c r="R557" i="252"/>
  <c r="R1658" i="252"/>
  <c r="R1402" i="252"/>
  <c r="R1037" i="252"/>
  <c r="R909" i="252"/>
  <c r="R818" i="252"/>
  <c r="R754" i="252"/>
  <c r="R690" i="252"/>
  <c r="R626" i="252"/>
  <c r="R562" i="252"/>
  <c r="R1490" i="252"/>
  <c r="R1073" i="252"/>
  <c r="R832" i="252"/>
  <c r="R704" i="252"/>
  <c r="R576" i="252"/>
  <c r="R1410" i="252"/>
  <c r="R1049" i="252"/>
  <c r="R828" i="252"/>
  <c r="R700" i="252"/>
  <c r="R572" i="252"/>
  <c r="T3197" i="252"/>
  <c r="T3181" i="252"/>
  <c r="T3134" i="252"/>
  <c r="T3118" i="252"/>
  <c r="T3102" i="252"/>
  <c r="T3086" i="252"/>
  <c r="T3170" i="252"/>
  <c r="T3027" i="252"/>
  <c r="T3011" i="252"/>
  <c r="T2995" i="252"/>
  <c r="T2979" i="252"/>
  <c r="T2963" i="252"/>
  <c r="T2947" i="252"/>
  <c r="T3036" i="252"/>
  <c r="T3164" i="252"/>
  <c r="T3079" i="252"/>
  <c r="T2832" i="252"/>
  <c r="T2816" i="252"/>
  <c r="T2800" i="252"/>
  <c r="T2784" i="252"/>
  <c r="T2768" i="252"/>
  <c r="T2752" i="252"/>
  <c r="T2736" i="252"/>
  <c r="T2720" i="252"/>
  <c r="T2704" i="252"/>
  <c r="T2688" i="252"/>
  <c r="T2672" i="252"/>
  <c r="T2840" i="252"/>
  <c r="T2881" i="252"/>
  <c r="T2638" i="252"/>
  <c r="T2891" i="252"/>
  <c r="T2648" i="252"/>
  <c r="T2621" i="252"/>
  <c r="T2605" i="252"/>
  <c r="T2589" i="252"/>
  <c r="T2573" i="252"/>
  <c r="T2557" i="252"/>
  <c r="T2541" i="252"/>
  <c r="T2525" i="252"/>
  <c r="T2509" i="252"/>
  <c r="T2493" i="252"/>
  <c r="T2477" i="252"/>
  <c r="T2461" i="252"/>
  <c r="T2641" i="252"/>
  <c r="T2637" i="252"/>
  <c r="T2445" i="252"/>
  <c r="T2429" i="252"/>
  <c r="T2413" i="252"/>
  <c r="T2397" i="252"/>
  <c r="T2381" i="252"/>
  <c r="T2365" i="252"/>
  <c r="T2349" i="252"/>
  <c r="T2333" i="252"/>
  <c r="T2317" i="252"/>
  <c r="T2301" i="252"/>
  <c r="T2285" i="252"/>
  <c r="T2269" i="252"/>
  <c r="T2253" i="252"/>
  <c r="T2237" i="252"/>
  <c r="T2217" i="252"/>
  <c r="T2153" i="252"/>
  <c r="T2651" i="252"/>
  <c r="T2003" i="252"/>
  <c r="R3076" i="252"/>
  <c r="R3045" i="252"/>
  <c r="R3057" i="252"/>
  <c r="R3024" i="252"/>
  <c r="R3008" i="252"/>
  <c r="R2992" i="252"/>
  <c r="R2976" i="252"/>
  <c r="R2960" i="252"/>
  <c r="R2944" i="252"/>
  <c r="R3032" i="252"/>
  <c r="R2903" i="252"/>
  <c r="R2871" i="252"/>
  <c r="R2926" i="252"/>
  <c r="R2894" i="252"/>
  <c r="R2862" i="252"/>
  <c r="R2827" i="252"/>
  <c r="R2811" i="252"/>
  <c r="R2795" i="252"/>
  <c r="R2779" i="252"/>
  <c r="R2763" i="252"/>
  <c r="R2747" i="252"/>
  <c r="R2731" i="252"/>
  <c r="R2715" i="252"/>
  <c r="R2699" i="252"/>
  <c r="R2683" i="252"/>
  <c r="R2667" i="252"/>
  <c r="R2651" i="252"/>
  <c r="R2635" i="252"/>
  <c r="R2621" i="252"/>
  <c r="R2605" i="252"/>
  <c r="R2589" i="252"/>
  <c r="R2573" i="252"/>
  <c r="R2557" i="252"/>
  <c r="R2541" i="252"/>
  <c r="R2525" i="252"/>
  <c r="R2509" i="252"/>
  <c r="R2493" i="252"/>
  <c r="R2457" i="252"/>
  <c r="R2441" i="252"/>
  <c r="R2425" i="252"/>
  <c r="R2409" i="252"/>
  <c r="R2393" i="252"/>
  <c r="R2377" i="252"/>
  <c r="R2361" i="252"/>
  <c r="R2345" i="252"/>
  <c r="R2329" i="252"/>
  <c r="R2313" i="252"/>
  <c r="R2297" i="252"/>
  <c r="R2281" i="252"/>
  <c r="R2265" i="252"/>
  <c r="R2249" i="252"/>
  <c r="R2233" i="252"/>
  <c r="R2217" i="252"/>
  <c r="R2201" i="252"/>
  <c r="R2185" i="252"/>
  <c r="R2169" i="252"/>
  <c r="R2153" i="252"/>
  <c r="R2137" i="252"/>
  <c r="R2121" i="252"/>
  <c r="R2105" i="252"/>
  <c r="R2089" i="252"/>
  <c r="R2073" i="252"/>
  <c r="R2057" i="252"/>
  <c r="R2486" i="252"/>
  <c r="R2477" i="252"/>
  <c r="R2031" i="252"/>
  <c r="R2015" i="252"/>
  <c r="R1999" i="252"/>
  <c r="R1983" i="252"/>
  <c r="R1967" i="252"/>
  <c r="R1951" i="252"/>
  <c r="R1935" i="252"/>
  <c r="R1919" i="252"/>
  <c r="R1903" i="252"/>
  <c r="R1887" i="252"/>
  <c r="R1871" i="252"/>
  <c r="R1855" i="252"/>
  <c r="R1839" i="252"/>
  <c r="R1823" i="252"/>
  <c r="R1807" i="252"/>
  <c r="R1791" i="252"/>
  <c r="R1775" i="252"/>
  <c r="R1759" i="252"/>
  <c r="R1743" i="252"/>
  <c r="R1727" i="252"/>
  <c r="R1708" i="252"/>
  <c r="R1687" i="252"/>
  <c r="R1655" i="252"/>
  <c r="R1623" i="252"/>
  <c r="R1591" i="252"/>
  <c r="R1559" i="252"/>
  <c r="R1527" i="252"/>
  <c r="R1495" i="252"/>
  <c r="R1463" i="252"/>
  <c r="R1431" i="252"/>
  <c r="R1399" i="252"/>
  <c r="R1367" i="252"/>
  <c r="R1335" i="252"/>
  <c r="R1303" i="252"/>
  <c r="R1271" i="252"/>
  <c r="R1239" i="252"/>
  <c r="R1207" i="252"/>
  <c r="R1175" i="252"/>
  <c r="R1715" i="252"/>
  <c r="R1648" i="252"/>
  <c r="R1584" i="252"/>
  <c r="R1520" i="252"/>
  <c r="R1456" i="252"/>
  <c r="R1392" i="252"/>
  <c r="R1328" i="252"/>
  <c r="R1264" i="252"/>
  <c r="R1194" i="252"/>
  <c r="R1146" i="252"/>
  <c r="R1114" i="252"/>
  <c r="R1082" i="252"/>
  <c r="R1050" i="252"/>
  <c r="R1018" i="252"/>
  <c r="R986" i="252"/>
  <c r="R954" i="252"/>
  <c r="R922" i="252"/>
  <c r="R890" i="252"/>
  <c r="R858" i="252"/>
  <c r="R1598" i="252"/>
  <c r="R1470" i="252"/>
  <c r="R1342" i="252"/>
  <c r="R1214" i="252"/>
  <c r="R514" i="252"/>
  <c r="R498" i="252"/>
  <c r="R482" i="252"/>
  <c r="R466" i="252"/>
  <c r="R450" i="252"/>
  <c r="R434" i="252"/>
  <c r="R418" i="252"/>
  <c r="R402" i="252"/>
  <c r="R386" i="252"/>
  <c r="R370" i="252"/>
  <c r="R354" i="252"/>
  <c r="R338" i="252"/>
  <c r="R322" i="252"/>
  <c r="R306" i="252"/>
  <c r="R290" i="252"/>
  <c r="R274" i="252"/>
  <c r="R258" i="252"/>
  <c r="R242" i="252"/>
  <c r="R226" i="252"/>
  <c r="R210" i="252"/>
  <c r="R194" i="252"/>
  <c r="R178" i="252"/>
  <c r="R162" i="252"/>
  <c r="R146" i="252"/>
  <c r="R130" i="252"/>
  <c r="R114" i="252"/>
  <c r="R98" i="252"/>
  <c r="R82" i="252"/>
  <c r="R66" i="252"/>
  <c r="R50" i="252"/>
  <c r="R34" i="252"/>
  <c r="R18" i="252"/>
  <c r="R1139" i="252"/>
  <c r="R1075" i="252"/>
  <c r="R1011" i="252"/>
  <c r="R947" i="252"/>
  <c r="R883" i="252"/>
  <c r="R835" i="252"/>
  <c r="R803" i="252"/>
  <c r="R771" i="252"/>
  <c r="R739" i="252"/>
  <c r="R707" i="252"/>
  <c r="R675" i="252"/>
  <c r="R643" i="252"/>
  <c r="R611" i="252"/>
  <c r="R579" i="252"/>
  <c r="R547" i="252"/>
  <c r="R1578" i="252"/>
  <c r="R1322" i="252"/>
  <c r="R1125" i="252"/>
  <c r="R997" i="252"/>
  <c r="R869" i="252"/>
  <c r="R798" i="252"/>
  <c r="R734" i="252"/>
  <c r="R670" i="252"/>
  <c r="R606" i="252"/>
  <c r="R542" i="252"/>
  <c r="R1586" i="252"/>
  <c r="R1121" i="252"/>
  <c r="R865" i="252"/>
  <c r="R728" i="252"/>
  <c r="R600" i="252"/>
  <c r="R1506" i="252"/>
  <c r="R1097" i="252"/>
  <c r="R852" i="252"/>
  <c r="R724" i="252"/>
  <c r="R596" i="252"/>
  <c r="T3200" i="252"/>
  <c r="T3184" i="252"/>
  <c r="T3137" i="252"/>
  <c r="T3121" i="252"/>
  <c r="T3105" i="252"/>
  <c r="T3089" i="252"/>
  <c r="T3148" i="252"/>
  <c r="T3030" i="252"/>
  <c r="T3014" i="252"/>
  <c r="T2998" i="252"/>
  <c r="T2982" i="252"/>
  <c r="T2966" i="252"/>
  <c r="T2950" i="252"/>
  <c r="T3141" i="252"/>
  <c r="T3045" i="252"/>
  <c r="T3033" i="252"/>
  <c r="T2835" i="252"/>
  <c r="T2819" i="252"/>
  <c r="T2803" i="252"/>
  <c r="T2787" i="252"/>
  <c r="T2771" i="252"/>
  <c r="T2755" i="252"/>
  <c r="T2739" i="252"/>
  <c r="T2723" i="252"/>
  <c r="T2707" i="252"/>
  <c r="T2691" i="252"/>
  <c r="T2675" i="252"/>
  <c r="T2852" i="252"/>
  <c r="T2893" i="252"/>
  <c r="T2650" i="252"/>
  <c r="T2903" i="252"/>
  <c r="T2660" i="252"/>
  <c r="T2624" i="252"/>
  <c r="T2608" i="252"/>
  <c r="T2592" i="252"/>
  <c r="T2576" i="252"/>
  <c r="T2560" i="252"/>
  <c r="T2544" i="252"/>
  <c r="T2528" i="252"/>
  <c r="T2512" i="252"/>
  <c r="T2496" i="252"/>
  <c r="T2480" i="252"/>
  <c r="T2464" i="252"/>
  <c r="T2665" i="252"/>
  <c r="T2661" i="252"/>
  <c r="T2448" i="252"/>
  <c r="T2432" i="252"/>
  <c r="T2416" i="252"/>
  <c r="T2400" i="252"/>
  <c r="T2384" i="252"/>
  <c r="T2368" i="252"/>
  <c r="T2352" i="252"/>
  <c r="T2336" i="252"/>
  <c r="T2320" i="252"/>
  <c r="T2304" i="252"/>
  <c r="T2288" i="252"/>
  <c r="T2272" i="252"/>
  <c r="T2256" i="252"/>
  <c r="T2240" i="252"/>
  <c r="T2224" i="252"/>
  <c r="T2165" i="252"/>
  <c r="T2920" i="252"/>
  <c r="T2015" i="252"/>
  <c r="T1983" i="252"/>
  <c r="T1967" i="252"/>
  <c r="T1951" i="252"/>
  <c r="T1935" i="252"/>
  <c r="T1919" i="252"/>
  <c r="T1903" i="252"/>
  <c r="T1887" i="252"/>
  <c r="T1871" i="252"/>
  <c r="T1855" i="252"/>
  <c r="T1839" i="252"/>
  <c r="T1823" i="252"/>
  <c r="T1807" i="252"/>
  <c r="T1791" i="252"/>
  <c r="T1775" i="252"/>
  <c r="T1759" i="252"/>
  <c r="T2095" i="252"/>
  <c r="T2084" i="252"/>
  <c r="T2072" i="252"/>
  <c r="T1739" i="252"/>
  <c r="T1703" i="252"/>
  <c r="T1689" i="252"/>
  <c r="T1657" i="252"/>
  <c r="T1625" i="252"/>
  <c r="T1593" i="252"/>
  <c r="T1561" i="252"/>
  <c r="T1529" i="252"/>
  <c r="T1497" i="252"/>
  <c r="T1465" i="252"/>
  <c r="T1433" i="252"/>
  <c r="T1401" i="252"/>
  <c r="T1369" i="252"/>
  <c r="T1337" i="252"/>
  <c r="T1305" i="252"/>
  <c r="T1273" i="252"/>
  <c r="T1241" i="252"/>
  <c r="T2050" i="252"/>
  <c r="T1172" i="252"/>
  <c r="T1129" i="252"/>
  <c r="T1097" i="252"/>
  <c r="T1065" i="252"/>
  <c r="T1033" i="252"/>
  <c r="T1001" i="252"/>
  <c r="T969" i="252"/>
  <c r="T937" i="252"/>
  <c r="T905" i="252"/>
  <c r="T873" i="252"/>
  <c r="T1696" i="252"/>
  <c r="T1632" i="252"/>
  <c r="T1568" i="252"/>
  <c r="T1504" i="252"/>
  <c r="T1440" i="252"/>
  <c r="T1376" i="252"/>
  <c r="T1312" i="252"/>
  <c r="T1248" i="252"/>
  <c r="T1186" i="252"/>
  <c r="T846" i="252"/>
  <c r="T830" i="252"/>
  <c r="T814" i="252"/>
  <c r="T798" i="252"/>
  <c r="T782" i="252"/>
  <c r="T766" i="252"/>
  <c r="T750" i="252"/>
  <c r="T734" i="252"/>
  <c r="T718" i="252"/>
  <c r="T702" i="252"/>
  <c r="T686" i="252"/>
  <c r="T670" i="252"/>
  <c r="T654" i="252"/>
  <c r="T638" i="252"/>
  <c r="T622" i="252"/>
  <c r="T606" i="252"/>
  <c r="T590" i="252"/>
  <c r="T574" i="252"/>
  <c r="T558" i="252"/>
  <c r="T542" i="252"/>
  <c r="T1142" i="252"/>
  <c r="T1078" i="252"/>
  <c r="T1014" i="252"/>
  <c r="T950" i="252"/>
  <c r="T886" i="252"/>
  <c r="T1694" i="252"/>
  <c r="T1566" i="252"/>
  <c r="T1438" i="252"/>
  <c r="T1310" i="252"/>
  <c r="T1181" i="252"/>
  <c r="T1128" i="252"/>
  <c r="T1000" i="252"/>
  <c r="T872" i="252"/>
  <c r="T498" i="252"/>
  <c r="T466" i="252"/>
  <c r="T434" i="252"/>
  <c r="T402" i="252"/>
  <c r="T370" i="252"/>
  <c r="T338" i="252"/>
  <c r="T306" i="252"/>
  <c r="T274" i="252"/>
  <c r="T242" i="252"/>
  <c r="T210" i="252"/>
  <c r="T178" i="252"/>
  <c r="T146" i="252"/>
  <c r="T114" i="252"/>
  <c r="T82" i="252"/>
  <c r="T50" i="252"/>
  <c r="T18" i="252"/>
  <c r="T1562" i="252"/>
  <c r="T1306" i="252"/>
  <c r="T1116" i="252"/>
  <c r="T860" i="252"/>
  <c r="T465" i="252"/>
  <c r="T401" i="252"/>
  <c r="T337" i="252"/>
  <c r="T273" i="252"/>
  <c r="T209" i="252"/>
  <c r="T145" i="252"/>
  <c r="T81" i="252"/>
  <c r="T17" i="252"/>
  <c r="T1298" i="252"/>
  <c r="T1028" i="252"/>
  <c r="T503" i="252"/>
  <c r="T439" i="252"/>
  <c r="T375" i="252"/>
  <c r="T311" i="252"/>
  <c r="T247" i="252"/>
  <c r="T183" i="252"/>
  <c r="T119" i="252"/>
  <c r="T55" i="252"/>
  <c r="T1570" i="252"/>
  <c r="T2216" i="252"/>
  <c r="T2200" i="252"/>
  <c r="T2184" i="252"/>
  <c r="T2168" i="252"/>
  <c r="T2152" i="252"/>
  <c r="T2136" i="252"/>
  <c r="T2120" i="252"/>
  <c r="T2104" i="252"/>
  <c r="T2635" i="252"/>
  <c r="T2065" i="252"/>
  <c r="T2034" i="252"/>
  <c r="T2018" i="252"/>
  <c r="T2002" i="252"/>
  <c r="T1986" i="252"/>
  <c r="T1970" i="252"/>
  <c r="T1954" i="252"/>
  <c r="T1938" i="252"/>
  <c r="T1922" i="252"/>
  <c r="T1906" i="252"/>
  <c r="T1890" i="252"/>
  <c r="T1874" i="252"/>
  <c r="T1858" i="252"/>
  <c r="T1842" i="252"/>
  <c r="T1826" i="252"/>
  <c r="T1810" i="252"/>
  <c r="T1794" i="252"/>
  <c r="T1778" i="252"/>
  <c r="T1762" i="252"/>
  <c r="T2880" i="252"/>
  <c r="T2916" i="252"/>
  <c r="T2096" i="252"/>
  <c r="T2074" i="252"/>
  <c r="T1718" i="252"/>
  <c r="T1695" i="252"/>
  <c r="T1663" i="252"/>
  <c r="T1631" i="252"/>
  <c r="T1599" i="252"/>
  <c r="T1567" i="252"/>
  <c r="T1535" i="252"/>
  <c r="T1503" i="252"/>
  <c r="T1471" i="252"/>
  <c r="T1439" i="252"/>
  <c r="T1407" i="252"/>
  <c r="T1375" i="252"/>
  <c r="T1343" i="252"/>
  <c r="T1311" i="252"/>
  <c r="T1279" i="252"/>
  <c r="T1247" i="252"/>
  <c r="T1215" i="252"/>
  <c r="T1187" i="252"/>
  <c r="T1135" i="252"/>
  <c r="T1103" i="252"/>
  <c r="T1071" i="252"/>
  <c r="T1039" i="252"/>
  <c r="T1007" i="252"/>
  <c r="T975" i="252"/>
  <c r="T943" i="252"/>
  <c r="T911" i="252"/>
  <c r="T879" i="252"/>
  <c r="T1721" i="252"/>
  <c r="T1644" i="252"/>
  <c r="T1580" i="252"/>
  <c r="T1516" i="252"/>
  <c r="T1452" i="252"/>
  <c r="T1388" i="252"/>
  <c r="T1324" i="252"/>
  <c r="T1260" i="252"/>
  <c r="T1201" i="252"/>
  <c r="T849" i="252"/>
  <c r="S3166" i="252"/>
  <c r="S3200" i="252"/>
  <c r="S3056" i="252"/>
  <c r="S3136" i="252"/>
  <c r="S2876" i="252"/>
  <c r="S2952" i="252"/>
  <c r="S2973" i="252"/>
  <c r="S2656" i="252"/>
  <c r="S2511" i="252"/>
  <c r="S2678" i="252"/>
  <c r="S2518" i="252"/>
  <c r="S2763" i="252"/>
  <c r="S2090" i="252"/>
  <c r="S2286" i="252"/>
  <c r="S2695" i="252"/>
  <c r="S2212" i="252"/>
  <c r="S1701" i="252"/>
  <c r="S1637" i="252"/>
  <c r="S1573" i="252"/>
  <c r="S1509" i="252"/>
  <c r="S1445" i="252"/>
  <c r="S1381" i="252"/>
  <c r="S1317" i="252"/>
  <c r="S1253" i="252"/>
  <c r="S1189" i="252"/>
  <c r="S1125" i="252"/>
  <c r="S1061" i="252"/>
  <c r="S997" i="252"/>
  <c r="S933" i="252"/>
  <c r="S869" i="252"/>
  <c r="S2119" i="252"/>
  <c r="S1816" i="252"/>
  <c r="S2153" i="252"/>
  <c r="S1829" i="252"/>
  <c r="S1922" i="252"/>
  <c r="S1911" i="252"/>
  <c r="S844" i="252"/>
  <c r="S780" i="252"/>
  <c r="S716" i="252"/>
  <c r="S652" i="252"/>
  <c r="S588" i="252"/>
  <c r="S524" i="252"/>
  <c r="S1827" i="252"/>
  <c r="S460" i="252"/>
  <c r="S396" i="252"/>
  <c r="S332" i="252"/>
  <c r="S268" i="252"/>
  <c r="S204" i="252"/>
  <c r="S140" i="252"/>
  <c r="S76" i="252"/>
  <c r="S12" i="252"/>
  <c r="R3187" i="252"/>
  <c r="R3117" i="252"/>
  <c r="S2923" i="252"/>
  <c r="S2997" i="252"/>
  <c r="S2648" i="252"/>
  <c r="S2509" i="252"/>
  <c r="S2674" i="252"/>
  <c r="S2516" i="252"/>
  <c r="S2755" i="252"/>
  <c r="S2086" i="252"/>
  <c r="S2282" i="252"/>
  <c r="S2650" i="252"/>
  <c r="S2208" i="252"/>
  <c r="S1700" i="252"/>
  <c r="S1636" i="252"/>
  <c r="S1572" i="252"/>
  <c r="S1508" i="252"/>
  <c r="S1444" i="252"/>
  <c r="S1380" i="252"/>
  <c r="S1316" i="252"/>
  <c r="S1252" i="252"/>
  <c r="S1188" i="252"/>
  <c r="S1124" i="252"/>
  <c r="S1060" i="252"/>
  <c r="S996" i="252"/>
  <c r="S932" i="252"/>
  <c r="S868" i="252"/>
  <c r="S2111" i="252"/>
  <c r="S1812" i="252"/>
  <c r="S2145" i="252"/>
  <c r="S1825" i="252"/>
  <c r="S1914" i="252"/>
  <c r="S1903" i="252"/>
  <c r="S843" i="252"/>
  <c r="S779" i="252"/>
  <c r="S715" i="252"/>
  <c r="S651" i="252"/>
  <c r="S587" i="252"/>
  <c r="S523" i="252"/>
  <c r="S1795" i="252"/>
  <c r="S459" i="252"/>
  <c r="S395" i="252"/>
  <c r="S331" i="252"/>
  <c r="S267" i="252"/>
  <c r="S203" i="252"/>
  <c r="S139" i="252"/>
  <c r="S75" i="252"/>
  <c r="S11" i="252"/>
  <c r="R3184" i="252"/>
  <c r="R3132" i="252"/>
  <c r="S3043" i="252"/>
  <c r="S3090" i="252"/>
  <c r="S3087" i="252"/>
  <c r="S2862" i="252"/>
  <c r="S3002" i="252"/>
  <c r="S3019" i="252"/>
  <c r="S2611" i="252"/>
  <c r="S2473" i="252"/>
  <c r="S2618" i="252"/>
  <c r="S2491" i="252"/>
  <c r="S2642" i="252"/>
  <c r="S2807" i="252"/>
  <c r="S2230" i="252"/>
  <c r="S2412" i="252"/>
  <c r="S2156" i="252"/>
  <c r="S1687" i="252"/>
  <c r="S1623" i="252"/>
  <c r="S1559" i="252"/>
  <c r="S1495" i="252"/>
  <c r="S1431" i="252"/>
  <c r="S1367" i="252"/>
  <c r="S1303" i="252"/>
  <c r="S1239" i="252"/>
  <c r="S1175" i="252"/>
  <c r="S1111" i="252"/>
  <c r="S1047" i="252"/>
  <c r="S983" i="252"/>
  <c r="S919" i="252"/>
  <c r="S855" i="252"/>
  <c r="S2016" i="252"/>
  <c r="S1760" i="252"/>
  <c r="S2029" i="252"/>
  <c r="S1773" i="252"/>
  <c r="S1810" i="252"/>
  <c r="S1799" i="252"/>
  <c r="S830" i="252"/>
  <c r="S766" i="252"/>
  <c r="S702" i="252"/>
  <c r="S638" i="252"/>
  <c r="S574" i="252"/>
  <c r="S2109" i="252"/>
  <c r="S486" i="252"/>
  <c r="S422" i="252"/>
  <c r="S358" i="252"/>
  <c r="S294" i="252"/>
  <c r="S230" i="252"/>
  <c r="S166" i="252"/>
  <c r="S102" i="252"/>
  <c r="S38" i="252"/>
  <c r="R3206" i="252"/>
  <c r="R3147" i="252"/>
  <c r="S3203" i="252"/>
  <c r="S2847" i="252"/>
  <c r="S3082" i="252"/>
  <c r="S2922" i="252"/>
  <c r="S3140" i="252"/>
  <c r="S3033" i="252"/>
  <c r="S2917" i="252"/>
  <c r="S2853" i="252"/>
  <c r="S2966" i="252"/>
  <c r="S2824" i="252"/>
  <c r="S2593" i="252"/>
  <c r="S2963" i="252"/>
  <c r="S2600" i="252"/>
  <c r="S2991" i="252"/>
  <c r="S2733" i="252"/>
  <c r="S2450" i="252"/>
  <c r="S2194" i="252"/>
  <c r="S2376" i="252"/>
  <c r="S2120" i="252"/>
  <c r="S1678" i="252"/>
  <c r="S1614" i="252"/>
  <c r="S1550" i="252"/>
  <c r="S1486" i="252"/>
  <c r="S1422" i="252"/>
  <c r="S1358" i="252"/>
  <c r="S1294" i="252"/>
  <c r="S1230" i="252"/>
  <c r="S1166" i="252"/>
  <c r="S1102" i="252"/>
  <c r="S1038" i="252"/>
  <c r="S974" i="252"/>
  <c r="S910" i="252"/>
  <c r="S2447" i="252"/>
  <c r="S1980" i="252"/>
  <c r="S2767" i="252"/>
  <c r="S1993" i="252"/>
  <c r="S3015" i="252"/>
  <c r="S2735" i="252"/>
  <c r="S2719" i="252"/>
  <c r="S821" i="252"/>
  <c r="S757" i="252"/>
  <c r="S693" i="252"/>
  <c r="S629" i="252"/>
  <c r="S565" i="252"/>
  <c r="S1931" i="252"/>
  <c r="S501" i="252"/>
  <c r="S437" i="252"/>
  <c r="S373" i="252"/>
  <c r="S309" i="252"/>
  <c r="S245" i="252"/>
  <c r="S181" i="252"/>
  <c r="S117" i="252"/>
  <c r="S53" i="252"/>
  <c r="S2035" i="252"/>
  <c r="R3160" i="252"/>
  <c r="R3094" i="252"/>
  <c r="R3023" i="252"/>
  <c r="R2959" i="252"/>
  <c r="R2869" i="252"/>
  <c r="R2826" i="252"/>
  <c r="R2762" i="252"/>
  <c r="R2698" i="252"/>
  <c r="R2634" i="252"/>
  <c r="R2572" i="252"/>
  <c r="R2508" i="252"/>
  <c r="R2424" i="252"/>
  <c r="R2360" i="252"/>
  <c r="R2296" i="252"/>
  <c r="R2232" i="252"/>
  <c r="R2168" i="252"/>
  <c r="R2104" i="252"/>
  <c r="R2482" i="252"/>
  <c r="R1998" i="252"/>
  <c r="R1934" i="252"/>
  <c r="R1870" i="252"/>
  <c r="R1806" i="252"/>
  <c r="R1742" i="252"/>
  <c r="R1653" i="252"/>
  <c r="R1525" i="252"/>
  <c r="R1397" i="252"/>
  <c r="R1269" i="252"/>
  <c r="R1707" i="252"/>
  <c r="R1452" i="252"/>
  <c r="R1186" i="252"/>
  <c r="R1048" i="252"/>
  <c r="R920" i="252"/>
  <c r="R1462" i="252"/>
  <c r="R497" i="252"/>
  <c r="R433" i="252"/>
  <c r="R369" i="252"/>
  <c r="R305" i="252"/>
  <c r="R241" i="252"/>
  <c r="R177" i="252"/>
  <c r="R113" i="252"/>
  <c r="R49" i="252"/>
  <c r="R1071" i="252"/>
  <c r="R833" i="252"/>
  <c r="R705" i="252"/>
  <c r="R577" i="252"/>
  <c r="R1117" i="252"/>
  <c r="R730" i="252"/>
  <c r="R1298" i="252"/>
  <c r="R2473" i="252"/>
  <c r="R652" i="252"/>
  <c r="T3128" i="252"/>
  <c r="T3160" i="252"/>
  <c r="T2973" i="252"/>
  <c r="T3068" i="252"/>
  <c r="T2794" i="252"/>
  <c r="T2730" i="252"/>
  <c r="T3075" i="252"/>
  <c r="T2867" i="252"/>
  <c r="T2583" i="252"/>
  <c r="T2519" i="252"/>
  <c r="T2902" i="252"/>
  <c r="T2423" i="252"/>
  <c r="T2359" i="252"/>
  <c r="T2295" i="252"/>
  <c r="T2231" i="252"/>
  <c r="R3093" i="252"/>
  <c r="R3022" i="252"/>
  <c r="R2958" i="252"/>
  <c r="R2867" i="252"/>
  <c r="R2825" i="252"/>
  <c r="R2761" i="252"/>
  <c r="R2697" i="252"/>
  <c r="R2852" i="252"/>
  <c r="R2571" i="252"/>
  <c r="R2507" i="252"/>
  <c r="R2423" i="252"/>
  <c r="R2359" i="252"/>
  <c r="R2295" i="252"/>
  <c r="R2231" i="252"/>
  <c r="R2167" i="252"/>
  <c r="R2103" i="252"/>
  <c r="R2478" i="252"/>
  <c r="R1997" i="252"/>
  <c r="R1933" i="252"/>
  <c r="R1869" i="252"/>
  <c r="R1805" i="252"/>
  <c r="R1741" i="252"/>
  <c r="R1651" i="252"/>
  <c r="R1523" i="252"/>
  <c r="R1395" i="252"/>
  <c r="R1267" i="252"/>
  <c r="R1699" i="252"/>
  <c r="R1448" i="252"/>
  <c r="R1178" i="252"/>
  <c r="R1046" i="252"/>
  <c r="R918" i="252"/>
  <c r="R1454" i="252"/>
  <c r="R496" i="252"/>
  <c r="R432" i="252"/>
  <c r="R368" i="252"/>
  <c r="R304" i="252"/>
  <c r="R240" i="252"/>
  <c r="R176" i="252"/>
  <c r="R112" i="252"/>
  <c r="R48" i="252"/>
  <c r="R1067" i="252"/>
  <c r="R831" i="252"/>
  <c r="R703" i="252"/>
  <c r="R575" i="252"/>
  <c r="R1109" i="252"/>
  <c r="R726" i="252"/>
  <c r="R1266" i="252"/>
  <c r="R1713" i="252"/>
  <c r="R644" i="252"/>
  <c r="T3127" i="252"/>
  <c r="T3153" i="252"/>
  <c r="T2972" i="252"/>
  <c r="T3064" i="252"/>
  <c r="T2793" i="252"/>
  <c r="T2729" i="252"/>
  <c r="T3067" i="252"/>
  <c r="T2863" i="252"/>
  <c r="T2582" i="252"/>
  <c r="T2518" i="252"/>
  <c r="T2894" i="252"/>
  <c r="T2422" i="252"/>
  <c r="T2358" i="252"/>
  <c r="T2294" i="252"/>
  <c r="T2230" i="252"/>
  <c r="R3088" i="252"/>
  <c r="R3017" i="252"/>
  <c r="R2953" i="252"/>
  <c r="R2857" i="252"/>
  <c r="R2820" i="252"/>
  <c r="R2756" i="252"/>
  <c r="R2692" i="252"/>
  <c r="R2630" i="252"/>
  <c r="R2566" i="252"/>
  <c r="R2502" i="252"/>
  <c r="R2418" i="252"/>
  <c r="R2354" i="252"/>
  <c r="R2290" i="252"/>
  <c r="R2226" i="252"/>
  <c r="R2162" i="252"/>
  <c r="R2098" i="252"/>
  <c r="R2846" i="252"/>
  <c r="R1992" i="252"/>
  <c r="R1928" i="252"/>
  <c r="R1864" i="252"/>
  <c r="R1800" i="252"/>
  <c r="R1736" i="252"/>
  <c r="R1641" i="252"/>
  <c r="R1513" i="252"/>
  <c r="R1385" i="252"/>
  <c r="R1257" i="252"/>
  <c r="R1684" i="252"/>
  <c r="R1428" i="252"/>
  <c r="R1703" i="252"/>
  <c r="R1036" i="252"/>
  <c r="R908" i="252"/>
  <c r="R1414" i="252"/>
  <c r="R491" i="252"/>
  <c r="R427" i="252"/>
  <c r="R363" i="252"/>
  <c r="R299" i="252"/>
  <c r="R235" i="252"/>
  <c r="R171" i="252"/>
  <c r="R107" i="252"/>
  <c r="R43" i="252"/>
  <c r="R1047" i="252"/>
  <c r="R821" i="252"/>
  <c r="R693" i="252"/>
  <c r="R565" i="252"/>
  <c r="R770" i="252"/>
  <c r="R1618" i="252"/>
  <c r="R608" i="252"/>
  <c r="R732" i="252"/>
  <c r="T3138" i="252"/>
  <c r="T3152" i="252"/>
  <c r="T2983" i="252"/>
  <c r="T3046" i="252"/>
  <c r="T2804" i="252"/>
  <c r="T2740" i="252"/>
  <c r="T2676" i="252"/>
  <c r="T2907" i="252"/>
  <c r="T2593" i="252"/>
  <c r="T2529" i="252"/>
  <c r="T2465" i="252"/>
  <c r="T2433" i="252"/>
  <c r="T2369" i="252"/>
  <c r="T2305" i="252"/>
  <c r="T2241" i="252"/>
  <c r="T2019" i="252"/>
  <c r="R3028" i="252"/>
  <c r="R2964" i="252"/>
  <c r="R2879" i="252"/>
  <c r="R2831" i="252"/>
  <c r="R2767" i="252"/>
  <c r="R2703" i="252"/>
  <c r="R2639" i="252"/>
  <c r="R2577" i="252"/>
  <c r="R2513" i="252"/>
  <c r="R2429" i="252"/>
  <c r="R2365" i="252"/>
  <c r="R2301" i="252"/>
  <c r="R2237" i="252"/>
  <c r="R2173" i="252"/>
  <c r="R2109" i="252"/>
  <c r="R2045" i="252"/>
  <c r="R2003" i="252"/>
  <c r="R1939" i="252"/>
  <c r="R1875" i="252"/>
  <c r="R1811" i="252"/>
  <c r="R1747" i="252"/>
  <c r="R1663" i="252"/>
  <c r="R1535" i="252"/>
  <c r="R1407" i="252"/>
  <c r="R1279" i="252"/>
  <c r="R1151" i="252"/>
  <c r="R1472" i="252"/>
  <c r="R1216" i="252"/>
  <c r="R1058" i="252"/>
  <c r="R930" i="252"/>
  <c r="R1502" i="252"/>
  <c r="R502" i="252"/>
  <c r="R438" i="252"/>
  <c r="R374" i="252"/>
  <c r="R310" i="252"/>
  <c r="R246" i="252"/>
  <c r="R182" i="252"/>
  <c r="R118" i="252"/>
  <c r="R54" i="252"/>
  <c r="R1091" i="252"/>
  <c r="R843" i="252"/>
  <c r="R715" i="252"/>
  <c r="R587" i="252"/>
  <c r="R1196" i="252"/>
  <c r="R750" i="252"/>
  <c r="R929" i="252"/>
  <c r="R1180" i="252"/>
  <c r="T3204" i="252"/>
  <c r="T3109" i="252"/>
  <c r="T3018" i="252"/>
  <c r="T2954" i="252"/>
  <c r="T2846" i="252"/>
  <c r="T2775" i="252"/>
  <c r="T2711" i="252"/>
  <c r="T2909" i="252"/>
  <c r="T2628" i="252"/>
  <c r="T2564" i="252"/>
  <c r="T2500" i="252"/>
  <c r="T2882" i="252"/>
  <c r="T2404" i="252"/>
  <c r="T2340" i="252"/>
  <c r="T2276" i="252"/>
  <c r="T2181" i="252"/>
  <c r="T1971" i="252"/>
  <c r="T1907" i="252"/>
  <c r="T1843" i="252"/>
  <c r="T1779" i="252"/>
  <c r="T2643" i="252"/>
  <c r="T1665" i="252"/>
  <c r="T1537" i="252"/>
  <c r="T1409" i="252"/>
  <c r="T1281" i="252"/>
  <c r="T1137" i="252"/>
  <c r="T1009" i="252"/>
  <c r="T881" i="252"/>
  <c r="T1520" i="252"/>
  <c r="T1264" i="252"/>
  <c r="T818" i="252"/>
  <c r="T754" i="252"/>
  <c r="T690" i="252"/>
  <c r="T626" i="252"/>
  <c r="T562" i="252"/>
  <c r="T1030" i="252"/>
  <c r="T1598" i="252"/>
  <c r="T1175" i="252"/>
  <c r="T474" i="252"/>
  <c r="T346" i="252"/>
  <c r="T218" i="252"/>
  <c r="T90" i="252"/>
  <c r="T1370" i="252"/>
  <c r="T417" i="252"/>
  <c r="T161" i="252"/>
  <c r="T1092" i="252"/>
  <c r="T327" i="252"/>
  <c r="T71" i="252"/>
  <c r="T2188" i="252"/>
  <c r="T2124" i="252"/>
  <c r="T2038" i="252"/>
  <c r="T1974" i="252"/>
  <c r="T1910" i="252"/>
  <c r="T1846" i="252"/>
  <c r="T1782" i="252"/>
  <c r="T1728" i="252"/>
  <c r="T1671" i="252"/>
  <c r="T1543" i="252"/>
  <c r="T1415" i="252"/>
  <c r="T1287" i="252"/>
  <c r="T1143" i="252"/>
  <c r="T1015" i="252"/>
  <c r="T887" i="252"/>
  <c r="T1532" i="252"/>
  <c r="T1276" i="252"/>
  <c r="T845" i="252"/>
  <c r="T829" i="252"/>
  <c r="T813" i="252"/>
  <c r="T797" i="252"/>
  <c r="T781" i="252"/>
  <c r="T765" i="252"/>
  <c r="T749" i="252"/>
  <c r="T733" i="252"/>
  <c r="T717" i="252"/>
  <c r="T701" i="252"/>
  <c r="T685" i="252"/>
  <c r="T669" i="252"/>
  <c r="T653" i="252"/>
  <c r="T637" i="252"/>
  <c r="T621" i="252"/>
  <c r="T605" i="252"/>
  <c r="T589" i="252"/>
  <c r="T573" i="252"/>
  <c r="T557" i="252"/>
  <c r="T541" i="252"/>
  <c r="T1138" i="252"/>
  <c r="T1074" i="252"/>
  <c r="T1010" i="252"/>
  <c r="T946" i="252"/>
  <c r="T882" i="252"/>
  <c r="T1686" i="252"/>
  <c r="T1558" i="252"/>
  <c r="T1430" i="252"/>
  <c r="T1302" i="252"/>
  <c r="T1174" i="252"/>
  <c r="T8" i="252"/>
  <c r="T1056" i="252"/>
  <c r="T928" i="252"/>
  <c r="T512" i="252"/>
  <c r="T480" i="252"/>
  <c r="T448" i="252"/>
  <c r="T416" i="252"/>
  <c r="T384" i="252"/>
  <c r="T352" i="252"/>
  <c r="T320" i="252"/>
  <c r="T288" i="252"/>
  <c r="T256" i="252"/>
  <c r="T224" i="252"/>
  <c r="T192" i="252"/>
  <c r="T160" i="252"/>
  <c r="T128" i="252"/>
  <c r="T96" i="252"/>
  <c r="T64" i="252"/>
  <c r="T32" i="252"/>
  <c r="T1674" i="252"/>
  <c r="T1418" i="252"/>
  <c r="T1150" i="252"/>
  <c r="T972" i="252"/>
  <c r="T493" i="252"/>
  <c r="T429" i="252"/>
  <c r="T365" i="252"/>
  <c r="T301" i="252"/>
  <c r="T237" i="252"/>
  <c r="T173" i="252"/>
  <c r="T109" i="252"/>
  <c r="T45" i="252"/>
  <c r="T1522" i="252"/>
  <c r="T1140" i="252"/>
  <c r="T884" i="252"/>
  <c r="T467" i="252"/>
  <c r="T403" i="252"/>
  <c r="T339" i="252"/>
  <c r="T275" i="252"/>
  <c r="T211" i="252"/>
  <c r="T147" i="252"/>
  <c r="T83" i="252"/>
  <c r="T19" i="252"/>
  <c r="T1282" i="252"/>
  <c r="T2219" i="252"/>
  <c r="T2203" i="252"/>
  <c r="T2187" i="252"/>
  <c r="T2171" i="252"/>
  <c r="T2155" i="252"/>
  <c r="T2139" i="252"/>
  <c r="T2123" i="252"/>
  <c r="T2107" i="252"/>
  <c r="T2876" i="252"/>
  <c r="T2077" i="252"/>
  <c r="T2037" i="252"/>
  <c r="T2021" i="252"/>
  <c r="T2005" i="252"/>
  <c r="T1989" i="252"/>
  <c r="T1973" i="252"/>
  <c r="T1957" i="252"/>
  <c r="T1941" i="252"/>
  <c r="T1925" i="252"/>
  <c r="T1909" i="252"/>
  <c r="T1893" i="252"/>
  <c r="T1877" i="252"/>
  <c r="T1861" i="252"/>
  <c r="T1845" i="252"/>
  <c r="T1829" i="252"/>
  <c r="T1813" i="252"/>
  <c r="T1797" i="252"/>
  <c r="T1781" i="252"/>
  <c r="T1765" i="252"/>
  <c r="T1749" i="252"/>
  <c r="T2055" i="252"/>
  <c r="T2884" i="252"/>
  <c r="T3077" i="252"/>
  <c r="T2066" i="252"/>
  <c r="T1708" i="252"/>
  <c r="T1669" i="252"/>
  <c r="T1637" i="252"/>
  <c r="T1605" i="252"/>
  <c r="T1573" i="252"/>
  <c r="T1541" i="252"/>
  <c r="T1509" i="252"/>
  <c r="T1477" i="252"/>
  <c r="T1445" i="252"/>
  <c r="T1413" i="252"/>
  <c r="T1381" i="252"/>
  <c r="T1349" i="252"/>
  <c r="T1317" i="252"/>
  <c r="T1285" i="252"/>
  <c r="T1253" i="252"/>
  <c r="T1221" i="252"/>
  <c r="T1196" i="252"/>
  <c r="T1141" i="252"/>
  <c r="T1109" i="252"/>
  <c r="T1077" i="252"/>
  <c r="T1045" i="252"/>
  <c r="T1013" i="252"/>
  <c r="T981" i="252"/>
  <c r="T949" i="252"/>
  <c r="T917" i="252"/>
  <c r="T885" i="252"/>
  <c r="T853" i="252"/>
  <c r="T1656" i="252"/>
  <c r="T1592" i="252"/>
  <c r="T1528" i="252"/>
  <c r="T1464" i="252"/>
  <c r="T1400" i="252"/>
  <c r="T1336" i="252"/>
  <c r="T1272" i="252"/>
  <c r="T1210" i="252"/>
  <c r="T852" i="252"/>
  <c r="T836" i="252"/>
  <c r="T820" i="252"/>
  <c r="T804" i="252"/>
  <c r="T788" i="252"/>
  <c r="T772" i="252"/>
  <c r="T756" i="252"/>
  <c r="T740" i="252"/>
  <c r="T724" i="252"/>
  <c r="T708" i="252"/>
  <c r="T692" i="252"/>
  <c r="T676" i="252"/>
  <c r="T660" i="252"/>
  <c r="T644" i="252"/>
  <c r="T628" i="252"/>
  <c r="T612" i="252"/>
  <c r="T596" i="252"/>
  <c r="T580" i="252"/>
  <c r="T564" i="252"/>
  <c r="T548" i="252"/>
  <c r="T1183" i="252"/>
  <c r="T1102" i="252"/>
  <c r="T1038" i="252"/>
  <c r="T974" i="252"/>
  <c r="T910" i="252"/>
  <c r="T534" i="252"/>
  <c r="T1614" i="252"/>
  <c r="T1486" i="252"/>
  <c r="T1358" i="252"/>
  <c r="T1230" i="252"/>
  <c r="T1207" i="252"/>
  <c r="T1048" i="252"/>
  <c r="T920" i="252"/>
  <c r="T510" i="252"/>
  <c r="T478" i="252"/>
  <c r="T446" i="252"/>
  <c r="T414" i="252"/>
  <c r="T382" i="252"/>
  <c r="T350" i="252"/>
  <c r="T318" i="252"/>
  <c r="T286" i="252"/>
  <c r="T254" i="252"/>
  <c r="T222" i="252"/>
  <c r="T190" i="252"/>
  <c r="T158" i="252"/>
  <c r="T126" i="252"/>
  <c r="T94" i="252"/>
  <c r="T62" i="252"/>
  <c r="T30" i="252"/>
  <c r="T1658" i="252"/>
  <c r="T1402" i="252"/>
  <c r="T531" i="252"/>
  <c r="T956" i="252"/>
  <c r="T489" i="252"/>
  <c r="T425" i="252"/>
  <c r="T361" i="252"/>
  <c r="T297" i="252"/>
  <c r="T233" i="252"/>
  <c r="T169" i="252"/>
  <c r="T105" i="252"/>
  <c r="T41" i="252"/>
  <c r="T1490" i="252"/>
  <c r="T1124" i="252"/>
  <c r="T868" i="252"/>
  <c r="T463" i="252"/>
  <c r="T399" i="252"/>
  <c r="T335" i="252"/>
  <c r="T271" i="252"/>
  <c r="T207" i="252"/>
  <c r="T143" i="252"/>
  <c r="T79" i="252"/>
  <c r="T15" i="252"/>
  <c r="T1250" i="252"/>
  <c r="T2218" i="252"/>
  <c r="T2202" i="252"/>
  <c r="T2186" i="252"/>
  <c r="T2170" i="252"/>
  <c r="T2154" i="252"/>
  <c r="T2138" i="252"/>
  <c r="T2122" i="252"/>
  <c r="T2106" i="252"/>
  <c r="T2860" i="252"/>
  <c r="T2073" i="252"/>
  <c r="T2036" i="252"/>
  <c r="T2020" i="252"/>
  <c r="T2004" i="252"/>
  <c r="T1988" i="252"/>
  <c r="T1972" i="252"/>
  <c r="T1956" i="252"/>
  <c r="T1940" i="252"/>
  <c r="T1924" i="252"/>
  <c r="T1908" i="252"/>
  <c r="T1892" i="252"/>
  <c r="T1876" i="252"/>
  <c r="T1860" i="252"/>
  <c r="T1844" i="252"/>
  <c r="T1828" i="252"/>
  <c r="T1812" i="252"/>
  <c r="T1796" i="252"/>
  <c r="T1780" i="252"/>
  <c r="T1764" i="252"/>
  <c r="T1748" i="252"/>
  <c r="T2051" i="252"/>
  <c r="T2847" i="252"/>
  <c r="T2868" i="252"/>
  <c r="T1743" i="252"/>
  <c r="T1701" i="252"/>
  <c r="T1667" i="252"/>
  <c r="T1635" i="252"/>
  <c r="T1603" i="252"/>
  <c r="T1571" i="252"/>
  <c r="T1539" i="252"/>
  <c r="T1507" i="252"/>
  <c r="T1475" i="252"/>
  <c r="T1443" i="252"/>
  <c r="T1411" i="252"/>
  <c r="T1379" i="252"/>
  <c r="T1347" i="252"/>
  <c r="T1315" i="252"/>
  <c r="T1283" i="252"/>
  <c r="T1251" i="252"/>
  <c r="T1219" i="252"/>
  <c r="T1195" i="252"/>
  <c r="T1139" i="252"/>
  <c r="T1107" i="252"/>
  <c r="T1075" i="252"/>
  <c r="T1043" i="252"/>
  <c r="T1011" i="252"/>
  <c r="T979" i="252"/>
  <c r="T947" i="252"/>
  <c r="T915" i="252"/>
  <c r="T883" i="252"/>
  <c r="T2078" i="252"/>
  <c r="T1652" i="252"/>
  <c r="T1588" i="252"/>
  <c r="T1524" i="252"/>
  <c r="T1460" i="252"/>
  <c r="T1396" i="252"/>
  <c r="T1332" i="252"/>
  <c r="T1268" i="252"/>
  <c r="T1209" i="252"/>
  <c r="T851" i="252"/>
  <c r="T835" i="252"/>
  <c r="T819" i="252"/>
  <c r="T803" i="252"/>
  <c r="T787" i="252"/>
  <c r="T771" i="252"/>
  <c r="T755" i="252"/>
  <c r="T739" i="252"/>
  <c r="T723" i="252"/>
  <c r="T707" i="252"/>
  <c r="T691" i="252"/>
  <c r="T675" i="252"/>
  <c r="T659" i="252"/>
  <c r="T643" i="252"/>
  <c r="T627" i="252"/>
  <c r="T611" i="252"/>
  <c r="T595" i="252"/>
  <c r="T579" i="252"/>
  <c r="T563" i="252"/>
  <c r="T547" i="252"/>
  <c r="T1176" i="252"/>
  <c r="T1098" i="252"/>
  <c r="T1034" i="252"/>
  <c r="T970" i="252"/>
  <c r="T906" i="252"/>
  <c r="T530" i="252"/>
  <c r="T1606" i="252"/>
  <c r="T1478" i="252"/>
  <c r="T1350" i="252"/>
  <c r="T1222" i="252"/>
  <c r="T1200" i="252"/>
  <c r="T1040" i="252"/>
  <c r="T912" i="252"/>
  <c r="T508" i="252"/>
  <c r="T476" i="252"/>
  <c r="T444" i="252"/>
  <c r="T412" i="252"/>
  <c r="T380" i="252"/>
  <c r="T348" i="252"/>
  <c r="T316" i="252"/>
  <c r="T284" i="252"/>
  <c r="T252" i="252"/>
  <c r="T220" i="252"/>
  <c r="T188" i="252"/>
  <c r="T156" i="252"/>
  <c r="T124" i="252"/>
  <c r="T92" i="252"/>
  <c r="T60" i="252"/>
  <c r="T28" i="252"/>
  <c r="T1642" i="252"/>
  <c r="T1386" i="252"/>
  <c r="T523" i="252"/>
  <c r="T940" i="252"/>
  <c r="T485" i="252"/>
  <c r="T421" i="252"/>
  <c r="T357" i="252"/>
  <c r="T293" i="252"/>
  <c r="T229" i="252"/>
  <c r="T165" i="252"/>
  <c r="T101" i="252"/>
  <c r="T37" i="252"/>
  <c r="T1458" i="252"/>
  <c r="T1108" i="252"/>
  <c r="T536" i="252"/>
  <c r="T459" i="252"/>
  <c r="T395" i="252"/>
  <c r="T331" i="252"/>
  <c r="T267" i="252"/>
  <c r="T203" i="252"/>
  <c r="T139" i="252"/>
  <c r="T75" i="252"/>
  <c r="T11" i="252"/>
  <c r="T1218" i="252"/>
  <c r="S3079" i="252"/>
  <c r="S3147" i="252"/>
  <c r="S3040" i="252"/>
  <c r="S2924" i="252"/>
  <c r="S2860" i="252"/>
  <c r="S2994" i="252"/>
  <c r="S2987" i="252"/>
  <c r="S2607" i="252"/>
  <c r="S2465" i="252"/>
  <c r="S2614" i="252"/>
  <c r="S2483" i="252"/>
  <c r="S2943" i="252"/>
  <c r="S2743" i="252"/>
  <c r="S2222" i="252"/>
  <c r="S2404" i="252"/>
  <c r="S2148" i="252"/>
  <c r="S1685" i="252"/>
  <c r="S1621" i="252"/>
  <c r="S1557" i="252"/>
  <c r="S1493" i="252"/>
  <c r="S1429" i="252"/>
  <c r="S1365" i="252"/>
  <c r="S1301" i="252"/>
  <c r="S1237" i="252"/>
  <c r="S1173" i="252"/>
  <c r="S1109" i="252"/>
  <c r="S1045" i="252"/>
  <c r="S981" i="252"/>
  <c r="S917" i="252"/>
  <c r="S853" i="252"/>
  <c r="S2008" i="252"/>
  <c r="S1752" i="252"/>
  <c r="S2021" i="252"/>
  <c r="S1765" i="252"/>
  <c r="S1794" i="252"/>
  <c r="S1783" i="252"/>
  <c r="S828" i="252"/>
  <c r="S764" i="252"/>
  <c r="S700" i="252"/>
  <c r="S636" i="252"/>
  <c r="S572" i="252"/>
  <c r="S2043" i="252"/>
  <c r="S508" i="252"/>
  <c r="S444" i="252"/>
  <c r="S380" i="252"/>
  <c r="S316" i="252"/>
  <c r="S252" i="252"/>
  <c r="S188" i="252"/>
  <c r="S124" i="252"/>
  <c r="S60" i="252"/>
  <c r="S1875" i="252"/>
  <c r="R3174" i="252"/>
  <c r="R3101" i="252"/>
  <c r="S2871" i="252"/>
  <c r="S2971" i="252"/>
  <c r="S2605" i="252"/>
  <c r="S2461" i="252"/>
  <c r="S2612" i="252"/>
  <c r="S2479" i="252"/>
  <c r="S2829" i="252"/>
  <c r="S2711" i="252"/>
  <c r="S2218" i="252"/>
  <c r="S2400" i="252"/>
  <c r="S2144" i="252"/>
  <c r="S1684" i="252"/>
  <c r="S1620" i="252"/>
  <c r="S1556" i="252"/>
  <c r="S1492" i="252"/>
  <c r="S1428" i="252"/>
  <c r="S1364" i="252"/>
  <c r="S1300" i="252"/>
  <c r="S1236" i="252"/>
  <c r="S1172" i="252"/>
  <c r="S1108" i="252"/>
  <c r="S1044" i="252"/>
  <c r="S980" i="252"/>
  <c r="S916" i="252"/>
  <c r="S2815" i="252"/>
  <c r="S2004" i="252"/>
  <c r="S1748" i="252"/>
  <c r="S2017" i="252"/>
  <c r="S1761" i="252"/>
  <c r="S1786" i="252"/>
  <c r="S1775" i="252"/>
  <c r="S827" i="252"/>
  <c r="S763" i="252"/>
  <c r="S699" i="252"/>
  <c r="S635" i="252"/>
  <c r="S571" i="252"/>
  <c r="S2027" i="252"/>
  <c r="S507" i="252"/>
  <c r="S443" i="252"/>
  <c r="S379" i="252"/>
  <c r="S315" i="252"/>
  <c r="S251" i="252"/>
  <c r="S187" i="252"/>
  <c r="S123" i="252"/>
  <c r="S59" i="252"/>
  <c r="S1811" i="252"/>
  <c r="R3185" i="252"/>
  <c r="R3116" i="252"/>
  <c r="S2927" i="252"/>
  <c r="S3161" i="252"/>
  <c r="S2926" i="252"/>
  <c r="S2846" i="252"/>
  <c r="S2938" i="252"/>
  <c r="S2796" i="252"/>
  <c r="S2579" i="252"/>
  <c r="S2814" i="252"/>
  <c r="S2586" i="252"/>
  <c r="S2793" i="252"/>
  <c r="S2480" i="252"/>
  <c r="S2422" i="252"/>
  <c r="S2166" i="252"/>
  <c r="S2348" i="252"/>
  <c r="S2079" i="252"/>
  <c r="S1671" i="252"/>
  <c r="S1607" i="252"/>
  <c r="S1543" i="252"/>
  <c r="S1479" i="252"/>
  <c r="S1415" i="252"/>
  <c r="S1351" i="252"/>
  <c r="S1287" i="252"/>
  <c r="S1223" i="252"/>
  <c r="S1159" i="252"/>
  <c r="S1095" i="252"/>
  <c r="S1031" i="252"/>
  <c r="S967" i="252"/>
  <c r="S903" i="252"/>
  <c r="S2391" i="252"/>
  <c r="S1952" i="252"/>
  <c r="S2425" i="252"/>
  <c r="S1965" i="252"/>
  <c r="S2379" i="252"/>
  <c r="S2357" i="252"/>
  <c r="S2259" i="252"/>
  <c r="S814" i="252"/>
  <c r="S750" i="252"/>
  <c r="S686" i="252"/>
  <c r="S622" i="252"/>
  <c r="S558" i="252"/>
  <c r="S1819" i="252"/>
  <c r="S2285" i="252"/>
  <c r="S470" i="252"/>
  <c r="S406" i="252"/>
  <c r="S342" i="252"/>
  <c r="S278" i="252"/>
  <c r="S214" i="252"/>
  <c r="S150" i="252"/>
  <c r="S86" i="252"/>
  <c r="S22" i="252"/>
  <c r="R3207" i="252"/>
  <c r="R3127" i="252"/>
  <c r="S3035" i="252"/>
  <c r="S3110" i="252"/>
  <c r="S3054" i="252"/>
  <c r="S3172" i="252"/>
  <c r="S3081" i="252"/>
  <c r="S3083" i="252"/>
  <c r="S2901" i="252"/>
  <c r="S2837" i="252"/>
  <c r="S2985" i="252"/>
  <c r="S2760" i="252"/>
  <c r="S2561" i="252"/>
  <c r="S2778" i="252"/>
  <c r="S2568" i="252"/>
  <c r="S2721" i="252"/>
  <c r="S2076" i="252"/>
  <c r="S2386" i="252"/>
  <c r="S2130" i="252"/>
  <c r="S2312" i="252"/>
  <c r="S1729" i="252"/>
  <c r="S1662" i="252"/>
  <c r="S1598" i="252"/>
  <c r="S1534" i="252"/>
  <c r="S1470" i="252"/>
  <c r="S1406" i="252"/>
  <c r="S1342" i="252"/>
  <c r="S1278" i="252"/>
  <c r="S1214" i="252"/>
  <c r="S1150" i="252"/>
  <c r="S1086" i="252"/>
  <c r="S1022" i="252"/>
  <c r="S958" i="252"/>
  <c r="S894" i="252"/>
  <c r="S2319" i="252"/>
  <c r="S1916" i="252"/>
  <c r="S2353" i="252"/>
  <c r="S1929" i="252"/>
  <c r="S2235" i="252"/>
  <c r="S2213" i="252"/>
  <c r="S1990" i="252"/>
  <c r="S805" i="252"/>
  <c r="S741" i="252"/>
  <c r="S677" i="252"/>
  <c r="S613" i="252"/>
  <c r="S549" i="252"/>
  <c r="S2179" i="252"/>
  <c r="S485" i="252"/>
  <c r="S421" i="252"/>
  <c r="S357" i="252"/>
  <c r="S293" i="252"/>
  <c r="S229" i="252"/>
  <c r="S165" i="252"/>
  <c r="S101" i="252"/>
  <c r="S37" i="252"/>
  <c r="R3204" i="252"/>
  <c r="R3145" i="252"/>
  <c r="R3074" i="252"/>
  <c r="R3007" i="252"/>
  <c r="R2943" i="252"/>
  <c r="R2924" i="252"/>
  <c r="R2810" i="252"/>
  <c r="R2746" i="252"/>
  <c r="R2682" i="252"/>
  <c r="R2620" i="252"/>
  <c r="R2556" i="252"/>
  <c r="R2492" i="252"/>
  <c r="R2408" i="252"/>
  <c r="R2344" i="252"/>
  <c r="R2280" i="252"/>
  <c r="R2216" i="252"/>
  <c r="R2152" i="252"/>
  <c r="R2088" i="252"/>
  <c r="R2471" i="252"/>
  <c r="R1982" i="252"/>
  <c r="R1918" i="252"/>
  <c r="R1854" i="252"/>
  <c r="R1790" i="252"/>
  <c r="R1726" i="252"/>
  <c r="R1621" i="252"/>
  <c r="R1493" i="252"/>
  <c r="R1365" i="252"/>
  <c r="R1237" i="252"/>
  <c r="R1644" i="252"/>
  <c r="R1388" i="252"/>
  <c r="R1144" i="252"/>
  <c r="R1016" i="252"/>
  <c r="R888" i="252"/>
  <c r="R1334" i="252"/>
  <c r="R481" i="252"/>
  <c r="R417" i="252"/>
  <c r="R353" i="252"/>
  <c r="R289" i="252"/>
  <c r="R225" i="252"/>
  <c r="R161" i="252"/>
  <c r="R97" i="252"/>
  <c r="R33" i="252"/>
  <c r="R1007" i="252"/>
  <c r="R801" i="252"/>
  <c r="R673" i="252"/>
  <c r="R545" i="252"/>
  <c r="R989" i="252"/>
  <c r="R666" i="252"/>
  <c r="R977" i="252"/>
  <c r="R1218" i="252"/>
  <c r="T3207" i="252"/>
  <c r="T3112" i="252"/>
  <c r="T3021" i="252"/>
  <c r="T2957" i="252"/>
  <c r="T2858" i="252"/>
  <c r="T2778" i="252"/>
  <c r="T2714" i="252"/>
  <c r="T2921" i="252"/>
  <c r="T2631" i="252"/>
  <c r="T2567" i="252"/>
  <c r="T2503" i="252"/>
  <c r="T2906" i="252"/>
  <c r="T2407" i="252"/>
  <c r="T2343" i="252"/>
  <c r="T2279" i="252"/>
  <c r="T2193" i="252"/>
  <c r="R3072" i="252"/>
  <c r="R3006" i="252"/>
  <c r="R2942" i="252"/>
  <c r="R2922" i="252"/>
  <c r="R2809" i="252"/>
  <c r="R2745" i="252"/>
  <c r="R2681" i="252"/>
  <c r="R2619" i="252"/>
  <c r="R2555" i="252"/>
  <c r="R2856" i="252"/>
  <c r="R2407" i="252"/>
  <c r="R2343" i="252"/>
  <c r="R2279" i="252"/>
  <c r="R2215" i="252"/>
  <c r="R2151" i="252"/>
  <c r="R2087" i="252"/>
  <c r="R2465" i="252"/>
  <c r="R1981" i="252"/>
  <c r="R1917" i="252"/>
  <c r="R1853" i="252"/>
  <c r="R1789" i="252"/>
  <c r="R1725" i="252"/>
  <c r="R1619" i="252"/>
  <c r="R1491" i="252"/>
  <c r="R1363" i="252"/>
  <c r="R1235" i="252"/>
  <c r="R1640" i="252"/>
  <c r="R1384" i="252"/>
  <c r="R1142" i="252"/>
  <c r="R1014" i="252"/>
  <c r="R886" i="252"/>
  <c r="R1326" i="252"/>
  <c r="R480" i="252"/>
  <c r="R416" i="252"/>
  <c r="R352" i="252"/>
  <c r="R288" i="252"/>
  <c r="R224" i="252"/>
  <c r="R160" i="252"/>
  <c r="R96" i="252"/>
  <c r="R32" i="252"/>
  <c r="R1003" i="252"/>
  <c r="R799" i="252"/>
  <c r="R671" i="252"/>
  <c r="R543" i="252"/>
  <c r="R981" i="252"/>
  <c r="R662" i="252"/>
  <c r="R961" i="252"/>
  <c r="R1166" i="252"/>
  <c r="T3206" i="252"/>
  <c r="T3111" i="252"/>
  <c r="T3020" i="252"/>
  <c r="T2956" i="252"/>
  <c r="T2854" i="252"/>
  <c r="T2777" i="252"/>
  <c r="T2713" i="252"/>
  <c r="T2917" i="252"/>
  <c r="T2630" i="252"/>
  <c r="T2566" i="252"/>
  <c r="T2502" i="252"/>
  <c r="T2898" i="252"/>
  <c r="T2406" i="252"/>
  <c r="T2342" i="252"/>
  <c r="T2278" i="252"/>
  <c r="T2189" i="252"/>
  <c r="R3062" i="252"/>
  <c r="R3001" i="252"/>
  <c r="R2937" i="252"/>
  <c r="R2912" i="252"/>
  <c r="R2804" i="252"/>
  <c r="R2740" i="252"/>
  <c r="R2676" i="252"/>
  <c r="R2614" i="252"/>
  <c r="R2550" i="252"/>
  <c r="R2484" i="252"/>
  <c r="R2402" i="252"/>
  <c r="R2338" i="252"/>
  <c r="R2274" i="252"/>
  <c r="R2210" i="252"/>
  <c r="R2146" i="252"/>
  <c r="R2082" i="252"/>
  <c r="R2040" i="252"/>
  <c r="R1976" i="252"/>
  <c r="R1912" i="252"/>
  <c r="R1848" i="252"/>
  <c r="R1784" i="252"/>
  <c r="R2485" i="252"/>
  <c r="R1609" i="252"/>
  <c r="R1481" i="252"/>
  <c r="R1353" i="252"/>
  <c r="R1225" i="252"/>
  <c r="R1620" i="252"/>
  <c r="R1364" i="252"/>
  <c r="R1132" i="252"/>
  <c r="R1004" i="252"/>
  <c r="R876" i="252"/>
  <c r="R1286" i="252"/>
  <c r="R475" i="252"/>
  <c r="R411" i="252"/>
  <c r="R347" i="252"/>
  <c r="R283" i="252"/>
  <c r="R219" i="252"/>
  <c r="R155" i="252"/>
  <c r="R91" i="252"/>
  <c r="R27" i="252"/>
  <c r="R983" i="252"/>
  <c r="R789" i="252"/>
  <c r="R661" i="252"/>
  <c r="R528" i="252"/>
  <c r="R1069" i="252"/>
  <c r="R706" i="252"/>
  <c r="R1137" i="252"/>
  <c r="R1538" i="252"/>
  <c r="R604" i="252"/>
  <c r="T3122" i="252"/>
  <c r="T3031" i="252"/>
  <c r="T2967" i="252"/>
  <c r="T3041" i="252"/>
  <c r="T2788" i="252"/>
  <c r="T2724" i="252"/>
  <c r="T2856" i="252"/>
  <c r="T2664" i="252"/>
  <c r="T2577" i="252"/>
  <c r="T2513" i="252"/>
  <c r="T2843" i="252"/>
  <c r="T2417" i="252"/>
  <c r="T2353" i="252"/>
  <c r="T2289" i="252"/>
  <c r="T2225" i="252"/>
  <c r="R3083" i="252"/>
  <c r="R3012" i="252"/>
  <c r="R2948" i="252"/>
  <c r="R2837" i="252"/>
  <c r="R2815" i="252"/>
  <c r="R2751" i="252"/>
  <c r="R2687" i="252"/>
  <c r="R2625" i="252"/>
  <c r="R2561" i="252"/>
  <c r="R2497" i="252"/>
  <c r="R2413" i="252"/>
  <c r="R2349" i="252"/>
  <c r="R2285" i="252"/>
  <c r="R2221" i="252"/>
  <c r="R2157" i="252"/>
  <c r="R2093" i="252"/>
  <c r="R2838" i="252"/>
  <c r="R1987" i="252"/>
  <c r="R1923" i="252"/>
  <c r="R1859" i="252"/>
  <c r="R1795" i="252"/>
  <c r="R1731" i="252"/>
  <c r="R1631" i="252"/>
  <c r="R1503" i="252"/>
  <c r="R1375" i="252"/>
  <c r="R1247" i="252"/>
  <c r="R1664" i="252"/>
  <c r="R1408" i="252"/>
  <c r="R1176" i="252"/>
  <c r="R1026" i="252"/>
  <c r="R898" i="252"/>
  <c r="R1374" i="252"/>
  <c r="R486" i="252"/>
  <c r="R422" i="252"/>
  <c r="R358" i="252"/>
  <c r="R294" i="252"/>
  <c r="R230" i="252"/>
  <c r="R166" i="252"/>
  <c r="R102" i="252"/>
  <c r="R38" i="252"/>
  <c r="R1027" i="252"/>
  <c r="R811" i="252"/>
  <c r="R683" i="252"/>
  <c r="R555" i="252"/>
  <c r="R1029" i="252"/>
  <c r="R686" i="252"/>
  <c r="R760" i="252"/>
  <c r="R905" i="252"/>
  <c r="T3188" i="252"/>
  <c r="T3093" i="252"/>
  <c r="T3002" i="252"/>
  <c r="T2938" i="252"/>
  <c r="T2823" i="252"/>
  <c r="T2759" i="252"/>
  <c r="T2695" i="252"/>
  <c r="T2666" i="252"/>
  <c r="T2612" i="252"/>
  <c r="T2548" i="252"/>
  <c r="T2484" i="252"/>
  <c r="T2452" i="252"/>
  <c r="T2388" i="252"/>
  <c r="T2324" i="252"/>
  <c r="T2260" i="252"/>
  <c r="T2117" i="252"/>
  <c r="T1955" i="252"/>
  <c r="T1891" i="252"/>
  <c r="T1827" i="252"/>
  <c r="T1763" i="252"/>
  <c r="T2090" i="252"/>
  <c r="T1633" i="252"/>
  <c r="T1505" i="252"/>
  <c r="T1377" i="252"/>
  <c r="T1249" i="252"/>
  <c r="T1105" i="252"/>
  <c r="T977" i="252"/>
  <c r="T1729" i="252"/>
  <c r="T1456" i="252"/>
  <c r="T1202" i="252"/>
  <c r="T802" i="252"/>
  <c r="T738" i="252"/>
  <c r="T674" i="252"/>
  <c r="T610" i="252"/>
  <c r="T546" i="252"/>
  <c r="T966" i="252"/>
  <c r="T1470" i="252"/>
  <c r="T1032" i="252"/>
  <c r="T442" i="252"/>
  <c r="T314" i="252"/>
  <c r="T186" i="252"/>
  <c r="T58" i="252"/>
  <c r="T1706" i="252"/>
  <c r="T353" i="252"/>
  <c r="T97" i="252"/>
  <c r="T519" i="252"/>
  <c r="T263" i="252"/>
  <c r="T1713" i="252"/>
  <c r="T2172" i="252"/>
  <c r="T2108" i="252"/>
  <c r="T2022" i="252"/>
  <c r="T1958" i="252"/>
  <c r="T1894" i="252"/>
  <c r="T1830" i="252"/>
  <c r="T1766" i="252"/>
  <c r="T1726" i="252"/>
  <c r="T1639" i="252"/>
  <c r="T1511" i="252"/>
  <c r="T1383" i="252"/>
  <c r="T1255" i="252"/>
  <c r="T1111" i="252"/>
  <c r="T983" i="252"/>
  <c r="T855" i="252"/>
  <c r="T1468" i="252"/>
  <c r="T1212" i="252"/>
  <c r="T841" i="252"/>
  <c r="T825" i="252"/>
  <c r="T809" i="252"/>
  <c r="T793" i="252"/>
  <c r="T777" i="252"/>
  <c r="T761" i="252"/>
  <c r="T745" i="252"/>
  <c r="T729" i="252"/>
  <c r="T713" i="252"/>
  <c r="T697" i="252"/>
  <c r="T681" i="252"/>
  <c r="T665" i="252"/>
  <c r="T649" i="252"/>
  <c r="T633" i="252"/>
  <c r="T617" i="252"/>
  <c r="T601" i="252"/>
  <c r="T585" i="252"/>
  <c r="T569" i="252"/>
  <c r="T553" i="252"/>
  <c r="T1722" i="252"/>
  <c r="T1122" i="252"/>
  <c r="T1058" i="252"/>
  <c r="T994" i="252"/>
  <c r="T930" i="252"/>
  <c r="T866" i="252"/>
  <c r="T1654" i="252"/>
  <c r="T1526" i="252"/>
  <c r="T1398" i="252"/>
  <c r="T1270" i="252"/>
  <c r="T537" i="252"/>
  <c r="T1168" i="252"/>
  <c r="T1024" i="252"/>
  <c r="T896" i="252"/>
  <c r="T504" i="252"/>
  <c r="T472" i="252"/>
  <c r="T440" i="252"/>
  <c r="T408" i="252"/>
  <c r="T376" i="252"/>
  <c r="T344" i="252"/>
  <c r="T312" i="252"/>
  <c r="T280" i="252"/>
  <c r="T248" i="252"/>
  <c r="T216" i="252"/>
  <c r="T184" i="252"/>
  <c r="T152" i="252"/>
  <c r="T120" i="252"/>
  <c r="T88" i="252"/>
  <c r="T56" i="252"/>
  <c r="T24" i="252"/>
  <c r="T1610" i="252"/>
  <c r="T1354" i="252"/>
  <c r="T1191" i="252"/>
  <c r="T908" i="252"/>
  <c r="T477" i="252"/>
  <c r="T413" i="252"/>
  <c r="T349" i="252"/>
  <c r="T285" i="252"/>
  <c r="T221" i="252"/>
  <c r="T157" i="252"/>
  <c r="T93" i="252"/>
  <c r="T29" i="252"/>
  <c r="T1394" i="252"/>
  <c r="T1076" i="252"/>
  <c r="T515" i="252"/>
  <c r="T451" i="252"/>
  <c r="T387" i="252"/>
  <c r="T323" i="252"/>
  <c r="T259" i="252"/>
  <c r="T195" i="252"/>
  <c r="T131" i="252"/>
  <c r="T67" i="252"/>
  <c r="T1666" i="252"/>
  <c r="T1166" i="252"/>
  <c r="T2215" i="252"/>
  <c r="T2199" i="252"/>
  <c r="T2183" i="252"/>
  <c r="T2167" i="252"/>
  <c r="T2151" i="252"/>
  <c r="T2135" i="252"/>
  <c r="T2119" i="252"/>
  <c r="T2103" i="252"/>
  <c r="T3061" i="252"/>
  <c r="T2061" i="252"/>
  <c r="T2033" i="252"/>
  <c r="T2017" i="252"/>
  <c r="T2001" i="252"/>
  <c r="T1985" i="252"/>
  <c r="T1969" i="252"/>
  <c r="T1953" i="252"/>
  <c r="T1937" i="252"/>
  <c r="T1921" i="252"/>
  <c r="T1905" i="252"/>
  <c r="T1889" i="252"/>
  <c r="T1873" i="252"/>
  <c r="T1857" i="252"/>
  <c r="T1841" i="252"/>
  <c r="T1825" i="252"/>
  <c r="T1809" i="252"/>
  <c r="T1793" i="252"/>
  <c r="T1777" i="252"/>
  <c r="T1761" i="252"/>
  <c r="T2663" i="252"/>
  <c r="T2100" i="252"/>
  <c r="T2088" i="252"/>
  <c r="T2058" i="252"/>
  <c r="T1711" i="252"/>
  <c r="T1693" i="252"/>
  <c r="T1661" i="252"/>
  <c r="T1629" i="252"/>
  <c r="T1597" i="252"/>
  <c r="T1565" i="252"/>
  <c r="T1533" i="252"/>
  <c r="T1501" i="252"/>
  <c r="T1469" i="252"/>
  <c r="T1437" i="252"/>
  <c r="T1405" i="252"/>
  <c r="T1373" i="252"/>
  <c r="T1341" i="252"/>
  <c r="T1309" i="252"/>
  <c r="T1277" i="252"/>
  <c r="T1245" i="252"/>
  <c r="T1213" i="252"/>
  <c r="T1180" i="252"/>
  <c r="T1133" i="252"/>
  <c r="T1101" i="252"/>
  <c r="T1069" i="252"/>
  <c r="T1037" i="252"/>
  <c r="T1005" i="252"/>
  <c r="T973" i="252"/>
  <c r="T941" i="252"/>
  <c r="T909" i="252"/>
  <c r="T877" i="252"/>
  <c r="T1712" i="252"/>
  <c r="T1640" i="252"/>
  <c r="T1576" i="252"/>
  <c r="T1512" i="252"/>
  <c r="T1448" i="252"/>
  <c r="T1384" i="252"/>
  <c r="T1320" i="252"/>
  <c r="T1256" i="252"/>
  <c r="T1194" i="252"/>
  <c r="T848" i="252"/>
  <c r="T832" i="252"/>
  <c r="T816" i="252"/>
  <c r="T800" i="252"/>
  <c r="T784" i="252"/>
  <c r="T768" i="252"/>
  <c r="T752" i="252"/>
  <c r="T736" i="252"/>
  <c r="T720" i="252"/>
  <c r="T704" i="252"/>
  <c r="T688" i="252"/>
  <c r="T672" i="252"/>
  <c r="T656" i="252"/>
  <c r="T640" i="252"/>
  <c r="T624" i="252"/>
  <c r="T608" i="252"/>
  <c r="T592" i="252"/>
  <c r="T576" i="252"/>
  <c r="T560" i="252"/>
  <c r="T544" i="252"/>
  <c r="T1151" i="252"/>
  <c r="T1086" i="252"/>
  <c r="T1022" i="252"/>
  <c r="T958" i="252"/>
  <c r="T894" i="252"/>
  <c r="T1704" i="252"/>
  <c r="T1582" i="252"/>
  <c r="T1454" i="252"/>
  <c r="T1326" i="252"/>
  <c r="T1197" i="252"/>
  <c r="T1144" i="252"/>
  <c r="T1016" i="252"/>
  <c r="T888" i="252"/>
  <c r="T502" i="252"/>
  <c r="T470" i="252"/>
  <c r="T438" i="252"/>
  <c r="T406" i="252"/>
  <c r="T374" i="252"/>
  <c r="T342" i="252"/>
  <c r="T310" i="252"/>
  <c r="T278" i="252"/>
  <c r="T246" i="252"/>
  <c r="T214" i="252"/>
  <c r="T182" i="252"/>
  <c r="T150" i="252"/>
  <c r="T118" i="252"/>
  <c r="T86" i="252"/>
  <c r="T54" i="252"/>
  <c r="T22" i="252"/>
  <c r="T1594" i="252"/>
  <c r="T1338" i="252"/>
  <c r="T1184" i="252"/>
  <c r="T892" i="252"/>
  <c r="T473" i="252"/>
  <c r="T409" i="252"/>
  <c r="T345" i="252"/>
  <c r="T281" i="252"/>
  <c r="T217" i="252"/>
  <c r="T153" i="252"/>
  <c r="T89" i="252"/>
  <c r="T25" i="252"/>
  <c r="T1362" i="252"/>
  <c r="T1060" i="252"/>
  <c r="T511" i="252"/>
  <c r="T447" i="252"/>
  <c r="T383" i="252"/>
  <c r="T319" i="252"/>
  <c r="T255" i="252"/>
  <c r="T191" i="252"/>
  <c r="T127" i="252"/>
  <c r="T63" i="252"/>
  <c r="T1634" i="252"/>
  <c r="T527" i="252"/>
  <c r="T2214" i="252"/>
  <c r="T2198" i="252"/>
  <c r="T2182" i="252"/>
  <c r="T2166" i="252"/>
  <c r="T2150" i="252"/>
  <c r="T2134" i="252"/>
  <c r="T2118" i="252"/>
  <c r="T2102" i="252"/>
  <c r="T2928" i="252"/>
  <c r="T2057" i="252"/>
  <c r="T2032" i="252"/>
  <c r="T2016" i="252"/>
  <c r="T2000" i="252"/>
  <c r="T1984" i="252"/>
  <c r="T1968" i="252"/>
  <c r="T1952" i="252"/>
  <c r="T1936" i="252"/>
  <c r="T1920" i="252"/>
  <c r="T1904" i="252"/>
  <c r="T1888" i="252"/>
  <c r="T1872" i="252"/>
  <c r="T1856" i="252"/>
  <c r="T1840" i="252"/>
  <c r="T1824" i="252"/>
  <c r="T1808" i="252"/>
  <c r="T1792" i="252"/>
  <c r="T1776" i="252"/>
  <c r="T1760" i="252"/>
  <c r="T2099" i="252"/>
  <c r="T2092" i="252"/>
  <c r="T2080" i="252"/>
  <c r="T1747" i="252"/>
  <c r="T1710" i="252"/>
  <c r="T1691" i="252"/>
  <c r="T1659" i="252"/>
  <c r="T1627" i="252"/>
  <c r="T1595" i="252"/>
  <c r="T1563" i="252"/>
  <c r="T1531" i="252"/>
  <c r="T1499" i="252"/>
  <c r="T1467" i="252"/>
  <c r="T1435" i="252"/>
  <c r="T1403" i="252"/>
  <c r="T1371" i="252"/>
  <c r="T1339" i="252"/>
  <c r="T1307" i="252"/>
  <c r="T1275" i="252"/>
  <c r="T1243" i="252"/>
  <c r="T2932" i="252"/>
  <c r="T1179" i="252"/>
  <c r="T1131" i="252"/>
  <c r="T1099" i="252"/>
  <c r="T1067" i="252"/>
  <c r="T1035" i="252"/>
  <c r="T1003" i="252"/>
  <c r="T971" i="252"/>
  <c r="T939" i="252"/>
  <c r="T907" i="252"/>
  <c r="T875" i="252"/>
  <c r="T1705" i="252"/>
  <c r="T1636" i="252"/>
  <c r="T1572" i="252"/>
  <c r="T1508" i="252"/>
  <c r="T1444" i="252"/>
  <c r="T1380" i="252"/>
  <c r="T1316" i="252"/>
  <c r="T1252" i="252"/>
  <c r="T1193" i="252"/>
  <c r="T847" i="252"/>
  <c r="T831" i="252"/>
  <c r="T815" i="252"/>
  <c r="T799" i="252"/>
  <c r="T783" i="252"/>
  <c r="T767" i="252"/>
  <c r="T751" i="252"/>
  <c r="T735" i="252"/>
  <c r="T719" i="252"/>
  <c r="T703" i="252"/>
  <c r="T687" i="252"/>
  <c r="T671" i="252"/>
  <c r="T655" i="252"/>
  <c r="T639" i="252"/>
  <c r="T623" i="252"/>
  <c r="T607" i="252"/>
  <c r="T591" i="252"/>
  <c r="T575" i="252"/>
  <c r="T559" i="252"/>
  <c r="T543" i="252"/>
  <c r="T1146" i="252"/>
  <c r="T1082" i="252"/>
  <c r="T1018" i="252"/>
  <c r="T954" i="252"/>
  <c r="T890" i="252"/>
  <c r="T1697" i="252"/>
  <c r="T1574" i="252"/>
  <c r="T1446" i="252"/>
  <c r="T1318" i="252"/>
  <c r="T1190" i="252"/>
  <c r="T1136" i="252"/>
  <c r="T1008" i="252"/>
  <c r="T880" i="252"/>
  <c r="T500" i="252"/>
  <c r="T468" i="252"/>
  <c r="T436" i="252"/>
  <c r="T404" i="252"/>
  <c r="T372" i="252"/>
  <c r="T340" i="252"/>
  <c r="T308" i="252"/>
  <c r="T276" i="252"/>
  <c r="T244" i="252"/>
  <c r="T212" i="252"/>
  <c r="T180" i="252"/>
  <c r="T148" i="252"/>
  <c r="T116" i="252"/>
  <c r="T84" i="252"/>
  <c r="T52" i="252"/>
  <c r="T20" i="252"/>
  <c r="T1578" i="252"/>
  <c r="T1322" i="252"/>
  <c r="T1132" i="252"/>
  <c r="T876" i="252"/>
  <c r="T469" i="252"/>
  <c r="T405" i="252"/>
  <c r="T341" i="252"/>
  <c r="T277" i="252"/>
  <c r="T213" i="252"/>
  <c r="T149" i="252"/>
  <c r="T85" i="252"/>
  <c r="T21" i="252"/>
  <c r="T1330" i="252"/>
  <c r="T1044" i="252"/>
  <c r="T507" i="252"/>
  <c r="T443" i="252"/>
  <c r="T379" i="252"/>
  <c r="T315" i="252"/>
  <c r="T251" i="252"/>
  <c r="T187" i="252"/>
  <c r="T123" i="252"/>
  <c r="T59" i="252"/>
  <c r="T1602" i="252"/>
  <c r="N32" i="41"/>
  <c r="S3137" i="252"/>
  <c r="S3183" i="252"/>
  <c r="S3111" i="252"/>
  <c r="S2908" i="252"/>
  <c r="S2844" i="252"/>
  <c r="S3122" i="252"/>
  <c r="S2788" i="252"/>
  <c r="S2575" i="252"/>
  <c r="S2806" i="252"/>
  <c r="S2582" i="252"/>
  <c r="S2777" i="252"/>
  <c r="S2459" i="252"/>
  <c r="S2414" i="252"/>
  <c r="S2158" i="252"/>
  <c r="S2340" i="252"/>
  <c r="S2063" i="252"/>
  <c r="S1669" i="252"/>
  <c r="S1605" i="252"/>
  <c r="S1541" i="252"/>
  <c r="S1477" i="252"/>
  <c r="S1413" i="252"/>
  <c r="S1349" i="252"/>
  <c r="S1285" i="252"/>
  <c r="S1221" i="252"/>
  <c r="S1157" i="252"/>
  <c r="S1093" i="252"/>
  <c r="S1029" i="252"/>
  <c r="S965" i="252"/>
  <c r="S901" i="252"/>
  <c r="S2375" i="252"/>
  <c r="S1944" i="252"/>
  <c r="S2409" i="252"/>
  <c r="S1957" i="252"/>
  <c r="S2347" i="252"/>
  <c r="S2325" i="252"/>
  <c r="S2195" i="252"/>
  <c r="S812" i="252"/>
  <c r="S748" i="252"/>
  <c r="S684" i="252"/>
  <c r="S620" i="252"/>
  <c r="S556" i="252"/>
  <c r="S1787" i="252"/>
  <c r="S492" i="252"/>
  <c r="S428" i="252"/>
  <c r="S364" i="252"/>
  <c r="S300" i="252"/>
  <c r="S236" i="252"/>
  <c r="S172" i="252"/>
  <c r="S108" i="252"/>
  <c r="S44" i="252"/>
  <c r="S2472" i="252"/>
  <c r="R3142" i="252"/>
  <c r="S3180" i="252"/>
  <c r="S2980" i="252"/>
  <c r="S2784" i="252"/>
  <c r="S2573" i="252"/>
  <c r="S2802" i="252"/>
  <c r="S2580" i="252"/>
  <c r="S2769" i="252"/>
  <c r="S2100" i="252"/>
  <c r="S2410" i="252"/>
  <c r="S2154" i="252"/>
  <c r="S2336" i="252"/>
  <c r="S2055" i="252"/>
  <c r="S1668" i="252"/>
  <c r="S1604" i="252"/>
  <c r="S1540" i="252"/>
  <c r="S1476" i="252"/>
  <c r="S1412" i="252"/>
  <c r="S1348" i="252"/>
  <c r="S1284" i="252"/>
  <c r="S1220" i="252"/>
  <c r="S1156" i="252"/>
  <c r="S1092" i="252"/>
  <c r="S1028" i="252"/>
  <c r="S964" i="252"/>
  <c r="S900" i="252"/>
  <c r="S2367" i="252"/>
  <c r="S1940" i="252"/>
  <c r="S2401" i="252"/>
  <c r="S1953" i="252"/>
  <c r="S2331" i="252"/>
  <c r="S2309" i="252"/>
  <c r="S2163" i="252"/>
  <c r="S811" i="252"/>
  <c r="S747" i="252"/>
  <c r="S683" i="252"/>
  <c r="S619" i="252"/>
  <c r="S555" i="252"/>
  <c r="S1771" i="252"/>
  <c r="S491" i="252"/>
  <c r="S427" i="252"/>
  <c r="S363" i="252"/>
  <c r="S299" i="252"/>
  <c r="S235" i="252"/>
  <c r="S171" i="252"/>
  <c r="S107" i="252"/>
  <c r="S43" i="252"/>
  <c r="S2381" i="252"/>
  <c r="R3172" i="252"/>
  <c r="R3100" i="252"/>
  <c r="S2875" i="252"/>
  <c r="S3195" i="252"/>
  <c r="S2898" i="252"/>
  <c r="S3024" i="252"/>
  <c r="S2935" i="252"/>
  <c r="S2732" i="252"/>
  <c r="S2547" i="252"/>
  <c r="S2750" i="252"/>
  <c r="S2554" i="252"/>
  <c r="S2662" i="252"/>
  <c r="S2048" i="252"/>
  <c r="S2358" i="252"/>
  <c r="S2102" i="252"/>
  <c r="S2284" i="252"/>
  <c r="S1719" i="252"/>
  <c r="S1655" i="252"/>
  <c r="S1591" i="252"/>
  <c r="S1527" i="252"/>
  <c r="S1463" i="252"/>
  <c r="S1399" i="252"/>
  <c r="S1335" i="252"/>
  <c r="S1271" i="252"/>
  <c r="S1207" i="252"/>
  <c r="S1143" i="252"/>
  <c r="S1079" i="252"/>
  <c r="S1015" i="252"/>
  <c r="S951" i="252"/>
  <c r="S887" i="252"/>
  <c r="S2263" i="252"/>
  <c r="S1888" i="252"/>
  <c r="S2297" i="252"/>
  <c r="S1901" i="252"/>
  <c r="S2123" i="252"/>
  <c r="S2101" i="252"/>
  <c r="S1878" i="252"/>
  <c r="S798" i="252"/>
  <c r="S734" i="252"/>
  <c r="S670" i="252"/>
  <c r="S606" i="252"/>
  <c r="S542" i="252"/>
  <c r="S1870" i="252"/>
  <c r="S518" i="252"/>
  <c r="S454" i="252"/>
  <c r="S390" i="252"/>
  <c r="S326" i="252"/>
  <c r="S262" i="252"/>
  <c r="S198" i="252"/>
  <c r="S134" i="252"/>
  <c r="S70" i="252"/>
  <c r="S2147" i="252"/>
  <c r="R3175" i="252"/>
  <c r="R3111" i="252"/>
  <c r="S3096" i="252"/>
  <c r="S3165" i="252"/>
  <c r="S3119" i="252"/>
  <c r="S3206" i="252"/>
  <c r="S3065" i="252"/>
  <c r="S3185" i="252"/>
  <c r="S2885" i="252"/>
  <c r="S2988" i="252"/>
  <c r="S3138" i="252"/>
  <c r="S2696" i="252"/>
  <c r="S2529" i="252"/>
  <c r="S2714" i="252"/>
  <c r="S2536" i="252"/>
  <c r="S2835" i="252"/>
  <c r="S2709" i="252"/>
  <c r="S2322" i="252"/>
  <c r="S1743" i="252"/>
  <c r="S2248" i="252"/>
  <c r="S1710" i="252"/>
  <c r="S1646" i="252"/>
  <c r="S1582" i="252"/>
  <c r="S1518" i="252"/>
  <c r="S1454" i="252"/>
  <c r="S1390" i="252"/>
  <c r="S1326" i="252"/>
  <c r="S1262" i="252"/>
  <c r="S1198" i="252"/>
  <c r="S1134" i="252"/>
  <c r="S1070" i="252"/>
  <c r="S1006" i="252"/>
  <c r="S942" i="252"/>
  <c r="S878" i="252"/>
  <c r="S2191" i="252"/>
  <c r="S1852" i="252"/>
  <c r="S2225" i="252"/>
  <c r="S1865" i="252"/>
  <c r="S1994" i="252"/>
  <c r="S1983" i="252"/>
  <c r="S1742" i="252"/>
  <c r="S789" i="252"/>
  <c r="S725" i="252"/>
  <c r="S661" i="252"/>
  <c r="S597" i="252"/>
  <c r="S533" i="252"/>
  <c r="S2221" i="252"/>
  <c r="S469" i="252"/>
  <c r="S405" i="252"/>
  <c r="S341" i="252"/>
  <c r="S277" i="252"/>
  <c r="S213" i="252"/>
  <c r="S149" i="252"/>
  <c r="S85" i="252"/>
  <c r="S21" i="252"/>
  <c r="R3205" i="252"/>
  <c r="R3126" i="252"/>
  <c r="R3041" i="252"/>
  <c r="R2991" i="252"/>
  <c r="R3034" i="252"/>
  <c r="R2892" i="252"/>
  <c r="R2794" i="252"/>
  <c r="R2730" i="252"/>
  <c r="R2666" i="252"/>
  <c r="R2604" i="252"/>
  <c r="R2540" i="252"/>
  <c r="R2456" i="252"/>
  <c r="R2392" i="252"/>
  <c r="R2328" i="252"/>
  <c r="R2264" i="252"/>
  <c r="R2200" i="252"/>
  <c r="R2136" i="252"/>
  <c r="R2072" i="252"/>
  <c r="R2030" i="252"/>
  <c r="R1966" i="252"/>
  <c r="R1902" i="252"/>
  <c r="R1838" i="252"/>
  <c r="R1774" i="252"/>
  <c r="R1706" i="252"/>
  <c r="R1589" i="252"/>
  <c r="R1461" i="252"/>
  <c r="R1333" i="252"/>
  <c r="R1205" i="252"/>
  <c r="R1580" i="252"/>
  <c r="R1324" i="252"/>
  <c r="R1112" i="252"/>
  <c r="R984" i="252"/>
  <c r="R856" i="252"/>
  <c r="R1206" i="252"/>
  <c r="R465" i="252"/>
  <c r="R401" i="252"/>
  <c r="R337" i="252"/>
  <c r="R273" i="252"/>
  <c r="R209" i="252"/>
  <c r="R145" i="252"/>
  <c r="R81" i="252"/>
  <c r="R17" i="252"/>
  <c r="R943" i="252"/>
  <c r="R769" i="252"/>
  <c r="R641" i="252"/>
  <c r="R1562" i="252"/>
  <c r="R861" i="252"/>
  <c r="R602" i="252"/>
  <c r="R784" i="252"/>
  <c r="R953" i="252"/>
  <c r="T3191" i="252"/>
  <c r="T3096" i="252"/>
  <c r="T3005" i="252"/>
  <c r="T2941" i="252"/>
  <c r="T2826" i="252"/>
  <c r="T2762" i="252"/>
  <c r="T2698" i="252"/>
  <c r="T2853" i="252"/>
  <c r="T2615" i="252"/>
  <c r="T2551" i="252"/>
  <c r="T2487" i="252"/>
  <c r="T2455" i="252"/>
  <c r="T2391" i="252"/>
  <c r="T2327" i="252"/>
  <c r="T2263" i="252"/>
  <c r="T2129" i="252"/>
  <c r="R3037" i="252"/>
  <c r="R2990" i="252"/>
  <c r="R2931" i="252"/>
  <c r="R2890" i="252"/>
  <c r="R2793" i="252"/>
  <c r="R2729" i="252"/>
  <c r="R2665" i="252"/>
  <c r="R2603" i="252"/>
  <c r="R2539" i="252"/>
  <c r="R2455" i="252"/>
  <c r="R2391" i="252"/>
  <c r="R2327" i="252"/>
  <c r="R2263" i="252"/>
  <c r="R2199" i="252"/>
  <c r="R2135" i="252"/>
  <c r="R2071" i="252"/>
  <c r="R2029" i="252"/>
  <c r="R1965" i="252"/>
  <c r="R1901" i="252"/>
  <c r="R1837" i="252"/>
  <c r="R1773" i="252"/>
  <c r="R1704" i="252"/>
  <c r="R1587" i="252"/>
  <c r="R1459" i="252"/>
  <c r="R1331" i="252"/>
  <c r="R1203" i="252"/>
  <c r="R1576" i="252"/>
  <c r="R1320" i="252"/>
  <c r="R1110" i="252"/>
  <c r="R982" i="252"/>
  <c r="R854" i="252"/>
  <c r="R1190" i="252"/>
  <c r="R464" i="252"/>
  <c r="R400" i="252"/>
  <c r="R336" i="252"/>
  <c r="R272" i="252"/>
  <c r="R208" i="252"/>
  <c r="R144" i="252"/>
  <c r="R80" i="252"/>
  <c r="R16" i="252"/>
  <c r="R939" i="252"/>
  <c r="R767" i="252"/>
  <c r="R639" i="252"/>
  <c r="R1546" i="252"/>
  <c r="R853" i="252"/>
  <c r="R598" i="252"/>
  <c r="R776" i="252"/>
  <c r="R937" i="252"/>
  <c r="T3190" i="252"/>
  <c r="T3095" i="252"/>
  <c r="T3004" i="252"/>
  <c r="T2940" i="252"/>
  <c r="T2825" i="252"/>
  <c r="T2761" i="252"/>
  <c r="T2697" i="252"/>
  <c r="T2845" i="252"/>
  <c r="T2614" i="252"/>
  <c r="T2550" i="252"/>
  <c r="T2486" i="252"/>
  <c r="T2454" i="252"/>
  <c r="T2390" i="252"/>
  <c r="T2326" i="252"/>
  <c r="T2262" i="252"/>
  <c r="T2125" i="252"/>
  <c r="R3075" i="252"/>
  <c r="R2985" i="252"/>
  <c r="R2921" i="252"/>
  <c r="R2880" i="252"/>
  <c r="R2788" i="252"/>
  <c r="R2724" i="252"/>
  <c r="R2660" i="252"/>
  <c r="R2598" i="252"/>
  <c r="R2534" i="252"/>
  <c r="R2450" i="252"/>
  <c r="R2386" i="252"/>
  <c r="R2322" i="252"/>
  <c r="R2258" i="252"/>
  <c r="R2194" i="252"/>
  <c r="R2130" i="252"/>
  <c r="R2066" i="252"/>
  <c r="R2024" i="252"/>
  <c r="R1960" i="252"/>
  <c r="R1896" i="252"/>
  <c r="R1832" i="252"/>
  <c r="R1768" i="252"/>
  <c r="R3038" i="252"/>
  <c r="R1577" i="252"/>
  <c r="R1449" i="252"/>
  <c r="R1321" i="252"/>
  <c r="R1193" i="252"/>
  <c r="R1556" i="252"/>
  <c r="R1300" i="252"/>
  <c r="R1100" i="252"/>
  <c r="R972" i="252"/>
  <c r="R1670" i="252"/>
  <c r="R529" i="252"/>
  <c r="R459" i="252"/>
  <c r="R395" i="252"/>
  <c r="R331" i="252"/>
  <c r="R267" i="252"/>
  <c r="R203" i="252"/>
  <c r="R139" i="252"/>
  <c r="R75" i="252"/>
  <c r="R11" i="252"/>
  <c r="R919" i="252"/>
  <c r="R757" i="252"/>
  <c r="R629" i="252"/>
  <c r="R1466" i="252"/>
  <c r="R941" i="252"/>
  <c r="R642" i="252"/>
  <c r="R881" i="252"/>
  <c r="R1113" i="252"/>
  <c r="T3201" i="252"/>
  <c r="T3106" i="252"/>
  <c r="T3015" i="252"/>
  <c r="T2951" i="252"/>
  <c r="T2836" i="252"/>
  <c r="T2772" i="252"/>
  <c r="T2708" i="252"/>
  <c r="T2897" i="252"/>
  <c r="T2625" i="252"/>
  <c r="T2561" i="252"/>
  <c r="T2497" i="252"/>
  <c r="T2851" i="252"/>
  <c r="T2401" i="252"/>
  <c r="T2337" i="252"/>
  <c r="T2273" i="252"/>
  <c r="T2169" i="252"/>
  <c r="R3052" i="252"/>
  <c r="R2996" i="252"/>
  <c r="R2932" i="252"/>
  <c r="R2902" i="252"/>
  <c r="R2799" i="252"/>
  <c r="R2735" i="252"/>
  <c r="R2671" i="252"/>
  <c r="R2609" i="252"/>
  <c r="R2545" i="252"/>
  <c r="R2464" i="252"/>
  <c r="R2397" i="252"/>
  <c r="R2333" i="252"/>
  <c r="R2269" i="252"/>
  <c r="R2205" i="252"/>
  <c r="R2141" i="252"/>
  <c r="R2077" i="252"/>
  <c r="R2035" i="252"/>
  <c r="R1971" i="252"/>
  <c r="R1907" i="252"/>
  <c r="R1843" i="252"/>
  <c r="R1779" i="252"/>
  <c r="R1716" i="252"/>
  <c r="R1599" i="252"/>
  <c r="R1471" i="252"/>
  <c r="R1343" i="252"/>
  <c r="R1215" i="252"/>
  <c r="R1600" i="252"/>
  <c r="R1344" i="252"/>
  <c r="R1122" i="252"/>
  <c r="R994" i="252"/>
  <c r="R866" i="252"/>
  <c r="R1246" i="252"/>
  <c r="R470" i="252"/>
  <c r="R406" i="252"/>
  <c r="R342" i="252"/>
  <c r="R278" i="252"/>
  <c r="R214" i="252"/>
  <c r="R150" i="252"/>
  <c r="R86" i="252"/>
  <c r="R22" i="252"/>
  <c r="R963" i="252"/>
  <c r="R779" i="252"/>
  <c r="R651" i="252"/>
  <c r="R1642" i="252"/>
  <c r="R901" i="252"/>
  <c r="R622" i="252"/>
  <c r="R8" i="252"/>
  <c r="R632" i="252"/>
  <c r="R756" i="252"/>
  <c r="T3165" i="252"/>
  <c r="T3166" i="252"/>
  <c r="T2986" i="252"/>
  <c r="T3058" i="252"/>
  <c r="T2807" i="252"/>
  <c r="T2743" i="252"/>
  <c r="T2679" i="252"/>
  <c r="T2919" i="252"/>
  <c r="T2596" i="252"/>
  <c r="T2532" i="252"/>
  <c r="T2468" i="252"/>
  <c r="T2436" i="252"/>
  <c r="T2372" i="252"/>
  <c r="T2308" i="252"/>
  <c r="T2244" i="252"/>
  <c r="T2031" i="252"/>
  <c r="T1939" i="252"/>
  <c r="T1875" i="252"/>
  <c r="T1811" i="252"/>
  <c r="T2912" i="252"/>
  <c r="T1719" i="252"/>
  <c r="T1601" i="252"/>
  <c r="T1473" i="252"/>
  <c r="T1345" i="252"/>
  <c r="T1217" i="252"/>
  <c r="T1073" i="252"/>
  <c r="T945" i="252"/>
  <c r="T1648" i="252"/>
  <c r="T1392" i="252"/>
  <c r="T850" i="252"/>
  <c r="T786" i="252"/>
  <c r="T722" i="252"/>
  <c r="T658" i="252"/>
  <c r="T594" i="252"/>
  <c r="T1167" i="252"/>
  <c r="T902" i="252"/>
  <c r="T1342" i="252"/>
  <c r="T904" i="252"/>
  <c r="T410" i="252"/>
  <c r="T282" i="252"/>
  <c r="T154" i="252"/>
  <c r="T26" i="252"/>
  <c r="T924" i="252"/>
  <c r="T289" i="252"/>
  <c r="T33" i="252"/>
  <c r="T455" i="252"/>
  <c r="T199" i="252"/>
  <c r="T1173" i="252"/>
  <c r="T2156" i="252"/>
  <c r="T2892" i="252"/>
  <c r="T2006" i="252"/>
  <c r="T1942" i="252"/>
  <c r="T1878" i="252"/>
  <c r="T1814" i="252"/>
  <c r="T1750" i="252"/>
  <c r="T2098" i="252"/>
  <c r="T1607" i="252"/>
  <c r="T1479" i="252"/>
  <c r="T1351" i="252"/>
  <c r="T1223" i="252"/>
  <c r="T1079" i="252"/>
  <c r="T951" i="252"/>
  <c r="T1660" i="252"/>
  <c r="T1404" i="252"/>
  <c r="T1185" i="252"/>
  <c r="T837" i="252"/>
  <c r="T821" i="252"/>
  <c r="T805" i="252"/>
  <c r="T789" i="252"/>
  <c r="T773" i="252"/>
  <c r="T757" i="252"/>
  <c r="T741" i="252"/>
  <c r="T725" i="252"/>
  <c r="T709" i="252"/>
  <c r="T693" i="252"/>
  <c r="T677" i="252"/>
  <c r="T661" i="252"/>
  <c r="T645" i="252"/>
  <c r="T629" i="252"/>
  <c r="T613" i="252"/>
  <c r="T597" i="252"/>
  <c r="T581" i="252"/>
  <c r="T565" i="252"/>
  <c r="T549" i="252"/>
  <c r="T1192" i="252"/>
  <c r="T1106" i="252"/>
  <c r="T1042" i="252"/>
  <c r="T978" i="252"/>
  <c r="T914" i="252"/>
  <c r="T538" i="252"/>
  <c r="T1622" i="252"/>
  <c r="T1494" i="252"/>
  <c r="T1366" i="252"/>
  <c r="T1238" i="252"/>
  <c r="T1120" i="252"/>
  <c r="T992" i="252"/>
  <c r="T864" i="252"/>
  <c r="T496" i="252"/>
  <c r="T464" i="252"/>
  <c r="T432" i="252"/>
  <c r="T400" i="252"/>
  <c r="T368" i="252"/>
  <c r="T336" i="252"/>
  <c r="T304" i="252"/>
  <c r="T272" i="252"/>
  <c r="T240" i="252"/>
  <c r="T208" i="252"/>
  <c r="T176" i="252"/>
  <c r="T144" i="252"/>
  <c r="T112" i="252"/>
  <c r="T80" i="252"/>
  <c r="T48" i="252"/>
  <c r="T16" i="252"/>
  <c r="T1546" i="252"/>
  <c r="T1290" i="252"/>
  <c r="T1100" i="252"/>
  <c r="T528" i="252"/>
  <c r="T461" i="252"/>
  <c r="T397" i="252"/>
  <c r="T333" i="252"/>
  <c r="T269" i="252"/>
  <c r="T205" i="252"/>
  <c r="T141" i="252"/>
  <c r="T77" i="252"/>
  <c r="T13" i="252"/>
  <c r="T1266" i="252"/>
  <c r="T1012" i="252"/>
  <c r="T499" i="252"/>
  <c r="T435" i="252"/>
  <c r="T371" i="252"/>
  <c r="T307" i="252"/>
  <c r="T243" i="252"/>
  <c r="T179" i="252"/>
  <c r="T115" i="252"/>
  <c r="T51" i="252"/>
  <c r="T1538" i="252"/>
  <c r="T2211" i="252"/>
  <c r="T2195" i="252"/>
  <c r="T2179" i="252"/>
  <c r="T2163" i="252"/>
  <c r="T2147" i="252"/>
  <c r="T2131" i="252"/>
  <c r="T2115" i="252"/>
  <c r="T2888" i="252"/>
  <c r="T2855" i="252"/>
  <c r="T2045" i="252"/>
  <c r="T2029" i="252"/>
  <c r="T2013" i="252"/>
  <c r="T1997" i="252"/>
  <c r="T1981" i="252"/>
  <c r="T1965" i="252"/>
  <c r="T1949" i="252"/>
  <c r="T1933" i="252"/>
  <c r="T1917" i="252"/>
  <c r="T1901" i="252"/>
  <c r="T1885" i="252"/>
  <c r="T1869" i="252"/>
  <c r="T1853" i="252"/>
  <c r="T1837" i="252"/>
  <c r="T1821" i="252"/>
  <c r="T1805" i="252"/>
  <c r="T1789" i="252"/>
  <c r="T1773" i="252"/>
  <c r="T1757" i="252"/>
  <c r="T2087" i="252"/>
  <c r="T2068" i="252"/>
  <c r="T2056" i="252"/>
  <c r="T2900" i="252"/>
  <c r="T2094" i="252"/>
  <c r="T1685" i="252"/>
  <c r="T1653" i="252"/>
  <c r="T1621" i="252"/>
  <c r="T1589" i="252"/>
  <c r="T1557" i="252"/>
  <c r="T1525" i="252"/>
  <c r="T1493" i="252"/>
  <c r="T1461" i="252"/>
  <c r="T1429" i="252"/>
  <c r="T1397" i="252"/>
  <c r="T1365" i="252"/>
  <c r="T1333" i="252"/>
  <c r="T1301" i="252"/>
  <c r="T1269" i="252"/>
  <c r="T1237" i="252"/>
  <c r="T1727" i="252"/>
  <c r="T1164" i="252"/>
  <c r="T1125" i="252"/>
  <c r="T1093" i="252"/>
  <c r="T1061" i="252"/>
  <c r="T1029" i="252"/>
  <c r="T997" i="252"/>
  <c r="T965" i="252"/>
  <c r="T933" i="252"/>
  <c r="T901" i="252"/>
  <c r="T869" i="252"/>
  <c r="T1688" i="252"/>
  <c r="T1624" i="252"/>
  <c r="T1560" i="252"/>
  <c r="T1496" i="252"/>
  <c r="T1432" i="252"/>
  <c r="T1368" i="252"/>
  <c r="T1304" i="252"/>
  <c r="T1240" i="252"/>
  <c r="T1178" i="252"/>
  <c r="T844" i="252"/>
  <c r="T828" i="252"/>
  <c r="T812" i="252"/>
  <c r="T796" i="252"/>
  <c r="T780" i="252"/>
  <c r="T764" i="252"/>
  <c r="T748" i="252"/>
  <c r="T732" i="252"/>
  <c r="T716" i="252"/>
  <c r="T700" i="252"/>
  <c r="T684" i="252"/>
  <c r="T668" i="252"/>
  <c r="T652" i="252"/>
  <c r="T636" i="252"/>
  <c r="T620" i="252"/>
  <c r="T604" i="252"/>
  <c r="T588" i="252"/>
  <c r="T572" i="252"/>
  <c r="T556" i="252"/>
  <c r="T540" i="252"/>
  <c r="T1134" i="252"/>
  <c r="T1070" i="252"/>
  <c r="T1006" i="252"/>
  <c r="T942" i="252"/>
  <c r="T878" i="252"/>
  <c r="T1678" i="252"/>
  <c r="T1550" i="252"/>
  <c r="T1422" i="252"/>
  <c r="T1294" i="252"/>
  <c r="T1165" i="252"/>
  <c r="T1112" i="252"/>
  <c r="T984" i="252"/>
  <c r="T856" i="252"/>
  <c r="T494" i="252"/>
  <c r="T462" i="252"/>
  <c r="T430" i="252"/>
  <c r="T398" i="252"/>
  <c r="T366" i="252"/>
  <c r="T334" i="252"/>
  <c r="T302" i="252"/>
  <c r="T270" i="252"/>
  <c r="T238" i="252"/>
  <c r="T206" i="252"/>
  <c r="T174" i="252"/>
  <c r="T142" i="252"/>
  <c r="T110" i="252"/>
  <c r="T78" i="252"/>
  <c r="T46" i="252"/>
  <c r="T14" i="252"/>
  <c r="T1530" i="252"/>
  <c r="T1274" i="252"/>
  <c r="T1084" i="252"/>
  <c r="T521" i="252"/>
  <c r="T457" i="252"/>
  <c r="T393" i="252"/>
  <c r="T329" i="252"/>
  <c r="T265" i="252"/>
  <c r="T201" i="252"/>
  <c r="T137" i="252"/>
  <c r="T73" i="252"/>
  <c r="T9" i="252"/>
  <c r="T1234" i="252"/>
  <c r="T996" i="252"/>
  <c r="T495" i="252"/>
  <c r="T431" i="252"/>
  <c r="T367" i="252"/>
  <c r="T303" i="252"/>
  <c r="T239" i="252"/>
  <c r="T175" i="252"/>
  <c r="T111" i="252"/>
  <c r="T47" i="252"/>
  <c r="T1506" i="252"/>
  <c r="K32" i="41"/>
  <c r="T2210" i="252"/>
  <c r="T2194" i="252"/>
  <c r="T2178" i="252"/>
  <c r="T2162" i="252"/>
  <c r="T2146" i="252"/>
  <c r="T2130" i="252"/>
  <c r="T2114" i="252"/>
  <c r="T2872" i="252"/>
  <c r="T2647" i="252"/>
  <c r="T2044" i="252"/>
  <c r="T2028" i="252"/>
  <c r="T2012" i="252"/>
  <c r="T1996" i="252"/>
  <c r="T1980" i="252"/>
  <c r="T1964" i="252"/>
  <c r="T1948" i="252"/>
  <c r="T1932" i="252"/>
  <c r="T1916" i="252"/>
  <c r="T1900" i="252"/>
  <c r="T1884" i="252"/>
  <c r="T1868" i="252"/>
  <c r="T1852" i="252"/>
  <c r="T1836" i="252"/>
  <c r="T1820" i="252"/>
  <c r="T1804" i="252"/>
  <c r="T1788" i="252"/>
  <c r="T1772" i="252"/>
  <c r="T1756" i="252"/>
  <c r="T2083" i="252"/>
  <c r="T2060" i="252"/>
  <c r="T2048" i="252"/>
  <c r="T2086" i="252"/>
  <c r="T2062" i="252"/>
  <c r="T1683" i="252"/>
  <c r="T1651" i="252"/>
  <c r="T1619" i="252"/>
  <c r="T1587" i="252"/>
  <c r="T1555" i="252"/>
  <c r="T1523" i="252"/>
  <c r="T1491" i="252"/>
  <c r="T1459" i="252"/>
  <c r="T1427" i="252"/>
  <c r="T1395" i="252"/>
  <c r="T1363" i="252"/>
  <c r="T1331" i="252"/>
  <c r="T1299" i="252"/>
  <c r="T1267" i="252"/>
  <c r="T1235" i="252"/>
  <c r="T1723" i="252"/>
  <c r="T1163" i="252"/>
  <c r="T1123" i="252"/>
  <c r="T1091" i="252"/>
  <c r="T1059" i="252"/>
  <c r="T1027" i="252"/>
  <c r="T995" i="252"/>
  <c r="T963" i="252"/>
  <c r="T931" i="252"/>
  <c r="T899" i="252"/>
  <c r="T867" i="252"/>
  <c r="T1684" i="252"/>
  <c r="T1620" i="252"/>
  <c r="T1556" i="252"/>
  <c r="T1492" i="252"/>
  <c r="T1428" i="252"/>
  <c r="T1364" i="252"/>
  <c r="T1300" i="252"/>
  <c r="T1236" i="252"/>
  <c r="T1177" i="252"/>
  <c r="T843" i="252"/>
  <c r="T827" i="252"/>
  <c r="T811" i="252"/>
  <c r="T795" i="252"/>
  <c r="T779" i="252"/>
  <c r="T763" i="252"/>
  <c r="T747" i="252"/>
  <c r="T731" i="252"/>
  <c r="T715" i="252"/>
  <c r="T699" i="252"/>
  <c r="T683" i="252"/>
  <c r="T667" i="252"/>
  <c r="T651" i="252"/>
  <c r="T635" i="252"/>
  <c r="T619" i="252"/>
  <c r="T603" i="252"/>
  <c r="T587" i="252"/>
  <c r="T571" i="252"/>
  <c r="T555" i="252"/>
  <c r="T539" i="252"/>
  <c r="T1130" i="252"/>
  <c r="T1066" i="252"/>
  <c r="T1002" i="252"/>
  <c r="T938" i="252"/>
  <c r="T874" i="252"/>
  <c r="T1670" i="252"/>
  <c r="T1542" i="252"/>
  <c r="T1414" i="252"/>
  <c r="T1286" i="252"/>
  <c r="T1158" i="252"/>
  <c r="T1104" i="252"/>
  <c r="T976" i="252"/>
  <c r="T532" i="252"/>
  <c r="T492" i="252"/>
  <c r="T460" i="252"/>
  <c r="T428" i="252"/>
  <c r="T396" i="252"/>
  <c r="T364" i="252"/>
  <c r="T332" i="252"/>
  <c r="T300" i="252"/>
  <c r="T268" i="252"/>
  <c r="T236" i="252"/>
  <c r="T204" i="252"/>
  <c r="T172" i="252"/>
  <c r="T140" i="252"/>
  <c r="T108" i="252"/>
  <c r="T76" i="252"/>
  <c r="T44" i="252"/>
  <c r="T12" i="252"/>
  <c r="T1514" i="252"/>
  <c r="T1258" i="252"/>
  <c r="T1068" i="252"/>
  <c r="T517" i="252"/>
  <c r="T453" i="252"/>
  <c r="T389" i="252"/>
  <c r="T325" i="252"/>
  <c r="T261" i="252"/>
  <c r="T197" i="252"/>
  <c r="T133" i="252"/>
  <c r="T69" i="252"/>
  <c r="T1720" i="252"/>
  <c r="T1205" i="252"/>
  <c r="T980" i="252"/>
  <c r="T491" i="252"/>
  <c r="T427" i="252"/>
  <c r="T363" i="252"/>
  <c r="T299" i="252"/>
  <c r="T235" i="252"/>
  <c r="T171" i="252"/>
  <c r="T107" i="252"/>
  <c r="T43" i="252"/>
  <c r="T1474" i="252"/>
  <c r="S3163" i="252"/>
  <c r="S3072" i="252"/>
  <c r="S3109" i="252"/>
  <c r="S2892" i="252"/>
  <c r="S3016" i="252"/>
  <c r="S2661" i="252"/>
  <c r="S2724" i="252"/>
  <c r="S2543" i="252"/>
  <c r="S2742" i="252"/>
  <c r="S2550" i="252"/>
  <c r="S2484" i="252"/>
  <c r="S2821" i="252"/>
  <c r="S2350" i="252"/>
  <c r="S2091" i="252"/>
  <c r="S2276" i="252"/>
  <c r="S1717" i="252"/>
  <c r="S1653" i="252"/>
  <c r="S1589" i="252"/>
  <c r="S1525" i="252"/>
  <c r="S1461" i="252"/>
  <c r="S1397" i="252"/>
  <c r="S1333" i="252"/>
  <c r="S1269" i="252"/>
  <c r="S1205" i="252"/>
  <c r="S1141" i="252"/>
  <c r="S1077" i="252"/>
  <c r="S1013" i="252"/>
  <c r="S949" i="252"/>
  <c r="S885" i="252"/>
  <c r="S2247" i="252"/>
  <c r="S1880" i="252"/>
  <c r="S2281" i="252"/>
  <c r="S1893" i="252"/>
  <c r="S2073" i="252"/>
  <c r="S2039" i="252"/>
  <c r="S1846" i="252"/>
  <c r="S796" i="252"/>
  <c r="S732" i="252"/>
  <c r="S668" i="252"/>
  <c r="S604" i="252"/>
  <c r="S540" i="252"/>
  <c r="S1806" i="252"/>
  <c r="S476" i="252"/>
  <c r="S412" i="252"/>
  <c r="S348" i="252"/>
  <c r="S284" i="252"/>
  <c r="S220" i="252"/>
  <c r="S156" i="252"/>
  <c r="S92" i="252"/>
  <c r="S28" i="252"/>
  <c r="R3186" i="252"/>
  <c r="R3133" i="252"/>
  <c r="S3039" i="252"/>
  <c r="S2969" i="252"/>
  <c r="S2720" i="252"/>
  <c r="S2541" i="252"/>
  <c r="S2738" i="252"/>
  <c r="S2548" i="252"/>
  <c r="S2476" i="252"/>
  <c r="S2805" i="252"/>
  <c r="S2346" i="252"/>
  <c r="S2083" i="252"/>
  <c r="S2272" i="252"/>
  <c r="S1716" i="252"/>
  <c r="S1652" i="252"/>
  <c r="S1588" i="252"/>
  <c r="S1524" i="252"/>
  <c r="S1460" i="252"/>
  <c r="S1396" i="252"/>
  <c r="S1332" i="252"/>
  <c r="S1268" i="252"/>
  <c r="S1204" i="252"/>
  <c r="S1140" i="252"/>
  <c r="S1076" i="252"/>
  <c r="S1012" i="252"/>
  <c r="S948" i="252"/>
  <c r="S884" i="252"/>
  <c r="S2239" i="252"/>
  <c r="S1876" i="252"/>
  <c r="S2273" i="252"/>
  <c r="S1889" i="252"/>
  <c r="S2042" i="252"/>
  <c r="S2031" i="252"/>
  <c r="S1830" i="252"/>
  <c r="S795" i="252"/>
  <c r="S731" i="252"/>
  <c r="S667" i="252"/>
  <c r="S603" i="252"/>
  <c r="S539" i="252"/>
  <c r="S1774" i="252"/>
  <c r="S475" i="252"/>
  <c r="S411" i="252"/>
  <c r="S347" i="252"/>
  <c r="S283" i="252"/>
  <c r="S219" i="252"/>
  <c r="S155" i="252"/>
  <c r="S91" i="252"/>
  <c r="S27" i="252"/>
  <c r="R3140" i="252"/>
  <c r="S3146" i="252"/>
  <c r="S2996" i="252"/>
  <c r="S3058" i="252"/>
  <c r="S2878" i="252"/>
  <c r="S2960" i="252"/>
  <c r="S2989" i="252"/>
  <c r="S2668" i="252"/>
  <c r="S2515" i="252"/>
  <c r="S2686" i="252"/>
  <c r="S2522" i="252"/>
  <c r="S2779" i="252"/>
  <c r="S2098" i="252"/>
  <c r="S2294" i="252"/>
  <c r="S2759" i="252"/>
  <c r="S2220" i="252"/>
  <c r="S1703" i="252"/>
  <c r="S1639" i="252"/>
  <c r="S1575" i="252"/>
  <c r="S1511" i="252"/>
  <c r="S1447" i="252"/>
  <c r="S1383" i="252"/>
  <c r="S1319" i="252"/>
  <c r="S1255" i="252"/>
  <c r="S1191" i="252"/>
  <c r="S1127" i="252"/>
  <c r="S1063" i="252"/>
  <c r="S999" i="252"/>
  <c r="S935" i="252"/>
  <c r="S871" i="252"/>
  <c r="S2135" i="252"/>
  <c r="S1824" i="252"/>
  <c r="S2169" i="252"/>
  <c r="S1837" i="252"/>
  <c r="S1938" i="252"/>
  <c r="S1927" i="252"/>
  <c r="S846" i="252"/>
  <c r="S782" i="252"/>
  <c r="S718" i="252"/>
  <c r="S654" i="252"/>
  <c r="S590" i="252"/>
  <c r="S526" i="252"/>
  <c r="S502" i="252"/>
  <c r="S438" i="252"/>
  <c r="S374" i="252"/>
  <c r="S310" i="252"/>
  <c r="S246" i="252"/>
  <c r="S182" i="252"/>
  <c r="S118" i="252"/>
  <c r="S54" i="252"/>
  <c r="S2253" i="252"/>
  <c r="R3162" i="252"/>
  <c r="R3095" i="252"/>
  <c r="S2891" i="252"/>
  <c r="S3153" i="252"/>
  <c r="S3085" i="252"/>
  <c r="S3156" i="252"/>
  <c r="S3049" i="252"/>
  <c r="S2936" i="252"/>
  <c r="S2869" i="252"/>
  <c r="S3030" i="252"/>
  <c r="S2655" i="252"/>
  <c r="S2625" i="252"/>
  <c r="S2497" i="252"/>
  <c r="S2632" i="252"/>
  <c r="S2504" i="252"/>
  <c r="S2707" i="252"/>
  <c r="S2062" i="252"/>
  <c r="S2258" i="252"/>
  <c r="S2440" i="252"/>
  <c r="S2184" i="252"/>
  <c r="S1694" i="252"/>
  <c r="S1630" i="252"/>
  <c r="S1566" i="252"/>
  <c r="S1502" i="252"/>
  <c r="S1438" i="252"/>
  <c r="S1374" i="252"/>
  <c r="S1310" i="252"/>
  <c r="S1246" i="252"/>
  <c r="S1182" i="252"/>
  <c r="S1118" i="252"/>
  <c r="S1054" i="252"/>
  <c r="S990" i="252"/>
  <c r="S926" i="252"/>
  <c r="S862" i="252"/>
  <c r="S2044" i="252"/>
  <c r="S1788" i="252"/>
  <c r="S2093" i="252"/>
  <c r="S1801" i="252"/>
  <c r="S1866" i="252"/>
  <c r="S1855" i="252"/>
  <c r="S837" i="252"/>
  <c r="S773" i="252"/>
  <c r="S709" i="252"/>
  <c r="S645" i="252"/>
  <c r="S581" i="252"/>
  <c r="S2333" i="252"/>
  <c r="S517" i="252"/>
  <c r="S453" i="252"/>
  <c r="S389" i="252"/>
  <c r="S325" i="252"/>
  <c r="S261" i="252"/>
  <c r="S197" i="252"/>
  <c r="S133" i="252"/>
  <c r="S69" i="252"/>
  <c r="S1982" i="252"/>
  <c r="R3173" i="252"/>
  <c r="R3110" i="252"/>
  <c r="R3055" i="252"/>
  <c r="R2975" i="252"/>
  <c r="R2901" i="252"/>
  <c r="R2860" i="252"/>
  <c r="R2778" i="252"/>
  <c r="R2714" i="252"/>
  <c r="R2650" i="252"/>
  <c r="R2588" i="252"/>
  <c r="R2524" i="252"/>
  <c r="R2440" i="252"/>
  <c r="R2376" i="252"/>
  <c r="R2312" i="252"/>
  <c r="R2248" i="252"/>
  <c r="R2184" i="252"/>
  <c r="R2120" i="252"/>
  <c r="R2056" i="252"/>
  <c r="R2014" i="252"/>
  <c r="R1950" i="252"/>
  <c r="R1886" i="252"/>
  <c r="R1822" i="252"/>
  <c r="R1758" i="252"/>
  <c r="R1685" i="252"/>
  <c r="R1557" i="252"/>
  <c r="R1429" i="252"/>
  <c r="R1301" i="252"/>
  <c r="R1173" i="252"/>
  <c r="R1516" i="252"/>
  <c r="R1260" i="252"/>
  <c r="R1080" i="252"/>
  <c r="R952" i="252"/>
  <c r="R1590" i="252"/>
  <c r="R513" i="252"/>
  <c r="R449" i="252"/>
  <c r="R385" i="252"/>
  <c r="R321" i="252"/>
  <c r="R257" i="252"/>
  <c r="R193" i="252"/>
  <c r="R129" i="252"/>
  <c r="R65" i="252"/>
  <c r="R1135" i="252"/>
  <c r="R879" i="252"/>
  <c r="R737" i="252"/>
  <c r="R609" i="252"/>
  <c r="R1306" i="252"/>
  <c r="R794" i="252"/>
  <c r="R538" i="252"/>
  <c r="R656" i="252"/>
  <c r="R780" i="252"/>
  <c r="T3175" i="252"/>
  <c r="T3163" i="252"/>
  <c r="T2989" i="252"/>
  <c r="T3070" i="252"/>
  <c r="T2810" i="252"/>
  <c r="T2746" i="252"/>
  <c r="T2682" i="252"/>
  <c r="T2931" i="252"/>
  <c r="T2599" i="252"/>
  <c r="T2535" i="252"/>
  <c r="T2471" i="252"/>
  <c r="T2439" i="252"/>
  <c r="T2375" i="252"/>
  <c r="T2311" i="252"/>
  <c r="T2247" i="252"/>
  <c r="T2043" i="252"/>
  <c r="R3053" i="252"/>
  <c r="R2974" i="252"/>
  <c r="R2899" i="252"/>
  <c r="R2855" i="252"/>
  <c r="R2777" i="252"/>
  <c r="R2713" i="252"/>
  <c r="R2649" i="252"/>
  <c r="R2587" i="252"/>
  <c r="R2523" i="252"/>
  <c r="R2439" i="252"/>
  <c r="R2375" i="252"/>
  <c r="R2311" i="252"/>
  <c r="R2247" i="252"/>
  <c r="R2183" i="252"/>
  <c r="R2119" i="252"/>
  <c r="R2055" i="252"/>
  <c r="R2013" i="252"/>
  <c r="R1949" i="252"/>
  <c r="R1885" i="252"/>
  <c r="R1821" i="252"/>
  <c r="R1757" i="252"/>
  <c r="R1683" i="252"/>
  <c r="R1555" i="252"/>
  <c r="R1427" i="252"/>
  <c r="R1299" i="252"/>
  <c r="R1171" i="252"/>
  <c r="R1512" i="252"/>
  <c r="R1256" i="252"/>
  <c r="R1078" i="252"/>
  <c r="R950" i="252"/>
  <c r="R1582" i="252"/>
  <c r="R512" i="252"/>
  <c r="R448" i="252"/>
  <c r="R384" i="252"/>
  <c r="R320" i="252"/>
  <c r="R256" i="252"/>
  <c r="R192" i="252"/>
  <c r="R128" i="252"/>
  <c r="R64" i="252"/>
  <c r="R1131" i="252"/>
  <c r="R875" i="252"/>
  <c r="R735" i="252"/>
  <c r="R607" i="252"/>
  <c r="R1290" i="252"/>
  <c r="R790" i="252"/>
  <c r="R530" i="252"/>
  <c r="R648" i="252"/>
  <c r="R772" i="252"/>
  <c r="T3173" i="252"/>
  <c r="T3159" i="252"/>
  <c r="T2988" i="252"/>
  <c r="T3066" i="252"/>
  <c r="T2809" i="252"/>
  <c r="T2745" i="252"/>
  <c r="T2681" i="252"/>
  <c r="T2927" i="252"/>
  <c r="T2598" i="252"/>
  <c r="T2534" i="252"/>
  <c r="T2470" i="252"/>
  <c r="T2438" i="252"/>
  <c r="T2374" i="252"/>
  <c r="T2310" i="252"/>
  <c r="T2246" i="252"/>
  <c r="T2039" i="252"/>
  <c r="R3039" i="252"/>
  <c r="R2969" i="252"/>
  <c r="R2889" i="252"/>
  <c r="R2836" i="252"/>
  <c r="R2772" i="252"/>
  <c r="R2708" i="252"/>
  <c r="R2644" i="252"/>
  <c r="R2582" i="252"/>
  <c r="R2518" i="252"/>
  <c r="R2434" i="252"/>
  <c r="R2370" i="252"/>
  <c r="R2306" i="252"/>
  <c r="R2242" i="252"/>
  <c r="R2178" i="252"/>
  <c r="R2114" i="252"/>
  <c r="R2050" i="252"/>
  <c r="R2008" i="252"/>
  <c r="R1944" i="252"/>
  <c r="R1880" i="252"/>
  <c r="R1816" i="252"/>
  <c r="R1752" i="252"/>
  <c r="R1673" i="252"/>
  <c r="R1545" i="252"/>
  <c r="R1417" i="252"/>
  <c r="R1289" i="252"/>
  <c r="R1161" i="252"/>
  <c r="R1492" i="252"/>
  <c r="R1236" i="252"/>
  <c r="R1068" i="252"/>
  <c r="R940" i="252"/>
  <c r="R1542" i="252"/>
  <c r="R507" i="252"/>
  <c r="R443" i="252"/>
  <c r="R379" i="252"/>
  <c r="R315" i="252"/>
  <c r="R251" i="252"/>
  <c r="R187" i="252"/>
  <c r="R123" i="252"/>
  <c r="R59" i="252"/>
  <c r="R1111" i="252"/>
  <c r="R855" i="252"/>
  <c r="R725" i="252"/>
  <c r="R597" i="252"/>
  <c r="R1182" i="252"/>
  <c r="R834" i="252"/>
  <c r="R578" i="252"/>
  <c r="R736" i="252"/>
  <c r="R857" i="252"/>
  <c r="T3185" i="252"/>
  <c r="T3090" i="252"/>
  <c r="T2999" i="252"/>
  <c r="T3149" i="252"/>
  <c r="T2820" i="252"/>
  <c r="T2756" i="252"/>
  <c r="T2692" i="252"/>
  <c r="T2654" i="252"/>
  <c r="T2609" i="252"/>
  <c r="T2545" i="252"/>
  <c r="T2481" i="252"/>
  <c r="T2449" i="252"/>
  <c r="T2385" i="252"/>
  <c r="T2321" i="252"/>
  <c r="T2257" i="252"/>
  <c r="T2105" i="252"/>
  <c r="R3065" i="252"/>
  <c r="R2980" i="252"/>
  <c r="R2911" i="252"/>
  <c r="R2870" i="252"/>
  <c r="R2783" i="252"/>
  <c r="R2719" i="252"/>
  <c r="R2655" i="252"/>
  <c r="R2593" i="252"/>
  <c r="R2529" i="252"/>
  <c r="R2445" i="252"/>
  <c r="R2381" i="252"/>
  <c r="R2317" i="252"/>
  <c r="R2253" i="252"/>
  <c r="R2189" i="252"/>
  <c r="R2125" i="252"/>
  <c r="R2061" i="252"/>
  <c r="R2019" i="252"/>
  <c r="R1955" i="252"/>
  <c r="R1891" i="252"/>
  <c r="R1827" i="252"/>
  <c r="R1763" i="252"/>
  <c r="R1695" i="252"/>
  <c r="R1567" i="252"/>
  <c r="R1439" i="252"/>
  <c r="R1311" i="252"/>
  <c r="R1183" i="252"/>
  <c r="R1536" i="252"/>
  <c r="R1280" i="252"/>
  <c r="R1090" i="252"/>
  <c r="R962" i="252"/>
  <c r="R1630" i="252"/>
  <c r="R518" i="252"/>
  <c r="R454" i="252"/>
  <c r="R390" i="252"/>
  <c r="R326" i="252"/>
  <c r="R262" i="252"/>
  <c r="R198" i="252"/>
  <c r="R134" i="252"/>
  <c r="R70" i="252"/>
  <c r="R1188" i="252"/>
  <c r="R899" i="252"/>
  <c r="R747" i="252"/>
  <c r="R619" i="252"/>
  <c r="R1386" i="252"/>
  <c r="R814" i="252"/>
  <c r="R558" i="252"/>
  <c r="R1198" i="252"/>
  <c r="R1634" i="252"/>
  <c r="R628" i="252"/>
  <c r="T3125" i="252"/>
  <c r="T3042" i="252"/>
  <c r="T2970" i="252"/>
  <c r="T3056" i="252"/>
  <c r="T2791" i="252"/>
  <c r="T2727" i="252"/>
  <c r="T3051" i="252"/>
  <c r="T2857" i="252"/>
  <c r="T2580" i="252"/>
  <c r="T2516" i="252"/>
  <c r="T2878" i="252"/>
  <c r="T2420" i="252"/>
  <c r="T2356" i="252"/>
  <c r="T2292" i="252"/>
  <c r="T2228" i="252"/>
  <c r="T1987" i="252"/>
  <c r="T1923" i="252"/>
  <c r="T1859" i="252"/>
  <c r="T1795" i="252"/>
  <c r="T2047" i="252"/>
  <c r="T1700" i="252"/>
  <c r="T1569" i="252"/>
  <c r="T1441" i="252"/>
  <c r="T1313" i="252"/>
  <c r="T1188" i="252"/>
  <c r="T1041" i="252"/>
  <c r="T913" i="252"/>
  <c r="T1584" i="252"/>
  <c r="T1328" i="252"/>
  <c r="T834" i="252"/>
  <c r="T770" i="252"/>
  <c r="T706" i="252"/>
  <c r="T642" i="252"/>
  <c r="T578" i="252"/>
  <c r="T1094" i="252"/>
  <c r="T526" i="252"/>
  <c r="T1214" i="252"/>
  <c r="T506" i="252"/>
  <c r="T378" i="252"/>
  <c r="T250" i="252"/>
  <c r="T122" i="252"/>
  <c r="T1626" i="252"/>
  <c r="T481" i="252"/>
  <c r="T225" i="252"/>
  <c r="T1426" i="252"/>
  <c r="T391" i="252"/>
  <c r="T135" i="252"/>
  <c r="T2204" i="252"/>
  <c r="T2140" i="252"/>
  <c r="T2081" i="252"/>
  <c r="T1990" i="252"/>
  <c r="T1926" i="252"/>
  <c r="T1862" i="252"/>
  <c r="T1798" i="252"/>
  <c r="T2059" i="252"/>
  <c r="T1709" i="252"/>
  <c r="T1575" i="252"/>
  <c r="T1447" i="252"/>
  <c r="T1319" i="252"/>
  <c r="T1203" i="252"/>
  <c r="T1047" i="252"/>
  <c r="T919" i="252"/>
  <c r="T1596" i="252"/>
  <c r="T1340" i="252"/>
  <c r="T1153" i="252"/>
  <c r="T833" i="252"/>
  <c r="T817" i="252"/>
  <c r="T801" i="252"/>
  <c r="T785" i="252"/>
  <c r="T769" i="252"/>
  <c r="T753" i="252"/>
  <c r="T737" i="252"/>
  <c r="T721" i="252"/>
  <c r="T705" i="252"/>
  <c r="T689" i="252"/>
  <c r="T673" i="252"/>
  <c r="T657" i="252"/>
  <c r="T641" i="252"/>
  <c r="T625" i="252"/>
  <c r="T609" i="252"/>
  <c r="T593" i="252"/>
  <c r="T577" i="252"/>
  <c r="T561" i="252"/>
  <c r="T545" i="252"/>
  <c r="T1160" i="252"/>
  <c r="T1090" i="252"/>
  <c r="T1026" i="252"/>
  <c r="T962" i="252"/>
  <c r="T898" i="252"/>
  <c r="T522" i="252"/>
  <c r="T1590" i="252"/>
  <c r="T1462" i="252"/>
  <c r="T1334" i="252"/>
  <c r="T1206" i="252"/>
  <c r="T1088" i="252"/>
  <c r="T960" i="252"/>
  <c r="T520" i="252"/>
  <c r="T488" i="252"/>
  <c r="T456" i="252"/>
  <c r="T424" i="252"/>
  <c r="T392" i="252"/>
  <c r="T360" i="252"/>
  <c r="T328" i="252"/>
  <c r="T296" i="252"/>
  <c r="T264" i="252"/>
  <c r="T232" i="252"/>
  <c r="T200" i="252"/>
  <c r="T168" i="252"/>
  <c r="T136" i="252"/>
  <c r="T104" i="252"/>
  <c r="T72" i="252"/>
  <c r="T40" i="252"/>
  <c r="T1482" i="252"/>
  <c r="T1226" i="252"/>
  <c r="T1036" i="252"/>
  <c r="T509" i="252"/>
  <c r="T445" i="252"/>
  <c r="T381" i="252"/>
  <c r="T317" i="252"/>
  <c r="T253" i="252"/>
  <c r="T189" i="252"/>
  <c r="T125" i="252"/>
  <c r="T61" i="252"/>
  <c r="T1650" i="252"/>
  <c r="T535" i="252"/>
  <c r="T948" i="252"/>
  <c r="T483" i="252"/>
  <c r="T419" i="252"/>
  <c r="T355" i="252"/>
  <c r="T291" i="252"/>
  <c r="T227" i="252"/>
  <c r="T163" i="252"/>
  <c r="T99" i="252"/>
  <c r="T35" i="252"/>
  <c r="T1410" i="252"/>
  <c r="T2223" i="252"/>
  <c r="T2207" i="252"/>
  <c r="T2191" i="252"/>
  <c r="T2175" i="252"/>
  <c r="T2159" i="252"/>
  <c r="T2143" i="252"/>
  <c r="T2127" i="252"/>
  <c r="T2111" i="252"/>
  <c r="T2639" i="252"/>
  <c r="T2093" i="252"/>
  <c r="T2041" i="252"/>
  <c r="T2025" i="252"/>
  <c r="T2009" i="252"/>
  <c r="T1993" i="252"/>
  <c r="T1977" i="252"/>
  <c r="T1961" i="252"/>
  <c r="T1945" i="252"/>
  <c r="T1929" i="252"/>
  <c r="T1913" i="252"/>
  <c r="T1897" i="252"/>
  <c r="T1881" i="252"/>
  <c r="T1865" i="252"/>
  <c r="T1849" i="252"/>
  <c r="T1833" i="252"/>
  <c r="T1817" i="252"/>
  <c r="T1801" i="252"/>
  <c r="T1785" i="252"/>
  <c r="T1769" i="252"/>
  <c r="T1753" i="252"/>
  <c r="T2071" i="252"/>
  <c r="T1740" i="252"/>
  <c r="T1738" i="252"/>
  <c r="T1745" i="252"/>
  <c r="T1724" i="252"/>
  <c r="T1677" i="252"/>
  <c r="T1645" i="252"/>
  <c r="T1613" i="252"/>
  <c r="T1581" i="252"/>
  <c r="T1549" i="252"/>
  <c r="T1517" i="252"/>
  <c r="T1485" i="252"/>
  <c r="T1453" i="252"/>
  <c r="T1421" i="252"/>
  <c r="T1389" i="252"/>
  <c r="T1357" i="252"/>
  <c r="T1325" i="252"/>
  <c r="T1293" i="252"/>
  <c r="T1261" i="252"/>
  <c r="T1229" i="252"/>
  <c r="T1698" i="252"/>
  <c r="T1148" i="252"/>
  <c r="T1117" i="252"/>
  <c r="T1085" i="252"/>
  <c r="T1053" i="252"/>
  <c r="T1021" i="252"/>
  <c r="T989" i="252"/>
  <c r="T957" i="252"/>
  <c r="T925" i="252"/>
  <c r="T893" i="252"/>
  <c r="T861" i="252"/>
  <c r="T1672" i="252"/>
  <c r="T1608" i="252"/>
  <c r="T1544" i="252"/>
  <c r="T1480" i="252"/>
  <c r="T1416" i="252"/>
  <c r="T1352" i="252"/>
  <c r="T1288" i="252"/>
  <c r="T1224" i="252"/>
  <c r="T1162" i="252"/>
  <c r="T840" i="252"/>
  <c r="T824" i="252"/>
  <c r="T808" i="252"/>
  <c r="T792" i="252"/>
  <c r="T776" i="252"/>
  <c r="T760" i="252"/>
  <c r="T744" i="252"/>
  <c r="T728" i="252"/>
  <c r="T712" i="252"/>
  <c r="T696" i="252"/>
  <c r="T680" i="252"/>
  <c r="T664" i="252"/>
  <c r="T648" i="252"/>
  <c r="T632" i="252"/>
  <c r="T616" i="252"/>
  <c r="T600" i="252"/>
  <c r="T584" i="252"/>
  <c r="T568" i="252"/>
  <c r="T552" i="252"/>
  <c r="T1715" i="252"/>
  <c r="T1118" i="252"/>
  <c r="T1054" i="252"/>
  <c r="T990" i="252"/>
  <c r="T926" i="252"/>
  <c r="T862" i="252"/>
  <c r="T1646" i="252"/>
  <c r="T1518" i="252"/>
  <c r="T1390" i="252"/>
  <c r="T1262" i="252"/>
  <c r="T533" i="252"/>
  <c r="T1080" i="252"/>
  <c r="T952" i="252"/>
  <c r="T518" i="252"/>
  <c r="T486" i="252"/>
  <c r="T454" i="252"/>
  <c r="T422" i="252"/>
  <c r="T390" i="252"/>
  <c r="T358" i="252"/>
  <c r="T326" i="252"/>
  <c r="T294" i="252"/>
  <c r="T262" i="252"/>
  <c r="T230" i="252"/>
  <c r="T198" i="252"/>
  <c r="T166" i="252"/>
  <c r="T134" i="252"/>
  <c r="T102" i="252"/>
  <c r="T70" i="252"/>
  <c r="T38" i="252"/>
  <c r="T2046" i="252"/>
  <c r="T1466" i="252"/>
  <c r="T1189" i="252"/>
  <c r="T1020" i="252"/>
  <c r="T505" i="252"/>
  <c r="T441" i="252"/>
  <c r="T377" i="252"/>
  <c r="T313" i="252"/>
  <c r="T249" i="252"/>
  <c r="T185" i="252"/>
  <c r="T121" i="252"/>
  <c r="T57" i="252"/>
  <c r="T1618" i="252"/>
  <c r="T1699" i="252"/>
  <c r="T932" i="252"/>
  <c r="T479" i="252"/>
  <c r="T415" i="252"/>
  <c r="T351" i="252"/>
  <c r="T287" i="252"/>
  <c r="T223" i="252"/>
  <c r="T159" i="252"/>
  <c r="T95" i="252"/>
  <c r="T31" i="252"/>
  <c r="T1378" i="252"/>
  <c r="T2222" i="252"/>
  <c r="T2206" i="252"/>
  <c r="T2190" i="252"/>
  <c r="T2174" i="252"/>
  <c r="T2158" i="252"/>
  <c r="T2142" i="252"/>
  <c r="T2126" i="252"/>
  <c r="T2110" i="252"/>
  <c r="T2924" i="252"/>
  <c r="T2089" i="252"/>
  <c r="T2040" i="252"/>
  <c r="T2024" i="252"/>
  <c r="T2008" i="252"/>
  <c r="T1992" i="252"/>
  <c r="T1976" i="252"/>
  <c r="T1960" i="252"/>
  <c r="T1944" i="252"/>
  <c r="T1928" i="252"/>
  <c r="T1912" i="252"/>
  <c r="T1896" i="252"/>
  <c r="T1880" i="252"/>
  <c r="T1864" i="252"/>
  <c r="T1848" i="252"/>
  <c r="T1832" i="252"/>
  <c r="T1816" i="252"/>
  <c r="T1800" i="252"/>
  <c r="T1784" i="252"/>
  <c r="T1768" i="252"/>
  <c r="T1752" i="252"/>
  <c r="T2067" i="252"/>
  <c r="T1736" i="252"/>
  <c r="T1734" i="252"/>
  <c r="T1737" i="252"/>
  <c r="T1717" i="252"/>
  <c r="T1675" i="252"/>
  <c r="T1643" i="252"/>
  <c r="T1611" i="252"/>
  <c r="T1579" i="252"/>
  <c r="T1547" i="252"/>
  <c r="T1515" i="252"/>
  <c r="T1483" i="252"/>
  <c r="T1451" i="252"/>
  <c r="T1419" i="252"/>
  <c r="T1387" i="252"/>
  <c r="T1355" i="252"/>
  <c r="T1323" i="252"/>
  <c r="T1291" i="252"/>
  <c r="T1259" i="252"/>
  <c r="T1227" i="252"/>
  <c r="T1211" i="252"/>
  <c r="T1147" i="252"/>
  <c r="T1115" i="252"/>
  <c r="T1083" i="252"/>
  <c r="T1051" i="252"/>
  <c r="T1019" i="252"/>
  <c r="T987" i="252"/>
  <c r="T955" i="252"/>
  <c r="T923" i="252"/>
  <c r="T891" i="252"/>
  <c r="T859" i="252"/>
  <c r="T1668" i="252"/>
  <c r="T1604" i="252"/>
  <c r="T1540" i="252"/>
  <c r="T1476" i="252"/>
  <c r="T1412" i="252"/>
  <c r="T1348" i="252"/>
  <c r="T1284" i="252"/>
  <c r="T1220" i="252"/>
  <c r="T1161" i="252"/>
  <c r="T839" i="252"/>
  <c r="T823" i="252"/>
  <c r="T807" i="252"/>
  <c r="T791" i="252"/>
  <c r="T775" i="252"/>
  <c r="T759" i="252"/>
  <c r="T743" i="252"/>
  <c r="T727" i="252"/>
  <c r="T711" i="252"/>
  <c r="T695" i="252"/>
  <c r="T679" i="252"/>
  <c r="T663" i="252"/>
  <c r="T647" i="252"/>
  <c r="T631" i="252"/>
  <c r="T615" i="252"/>
  <c r="T599" i="252"/>
  <c r="T583" i="252"/>
  <c r="T567" i="252"/>
  <c r="T551" i="252"/>
  <c r="T1208" i="252"/>
  <c r="T1114" i="252"/>
  <c r="T1050" i="252"/>
  <c r="T986" i="252"/>
  <c r="T922" i="252"/>
  <c r="T858" i="252"/>
  <c r="T1638" i="252"/>
  <c r="T1510" i="252"/>
  <c r="T1382" i="252"/>
  <c r="T1254" i="252"/>
  <c r="T529" i="252"/>
  <c r="T1072" i="252"/>
  <c r="T944" i="252"/>
  <c r="T516" i="252"/>
  <c r="T484" i="252"/>
  <c r="T452" i="252"/>
  <c r="T420" i="252"/>
  <c r="T388" i="252"/>
  <c r="T356" i="252"/>
  <c r="T324" i="252"/>
  <c r="T292" i="252"/>
  <c r="T260" i="252"/>
  <c r="T228" i="252"/>
  <c r="T196" i="252"/>
  <c r="T164" i="252"/>
  <c r="T132" i="252"/>
  <c r="T100" i="252"/>
  <c r="T68" i="252"/>
  <c r="T36" i="252"/>
  <c r="T1733" i="252"/>
  <c r="T1450" i="252"/>
  <c r="T1182" i="252"/>
  <c r="T1004" i="252"/>
  <c r="T501" i="252"/>
  <c r="T437" i="252"/>
  <c r="T373" i="252"/>
  <c r="T309" i="252"/>
  <c r="T245" i="252"/>
  <c r="T181" i="252"/>
  <c r="T117" i="252"/>
  <c r="T53" i="252"/>
  <c r="T1586" i="252"/>
  <c r="T1159" i="252"/>
  <c r="T916" i="252"/>
  <c r="T475" i="252"/>
  <c r="T411" i="252"/>
  <c r="T347" i="252"/>
  <c r="T283" i="252"/>
  <c r="T219" i="252"/>
  <c r="T155" i="252"/>
  <c r="T91" i="252"/>
  <c r="T27" i="252"/>
  <c r="T1346" i="252"/>
  <c r="K36" i="41" l="1"/>
  <c r="K6" i="42"/>
  <c r="K15" i="42" s="1"/>
  <c r="R3210" i="252"/>
  <c r="R3209" i="252"/>
  <c r="F3212" i="252" s="1"/>
  <c r="N6" i="42"/>
  <c r="N15" i="42" s="1"/>
  <c r="N36" i="41"/>
  <c r="T3210" i="252"/>
  <c r="T3209" i="252"/>
  <c r="H3212" i="252" s="1"/>
  <c r="S3210" i="252"/>
  <c r="S3209" i="252"/>
  <c r="G3212" i="252" s="1"/>
  <c r="H36" i="41"/>
  <c r="H6" i="42"/>
  <c r="H15" i="42" s="1"/>
  <c r="H33" i="41"/>
  <c r="K33" i="41"/>
  <c r="N33" i="41"/>
  <c r="H24" i="42"/>
  <c r="O32" i="41"/>
  <c r="N24" i="42"/>
  <c r="K24" i="42"/>
  <c r="K30" i="42" l="1"/>
  <c r="K26" i="42"/>
  <c r="N25" i="42" s="1"/>
  <c r="N30" i="42"/>
  <c r="N26" i="42"/>
  <c r="H30" i="42"/>
  <c r="H26" i="42"/>
  <c r="K25" i="42" s="1"/>
</calcChain>
</file>

<file path=xl/sharedStrings.xml><?xml version="1.0" encoding="utf-8"?>
<sst xmlns="http://schemas.openxmlformats.org/spreadsheetml/2006/main" count="792" uniqueCount="408">
  <si>
    <t>OPERATING EXPENSES</t>
  </si>
  <si>
    <t>TRANSMISSION OPERATIONS</t>
  </si>
  <si>
    <t>TRANSMISSION ENGINEERING</t>
  </si>
  <si>
    <t>BPA INTERNAL SUPPORT</t>
  </si>
  <si>
    <t>OTHER INCOME, EXPENSES &amp; ADJUSTMENTS</t>
  </si>
  <si>
    <t>DEPRECIATION &amp; AMORTIZATION</t>
  </si>
  <si>
    <t>TOTAL OPERATING EXPENSES</t>
  </si>
  <si>
    <t>INTEREST EXPENSE</t>
  </si>
  <si>
    <t>FEDERAL APPROPRIATIONS</t>
  </si>
  <si>
    <t>CAPITALIZATION ADJUSTMENT</t>
  </si>
  <si>
    <t>ON LONG-TERM DEBT</t>
  </si>
  <si>
    <t>AMORTIZATION OF CAPITALIZED BOND PREMIUMS</t>
  </si>
  <si>
    <t>DEBT SERVICE REASSIGNMENT INTEREST</t>
  </si>
  <si>
    <t>AFUDC</t>
  </si>
  <si>
    <t>INTEREST INCOME</t>
  </si>
  <si>
    <t>NET INTEREST EXPENSE</t>
  </si>
  <si>
    <t>TOTAL EXPENSES</t>
  </si>
  <si>
    <t>CASH FROM CURRENT OPERATIONS:</t>
  </si>
  <si>
    <t>EXPENSES NOT REQUIRING CASH:</t>
  </si>
  <si>
    <t>TRANSMISSION CREDIT PROJECTS NET INTEREST</t>
  </si>
  <si>
    <t>DRAWDOWN OF CASH RESERVES FOR CAPITAL FUNDING</t>
  </si>
  <si>
    <t>CASH PROVIDED BY CURRENT OPERATIONS</t>
  </si>
  <si>
    <t>CASH USED FOR CAPITAL INVESTMENTS:</t>
  </si>
  <si>
    <t>INVESTMENT IN:</t>
  </si>
  <si>
    <t>UTILITY PLANT</t>
  </si>
  <si>
    <t>CASH USED FOR CAPITAL INVESTMENTS</t>
  </si>
  <si>
    <t>CASH FROM TREASURY BORROWING AND APPROPRIATIONS:</t>
  </si>
  <si>
    <t>INCREASE IN LONG-TERM DEBT</t>
  </si>
  <si>
    <t>DEBT SERVICE REASSIGNMENT PRINCIPAL</t>
  </si>
  <si>
    <t>REPAYMENT OF LONG-TERM DEBT</t>
  </si>
  <si>
    <t>REPAYMENT OF CAPITAL APPROPRIATIONS</t>
  </si>
  <si>
    <t>CASH FROM TREASURY BORROWING AND APPROPRIATIONS</t>
  </si>
  <si>
    <t>ANNUAL INCREASE (DECREASE) IN CASH</t>
  </si>
  <si>
    <t>Low</t>
  </si>
  <si>
    <t>High</t>
  </si>
  <si>
    <t>Transmission Pro Forma Income Statement ($millions)</t>
  </si>
  <si>
    <t>Forecast ID</t>
  </si>
  <si>
    <t>Forecast Date</t>
  </si>
  <si>
    <t>Forecast Contact</t>
  </si>
  <si>
    <t>Data Source:</t>
  </si>
  <si>
    <t xml:space="preserve">    ($ millions)</t>
  </si>
  <si>
    <t>VERBS Net Revenue Deviations</t>
  </si>
  <si>
    <t>Operating Expenses</t>
  </si>
  <si>
    <t>Transmission Operations</t>
  </si>
  <si>
    <t>Transmission Maintenance</t>
  </si>
  <si>
    <t xml:space="preserve">Transmission Engineering </t>
  </si>
  <si>
    <t>Trans Services Transmission Acquisition and Ancillary Services</t>
  </si>
  <si>
    <t>Transmission Reimbursables</t>
  </si>
  <si>
    <t>Agency Services G&amp;A</t>
  </si>
  <si>
    <t>Other Income, Expenses &amp; Adjustments</t>
  </si>
  <si>
    <t xml:space="preserve">Other </t>
  </si>
  <si>
    <t xml:space="preserve">Total Transmission Operating Expense </t>
  </si>
  <si>
    <t>Net Operating Margin</t>
  </si>
  <si>
    <t>Federal Projects Depreciation</t>
  </si>
  <si>
    <t>Total Operating Expense &amp; Depreciation</t>
  </si>
  <si>
    <t>Net Operating Revenue</t>
  </si>
  <si>
    <t>Interest on Appropriated Funds</t>
  </si>
  <si>
    <t>Capitalization Adjustment</t>
  </si>
  <si>
    <t>Interest on Long-Term Debt Issued to Treasury</t>
  </si>
  <si>
    <t>Amortization of Capitalized Bond Premiums</t>
  </si>
  <si>
    <t>Debt Reassignment Interest Expense</t>
  </si>
  <si>
    <t>Interest on Customer Advances</t>
  </si>
  <si>
    <t>Non Federal Interest</t>
  </si>
  <si>
    <t>Net Interest Expense</t>
  </si>
  <si>
    <t>Total Operating &amp; Net Interest Expenses</t>
  </si>
  <si>
    <t>Net Revenues</t>
  </si>
  <si>
    <t>Adjusted Net Revenues</t>
  </si>
  <si>
    <t>Transmission Services Statement of Cash Flows</t>
  </si>
  <si>
    <t>($ millions)</t>
  </si>
  <si>
    <t>Cash Provided by Current Operations</t>
  </si>
  <si>
    <t>Expenses not Requiring Cash</t>
  </si>
  <si>
    <t>Depreciation/Amortization</t>
  </si>
  <si>
    <t>Amort of Capitalized Bond Premiums</t>
  </si>
  <si>
    <t>Revenue Recognition (Fiberoptics)</t>
  </si>
  <si>
    <t>MBS interest accrual net of cash received</t>
  </si>
  <si>
    <t>Fiber Lease Pre Pay</t>
  </si>
  <si>
    <t>Cash Used for Capital Investments</t>
  </si>
  <si>
    <t>Investment in</t>
  </si>
  <si>
    <t xml:space="preserve">Gross Utility Plant and CWIP </t>
  </si>
  <si>
    <t>Cash From Borrowing and Appropriations</t>
  </si>
  <si>
    <t>Repayment of Long-term Debt (Plus Advanced Refunding)</t>
  </si>
  <si>
    <t xml:space="preserve">Repayment of Capital Appropriations </t>
  </si>
  <si>
    <t>Subtotal Cash from Borrowing &amp; Approp</t>
  </si>
  <si>
    <t>Annual Change in Cash Balance</t>
  </si>
  <si>
    <t>Plus Beginning Cash Balance</t>
  </si>
  <si>
    <t>Reserves For Risk</t>
  </si>
  <si>
    <t>A T C</t>
  </si>
  <si>
    <t>INFORMATION TECHNOLOGY</t>
  </si>
  <si>
    <t>POWER SYSTEM DISPATCHING</t>
  </si>
  <si>
    <t>CONTROL CENTER SUPPORT</t>
  </si>
  <si>
    <t>TECHNICAL OPERATIONS</t>
  </si>
  <si>
    <t>SUBSTATION OPERATIONS</t>
  </si>
  <si>
    <t>RESERVATIONS</t>
  </si>
  <si>
    <t>PRE-SCHEDULING</t>
  </si>
  <si>
    <t>REAL-TIME SCHEDULING</t>
  </si>
  <si>
    <t>SCHEDULING TECHNICAL SUPPORT</t>
  </si>
  <si>
    <t>SCHEDULING AFTER-THE-FACT</t>
  </si>
  <si>
    <t>TRANSMISSION SALES</t>
  </si>
  <si>
    <t>MKTG CONTRACT MANAGEMENT</t>
  </si>
  <si>
    <t>MKTG TRANSMISSION BILLING</t>
  </si>
  <si>
    <t>MKTG BUSINESS STRAT &amp; ASSESS</t>
  </si>
  <si>
    <t>EXECUTIVE AND ADMIN SERVICES</t>
  </si>
  <si>
    <t>LEGAL SUPPORT</t>
  </si>
  <si>
    <t>AIRCRAFT SERVICES</t>
  </si>
  <si>
    <t>LOGISTICS SERVICES</t>
  </si>
  <si>
    <t>SECURITY ENHANCEMENTS</t>
  </si>
  <si>
    <t>NON-ELECTRIC MAINTENANCE</t>
  </si>
  <si>
    <t>SUBSTATION MAINTENANCE</t>
  </si>
  <si>
    <t>TRANSMISSION LINE MAINTENANCE</t>
  </si>
  <si>
    <t>SYSTEM PROTECTION CONTROL MAINTENANCE</t>
  </si>
  <si>
    <t>JOINT COST MAINTENANCE</t>
  </si>
  <si>
    <t>SYSTEM MAINTENANCE MANAGEMENT</t>
  </si>
  <si>
    <t>ROW MAINTENANCE</t>
  </si>
  <si>
    <t>HEAVY MOBILE EQUIP MAINT</t>
  </si>
  <si>
    <t>TECHNICAL TRAINING</t>
  </si>
  <si>
    <t>Transmission Maintenance Sub-Total</t>
  </si>
  <si>
    <t>RESEARCH &amp; DEVELOPMENT</t>
  </si>
  <si>
    <t>TSD PLANNING AND ANALYSIS</t>
  </si>
  <si>
    <t>CAPITAL TO EXPENSE TRANSFER</t>
  </si>
  <si>
    <t>ANCILLARY SERVICES PAYMENTS</t>
  </si>
  <si>
    <t>LEASED FACILITIES</t>
  </si>
  <si>
    <t>Undistributed Reduction</t>
  </si>
  <si>
    <t>Interest Expense</t>
  </si>
  <si>
    <t>REPAYMENT OF CAPITAL LEASES</t>
  </si>
  <si>
    <t>TBL INTERNAL GENERAL &amp; ADMINISTRATIVE</t>
  </si>
  <si>
    <t xml:space="preserve">Transmission Operations Sub-Total </t>
  </si>
  <si>
    <t>ENVIRONMENTAL ANALYSIS</t>
  </si>
  <si>
    <t>POLLUTION PREVENTION AND ABATEMENT</t>
  </si>
  <si>
    <t>ENVIRONMENTAL POLICY/PLANNNING</t>
  </si>
  <si>
    <t>Transmission Engineering Sub-Total</t>
  </si>
  <si>
    <t>STATION SERVICES PAYMENTS</t>
  </si>
  <si>
    <t>GENERAL TRANSFER AGREEMENTS (settlement)</t>
  </si>
  <si>
    <t>NON-BBL ANCILLARY SERVICES</t>
  </si>
  <si>
    <t>EXTERNAL REIMBURSABLE SERVICES</t>
  </si>
  <si>
    <t>INTERNAL REIMBURSABLE SERVICES</t>
  </si>
  <si>
    <t>Transmission Reimbursables Sub-Total</t>
  </si>
  <si>
    <t>BPA Internal Support Subtotal</t>
  </si>
  <si>
    <t>Total Expenses</t>
  </si>
  <si>
    <t>Transmission Credit Projects Net Interest (see Int on LGIA…</t>
  </si>
  <si>
    <t>Repayment of Long-term Debt</t>
  </si>
  <si>
    <t>Cash flow adjustment (reserve)/application</t>
  </si>
  <si>
    <t>Name</t>
  </si>
  <si>
    <t>Expense</t>
  </si>
  <si>
    <t>Source:</t>
  </si>
  <si>
    <t>Total</t>
  </si>
  <si>
    <t>Interest Credit on Financial Reserves</t>
  </si>
  <si>
    <t>Simulation NR delta from point estimates</t>
  </si>
  <si>
    <t>Avista Settlement &amp; B2H Cash Payments</t>
  </si>
  <si>
    <t>FY17</t>
  </si>
  <si>
    <t>Income Statement Tables - Actuals, Revenue Requirement, Delta, Summary</t>
  </si>
  <si>
    <t>Net Revenue</t>
  </si>
  <si>
    <t>Revenue</t>
  </si>
  <si>
    <t>Total Operating Revenue</t>
  </si>
  <si>
    <t>Capitalization Adj.</t>
  </si>
  <si>
    <t>Trans. Srvcs. Acq. and Ancillary Svcs.</t>
  </si>
  <si>
    <t>Other Income, Expenses, and Adj.</t>
  </si>
  <si>
    <t>Depreciation and Amortization</t>
  </si>
  <si>
    <t>Delta</t>
  </si>
  <si>
    <t>Min</t>
  </si>
  <si>
    <t>Max</t>
  </si>
  <si>
    <t>Cash from Borrowing &amp; Appropriations</t>
  </si>
  <si>
    <t>FY 2015 BUDGETS</t>
  </si>
  <si>
    <t>Category/Program</t>
  </si>
  <si>
    <t>ENERGY IMBALANCE MARKET - EIM</t>
  </si>
  <si>
    <t>SYSTEM OPERATIONS</t>
  </si>
  <si>
    <t>SCHEDULING</t>
  </si>
  <si>
    <t>MARKETING</t>
  </si>
  <si>
    <t>BUSINESS SUPPORT</t>
  </si>
  <si>
    <t>TRANSMISSION OPERATIONS SUB-TOTAL</t>
  </si>
  <si>
    <t>VEGETATION MANAGEMENT</t>
  </si>
  <si>
    <t>POWER SYSTEM CONTROL MAINTENANCE</t>
  </si>
  <si>
    <t>SYSTEM MAINTENANCE</t>
  </si>
  <si>
    <t>ENVIRONMENTAL OPERATIONS</t>
  </si>
  <si>
    <t>TRANSMISSION MAINTENANCE SUB-TOTAL</t>
  </si>
  <si>
    <t>ENG LINE RATING AND COMPLIANCE</t>
  </si>
  <si>
    <t>NERC/WECC COMPLIANCE</t>
  </si>
  <si>
    <t>SYSTEM ENGINEERING</t>
  </si>
  <si>
    <t>TRANSMISSION RENEWABLES</t>
  </si>
  <si>
    <t>NON-BBL TRANSMISSION ACQUISITION &amp; ANCILLARY SERVICES</t>
  </si>
  <si>
    <t xml:space="preserve">  TOTAL TRANSMISSION PROGRAMS</t>
  </si>
  <si>
    <t>OTHER PAYMENTS TO POWER SERVICES</t>
  </si>
  <si>
    <t>BBL ACQUISITION &amp; ANCILLARY SERVICES</t>
  </si>
  <si>
    <t>TRANSMISSION REIMBURSABLE SERVICES</t>
  </si>
  <si>
    <t>ADDITIONAL POST-RETIREMENT CONTRIBUTION</t>
  </si>
  <si>
    <t>CORPORATE ALLOCATIONS</t>
  </si>
  <si>
    <t>TOTAL CORPORATE SERVICES</t>
  </si>
  <si>
    <t xml:space="preserve">  TOTAL EXPENSE PROGRAMS</t>
  </si>
  <si>
    <t>Undistributed Cost Reduction</t>
  </si>
  <si>
    <t>Other Income, Expense &amp; Adjustments</t>
  </si>
  <si>
    <t>Grand Total Operating Expense</t>
  </si>
  <si>
    <t>Depreciation &amp; Amortization</t>
  </si>
  <si>
    <t xml:space="preserve">Net Interest </t>
  </si>
  <si>
    <t>Total Transmission Expense</t>
  </si>
  <si>
    <t>TRANSMISSION NET REVENUE</t>
  </si>
  <si>
    <r>
      <t xml:space="preserve">TRANSMISSION LONG-TERM RATE FORECAST - </t>
    </r>
    <r>
      <rPr>
        <b/>
        <sz val="14"/>
        <rFont val="Arial"/>
        <family val="2"/>
      </rPr>
      <t>Revenue Requirement</t>
    </r>
  </si>
  <si>
    <t>Updated:</t>
  </si>
  <si>
    <t>INSTRUCTIONS:</t>
  </si>
  <si>
    <t>LINKED TO:</t>
  </si>
  <si>
    <t>Return to Index</t>
  </si>
  <si>
    <t>Analysis By:</t>
  </si>
  <si>
    <t>Input data in thousands</t>
  </si>
  <si>
    <t xml:space="preserve">FS fill in </t>
  </si>
  <si>
    <t>cells</t>
  </si>
  <si>
    <t>Plant Model</t>
  </si>
  <si>
    <t>Scenario:</t>
  </si>
  <si>
    <t>Link to Separate Model</t>
  </si>
  <si>
    <t xml:space="preserve">QC By: </t>
  </si>
  <si>
    <t>Auto-Calculate</t>
  </si>
  <si>
    <t>Reserves for Rate Relief</t>
  </si>
  <si>
    <t>AC Intertie Rev:</t>
  </si>
  <si>
    <t>Capitalized Bond Premium</t>
  </si>
  <si>
    <t>Timeperiod - Start:</t>
  </si>
  <si>
    <t>End:</t>
  </si>
  <si>
    <t>SUMMARY DATA</t>
  </si>
  <si>
    <t>INCOME STATEMENT</t>
  </si>
  <si>
    <t>TRANSMISSION MAINTENANCE INCLUDING ENVIRONMENT</t>
  </si>
  <si>
    <t>TRANSMISSION ACQ &amp; ANCILLARY SERVICES</t>
  </si>
  <si>
    <t>OTHER - USE OF RESERVES FOR RATE RELIEF</t>
  </si>
  <si>
    <t>NON-FEDERAL INTEREST (INCL COI &amp; LGIA)</t>
  </si>
  <si>
    <t>MINIMUM REQUIRED NET REVENUE 1/</t>
  </si>
  <si>
    <t>PLANNED NET REVENUES FOR RISK</t>
  </si>
  <si>
    <t>TOTAL PLANNED NET REVENUE</t>
  </si>
  <si>
    <t>TOTAL REVENUE REQUIREMENT</t>
  </si>
  <si>
    <t>CASH FLOW STATEMENT</t>
  </si>
  <si>
    <t xml:space="preserve">MINIMUM REQUIRED NET REVENUE </t>
  </si>
  <si>
    <t>NON-CASH REVENUES</t>
  </si>
  <si>
    <t>LGIA (INCL COI)</t>
  </si>
  <si>
    <t>AC INTERTIE CO/FIBER</t>
  </si>
  <si>
    <t>TOTAL ANNUAL INCREASE (DECREASE) IN CASH</t>
  </si>
  <si>
    <t>MINIMUM REQUIRED NET REVENUE CALCULATION</t>
  </si>
  <si>
    <t>CAPITAL RELATED COSTS</t>
  </si>
  <si>
    <t>Accrual Revenues (LGIA)</t>
  </si>
  <si>
    <t>Revenue Recognition AC Intertie/Fiber</t>
  </si>
  <si>
    <t>Checks</t>
  </si>
  <si>
    <t>Game</t>
  </si>
  <si>
    <t>Description</t>
  </si>
  <si>
    <t>Interest</t>
  </si>
  <si>
    <t>DSR Principal Repayment</t>
  </si>
  <si>
    <t>Index</t>
  </si>
  <si>
    <t>Normalized Min and Max</t>
  </si>
  <si>
    <t>min</t>
  </si>
  <si>
    <t>avg</t>
  </si>
  <si>
    <t>max</t>
  </si>
  <si>
    <t>A</t>
  </si>
  <si>
    <t>B</t>
  </si>
  <si>
    <t>C</t>
  </si>
  <si>
    <t>($000s)</t>
  </si>
  <si>
    <t>Total Operating Revenues (Excl. Reimbursable)</t>
  </si>
  <si>
    <t>Transmission Reimbursable</t>
  </si>
  <si>
    <t>NR</t>
  </si>
  <si>
    <t>Cash Timing</t>
  </si>
  <si>
    <t>Reserve Fin.</t>
  </si>
  <si>
    <t>Treasury</t>
  </si>
  <si>
    <t>Principal</t>
  </si>
  <si>
    <t>interest credit</t>
  </si>
  <si>
    <t>Multiple</t>
  </si>
  <si>
    <t>None</t>
  </si>
  <si>
    <t>(18,968) through 2035, (12,881) in 2036</t>
  </si>
  <si>
    <t>561 through 2027, 530 in 2028, 186 in 2029</t>
  </si>
  <si>
    <t>Revenue Requirement**</t>
  </si>
  <si>
    <t>Forecast</t>
  </si>
  <si>
    <t>Modeled</t>
  </si>
  <si>
    <t>NRTC</t>
  </si>
  <si>
    <t>Net</t>
  </si>
  <si>
    <t>D</t>
  </si>
  <si>
    <t>E</t>
  </si>
  <si>
    <t>FY 2019</t>
  </si>
  <si>
    <t>Actuals*</t>
  </si>
  <si>
    <t>*Values can be obtained from "Transmission Services Statement of Revenues and Expenses" on bpa.gov "Finance &amp; Rates" webpage</t>
  </si>
  <si>
    <t>IP FY19</t>
  </si>
  <si>
    <t>**Values from Previous Rate Case Transmission Revenue Requirement Study, Table 8, "Transmission Revised Revenue Test income Statement"</t>
  </si>
  <si>
    <t>FY19 E.V.*</t>
  </si>
  <si>
    <t>FY19 @Risk*</t>
  </si>
  <si>
    <t>FY18</t>
  </si>
  <si>
    <t>FY19</t>
  </si>
  <si>
    <t>Table 10-X: T-NORM Calculation</t>
  </si>
  <si>
    <t>Total Revenues</t>
  </si>
  <si>
    <t>Cash lag from FY16</t>
  </si>
  <si>
    <t>F</t>
  </si>
  <si>
    <t>G</t>
  </si>
  <si>
    <t>H</t>
  </si>
  <si>
    <t>I</t>
  </si>
  <si>
    <t>J</t>
  </si>
  <si>
    <t>K</t>
  </si>
  <si>
    <t>L</t>
  </si>
  <si>
    <t>N</t>
  </si>
  <si>
    <t xml:space="preserve">M </t>
  </si>
  <si>
    <t>P</t>
  </si>
  <si>
    <t>R</t>
  </si>
  <si>
    <t>Q</t>
  </si>
  <si>
    <t>min %</t>
  </si>
  <si>
    <t>below</t>
  </si>
  <si>
    <t>mean</t>
  </si>
  <si>
    <t>max %</t>
  </si>
  <si>
    <t>ROW</t>
  </si>
  <si>
    <t>AD</t>
  </si>
  <si>
    <t>AE</t>
  </si>
  <si>
    <t>Historical Data</t>
  </si>
  <si>
    <t>(STATIC)</t>
  </si>
  <si>
    <t>Total Revenue*</t>
  </si>
  <si>
    <t>stdev</t>
  </si>
  <si>
    <t>avg*stdev</t>
  </si>
  <si>
    <t>Cash Lag</t>
  </si>
  <si>
    <t>***Values confirmed 10/31/2016 from https://www.bpa.gov/Finance/FinancialInformation/FinancialOverview/fy2016/September_30_2016_Financial_Results.pdf page 4 (more details pages 9-11)</t>
  </si>
  <si>
    <t xml:space="preserve"> PREMIUMS/DISCOUNTS </t>
  </si>
  <si>
    <t>HARDWIRES FOR AAC</t>
  </si>
  <si>
    <t>IPR</t>
  </si>
  <si>
    <t>NON-IPR (BBL)</t>
  </si>
  <si>
    <t>*2016-09 Sept Cash by BU in millions.pdf</t>
  </si>
  <si>
    <t xml:space="preserve"> (granularity added by Finance: FTT)</t>
  </si>
  <si>
    <t>average</t>
  </si>
  <si>
    <t>std dev</t>
  </si>
  <si>
    <t>"reimbersable" delta</t>
  </si>
  <si>
    <t>Total Reserves</t>
  </si>
  <si>
    <t>Total Reserves les Reinbursables</t>
  </si>
  <si>
    <t>Scenario Notes: 2016/17 from BP-16. 2018/2019 from  Miranda Gestrin 10/5/16                                        Note:  TRANSMISSION ACQ &amp; ANCILLARY SERVICES values confirmed 10/27</t>
  </si>
  <si>
    <t>2019 SOY</t>
  </si>
  <si>
    <t>FY20</t>
  </si>
  <si>
    <t>FY21</t>
  </si>
  <si>
    <t>FY 2020</t>
  </si>
  <si>
    <t>FY2021</t>
  </si>
  <si>
    <t>IP FY20</t>
  </si>
  <si>
    <t>IP FY21</t>
  </si>
  <si>
    <t>Alex Lennox</t>
  </si>
  <si>
    <t>***Initial Values from FY 2017 Financial Results slide 17 (DRAFT values, update once final values are published on external website)</t>
  </si>
  <si>
    <t>FY 2021</t>
  </si>
  <si>
    <t>FY20 E.V.*</t>
  </si>
  <si>
    <t>FY20 @Risk*</t>
  </si>
  <si>
    <t>FY21 E.V.*</t>
  </si>
  <si>
    <t>FY21 @Risk*</t>
  </si>
  <si>
    <t>Revenues From Proposed Rates</t>
  </si>
  <si>
    <t>Input Base Interest Expense</t>
  </si>
  <si>
    <t>Risk Adjusted Expense</t>
  </si>
  <si>
    <t>Combined Results</t>
  </si>
  <si>
    <t>Rate for VRD:</t>
  </si>
  <si>
    <t>FY2019</t>
  </si>
  <si>
    <t>FY2020</t>
  </si>
  <si>
    <t>Source Data</t>
  </si>
  <si>
    <t>Project</t>
  </si>
  <si>
    <t>In Service Date</t>
  </si>
  <si>
    <t>Due Date</t>
  </si>
  <si>
    <t>Interest Rate</t>
  </si>
  <si>
    <t>Variable</t>
  </si>
  <si>
    <t>Current Principal</t>
  </si>
  <si>
    <t>Paid or Due Date if NA</t>
  </si>
  <si>
    <t>Tenor</t>
  </si>
  <si>
    <t>FY Issued</t>
  </si>
  <si>
    <t>Risk Adjusted IR</t>
  </si>
  <si>
    <t>Fed projected</t>
  </si>
  <si>
    <t>Construction</t>
  </si>
  <si>
    <t>Yes</t>
  </si>
  <si>
    <t>Interest Expense Delta</t>
  </si>
  <si>
    <t>Construction (AS)</t>
  </si>
  <si>
    <t>Environment</t>
  </si>
  <si>
    <t>NF projected</t>
  </si>
  <si>
    <t>Master Lease</t>
  </si>
  <si>
    <t>Fed Historical</t>
  </si>
  <si>
    <t>Technology (T)</t>
  </si>
  <si>
    <t>Parameters for each year colum choice</t>
  </si>
  <si>
    <t xml:space="preserve">Medium </t>
  </si>
  <si>
    <t>Offset</t>
  </si>
  <si>
    <t>Input</t>
  </si>
  <si>
    <t>Retabulated</t>
  </si>
  <si>
    <t>% of Medium</t>
  </si>
  <si>
    <t>Risk Model IR % of forecast</t>
  </si>
  <si>
    <t>Medium</t>
  </si>
  <si>
    <t>@risk</t>
  </si>
  <si>
    <t>Other yrs</t>
  </si>
  <si>
    <t>Input Expense</t>
  </si>
  <si>
    <t>@Risk</t>
  </si>
  <si>
    <t>Adjustment added to match forecast</t>
  </si>
  <si>
    <t>CASH FROM (AND USED FOR) FINANCING ACTIVITIES</t>
  </si>
  <si>
    <t>REPAYMENT OF TREASURY DEBT</t>
  </si>
  <si>
    <t>Study Section</t>
  </si>
  <si>
    <t>Risk Title</t>
  </si>
  <si>
    <t>Fiscal Year</t>
  </si>
  <si>
    <r>
      <t xml:space="preserve">5th </t>
    </r>
    <r>
      <rPr>
        <b/>
        <sz val="10"/>
        <rFont val="Arial Narrow"/>
        <family val="2"/>
      </rPr>
      <t>Percentile</t>
    </r>
  </si>
  <si>
    <t>Mean</t>
  </si>
  <si>
    <r>
      <t xml:space="preserve">95th </t>
    </r>
    <r>
      <rPr>
        <b/>
        <sz val="10"/>
        <rFont val="Arial Narrow"/>
        <family val="2"/>
      </rPr>
      <t>Percentile</t>
    </r>
  </si>
  <si>
    <t>ProForma</t>
  </si>
  <si>
    <t>Risk</t>
  </si>
  <si>
    <t>5th Percentile</t>
  </si>
  <si>
    <t>95th Percentile</t>
  </si>
  <si>
    <t>T-NORM Risk Summary ($000,000)</t>
  </si>
  <si>
    <t>5.1.3.1.1</t>
  </si>
  <si>
    <t>5.1.3.1.2</t>
  </si>
  <si>
    <t>5.1.3.1.3</t>
  </si>
  <si>
    <t>5.1.3.1.4</t>
  </si>
  <si>
    <t>5.1.3.1.5</t>
  </si>
  <si>
    <t>Transmission Engineering</t>
  </si>
  <si>
    <t>Interest on Long-Term Debt</t>
  </si>
  <si>
    <t>Agency Service G&amp;A</t>
  </si>
  <si>
    <t>FY20&amp;21</t>
  </si>
  <si>
    <t>Reversal of Contra Expense</t>
  </si>
  <si>
    <t>Total Operating Revenues (Incl. Reimbursables)</t>
  </si>
  <si>
    <t>Total Revenue With Reimb / 2019</t>
  </si>
  <si>
    <t>Total Revenue With Reimb / 2020</t>
  </si>
  <si>
    <t>Total Revenue With Reimb / 2021</t>
  </si>
  <si>
    <t>NORM</t>
  </si>
  <si>
    <t>Adjustments</t>
  </si>
  <si>
    <t>RM-Type</t>
  </si>
  <si>
    <t>RM-Type Distribution</t>
  </si>
  <si>
    <t>NORM Adjustment</t>
  </si>
  <si>
    <t>GF1_rK0qDwEADgAAAQwjACYAYACAAJQAlQCjALEA2gD8APYAKgD//wAAAAAAAQQAAAAALF8oJCogIywjIzBfKTtfKCQqICgjLCMjMCk7XygkKiAiLSI/P18pO18oQF8pAAAAARpGWTE1IGludGVyZXJlc3Qgb24gTFQgRGVidAEAAQEQAAIAAQpTdGF0aXN0aWNzAwEBAP8BAQEBAQABAQEABAAAAAEBAQEBAAEBAQAEAAAAAbUAAiEAGkZZMTUgaW50ZXJlcmVzdCBvbiBMVCBEZWJ0AAAvAQIAAgDiAOwAAQECAZqZmZmZmak/AABmZmZmZmbuPwAABQABAQEAAQEBAA==</t>
  </si>
  <si>
    <t>&gt;75%</t>
  </si>
  <si>
    <t>&lt;25%</t>
  </si>
  <si>
    <t>&gt;90%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</si>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</sst>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"/>
    <numFmt numFmtId="168" formatCode="0_);\(0\)"/>
    <numFmt numFmtId="169" formatCode="#,##0.000,_);\(#,##0.000,\)"/>
    <numFmt numFmtId="170" formatCode="#,##0."/>
    <numFmt numFmtId="171" formatCode="#,##0.0_);\(#,##0.0\)"/>
    <numFmt numFmtId="172" formatCode="\ 0."/>
    <numFmt numFmtId="173" formatCode="#,###,_);\(#,###,\)"/>
    <numFmt numFmtId="174" formatCode="#,##0.000_);\(#,##0.000\)"/>
    <numFmt numFmtId="175" formatCode="0.000"/>
    <numFmt numFmtId="176" formatCode="#,##0_);[Red]\(#,##0\);"/>
    <numFmt numFmtId="177" formatCode="0.000%;;"/>
    <numFmt numFmtId="178" formatCode="_([$€-2]* #,##0.00_);_([$€-2]* \(#,##0.00\);_([$€-2]* &quot;-&quot;??_)"/>
    <numFmt numFmtId="179" formatCode="_(* #,##0.0_);_(* \(#,##0.0\);_(* &quot;-&quot;??_);_(@_)"/>
    <numFmt numFmtId="180" formatCode="#,##0,,&quot;m&quot;"/>
    <numFmt numFmtId="181" formatCode="0.0_)\%;\(0.0\)\%;0.0_)\%;@_)_%"/>
    <numFmt numFmtId="182" formatCode="#,##0.0_)_%;\(#,##0.0\)_%;0.0_)_%;@_)_%"/>
    <numFmt numFmtId="183" formatCode="0.000000"/>
    <numFmt numFmtId="184" formatCode="#,##0.0_);\(#,##0.0\);#,##0.0_);@_)"/>
    <numFmt numFmtId="185" formatCode="_(* #,##0.00000_);_(* \(#,##0.00000\);_(* &quot;-&quot;??_);_(@_)"/>
    <numFmt numFmtId="186" formatCode="&quot;$&quot;_(#,##0.00_);&quot;$&quot;\(#,##0.00\);&quot;$&quot;_(0.00_);@_)"/>
    <numFmt numFmtId="187" formatCode="#,##0.00_);\(#,##0.00\);0.00_);@_)"/>
    <numFmt numFmtId="188" formatCode="\€_(#,##0.00_);\€\(#,##0.00\);\€_(0.00_);@_)"/>
    <numFmt numFmtId="189" formatCode="#,##0.0_)\x;\(#,##0.0\)\x;0.0_)\x;@_)_x"/>
    <numFmt numFmtId="190" formatCode="#,##0.0_)_x;\(#,##0.0\)_x;0.0_)_x;@_)_x"/>
    <numFmt numFmtId="191" formatCode="d\.mmm\.yy"/>
    <numFmt numFmtId="192" formatCode="0.00_)"/>
    <numFmt numFmtId="193" formatCode="_(* #,##0.0_);_(* \(#,##0.0\);_(* &quot;-&quot;_);_(@_)"/>
    <numFmt numFmtId="194" formatCode="_(* #,##0.0000_);_(* \(#,##0.0000\);_(* &quot;-&quot;??_);_(@_)"/>
    <numFmt numFmtId="195" formatCode="_(* #,##0.00_);\(* #,##0.00\);_(* &quot;-&quot;??_);_(@_)"/>
    <numFmt numFmtId="196" formatCode="0.0%"/>
    <numFmt numFmtId="197" formatCode="&quot;$&quot;#,##0.00"/>
    <numFmt numFmtId="198" formatCode="#,##0,,&quot;M&quot;"/>
    <numFmt numFmtId="199" formatCode="#,##0.0,,&quot;M&quot;"/>
    <numFmt numFmtId="200" formatCode="#,###,_);\(#,###,\);&quot;-  &quot;"/>
    <numFmt numFmtId="201" formatCode="[$-10409]#,##0.000&quot;%&quot;;\-##,##0.000&quot;%&quot;;&quot;-&quot;;"/>
    <numFmt numFmtId="202" formatCode="[$-10409]mm/yyyy"/>
    <numFmt numFmtId="203" formatCode="[$-10409]#,###;\(#,###\);0"/>
    <numFmt numFmtId="204" formatCode="[$-409]mmm\-yy;@"/>
    <numFmt numFmtId="205" formatCode="0.0"/>
  </numFmts>
  <fonts count="2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Times New Roman"/>
      <family val="1"/>
    </font>
    <font>
      <sz val="8"/>
      <color indexed="62"/>
      <name val="Times New Roman"/>
      <family val="1"/>
    </font>
    <font>
      <i/>
      <sz val="8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60"/>
      <name val="Arial"/>
      <family val="2"/>
    </font>
    <font>
      <b/>
      <sz val="8"/>
      <color indexed="61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MS Sans Serif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indexed="17"/>
      <name val="Arial"/>
      <family val="2"/>
    </font>
    <font>
      <b/>
      <sz val="8"/>
      <color indexed="21"/>
      <name val="Arial"/>
      <family val="2"/>
    </font>
    <font>
      <sz val="8"/>
      <color indexed="12"/>
      <name val="Arial"/>
      <family val="2"/>
    </font>
    <font>
      <b/>
      <sz val="8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8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9"/>
      <color indexed="2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omic Sans MS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rgb="FF006100"/>
      <name val="Comic Sans MS"/>
      <family val="2"/>
    </font>
    <font>
      <sz val="10"/>
      <color theme="0"/>
      <name val="Comic Sans MS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2"/>
      <color indexed="10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8"/>
      <name val="Palatino"/>
      <family val="1"/>
    </font>
    <font>
      <sz val="10"/>
      <name val="Helv"/>
    </font>
    <font>
      <sz val="10"/>
      <name val="Tw Cen MT"/>
      <family val="2"/>
    </font>
    <font>
      <sz val="10"/>
      <name val="Tahoma"/>
      <family val="2"/>
    </font>
    <font>
      <sz val="10"/>
      <name val="MS Serif"/>
      <family val="1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scheme val="minor"/>
    </font>
    <font>
      <sz val="12"/>
      <color indexed="24"/>
      <name val="Arial"/>
      <family val="2"/>
    </font>
    <font>
      <sz val="11"/>
      <color rgb="FF006100"/>
      <name val="Calibri"/>
      <family val="2"/>
      <scheme val="minor"/>
    </font>
    <font>
      <sz val="6"/>
      <color indexed="16"/>
      <name val="Palatino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  <scheme val="minor"/>
    </font>
    <font>
      <sz val="10"/>
      <color indexed="52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63"/>
      <name val="Arial"/>
      <family val="2"/>
    </font>
    <font>
      <b/>
      <sz val="11"/>
      <color rgb="FF3F3F3F"/>
      <name val="Calibri"/>
      <family val="2"/>
      <scheme val="minor"/>
    </font>
    <font>
      <sz val="10"/>
      <color indexed="16"/>
      <name val="Helvetica-Black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1"/>
      <name val="Calibri"/>
      <family val="2"/>
    </font>
    <font>
      <sz val="11"/>
      <color indexed="36"/>
      <name val="Calibri"/>
      <family val="2"/>
    </font>
    <font>
      <b/>
      <sz val="11"/>
      <color indexed="11"/>
      <name val="Calibri"/>
      <family val="2"/>
    </font>
    <font>
      <i/>
      <sz val="11"/>
      <color indexed="55"/>
      <name val="Calibri"/>
      <family val="2"/>
    </font>
    <font>
      <sz val="11"/>
      <color indexed="58"/>
      <name val="Calibri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u/>
      <sz val="11"/>
      <color indexed="12"/>
      <name val="Calibri"/>
      <family val="2"/>
    </font>
    <font>
      <b/>
      <sz val="18"/>
      <color indexed="21"/>
      <name val="Cambri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Century Gothic"/>
      <family val="2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color theme="1"/>
      <name val="Corbel"/>
      <family val="2"/>
    </font>
    <font>
      <b/>
      <sz val="10"/>
      <color theme="1"/>
      <name val="Century Gothic"/>
      <family val="2"/>
    </font>
    <font>
      <b/>
      <sz val="11"/>
      <color theme="0"/>
      <name val="Corbel"/>
      <family val="2"/>
    </font>
    <font>
      <sz val="8.8000000000000007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i/>
      <sz val="11"/>
      <name val="Calibri"/>
      <family val="2"/>
    </font>
    <font>
      <b/>
      <sz val="18"/>
      <color theme="3"/>
      <name val="Cambria"/>
      <family val="2"/>
      <scheme val="major"/>
    </font>
    <font>
      <sz val="10"/>
      <color theme="1"/>
      <name val="Arial Unicode MS"/>
      <family val="2"/>
    </font>
    <font>
      <u/>
      <sz val="8.5"/>
      <color indexed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10"/>
      <name val="Arial"/>
      <family val="2"/>
    </font>
    <font>
      <b/>
      <sz val="11"/>
      <color indexed="63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name val="Arial Narrow"/>
      <family val="2"/>
    </font>
    <font>
      <sz val="8"/>
      <color theme="1"/>
      <name val="Gadugi"/>
      <family val="2"/>
    </font>
    <font>
      <sz val="12"/>
      <color theme="0" tint="-0.249977111117893"/>
      <name val="Arial"/>
      <family val="2"/>
    </font>
    <font>
      <sz val="10"/>
      <color theme="1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2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E3FBF1"/>
      </patternFill>
    </fill>
    <fill>
      <patternFill patternType="solid">
        <fgColor rgb="FFDCDCDC"/>
        <bgColor rgb="FFDCDCDC"/>
      </patternFill>
    </fill>
    <fill>
      <patternFill patternType="solid">
        <fgColor rgb="FFE3FBF1"/>
        <bgColor rgb="FFE3FBF1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1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4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016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0" fillId="21" borderId="2" applyNumberFormat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3" fillId="0" borderId="0" applyFont="0" applyFill="0" applyBorder="0" applyAlignment="0" applyProtection="0"/>
    <xf numFmtId="178" fontId="7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9" fillId="0" borderId="0" applyProtection="0"/>
    <xf numFmtId="0" fontId="18" fillId="0" borderId="0" applyProtection="0"/>
    <xf numFmtId="0" fontId="77" fillId="0" borderId="0" applyProtection="0"/>
    <xf numFmtId="0" fontId="68" fillId="0" borderId="0" applyProtection="0"/>
    <xf numFmtId="0" fontId="80" fillId="0" borderId="0" applyProtection="0"/>
    <xf numFmtId="0" fontId="81" fillId="0" borderId="0" applyProtection="0"/>
    <xf numFmtId="0" fontId="82" fillId="0" borderId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84" fillId="0" borderId="0"/>
    <xf numFmtId="0" fontId="84" fillId="0" borderId="0"/>
    <xf numFmtId="0" fontId="43" fillId="0" borderId="0"/>
    <xf numFmtId="0" fontId="46" fillId="0" borderId="0"/>
    <xf numFmtId="0" fontId="47" fillId="0" borderId="0"/>
    <xf numFmtId="0" fontId="48" fillId="0" borderId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9" fontId="17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9">
      <alignment horizontal="center"/>
    </xf>
    <xf numFmtId="3" fontId="49" fillId="0" borderId="0" applyFont="0" applyFill="0" applyBorder="0" applyAlignment="0" applyProtection="0"/>
    <xf numFmtId="0" fontId="49" fillId="24" borderId="0" applyNumberFormat="0" applyFont="0" applyBorder="0" applyAlignment="0" applyProtection="0"/>
    <xf numFmtId="177" fontId="51" fillId="0" borderId="10" applyFont="0" applyFill="0" applyBorder="0" applyAlignment="0" applyProtection="0"/>
    <xf numFmtId="176" fontId="52" fillId="0" borderId="11" applyFont="0" applyFill="0" applyBorder="0" applyAlignment="0" applyProtection="0">
      <protection locked="0"/>
    </xf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83" fillId="0" borderId="0">
      <alignment horizontal="center"/>
    </xf>
    <xf numFmtId="0" fontId="35" fillId="0" borderId="0" applyNumberFormat="0" applyFill="0" applyBorder="0" applyAlignment="0" applyProtection="0"/>
    <xf numFmtId="0" fontId="95" fillId="0" borderId="0"/>
    <xf numFmtId="44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9" fillId="34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2" fillId="3" borderId="0" applyNumberFormat="0" applyBorder="0" applyAlignment="0" applyProtection="0"/>
    <xf numFmtId="0" fontId="84" fillId="0" borderId="0"/>
    <xf numFmtId="9" fontId="17" fillId="0" borderId="0" applyFont="0" applyFill="0" applyBorder="0" applyAlignment="0" applyProtection="0"/>
    <xf numFmtId="0" fontId="84" fillId="0" borderId="0"/>
    <xf numFmtId="0" fontId="25" fillId="4" borderId="0" applyNumberFormat="0" applyBorder="0" applyAlignment="0" applyProtection="0"/>
    <xf numFmtId="0" fontId="29" fillId="7" borderId="1" applyNumberFormat="0" applyAlignment="0" applyProtection="0"/>
    <xf numFmtId="0" fontId="31" fillId="22" borderId="0" applyNumberFormat="0" applyBorder="0" applyAlignment="0" applyProtection="0"/>
    <xf numFmtId="0" fontId="100" fillId="35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0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17" fillId="0" borderId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9" fontId="9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44" fontId="102" fillId="0" borderId="0" applyFont="0" applyFill="0" applyBorder="0" applyAlignment="0" applyProtection="0"/>
    <xf numFmtId="0" fontId="16" fillId="0" borderId="0"/>
    <xf numFmtId="38" fontId="45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38" fontId="45" fillId="0" borderId="0"/>
    <xf numFmtId="38" fontId="45" fillId="0" borderId="0"/>
    <xf numFmtId="0" fontId="17" fillId="0" borderId="0"/>
    <xf numFmtId="9" fontId="15" fillId="0" borderId="0" applyFont="0" applyFill="0" applyBorder="0" applyAlignment="0" applyProtection="0"/>
    <xf numFmtId="0" fontId="17" fillId="0" borderId="0"/>
    <xf numFmtId="44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7" fillId="0" borderId="0">
      <alignment horizontal="left" wrapText="1"/>
    </xf>
    <xf numFmtId="185" fontId="17" fillId="0" borderId="0">
      <alignment horizontal="left" wrapText="1"/>
    </xf>
    <xf numFmtId="185" fontId="17" fillId="0" borderId="0">
      <alignment horizontal="left" wrapText="1"/>
    </xf>
    <xf numFmtId="185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0" fontId="110" fillId="0" borderId="0" applyNumberFormat="0" applyFill="0" applyBorder="0" applyAlignment="0" applyProtection="0"/>
    <xf numFmtId="38" fontId="18" fillId="22" borderId="0" applyNumberFormat="0" applyFont="0" applyAlignment="0" applyProtection="0"/>
    <xf numFmtId="38" fontId="18" fillId="22" borderId="0" applyNumberFormat="0" applyFont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Protection="0">
      <alignment horizontal="right"/>
    </xf>
    <xf numFmtId="190" fontId="18" fillId="0" borderId="0" applyFont="0" applyFill="0" applyBorder="0" applyProtection="0">
      <alignment horizontal="right"/>
    </xf>
    <xf numFmtId="185" fontId="17" fillId="0" borderId="0">
      <alignment horizontal="left" wrapText="1"/>
    </xf>
    <xf numFmtId="185" fontId="17" fillId="0" borderId="0">
      <alignment horizontal="left" wrapText="1"/>
    </xf>
    <xf numFmtId="185" fontId="17" fillId="0" borderId="0">
      <alignment horizontal="left" wrapText="1"/>
    </xf>
    <xf numFmtId="185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0" fontId="111" fillId="0" borderId="0" applyNumberFormat="0" applyFill="0" applyBorder="0" applyProtection="0">
      <alignment vertical="top"/>
    </xf>
    <xf numFmtId="38" fontId="112" fillId="0" borderId="58" applyNumberFormat="0" applyFill="0" applyAlignment="0" applyProtection="0"/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59" applyNumberFormat="0" applyFill="0" applyProtection="0">
      <alignment horizontal="center"/>
    </xf>
    <xf numFmtId="38" fontId="113" fillId="0" borderId="0" applyNumberFormat="0" applyFill="0" applyBorder="0" applyProtection="0">
      <alignment horizontal="left"/>
    </xf>
    <xf numFmtId="38" fontId="114" fillId="0" borderId="0" applyNumberFormat="0" applyFill="0" applyBorder="0" applyProtection="0">
      <alignment horizontal="centerContinuous"/>
    </xf>
    <xf numFmtId="185" fontId="17" fillId="0" borderId="0">
      <alignment horizontal="left" wrapText="1"/>
    </xf>
    <xf numFmtId="185" fontId="17" fillId="0" borderId="0">
      <alignment horizontal="left" wrapText="1"/>
    </xf>
    <xf numFmtId="185" fontId="17" fillId="0" borderId="0">
      <alignment horizontal="left" wrapText="1"/>
    </xf>
    <xf numFmtId="185" fontId="17" fillId="0" borderId="0">
      <alignment horizontal="left" wrapText="1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6" fillId="2" borderId="0" applyNumberFormat="0" applyBorder="0" applyAlignment="0" applyProtection="0"/>
    <xf numFmtId="0" fontId="21" fillId="21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5" fillId="42" borderId="0" applyNumberFormat="0" applyBorder="0" applyAlignment="0" applyProtection="0"/>
    <xf numFmtId="0" fontId="21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1" fillId="8" borderId="0" applyNumberFormat="0" applyBorder="0" applyAlignment="0" applyProtection="0"/>
    <xf numFmtId="0" fontId="15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6" fillId="3" borderId="0" applyNumberFormat="0" applyBorder="0" applyAlignment="0" applyProtection="0"/>
    <xf numFmtId="0" fontId="21" fillId="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5" fillId="43" borderId="0" applyNumberFormat="0" applyBorder="0" applyAlignment="0" applyProtection="0"/>
    <xf numFmtId="0" fontId="21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1" fillId="9" borderId="0" applyNumberFormat="0" applyBorder="0" applyAlignment="0" applyProtection="0"/>
    <xf numFmtId="0" fontId="15" fillId="4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6" fillId="4" borderId="0" applyNumberFormat="0" applyBorder="0" applyAlignment="0" applyProtection="0"/>
    <xf numFmtId="0" fontId="21" fillId="2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5" fillId="44" borderId="0" applyNumberFormat="0" applyBorder="0" applyAlignment="0" applyProtection="0"/>
    <xf numFmtId="0" fontId="21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21" fillId="23" borderId="0" applyNumberFormat="0" applyBorder="0" applyAlignment="0" applyProtection="0"/>
    <xf numFmtId="0" fontId="15" fillId="4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6" fillId="5" borderId="0" applyNumberFormat="0" applyBorder="0" applyAlignment="0" applyProtection="0"/>
    <xf numFmtId="0" fontId="21" fillId="2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5" fillId="45" borderId="0" applyNumberFormat="0" applyBorder="0" applyAlignment="0" applyProtection="0"/>
    <xf numFmtId="0" fontId="2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21" fillId="7" borderId="0" applyNumberFormat="0" applyBorder="0" applyAlignment="0" applyProtection="0"/>
    <xf numFmtId="0" fontId="15" fillId="4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21" fillId="23" borderId="0" applyNumberFormat="0" applyBorder="0" applyAlignment="0" applyProtection="0"/>
    <xf numFmtId="0" fontId="15" fillId="4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6" fillId="8" borderId="0" applyNumberFormat="0" applyBorder="0" applyAlignment="0" applyProtection="0"/>
    <xf numFmtId="0" fontId="21" fillId="20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21" fillId="6" borderId="0" applyNumberFormat="0" applyBorder="0" applyAlignment="0" applyProtection="0"/>
    <xf numFmtId="0" fontId="15" fillId="4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6" fillId="10" borderId="0" applyNumberFormat="0" applyBorder="0" applyAlignment="0" applyProtection="0"/>
    <xf numFmtId="0" fontId="21" fillId="2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5" fillId="50" borderId="0" applyNumberFormat="0" applyBorder="0" applyAlignment="0" applyProtection="0"/>
    <xf numFmtId="0" fontId="2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21" fillId="22" borderId="0" applyNumberFormat="0" applyBorder="0" applyAlignment="0" applyProtection="0"/>
    <xf numFmtId="0" fontId="15" fillId="5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6" fillId="5" borderId="0" applyNumberFormat="0" applyBorder="0" applyAlignment="0" applyProtection="0"/>
    <xf numFmtId="0" fontId="21" fillId="2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21" fillId="3" borderId="0" applyNumberFormat="0" applyBorder="0" applyAlignment="0" applyProtection="0"/>
    <xf numFmtId="0" fontId="15" fillId="5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21" fillId="6" borderId="0" applyNumberFormat="0" applyBorder="0" applyAlignment="0" applyProtection="0"/>
    <xf numFmtId="0" fontId="15" fillId="5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6" fillId="11" borderId="0" applyNumberFormat="0" applyBorder="0" applyAlignment="0" applyProtection="0"/>
    <xf numFmtId="0" fontId="21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21" fillId="23" borderId="0" applyNumberFormat="0" applyBorder="0" applyAlignment="0" applyProtection="0"/>
    <xf numFmtId="0" fontId="15" fillId="53" borderId="0" applyNumberFormat="0" applyBorder="0" applyAlignment="0" applyProtection="0"/>
    <xf numFmtId="0" fontId="19" fillId="12" borderId="0" applyNumberFormat="0" applyBorder="0" applyAlignment="0" applyProtection="0"/>
    <xf numFmtId="0" fontId="88" fillId="12" borderId="0" applyNumberFormat="0" applyBorder="0" applyAlignment="0" applyProtection="0"/>
    <xf numFmtId="0" fontId="19" fillId="14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115" fillId="54" borderId="0" applyNumberFormat="0" applyBorder="0" applyAlignment="0" applyProtection="0"/>
    <xf numFmtId="0" fontId="115" fillId="54" borderId="0" applyNumberFormat="0" applyBorder="0" applyAlignment="0" applyProtection="0"/>
    <xf numFmtId="0" fontId="88" fillId="12" borderId="0" applyNumberFormat="0" applyBorder="0" applyAlignment="0" applyProtection="0"/>
    <xf numFmtId="0" fontId="19" fillId="6" borderId="0" applyNumberFormat="0" applyBorder="0" applyAlignment="0" applyProtection="0"/>
    <xf numFmtId="0" fontId="115" fillId="54" borderId="0" applyNumberFormat="0" applyBorder="0" applyAlignment="0" applyProtection="0"/>
    <xf numFmtId="0" fontId="19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115" fillId="55" borderId="0" applyNumberFormat="0" applyBorder="0" applyAlignment="0" applyProtection="0"/>
    <xf numFmtId="0" fontId="115" fillId="55" borderId="0" applyNumberFormat="0" applyBorder="0" applyAlignment="0" applyProtection="0"/>
    <xf numFmtId="0" fontId="88" fillId="9" borderId="0" applyNumberFormat="0" applyBorder="0" applyAlignment="0" applyProtection="0"/>
    <xf numFmtId="0" fontId="19" fillId="19" borderId="0" applyNumberFormat="0" applyBorder="0" applyAlignment="0" applyProtection="0"/>
    <xf numFmtId="0" fontId="115" fillId="55" borderId="0" applyNumberFormat="0" applyBorder="0" applyAlignment="0" applyProtection="0"/>
    <xf numFmtId="0" fontId="19" fillId="10" borderId="0" applyNumberFormat="0" applyBorder="0" applyAlignment="0" applyProtection="0"/>
    <xf numFmtId="0" fontId="88" fillId="10" borderId="0" applyNumberFormat="0" applyBorder="0" applyAlignment="0" applyProtection="0"/>
    <xf numFmtId="0" fontId="19" fillId="22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115" fillId="56" borderId="0" applyNumberFormat="0" applyBorder="0" applyAlignment="0" applyProtection="0"/>
    <xf numFmtId="0" fontId="115" fillId="56" borderId="0" applyNumberFormat="0" applyBorder="0" applyAlignment="0" applyProtection="0"/>
    <xf numFmtId="0" fontId="88" fillId="10" borderId="0" applyNumberFormat="0" applyBorder="0" applyAlignment="0" applyProtection="0"/>
    <xf numFmtId="0" fontId="19" fillId="11" borderId="0" applyNumberFormat="0" applyBorder="0" applyAlignment="0" applyProtection="0"/>
    <xf numFmtId="0" fontId="115" fillId="56" borderId="0" applyNumberFormat="0" applyBorder="0" applyAlignment="0" applyProtection="0"/>
    <xf numFmtId="0" fontId="19" fillId="13" borderId="0" applyNumberFormat="0" applyBorder="0" applyAlignment="0" applyProtection="0"/>
    <xf numFmtId="0" fontId="88" fillId="13" borderId="0" applyNumberFormat="0" applyBorder="0" applyAlignment="0" applyProtection="0"/>
    <xf numFmtId="0" fontId="19" fillId="20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115" fillId="57" borderId="0" applyNumberFormat="0" applyBorder="0" applyAlignment="0" applyProtection="0"/>
    <xf numFmtId="0" fontId="115" fillId="57" borderId="0" applyNumberFormat="0" applyBorder="0" applyAlignment="0" applyProtection="0"/>
    <xf numFmtId="0" fontId="88" fillId="13" borderId="0" applyNumberFormat="0" applyBorder="0" applyAlignment="0" applyProtection="0"/>
    <xf numFmtId="0" fontId="19" fillId="3" borderId="0" applyNumberFormat="0" applyBorder="0" applyAlignment="0" applyProtection="0"/>
    <xf numFmtId="0" fontId="115" fillId="57" borderId="0" applyNumberFormat="0" applyBorder="0" applyAlignment="0" applyProtection="0"/>
    <xf numFmtId="0" fontId="19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115" fillId="58" borderId="0" applyNumberFormat="0" applyBorder="0" applyAlignment="0" applyProtection="0"/>
    <xf numFmtId="0" fontId="115" fillId="58" borderId="0" applyNumberFormat="0" applyBorder="0" applyAlignment="0" applyProtection="0"/>
    <xf numFmtId="0" fontId="88" fillId="14" borderId="0" applyNumberFormat="0" applyBorder="0" applyAlignment="0" applyProtection="0"/>
    <xf numFmtId="0" fontId="19" fillId="6" borderId="0" applyNumberFormat="0" applyBorder="0" applyAlignment="0" applyProtection="0"/>
    <xf numFmtId="0" fontId="115" fillId="58" borderId="0" applyNumberFormat="0" applyBorder="0" applyAlignment="0" applyProtection="0"/>
    <xf numFmtId="0" fontId="19" fillId="15" borderId="0" applyNumberFormat="0" applyBorder="0" applyAlignment="0" applyProtection="0"/>
    <xf numFmtId="0" fontId="88" fillId="15" borderId="0" applyNumberFormat="0" applyBorder="0" applyAlignment="0" applyProtection="0"/>
    <xf numFmtId="0" fontId="19" fillId="7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115" fillId="59" borderId="0" applyNumberFormat="0" applyBorder="0" applyAlignment="0" applyProtection="0"/>
    <xf numFmtId="0" fontId="115" fillId="59" borderId="0" applyNumberFormat="0" applyBorder="0" applyAlignment="0" applyProtection="0"/>
    <xf numFmtId="0" fontId="88" fillId="15" borderId="0" applyNumberFormat="0" applyBorder="0" applyAlignment="0" applyProtection="0"/>
    <xf numFmtId="0" fontId="19" fillId="9" borderId="0" applyNumberFormat="0" applyBorder="0" applyAlignment="0" applyProtection="0"/>
    <xf numFmtId="0" fontId="115" fillId="59" borderId="0" applyNumberFormat="0" applyBorder="0" applyAlignment="0" applyProtection="0"/>
    <xf numFmtId="0" fontId="19" fillId="16" borderId="0" applyNumberFormat="0" applyBorder="0" applyAlignment="0" applyProtection="0"/>
    <xf numFmtId="0" fontId="88" fillId="16" borderId="0" applyNumberFormat="0" applyBorder="0" applyAlignment="0" applyProtection="0"/>
    <xf numFmtId="0" fontId="19" fillId="14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115" fillId="35" borderId="0" applyNumberFormat="0" applyBorder="0" applyAlignment="0" applyProtection="0"/>
    <xf numFmtId="0" fontId="115" fillId="35" borderId="0" applyNumberFormat="0" applyBorder="0" applyAlignment="0" applyProtection="0"/>
    <xf numFmtId="0" fontId="88" fillId="16" borderId="0" applyNumberFormat="0" applyBorder="0" applyAlignment="0" applyProtection="0"/>
    <xf numFmtId="0" fontId="19" fillId="60" borderId="0" applyNumberFormat="0" applyBorder="0" applyAlignment="0" applyProtection="0"/>
    <xf numFmtId="0" fontId="115" fillId="35" borderId="0" applyNumberFormat="0" applyBorder="0" applyAlignment="0" applyProtection="0"/>
    <xf numFmtId="0" fontId="19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115" fillId="61" borderId="0" applyNumberFormat="0" applyBorder="0" applyAlignment="0" applyProtection="0"/>
    <xf numFmtId="0" fontId="115" fillId="61" borderId="0" applyNumberFormat="0" applyBorder="0" applyAlignment="0" applyProtection="0"/>
    <xf numFmtId="0" fontId="88" fillId="17" borderId="0" applyNumberFormat="0" applyBorder="0" applyAlignment="0" applyProtection="0"/>
    <xf numFmtId="0" fontId="19" fillId="19" borderId="0" applyNumberFormat="0" applyBorder="0" applyAlignment="0" applyProtection="0"/>
    <xf numFmtId="0" fontId="115" fillId="61" borderId="0" applyNumberFormat="0" applyBorder="0" applyAlignment="0" applyProtection="0"/>
    <xf numFmtId="0" fontId="19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115" fillId="62" borderId="0" applyNumberFormat="0" applyBorder="0" applyAlignment="0" applyProtection="0"/>
    <xf numFmtId="0" fontId="115" fillId="62" borderId="0" applyNumberFormat="0" applyBorder="0" applyAlignment="0" applyProtection="0"/>
    <xf numFmtId="0" fontId="88" fillId="18" borderId="0" applyNumberFormat="0" applyBorder="0" applyAlignment="0" applyProtection="0"/>
    <xf numFmtId="0" fontId="19" fillId="11" borderId="0" applyNumberFormat="0" applyBorder="0" applyAlignment="0" applyProtection="0"/>
    <xf numFmtId="0" fontId="115" fillId="62" borderId="0" applyNumberFormat="0" applyBorder="0" applyAlignment="0" applyProtection="0"/>
    <xf numFmtId="0" fontId="19" fillId="13" borderId="0" applyNumberFormat="0" applyBorder="0" applyAlignment="0" applyProtection="0"/>
    <xf numFmtId="0" fontId="88" fillId="13" borderId="0" applyNumberFormat="0" applyBorder="0" applyAlignment="0" applyProtection="0"/>
    <xf numFmtId="0" fontId="19" fillId="6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115" fillId="64" borderId="0" applyNumberFormat="0" applyBorder="0" applyAlignment="0" applyProtection="0"/>
    <xf numFmtId="0" fontId="115" fillId="64" borderId="0" applyNumberFormat="0" applyBorder="0" applyAlignment="0" applyProtection="0"/>
    <xf numFmtId="0" fontId="88" fillId="13" borderId="0" applyNumberFormat="0" applyBorder="0" applyAlignment="0" applyProtection="0"/>
    <xf numFmtId="0" fontId="19" fillId="63" borderId="0" applyNumberFormat="0" applyBorder="0" applyAlignment="0" applyProtection="0"/>
    <xf numFmtId="0" fontId="115" fillId="64" borderId="0" applyNumberFormat="0" applyBorder="0" applyAlignment="0" applyProtection="0"/>
    <xf numFmtId="0" fontId="19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115" fillId="65" borderId="0" applyNumberFormat="0" applyBorder="0" applyAlignment="0" applyProtection="0"/>
    <xf numFmtId="0" fontId="115" fillId="65" borderId="0" applyNumberFormat="0" applyBorder="0" applyAlignment="0" applyProtection="0"/>
    <xf numFmtId="0" fontId="88" fillId="14" borderId="0" applyNumberFormat="0" applyBorder="0" applyAlignment="0" applyProtection="0"/>
    <xf numFmtId="0" fontId="115" fillId="65" borderId="0" applyNumberFormat="0" applyBorder="0" applyAlignment="0" applyProtection="0"/>
    <xf numFmtId="0" fontId="19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115" fillId="66" borderId="0" applyNumberFormat="0" applyBorder="0" applyAlignment="0" applyProtection="0"/>
    <xf numFmtId="0" fontId="115" fillId="66" borderId="0" applyNumberFormat="0" applyBorder="0" applyAlignment="0" applyProtection="0"/>
    <xf numFmtId="0" fontId="116" fillId="66" borderId="0" applyNumberFormat="0" applyBorder="0" applyAlignment="0" applyProtection="0"/>
    <xf numFmtId="0" fontId="115" fillId="66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9" fillId="17" borderId="0" applyNumberFormat="0" applyBorder="0" applyAlignment="0" applyProtection="0"/>
    <xf numFmtId="0" fontId="115" fillId="66" borderId="0" applyNumberFormat="0" applyBorder="0" applyAlignment="0" applyProtection="0"/>
    <xf numFmtId="0" fontId="91" fillId="0" borderId="0" applyNumberFormat="0" applyFill="0" applyBorder="0" applyAlignment="0">
      <protection locked="0"/>
    </xf>
    <xf numFmtId="0" fontId="22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118" fillId="67" borderId="0" applyNumberFormat="0" applyBorder="0" applyAlignment="0" applyProtection="0"/>
    <xf numFmtId="0" fontId="118" fillId="67" borderId="0" applyNumberFormat="0" applyBorder="0" applyAlignment="0" applyProtection="0"/>
    <xf numFmtId="0" fontId="117" fillId="3" borderId="0" applyNumberFormat="0" applyBorder="0" applyAlignment="0" applyProtection="0"/>
    <xf numFmtId="0" fontId="22" fillId="5" borderId="0" applyNumberFormat="0" applyBorder="0" applyAlignment="0" applyProtection="0"/>
    <xf numFmtId="0" fontId="118" fillId="67" borderId="0" applyNumberFormat="0" applyBorder="0" applyAlignment="0" applyProtection="0"/>
    <xf numFmtId="191" fontId="48" fillId="0" borderId="0" applyFill="0" applyBorder="0" applyAlignment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20" fillId="68" borderId="60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20" fillId="68" borderId="60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0" fillId="68" borderId="60" applyNumberFormat="0" applyAlignment="0" applyProtection="0"/>
    <xf numFmtId="0" fontId="20" fillId="21" borderId="2" applyNumberFormat="0" applyAlignment="0" applyProtection="0"/>
    <xf numFmtId="0" fontId="86" fillId="21" borderId="2" applyNumberFormat="0" applyAlignment="0" applyProtection="0"/>
    <xf numFmtId="0" fontId="20" fillId="20" borderId="2" applyNumberFormat="0" applyAlignment="0" applyProtection="0"/>
    <xf numFmtId="0" fontId="86" fillId="21" borderId="2" applyNumberFormat="0" applyAlignment="0" applyProtection="0"/>
    <xf numFmtId="0" fontId="86" fillId="21" borderId="2" applyNumberFormat="0" applyAlignment="0" applyProtection="0"/>
    <xf numFmtId="0" fontId="122" fillId="70" borderId="61" applyNumberFormat="0" applyAlignment="0" applyProtection="0"/>
    <xf numFmtId="0" fontId="122" fillId="70" borderId="61" applyNumberFormat="0" applyAlignment="0" applyProtection="0"/>
    <xf numFmtId="0" fontId="86" fillId="21" borderId="2" applyNumberFormat="0" applyAlignment="0" applyProtection="0"/>
    <xf numFmtId="0" fontId="122" fillId="70" borderId="61" applyNumberFormat="0" applyAlignment="0" applyProtection="0"/>
    <xf numFmtId="0" fontId="123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3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24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27" fillId="0" borderId="0" applyNumberFormat="0" applyAlignment="0">
      <alignment horizontal="left"/>
    </xf>
    <xf numFmtId="0" fontId="108" fillId="0" borderId="0" applyNumberFormat="0" applyAlignment="0"/>
    <xf numFmtId="0" fontId="108" fillId="0" borderId="0" applyNumberFormat="0" applyAlignment="0"/>
    <xf numFmtId="0" fontId="108" fillId="0" borderId="0" applyNumberFormat="0" applyAlignment="0"/>
    <xf numFmtId="0" fontId="108" fillId="0" borderId="0" applyNumberFormat="0" applyAlignment="0"/>
    <xf numFmtId="0" fontId="124" fillId="0" borderId="0"/>
    <xf numFmtId="0" fontId="124" fillId="0" borderId="0"/>
    <xf numFmtId="0" fontId="123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3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3" fillId="0" borderId="62" applyNumberFormat="0" applyFont="0" applyFill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0" fontId="2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2" fontId="130" fillId="0" borderId="0" applyFont="0" applyFill="0" applyBorder="0" applyAlignment="0" applyProtection="0"/>
    <xf numFmtId="0" fontId="124" fillId="0" borderId="0"/>
    <xf numFmtId="0" fontId="51" fillId="0" borderId="0" applyFill="0" applyBorder="0" applyProtection="0">
      <alignment horizontal="left"/>
    </xf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131" fillId="34" borderId="0" applyNumberFormat="0" applyBorder="0" applyAlignment="0" applyProtection="0"/>
    <xf numFmtId="0" fontId="131" fillId="34" borderId="0" applyNumberFormat="0" applyBorder="0" applyAlignment="0" applyProtection="0"/>
    <xf numFmtId="0" fontId="89" fillId="4" borderId="0" applyNumberFormat="0" applyBorder="0" applyAlignment="0" applyProtection="0"/>
    <xf numFmtId="0" fontId="25" fillId="6" borderId="0" applyNumberFormat="0" applyBorder="0" applyAlignment="0" applyProtection="0"/>
    <xf numFmtId="0" fontId="131" fillId="34" borderId="0" applyNumberFormat="0" applyBorder="0" applyAlignment="0" applyProtection="0"/>
    <xf numFmtId="38" fontId="18" fillId="25" borderId="0" applyNumberFormat="0" applyBorder="0" applyAlignment="0" applyProtection="0"/>
    <xf numFmtId="0" fontId="123" fillId="0" borderId="0" applyFont="0" applyFill="0" applyBorder="0" applyAlignment="0" applyProtection="0">
      <alignment horizontal="right"/>
    </xf>
    <xf numFmtId="0" fontId="132" fillId="0" borderId="0" applyProtection="0">
      <alignment horizontal="right"/>
    </xf>
    <xf numFmtId="0" fontId="40" fillId="0" borderId="54" applyNumberFormat="0" applyAlignment="0" applyProtection="0">
      <alignment horizontal="left"/>
    </xf>
    <xf numFmtId="0" fontId="40" fillId="0" borderId="22">
      <alignment horizontal="left"/>
    </xf>
    <xf numFmtId="0" fontId="26" fillId="0" borderId="3" applyNumberFormat="0" applyFill="0" applyAlignment="0" applyProtection="0"/>
    <xf numFmtId="0" fontId="133" fillId="0" borderId="3" applyNumberFormat="0" applyFill="0" applyAlignment="0" applyProtection="0"/>
    <xf numFmtId="0" fontId="134" fillId="0" borderId="63" applyNumberFormat="0" applyFill="0" applyAlignment="0" applyProtection="0"/>
    <xf numFmtId="0" fontId="133" fillId="0" borderId="3" applyNumberFormat="0" applyFill="0" applyAlignment="0" applyProtection="0"/>
    <xf numFmtId="0" fontId="133" fillId="0" borderId="3" applyNumberFormat="0" applyFill="0" applyAlignment="0" applyProtection="0"/>
    <xf numFmtId="0" fontId="135" fillId="0" borderId="64" applyNumberFormat="0" applyFill="0" applyAlignment="0" applyProtection="0"/>
    <xf numFmtId="0" fontId="135" fillId="0" borderId="64" applyNumberFormat="0" applyFill="0" applyAlignment="0" applyProtection="0"/>
    <xf numFmtId="0" fontId="133" fillId="0" borderId="3" applyNumberFormat="0" applyFill="0" applyAlignment="0" applyProtection="0"/>
    <xf numFmtId="0" fontId="134" fillId="0" borderId="65" applyNumberFormat="0" applyFill="0" applyAlignment="0" applyProtection="0"/>
    <xf numFmtId="0" fontId="135" fillId="0" borderId="64" applyNumberFormat="0" applyFill="0" applyAlignment="0" applyProtection="0"/>
    <xf numFmtId="0" fontId="27" fillId="0" borderId="4" applyNumberFormat="0" applyFill="0" applyAlignment="0" applyProtection="0"/>
    <xf numFmtId="0" fontId="136" fillId="0" borderId="4" applyNumberFormat="0" applyFill="0" applyAlignment="0" applyProtection="0"/>
    <xf numFmtId="0" fontId="40" fillId="0" borderId="0" applyNumberFormat="0" applyFon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37" fillId="0" borderId="66" applyNumberFormat="0" applyFill="0" applyAlignment="0" applyProtection="0"/>
    <xf numFmtId="0" fontId="137" fillId="0" borderId="66" applyNumberFormat="0" applyFill="0" applyAlignment="0" applyProtection="0"/>
    <xf numFmtId="0" fontId="136" fillId="0" borderId="4" applyNumberFormat="0" applyFill="0" applyAlignment="0" applyProtection="0"/>
    <xf numFmtId="0" fontId="138" fillId="0" borderId="67" applyNumberFormat="0" applyFill="0" applyAlignment="0" applyProtection="0"/>
    <xf numFmtId="0" fontId="137" fillId="0" borderId="66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85" fillId="0" borderId="6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85" fillId="0" borderId="6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40" fillId="0" borderId="70" applyNumberFormat="0" applyFill="0" applyAlignment="0" applyProtection="0"/>
    <xf numFmtId="0" fontId="140" fillId="0" borderId="70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140" fillId="0" borderId="70" applyNumberFormat="0" applyFill="0" applyAlignment="0" applyProtection="0"/>
    <xf numFmtId="0" fontId="2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38" fontId="57" fillId="0" borderId="0"/>
    <xf numFmtId="40" fontId="57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0" fontId="18" fillId="26" borderId="34" applyNumberFormat="0" applyBorder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3" fillId="71" borderId="60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3" fillId="71" borderId="60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7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3" fillId="71" borderId="60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41" fontId="91" fillId="28" borderId="72">
      <alignment horizontal="left"/>
      <protection locked="0"/>
    </xf>
    <xf numFmtId="0" fontId="18" fillId="25" borderId="0"/>
    <xf numFmtId="0" fontId="30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5" fillId="0" borderId="73" applyNumberFormat="0" applyFill="0" applyAlignment="0" applyProtection="0"/>
    <xf numFmtId="0" fontId="145" fillId="0" borderId="73" applyNumberFormat="0" applyFill="0" applyAlignment="0" applyProtection="0"/>
    <xf numFmtId="0" fontId="144" fillId="0" borderId="6" applyNumberFormat="0" applyFill="0" applyAlignment="0" applyProtection="0"/>
    <xf numFmtId="0" fontId="35" fillId="0" borderId="74" applyNumberFormat="0" applyFill="0" applyAlignment="0" applyProtection="0"/>
    <xf numFmtId="0" fontId="145" fillId="0" borderId="73" applyNumberFormat="0" applyFill="0" applyAlignment="0" applyProtection="0"/>
    <xf numFmtId="44" fontId="37" fillId="0" borderId="75" applyNumberFormat="0" applyFont="0" applyAlignment="0">
      <alignment horizontal="center"/>
    </xf>
    <xf numFmtId="44" fontId="37" fillId="0" borderId="76" applyNumberFormat="0" applyFont="0" applyAlignment="0">
      <alignment horizontal="center"/>
    </xf>
    <xf numFmtId="0" fontId="123" fillId="0" borderId="0" applyFont="0" applyFill="0" applyBorder="0" applyAlignment="0" applyProtection="0">
      <alignment horizontal="right"/>
    </xf>
    <xf numFmtId="0" fontId="31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146" fillId="72" borderId="0" applyNumberFormat="0" applyBorder="0" applyAlignment="0" applyProtection="0"/>
    <xf numFmtId="0" fontId="146" fillId="72" borderId="0" applyNumberFormat="0" applyBorder="0" applyAlignment="0" applyProtection="0"/>
    <xf numFmtId="0" fontId="92" fillId="22" borderId="0" applyNumberFormat="0" applyBorder="0" applyAlignment="0" applyProtection="0"/>
    <xf numFmtId="0" fontId="147" fillId="22" borderId="0" applyNumberFormat="0" applyBorder="0" applyAlignment="0" applyProtection="0"/>
    <xf numFmtId="0" fontId="146" fillId="72" borderId="0" applyNumberFormat="0" applyBorder="0" applyAlignment="0" applyProtection="0"/>
    <xf numFmtId="37" fontId="148" fillId="0" borderId="0"/>
    <xf numFmtId="192" fontId="1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/>
    <xf numFmtId="0" fontId="17" fillId="0" borderId="0"/>
    <xf numFmtId="0" fontId="17" fillId="0" borderId="0"/>
    <xf numFmtId="0" fontId="17" fillId="0" borderId="0"/>
    <xf numFmtId="0" fontId="47" fillId="0" borderId="0"/>
    <xf numFmtId="0" fontId="21" fillId="0" borderId="0"/>
    <xf numFmtId="0" fontId="109" fillId="0" borderId="0"/>
    <xf numFmtId="0" fontId="109" fillId="0" borderId="0"/>
    <xf numFmtId="0" fontId="47" fillId="0" borderId="0"/>
    <xf numFmtId="0" fontId="21" fillId="0" borderId="0"/>
    <xf numFmtId="0" fontId="17" fillId="0" borderId="0"/>
    <xf numFmtId="0" fontId="17" fillId="0" borderId="0"/>
    <xf numFmtId="1" fontId="108" fillId="0" borderId="0"/>
    <xf numFmtId="0" fontId="17" fillId="0" borderId="0"/>
    <xf numFmtId="1" fontId="108" fillId="0" borderId="0"/>
    <xf numFmtId="0" fontId="17" fillId="0" borderId="0"/>
    <xf numFmtId="0" fontId="47" fillId="0" borderId="0"/>
    <xf numFmtId="1" fontId="108" fillId="0" borderId="0"/>
    <xf numFmtId="0" fontId="109" fillId="0" borderId="0"/>
    <xf numFmtId="0" fontId="109" fillId="0" borderId="0"/>
    <xf numFmtId="1" fontId="108" fillId="0" borderId="0"/>
    <xf numFmtId="0" fontId="10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/>
    <xf numFmtId="0" fontId="17" fillId="0" borderId="0"/>
    <xf numFmtId="0" fontId="47" fillId="0" borderId="0"/>
    <xf numFmtId="0" fontId="109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47" fillId="0" borderId="0"/>
    <xf numFmtId="0" fontId="47" fillId="0" borderId="0"/>
    <xf numFmtId="0" fontId="109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5" fillId="0" borderId="0"/>
    <xf numFmtId="0" fontId="17" fillId="0" borderId="0"/>
    <xf numFmtId="0" fontId="17" fillId="0" borderId="0"/>
    <xf numFmtId="0" fontId="125" fillId="0" borderId="0"/>
    <xf numFmtId="0" fontId="17" fillId="0" borderId="0"/>
    <xf numFmtId="0" fontId="17" fillId="0" borderId="0"/>
    <xf numFmtId="1" fontId="108" fillId="0" borderId="0"/>
    <xf numFmtId="0" fontId="47" fillId="0" borderId="0"/>
    <xf numFmtId="0" fontId="125" fillId="0" borderId="0"/>
    <xf numFmtId="0" fontId="47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5" fillId="0" borderId="0"/>
    <xf numFmtId="0" fontId="125" fillId="0" borderId="0"/>
    <xf numFmtId="0" fontId="4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" fontId="108" fillId="0" borderId="0"/>
    <xf numFmtId="0" fontId="1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5" fillId="0" borderId="0"/>
    <xf numFmtId="0" fontId="125" fillId="0" borderId="0"/>
    <xf numFmtId="0" fontId="17" fillId="0" borderId="0"/>
    <xf numFmtId="0" fontId="125" fillId="0" borderId="0"/>
    <xf numFmtId="0" fontId="17" fillId="0" borderId="0"/>
    <xf numFmtId="0" fontId="17" fillId="0" borderId="0"/>
    <xf numFmtId="0" fontId="125" fillId="0" borderId="0"/>
    <xf numFmtId="0" fontId="125" fillId="0" borderId="0"/>
    <xf numFmtId="0" fontId="17" fillId="0" borderId="0"/>
    <xf numFmtId="0" fontId="125" fillId="0" borderId="0"/>
    <xf numFmtId="0" fontId="125" fillId="0" borderId="0"/>
    <xf numFmtId="0" fontId="1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47" fillId="0" borderId="0"/>
    <xf numFmtId="0" fontId="17" fillId="0" borderId="0"/>
    <xf numFmtId="0" fontId="109" fillId="0" borderId="0"/>
    <xf numFmtId="0" fontId="17" fillId="0" borderId="0"/>
    <xf numFmtId="0" fontId="109" fillId="0" borderId="0"/>
    <xf numFmtId="0" fontId="17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7" fillId="0" borderId="0"/>
    <xf numFmtId="0" fontId="47" fillId="0" borderId="0"/>
    <xf numFmtId="0" fontId="47" fillId="0" borderId="0"/>
    <xf numFmtId="0" fontId="17" fillId="0" borderId="0" applyNumberFormat="0"/>
    <xf numFmtId="0" fontId="4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/>
    <xf numFmtId="0" fontId="17" fillId="0" borderId="0"/>
    <xf numFmtId="0" fontId="17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" fillId="73" borderId="7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21" fillId="73" borderId="77" applyNumberFormat="0" applyFont="0" applyAlignment="0" applyProtection="0"/>
    <xf numFmtId="0" fontId="17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5" fillId="73" borderId="7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5" fillId="73" borderId="7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21" fillId="73" borderId="77" applyNumberFormat="0" applyFont="0" applyAlignment="0" applyProtection="0"/>
    <xf numFmtId="0" fontId="21" fillId="73" borderId="7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1" fillId="68" borderId="7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1" fillId="68" borderId="7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0" fontId="151" fillId="68" borderId="78" applyNumberFormat="0" applyAlignment="0" applyProtection="0"/>
    <xf numFmtId="1" fontId="152" fillId="0" borderId="0" applyProtection="0">
      <alignment horizontal="right" vertical="center"/>
    </xf>
    <xf numFmtId="0" fontId="124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53" fillId="0" borderId="0" applyNumberFormat="0" applyFill="0" applyBorder="0" applyAlignment="0" applyProtection="0"/>
    <xf numFmtId="14" fontId="154" fillId="0" borderId="0" applyNumberFormat="0" applyFill="0" applyBorder="0" applyAlignment="0" applyProtection="0">
      <alignment horizontal="left"/>
    </xf>
    <xf numFmtId="193" fontId="17" fillId="0" borderId="0" applyFont="0" applyFill="0" applyAlignment="0">
      <alignment horizontal="right"/>
    </xf>
    <xf numFmtId="193" fontId="17" fillId="0" borderId="0" applyFont="0" applyFill="0" applyAlignment="0">
      <alignment horizontal="right"/>
    </xf>
    <xf numFmtId="193" fontId="17" fillId="0" borderId="0" applyFont="0" applyFill="0" applyAlignment="0">
      <alignment horizontal="right"/>
    </xf>
    <xf numFmtId="193" fontId="17" fillId="0" borderId="0" applyFont="0" applyFill="0" applyAlignment="0">
      <alignment horizontal="right"/>
    </xf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39" fontId="17" fillId="74" borderId="0"/>
    <xf numFmtId="39" fontId="17" fillId="74" borderId="0"/>
    <xf numFmtId="39" fontId="17" fillId="74" borderId="0"/>
    <xf numFmtId="39" fontId="17" fillId="74" borderId="0"/>
    <xf numFmtId="38" fontId="18" fillId="0" borderId="80"/>
    <xf numFmtId="38" fontId="57" fillId="0" borderId="27"/>
    <xf numFmtId="39" fontId="154" fillId="75" borderId="0"/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183" fontId="17" fillId="0" borderId="0">
      <alignment horizontal="left" wrapText="1"/>
    </xf>
    <xf numFmtId="40" fontId="156" fillId="0" borderId="0" applyBorder="0">
      <alignment horizontal="right"/>
    </xf>
    <xf numFmtId="0" fontId="157" fillId="0" borderId="0" applyBorder="0" applyProtection="0">
      <alignment vertical="center"/>
    </xf>
    <xf numFmtId="0" fontId="157" fillId="0" borderId="11" applyBorder="0" applyProtection="0">
      <alignment horizontal="right" vertical="center"/>
    </xf>
    <xf numFmtId="0" fontId="158" fillId="76" borderId="0" applyBorder="0" applyProtection="0">
      <alignment horizontal="centerContinuous" vertical="center"/>
    </xf>
    <xf numFmtId="0" fontId="158" fillId="31" borderId="11" applyBorder="0" applyProtection="0">
      <alignment horizontal="centerContinuous" vertical="center"/>
    </xf>
    <xf numFmtId="0" fontId="57" fillId="0" borderId="0" applyBorder="0" applyProtection="0">
      <alignment horizontal="left"/>
    </xf>
    <xf numFmtId="0" fontId="101" fillId="0" borderId="0" applyFill="0" applyBorder="0" applyProtection="0">
      <alignment horizontal="left"/>
    </xf>
    <xf numFmtId="0" fontId="18" fillId="0" borderId="10" applyFill="0" applyBorder="0" applyProtection="0">
      <alignment horizontal="left" vertical="top"/>
    </xf>
    <xf numFmtId="0" fontId="18" fillId="0" borderId="1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7" fillId="26" borderId="0">
      <alignment horizontal="left" wrapText="1"/>
    </xf>
    <xf numFmtId="0" fontId="160" fillId="0" borderId="0">
      <alignment horizontal="left" vertical="center"/>
    </xf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96" fillId="0" borderId="8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96" fillId="0" borderId="8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96" fillId="0" borderId="82" applyNumberFormat="0" applyFill="0" applyAlignment="0" applyProtection="0"/>
    <xf numFmtId="37" fontId="17" fillId="0" borderId="0"/>
    <xf numFmtId="37" fontId="17" fillId="0" borderId="0"/>
    <xf numFmtId="37" fontId="17" fillId="0" borderId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7" fillId="0" borderId="0"/>
    <xf numFmtId="0" fontId="16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8" fontId="112" fillId="0" borderId="58" applyNumberFormat="0" applyFill="0" applyAlignment="0" applyProtection="0"/>
    <xf numFmtId="38" fontId="113" fillId="0" borderId="85" applyNumberFormat="0" applyFill="0" applyProtection="0">
      <alignment horizontal="center"/>
    </xf>
    <xf numFmtId="0" fontId="19" fillId="79" borderId="0" applyNumberFormat="0" applyBorder="0" applyAlignment="0" applyProtection="0"/>
    <xf numFmtId="0" fontId="21" fillId="21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9" fillId="79" borderId="0" applyNumberFormat="0" applyBorder="0" applyAlignment="0" applyProtection="0"/>
    <xf numFmtId="0" fontId="21" fillId="2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9" fillId="80" borderId="0" applyNumberFormat="0" applyBorder="0" applyAlignment="0" applyProtection="0"/>
    <xf numFmtId="0" fontId="21" fillId="6" borderId="0" applyNumberFormat="0" applyBorder="0" applyAlignment="0" applyProtection="0"/>
    <xf numFmtId="0" fontId="36" fillId="6" borderId="0" applyNumberFormat="0" applyBorder="0" applyAlignment="0" applyProtection="0"/>
    <xf numFmtId="0" fontId="19" fillId="80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36" fillId="7" borderId="0" applyNumberFormat="0" applyBorder="0" applyAlignment="0" applyProtection="0"/>
    <xf numFmtId="0" fontId="19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19" fillId="81" borderId="0" applyNumberFormat="0" applyBorder="0" applyAlignment="0" applyProtection="0"/>
    <xf numFmtId="0" fontId="21" fillId="20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9" fillId="9" borderId="0" applyNumberFormat="0" applyBorder="0" applyAlignment="0" applyProtection="0"/>
    <xf numFmtId="0" fontId="21" fillId="9" borderId="0" applyNumberFormat="0" applyBorder="0" applyAlignment="0" applyProtection="0"/>
    <xf numFmtId="0" fontId="36" fillId="9" borderId="0" applyNumberFormat="0" applyBorder="0" applyAlignment="0" applyProtection="0"/>
    <xf numFmtId="0" fontId="19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9" fillId="20" borderId="0" applyNumberFormat="0" applyBorder="0" applyAlignment="0" applyProtection="0"/>
    <xf numFmtId="0" fontId="21" fillId="2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9" fillId="80" borderId="0" applyNumberFormat="0" applyBorder="0" applyAlignment="0" applyProtection="0"/>
    <xf numFmtId="0" fontId="21" fillId="8" borderId="0" applyNumberFormat="0" applyBorder="0" applyAlignment="0" applyProtection="0"/>
    <xf numFmtId="0" fontId="36" fillId="8" borderId="0" applyNumberFormat="0" applyBorder="0" applyAlignment="0" applyProtection="0"/>
    <xf numFmtId="0" fontId="19" fillId="80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65" fillId="14" borderId="0" applyNumberFormat="0" applyBorder="0" applyAlignment="0" applyProtection="0"/>
    <xf numFmtId="0" fontId="19" fillId="14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165" fillId="9" borderId="0" applyNumberFormat="0" applyBorder="0" applyAlignment="0" applyProtection="0"/>
    <xf numFmtId="0" fontId="19" fillId="9" borderId="0" applyNumberFormat="0" applyBorder="0" applyAlignment="0" applyProtection="0"/>
    <xf numFmtId="0" fontId="88" fillId="9" borderId="0" applyNumberFormat="0" applyBorder="0" applyAlignment="0" applyProtection="0"/>
    <xf numFmtId="0" fontId="165" fillId="9" borderId="0" applyNumberFormat="0" applyBorder="0" applyAlignment="0" applyProtection="0"/>
    <xf numFmtId="0" fontId="88" fillId="9" borderId="0" applyNumberFormat="0" applyBorder="0" applyAlignment="0" applyProtection="0"/>
    <xf numFmtId="0" fontId="88" fillId="9" borderId="0" applyNumberFormat="0" applyBorder="0" applyAlignment="0" applyProtection="0"/>
    <xf numFmtId="0" fontId="165" fillId="22" borderId="0" applyNumberFormat="0" applyBorder="0" applyAlignment="0" applyProtection="0"/>
    <xf numFmtId="0" fontId="19" fillId="22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165" fillId="20" borderId="0" applyNumberFormat="0" applyBorder="0" applyAlignment="0" applyProtection="0"/>
    <xf numFmtId="0" fontId="19" fillId="20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165" fillId="14" borderId="0" applyNumberFormat="0" applyBorder="0" applyAlignment="0" applyProtection="0"/>
    <xf numFmtId="0" fontId="19" fillId="14" borderId="0" applyNumberFormat="0" applyBorder="0" applyAlignment="0" applyProtection="0"/>
    <xf numFmtId="0" fontId="88" fillId="14" borderId="0" applyNumberFormat="0" applyBorder="0" applyAlignment="0" applyProtection="0"/>
    <xf numFmtId="0" fontId="165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165" fillId="82" borderId="0" applyNumberFormat="0" applyBorder="0" applyAlignment="0" applyProtection="0"/>
    <xf numFmtId="0" fontId="19" fillId="7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165" fillId="14" borderId="0" applyNumberFormat="0" applyBorder="0" applyAlignment="0" applyProtection="0"/>
    <xf numFmtId="0" fontId="19" fillId="14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165" fillId="17" borderId="0" applyNumberFormat="0" applyBorder="0" applyAlignment="0" applyProtection="0"/>
    <xf numFmtId="0" fontId="19" fillId="17" borderId="0" applyNumberFormat="0" applyBorder="0" applyAlignment="0" applyProtection="0"/>
    <xf numFmtId="0" fontId="88" fillId="17" borderId="0" applyNumberFormat="0" applyBorder="0" applyAlignment="0" applyProtection="0"/>
    <xf numFmtId="0" fontId="165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165" fillId="18" borderId="0" applyNumberFormat="0" applyBorder="0" applyAlignment="0" applyProtection="0"/>
    <xf numFmtId="0" fontId="19" fillId="18" borderId="0" applyNumberFormat="0" applyBorder="0" applyAlignment="0" applyProtection="0"/>
    <xf numFmtId="0" fontId="88" fillId="18" borderId="0" applyNumberFormat="0" applyBorder="0" applyAlignment="0" applyProtection="0"/>
    <xf numFmtId="0" fontId="165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165" fillId="63" borderId="0" applyNumberFormat="0" applyBorder="0" applyAlignment="0" applyProtection="0"/>
    <xf numFmtId="0" fontId="19" fillId="6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88" fillId="13" borderId="0" applyNumberFormat="0" applyBorder="0" applyAlignment="0" applyProtection="0"/>
    <xf numFmtId="0" fontId="165" fillId="14" borderId="0" applyNumberFormat="0" applyBorder="0" applyAlignment="0" applyProtection="0"/>
    <xf numFmtId="0" fontId="19" fillId="14" borderId="0" applyNumberFormat="0" applyBorder="0" applyAlignment="0" applyProtection="0"/>
    <xf numFmtId="0" fontId="88" fillId="14" borderId="0" applyNumberFormat="0" applyBorder="0" applyAlignment="0" applyProtection="0"/>
    <xf numFmtId="0" fontId="165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165" fillId="19" borderId="0" applyNumberFormat="0" applyBorder="0" applyAlignment="0" applyProtection="0"/>
    <xf numFmtId="0" fontId="19" fillId="19" borderId="0" applyNumberFormat="0" applyBorder="0" applyAlignment="0" applyProtection="0"/>
    <xf numFmtId="0" fontId="88" fillId="19" borderId="0" applyNumberFormat="0" applyBorder="0" applyAlignment="0" applyProtection="0"/>
    <xf numFmtId="0" fontId="165" fillId="19" borderId="0" applyNumberFormat="0" applyBorder="0" applyAlignment="0" applyProtection="0"/>
    <xf numFmtId="0" fontId="88" fillId="19" borderId="0" applyNumberFormat="0" applyBorder="0" applyAlignment="0" applyProtection="0"/>
    <xf numFmtId="0" fontId="88" fillId="19" borderId="0" applyNumberFormat="0" applyBorder="0" applyAlignment="0" applyProtection="0"/>
    <xf numFmtId="0" fontId="166" fillId="3" borderId="0" applyNumberFormat="0" applyBorder="0" applyAlignment="0" applyProtection="0"/>
    <xf numFmtId="0" fontId="22" fillId="3" borderId="0" applyNumberFormat="0" applyBorder="0" applyAlignment="0" applyProtection="0"/>
    <xf numFmtId="0" fontId="117" fillId="3" borderId="0" applyNumberFormat="0" applyBorder="0" applyAlignment="0" applyProtection="0"/>
    <xf numFmtId="0" fontId="166" fillId="3" borderId="0" applyNumberFormat="0" applyBorder="0" applyAlignment="0" applyProtection="0"/>
    <xf numFmtId="0" fontId="117" fillId="3" borderId="0" applyNumberFormat="0" applyBorder="0" applyAlignment="0" applyProtection="0"/>
    <xf numFmtId="0" fontId="117" fillId="3" borderId="0" applyNumberFormat="0" applyBorder="0" applyAlignment="0" applyProtection="0"/>
    <xf numFmtId="0" fontId="23" fillId="10" borderId="86" applyNumberFormat="0" applyAlignment="0" applyProtection="0"/>
    <xf numFmtId="0" fontId="167" fillId="21" borderId="2" applyNumberFormat="0" applyAlignment="0" applyProtection="0"/>
    <xf numFmtId="0" fontId="20" fillId="20" borderId="2" applyNumberFormat="0" applyAlignment="0" applyProtection="0"/>
    <xf numFmtId="0" fontId="86" fillId="21" borderId="2" applyNumberFormat="0" applyAlignment="0" applyProtection="0"/>
    <xf numFmtId="0" fontId="86" fillId="21" borderId="2" applyNumberFormat="0" applyAlignment="0" applyProtection="0"/>
    <xf numFmtId="0" fontId="167" fillId="21" borderId="2" applyNumberFormat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3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9" fillId="80" borderId="0" applyNumberFormat="0" applyBorder="0" applyAlignment="0" applyProtection="0"/>
    <xf numFmtId="0" fontId="25" fillId="4" borderId="0" applyNumberFormat="0" applyBorder="0" applyAlignment="0" applyProtection="0"/>
    <xf numFmtId="0" fontId="89" fillId="4" borderId="0" applyNumberFormat="0" applyBorder="0" applyAlignment="0" applyProtection="0"/>
    <xf numFmtId="0" fontId="169" fillId="80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38" fontId="18" fillId="25" borderId="0" applyNumberFormat="0" applyBorder="0" applyAlignment="0" applyProtection="0"/>
    <xf numFmtId="0" fontId="134" fillId="0" borderId="63" applyNumberFormat="0" applyFill="0" applyAlignment="0" applyProtection="0"/>
    <xf numFmtId="0" fontId="133" fillId="0" borderId="3" applyNumberFormat="0" applyFill="0" applyAlignment="0" applyProtection="0"/>
    <xf numFmtId="0" fontId="133" fillId="0" borderId="3" applyNumberFormat="0" applyFill="0" applyAlignment="0" applyProtection="0"/>
    <xf numFmtId="0" fontId="170" fillId="0" borderId="63" applyNumberFormat="0" applyFill="0" applyAlignment="0" applyProtection="0"/>
    <xf numFmtId="0" fontId="40" fillId="0" borderId="0" applyNumberFormat="0" applyFont="0" applyFill="0" applyAlignment="0" applyProtection="0"/>
    <xf numFmtId="0" fontId="136" fillId="0" borderId="4" applyNumberFormat="0" applyFill="0" applyAlignment="0" applyProtection="0"/>
    <xf numFmtId="0" fontId="136" fillId="0" borderId="4" applyNumberFormat="0" applyFill="0" applyAlignment="0" applyProtection="0"/>
    <xf numFmtId="0" fontId="171" fillId="0" borderId="87" applyNumberFormat="0" applyFill="0" applyAlignment="0" applyProtection="0"/>
    <xf numFmtId="0" fontId="172" fillId="0" borderId="88" applyNumberFormat="0" applyFill="0" applyAlignment="0" applyProtection="0"/>
    <xf numFmtId="0" fontId="8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/>
    <xf numFmtId="10" fontId="18" fillId="26" borderId="34" applyNumberFormat="0" applyBorder="0" applyAlignment="0" applyProtection="0"/>
    <xf numFmtId="0" fontId="29" fillId="7" borderId="86" applyNumberFormat="0" applyAlignment="0" applyProtection="0"/>
    <xf numFmtId="0" fontId="18" fillId="25" borderId="0"/>
    <xf numFmtId="0" fontId="30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7" fillId="0" borderId="0"/>
    <xf numFmtId="0" fontId="21" fillId="0" borderId="0"/>
    <xf numFmtId="0" fontId="21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5" fillId="0" borderId="0"/>
    <xf numFmtId="0" fontId="126" fillId="0" borderId="0"/>
    <xf numFmtId="0" fontId="15" fillId="0" borderId="0"/>
    <xf numFmtId="0" fontId="21" fillId="0" borderId="0"/>
    <xf numFmtId="0" fontId="15" fillId="0" borderId="0"/>
    <xf numFmtId="0" fontId="126" fillId="0" borderId="0"/>
    <xf numFmtId="0" fontId="15" fillId="0" borderId="0"/>
    <xf numFmtId="0" fontId="19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7" fillId="0" borderId="0"/>
    <xf numFmtId="0" fontId="15" fillId="0" borderId="0"/>
    <xf numFmtId="0" fontId="126" fillId="0" borderId="0"/>
    <xf numFmtId="0" fontId="15" fillId="0" borderId="0"/>
    <xf numFmtId="0" fontId="17" fillId="0" borderId="0"/>
    <xf numFmtId="0" fontId="17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7" fillId="0" borderId="0"/>
    <xf numFmtId="0" fontId="21" fillId="0" borderId="0"/>
    <xf numFmtId="0" fontId="15" fillId="0" borderId="0"/>
    <xf numFmtId="0" fontId="17" fillId="0" borderId="0"/>
    <xf numFmtId="0" fontId="21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86" applyNumberFormat="0" applyFont="0" applyAlignment="0" applyProtection="0"/>
    <xf numFmtId="0" fontId="32" fillId="10" borderId="8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38" fontId="18" fillId="0" borderId="80"/>
    <xf numFmtId="0" fontId="3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81" applyNumberFormat="0" applyFill="0" applyAlignment="0" applyProtection="0"/>
    <xf numFmtId="0" fontId="4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38" fontId="112" fillId="0" borderId="58" applyNumberFormat="0" applyFill="0" applyAlignment="0" applyProtection="0"/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0" fontId="121" fillId="69" borderId="1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1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5" fillId="0" borderId="0" applyFont="0" applyFill="0" applyBorder="0" applyAlignment="0" applyProtection="0"/>
    <xf numFmtId="8" fontId="17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0" fillId="0" borderId="22">
      <alignment horizontal="left"/>
    </xf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85" fillId="0" borderId="8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139" fillId="0" borderId="69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85" fillId="0" borderId="71" applyNumberFormat="0" applyFill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22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7" fillId="0" borderId="0"/>
    <xf numFmtId="0" fontId="109" fillId="0" borderId="0"/>
    <xf numFmtId="0" fontId="109" fillId="0" borderId="0"/>
    <xf numFmtId="0" fontId="14" fillId="0" borderId="0"/>
    <xf numFmtId="0" fontId="17" fillId="0" borderId="0"/>
    <xf numFmtId="0" fontId="17" fillId="0" borderId="0"/>
    <xf numFmtId="0" fontId="109" fillId="0" borderId="0"/>
    <xf numFmtId="0" fontId="17" fillId="0" borderId="0"/>
    <xf numFmtId="0" fontId="1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4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/>
    <xf numFmtId="0" fontId="17" fillId="0" borderId="0"/>
    <xf numFmtId="0" fontId="17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3" borderId="77" applyNumberFormat="0" applyFont="0" applyAlignment="0" applyProtection="0"/>
    <xf numFmtId="0" fontId="21" fillId="73" borderId="77" applyNumberFormat="0" applyFont="0" applyAlignment="0" applyProtection="0"/>
    <xf numFmtId="0" fontId="21" fillId="73" borderId="7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08" fillId="23" borderId="7" applyNumberFormat="0" applyFont="0" applyAlignment="0" applyProtection="0"/>
    <xf numFmtId="0" fontId="108" fillId="23" borderId="7" applyNumberFormat="0" applyFont="0" applyAlignment="0" applyProtection="0"/>
    <xf numFmtId="0" fontId="14" fillId="73" borderId="77" applyNumberFormat="0" applyFont="0" applyAlignment="0" applyProtection="0"/>
    <xf numFmtId="0" fontId="21" fillId="73" borderId="77" applyNumberFormat="0" applyFont="0" applyAlignment="0" applyProtection="0"/>
    <xf numFmtId="0" fontId="21" fillId="73" borderId="7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" fillId="73" borderId="77" applyNumberFormat="0" applyFont="0" applyAlignment="0" applyProtection="0"/>
    <xf numFmtId="0" fontId="14" fillId="73" borderId="7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08" fillId="23" borderId="7" applyNumberFormat="0" applyFont="0" applyAlignment="0" applyProtection="0"/>
    <xf numFmtId="0" fontId="21" fillId="73" borderId="77" applyNumberFormat="0" applyFont="0" applyAlignment="0" applyProtection="0"/>
    <xf numFmtId="0" fontId="21" fillId="73" borderId="77" applyNumberFormat="0" applyFont="0" applyAlignment="0" applyProtection="0"/>
    <xf numFmtId="0" fontId="17" fillId="23" borderId="7" applyNumberFormat="0" applyFont="0" applyAlignment="0" applyProtection="0"/>
    <xf numFmtId="0" fontId="21" fillId="73" borderId="77" applyNumberFormat="0" applyFont="0" applyAlignment="0" applyProtection="0"/>
    <xf numFmtId="0" fontId="21" fillId="73" borderId="7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32" fillId="69" borderId="8" applyNumberFormat="0" applyAlignment="0" applyProtection="0"/>
    <xf numFmtId="0" fontId="32" fillId="69" borderId="8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0" fontId="50" fillId="0" borderId="79">
      <alignment horizontal="center"/>
    </xf>
    <xf numFmtId="38" fontId="57" fillId="0" borderId="27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83" applyNumberFormat="0" applyFill="0" applyAlignment="0" applyProtection="0"/>
    <xf numFmtId="0" fontId="34" fillId="0" borderId="83" applyNumberFormat="0" applyFill="0" applyAlignment="0" applyProtection="0"/>
    <xf numFmtId="0" fontId="97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3" borderId="77" applyNumberFormat="0" applyFont="0" applyAlignment="0" applyProtection="0"/>
    <xf numFmtId="0" fontId="14" fillId="73" borderId="77" applyNumberFormat="0" applyFont="0" applyAlignment="0" applyProtection="0"/>
    <xf numFmtId="0" fontId="14" fillId="73" borderId="77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38" fontId="113" fillId="0" borderId="85" applyNumberFormat="0" applyFill="0" applyProtection="0">
      <alignment horizontal="center"/>
    </xf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0" fontId="47" fillId="0" borderId="0" applyProtection="0"/>
    <xf numFmtId="0" fontId="51" fillId="0" borderId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7" borderId="1" applyNumberFormat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9" fontId="12" fillId="0" borderId="0" applyFont="0" applyFill="0" applyBorder="0" applyAlignment="0" applyProtection="0"/>
    <xf numFmtId="0" fontId="29" fillId="7" borderId="1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9" fontId="12" fillId="0" borderId="0" applyFont="0" applyFill="0" applyBorder="0" applyAlignment="0" applyProtection="0"/>
    <xf numFmtId="0" fontId="29" fillId="7" borderId="1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73" borderId="77" applyNumberFormat="0" applyFont="0" applyAlignment="0" applyProtection="0"/>
    <xf numFmtId="0" fontId="12" fillId="0" borderId="0"/>
    <xf numFmtId="43" fontId="12" fillId="0" borderId="0" applyFont="0" applyFill="0" applyBorder="0" applyAlignment="0" applyProtection="0"/>
    <xf numFmtId="0" fontId="17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0" fontId="11" fillId="73" borderId="7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0" fontId="17" fillId="0" borderId="0"/>
    <xf numFmtId="0" fontId="10" fillId="0" borderId="0"/>
    <xf numFmtId="0" fontId="47" fillId="23" borderId="7" applyNumberFormat="0" applyFont="0" applyAlignment="0" applyProtection="0"/>
    <xf numFmtId="0" fontId="47" fillId="0" borderId="0"/>
    <xf numFmtId="0" fontId="1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45" fillId="0" borderId="0"/>
    <xf numFmtId="43" fontId="6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3" fillId="0" borderId="0"/>
    <xf numFmtId="43" fontId="193" fillId="0" borderId="0" applyFont="0" applyFill="0" applyBorder="0" applyAlignment="0" applyProtection="0"/>
    <xf numFmtId="0" fontId="3" fillId="0" borderId="0"/>
    <xf numFmtId="9" fontId="193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17" fillId="0" borderId="0"/>
    <xf numFmtId="0" fontId="203" fillId="0" borderId="0" applyNumberFormat="0" applyFill="0" applyBorder="0" applyAlignment="0" applyProtection="0"/>
    <xf numFmtId="0" fontId="135" fillId="0" borderId="64" applyNumberFormat="0" applyFill="0" applyAlignment="0" applyProtection="0"/>
    <xf numFmtId="0" fontId="137" fillId="0" borderId="66" applyNumberFormat="0" applyFill="0" applyAlignment="0" applyProtection="0"/>
    <xf numFmtId="0" fontId="140" fillId="0" borderId="70" applyNumberFormat="0" applyFill="0" applyAlignment="0" applyProtection="0"/>
    <xf numFmtId="0" fontId="131" fillId="34" borderId="0" applyNumberFormat="0" applyBorder="0" applyAlignment="0" applyProtection="0"/>
    <xf numFmtId="0" fontId="118" fillId="67" borderId="0" applyNumberFormat="0" applyBorder="0" applyAlignment="0" applyProtection="0"/>
    <xf numFmtId="0" fontId="146" fillId="72" borderId="0" applyNumberFormat="0" applyBorder="0" applyAlignment="0" applyProtection="0"/>
    <xf numFmtId="0" fontId="143" fillId="71" borderId="60" applyNumberFormat="0" applyAlignment="0" applyProtection="0"/>
    <xf numFmtId="0" fontId="151" fillId="68" borderId="78" applyNumberFormat="0" applyAlignment="0" applyProtection="0"/>
    <xf numFmtId="0" fontId="120" fillId="68" borderId="60" applyNumberFormat="0" applyAlignment="0" applyProtection="0"/>
    <xf numFmtId="0" fontId="145" fillId="0" borderId="73" applyNumberFormat="0" applyFill="0" applyAlignment="0" applyProtection="0"/>
    <xf numFmtId="0" fontId="122" fillId="70" borderId="61" applyNumberFormat="0" applyAlignment="0" applyProtection="0"/>
    <xf numFmtId="0" fontId="129" fillId="0" borderId="0" applyNumberFormat="0" applyFill="0" applyBorder="0" applyAlignment="0" applyProtection="0"/>
    <xf numFmtId="0" fontId="96" fillId="0" borderId="82" applyNumberFormat="0" applyFill="0" applyAlignment="0" applyProtection="0"/>
    <xf numFmtId="0" fontId="115" fillId="35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115" fillId="54" borderId="0" applyNumberFormat="0" applyBorder="0" applyAlignment="0" applyProtection="0"/>
    <xf numFmtId="0" fontId="115" fillId="61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115" fillId="55" borderId="0" applyNumberFormat="0" applyBorder="0" applyAlignment="0" applyProtection="0"/>
    <xf numFmtId="0" fontId="115" fillId="62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115" fillId="56" borderId="0" applyNumberFormat="0" applyBorder="0" applyAlignment="0" applyProtection="0"/>
    <xf numFmtId="0" fontId="115" fillId="64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115" fillId="57" borderId="0" applyNumberFormat="0" applyBorder="0" applyAlignment="0" applyProtection="0"/>
    <xf numFmtId="0" fontId="115" fillId="65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115" fillId="58" borderId="0" applyNumberFormat="0" applyBorder="0" applyAlignment="0" applyProtection="0"/>
    <xf numFmtId="0" fontId="115" fillId="66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115" fillId="5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204" fillId="0" borderId="0"/>
    <xf numFmtId="43" fontId="204" fillId="0" borderId="0" applyFont="0" applyFill="0" applyBorder="0" applyAlignment="0" applyProtection="0"/>
    <xf numFmtId="0" fontId="47" fillId="0" borderId="0"/>
    <xf numFmtId="43" fontId="175" fillId="0" borderId="0" applyFont="0" applyFill="0" applyBorder="0" applyAlignment="0" applyProtection="0"/>
    <xf numFmtId="0" fontId="176" fillId="0" borderId="0"/>
    <xf numFmtId="0" fontId="176" fillId="0" borderId="0"/>
    <xf numFmtId="0" fontId="176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9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91" fillId="0" borderId="0"/>
    <xf numFmtId="0" fontId="3" fillId="0" borderId="0"/>
    <xf numFmtId="43" fontId="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2" fillId="20" borderId="8" applyNumberFormat="0" applyAlignment="0" applyProtection="0"/>
    <xf numFmtId="0" fontId="19" fillId="79" borderId="0" applyNumberFormat="0" applyBorder="0" applyAlignment="0" applyProtection="0"/>
    <xf numFmtId="0" fontId="21" fillId="21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" fillId="42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" fillId="4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3" fillId="44" borderId="0" applyNumberFormat="0" applyBorder="0" applyAlignment="0" applyProtection="0"/>
    <xf numFmtId="0" fontId="19" fillId="79" borderId="0" applyNumberFormat="0" applyBorder="0" applyAlignment="0" applyProtection="0"/>
    <xf numFmtId="0" fontId="21" fillId="21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" fillId="45" borderId="0" applyNumberFormat="0" applyBorder="0" applyAlignment="0" applyProtection="0"/>
    <xf numFmtId="0" fontId="19" fillId="80" borderId="0" applyNumberFormat="0" applyBorder="0" applyAlignment="0" applyProtection="0"/>
    <xf numFmtId="0" fontId="19" fillId="80" borderId="0" applyNumberFormat="0" applyBorder="0" applyAlignment="0" applyProtection="0"/>
    <xf numFmtId="0" fontId="3" fillId="4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" fillId="47" borderId="0" applyNumberFormat="0" applyBorder="0" applyAlignment="0" applyProtection="0"/>
    <xf numFmtId="0" fontId="19" fillId="81" borderId="0" applyNumberFormat="0" applyBorder="0" applyAlignment="0" applyProtection="0"/>
    <xf numFmtId="0" fontId="21" fillId="20" borderId="0" applyNumberFormat="0" applyBorder="0" applyAlignment="0" applyProtection="0"/>
    <xf numFmtId="0" fontId="19" fillId="81" borderId="0" applyNumberFormat="0" applyBorder="0" applyAlignment="0" applyProtection="0"/>
    <xf numFmtId="0" fontId="19" fillId="81" borderId="0" applyNumberFormat="0" applyBorder="0" applyAlignment="0" applyProtection="0"/>
    <xf numFmtId="0" fontId="3" fillId="4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" fillId="49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50" borderId="0" applyNumberFormat="0" applyBorder="0" applyAlignment="0" applyProtection="0"/>
    <xf numFmtId="0" fontId="19" fillId="20" borderId="0" applyNumberFormat="0" applyBorder="0" applyAlignment="0" applyProtection="0"/>
    <xf numFmtId="0" fontId="2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3" fillId="51" borderId="0" applyNumberFormat="0" applyBorder="0" applyAlignment="0" applyProtection="0"/>
    <xf numFmtId="0" fontId="19" fillId="80" borderId="0" applyNumberFormat="0" applyBorder="0" applyAlignment="0" applyProtection="0"/>
    <xf numFmtId="0" fontId="19" fillId="80" borderId="0" applyNumberFormat="0" applyBorder="0" applyAlignment="0" applyProtection="0"/>
    <xf numFmtId="0" fontId="3" fillId="52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3" fillId="53" borderId="0" applyNumberFormat="0" applyBorder="0" applyAlignment="0" applyProtection="0"/>
    <xf numFmtId="0" fontId="165" fillId="14" borderId="0" applyNumberFormat="0" applyBorder="0" applyAlignment="0" applyProtection="0"/>
    <xf numFmtId="0" fontId="165" fillId="14" borderId="0" applyNumberFormat="0" applyBorder="0" applyAlignment="0" applyProtection="0"/>
    <xf numFmtId="0" fontId="115" fillId="54" borderId="0" applyNumberFormat="0" applyBorder="0" applyAlignment="0" applyProtection="0"/>
    <xf numFmtId="0" fontId="165" fillId="9" borderId="0" applyNumberFormat="0" applyBorder="0" applyAlignment="0" applyProtection="0"/>
    <xf numFmtId="0" fontId="115" fillId="55" borderId="0" applyNumberFormat="0" applyBorder="0" applyAlignment="0" applyProtection="0"/>
    <xf numFmtId="0" fontId="165" fillId="22" borderId="0" applyNumberFormat="0" applyBorder="0" applyAlignment="0" applyProtection="0"/>
    <xf numFmtId="0" fontId="165" fillId="22" borderId="0" applyNumberFormat="0" applyBorder="0" applyAlignment="0" applyProtection="0"/>
    <xf numFmtId="0" fontId="115" fillId="56" borderId="0" applyNumberFormat="0" applyBorder="0" applyAlignment="0" applyProtection="0"/>
    <xf numFmtId="0" fontId="165" fillId="20" borderId="0" applyNumberFormat="0" applyBorder="0" applyAlignment="0" applyProtection="0"/>
    <xf numFmtId="0" fontId="165" fillId="20" borderId="0" applyNumberFormat="0" applyBorder="0" applyAlignment="0" applyProtection="0"/>
    <xf numFmtId="0" fontId="115" fillId="57" borderId="0" applyNumberFormat="0" applyBorder="0" applyAlignment="0" applyProtection="0"/>
    <xf numFmtId="0" fontId="165" fillId="14" borderId="0" applyNumberFormat="0" applyBorder="0" applyAlignment="0" applyProtection="0"/>
    <xf numFmtId="0" fontId="115" fillId="58" borderId="0" applyNumberFormat="0" applyBorder="0" applyAlignment="0" applyProtection="0"/>
    <xf numFmtId="0" fontId="165" fillId="82" borderId="0" applyNumberFormat="0" applyBorder="0" applyAlignment="0" applyProtection="0"/>
    <xf numFmtId="0" fontId="165" fillId="82" borderId="0" applyNumberFormat="0" applyBorder="0" applyAlignment="0" applyProtection="0"/>
    <xf numFmtId="0" fontId="115" fillId="59" borderId="0" applyNumberFormat="0" applyBorder="0" applyAlignment="0" applyProtection="0"/>
    <xf numFmtId="0" fontId="165" fillId="14" borderId="0" applyNumberFormat="0" applyBorder="0" applyAlignment="0" applyProtection="0"/>
    <xf numFmtId="0" fontId="165" fillId="14" borderId="0" applyNumberFormat="0" applyBorder="0" applyAlignment="0" applyProtection="0"/>
    <xf numFmtId="0" fontId="115" fillId="35" borderId="0" applyNumberFormat="0" applyBorder="0" applyAlignment="0" applyProtection="0"/>
    <xf numFmtId="0" fontId="165" fillId="17" borderId="0" applyNumberFormat="0" applyBorder="0" applyAlignment="0" applyProtection="0"/>
    <xf numFmtId="0" fontId="115" fillId="61" borderId="0" applyNumberFormat="0" applyBorder="0" applyAlignment="0" applyProtection="0"/>
    <xf numFmtId="0" fontId="165" fillId="18" borderId="0" applyNumberFormat="0" applyBorder="0" applyAlignment="0" applyProtection="0"/>
    <xf numFmtId="0" fontId="115" fillId="62" borderId="0" applyNumberFormat="0" applyBorder="0" applyAlignment="0" applyProtection="0"/>
    <xf numFmtId="0" fontId="165" fillId="63" borderId="0" applyNumberFormat="0" applyBorder="0" applyAlignment="0" applyProtection="0"/>
    <xf numFmtId="0" fontId="165" fillId="63" borderId="0" applyNumberFormat="0" applyBorder="0" applyAlignment="0" applyProtection="0"/>
    <xf numFmtId="0" fontId="115" fillId="64" borderId="0" applyNumberFormat="0" applyBorder="0" applyAlignment="0" applyProtection="0"/>
    <xf numFmtId="0" fontId="165" fillId="14" borderId="0" applyNumberFormat="0" applyBorder="0" applyAlignment="0" applyProtection="0"/>
    <xf numFmtId="0" fontId="115" fillId="65" borderId="0" applyNumberFormat="0" applyBorder="0" applyAlignment="0" applyProtection="0"/>
    <xf numFmtId="0" fontId="165" fillId="19" borderId="0" applyNumberFormat="0" applyBorder="0" applyAlignment="0" applyProtection="0"/>
    <xf numFmtId="0" fontId="115" fillId="66" borderId="0" applyNumberFormat="0" applyBorder="0" applyAlignment="0" applyProtection="0"/>
    <xf numFmtId="0" fontId="166" fillId="3" borderId="0" applyNumberFormat="0" applyBorder="0" applyAlignment="0" applyProtection="0"/>
    <xf numFmtId="0" fontId="118" fillId="67" borderId="0" applyNumberFormat="0" applyBorder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20" fillId="68" borderId="60" applyNumberFormat="0" applyAlignment="0" applyProtection="0"/>
    <xf numFmtId="0" fontId="167" fillId="21" borderId="2" applyNumberFormat="0" applyAlignment="0" applyProtection="0"/>
    <xf numFmtId="0" fontId="167" fillId="21" borderId="2" applyNumberFormat="0" applyAlignment="0" applyProtection="0"/>
    <xf numFmtId="0" fontId="122" fillId="70" borderId="61" applyNumberFormat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>
      <alignment horizontal="right"/>
    </xf>
    <xf numFmtId="43" fontId="17" fillId="0" borderId="0" applyFont="0" applyFill="0" applyBorder="0" applyAlignment="0" applyProtection="0"/>
    <xf numFmtId="43" fontId="17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3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69" fillId="80" borderId="0" applyNumberFormat="0" applyBorder="0" applyAlignment="0" applyProtection="0"/>
    <xf numFmtId="0" fontId="131" fillId="34" borderId="0" applyNumberFormat="0" applyBorder="0" applyAlignment="0" applyProtection="0"/>
    <xf numFmtId="0" fontId="170" fillId="0" borderId="63" applyNumberFormat="0" applyFill="0" applyAlignment="0" applyProtection="0"/>
    <xf numFmtId="0" fontId="170" fillId="0" borderId="63" applyNumberFormat="0" applyFill="0" applyAlignment="0" applyProtection="0"/>
    <xf numFmtId="0" fontId="170" fillId="0" borderId="63" applyNumberFormat="0" applyFill="0" applyAlignment="0" applyProtection="0"/>
    <xf numFmtId="0" fontId="135" fillId="0" borderId="64" applyNumberFormat="0" applyFill="0" applyAlignment="0" applyProtection="0"/>
    <xf numFmtId="0" fontId="171" fillId="0" borderId="87" applyNumberFormat="0" applyFill="0" applyAlignment="0" applyProtection="0"/>
    <xf numFmtId="0" fontId="171" fillId="0" borderId="87" applyNumberFormat="0" applyFill="0" applyAlignment="0" applyProtection="0"/>
    <xf numFmtId="0" fontId="171" fillId="0" borderId="87" applyNumberFormat="0" applyFill="0" applyAlignment="0" applyProtection="0"/>
    <xf numFmtId="0" fontId="137" fillId="0" borderId="66" applyNumberFormat="0" applyFill="0" applyAlignment="0" applyProtection="0"/>
    <xf numFmtId="0" fontId="172" fillId="0" borderId="88" applyNumberFormat="0" applyFill="0" applyAlignment="0" applyProtection="0"/>
    <xf numFmtId="0" fontId="85" fillId="0" borderId="88" applyNumberFormat="0" applyFill="0" applyAlignment="0" applyProtection="0"/>
    <xf numFmtId="0" fontId="85" fillId="0" borderId="88" applyNumberFormat="0" applyFill="0" applyAlignment="0" applyProtection="0"/>
    <xf numFmtId="0" fontId="139" fillId="0" borderId="69" applyNumberFormat="0" applyFill="0" applyAlignment="0" applyProtection="0"/>
    <xf numFmtId="0" fontId="172" fillId="0" borderId="88" applyNumberFormat="0" applyFill="0" applyAlignment="0" applyProtection="0"/>
    <xf numFmtId="0" fontId="172" fillId="0" borderId="88" applyNumberFormat="0" applyFill="0" applyAlignment="0" applyProtection="0"/>
    <xf numFmtId="0" fontId="140" fillId="0" borderId="70" applyNumberFormat="0" applyFill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47" fillId="23" borderId="7" applyNumberFormat="0" applyFont="0" applyAlignment="0" applyProtection="0"/>
    <xf numFmtId="0" fontId="173" fillId="0" borderId="0" applyNumberFormat="0" applyFill="0" applyBorder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3" fillId="71" borderId="60" applyNumberFormat="0" applyAlignment="0" applyProtection="0"/>
    <xf numFmtId="0" fontId="30" fillId="0" borderId="6" applyNumberFormat="0" applyFill="0" applyAlignment="0" applyProtection="0"/>
    <xf numFmtId="0" fontId="145" fillId="0" borderId="73" applyNumberFormat="0" applyFill="0" applyAlignment="0" applyProtection="0"/>
    <xf numFmtId="0" fontId="31" fillId="22" borderId="0" applyNumberFormat="0" applyBorder="0" applyAlignment="0" applyProtection="0"/>
    <xf numFmtId="0" fontId="146" fillId="72" borderId="0" applyNumberFormat="0" applyBorder="0" applyAlignment="0" applyProtection="0"/>
    <xf numFmtId="0" fontId="17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18" fillId="0" borderId="0"/>
    <xf numFmtId="0" fontId="18" fillId="0" borderId="0"/>
    <xf numFmtId="0" fontId="176" fillId="0" borderId="0"/>
    <xf numFmtId="0" fontId="18" fillId="0" borderId="0"/>
    <xf numFmtId="0" fontId="21" fillId="0" borderId="0"/>
    <xf numFmtId="0" fontId="21" fillId="0" borderId="0"/>
    <xf numFmtId="0" fontId="3" fillId="0" borderId="0"/>
    <xf numFmtId="0" fontId="29" fillId="7" borderId="1" applyNumberFormat="0" applyAlignment="0" applyProtection="0"/>
    <xf numFmtId="0" fontId="1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126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1" fillId="0" borderId="0"/>
    <xf numFmtId="0" fontId="3" fillId="0" borderId="0"/>
    <xf numFmtId="0" fontId="3" fillId="0" borderId="0"/>
    <xf numFmtId="0" fontId="47" fillId="23" borderId="7" applyNumberFormat="0" applyFont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4" fillId="0" borderId="12" applyNumberFormat="0" applyFill="0" applyAlignment="0" applyProtection="0"/>
    <xf numFmtId="0" fontId="21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1" fillId="0" borderId="0"/>
    <xf numFmtId="0" fontId="3" fillId="0" borderId="0"/>
    <xf numFmtId="0" fontId="17" fillId="0" borderId="0"/>
    <xf numFmtId="0" fontId="3" fillId="0" borderId="0"/>
    <xf numFmtId="0" fontId="213" fillId="20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73" borderId="7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1" fillId="68" borderId="78" applyNumberFormat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96" fillId="0" borderId="82" applyNumberFormat="0" applyFill="0" applyAlignment="0" applyProtection="0"/>
    <xf numFmtId="0" fontId="16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19" fillId="20" borderId="1" applyNumberFormat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39" fillId="0" borderId="69" applyNumberFormat="0" applyFill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50" fillId="20" borderId="8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204" fillId="0" borderId="0" applyFont="0" applyFill="0" applyBorder="0" applyAlignment="0" applyProtection="0"/>
    <xf numFmtId="0" fontId="204" fillId="0" borderId="0"/>
    <xf numFmtId="0" fontId="47" fillId="0" borderId="0"/>
    <xf numFmtId="0" fontId="19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7" fillId="2" borderId="0" applyNumberFormat="0" applyBorder="0" applyAlignment="0" applyProtection="0"/>
    <xf numFmtId="0" fontId="3" fillId="4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7" fillId="3" borderId="0" applyNumberFormat="0" applyBorder="0" applyAlignment="0" applyProtection="0"/>
    <xf numFmtId="0" fontId="3" fillId="4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7" fillId="4" borderId="0" applyNumberFormat="0" applyBorder="0" applyAlignment="0" applyProtection="0"/>
    <xf numFmtId="0" fontId="3" fillId="4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7" fillId="5" borderId="0" applyNumberFormat="0" applyBorder="0" applyAlignment="0" applyProtection="0"/>
    <xf numFmtId="0" fontId="3" fillId="4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7" fillId="6" borderId="0" applyNumberFormat="0" applyBorder="0" applyAlignment="0" applyProtection="0"/>
    <xf numFmtId="0" fontId="3" fillId="4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7" fillId="7" borderId="0" applyNumberFormat="0" applyBorder="0" applyAlignment="0" applyProtection="0"/>
    <xf numFmtId="0" fontId="3" fillId="4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7" fillId="8" borderId="0" applyNumberFormat="0" applyBorder="0" applyAlignment="0" applyProtection="0"/>
    <xf numFmtId="0" fontId="3" fillId="4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7" fillId="9" borderId="0" applyNumberFormat="0" applyBorder="0" applyAlignment="0" applyProtection="0"/>
    <xf numFmtId="0" fontId="3" fillId="4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7" fillId="10" borderId="0" applyNumberFormat="0" applyBorder="0" applyAlignment="0" applyProtection="0"/>
    <xf numFmtId="0" fontId="3" fillId="5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7" fillId="5" borderId="0" applyNumberFormat="0" applyBorder="0" applyAlignment="0" applyProtection="0"/>
    <xf numFmtId="0" fontId="3" fillId="5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7" fillId="8" borderId="0" applyNumberFormat="0" applyBorder="0" applyAlignment="0" applyProtection="0"/>
    <xf numFmtId="0" fontId="3" fillId="52" borderId="0" applyNumberFormat="0" applyBorder="0" applyAlignment="0" applyProtection="0"/>
    <xf numFmtId="0" fontId="21" fillId="11" borderId="0" applyNumberFormat="0" applyBorder="0" applyAlignment="0" applyProtection="0"/>
    <xf numFmtId="0" fontId="19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7" fillId="11" borderId="0" applyNumberFormat="0" applyBorder="0" applyAlignment="0" applyProtection="0"/>
    <xf numFmtId="0" fontId="3" fillId="5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11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1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1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1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1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1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1" fillId="14" borderId="0" applyNumberFormat="0" applyBorder="0" applyAlignment="0" applyProtection="0"/>
    <xf numFmtId="0" fontId="115" fillId="65" borderId="0" applyNumberFormat="0" applyBorder="0" applyAlignment="0" applyProtection="0"/>
    <xf numFmtId="0" fontId="19" fillId="1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1" fillId="19" borderId="0" applyNumberFormat="0" applyBorder="0" applyAlignment="0" applyProtection="0"/>
    <xf numFmtId="0" fontId="91" fillId="0" borderId="0" applyNumberFormat="0" applyFill="0" applyBorder="0" applyAlignment="0">
      <protection locked="0"/>
    </xf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2" fillId="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0" fillId="21" borderId="2" applyNumberFormat="0" applyAlignment="0" applyProtection="0"/>
    <xf numFmtId="0" fontId="32" fillId="20" borderId="8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14" fillId="21" borderId="2" applyNumberFormat="0" applyAlignment="0" applyProtection="0"/>
    <xf numFmtId="0" fontId="122" fillId="70" borderId="61" applyNumberFormat="0" applyAlignment="0" applyProtection="0"/>
    <xf numFmtId="0" fontId="19" fillId="10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12" borderId="0" applyNumberFormat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21" fillId="11" borderId="0" applyNumberFormat="0" applyBorder="0" applyAlignment="0" applyProtection="0"/>
    <xf numFmtId="195" fontId="37" fillId="0" borderId="0" applyFont="0" applyFill="0" applyBorder="0" applyAlignment="0" applyProtection="0"/>
    <xf numFmtId="195" fontId="3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21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16" fillId="4" borderId="0" applyNumberFormat="0" applyBorder="0" applyAlignment="0" applyProtection="0"/>
    <xf numFmtId="0" fontId="21" fillId="10" borderId="0" applyNumberFormat="0" applyBorder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133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136" fillId="0" borderId="4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28" fillId="0" borderId="69" applyNumberFormat="0" applyFill="0" applyAlignment="0" applyProtection="0"/>
    <xf numFmtId="0" fontId="139" fillId="0" borderId="6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05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204" fontId="20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43" fillId="71" borderId="60" applyNumberForma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18" fillId="0" borderId="6" applyNumberFormat="0" applyFill="0" applyAlignment="0" applyProtection="0"/>
    <xf numFmtId="0" fontId="21" fillId="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19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0" fontId="3" fillId="0" borderId="0"/>
    <xf numFmtId="0" fontId="47" fillId="0" borderId="0"/>
    <xf numFmtId="204" fontId="47" fillId="0" borderId="0"/>
    <xf numFmtId="0" fontId="109" fillId="0" borderId="0"/>
    <xf numFmtId="0" fontId="17" fillId="23" borderId="7" applyNumberFormat="0" applyFont="0" applyAlignment="0" applyProtection="0"/>
    <xf numFmtId="0" fontId="21" fillId="73" borderId="77" applyNumberFormat="0" applyFont="0" applyAlignment="0" applyProtection="0"/>
    <xf numFmtId="0" fontId="21" fillId="73" borderId="7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5" borderId="0" applyNumberFormat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4" borderId="0" applyNumberFormat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21" fillId="3" borderId="0" applyNumberFormat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21" fillId="2" borderId="0" applyNumberFormat="0" applyBorder="0" applyAlignment="0" applyProtection="0"/>
    <xf numFmtId="0" fontId="50" fillId="0" borderId="79">
      <alignment horizontal="center"/>
    </xf>
    <xf numFmtId="0" fontId="50" fillId="0" borderId="79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0" fontId="49" fillId="24" borderId="0" applyNumberFormat="0" applyFont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155" fillId="25" borderId="0" applyNumberFormat="0" applyFont="0" applyBorder="0" applyAlignment="0" applyProtection="0"/>
    <xf numFmtId="0" fontId="57" fillId="0" borderId="0" applyBorder="0" applyProtection="0">
      <alignment horizontal="left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83" fillId="0" borderId="0">
      <alignment horizontal="center"/>
    </xf>
    <xf numFmtId="0" fontId="4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3" fillId="20" borderId="1" applyNumberFormat="0" applyAlignment="0" applyProtection="0"/>
    <xf numFmtId="0" fontId="20" fillId="21" borderId="2" applyNumberFormat="0" applyAlignment="0" applyProtection="0"/>
    <xf numFmtId="0" fontId="29" fillId="7" borderId="1" applyNumberFormat="0" applyAlignment="0" applyProtection="0"/>
    <xf numFmtId="0" fontId="28" fillId="0" borderId="69" applyNumberFormat="0" applyFill="0" applyAlignment="0" applyProtection="0"/>
    <xf numFmtId="0" fontId="27" fillId="0" borderId="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69" applyNumberFormat="0" applyFill="0" applyAlignment="0" applyProtection="0"/>
    <xf numFmtId="0" fontId="29" fillId="7" borderId="1" applyNumberFormat="0" applyAlignment="0" applyProtection="0"/>
    <xf numFmtId="0" fontId="20" fillId="21" borderId="2" applyNumberFormat="0" applyAlignment="0" applyProtection="0"/>
    <xf numFmtId="0" fontId="23" fillId="20" borderId="1" applyNumberFormat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5" borderId="0" applyNumberFormat="0" applyBorder="0" applyAlignment="0" applyProtection="0"/>
    <xf numFmtId="0" fontId="32" fillId="20" borderId="8" applyNumberFormat="0" applyAlignment="0" applyProtection="0"/>
    <xf numFmtId="9" fontId="47" fillId="0" borderId="0" applyFont="0" applyFill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47" fillId="0" borderId="0"/>
    <xf numFmtId="0" fontId="34" fillId="0" borderId="12" applyNumberFormat="0" applyFill="0" applyAlignment="0" applyProtection="0"/>
    <xf numFmtId="0" fontId="47" fillId="0" borderId="0"/>
    <xf numFmtId="0" fontId="21" fillId="2" borderId="0" applyNumberFormat="0" applyBorder="0" applyAlignment="0" applyProtection="0"/>
    <xf numFmtId="0" fontId="3" fillId="42" borderId="0" applyNumberFormat="0" applyBorder="0" applyAlignment="0" applyProtection="0"/>
    <xf numFmtId="0" fontId="21" fillId="3" borderId="0" applyNumberFormat="0" applyBorder="0" applyAlignment="0" applyProtection="0"/>
    <xf numFmtId="0" fontId="3" fillId="43" borderId="0" applyNumberFormat="0" applyBorder="0" applyAlignment="0" applyProtection="0"/>
    <xf numFmtId="0" fontId="21" fillId="4" borderId="0" applyNumberFormat="0" applyBorder="0" applyAlignment="0" applyProtection="0"/>
    <xf numFmtId="0" fontId="3" fillId="44" borderId="0" applyNumberFormat="0" applyBorder="0" applyAlignment="0" applyProtection="0"/>
    <xf numFmtId="0" fontId="21" fillId="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21" fillId="8" borderId="0" applyNumberFormat="0" applyBorder="0" applyAlignment="0" applyProtection="0"/>
    <xf numFmtId="0" fontId="3" fillId="48" borderId="0" applyNumberFormat="0" applyBorder="0" applyAlignment="0" applyProtection="0"/>
    <xf numFmtId="9" fontId="47" fillId="0" borderId="0" applyFont="0" applyFill="0" applyBorder="0" applyAlignment="0" applyProtection="0"/>
    <xf numFmtId="0" fontId="3" fillId="49" borderId="0" applyNumberFormat="0" applyBorder="0" applyAlignment="0" applyProtection="0"/>
    <xf numFmtId="0" fontId="21" fillId="10" borderId="0" applyNumberFormat="0" applyBorder="0" applyAlignment="0" applyProtection="0"/>
    <xf numFmtId="0" fontId="3" fillId="50" borderId="0" applyNumberFormat="0" applyBorder="0" applyAlignment="0" applyProtection="0"/>
    <xf numFmtId="0" fontId="21" fillId="5" borderId="0" applyNumberFormat="0" applyBorder="0" applyAlignment="0" applyProtection="0"/>
    <xf numFmtId="9" fontId="47" fillId="0" borderId="0" applyFont="0" applyFill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21" fillId="11" borderId="0" applyNumberFormat="0" applyBorder="0" applyAlignment="0" applyProtection="0"/>
    <xf numFmtId="0" fontId="3" fillId="53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0" fillId="21" borderId="2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9" fillId="7" borderId="1" applyNumberFormat="0" applyAlignment="0" applyProtection="0"/>
    <xf numFmtId="0" fontId="28" fillId="0" borderId="69" applyNumberFormat="0" applyFill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9" fontId="47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4" fillId="0" borderId="12" applyNumberFormat="0" applyFill="0" applyAlignment="0" applyProtection="0"/>
    <xf numFmtId="0" fontId="47" fillId="0" borderId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0" borderId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43" fontId="109" fillId="0" borderId="0" applyFont="0" applyFill="0" applyBorder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8" fillId="0" borderId="10" applyFill="0" applyBorder="0" applyProtection="0">
      <alignment horizontal="left" vertical="top"/>
    </xf>
    <xf numFmtId="0" fontId="18" fillId="0" borderId="10" applyFill="0" applyBorder="0" applyProtection="0">
      <alignment horizontal="left"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47" borderId="0" applyNumberFormat="0" applyBorder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" fillId="48" borderId="0" applyNumberFormat="0" applyBorder="0" applyAlignment="0" applyProtection="0"/>
    <xf numFmtId="0" fontId="29" fillId="7" borderId="1" applyNumberFormat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23" fillId="20" borderId="1" applyNumberFormat="0" applyAlignment="0" applyProtection="0"/>
    <xf numFmtId="0" fontId="3" fillId="51" borderId="0" applyNumberFormat="0" applyBorder="0" applyAlignment="0" applyProtection="0"/>
    <xf numFmtId="0" fontId="29" fillId="7" borderId="1" applyNumberFormat="0" applyAlignment="0" applyProtection="0"/>
    <xf numFmtId="0" fontId="3" fillId="52" borderId="0" applyNumberFormat="0" applyBorder="0" applyAlignment="0" applyProtection="0"/>
    <xf numFmtId="0" fontId="34" fillId="0" borderId="115" applyNumberFormat="0" applyFill="0" applyAlignment="0" applyProtection="0"/>
    <xf numFmtId="0" fontId="23" fillId="20" borderId="112" applyNumberFormat="0" applyAlignment="0" applyProtection="0"/>
    <xf numFmtId="0" fontId="3" fillId="53" borderId="0" applyNumberFormat="0" applyBorder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0" fillId="0" borderId="110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38" fontId="57" fillId="0" borderId="27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43" fontId="3" fillId="0" borderId="0" applyFont="0" applyFill="0" applyBorder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2" fillId="7" borderId="1" applyNumberFormat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2" fillId="20" borderId="114" applyNumberForma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3" borderId="0" applyNumberFormat="0" applyBorder="0" applyAlignment="0" applyProtection="0"/>
    <xf numFmtId="0" fontId="119" fillId="20" borderId="112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113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12" applyNumberFormat="0" applyAlignment="0" applyProtection="0"/>
    <xf numFmtId="0" fontId="142" fillId="7" borderId="112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19" fillId="20" borderId="112" applyNumberFormat="0" applyAlignment="0" applyProtection="0"/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12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12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0" fontId="20" fillId="0" borderId="110" applyNumberFormat="0" applyFill="0" applyAlignment="0" applyProtection="0"/>
    <xf numFmtId="0" fontId="38" fillId="0" borderId="12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2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2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70" fillId="0" borderId="0"/>
    <xf numFmtId="9" fontId="7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144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88" fillId="0" borderId="0" applyFill="0" applyBorder="0" applyProtection="0"/>
    <xf numFmtId="2" fontId="88" fillId="0" borderId="0" applyFill="0" applyBorder="0" applyProtection="0"/>
    <xf numFmtId="2" fontId="221" fillId="0" borderId="0" applyFill="0" applyBorder="0" applyProtection="0"/>
    <xf numFmtId="2" fontId="221" fillId="0" borderId="0" applyFill="0" applyBorder="0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43" fontId="17" fillId="0" borderId="0" applyFont="0" applyFill="0" applyBorder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88" fillId="0" borderId="0" applyFill="0" applyBorder="0" applyProtection="0"/>
    <xf numFmtId="2" fontId="221" fillId="0" borderId="0" applyFill="0" applyBorder="0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3" fontId="17" fillId="0" borderId="0" applyFont="0" applyFill="0" applyBorder="0" applyAlignment="0" applyProtection="0"/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57" fillId="0" borderId="11" applyBorder="0" applyProtection="0">
      <alignment horizontal="right" vertical="center"/>
    </xf>
    <xf numFmtId="0" fontId="158" fillId="31" borderId="11" applyBorder="0" applyProtection="0">
      <alignment horizontal="centerContinuous" vertical="center"/>
    </xf>
    <xf numFmtId="176" fontId="52" fillId="0" borderId="11" applyFont="0" applyFill="0" applyBorder="0" applyAlignment="0" applyProtection="0">
      <protection locked="0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7" fillId="0" borderId="0" applyFont="0" applyFill="0" applyBorder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20" borderId="114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119" fillId="20" borderId="112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23" fillId="10" borderId="116" applyNumberFormat="0" applyAlignment="0" applyProtection="0"/>
    <xf numFmtId="0" fontId="32" fillId="20" borderId="114" applyNumberFormat="0" applyAlignment="0" applyProtection="0"/>
    <xf numFmtId="0" fontId="29" fillId="7" borderId="1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9" fillId="7" borderId="1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23" fillId="20" borderId="1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0" borderId="112" applyNumberFormat="0" applyAlignment="0" applyProtection="0"/>
    <xf numFmtId="0" fontId="29" fillId="7" borderId="1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6" fillId="4" borderId="0" applyNumberFormat="0" applyBorder="0" applyAlignment="0" applyProtection="0"/>
    <xf numFmtId="0" fontId="219" fillId="22" borderId="0" applyNumberFormat="0" applyBorder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19" fillId="22" borderId="0" applyNumberFormat="0" applyBorder="0" applyAlignment="0" applyProtection="0"/>
    <xf numFmtId="0" fontId="218" fillId="0" borderId="6" applyNumberFormat="0" applyFill="0" applyAlignment="0" applyProtection="0"/>
    <xf numFmtId="0" fontId="218" fillId="0" borderId="6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17" fillId="7" borderId="112" applyNumberFormat="0" applyAlignment="0" applyProtection="0"/>
    <xf numFmtId="0" fontId="216" fillId="4" borderId="0" applyNumberFormat="0" applyBorder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13" fillId="20" borderId="112" applyNumberFormat="0" applyAlignment="0" applyProtection="0"/>
    <xf numFmtId="0" fontId="212" fillId="3" borderId="0" applyNumberFormat="0" applyBorder="0" applyAlignment="0" applyProtection="0"/>
    <xf numFmtId="0" fontId="211" fillId="19" borderId="0" applyNumberFormat="0" applyBorder="0" applyAlignment="0" applyProtection="0"/>
    <xf numFmtId="0" fontId="211" fillId="14" borderId="0" applyNumberFormat="0" applyBorder="0" applyAlignment="0" applyProtection="0"/>
    <xf numFmtId="0" fontId="211" fillId="18" borderId="0" applyNumberFormat="0" applyBorder="0" applyAlignment="0" applyProtection="0"/>
    <xf numFmtId="43" fontId="3" fillId="0" borderId="0" applyFont="0" applyFill="0" applyBorder="0" applyAlignment="0" applyProtection="0"/>
    <xf numFmtId="0" fontId="211" fillId="14" borderId="0" applyNumberFormat="0" applyBorder="0" applyAlignment="0" applyProtection="0"/>
    <xf numFmtId="0" fontId="211" fillId="15" borderId="0" applyNumberFormat="0" applyBorder="0" applyAlignment="0" applyProtection="0"/>
    <xf numFmtId="0" fontId="211" fillId="13" borderId="0" applyNumberFormat="0" applyBorder="0" applyAlignment="0" applyProtection="0"/>
    <xf numFmtId="43" fontId="3" fillId="0" borderId="0" applyFont="0" applyFill="0" applyBorder="0" applyAlignment="0" applyProtection="0"/>
    <xf numFmtId="0" fontId="211" fillId="14" borderId="0" applyNumberFormat="0" applyBorder="0" applyAlignment="0" applyProtection="0"/>
    <xf numFmtId="43" fontId="3" fillId="0" borderId="0" applyFont="0" applyFill="0" applyBorder="0" applyAlignment="0" applyProtection="0"/>
    <xf numFmtId="0" fontId="211" fillId="12" borderId="0" applyNumberFormat="0" applyBorder="0" applyAlignment="0" applyProtection="0"/>
    <xf numFmtId="0" fontId="207" fillId="11" borderId="0" applyNumberFormat="0" applyBorder="0" applyAlignment="0" applyProtection="0"/>
    <xf numFmtId="0" fontId="207" fillId="8" borderId="0" applyNumberFormat="0" applyBorder="0" applyAlignment="0" applyProtection="0"/>
    <xf numFmtId="0" fontId="207" fillId="5" borderId="0" applyNumberFormat="0" applyBorder="0" applyAlignment="0" applyProtection="0"/>
    <xf numFmtId="43" fontId="3" fillId="0" borderId="0" applyFont="0" applyFill="0" applyBorder="0" applyAlignment="0" applyProtection="0"/>
    <xf numFmtId="0" fontId="207" fillId="7" borderId="0" applyNumberFormat="0" applyBorder="0" applyAlignment="0" applyProtection="0"/>
    <xf numFmtId="43" fontId="3" fillId="0" borderId="0" applyFont="0" applyFill="0" applyBorder="0" applyAlignment="0" applyProtection="0"/>
    <xf numFmtId="0" fontId="207" fillId="6" borderId="0" applyNumberFormat="0" applyBorder="0" applyAlignment="0" applyProtection="0"/>
    <xf numFmtId="0" fontId="207" fillId="5" borderId="0" applyNumberFormat="0" applyBorder="0" applyAlignment="0" applyProtection="0"/>
    <xf numFmtId="0" fontId="207" fillId="4" borderId="0" applyNumberFormat="0" applyBorder="0" applyAlignment="0" applyProtection="0"/>
    <xf numFmtId="0" fontId="207" fillId="9" borderId="0" applyNumberFormat="0" applyBorder="0" applyAlignment="0" applyProtection="0"/>
    <xf numFmtId="0" fontId="207" fillId="7" borderId="0" applyNumberFormat="0" applyBorder="0" applyAlignment="0" applyProtection="0"/>
    <xf numFmtId="43" fontId="3" fillId="0" borderId="0" applyFont="0" applyFill="0" applyBorder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" fillId="0" borderId="0"/>
    <xf numFmtId="0" fontId="207" fillId="6" borderId="0" applyNumberFormat="0" applyBorder="0" applyAlignment="0" applyProtection="0"/>
    <xf numFmtId="0" fontId="3" fillId="0" borderId="0"/>
    <xf numFmtId="0" fontId="215" fillId="0" borderId="0" applyNumberFormat="0" applyFill="0" applyBorder="0" applyAlignment="0" applyProtection="0"/>
    <xf numFmtId="0" fontId="206" fillId="0" borderId="115" applyNumberFormat="0" applyFill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" fillId="0" borderId="0"/>
    <xf numFmtId="0" fontId="3" fillId="0" borderId="0"/>
    <xf numFmtId="0" fontId="119" fillId="20" borderId="112" applyNumberFormat="0" applyAlignment="0" applyProtection="0"/>
    <xf numFmtId="43" fontId="3" fillId="0" borderId="0" applyFont="0" applyFill="0" applyBorder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12" fillId="3" borderId="0" applyNumberFormat="0" applyBorder="0" applyAlignment="0" applyProtection="0"/>
    <xf numFmtId="0" fontId="210" fillId="20" borderId="114" applyNumberFormat="0" applyAlignment="0" applyProtection="0"/>
    <xf numFmtId="0" fontId="17" fillId="23" borderId="116" applyNumberFormat="0" applyFont="0" applyAlignment="0" applyProtection="0"/>
    <xf numFmtId="0" fontId="3" fillId="0" borderId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15" fillId="0" borderId="0" applyNumberFormat="0" applyFill="0" applyBorder="0" applyAlignment="0" applyProtection="0"/>
    <xf numFmtId="0" fontId="3" fillId="0" borderId="0"/>
    <xf numFmtId="0" fontId="40" fillId="0" borderId="108">
      <alignment horizontal="left"/>
    </xf>
    <xf numFmtId="0" fontId="218" fillId="0" borderId="6" applyNumberFormat="0" applyFill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10" fontId="18" fillId="26" borderId="117" applyNumberFormat="0" applyBorder="0" applyAlignment="0" applyProtection="0"/>
    <xf numFmtId="0" fontId="215" fillId="0" borderId="0" applyNumberFormat="0" applyFill="0" applyBorder="0" applyAlignment="0" applyProtection="0"/>
    <xf numFmtId="0" fontId="211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1" fillId="14" borderId="0" applyNumberFormat="0" applyBorder="0" applyAlignment="0" applyProtection="0"/>
    <xf numFmtId="0" fontId="3" fillId="0" borderId="0"/>
    <xf numFmtId="0" fontId="211" fillId="10" borderId="0" applyNumberFormat="0" applyBorder="0" applyAlignment="0" applyProtection="0"/>
    <xf numFmtId="0" fontId="3" fillId="0" borderId="0"/>
    <xf numFmtId="0" fontId="211" fillId="9" borderId="0" applyNumberFormat="0" applyBorder="0" applyAlignment="0" applyProtection="0"/>
    <xf numFmtId="0" fontId="3" fillId="0" borderId="0"/>
    <xf numFmtId="0" fontId="207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114" applyNumberFormat="0" applyAlignment="0" applyProtection="0"/>
    <xf numFmtId="0" fontId="142" fillId="7" borderId="112" applyNumberFormat="0" applyAlignment="0" applyProtection="0"/>
    <xf numFmtId="0" fontId="17" fillId="23" borderId="113" applyNumberFormat="0" applyFont="0" applyAlignment="0" applyProtection="0"/>
    <xf numFmtId="0" fontId="214" fillId="21" borderId="2" applyNumberForma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212" fillId="3" borderId="0" applyNumberFormat="0" applyBorder="0" applyAlignment="0" applyProtection="0"/>
    <xf numFmtId="0" fontId="211" fillId="9" borderId="0" applyNumberFormat="0" applyBorder="0" applyAlignment="0" applyProtection="0"/>
    <xf numFmtId="0" fontId="207" fillId="9" borderId="0" applyNumberFormat="0" applyBorder="0" applyAlignment="0" applyProtection="0"/>
    <xf numFmtId="0" fontId="3" fillId="0" borderId="0"/>
    <xf numFmtId="0" fontId="23" fillId="10" borderId="1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6" applyNumberFormat="0" applyAlignment="0" applyProtection="0"/>
    <xf numFmtId="0" fontId="3" fillId="0" borderId="0"/>
    <xf numFmtId="0" fontId="3" fillId="0" borderId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19" fillId="22" borderId="0" applyNumberFormat="0" applyBorder="0" applyAlignment="0" applyProtection="0"/>
    <xf numFmtId="0" fontId="3" fillId="0" borderId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" fillId="0" borderId="0"/>
    <xf numFmtId="0" fontId="211" fillId="17" borderId="0" applyNumberFormat="0" applyBorder="0" applyAlignment="0" applyProtection="0"/>
    <xf numFmtId="0" fontId="211" fillId="19" borderId="0" applyNumberFormat="0" applyBorder="0" applyAlignment="0" applyProtection="0"/>
    <xf numFmtId="0" fontId="3" fillId="0" borderId="0"/>
    <xf numFmtId="0" fontId="3" fillId="0" borderId="0"/>
    <xf numFmtId="0" fontId="211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207" fillId="8" borderId="0" applyNumberFormat="0" applyBorder="0" applyAlignment="0" applyProtection="0"/>
    <xf numFmtId="0" fontId="207" fillId="8" borderId="0" applyNumberFormat="0" applyBorder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211" fillId="9" borderId="0" applyNumberFormat="0" applyBorder="0" applyAlignment="0" applyProtection="0"/>
    <xf numFmtId="0" fontId="211" fillId="14" borderId="0" applyNumberFormat="0" applyBorder="0" applyAlignment="0" applyProtection="0"/>
    <xf numFmtId="0" fontId="211" fillId="19" borderId="0" applyNumberFormat="0" applyBorder="0" applyAlignment="0" applyProtection="0"/>
    <xf numFmtId="0" fontId="23" fillId="10" borderId="116" applyNumberFormat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142" fillId="7" borderId="112" applyNumberFormat="0" applyAlignment="0" applyProtection="0"/>
    <xf numFmtId="0" fontId="150" fillId="20" borderId="114" applyNumberFormat="0" applyAlignment="0" applyProtection="0"/>
    <xf numFmtId="0" fontId="217" fillId="7" borderId="112" applyNumberFormat="0" applyAlignment="0" applyProtection="0"/>
    <xf numFmtId="0" fontId="40" fillId="0" borderId="108">
      <alignment horizontal="left"/>
    </xf>
    <xf numFmtId="0" fontId="207" fillId="3" borderId="0" applyNumberFormat="0" applyBorder="0" applyAlignment="0" applyProtection="0"/>
    <xf numFmtId="0" fontId="207" fillId="2" borderId="0" applyNumberFormat="0" applyBorder="0" applyAlignment="0" applyProtection="0"/>
    <xf numFmtId="0" fontId="207" fillId="6" borderId="0" applyNumberFormat="0" applyBorder="0" applyAlignment="0" applyProtection="0"/>
    <xf numFmtId="38" fontId="57" fillId="0" borderId="109"/>
    <xf numFmtId="0" fontId="33" fillId="0" borderId="0" applyNumberFormat="0" applyFill="0" applyBorder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50" fillId="20" borderId="114" applyNumberFormat="0" applyAlignment="0" applyProtection="0"/>
    <xf numFmtId="0" fontId="32" fillId="21" borderId="114" applyNumberFormat="0" applyAlignment="0" applyProtection="0"/>
    <xf numFmtId="0" fontId="216" fillId="4" borderId="0" applyNumberFormat="0" applyBorder="0" applyAlignment="0" applyProtection="0"/>
    <xf numFmtId="0" fontId="29" fillId="7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11" fillId="17" borderId="0" applyNumberFormat="0" applyBorder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43" fontId="17" fillId="0" borderId="0" applyFont="0" applyFill="0" applyBorder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17" fillId="23" borderId="116" applyNumberFormat="0" applyFont="0" applyAlignment="0" applyProtection="0"/>
    <xf numFmtId="0" fontId="211" fillId="14" borderId="0" applyNumberFormat="0" applyBorder="0" applyAlignment="0" applyProtection="0"/>
    <xf numFmtId="0" fontId="211" fillId="18" borderId="0" applyNumberFormat="0" applyBorder="0" applyAlignment="0" applyProtection="0"/>
    <xf numFmtId="0" fontId="211" fillId="17" borderId="0" applyNumberFormat="0" applyBorder="0" applyAlignment="0" applyProtection="0"/>
    <xf numFmtId="0" fontId="38" fillId="0" borderId="115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07" fillId="8" borderId="0" applyNumberFormat="0" applyBorder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07" fillId="7" borderId="0" applyNumberFormat="0" applyBorder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07" fillId="9" borderId="0" applyNumberFormat="0" applyBorder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38" fontId="57" fillId="0" borderId="109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43" fontId="3" fillId="0" borderId="0" applyFont="0" applyFill="0" applyBorder="0" applyAlignment="0" applyProtection="0"/>
    <xf numFmtId="0" fontId="119" fillId="2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2" fillId="7" borderId="112" applyNumberFormat="0" applyAlignment="0" applyProtection="0"/>
    <xf numFmtId="10" fontId="18" fillId="26" borderId="117" applyNumberFormat="0" applyBorder="0" applyAlignment="0" applyProtection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8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47" borderId="0" applyNumberFormat="0" applyBorder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3" fillId="48" borderId="0" applyNumberFormat="0" applyBorder="0" applyAlignment="0" applyProtection="0"/>
    <xf numFmtId="0" fontId="29" fillId="7" borderId="112" applyNumberFormat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23" fillId="20" borderId="112" applyNumberFormat="0" applyAlignment="0" applyProtection="0"/>
    <xf numFmtId="0" fontId="3" fillId="51" borderId="0" applyNumberFormat="0" applyBorder="0" applyAlignment="0" applyProtection="0"/>
    <xf numFmtId="0" fontId="29" fillId="7" borderId="112" applyNumberFormat="0" applyAlignment="0" applyProtection="0"/>
    <xf numFmtId="0" fontId="3" fillId="52" borderId="0" applyNumberFormat="0" applyBorder="0" applyAlignment="0" applyProtection="0"/>
    <xf numFmtId="0" fontId="34" fillId="0" borderId="115" applyNumberFormat="0" applyFill="0" applyAlignment="0" applyProtection="0"/>
    <xf numFmtId="0" fontId="23" fillId="20" borderId="112" applyNumberFormat="0" applyAlignment="0" applyProtection="0"/>
    <xf numFmtId="0" fontId="3" fillId="53" borderId="0" applyNumberFormat="0" applyBorder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0" fillId="0" borderId="110" applyNumberFormat="0" applyFill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40" fillId="0" borderId="108">
      <alignment horizontal="left"/>
    </xf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" fillId="0" borderId="0"/>
    <xf numFmtId="0" fontId="3" fillId="0" borderId="0"/>
    <xf numFmtId="0" fontId="213" fillId="20" borderId="112" applyNumberFormat="0" applyAlignment="0" applyProtection="0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40" fillId="0" borderId="108">
      <alignment horizontal="left"/>
    </xf>
    <xf numFmtId="0" fontId="2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38" fontId="57" fillId="0" borderId="109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43" fontId="3" fillId="0" borderId="0" applyFont="0" applyFill="0" applyBorder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19" fillId="2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2" fillId="7" borderId="112" applyNumberFormat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20" borderId="112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2" fillId="20" borderId="114" applyNumberForma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3" borderId="0" applyNumberFormat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42" fillId="7" borderId="112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19" fillId="20" borderId="112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" fillId="0" borderId="0"/>
    <xf numFmtId="0" fontId="3" fillId="0" borderId="0"/>
    <xf numFmtId="0" fontId="119" fillId="20" borderId="112" applyNumberFormat="0" applyAlignment="0" applyProtection="0"/>
    <xf numFmtId="43" fontId="3" fillId="0" borderId="0" applyFont="0" applyFill="0" applyBorder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1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119" fillId="20" borderId="112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23" fillId="10" borderId="116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23" fillId="20" borderId="112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13" fillId="20" borderId="11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" fillId="0" borderId="0"/>
    <xf numFmtId="0" fontId="3" fillId="0" borderId="0"/>
    <xf numFmtId="0" fontId="206" fillId="0" borderId="115" applyNumberFormat="0" applyFill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" fillId="0" borderId="0"/>
    <xf numFmtId="0" fontId="3" fillId="0" borderId="0"/>
    <xf numFmtId="0" fontId="119" fillId="20" borderId="112" applyNumberFormat="0" applyAlignment="0" applyProtection="0"/>
    <xf numFmtId="43" fontId="3" fillId="0" borderId="0" applyFont="0" applyFill="0" applyBorder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10" fillId="20" borderId="114" applyNumberFormat="0" applyAlignment="0" applyProtection="0"/>
    <xf numFmtId="0" fontId="17" fillId="23" borderId="116" applyNumberFormat="0" applyFont="0" applyAlignment="0" applyProtection="0"/>
    <xf numFmtId="0" fontId="3" fillId="0" borderId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3" fillId="0" borderId="0"/>
    <xf numFmtId="0" fontId="40" fillId="0" borderId="108">
      <alignment horizontal="left"/>
    </xf>
    <xf numFmtId="0" fontId="29" fillId="7" borderId="112" applyNumberFormat="0" applyAlignment="0" applyProtection="0"/>
    <xf numFmtId="0" fontId="29" fillId="7" borderId="116" applyNumberFormat="0" applyAlignment="0" applyProtection="0"/>
    <xf numFmtId="10" fontId="18" fillId="26" borderId="117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114" applyNumberFormat="0" applyAlignment="0" applyProtection="0"/>
    <xf numFmtId="0" fontId="142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3" fillId="0" borderId="0"/>
    <xf numFmtId="0" fontId="23" fillId="10" borderId="11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6" applyNumberFormat="0" applyAlignment="0" applyProtection="0"/>
    <xf numFmtId="0" fontId="3" fillId="0" borderId="0"/>
    <xf numFmtId="0" fontId="3" fillId="0" borderId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3" fillId="0" borderId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23" fillId="10" borderId="116" applyNumberFormat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142" fillId="7" borderId="112" applyNumberFormat="0" applyAlignment="0" applyProtection="0"/>
    <xf numFmtId="0" fontId="150" fillId="20" borderId="114" applyNumberFormat="0" applyAlignment="0" applyProtection="0"/>
    <xf numFmtId="0" fontId="217" fillId="7" borderId="112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50" fillId="20" borderId="114" applyNumberFormat="0" applyAlignment="0" applyProtection="0"/>
    <xf numFmtId="0" fontId="32" fillId="21" borderId="114" applyNumberFormat="0" applyAlignment="0" applyProtection="0"/>
    <xf numFmtId="0" fontId="29" fillId="7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17" fillId="23" borderId="116" applyNumberFormat="0" applyFont="0" applyAlignment="0" applyProtection="0"/>
    <xf numFmtId="0" fontId="38" fillId="0" borderId="115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1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" fillId="0" borderId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12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20" borderId="112" applyNumberFormat="0" applyAlignment="0" applyProtection="0"/>
    <xf numFmtId="0" fontId="142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8" fillId="0" borderId="115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right"/>
    </xf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right"/>
    </xf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17" fillId="23" borderId="7" applyNumberFormat="0" applyFont="0" applyAlignment="0" applyProtection="0"/>
    <xf numFmtId="14" fontId="222" fillId="96" borderId="119" applyProtection="0">
      <alignment horizontal="right"/>
    </xf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220" fillId="93" borderId="119" applyNumberFormat="0" applyAlignment="0" applyProtection="0"/>
    <xf numFmtId="0" fontId="17" fillId="23" borderId="7" applyNumberFormat="0" applyFont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220" fillId="93" borderId="119" applyNumberFormat="0" applyAlignment="0" applyProtection="0"/>
    <xf numFmtId="0" fontId="17" fillId="23" borderId="7" applyNumberFormat="0" applyFont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2" fontId="220" fillId="94" borderId="119" applyProtection="0">
      <alignment horizontal="right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3" borderId="77" applyNumberFormat="0" applyFont="0" applyAlignment="0" applyProtection="0"/>
    <xf numFmtId="43" fontId="3" fillId="0" borderId="0" applyFont="0" applyFill="0" applyBorder="0" applyAlignment="0" applyProtection="0"/>
    <xf numFmtId="0" fontId="47" fillId="0" borderId="0"/>
    <xf numFmtId="43" fontId="175" fillId="0" borderId="0" applyFont="0" applyFill="0" applyBorder="0" applyAlignment="0" applyProtection="0"/>
    <xf numFmtId="0" fontId="176" fillId="0" borderId="0"/>
    <xf numFmtId="0" fontId="176" fillId="0" borderId="0"/>
    <xf numFmtId="0" fontId="23" fillId="20" borderId="1" applyNumberForma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7" fillId="23" borderId="7" applyNumberFormat="0" applyFont="0" applyAlignment="0" applyProtection="0"/>
    <xf numFmtId="0" fontId="17" fillId="0" borderId="0"/>
    <xf numFmtId="0" fontId="193" fillId="0" borderId="0"/>
    <xf numFmtId="0" fontId="17" fillId="0" borderId="0"/>
    <xf numFmtId="44" fontId="3" fillId="0" borderId="0" applyFont="0" applyFill="0" applyBorder="0" applyAlignment="0" applyProtection="0"/>
    <xf numFmtId="0" fontId="3" fillId="0" borderId="0"/>
    <xf numFmtId="0" fontId="34" fillId="0" borderId="12" applyNumberFormat="0" applyFill="0" applyAlignment="0" applyProtection="0"/>
    <xf numFmtId="0" fontId="17" fillId="0" borderId="0"/>
    <xf numFmtId="0" fontId="3" fillId="0" borderId="0"/>
    <xf numFmtId="0" fontId="109" fillId="0" borderId="0"/>
    <xf numFmtId="0" fontId="191" fillId="0" borderId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73" borderId="77" applyNumberFormat="0" applyFont="0" applyAlignment="0" applyProtection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5" borderId="119" applyProtection="0"/>
    <xf numFmtId="2" fontId="221" fillId="95" borderId="119" applyProtection="0"/>
    <xf numFmtId="2" fontId="221" fillId="92" borderId="119" applyProtection="0"/>
    <xf numFmtId="2" fontId="221" fillId="92" borderId="119" applyProtection="0"/>
    <xf numFmtId="2" fontId="221" fillId="94" borderId="119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38" fontId="57" fillId="0" borderId="27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2" fontId="221" fillId="92" borderId="119" applyProtection="0">
      <alignment horizontal="center"/>
    </xf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7" fillId="23" borderId="86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1" borderId="1" applyNumberFormat="0" applyAlignment="0" applyProtection="0"/>
    <xf numFmtId="0" fontId="220" fillId="93" borderId="119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14" fontId="222" fillId="96" borderId="119" applyProtection="0">
      <alignment horizontal="left"/>
    </xf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20" fillId="0" borderId="81" applyNumberFormat="0" applyFill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40" fillId="0" borderId="108">
      <alignment horizontal="left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2" fontId="221" fillId="95" borderId="119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10" borderId="8" applyNumberFormat="0" applyAlignment="0" applyProtection="0"/>
    <xf numFmtId="0" fontId="17" fillId="23" borderId="86" applyNumberFormat="0" applyFont="0" applyAlignment="0" applyProtection="0"/>
    <xf numFmtId="0" fontId="29" fillId="7" borderId="86" applyNumberFormat="0" applyAlignment="0" applyProtection="0"/>
    <xf numFmtId="0" fontId="23" fillId="10" borderId="86" applyNumberFormat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10" fontId="18" fillId="26" borderId="117" applyNumberFormat="0" applyBorder="0" applyAlignment="0" applyProtection="0"/>
    <xf numFmtId="0" fontId="142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left"/>
    </xf>
    <xf numFmtId="0" fontId="142" fillId="7" borderId="1" applyNumberFormat="0" applyAlignment="0" applyProtection="0"/>
    <xf numFmtId="0" fontId="206" fillId="0" borderId="12" applyNumberFormat="0" applyFill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40" fillId="0" borderId="22">
      <alignment horizontal="left"/>
    </xf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38" fontId="57" fillId="0" borderId="27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9" fillId="23" borderId="7" applyNumberFormat="0" applyFont="0" applyAlignment="0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1" fillId="94" borderId="119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9" fillId="7" borderId="86" applyNumberFormat="0" applyAlignment="0" applyProtection="0"/>
    <xf numFmtId="0" fontId="23" fillId="21" borderId="1" applyNumberFormat="0" applyAlignment="0" applyProtection="0"/>
    <xf numFmtId="0" fontId="38" fillId="0" borderId="12" applyNumberFormat="0" applyFill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81" applyNumberFormat="0" applyFill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center"/>
    </xf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10" fontId="18" fillId="26" borderId="117" applyNumberFormat="0" applyBorder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19" fillId="23" borderId="7" applyNumberFormat="0" applyFont="0" applyAlignment="0" applyProtection="0"/>
    <xf numFmtId="0" fontId="23" fillId="10" borderId="86" applyNumberFormat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1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3" fillId="21" borderId="1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0" fillId="0" borderId="81" applyNumberFormat="0" applyFill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13" fillId="20" borderId="1" applyNumberForma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8" fillId="0" borderId="115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47" fillId="23" borderId="7" applyNumberFormat="0" applyFon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4" fillId="0" borderId="81" applyNumberFormat="0" applyFill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2" fontId="221" fillId="95" borderId="119" applyProtection="0"/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23" fillId="93" borderId="119" applyNumberFormat="0" applyProtection="0">
      <alignment horizontal="left"/>
    </xf>
    <xf numFmtId="0" fontId="217" fillId="7" borderId="1" applyNumberFormat="0" applyAlignment="0" applyProtection="0"/>
    <xf numFmtId="0" fontId="23" fillId="20" borderId="1" applyNumberFormat="0" applyAlignment="0" applyProtection="0"/>
    <xf numFmtId="0" fontId="20" fillId="0" borderId="81" applyNumberFormat="0" applyFill="0" applyAlignment="0" applyProtection="0"/>
    <xf numFmtId="14" fontId="222" fillId="96" borderId="119" applyProtection="0">
      <alignment horizontal="right"/>
    </xf>
    <xf numFmtId="2" fontId="221" fillId="95" borderId="119" applyProtection="0">
      <alignment horizontal="right"/>
    </xf>
    <xf numFmtId="0" fontId="210" fillId="20" borderId="8" applyNumberFormat="0" applyAlignment="0" applyProtection="0"/>
    <xf numFmtId="0" fontId="150" fillId="20" borderId="8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40" fillId="0" borderId="108">
      <alignment horizontal="left"/>
    </xf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2" fontId="221" fillId="94" borderId="119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23" fillId="20" borderId="1" applyNumberFormat="0" applyAlignment="0" applyProtection="0"/>
    <xf numFmtId="0" fontId="32" fillId="20" borderId="114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14" fontId="222" fillId="96" borderId="119" applyProtection="0">
      <alignment horizontal="lef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40" fillId="0" borderId="108">
      <alignment horizontal="left"/>
    </xf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86" applyNumberFormat="0" applyFont="0" applyAlignment="0" applyProtection="0"/>
    <xf numFmtId="2" fontId="222" fillId="93" borderId="119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2" fontId="222" fillId="93" borderId="119" applyProtection="0"/>
    <xf numFmtId="2" fontId="221" fillId="95" borderId="119" applyProtection="0"/>
    <xf numFmtId="0" fontId="23" fillId="20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29" fillId="7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23" fillId="20" borderId="112" applyNumberFormat="0" applyAlignment="0" applyProtection="0"/>
    <xf numFmtId="0" fontId="29" fillId="7" borderId="1" applyNumberFormat="0" applyAlignment="0" applyProtection="0"/>
    <xf numFmtId="0" fontId="29" fillId="7" borderId="112" applyNumberFormat="0" applyAlignment="0" applyProtection="0"/>
    <xf numFmtId="0" fontId="47" fillId="23" borderId="7" applyNumberFormat="0" applyFont="0" applyAlignment="0" applyProtection="0"/>
    <xf numFmtId="0" fontId="142" fillId="7" borderId="1" applyNumberFormat="0" applyAlignment="0" applyProtection="0"/>
    <xf numFmtId="0" fontId="32" fillId="20" borderId="8" applyNumberFormat="0" applyAlignment="0" applyProtection="0"/>
    <xf numFmtId="0" fontId="29" fillId="7" borderId="112" applyNumberFormat="0" applyAlignment="0" applyProtection="0"/>
    <xf numFmtId="0" fontId="206" fillId="0" borderId="12" applyNumberFormat="0" applyFill="0" applyAlignment="0" applyProtection="0"/>
    <xf numFmtId="0" fontId="23" fillId="20" borderId="112" applyNumberFormat="0" applyAlignment="0" applyProtection="0"/>
    <xf numFmtId="0" fontId="17" fillId="23" borderId="7" applyNumberFormat="0" applyFont="0" applyAlignment="0" applyProtection="0"/>
    <xf numFmtId="0" fontId="32" fillId="20" borderId="114" applyNumberForma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right"/>
    </xf>
    <xf numFmtId="0" fontId="47" fillId="23" borderId="7" applyNumberFormat="0" applyFont="0" applyAlignment="0" applyProtection="0"/>
    <xf numFmtId="0" fontId="17" fillId="23" borderId="86" applyNumberFormat="0" applyFont="0" applyAlignment="0" applyProtection="0"/>
    <xf numFmtId="0" fontId="34" fillId="0" borderId="81" applyNumberFormat="0" applyFill="0" applyAlignment="0" applyProtection="0"/>
    <xf numFmtId="2" fontId="222" fillId="93" borderId="119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15" applyNumberFormat="0" applyFill="0" applyAlignment="0" applyProtection="0"/>
    <xf numFmtId="0" fontId="32" fillId="20" borderId="8" applyNumberFormat="0" applyAlignment="0" applyProtection="0"/>
    <xf numFmtId="0" fontId="34" fillId="0" borderId="115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23" fillId="93" borderId="119" applyNumberFormat="0" applyProtection="0">
      <alignment horizontal="left"/>
    </xf>
    <xf numFmtId="0" fontId="17" fillId="23" borderId="86" applyNumberFormat="0" applyFon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2" fontId="221" fillId="95" borderId="119" applyProtection="0">
      <alignment horizontal="right"/>
    </xf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0" borderId="8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9" fillId="7" borderId="1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4" fillId="0" borderId="115" applyNumberFormat="0" applyFill="0" applyAlignment="0" applyProtection="0"/>
    <xf numFmtId="0" fontId="29" fillId="7" borderId="1" applyNumberFormat="0" applyAlignment="0" applyProtection="0"/>
    <xf numFmtId="0" fontId="34" fillId="0" borderId="81" applyNumberFormat="0" applyFill="0" applyAlignment="0" applyProtection="0"/>
    <xf numFmtId="0" fontId="217" fillId="7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20" fillId="93" borderId="119" applyNumberFormat="0" applyAlignment="0" applyProtection="0"/>
    <xf numFmtId="0" fontId="142" fillId="7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2" fontId="221" fillId="94" borderId="119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2" fontId="222" fillId="93" borderId="119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7" fillId="23" borderId="7" applyNumberFormat="0" applyFont="0" applyAlignment="0" applyProtection="0"/>
    <xf numFmtId="0" fontId="223" fillId="93" borderId="119" applyNumberFormat="0" applyProtection="0">
      <alignment horizontal="left"/>
    </xf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10" borderId="86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42" fillId="7" borderId="1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2" fontId="221" fillId="92" borderId="119" applyProtection="0">
      <alignment horizontal="center"/>
    </xf>
    <xf numFmtId="2" fontId="221" fillId="95" borderId="119" applyProtection="0">
      <alignment horizontal="center"/>
    </xf>
    <xf numFmtId="0" fontId="29" fillId="7" borderId="86" applyNumberFormat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9" fillId="7" borderId="1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23" fillId="20" borderId="112" applyNumberFormat="0" applyAlignment="0" applyProtection="0"/>
    <xf numFmtId="0" fontId="32" fillId="20" borderId="8" applyNumberFormat="0" applyAlignment="0" applyProtection="0"/>
    <xf numFmtId="0" fontId="29" fillId="7" borderId="112" applyNumberFormat="0" applyAlignment="0" applyProtection="0"/>
    <xf numFmtId="0" fontId="223" fillId="93" borderId="119" applyNumberFormat="0" applyProtection="0">
      <alignment horizontal="left"/>
    </xf>
    <xf numFmtId="0" fontId="34" fillId="0" borderId="115" applyNumberFormat="0" applyFill="0" applyAlignment="0" applyProtection="0"/>
    <xf numFmtId="0" fontId="23" fillId="20" borderId="112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0" fillId="0" borderId="110" applyNumberFormat="0" applyFill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40" fillId="0" borderId="118">
      <alignment horizontal="left"/>
    </xf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213" fillId="20" borderId="112" applyNumberFormat="0" applyAlignment="0" applyProtection="0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40" fillId="0" borderId="108">
      <alignment horizontal="left"/>
    </xf>
    <xf numFmtId="0" fontId="2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38" fontId="57" fillId="0" borderId="109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40" fillId="0" borderId="118">
      <alignment horizontal="left"/>
    </xf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19" fillId="20" borderId="112" applyNumberFormat="0" applyAlignment="0" applyProtection="0"/>
    <xf numFmtId="0" fontId="150" fillId="20" borderId="8" applyNumberFormat="0" applyAlignment="0" applyProtection="0"/>
    <xf numFmtId="2" fontId="220" fillId="94" borderId="119" applyProtection="0">
      <alignment horizontal="right"/>
    </xf>
    <xf numFmtId="0" fontId="142" fillId="7" borderId="112" applyNumberFormat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20" borderId="112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20" borderId="8" applyNumberFormat="0" applyAlignment="0" applyProtection="0"/>
    <xf numFmtId="2" fontId="221" fillId="95" borderId="119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32" fillId="20" borderId="114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4" borderId="119" applyProtection="0"/>
    <xf numFmtId="0" fontId="29" fillId="7" borderId="86" applyNumberForma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42" fillId="7" borderId="112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19" fillId="20" borderId="112" applyNumberFormat="0" applyAlignment="0" applyProtection="0"/>
    <xf numFmtId="0" fontId="119" fillId="20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2" fillId="20" borderId="8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38" fontId="57" fillId="0" borderId="27"/>
    <xf numFmtId="0" fontId="142" fillId="7" borderId="1" applyNumberFormat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142" fillId="7" borderId="1" applyNumberFormat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9" fillId="23" borderId="7" applyNumberFormat="0" applyFont="0" applyAlignment="0" applyProtection="0"/>
    <xf numFmtId="14" fontId="222" fillId="96" borderId="119" applyProtection="0">
      <alignment horizontal="right"/>
    </xf>
    <xf numFmtId="0" fontId="29" fillId="7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2" fillId="20" borderId="8" applyNumberFormat="0" applyAlignment="0" applyProtection="0"/>
    <xf numFmtId="14" fontId="222" fillId="96" borderId="119" applyProtection="0">
      <alignment horizontal="righ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47" fillId="23" borderId="7" applyNumberFormat="0" applyFon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9" fillId="7" borderId="112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1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19" fillId="20" borderId="112" applyNumberFormat="0" applyAlignment="0" applyProtection="0"/>
    <xf numFmtId="0" fontId="29" fillId="7" borderId="1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150" fillId="20" borderId="114" applyNumberFormat="0" applyAlignment="0" applyProtection="0"/>
    <xf numFmtId="0" fontId="29" fillId="7" borderId="1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7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0" fontId="34" fillId="0" borderId="12" applyNumberFormat="0" applyFill="0" applyAlignment="0" applyProtection="0"/>
    <xf numFmtId="0" fontId="29" fillId="7" borderId="86" applyNumberFormat="0" applyAlignment="0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15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2" fontId="221" fillId="92" borderId="119" applyProtection="0">
      <alignment horizontal="center"/>
    </xf>
    <xf numFmtId="0" fontId="32" fillId="10" borderId="8" applyNumberFormat="0" applyAlignment="0" applyProtection="0"/>
    <xf numFmtId="0" fontId="40" fillId="0" borderId="22">
      <alignment horizontal="left"/>
    </xf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47" fillId="23" borderId="7" applyNumberFormat="0" applyFont="0" applyAlignment="0" applyProtection="0"/>
    <xf numFmtId="0" fontId="206" fillId="0" borderId="12" applyNumberFormat="0" applyFill="0" applyAlignment="0" applyProtection="0"/>
    <xf numFmtId="2" fontId="221" fillId="92" borderId="119" applyProtection="0">
      <alignment horizontal="center"/>
    </xf>
    <xf numFmtId="0" fontId="32" fillId="10" borderId="8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20" borderId="1" applyNumberFormat="0" applyAlignment="0" applyProtection="0"/>
    <xf numFmtId="0" fontId="38" fillId="0" borderId="12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7" fillId="23" borderId="86" applyNumberFormat="0" applyFont="0" applyAlignment="0" applyProtection="0"/>
    <xf numFmtId="0" fontId="34" fillId="0" borderId="81" applyNumberFormat="0" applyFill="0" applyAlignment="0" applyProtection="0"/>
    <xf numFmtId="0" fontId="142" fillId="7" borderId="1" applyNumberFormat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2" fontId="220" fillId="94" borderId="119" applyProtection="0">
      <alignment horizontal="right"/>
    </xf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4" fillId="0" borderId="12" applyNumberFormat="0" applyFill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29" fillId="7" borderId="1" applyNumberFormat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2" fillId="21" borderId="8" applyNumberFormat="0" applyAlignment="0" applyProtection="0"/>
    <xf numFmtId="2" fontId="221" fillId="95" borderId="119" applyProtection="0">
      <alignment horizontal="right"/>
    </xf>
    <xf numFmtId="0" fontId="23" fillId="20" borderId="1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119" fillId="20" borderId="112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23" fillId="10" borderId="116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23" fillId="20" borderId="112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23" fillId="21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2" fontId="222" fillId="93" borderId="119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" applyNumberFormat="0" applyAlignment="0" applyProtection="0"/>
    <xf numFmtId="2" fontId="221" fillId="95" borderId="119" applyProtection="0">
      <alignment horizontal="center"/>
    </xf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2" fillId="93" borderId="119" applyProtection="0"/>
    <xf numFmtId="0" fontId="32" fillId="10" borderId="8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47" fillId="23" borderId="7" applyNumberFormat="0" applyFont="0" applyAlignment="0" applyProtection="0"/>
    <xf numFmtId="0" fontId="206" fillId="0" borderId="12" applyNumberFormat="0" applyFill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10" fillId="20" borderId="8" applyNumberFormat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50" fillId="20" borderId="8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2" fillId="10" borderId="8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29" fillId="7" borderId="112" applyNumberFormat="0" applyAlignment="0" applyProtection="0"/>
    <xf numFmtId="0" fontId="23" fillId="20" borderId="1" applyNumberFormat="0" applyAlignment="0" applyProtection="0"/>
    <xf numFmtId="0" fontId="17" fillId="23" borderId="86" applyNumberFormat="0" applyFon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34" fillId="0" borderId="12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13" fillId="20" borderId="112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2" fillId="10" borderId="8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2" fillId="10" borderId="8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4" fillId="0" borderId="81" applyNumberFormat="0" applyFill="0" applyAlignment="0" applyProtection="0"/>
    <xf numFmtId="0" fontId="223" fillId="93" borderId="119" applyNumberFormat="0" applyProtection="0">
      <alignment horizontal="left"/>
    </xf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81" applyNumberFormat="0" applyFill="0" applyAlignment="0" applyProtection="0"/>
    <xf numFmtId="0" fontId="150" fillId="20" borderId="8" applyNumberFormat="0" applyAlignment="0" applyProtection="0"/>
    <xf numFmtId="0" fontId="206" fillId="0" borderId="115" applyNumberFormat="0" applyFill="0" applyAlignment="0" applyProtection="0"/>
    <xf numFmtId="0" fontId="40" fillId="0" borderId="11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2" fillId="20" borderId="8" applyNumberFormat="0" applyAlignment="0" applyProtection="0"/>
    <xf numFmtId="0" fontId="119" fillId="20" borderId="112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9" fillId="7" borderId="1" applyNumberFormat="0" applyAlignment="0" applyProtection="0"/>
    <xf numFmtId="0" fontId="210" fillId="20" borderId="114" applyNumberFormat="0" applyAlignment="0" applyProtection="0"/>
    <xf numFmtId="0" fontId="17" fillId="23" borderId="116" applyNumberFormat="0" applyFon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40" fillId="0" borderId="118">
      <alignment horizontal="left"/>
    </xf>
    <xf numFmtId="0" fontId="34" fillId="0" borderId="12" applyNumberFormat="0" applyFill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10" fontId="18" fillId="26" borderId="117" applyNumberFormat="0" applyBorder="0" applyAlignment="0" applyProtection="0"/>
    <xf numFmtId="0" fontId="47" fillId="23" borderId="7" applyNumberFormat="0" applyFont="0" applyAlignment="0" applyProtection="0"/>
    <xf numFmtId="0" fontId="213" fillId="20" borderId="1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150" fillId="20" borderId="114" applyNumberFormat="0" applyAlignment="0" applyProtection="0"/>
    <xf numFmtId="0" fontId="142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7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10" borderId="116" applyNumberFormat="0" applyAlignment="0" applyProtection="0"/>
    <xf numFmtId="0" fontId="29" fillId="7" borderId="116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38" fillId="0" borderId="12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3" fillId="10" borderId="116" applyNumberFormat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142" fillId="7" borderId="112" applyNumberFormat="0" applyAlignment="0" applyProtection="0"/>
    <xf numFmtId="0" fontId="150" fillId="20" borderId="114" applyNumberFormat="0" applyAlignment="0" applyProtection="0"/>
    <xf numFmtId="0" fontId="217" fillId="7" borderId="112" applyNumberFormat="0" applyAlignment="0" applyProtection="0"/>
    <xf numFmtId="0" fontId="40" fillId="0" borderId="118">
      <alignment horizontal="left"/>
    </xf>
    <xf numFmtId="0" fontId="210" fillId="20" borderId="8" applyNumberFormat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38" fontId="57" fillId="0" borderId="109"/>
    <xf numFmtId="0" fontId="32" fillId="20" borderId="8" applyNumberFormat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7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50" fillId="20" borderId="114" applyNumberFormat="0" applyAlignment="0" applyProtection="0"/>
    <xf numFmtId="0" fontId="32" fillId="21" borderId="114" applyNumberFormat="0" applyAlignment="0" applyProtection="0"/>
    <xf numFmtId="0" fontId="29" fillId="7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17" fillId="23" borderId="7" applyNumberFormat="0" applyFon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17" fillId="23" borderId="116" applyNumberFormat="0" applyFont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38" fillId="0" borderId="115" applyNumberFormat="0" applyFill="0" applyAlignment="0" applyProtection="0"/>
    <xf numFmtId="0" fontId="32" fillId="10" borderId="8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center"/>
    </xf>
    <xf numFmtId="0" fontId="150" fillId="20" borderId="8" applyNumberFormat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center"/>
    </xf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20" borderId="1" applyNumberFormat="0" applyAlignment="0" applyProtection="0"/>
    <xf numFmtId="0" fontId="34" fillId="0" borderId="81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9" fillId="23" borderId="7" applyNumberFormat="0" applyFon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2" fillId="20" borderId="8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2" fontId="220" fillId="94" borderId="119" applyProtection="0">
      <alignment horizontal="right"/>
    </xf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06" fillId="0" borderId="12" applyNumberFormat="0" applyFill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17" fillId="7" borderId="1" applyNumberFormat="0" applyAlignment="0" applyProtection="0"/>
    <xf numFmtId="2" fontId="222" fillId="93" borderId="119" applyProtection="0"/>
    <xf numFmtId="0" fontId="19" fillId="23" borderId="7" applyNumberFormat="0" applyFon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10" borderId="86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7" fillId="23" borderId="7" applyNumberFormat="0" applyFon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9" fillId="7" borderId="86" applyNumberFormat="0" applyAlignment="0" applyProtection="0"/>
    <xf numFmtId="0" fontId="29" fillId="7" borderId="112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14" fontId="222" fillId="96" borderId="119" applyProtection="0">
      <alignment horizontal="right"/>
    </xf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" applyNumberFormat="0" applyAlignment="0" applyProtection="0"/>
    <xf numFmtId="0" fontId="23" fillId="10" borderId="86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38" fontId="57" fillId="0" borderId="109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119" fillId="20" borderId="1" applyNumberFormat="0" applyAlignment="0" applyProtection="0"/>
    <xf numFmtId="0" fontId="119" fillId="20" borderId="112" applyNumberFormat="0" applyAlignment="0" applyProtection="0"/>
    <xf numFmtId="0" fontId="17" fillId="23" borderId="7" applyNumberFormat="0" applyFont="0" applyAlignment="0" applyProtection="0"/>
    <xf numFmtId="0" fontId="142" fillId="7" borderId="112" applyNumberFormat="0" applyAlignment="0" applyProtection="0"/>
    <xf numFmtId="10" fontId="18" fillId="26" borderId="117" applyNumberFormat="0" applyBorder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23" fillId="21" borderId="1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4" fillId="0" borderId="12" applyNumberFormat="0" applyFill="0" applyAlignment="0" applyProtection="0"/>
    <xf numFmtId="2" fontId="220" fillId="94" borderId="119" applyProtection="0">
      <alignment horizontal="right"/>
    </xf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142" fillId="7" borderId="1" applyNumberFormat="0" applyAlignment="0" applyProtection="0"/>
    <xf numFmtId="2" fontId="221" fillId="92" borderId="119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47" fillId="23" borderId="7" applyNumberFormat="0" applyFont="0" applyAlignment="0" applyProtection="0"/>
    <xf numFmtId="2" fontId="221" fillId="92" borderId="119" applyProtection="0">
      <alignment horizontal="center"/>
    </xf>
    <xf numFmtId="0" fontId="32" fillId="21" borderId="8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32" fillId="21" borderId="8" applyNumberFormat="0" applyAlignment="0" applyProtection="0"/>
    <xf numFmtId="0" fontId="29" fillId="7" borderId="112" applyNumberFormat="0" applyAlignment="0" applyProtection="0"/>
    <xf numFmtId="0" fontId="119" fillId="20" borderId="1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223" fillId="93" borderId="119" applyNumberFormat="0" applyProtection="0">
      <alignment horizontal="left"/>
    </xf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9" fillId="7" borderId="1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9" fillId="7" borderId="1" applyNumberFormat="0" applyAlignment="0" applyProtection="0"/>
    <xf numFmtId="0" fontId="29" fillId="7" borderId="112" applyNumberFormat="0" applyAlignment="0" applyProtection="0"/>
    <xf numFmtId="2" fontId="220" fillId="94" borderId="119" applyProtection="0">
      <alignment horizontal="right"/>
    </xf>
    <xf numFmtId="14" fontId="222" fillId="96" borderId="119" applyProtection="0">
      <alignment horizontal="left"/>
    </xf>
    <xf numFmtId="0" fontId="23" fillId="20" borderId="112" applyNumberFormat="0" applyAlignment="0" applyProtection="0"/>
    <xf numFmtId="0" fontId="213" fillId="20" borderId="1" applyNumberFormat="0" applyAlignment="0" applyProtection="0"/>
    <xf numFmtId="0" fontId="29" fillId="7" borderId="112" applyNumberFormat="0" applyAlignment="0" applyProtection="0"/>
    <xf numFmtId="0" fontId="223" fillId="93" borderId="119" applyNumberFormat="0" applyProtection="0">
      <alignment horizontal="left"/>
    </xf>
    <xf numFmtId="0" fontId="34" fillId="0" borderId="115" applyNumberFormat="0" applyFill="0" applyAlignment="0" applyProtection="0"/>
    <xf numFmtId="0" fontId="23" fillId="20" borderId="112" applyNumberFormat="0" applyAlignment="0" applyProtection="0"/>
    <xf numFmtId="0" fontId="17" fillId="23" borderId="7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0" fillId="0" borderId="110" applyNumberFormat="0" applyFill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40" fillId="0" borderId="118">
      <alignment horizontal="left"/>
    </xf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13" fillId="20" borderId="112" applyNumberFormat="0" applyAlignment="0" applyProtection="0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40" fillId="0" borderId="118">
      <alignment horizontal="left"/>
    </xf>
    <xf numFmtId="0" fontId="2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38" fontId="57" fillId="0" borderId="109"/>
    <xf numFmtId="0" fontId="29" fillId="7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40" fillId="0" borderId="118">
      <alignment horizontal="left"/>
    </xf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3" fillId="20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19" fillId="20" borderId="112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12" applyNumberFormat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119" fillId="20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20" borderId="112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38" fillId="0" borderId="115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0" borderId="1" applyNumberFormat="0" applyAlignment="0" applyProtection="0"/>
    <xf numFmtId="2" fontId="221" fillId="92" borderId="119" applyProtection="0"/>
    <xf numFmtId="0" fontId="119" fillId="20" borderId="1" applyNumberFormat="0" applyAlignment="0" applyProtection="0"/>
    <xf numFmtId="0" fontId="32" fillId="20" borderId="114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34" fillId="0" borderId="12" applyNumberFormat="0" applyFill="0" applyAlignment="0" applyProtection="0"/>
    <xf numFmtId="2" fontId="222" fillId="93" borderId="119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42" fillId="7" borderId="112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19" fillId="20" borderId="112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2" fontId="221" fillId="92" borderId="119" applyProtection="0">
      <alignment horizontal="center"/>
    </xf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150" fillId="20" borderId="8" applyNumberFormat="0" applyAlignment="0" applyProtection="0"/>
    <xf numFmtId="0" fontId="206" fillId="0" borderId="12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19" fillId="23" borderId="7" applyNumberFormat="0" applyFont="0" applyAlignment="0" applyProtection="0"/>
    <xf numFmtId="0" fontId="29" fillId="7" borderId="86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9" fillId="23" borderId="7" applyNumberFormat="0" applyFont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19" fillId="20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42" fillId="7" borderId="1" applyNumberFormat="0" applyAlignment="0" applyProtection="0"/>
    <xf numFmtId="0" fontId="29" fillId="7" borderId="112" applyNumberFormat="0" applyAlignment="0" applyProtection="0"/>
    <xf numFmtId="0" fontId="217" fillId="7" borderId="1" applyNumberFormat="0" applyAlignment="0" applyProtection="0"/>
    <xf numFmtId="0" fontId="142" fillId="7" borderId="1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9" fillId="7" borderId="112" applyNumberFormat="0" applyAlignment="0" applyProtection="0"/>
    <xf numFmtId="0" fontId="119" fillId="20" borderId="1" applyNumberFormat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86" applyNumberFormat="0" applyAlignment="0" applyProtection="0"/>
    <xf numFmtId="0" fontId="40" fillId="0" borderId="11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19" fillId="20" borderId="112" applyNumberFormat="0" applyAlignment="0" applyProtection="0"/>
    <xf numFmtId="0" fontId="142" fillId="7" borderId="1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8" fillId="0" borderId="12" applyNumberFormat="0" applyFill="0" applyAlignment="0" applyProtection="0"/>
    <xf numFmtId="0" fontId="150" fillId="20" borderId="114" applyNumberFormat="0" applyAlignment="0" applyProtection="0"/>
    <xf numFmtId="0" fontId="32" fillId="20" borderId="8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29" fillId="7" borderId="1" applyNumberForma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23" fillId="20" borderId="1" applyNumberFormat="0" applyAlignment="0" applyProtection="0"/>
    <xf numFmtId="0" fontId="34" fillId="0" borderId="81" applyNumberFormat="0" applyFill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32" fillId="20" borderId="8" applyNumberFormat="0" applyAlignment="0" applyProtection="0"/>
    <xf numFmtId="0" fontId="23" fillId="10" borderId="86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2" fontId="221" fillId="92" borderId="119" applyProtection="0"/>
    <xf numFmtId="0" fontId="29" fillId="7" borderId="1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20" fillId="93" borderId="119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left"/>
    </xf>
    <xf numFmtId="0" fontId="17" fillId="23" borderId="86" applyNumberFormat="0" applyFon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29" fillId="7" borderId="112" applyNumberFormat="0" applyAlignment="0" applyProtection="0"/>
    <xf numFmtId="0" fontId="19" fillId="23" borderId="7" applyNumberFormat="0" applyFon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19" fillId="20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10" fillId="20" borderId="8" applyNumberFormat="0" applyAlignment="0" applyProtection="0"/>
    <xf numFmtId="0" fontId="23" fillId="20" borderId="1" applyNumberFormat="0" applyAlignment="0" applyProtection="0"/>
    <xf numFmtId="0" fontId="40" fillId="0" borderId="108">
      <alignment horizontal="left"/>
    </xf>
    <xf numFmtId="0" fontId="29" fillId="7" borderId="112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40" fillId="0" borderId="10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119" fillId="20" borderId="112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23" fillId="10" borderId="116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23" fillId="20" borderId="112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150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38" fillId="0" borderId="115" applyNumberFormat="0" applyFill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9" fillId="23" borderId="7" applyNumberFormat="0" applyFont="0" applyAlignment="0" applyProtection="0"/>
    <xf numFmtId="0" fontId="32" fillId="20" borderId="8" applyNumberFormat="0" applyAlignment="0" applyProtection="0"/>
    <xf numFmtId="0" fontId="23" fillId="21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2" fontId="221" fillId="92" borderId="119" applyProtection="0">
      <alignment horizontal="center"/>
    </xf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3" fillId="20" borderId="1" applyNumberFormat="0" applyAlignment="0" applyProtection="0"/>
    <xf numFmtId="2" fontId="221" fillId="95" borderId="119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" applyNumberFormat="0" applyAlignment="0" applyProtection="0"/>
    <xf numFmtId="0" fontId="220" fillId="93" borderId="119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29" fillId="7" borderId="112" applyNumberFormat="0" applyAlignment="0" applyProtection="0"/>
    <xf numFmtId="0" fontId="29" fillId="7" borderId="86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2" fontId="220" fillId="94" borderId="119" applyProtection="0">
      <alignment horizontal="right"/>
    </xf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9" fillId="7" borderId="1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12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1" borderId="8" applyNumberFormat="0" applyAlignment="0" applyProtection="0"/>
    <xf numFmtId="38" fontId="57" fillId="0" borderId="27"/>
    <xf numFmtId="0" fontId="29" fillId="7" borderId="112" applyNumberFormat="0" applyAlignment="0" applyProtection="0"/>
    <xf numFmtId="0" fontId="119" fillId="20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217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13" fillId="20" borderId="112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206" fillId="0" borderId="115" applyNumberFormat="0" applyFill="0" applyAlignment="0" applyProtection="0"/>
    <xf numFmtId="0" fontId="40" fillId="0" borderId="118">
      <alignment horizontal="left"/>
    </xf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119" fillId="20" borderId="112" applyNumberFormat="0" applyAlignment="0" applyProtection="0"/>
    <xf numFmtId="0" fontId="38" fillId="0" borderId="12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10" fillId="20" borderId="114" applyNumberFormat="0" applyAlignment="0" applyProtection="0"/>
    <xf numFmtId="0" fontId="17" fillId="23" borderId="116" applyNumberFormat="0" applyFon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40" fillId="0" borderId="118">
      <alignment horizontal="left"/>
    </xf>
    <xf numFmtId="0" fontId="29" fillId="7" borderId="112" applyNumberFormat="0" applyAlignment="0" applyProtection="0"/>
    <xf numFmtId="0" fontId="29" fillId="7" borderId="116" applyNumberFormat="0" applyAlignment="0" applyProtection="0"/>
    <xf numFmtId="10" fontId="18" fillId="26" borderId="117" applyNumberFormat="0" applyBorder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15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29" fillId="7" borderId="116" applyNumberFormat="0" applyAlignment="0" applyProtection="0"/>
    <xf numFmtId="0" fontId="29" fillId="7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38" fontId="57" fillId="0" borderId="109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8" fillId="0" borderId="115" applyNumberFormat="0" applyFill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2" fontId="222" fillId="93" borderId="119" applyProtection="0"/>
    <xf numFmtId="0" fontId="20" fillId="0" borderId="81" applyNumberFormat="0" applyFill="0" applyAlignment="0" applyProtection="0"/>
    <xf numFmtId="0" fontId="150" fillId="20" borderId="114" applyNumberFormat="0" applyAlignment="0" applyProtection="0"/>
    <xf numFmtId="0" fontId="142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9" fillId="23" borderId="113" applyNumberFormat="0" applyFon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23" fillId="10" borderId="116" applyNumberFormat="0" applyAlignment="0" applyProtection="0"/>
    <xf numFmtId="0" fontId="29" fillId="7" borderId="116" applyNumberFormat="0" applyAlignment="0" applyProtection="0"/>
    <xf numFmtId="0" fontId="32" fillId="10" borderId="114" applyNumberFormat="0" applyAlignment="0" applyProtection="0"/>
    <xf numFmtId="0" fontId="32" fillId="21" borderId="114" applyNumberFormat="0" applyAlignment="0" applyProtection="0"/>
    <xf numFmtId="0" fontId="32" fillId="21" borderId="114" applyNumberFormat="0" applyAlignment="0" applyProtection="0"/>
    <xf numFmtId="0" fontId="17" fillId="23" borderId="113" applyNumberFormat="0" applyFon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9" fillId="23" borderId="113" applyNumberFormat="0" applyFont="0" applyAlignment="0" applyProtection="0"/>
    <xf numFmtId="0" fontId="17" fillId="23" borderId="113" applyNumberFormat="0" applyFont="0" applyAlignment="0" applyProtection="0"/>
    <xf numFmtId="0" fontId="23" fillId="20" borderId="1" applyNumberFormat="0" applyAlignment="0" applyProtection="0"/>
    <xf numFmtId="0" fontId="23" fillId="10" borderId="116" applyNumberFormat="0" applyAlignment="0" applyProtection="0"/>
    <xf numFmtId="0" fontId="23" fillId="10" borderId="116" applyNumberFormat="0" applyAlignment="0" applyProtection="0"/>
    <xf numFmtId="0" fontId="20" fillId="0" borderId="110" applyNumberFormat="0" applyFill="0" applyAlignment="0" applyProtection="0"/>
    <xf numFmtId="0" fontId="38" fillId="0" borderId="115" applyNumberFormat="0" applyFill="0" applyAlignment="0" applyProtection="0"/>
    <xf numFmtId="0" fontId="34" fillId="0" borderId="110" applyNumberFormat="0" applyFill="0" applyAlignment="0" applyProtection="0"/>
    <xf numFmtId="0" fontId="38" fillId="0" borderId="115" applyNumberFormat="0" applyFill="0" applyAlignment="0" applyProtection="0"/>
    <xf numFmtId="0" fontId="20" fillId="0" borderId="110" applyNumberFormat="0" applyFill="0" applyAlignment="0" applyProtection="0"/>
    <xf numFmtId="0" fontId="34" fillId="0" borderId="110" applyNumberFormat="0" applyFill="0" applyAlignment="0" applyProtection="0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38" fontId="57" fillId="0" borderId="109"/>
    <xf numFmtId="0" fontId="23" fillId="10" borderId="116" applyNumberFormat="0" applyAlignment="0" applyProtection="0"/>
    <xf numFmtId="0" fontId="217" fillId="7" borderId="112" applyNumberFormat="0" applyAlignment="0" applyProtection="0"/>
    <xf numFmtId="0" fontId="29" fillId="7" borderId="116" applyNumberFormat="0" applyAlignment="0" applyProtection="0"/>
    <xf numFmtId="0" fontId="142" fillId="7" borderId="112" applyNumberFormat="0" applyAlignment="0" applyProtection="0"/>
    <xf numFmtId="0" fontId="142" fillId="7" borderId="112" applyNumberFormat="0" applyAlignment="0" applyProtection="0"/>
    <xf numFmtId="0" fontId="150" fillId="20" borderId="114" applyNumberFormat="0" applyAlignment="0" applyProtection="0"/>
    <xf numFmtId="0" fontId="217" fillId="7" borderId="112" applyNumberFormat="0" applyAlignment="0" applyProtection="0"/>
    <xf numFmtId="0" fontId="40" fillId="0" borderId="118">
      <alignment horizontal="left"/>
    </xf>
    <xf numFmtId="38" fontId="57" fillId="0" borderId="109"/>
    <xf numFmtId="0" fontId="34" fillId="0" borderId="110" applyNumberFormat="0" applyFill="0" applyAlignment="0" applyProtection="0"/>
    <xf numFmtId="0" fontId="20" fillId="0" borderId="110" applyNumberFormat="0" applyFill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21" borderId="112" applyNumberFormat="0" applyAlignment="0" applyProtection="0"/>
    <xf numFmtId="0" fontId="119" fillId="20" borderId="112" applyNumberFormat="0" applyAlignment="0" applyProtection="0"/>
    <xf numFmtId="0" fontId="19" fillId="23" borderId="113" applyNumberFormat="0" applyFont="0" applyAlignment="0" applyProtection="0"/>
    <xf numFmtId="0" fontId="150" fillId="20" borderId="114" applyNumberFormat="0" applyAlignment="0" applyProtection="0"/>
    <xf numFmtId="0" fontId="32" fillId="21" borderId="114" applyNumberFormat="0" applyAlignment="0" applyProtection="0"/>
    <xf numFmtId="0" fontId="29" fillId="7" borderId="112" applyNumberFormat="0" applyAlignment="0" applyProtection="0"/>
    <xf numFmtId="0" fontId="32" fillId="10" borderId="114" applyNumberFormat="0" applyAlignment="0" applyProtection="0"/>
    <xf numFmtId="0" fontId="150" fillId="20" borderId="114" applyNumberFormat="0" applyAlignment="0" applyProtection="0"/>
    <xf numFmtId="0" fontId="32" fillId="10" borderId="114" applyNumberFormat="0" applyAlignment="0" applyProtection="0"/>
    <xf numFmtId="0" fontId="32" fillId="10" borderId="114" applyNumberFormat="0" applyAlignment="0" applyProtection="0"/>
    <xf numFmtId="0" fontId="19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29" fillId="7" borderId="112" applyNumberFormat="0" applyAlignment="0" applyProtection="0"/>
    <xf numFmtId="0" fontId="29" fillId="7" borderId="116" applyNumberFormat="0" applyAlignment="0" applyProtection="0"/>
    <xf numFmtId="0" fontId="29" fillId="7" borderId="112" applyNumberFormat="0" applyAlignment="0" applyProtection="0"/>
    <xf numFmtId="0" fontId="17" fillId="23" borderId="113" applyNumberFormat="0" applyFont="0" applyAlignment="0" applyProtection="0"/>
    <xf numFmtId="0" fontId="220" fillId="93" borderId="111" applyNumberFormat="0" applyAlignment="0" applyProtection="0"/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4" borderId="111" applyProtection="0"/>
    <xf numFmtId="2" fontId="221" fillId="92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2" fontId="221" fillId="92" borderId="111" applyProtection="0">
      <alignment horizontal="center"/>
    </xf>
    <xf numFmtId="0" fontId="220" fillId="93" borderId="111" applyNumberFormat="0" applyAlignment="0" applyProtection="0"/>
    <xf numFmtId="2" fontId="220" fillId="94" borderId="111" applyProtection="0">
      <alignment horizontal="right"/>
    </xf>
    <xf numFmtId="2" fontId="221" fillId="95" borderId="111" applyProtection="0">
      <alignment horizontal="right"/>
    </xf>
    <xf numFmtId="14" fontId="222" fillId="96" borderId="111" applyProtection="0">
      <alignment horizontal="right"/>
    </xf>
    <xf numFmtId="14" fontId="222" fillId="96" borderId="111" applyProtection="0">
      <alignment horizontal="left"/>
    </xf>
    <xf numFmtId="0" fontId="223" fillId="93" borderId="111" applyNumberFormat="0" applyProtection="0">
      <alignment horizontal="left"/>
    </xf>
    <xf numFmtId="2" fontId="222" fillId="93" borderId="111" applyProtection="0"/>
    <xf numFmtId="2" fontId="222" fillId="93" borderId="111" applyProtection="0"/>
    <xf numFmtId="2" fontId="221" fillId="94" borderId="111" applyProtection="0"/>
    <xf numFmtId="2" fontId="221" fillId="92" borderId="111" applyProtection="0"/>
    <xf numFmtId="2" fontId="221" fillId="95" borderId="111" applyProtection="0"/>
    <xf numFmtId="2" fontId="221" fillId="95" borderId="111" applyProtection="0">
      <alignment horizontal="center"/>
    </xf>
    <xf numFmtId="2" fontId="221" fillId="92" borderId="111" applyProtection="0">
      <alignment horizontal="center"/>
    </xf>
    <xf numFmtId="0" fontId="119" fillId="20" borderId="112" applyNumberFormat="0" applyAlignment="0" applyProtection="0"/>
    <xf numFmtId="0" fontId="23" fillId="10" borderId="116" applyNumberFormat="0" applyAlignment="0" applyProtection="0"/>
    <xf numFmtId="0" fontId="23" fillId="21" borderId="112" applyNumberFormat="0" applyAlignment="0" applyProtection="0"/>
    <xf numFmtId="0" fontId="23" fillId="10" borderId="116" applyNumberFormat="0" applyAlignment="0" applyProtection="0"/>
    <xf numFmtId="0" fontId="17" fillId="23" borderId="116" applyNumberFormat="0" applyFont="0" applyAlignment="0" applyProtection="0"/>
    <xf numFmtId="0" fontId="38" fillId="0" borderId="115" applyNumberFormat="0" applyFill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0" fillId="0" borderId="81" applyNumberFormat="0" applyFill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center"/>
    </xf>
    <xf numFmtId="0" fontId="29" fillId="7" borderId="1" applyNumberForma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32" fillId="20" borderId="114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119" fillId="20" borderId="1" applyNumberFormat="0" applyAlignment="0" applyProtection="0"/>
    <xf numFmtId="0" fontId="32" fillId="21" borderId="8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3" fillId="20" borderId="112" applyNumberForma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21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220" fillId="93" borderId="119" applyNumberFormat="0" applyAlignment="0" applyProtection="0"/>
    <xf numFmtId="0" fontId="217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142" fillId="7" borderId="112" applyNumberForma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3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47" fillId="23" borderId="7" applyNumberFormat="0" applyFont="0" applyAlignment="0" applyProtection="0"/>
    <xf numFmtId="0" fontId="32" fillId="20" borderId="114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4" fillId="0" borderId="115" applyNumberFormat="0" applyFill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32" fillId="20" borderId="8" applyNumberFormat="0" applyAlignment="0" applyProtection="0"/>
    <xf numFmtId="0" fontId="223" fillId="93" borderId="119" applyNumberFormat="0" applyProtection="0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12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3" fillId="20" borderId="112" applyNumberFormat="0" applyAlignment="0" applyProtection="0"/>
    <xf numFmtId="0" fontId="29" fillId="7" borderId="112" applyNumberFormat="0" applyAlignment="0" applyProtection="0"/>
    <xf numFmtId="0" fontId="47" fillId="23" borderId="113" applyNumberFormat="0" applyFont="0" applyAlignment="0" applyProtection="0"/>
    <xf numFmtId="0" fontId="32" fillId="20" borderId="114" applyNumberFormat="0" applyAlignment="0" applyProtection="0"/>
    <xf numFmtId="0" fontId="34" fillId="0" borderId="115" applyNumberFormat="0" applyFill="0" applyAlignment="0" applyProtection="0"/>
    <xf numFmtId="0" fontId="17" fillId="23" borderId="7" applyNumberFormat="0" applyFont="0" applyAlignment="0" applyProtection="0"/>
    <xf numFmtId="0" fontId="119" fillId="20" borderId="112" applyNumberFormat="0" applyAlignment="0" applyProtection="0"/>
    <xf numFmtId="0" fontId="23" fillId="20" borderId="112" applyNumberFormat="0" applyAlignment="0" applyProtection="0"/>
    <xf numFmtId="0" fontId="23" fillId="20" borderId="112" applyNumberFormat="0" applyAlignment="0" applyProtection="0"/>
    <xf numFmtId="0" fontId="213" fillId="20" borderId="112" applyNumberFormat="0" applyAlignment="0" applyProtection="0"/>
    <xf numFmtId="0" fontId="142" fillId="7" borderId="112" applyNumberFormat="0" applyAlignment="0" applyProtection="0"/>
    <xf numFmtId="0" fontId="29" fillId="7" borderId="112" applyNumberFormat="0" applyAlignment="0" applyProtection="0"/>
    <xf numFmtId="0" fontId="29" fillId="7" borderId="112" applyNumberFormat="0" applyAlignment="0" applyProtection="0"/>
    <xf numFmtId="0" fontId="217" fillId="7" borderId="112" applyNumberFormat="0" applyAlignment="0" applyProtection="0"/>
    <xf numFmtId="0" fontId="23" fillId="10" borderId="86" applyNumberForma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2" fillId="20" borderId="114" applyNumberFormat="0" applyAlignment="0" applyProtection="0"/>
    <xf numFmtId="0" fontId="32" fillId="20" borderId="114" applyNumberFormat="0" applyAlignment="0" applyProtection="0"/>
    <xf numFmtId="0" fontId="210" fillId="20" borderId="114" applyNumberFormat="0" applyAlignment="0" applyProtection="0"/>
    <xf numFmtId="0" fontId="38" fillId="0" borderId="115" applyNumberFormat="0" applyFill="0" applyAlignment="0" applyProtection="0"/>
    <xf numFmtId="0" fontId="34" fillId="0" borderId="115" applyNumberFormat="0" applyFill="0" applyAlignment="0" applyProtection="0"/>
    <xf numFmtId="0" fontId="34" fillId="0" borderId="115" applyNumberFormat="0" applyFill="0" applyAlignment="0" applyProtection="0"/>
    <xf numFmtId="0" fontId="206" fillId="0" borderId="115" applyNumberFormat="0" applyFill="0" applyAlignment="0" applyProtection="0"/>
    <xf numFmtId="0" fontId="29" fillId="7" borderId="1" applyNumberFormat="0" applyAlignment="0" applyProtection="0"/>
    <xf numFmtId="0" fontId="29" fillId="7" borderId="112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29" fillId="7" borderId="112" applyNumberFormat="0" applyAlignment="0" applyProtection="0"/>
    <xf numFmtId="0" fontId="213" fillId="20" borderId="1" applyNumberFormat="0" applyAlignment="0" applyProtection="0"/>
    <xf numFmtId="0" fontId="217" fillId="7" borderId="1" applyNumberFormat="0" applyAlignment="0" applyProtection="0"/>
    <xf numFmtId="0" fontId="32" fillId="20" borderId="8" applyNumberFormat="0" applyAlignment="0" applyProtection="0"/>
    <xf numFmtId="0" fontId="119" fillId="20" borderId="112" applyNumberFormat="0" applyAlignment="0" applyProtection="0"/>
    <xf numFmtId="0" fontId="142" fillId="7" borderId="112" applyNumberFormat="0" applyAlignment="0" applyProtection="0"/>
    <xf numFmtId="0" fontId="17" fillId="23" borderId="113" applyNumberFormat="0" applyFont="0" applyAlignment="0" applyProtection="0"/>
    <xf numFmtId="0" fontId="17" fillId="23" borderId="116" applyNumberFormat="0" applyFont="0" applyAlignment="0" applyProtection="0"/>
    <xf numFmtId="0" fontId="17" fillId="23" borderId="116" applyNumberFormat="0" applyFont="0" applyAlignment="0" applyProtection="0"/>
    <xf numFmtId="0" fontId="17" fillId="23" borderId="113" applyNumberFormat="0" applyFont="0" applyAlignment="0" applyProtection="0"/>
    <xf numFmtId="0" fontId="17" fillId="23" borderId="113" applyNumberFormat="0" applyFont="0" applyAlignment="0" applyProtection="0"/>
    <xf numFmtId="0" fontId="150" fillId="20" borderId="114" applyNumberFormat="0" applyAlignment="0" applyProtection="0"/>
    <xf numFmtId="0" fontId="38" fillId="0" borderId="115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4" fillId="0" borderId="12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right"/>
    </xf>
    <xf numFmtId="0" fontId="142" fillId="7" borderId="1" applyNumberFormat="0" applyAlignment="0" applyProtection="0"/>
    <xf numFmtId="0" fontId="47" fillId="23" borderId="7" applyNumberFormat="0" applyFont="0" applyAlignment="0" applyProtection="0"/>
    <xf numFmtId="0" fontId="32" fillId="10" borderId="8" applyNumberFormat="0" applyAlignment="0" applyProtection="0"/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14" fontId="222" fillId="96" borderId="119" applyProtection="0">
      <alignment horizontal="left"/>
    </xf>
    <xf numFmtId="0" fontId="32" fillId="20" borderId="8" applyNumberFormat="0" applyAlignment="0" applyProtection="0"/>
    <xf numFmtId="38" fontId="57" fillId="0" borderId="27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14" fontId="222" fillId="96" borderId="119" applyProtection="0">
      <alignment horizontal="left"/>
    </xf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17" fillId="23" borderId="86" applyNumberFormat="0" applyFont="0" applyAlignment="0" applyProtection="0"/>
    <xf numFmtId="0" fontId="32" fillId="1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14" fontId="222" fillId="96" borderId="119" applyProtection="0">
      <alignment horizontal="right"/>
    </xf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2" fontId="221" fillId="94" borderId="119" applyProtection="0"/>
    <xf numFmtId="0" fontId="213" fillId="20" borderId="1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23" fillId="93" borderId="119" applyNumberFormat="0" applyProtection="0">
      <alignment horizontal="left"/>
    </xf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14" fontId="222" fillId="96" borderId="119" applyProtection="0">
      <alignment horizontal="right"/>
    </xf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2" borderId="119" applyProtection="0">
      <alignment horizontal="center"/>
    </xf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32" fillId="10" borderId="8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2" fontId="220" fillId="94" borderId="119" applyProtection="0">
      <alignment horizontal="right"/>
    </xf>
    <xf numFmtId="14" fontId="222" fillId="96" borderId="119" applyProtection="0">
      <alignment horizontal="right"/>
    </xf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17" fillId="7" borderId="1" applyNumberFormat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47" fillId="23" borderId="7" applyNumberFormat="0" applyFont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center"/>
    </xf>
    <xf numFmtId="0" fontId="150" fillId="20" borderId="8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32" fillId="20" borderId="8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14" fontId="222" fillId="96" borderId="119" applyProtection="0">
      <alignment horizontal="right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23" fillId="93" borderId="119" applyNumberFormat="0" applyProtection="0">
      <alignment horizontal="left"/>
    </xf>
    <xf numFmtId="0" fontId="34" fillId="0" borderId="81" applyNumberFormat="0" applyFill="0" applyAlignment="0" applyProtection="0"/>
    <xf numFmtId="0" fontId="17" fillId="23" borderId="86" applyNumberFormat="0" applyFont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14" fontId="222" fillId="96" borderId="119" applyProtection="0">
      <alignment horizontal="right"/>
    </xf>
    <xf numFmtId="0" fontId="150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2" fontId="221" fillId="95" borderId="119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06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23" fillId="21" borderId="1" applyNumberFormat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38" fontId="57" fillId="0" borderId="27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142" fillId="7" borderId="1" applyNumberFormat="0" applyAlignment="0" applyProtection="0"/>
    <xf numFmtId="10" fontId="18" fillId="26" borderId="120" applyNumberFormat="0" applyBorder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9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2" fontId="221" fillId="95" borderId="119" applyProtection="0">
      <alignment horizontal="right"/>
    </xf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center"/>
    </xf>
    <xf numFmtId="0" fontId="29" fillId="7" borderId="86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38" fontId="57" fillId="0" borderId="27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2" fontId="221" fillId="92" borderId="119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27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23" fillId="93" borderId="119" applyNumberFormat="0" applyProtection="0">
      <alignment horizontal="left"/>
    </xf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right"/>
    </xf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2" fontId="221" fillId="94" borderId="119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32" fillId="20" borderId="8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2" fontId="221" fillId="95" borderId="119" applyProtection="0">
      <alignment horizontal="center"/>
    </xf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2" fontId="222" fillId="93" borderId="119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14" fontId="222" fillId="96" borderId="119" applyProtection="0">
      <alignment horizontal="left"/>
    </xf>
    <xf numFmtId="38" fontId="57" fillId="0" borderId="27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0" fillId="94" borderId="119" applyProtection="0">
      <alignment horizontal="right"/>
    </xf>
    <xf numFmtId="0" fontId="23" fillId="21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2" fontId="221" fillId="92" borderId="119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22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7" fillId="23" borderId="7" applyNumberFormat="0" applyFont="0" applyAlignment="0" applyProtection="0"/>
    <xf numFmtId="2" fontId="221" fillId="95" borderId="119" applyProtection="0">
      <alignment horizontal="right"/>
    </xf>
    <xf numFmtId="0" fontId="23" fillId="10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2" borderId="119" applyProtection="0">
      <alignment horizontal="center"/>
    </xf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150" fillId="20" borderId="8" applyNumberFormat="0" applyAlignment="0" applyProtection="0"/>
    <xf numFmtId="0" fontId="29" fillId="7" borderId="86" applyNumberFormat="0" applyAlignment="0" applyProtection="0"/>
    <xf numFmtId="0" fontId="2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center"/>
    </xf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2" borderId="119" applyProtection="0">
      <alignment horizontal="center"/>
    </xf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27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10" fillId="20" borderId="8" applyNumberFormat="0" applyAlignment="0" applyProtection="0"/>
    <xf numFmtId="0" fontId="223" fillId="93" borderId="119" applyNumberFormat="0" applyProtection="0">
      <alignment horizontal="left"/>
    </xf>
    <xf numFmtId="0" fontId="34" fillId="0" borderId="81" applyNumberFormat="0" applyFill="0" applyAlignment="0" applyProtection="0"/>
    <xf numFmtId="0" fontId="17" fillId="23" borderId="86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32" fillId="1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9" fillId="7" borderId="86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2" fontId="221" fillId="92" borderId="119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217" fillId="7" borderId="1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2" fontId="221" fillId="95" borderId="119" applyProtection="0">
      <alignment horizontal="right"/>
    </xf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142" fillId="7" borderId="1" applyNumberFormat="0" applyAlignment="0" applyProtection="0"/>
    <xf numFmtId="0" fontId="220" fillId="93" borderId="119" applyNumberFormat="0" applyAlignment="0" applyProtection="0"/>
    <xf numFmtId="0" fontId="38" fillId="0" borderId="12" applyNumberFormat="0" applyFill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213" fillId="20" borderId="1" applyNumberFormat="0" applyAlignment="0" applyProtection="0"/>
    <xf numFmtId="0" fontId="220" fillId="93" borderId="119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38" fontId="57" fillId="0" borderId="27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210" fillId="20" borderId="8" applyNumberFormat="0" applyAlignment="0" applyProtection="0"/>
    <xf numFmtId="0" fontId="150" fillId="20" borderId="8" applyNumberFormat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27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38" fontId="57" fillId="0" borderId="27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10" fontId="18" fillId="26" borderId="120" applyNumberFormat="0" applyBorder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27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27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27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27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47" fillId="0" borderId="0"/>
    <xf numFmtId="0" fontId="3" fillId="0" borderId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17" fillId="0" borderId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2" fillId="20" borderId="8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47" fillId="23" borderId="7" applyNumberFormat="0" applyFont="0" applyAlignment="0" applyProtection="0"/>
    <xf numFmtId="10" fontId="18" fillId="26" borderId="120" applyNumberFormat="0" applyBorder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3" fillId="0" borderId="0"/>
    <xf numFmtId="0" fontId="3" fillId="0" borderId="0"/>
    <xf numFmtId="0" fontId="47" fillId="23" borderId="7" applyNumberFormat="0" applyFont="0" applyAlignment="0" applyProtection="0"/>
    <xf numFmtId="0" fontId="3" fillId="0" borderId="0"/>
    <xf numFmtId="0" fontId="3" fillId="0" borderId="0"/>
    <xf numFmtId="0" fontId="34" fillId="0" borderId="12" applyNumberFormat="0" applyFill="0" applyAlignment="0" applyProtection="0"/>
    <xf numFmtId="0" fontId="3" fillId="0" borderId="0"/>
    <xf numFmtId="0" fontId="3" fillId="0" borderId="0"/>
    <xf numFmtId="0" fontId="23" fillId="20" borderId="1" applyNumberFormat="0" applyAlignment="0" applyProtection="0"/>
    <xf numFmtId="0" fontId="3" fillId="0" borderId="0"/>
    <xf numFmtId="0" fontId="3" fillId="0" borderId="0"/>
    <xf numFmtId="0" fontId="213" fillId="20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38" fontId="57" fillId="0" borderId="109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43" fontId="3" fillId="0" borderId="0" applyFont="0" applyFill="0" applyBorder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0" fontId="18" fillId="26" borderId="120" applyNumberFormat="0" applyBorder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47" borderId="0" applyNumberFormat="0" applyBorder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" fillId="48" borderId="0" applyNumberFormat="0" applyBorder="0" applyAlignment="0" applyProtection="0"/>
    <xf numFmtId="0" fontId="29" fillId="7" borderId="1" applyNumberFormat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23" fillId="20" borderId="1" applyNumberFormat="0" applyAlignment="0" applyProtection="0"/>
    <xf numFmtId="0" fontId="3" fillId="51" borderId="0" applyNumberFormat="0" applyBorder="0" applyAlignment="0" applyProtection="0"/>
    <xf numFmtId="0" fontId="29" fillId="7" borderId="1" applyNumberFormat="0" applyAlignment="0" applyProtection="0"/>
    <xf numFmtId="0" fontId="3" fillId="52" borderId="0" applyNumberFormat="0" applyBorder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" fillId="53" borderId="0" applyNumberFormat="0" applyBorder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43" fontId="3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2" fillId="20" borderId="8" applyNumberForma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3" borderId="0" applyNumberFormat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" fillId="0" borderId="0"/>
    <xf numFmtId="0" fontId="3" fillId="0" borderId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3" fillId="0" borderId="0"/>
    <xf numFmtId="0" fontId="23" fillId="21" borderId="1" applyNumberFormat="0" applyAlignment="0" applyProtection="0"/>
    <xf numFmtId="0" fontId="119" fillId="20" borderId="1" applyNumberFormat="0" applyAlignment="0" applyProtection="0"/>
    <xf numFmtId="0" fontId="3" fillId="0" borderId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" fillId="0" borderId="0"/>
    <xf numFmtId="0" fontId="23" fillId="10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86" applyNumberFormat="0" applyAlignment="0" applyProtection="0"/>
    <xf numFmtId="0" fontId="3" fillId="0" borderId="0"/>
    <xf numFmtId="0" fontId="3" fillId="0" borderId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38" fontId="57" fillId="0" borderId="109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43" fontId="3" fillId="0" borderId="0" applyFont="0" applyFill="0" applyBorder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2" fillId="7" borderId="1" applyNumberFormat="0" applyAlignment="0" applyProtection="0"/>
    <xf numFmtId="10" fontId="18" fillId="26" borderId="120" applyNumberFormat="0" applyBorder="0" applyAlignment="0" applyProtection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47" borderId="0" applyNumberFormat="0" applyBorder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" fillId="48" borderId="0" applyNumberFormat="0" applyBorder="0" applyAlignment="0" applyProtection="0"/>
    <xf numFmtId="0" fontId="29" fillId="7" borderId="1" applyNumberFormat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23" fillId="20" borderId="1" applyNumberFormat="0" applyAlignment="0" applyProtection="0"/>
    <xf numFmtId="0" fontId="3" fillId="51" borderId="0" applyNumberFormat="0" applyBorder="0" applyAlignment="0" applyProtection="0"/>
    <xf numFmtId="0" fontId="29" fillId="7" borderId="1" applyNumberFormat="0" applyAlignment="0" applyProtection="0"/>
    <xf numFmtId="0" fontId="3" fillId="52" borderId="0" applyNumberFormat="0" applyBorder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" fillId="53" borderId="0" applyNumberFormat="0" applyBorder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43" fontId="3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" fillId="0" borderId="0"/>
    <xf numFmtId="0" fontId="3" fillId="0" borderId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2" fillId="20" borderId="8" applyNumberForma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3" borderId="0" applyNumberFormat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" fillId="0" borderId="0"/>
    <xf numFmtId="0" fontId="3" fillId="0" borderId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" fillId="0" borderId="0"/>
    <xf numFmtId="0" fontId="3" fillId="0" borderId="0"/>
    <xf numFmtId="0" fontId="119" fillId="20" borderId="1" applyNumberFormat="0" applyAlignment="0" applyProtection="0"/>
    <xf numFmtId="43" fontId="3" fillId="0" borderId="0" applyFont="0" applyFill="0" applyBorder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3" fillId="0" borderId="0"/>
    <xf numFmtId="0" fontId="23" fillId="21" borderId="1" applyNumberFormat="0" applyAlignment="0" applyProtection="0"/>
    <xf numFmtId="0" fontId="119" fillId="20" borderId="1" applyNumberFormat="0" applyAlignment="0" applyProtection="0"/>
    <xf numFmtId="0" fontId="3" fillId="0" borderId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" fillId="0" borderId="0"/>
    <xf numFmtId="0" fontId="23" fillId="10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86" applyNumberFormat="0" applyAlignment="0" applyProtection="0"/>
    <xf numFmtId="0" fontId="3" fillId="0" borderId="0"/>
    <xf numFmtId="0" fontId="3" fillId="0" borderId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29" fillId="7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" fillId="0" borderId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9" fillId="7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right"/>
    </xf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right"/>
    </xf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17" fillId="23" borderId="7" applyNumberFormat="0" applyFont="0" applyAlignment="0" applyProtection="0"/>
    <xf numFmtId="14" fontId="222" fillId="96" borderId="119" applyProtection="0">
      <alignment horizontal="right"/>
    </xf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220" fillId="93" borderId="119" applyNumberFormat="0" applyAlignment="0" applyProtection="0"/>
    <xf numFmtId="0" fontId="17" fillId="23" borderId="7" applyNumberFormat="0" applyFont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220" fillId="93" borderId="119" applyNumberFormat="0" applyAlignment="0" applyProtection="0"/>
    <xf numFmtId="0" fontId="17" fillId="23" borderId="7" applyNumberFormat="0" applyFont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2" fontId="220" fillId="94" borderId="119" applyProtection="0">
      <alignment horizontal="right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73" borderId="77" applyNumberFormat="0" applyFont="0" applyAlignment="0" applyProtection="0"/>
    <xf numFmtId="43" fontId="3" fillId="0" borderId="0" applyFont="0" applyFill="0" applyBorder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4" fillId="0" borderId="12" applyNumberFormat="0" applyFill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73" borderId="77" applyNumberFormat="0" applyFont="0" applyAlignment="0" applyProtection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73" borderId="77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5" borderId="119" applyProtection="0"/>
    <xf numFmtId="2" fontId="221" fillId="95" borderId="119" applyProtection="0"/>
    <xf numFmtId="2" fontId="221" fillId="92" borderId="119" applyProtection="0"/>
    <xf numFmtId="2" fontId="221" fillId="92" borderId="119" applyProtection="0"/>
    <xf numFmtId="2" fontId="221" fillId="94" borderId="119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2" fontId="221" fillId="92" borderId="119" applyProtection="0">
      <alignment horizontal="center"/>
    </xf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1" borderId="1" applyNumberFormat="0" applyAlignment="0" applyProtection="0"/>
    <xf numFmtId="0" fontId="220" fillId="93" borderId="119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14" fontId="222" fillId="96" borderId="119" applyProtection="0">
      <alignment horizontal="left"/>
    </xf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20" fillId="0" borderId="81" applyNumberFormat="0" applyFill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40" fillId="0" borderId="108">
      <alignment horizontal="left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2" fontId="221" fillId="95" borderId="119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10" borderId="8" applyNumberFormat="0" applyAlignment="0" applyProtection="0"/>
    <xf numFmtId="0" fontId="17" fillId="23" borderId="86" applyNumberFormat="0" applyFont="0" applyAlignment="0" applyProtection="0"/>
    <xf numFmtId="0" fontId="29" fillId="7" borderId="86" applyNumberFormat="0" applyAlignment="0" applyProtection="0"/>
    <xf numFmtId="0" fontId="23" fillId="10" borderId="86" applyNumberFormat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10" fontId="18" fillId="26" borderId="120" applyNumberFormat="0" applyBorder="0" applyAlignment="0" applyProtection="0"/>
    <xf numFmtId="0" fontId="142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left"/>
    </xf>
    <xf numFmtId="0" fontId="142" fillId="7" borderId="1" applyNumberFormat="0" applyAlignment="0" applyProtection="0"/>
    <xf numFmtId="0" fontId="206" fillId="0" borderId="12" applyNumberFormat="0" applyFill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38" fontId="57" fillId="0" borderId="109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1" fillId="94" borderId="119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9" fillId="7" borderId="86" applyNumberFormat="0" applyAlignment="0" applyProtection="0"/>
    <xf numFmtId="0" fontId="23" fillId="21" borderId="1" applyNumberFormat="0" applyAlignment="0" applyProtection="0"/>
    <xf numFmtId="0" fontId="38" fillId="0" borderId="12" applyNumberFormat="0" applyFill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81" applyNumberFormat="0" applyFill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center"/>
    </xf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10" fontId="18" fillId="26" borderId="120" applyNumberFormat="0" applyBorder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23" fillId="10" borderId="86" applyNumberFormat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1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3" fillId="21" borderId="1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0" fillId="0" borderId="81" applyNumberFormat="0" applyFill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213" fillId="20" borderId="1" applyNumberForma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47" fillId="23" borderId="7" applyNumberFormat="0" applyFon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4" fillId="0" borderId="81" applyNumberFormat="0" applyFill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2" fontId="221" fillId="95" borderId="119" applyProtection="0"/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23" fillId="93" borderId="119" applyNumberFormat="0" applyProtection="0">
      <alignment horizontal="left"/>
    </xf>
    <xf numFmtId="0" fontId="217" fillId="7" borderId="1" applyNumberFormat="0" applyAlignment="0" applyProtection="0"/>
    <xf numFmtId="0" fontId="23" fillId="20" borderId="1" applyNumberFormat="0" applyAlignment="0" applyProtection="0"/>
    <xf numFmtId="0" fontId="20" fillId="0" borderId="81" applyNumberFormat="0" applyFill="0" applyAlignment="0" applyProtection="0"/>
    <xf numFmtId="14" fontId="222" fillId="96" borderId="119" applyProtection="0">
      <alignment horizontal="right"/>
    </xf>
    <xf numFmtId="2" fontId="221" fillId="95" borderId="119" applyProtection="0">
      <alignment horizontal="right"/>
    </xf>
    <xf numFmtId="0" fontId="210" fillId="20" borderId="8" applyNumberFormat="0" applyAlignment="0" applyProtection="0"/>
    <xf numFmtId="0" fontId="150" fillId="20" borderId="8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40" fillId="0" borderId="108">
      <alignment horizontal="left"/>
    </xf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2" fontId="221" fillId="94" borderId="119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14" fontId="222" fillId="96" borderId="119" applyProtection="0">
      <alignment horizontal="lef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40" fillId="0" borderId="108">
      <alignment horizontal="left"/>
    </xf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86" applyNumberFormat="0" applyFont="0" applyAlignment="0" applyProtection="0"/>
    <xf numFmtId="2" fontId="222" fillId="93" borderId="119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2" fontId="222" fillId="93" borderId="119" applyProtection="0"/>
    <xf numFmtId="2" fontId="221" fillId="95" borderId="119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29" fillId="7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142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right"/>
    </xf>
    <xf numFmtId="0" fontId="47" fillId="23" borderId="7" applyNumberFormat="0" applyFont="0" applyAlignment="0" applyProtection="0"/>
    <xf numFmtId="0" fontId="17" fillId="23" borderId="86" applyNumberFormat="0" applyFont="0" applyAlignment="0" applyProtection="0"/>
    <xf numFmtId="0" fontId="34" fillId="0" borderId="81" applyNumberFormat="0" applyFill="0" applyAlignment="0" applyProtection="0"/>
    <xf numFmtId="2" fontId="222" fillId="93" borderId="119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23" fillId="93" borderId="119" applyNumberFormat="0" applyProtection="0">
      <alignment horizontal="left"/>
    </xf>
    <xf numFmtId="0" fontId="17" fillId="23" borderId="86" applyNumberFormat="0" applyFon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4" fillId="0" borderId="81" applyNumberFormat="0" applyFill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20" fillId="93" borderId="119" applyNumberForma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2" fontId="221" fillId="94" borderId="119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2" fontId="222" fillId="93" borderId="119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223" fillId="93" borderId="119" applyNumberFormat="0" applyProtection="0">
      <alignment horizontal="left"/>
    </xf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10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42" fillId="7" borderId="1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2" fontId="221" fillId="92" borderId="119" applyProtection="0">
      <alignment horizontal="center"/>
    </xf>
    <xf numFmtId="2" fontId="221" fillId="95" borderId="119" applyProtection="0">
      <alignment horizontal="center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23" fillId="93" borderId="119" applyNumberFormat="0" applyProtection="0">
      <alignment horizontal="left"/>
    </xf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50" fillId="20" borderId="8" applyNumberFormat="0" applyAlignment="0" applyProtection="0"/>
    <xf numFmtId="2" fontId="220" fillId="94" borderId="119" applyProtection="0">
      <alignment horizontal="right"/>
    </xf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2" fontId="221" fillId="95" borderId="119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4" borderId="119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38" fontId="57" fillId="0" borderId="109"/>
    <xf numFmtId="0" fontId="142" fillId="7" borderId="1" applyNumberFormat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142" fillId="7" borderId="1" applyNumberFormat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9" fillId="23" borderId="7" applyNumberFormat="0" applyFont="0" applyAlignment="0" applyProtection="0"/>
    <xf numFmtId="14" fontId="222" fillId="96" borderId="119" applyProtection="0">
      <alignment horizontal="right"/>
    </xf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14" fontId="222" fillId="96" borderId="119" applyProtection="0">
      <alignment horizontal="righ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0" fontId="34" fillId="0" borderId="12" applyNumberFormat="0" applyFill="0" applyAlignment="0" applyProtection="0"/>
    <xf numFmtId="0" fontId="29" fillId="7" borderId="86" applyNumberFormat="0" applyAlignment="0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2" fontId="221" fillId="92" borderId="119" applyProtection="0">
      <alignment horizontal="center"/>
    </xf>
    <xf numFmtId="0" fontId="32" fillId="10" borderId="8" applyNumberFormat="0" applyAlignment="0" applyProtection="0"/>
    <xf numFmtId="0" fontId="40" fillId="0" borderId="108">
      <alignment horizontal="left"/>
    </xf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47" fillId="23" borderId="7" applyNumberFormat="0" applyFont="0" applyAlignment="0" applyProtection="0"/>
    <xf numFmtId="0" fontId="206" fillId="0" borderId="12" applyNumberFormat="0" applyFill="0" applyAlignment="0" applyProtection="0"/>
    <xf numFmtId="2" fontId="221" fillId="92" borderId="119" applyProtection="0">
      <alignment horizontal="center"/>
    </xf>
    <xf numFmtId="0" fontId="32" fillId="10" borderId="8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7" fillId="23" borderId="86" applyNumberFormat="0" applyFont="0" applyAlignment="0" applyProtection="0"/>
    <xf numFmtId="0" fontId="34" fillId="0" borderId="81" applyNumberFormat="0" applyFill="0" applyAlignment="0" applyProtection="0"/>
    <xf numFmtId="0" fontId="142" fillId="7" borderId="1" applyNumberFormat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0" fillId="94" borderId="119" applyProtection="0">
      <alignment horizontal="right"/>
    </xf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1" borderId="8" applyNumberFormat="0" applyAlignment="0" applyProtection="0"/>
    <xf numFmtId="2" fontId="221" fillId="95" borderId="119" applyProtection="0">
      <alignment horizontal="right"/>
    </xf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23" fillId="21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2" fontId="221" fillId="95" borderId="119" applyProtection="0">
      <alignment horizontal="center"/>
    </xf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2" fillId="93" borderId="119" applyProtection="0"/>
    <xf numFmtId="0" fontId="32" fillId="1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47" fillId="23" borderId="7" applyNumberFormat="0" applyFont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10" fillId="20" borderId="8" applyNumberFormat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86" applyNumberFormat="0" applyFon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2" fillId="10" borderId="8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2" fillId="10" borderId="8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4" fillId="0" borderId="81" applyNumberFormat="0" applyFill="0" applyAlignment="0" applyProtection="0"/>
    <xf numFmtId="0" fontId="223" fillId="93" borderId="119" applyNumberFormat="0" applyProtection="0">
      <alignment horizontal="left"/>
    </xf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150" fillId="20" borderId="8" applyNumberFormat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47" fillId="23" borderId="7" applyNumberFormat="0" applyFont="0" applyAlignment="0" applyProtection="0"/>
    <xf numFmtId="0" fontId="213" fillId="20" borderId="1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0" fontId="210" fillId="20" borderId="8" applyNumberFormat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38" fontId="57" fillId="0" borderId="109"/>
    <xf numFmtId="0" fontId="32" fillId="20" borderId="8" applyNumberFormat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32" fillId="10" borderId="8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center"/>
    </xf>
    <xf numFmtId="0" fontId="150" fillId="20" borderId="8" applyNumberFormat="0" applyAlignment="0" applyProtection="0"/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center"/>
    </xf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0" fillId="94" borderId="119" applyProtection="0">
      <alignment horizontal="right"/>
    </xf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17" fillId="7" borderId="1" applyNumberFormat="0" applyAlignment="0" applyProtection="0"/>
    <xf numFmtId="2" fontId="222" fillId="93" borderId="119" applyProtection="0"/>
    <xf numFmtId="0" fontId="19" fillId="23" borderId="7" applyNumberFormat="0" applyFon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14" fontId="222" fillId="96" borderId="119" applyProtection="0">
      <alignment horizontal="right"/>
    </xf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38" fontId="57" fillId="0" borderId="109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10" fontId="18" fillId="26" borderId="120" applyNumberFormat="0" applyBorder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23" fillId="21" borderId="1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42" fillId="7" borderId="1" applyNumberFormat="0" applyAlignment="0" applyProtection="0"/>
    <xf numFmtId="2" fontId="221" fillId="92" borderId="119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23" borderId="7" applyNumberFormat="0" applyFont="0" applyAlignment="0" applyProtection="0"/>
    <xf numFmtId="2" fontId="221" fillId="92" borderId="119" applyProtection="0">
      <alignment horizontal="center"/>
    </xf>
    <xf numFmtId="0" fontId="32" fillId="21" borderId="8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23" fillId="93" borderId="119" applyNumberFormat="0" applyProtection="0">
      <alignment horizontal="left"/>
    </xf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0" fillId="94" borderId="119" applyProtection="0">
      <alignment horizontal="right"/>
    </xf>
    <xf numFmtId="14" fontId="222" fillId="96" borderId="119" applyProtection="0">
      <alignment horizontal="left"/>
    </xf>
    <xf numFmtId="0" fontId="23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223" fillId="93" borderId="119" applyNumberFormat="0" applyProtection="0">
      <alignment horizontal="left"/>
    </xf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34" fillId="0" borderId="12" applyNumberFormat="0" applyFill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1" fillId="92" borderId="119" applyProtection="0">
      <alignment horizontal="center"/>
    </xf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150" fillId="20" borderId="8" applyNumberFormat="0" applyAlignment="0" applyProtection="0"/>
    <xf numFmtId="0" fontId="206" fillId="0" borderId="12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19" fillId="23" borderId="7" applyNumberFormat="0" applyFont="0" applyAlignment="0" applyProtection="0"/>
    <xf numFmtId="0" fontId="29" fillId="7" borderId="86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9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34" fillId="0" borderId="81" applyNumberFormat="0" applyFill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32" fillId="20" borderId="8" applyNumberFormat="0" applyAlignment="0" applyProtection="0"/>
    <xf numFmtId="0" fontId="23" fillId="10" borderId="86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2" fontId="221" fillId="92" borderId="119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20" fillId="93" borderId="119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left"/>
    </xf>
    <xf numFmtId="0" fontId="17" fillId="23" borderId="86" applyNumberFormat="0" applyFon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23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9" fillId="23" borderId="7" applyNumberFormat="0" applyFont="0" applyAlignment="0" applyProtection="0"/>
    <xf numFmtId="0" fontId="32" fillId="20" borderId="8" applyNumberFormat="0" applyAlignment="0" applyProtection="0"/>
    <xf numFmtId="0" fontId="23" fillId="21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2" fontId="221" fillId="92" borderId="119" applyProtection="0">
      <alignment horizontal="center"/>
    </xf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2" fontId="221" fillId="95" borderId="119" applyProtection="0"/>
    <xf numFmtId="0" fontId="34" fillId="0" borderId="81" applyNumberFormat="0" applyFill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20" fillId="93" borderId="119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2" fontId="220" fillId="94" borderId="119" applyProtection="0">
      <alignment horizontal="right"/>
    </xf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1" borderId="8" applyNumberForma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2" fontId="222" fillId="93" borderId="119" applyProtection="0"/>
    <xf numFmtId="0" fontId="20" fillId="0" borderId="81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0" fillId="0" borderId="81" applyNumberFormat="0" applyFill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center"/>
    </xf>
    <xf numFmtId="0" fontId="29" fillId="7" borderId="1" applyNumberFormat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19" fillId="20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150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20" fillId="93" borderId="119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0" fontId="223" fillId="93" borderId="119" applyNumberFormat="0" applyProtection="0">
      <alignment horizontal="left"/>
    </xf>
    <xf numFmtId="0" fontId="17" fillId="23" borderId="7" applyNumberFormat="0" applyFon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17" fillId="7" borderId="1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206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2" fontId="222" fillId="93" borderId="119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4" fillId="0" borderId="12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right"/>
    </xf>
    <xf numFmtId="0" fontId="142" fillId="7" borderId="1" applyNumberFormat="0" applyAlignment="0" applyProtection="0"/>
    <xf numFmtId="0" fontId="47" fillId="23" borderId="7" applyNumberFormat="0" applyFont="0" applyAlignment="0" applyProtection="0"/>
    <xf numFmtId="0" fontId="32" fillId="10" borderId="8" applyNumberFormat="0" applyAlignment="0" applyProtection="0"/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14" fontId="222" fillId="96" borderId="119" applyProtection="0">
      <alignment horizontal="left"/>
    </xf>
    <xf numFmtId="0" fontId="32" fillId="20" borderId="8" applyNumberFormat="0" applyAlignment="0" applyProtection="0"/>
    <xf numFmtId="38" fontId="57" fillId="0" borderId="109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2" fontId="220" fillId="94" borderId="119" applyProtection="0">
      <alignment horizontal="right"/>
    </xf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150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14" fontId="222" fillId="96" borderId="119" applyProtection="0">
      <alignment horizontal="left"/>
    </xf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17" fillId="23" borderId="86" applyNumberFormat="0" applyFont="0" applyAlignment="0" applyProtection="0"/>
    <xf numFmtId="0" fontId="32" fillId="1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14" fontId="222" fillId="96" borderId="119" applyProtection="0">
      <alignment horizontal="right"/>
    </xf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2" fontId="221" fillId="94" borderId="119" applyProtection="0"/>
    <xf numFmtId="0" fontId="213" fillId="20" borderId="1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23" fillId="93" borderId="119" applyNumberFormat="0" applyProtection="0">
      <alignment horizontal="left"/>
    </xf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14" fontId="222" fillId="96" borderId="119" applyProtection="0">
      <alignment horizontal="right"/>
    </xf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2" borderId="119" applyProtection="0">
      <alignment horizontal="center"/>
    </xf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32" fillId="10" borderId="8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2" fontId="220" fillId="94" borderId="119" applyProtection="0">
      <alignment horizontal="right"/>
    </xf>
    <xf numFmtId="14" fontId="222" fillId="96" borderId="119" applyProtection="0">
      <alignment horizontal="right"/>
    </xf>
    <xf numFmtId="0" fontId="23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17" fillId="7" borderId="1" applyNumberFormat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47" fillId="23" borderId="7" applyNumberFormat="0" applyFont="0" applyAlignment="0" applyProtection="0"/>
    <xf numFmtId="0" fontId="17" fillId="23" borderId="86" applyNumberFormat="0" applyFont="0" applyAlignment="0" applyProtection="0"/>
    <xf numFmtId="2" fontId="221" fillId="95" borderId="119" applyProtection="0">
      <alignment horizontal="center"/>
    </xf>
    <xf numFmtId="0" fontId="150" fillId="20" borderId="8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14" fontId="222" fillId="96" borderId="119" applyProtection="0">
      <alignment horizontal="right"/>
    </xf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23" fillId="93" borderId="119" applyNumberFormat="0" applyProtection="0">
      <alignment horizontal="left"/>
    </xf>
    <xf numFmtId="0" fontId="34" fillId="0" borderId="81" applyNumberFormat="0" applyFill="0" applyAlignment="0" applyProtection="0"/>
    <xf numFmtId="0" fontId="17" fillId="23" borderId="86" applyNumberFormat="0" applyFont="0" applyAlignment="0" applyProtection="0"/>
    <xf numFmtId="0" fontId="32" fillId="20" borderId="8" applyNumberForma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14" fontId="222" fillId="96" borderId="119" applyProtection="0">
      <alignment horizontal="right"/>
    </xf>
    <xf numFmtId="0" fontId="150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2" fontId="221" fillId="95" borderId="119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06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06" fillId="0" borderId="12" applyNumberFormat="0" applyFill="0" applyAlignment="0" applyProtection="0"/>
    <xf numFmtId="0" fontId="20" fillId="0" borderId="81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23" fillId="21" borderId="1" applyNumberFormat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38" fontId="57" fillId="0" borderId="109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32" fillId="20" borderId="8" applyNumberFormat="0" applyAlignment="0" applyProtection="0"/>
    <xf numFmtId="0" fontId="142" fillId="7" borderId="1" applyNumberFormat="0" applyAlignment="0" applyProtection="0"/>
    <xf numFmtId="10" fontId="18" fillId="26" borderId="120" applyNumberFormat="0" applyBorder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9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2" fontId="221" fillId="95" borderId="119" applyProtection="0">
      <alignment horizontal="right"/>
    </xf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center"/>
    </xf>
    <xf numFmtId="0" fontId="29" fillId="7" borderId="86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38" fontId="57" fillId="0" borderId="109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2" fontId="221" fillId="92" borderId="119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2" fontId="221" fillId="92" borderId="119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1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23" fillId="93" borderId="119" applyNumberFormat="0" applyProtection="0">
      <alignment horizontal="left"/>
    </xf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14" fontId="222" fillId="96" borderId="119" applyProtection="0">
      <alignment horizontal="right"/>
    </xf>
    <xf numFmtId="0" fontId="23" fillId="10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2" fontId="221" fillId="94" borderId="119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2" fontId="221" fillId="95" borderId="119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2" fontId="221" fillId="95" borderId="119" applyProtection="0">
      <alignment horizontal="center"/>
    </xf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2" fontId="222" fillId="93" borderId="119" applyProtection="0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2" fillId="20" borderId="8" applyNumberFormat="0" applyAlignment="0" applyProtection="0"/>
    <xf numFmtId="14" fontId="222" fillId="96" borderId="119" applyProtection="0">
      <alignment horizontal="left"/>
    </xf>
    <xf numFmtId="38" fontId="57" fillId="0" borderId="109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0" fillId="94" borderId="119" applyProtection="0">
      <alignment horizontal="right"/>
    </xf>
    <xf numFmtId="0" fontId="23" fillId="21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2" fontId="221" fillId="92" borderId="119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2" fontId="221" fillId="94" borderId="119" applyProtection="0"/>
    <xf numFmtId="0" fontId="20" fillId="0" borderId="81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213" fillId="20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32" fillId="20" borderId="8" applyNumberFormat="0" applyAlignment="0" applyProtection="0"/>
    <xf numFmtId="0" fontId="23" fillId="20" borderId="1" applyNumberFormat="0" applyAlignment="0" applyProtection="0"/>
    <xf numFmtId="14" fontId="222" fillId="96" borderId="119" applyProtection="0">
      <alignment horizontal="left"/>
    </xf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7" fillId="23" borderId="7" applyNumberFormat="0" applyFont="0" applyAlignment="0" applyProtection="0"/>
    <xf numFmtId="2" fontId="221" fillId="95" borderId="119" applyProtection="0">
      <alignment horizontal="right"/>
    </xf>
    <xf numFmtId="0" fontId="23" fillId="10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2" borderId="119" applyProtection="0">
      <alignment horizontal="center"/>
    </xf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150" fillId="20" borderId="8" applyNumberFormat="0" applyAlignment="0" applyProtection="0"/>
    <xf numFmtId="0" fontId="29" fillId="7" borderId="86" applyNumberFormat="0" applyAlignment="0" applyProtection="0"/>
    <xf numFmtId="0" fontId="2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2" fontId="221" fillId="95" borderId="119" applyProtection="0">
      <alignment horizontal="center"/>
    </xf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2" fontId="221" fillId="92" borderId="119" applyProtection="0">
      <alignment horizontal="center"/>
    </xf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2" fontId="222" fillId="93" borderId="119" applyProtection="0"/>
    <xf numFmtId="0" fontId="34" fillId="0" borderId="81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10" fillId="20" borderId="8" applyNumberFormat="0" applyAlignment="0" applyProtection="0"/>
    <xf numFmtId="0" fontId="223" fillId="93" borderId="119" applyNumberFormat="0" applyProtection="0">
      <alignment horizontal="left"/>
    </xf>
    <xf numFmtId="0" fontId="34" fillId="0" borderId="81" applyNumberFormat="0" applyFill="0" applyAlignment="0" applyProtection="0"/>
    <xf numFmtId="0" fontId="17" fillId="23" borderId="86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2" fontId="221" fillId="95" borderId="119" applyProtection="0">
      <alignment horizontal="right"/>
    </xf>
    <xf numFmtId="0" fontId="32" fillId="1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9" fillId="7" borderId="86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2" fontId="221" fillId="92" borderId="119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19" fillId="20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86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1" borderId="1" applyNumberFormat="0" applyAlignment="0" applyProtection="0"/>
    <xf numFmtId="0" fontId="23" fillId="20" borderId="1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217" fillId="7" borderId="1" applyNumberFormat="0" applyAlignment="0" applyProtection="0"/>
    <xf numFmtId="0" fontId="20" fillId="0" borderId="81" applyNumberFormat="0" applyFill="0" applyAlignment="0" applyProtection="0"/>
    <xf numFmtId="0" fontId="17" fillId="23" borderId="86" applyNumberFormat="0" applyFont="0" applyAlignment="0" applyProtection="0"/>
    <xf numFmtId="0" fontId="29" fillId="7" borderId="1" applyNumberFormat="0" applyAlignment="0" applyProtection="0"/>
    <xf numFmtId="2" fontId="221" fillId="95" borderId="119" applyProtection="0">
      <alignment horizontal="right"/>
    </xf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4" fillId="0" borderId="81" applyNumberFormat="0" applyFill="0" applyAlignment="0" applyProtection="0"/>
    <xf numFmtId="0" fontId="142" fillId="7" borderId="1" applyNumberFormat="0" applyAlignment="0" applyProtection="0"/>
    <xf numFmtId="0" fontId="220" fillId="93" borderId="119" applyNumberFormat="0" applyAlignment="0" applyProtection="0"/>
    <xf numFmtId="0" fontId="38" fillId="0" borderId="12" applyNumberFormat="0" applyFill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213" fillId="20" borderId="1" applyNumberFormat="0" applyAlignment="0" applyProtection="0"/>
    <xf numFmtId="0" fontId="220" fillId="93" borderId="119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38" fontId="57" fillId="0" borderId="109"/>
    <xf numFmtId="0" fontId="20" fillId="0" borderId="81" applyNumberFormat="0" applyFill="0" applyAlignment="0" applyProtection="0"/>
    <xf numFmtId="0" fontId="23" fillId="20" borderId="1" applyNumberFormat="0" applyAlignment="0" applyProtection="0"/>
    <xf numFmtId="0" fontId="206" fillId="0" borderId="12" applyNumberFormat="0" applyFill="0" applyAlignment="0" applyProtection="0"/>
    <xf numFmtId="0" fontId="210" fillId="20" borderId="8" applyNumberFormat="0" applyAlignment="0" applyProtection="0"/>
    <xf numFmtId="0" fontId="150" fillId="20" borderId="8" applyNumberFormat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38" fontId="57" fillId="0" borderId="109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10" fontId="18" fillId="26" borderId="120" applyNumberFormat="0" applyBorder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23" fillId="20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13" fillId="20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40" fillId="0" borderId="108">
      <alignment horizontal="left"/>
    </xf>
    <xf numFmtId="0" fontId="2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38" fontId="57" fillId="0" borderId="109"/>
    <xf numFmtId="0" fontId="29" fillId="7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119" fillId="20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3" fillId="20" borderId="1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19" fillId="20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23" fillId="10" borderId="86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23" fillId="20" borderId="1" applyNumberFormat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150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13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206" fillId="0" borderId="12" applyNumberFormat="0" applyFill="0" applyAlignment="0" applyProtection="0"/>
    <xf numFmtId="0" fontId="40" fillId="0" borderId="108">
      <alignment horizontal="left"/>
    </xf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119" fillId="20" borderId="1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10" fillId="20" borderId="8" applyNumberFormat="0" applyAlignment="0" applyProtection="0"/>
    <xf numFmtId="0" fontId="17" fillId="23" borderId="86" applyNumberFormat="0" applyFon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40" fillId="0" borderId="108">
      <alignment horizontal="left"/>
    </xf>
    <xf numFmtId="0" fontId="29" fillId="7" borderId="1" applyNumberFormat="0" applyAlignment="0" applyProtection="0"/>
    <xf numFmtId="0" fontId="29" fillId="7" borderId="86" applyNumberFormat="0" applyAlignment="0" applyProtection="0"/>
    <xf numFmtId="10" fontId="18" fillId="26" borderId="120" applyNumberFormat="0" applyBorder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15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29" fillId="7" borderId="86" applyNumberFormat="0" applyAlignment="0" applyProtection="0"/>
    <xf numFmtId="0" fontId="29" fillId="7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38" fontId="57" fillId="0" borderId="109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50" fillId="20" borderId="8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9" fillId="23" borderId="7" applyNumberFormat="0" applyFon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23" fillId="10" borderId="86" applyNumberFormat="0" applyAlignment="0" applyProtection="0"/>
    <xf numFmtId="0" fontId="29" fillId="7" borderId="86" applyNumberFormat="0" applyAlignment="0" applyProtection="0"/>
    <xf numFmtId="0" fontId="32" fillId="10" borderId="8" applyNumberFormat="0" applyAlignment="0" applyProtection="0"/>
    <xf numFmtId="0" fontId="32" fillId="21" borderId="8" applyNumberFormat="0" applyAlignment="0" applyProtection="0"/>
    <xf numFmtId="0" fontId="32" fillId="21" borderId="8" applyNumberFormat="0" applyAlignment="0" applyProtection="0"/>
    <xf numFmtId="0" fontId="17" fillId="23" borderId="7" applyNumberFormat="0" applyFon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23" borderId="7" applyNumberFormat="0" applyFont="0" applyAlignment="0" applyProtection="0"/>
    <xf numFmtId="0" fontId="17" fillId="23" borderId="7" applyNumberFormat="0" applyFont="0" applyAlignment="0" applyProtection="0"/>
    <xf numFmtId="0" fontId="23" fillId="10" borderId="86" applyNumberFormat="0" applyAlignment="0" applyProtection="0"/>
    <xf numFmtId="0" fontId="23" fillId="10" borderId="86" applyNumberFormat="0" applyAlignment="0" applyProtection="0"/>
    <xf numFmtId="0" fontId="20" fillId="0" borderId="81" applyNumberFormat="0" applyFill="0" applyAlignment="0" applyProtection="0"/>
    <xf numFmtId="0" fontId="38" fillId="0" borderId="12" applyNumberFormat="0" applyFill="0" applyAlignment="0" applyProtection="0"/>
    <xf numFmtId="0" fontId="34" fillId="0" borderId="81" applyNumberFormat="0" applyFill="0" applyAlignment="0" applyProtection="0"/>
    <xf numFmtId="0" fontId="38" fillId="0" borderId="12" applyNumberFormat="0" applyFill="0" applyAlignment="0" applyProtection="0"/>
    <xf numFmtId="0" fontId="20" fillId="0" borderId="81" applyNumberFormat="0" applyFill="0" applyAlignment="0" applyProtection="0"/>
    <xf numFmtId="0" fontId="34" fillId="0" borderId="81" applyNumberFormat="0" applyFill="0" applyAlignment="0" applyProtection="0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38" fontId="57" fillId="0" borderId="109"/>
    <xf numFmtId="0" fontId="23" fillId="10" borderId="86" applyNumberFormat="0" applyAlignment="0" applyProtection="0"/>
    <xf numFmtId="0" fontId="217" fillId="7" borderId="1" applyNumberFormat="0" applyAlignment="0" applyProtection="0"/>
    <xf numFmtId="0" fontId="29" fillId="7" borderId="86" applyNumberFormat="0" applyAlignment="0" applyProtection="0"/>
    <xf numFmtId="0" fontId="142" fillId="7" borderId="1" applyNumberFormat="0" applyAlignment="0" applyProtection="0"/>
    <xf numFmtId="0" fontId="142" fillId="7" borderId="1" applyNumberFormat="0" applyAlignment="0" applyProtection="0"/>
    <xf numFmtId="0" fontId="150" fillId="20" borderId="8" applyNumberFormat="0" applyAlignment="0" applyProtection="0"/>
    <xf numFmtId="0" fontId="217" fillId="7" borderId="1" applyNumberFormat="0" applyAlignment="0" applyProtection="0"/>
    <xf numFmtId="0" fontId="40" fillId="0" borderId="108">
      <alignment horizontal="left"/>
    </xf>
    <xf numFmtId="38" fontId="57" fillId="0" borderId="109"/>
    <xf numFmtId="0" fontId="34" fillId="0" borderId="81" applyNumberFormat="0" applyFill="0" applyAlignment="0" applyProtection="0"/>
    <xf numFmtId="0" fontId="20" fillId="0" borderId="81" applyNumberFormat="0" applyFill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21" borderId="1" applyNumberFormat="0" applyAlignment="0" applyProtection="0"/>
    <xf numFmtId="0" fontId="119" fillId="20" borderId="1" applyNumberFormat="0" applyAlignment="0" applyProtection="0"/>
    <xf numFmtId="0" fontId="19" fillId="23" borderId="7" applyNumberFormat="0" applyFont="0" applyAlignment="0" applyProtection="0"/>
    <xf numFmtId="0" fontId="150" fillId="20" borderId="8" applyNumberFormat="0" applyAlignment="0" applyProtection="0"/>
    <xf numFmtId="0" fontId="32" fillId="21" borderId="8" applyNumberFormat="0" applyAlignment="0" applyProtection="0"/>
    <xf numFmtId="0" fontId="29" fillId="7" borderId="1" applyNumberFormat="0" applyAlignment="0" applyProtection="0"/>
    <xf numFmtId="0" fontId="32" fillId="10" borderId="8" applyNumberFormat="0" applyAlignment="0" applyProtection="0"/>
    <xf numFmtId="0" fontId="150" fillId="20" borderId="8" applyNumberFormat="0" applyAlignment="0" applyProtection="0"/>
    <xf numFmtId="0" fontId="32" fillId="10" borderId="8" applyNumberFormat="0" applyAlignment="0" applyProtection="0"/>
    <xf numFmtId="0" fontId="32" fillId="10" borderId="8" applyNumberFormat="0" applyAlignment="0" applyProtection="0"/>
    <xf numFmtId="0" fontId="19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29" fillId="7" borderId="1" applyNumberFormat="0" applyAlignment="0" applyProtection="0"/>
    <xf numFmtId="0" fontId="29" fillId="7" borderId="86" applyNumberFormat="0" applyAlignment="0" applyProtection="0"/>
    <xf numFmtId="0" fontId="29" fillId="7" borderId="1" applyNumberFormat="0" applyAlignment="0" applyProtection="0"/>
    <xf numFmtId="0" fontId="17" fillId="23" borderId="7" applyNumberFormat="0" applyFont="0" applyAlignment="0" applyProtection="0"/>
    <xf numFmtId="0" fontId="220" fillId="93" borderId="119" applyNumberFormat="0" applyAlignment="0" applyProtection="0"/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4" borderId="119" applyProtection="0"/>
    <xf numFmtId="2" fontId="221" fillId="92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2" fontId="221" fillId="92" borderId="119" applyProtection="0">
      <alignment horizontal="center"/>
    </xf>
    <xf numFmtId="0" fontId="220" fillId="93" borderId="119" applyNumberFormat="0" applyAlignment="0" applyProtection="0"/>
    <xf numFmtId="2" fontId="220" fillId="94" borderId="119" applyProtection="0">
      <alignment horizontal="right"/>
    </xf>
    <xf numFmtId="2" fontId="221" fillId="95" borderId="119" applyProtection="0">
      <alignment horizontal="right"/>
    </xf>
    <xf numFmtId="14" fontId="222" fillId="96" borderId="119" applyProtection="0">
      <alignment horizontal="right"/>
    </xf>
    <xf numFmtId="14" fontId="222" fillId="96" borderId="119" applyProtection="0">
      <alignment horizontal="left"/>
    </xf>
    <xf numFmtId="0" fontId="223" fillId="93" borderId="119" applyNumberFormat="0" applyProtection="0">
      <alignment horizontal="left"/>
    </xf>
    <xf numFmtId="2" fontId="222" fillId="93" borderId="119" applyProtection="0"/>
    <xf numFmtId="2" fontId="222" fillId="93" borderId="119" applyProtection="0"/>
    <xf numFmtId="2" fontId="221" fillId="94" borderId="119" applyProtection="0"/>
    <xf numFmtId="2" fontId="221" fillId="92" borderId="119" applyProtection="0"/>
    <xf numFmtId="2" fontId="221" fillId="95" borderId="119" applyProtection="0"/>
    <xf numFmtId="2" fontId="221" fillId="95" borderId="119" applyProtection="0">
      <alignment horizontal="center"/>
    </xf>
    <xf numFmtId="2" fontId="221" fillId="92" borderId="119" applyProtection="0">
      <alignment horizontal="center"/>
    </xf>
    <xf numFmtId="0" fontId="119" fillId="20" borderId="1" applyNumberFormat="0" applyAlignment="0" applyProtection="0"/>
    <xf numFmtId="0" fontId="23" fillId="10" borderId="86" applyNumberFormat="0" applyAlignment="0" applyProtection="0"/>
    <xf numFmtId="0" fontId="23" fillId="21" borderId="1" applyNumberFormat="0" applyAlignment="0" applyProtection="0"/>
    <xf numFmtId="0" fontId="23" fillId="10" borderId="86" applyNumberFormat="0" applyAlignment="0" applyProtection="0"/>
    <xf numFmtId="0" fontId="17" fillId="23" borderId="86" applyNumberFormat="0" applyFont="0" applyAlignment="0" applyProtection="0"/>
    <xf numFmtId="0" fontId="38" fillId="0" borderId="12" applyNumberFormat="0" applyFill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32" fillId="20" borderId="8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1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217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42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3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32" fillId="20" borderId="8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3" fillId="20" borderId="1" applyNumberFormat="0" applyAlignment="0" applyProtection="0"/>
    <xf numFmtId="0" fontId="29" fillId="7" borderId="1" applyNumberFormat="0" applyAlignment="0" applyProtection="0"/>
    <xf numFmtId="0" fontId="47" fillId="23" borderId="7" applyNumberFormat="0" applyFont="0" applyAlignment="0" applyProtection="0"/>
    <xf numFmtId="0" fontId="32" fillId="20" borderId="8" applyNumberFormat="0" applyAlignment="0" applyProtection="0"/>
    <xf numFmtId="0" fontId="34" fillId="0" borderId="12" applyNumberFormat="0" applyFill="0" applyAlignment="0" applyProtection="0"/>
    <xf numFmtId="0" fontId="119" fillId="20" borderId="1" applyNumberFormat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13" fillId="20" borderId="1" applyNumberFormat="0" applyAlignment="0" applyProtection="0"/>
    <xf numFmtId="0" fontId="142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17" fillId="7" borderId="1" applyNumberForma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2" fillId="20" borderId="8" applyNumberFormat="0" applyAlignment="0" applyProtection="0"/>
    <xf numFmtId="0" fontId="32" fillId="20" borderId="8" applyNumberFormat="0" applyAlignment="0" applyProtection="0"/>
    <xf numFmtId="0" fontId="210" fillId="20" borderId="8" applyNumberFormat="0" applyAlignment="0" applyProtection="0"/>
    <xf numFmtId="0" fontId="38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206" fillId="0" borderId="12" applyNumberFormat="0" applyFill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119" fillId="20" borderId="1" applyNumberFormat="0" applyAlignment="0" applyProtection="0"/>
    <xf numFmtId="0" fontId="142" fillId="7" borderId="1" applyNumberFormat="0" applyAlignment="0" applyProtection="0"/>
    <xf numFmtId="0" fontId="17" fillId="23" borderId="7" applyNumberFormat="0" applyFont="0" applyAlignment="0" applyProtection="0"/>
    <xf numFmtId="0" fontId="17" fillId="23" borderId="86" applyNumberFormat="0" applyFont="0" applyAlignment="0" applyProtection="0"/>
    <xf numFmtId="0" fontId="17" fillId="23" borderId="86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50" fillId="20" borderId="8" applyNumberFormat="0" applyAlignment="0" applyProtection="0"/>
    <xf numFmtId="0" fontId="38" fillId="0" borderId="12" applyNumberFormat="0" applyFill="0" applyAlignment="0" applyProtection="0"/>
    <xf numFmtId="0" fontId="3" fillId="0" borderId="0"/>
    <xf numFmtId="0" fontId="17" fillId="0" borderId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8" fillId="0" borderId="10" applyFill="0" applyBorder="0" applyProtection="0">
      <alignment horizontal="left" vertical="top"/>
    </xf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8" fillId="0" borderId="10" applyFill="0" applyBorder="0" applyProtection="0">
      <alignment horizontal="left" vertical="top"/>
    </xf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8" fillId="0" borderId="10" applyFill="0" applyBorder="0" applyProtection="0">
      <alignment horizontal="left" vertical="top"/>
    </xf>
    <xf numFmtId="0" fontId="18" fillId="0" borderId="10" applyFill="0" applyBorder="0" applyProtection="0">
      <alignment horizontal="left" vertical="top"/>
    </xf>
    <xf numFmtId="177" fontId="51" fillId="0" borderId="1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5" fillId="0" borderId="0"/>
    <xf numFmtId="3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38" fontId="45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50" fillId="20" borderId="122" applyNumberForma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30" fillId="0" borderId="6" applyNumberFormat="0" applyFill="0" applyAlignment="0" applyProtection="0"/>
    <xf numFmtId="0" fontId="29" fillId="7" borderId="124" applyNumberFormat="0" applyAlignment="0" applyProtection="0"/>
    <xf numFmtId="0" fontId="29" fillId="7" borderId="1" applyNumberFormat="0" applyAlignment="0" applyProtection="0"/>
    <xf numFmtId="0" fontId="47" fillId="23" borderId="121" applyNumberFormat="0" applyFont="0" applyAlignment="0" applyProtection="0"/>
    <xf numFmtId="0" fontId="32" fillId="20" borderId="122" applyNumberFormat="0" applyAlignment="0" applyProtection="0"/>
    <xf numFmtId="0" fontId="34" fillId="0" borderId="123" applyNumberFormat="0" applyFill="0" applyAlignment="0" applyProtection="0"/>
    <xf numFmtId="0" fontId="34" fillId="0" borderId="12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51" fillId="0" borderId="10" applyFont="0" applyFill="0" applyBorder="0" applyAlignment="0" applyProtection="0"/>
    <xf numFmtId="0" fontId="210" fillId="20" borderId="122" applyNumberFormat="0" applyAlignment="0" applyProtection="0"/>
    <xf numFmtId="0" fontId="32" fillId="20" borderId="122" applyNumberFormat="0" applyAlignment="0" applyProtection="0"/>
    <xf numFmtId="0" fontId="32" fillId="20" borderId="122" applyNumberForma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218" fillId="0" borderId="6" applyNumberFormat="0" applyFill="0" applyAlignment="0" applyProtection="0"/>
    <xf numFmtId="0" fontId="30" fillId="0" borderId="6" applyNumberFormat="0" applyFill="0" applyAlignment="0" applyProtection="0"/>
    <xf numFmtId="0" fontId="144" fillId="0" borderId="6" applyNumberFormat="0" applyFill="0" applyAlignment="0" applyProtection="0"/>
    <xf numFmtId="0" fontId="217" fillId="7" borderId="124" applyNumberFormat="0" applyAlignment="0" applyProtection="0"/>
    <xf numFmtId="0" fontId="29" fillId="7" borderId="124" applyNumberFormat="0" applyAlignment="0" applyProtection="0"/>
    <xf numFmtId="0" fontId="142" fillId="7" borderId="124" applyNumberFormat="0" applyAlignment="0" applyProtection="0"/>
    <xf numFmtId="0" fontId="213" fillId="20" borderId="124" applyNumberFormat="0" applyAlignment="0" applyProtection="0"/>
    <xf numFmtId="0" fontId="23" fillId="20" borderId="124" applyNumberFormat="0" applyAlignment="0" applyProtection="0"/>
    <xf numFmtId="0" fontId="23" fillId="20" borderId="124" applyNumberFormat="0" applyAlignment="0" applyProtection="0"/>
    <xf numFmtId="0" fontId="119" fillId="20" borderId="124" applyNumberFormat="0" applyAlignment="0" applyProtection="0"/>
    <xf numFmtId="0" fontId="3" fillId="0" borderId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7" fillId="23" borderId="121" applyNumberFormat="0" applyFont="0" applyAlignment="0" applyProtection="0"/>
    <xf numFmtId="0" fontId="150" fillId="20" borderId="122" applyNumberFormat="0" applyAlignment="0" applyProtection="0"/>
    <xf numFmtId="0" fontId="32" fillId="20" borderId="122" applyNumberFormat="0" applyAlignment="0" applyProtection="0"/>
    <xf numFmtId="0" fontId="32" fillId="20" borderId="122" applyNumberFormat="0" applyAlignment="0" applyProtection="0"/>
    <xf numFmtId="0" fontId="210" fillId="20" borderId="122" applyNumberFormat="0" applyAlignment="0" applyProtection="0"/>
    <xf numFmtId="38" fontId="112" fillId="0" borderId="58" applyNumberFormat="0" applyFill="0" applyAlignment="0" applyProtection="0"/>
    <xf numFmtId="0" fontId="32" fillId="20" borderId="122" applyNumberFormat="0" applyAlignment="0" applyProtection="0"/>
    <xf numFmtId="0" fontId="47" fillId="23" borderId="121" applyNumberFormat="0" applyFont="0" applyAlignment="0" applyProtection="0"/>
    <xf numFmtId="0" fontId="30" fillId="0" borderId="6" applyNumberFormat="0" applyFill="0" applyAlignment="0" applyProtection="0"/>
    <xf numFmtId="0" fontId="29" fillId="7" borderId="124" applyNumberFormat="0" applyAlignment="0" applyProtection="0"/>
    <xf numFmtId="0" fontId="23" fillId="20" borderId="124" applyNumberFormat="0" applyAlignment="0" applyProtection="0"/>
    <xf numFmtId="0" fontId="38" fillId="0" borderId="123" applyNumberFormat="0" applyFill="0" applyAlignment="0" applyProtection="0"/>
    <xf numFmtId="0" fontId="34" fillId="0" borderId="123" applyNumberFormat="0" applyFill="0" applyAlignment="0" applyProtection="0"/>
    <xf numFmtId="0" fontId="34" fillId="0" borderId="123" applyNumberFormat="0" applyFill="0" applyAlignment="0" applyProtection="0"/>
    <xf numFmtId="0" fontId="206" fillId="0" borderId="1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76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8" fontId="45" fillId="0" borderId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177" fontId="51" fillId="0" borderId="10" applyFont="0" applyFill="0" applyBorder="0" applyAlignment="0" applyProtection="0"/>
    <xf numFmtId="0" fontId="18" fillId="0" borderId="10" applyFill="0" applyBorder="0" applyProtection="0">
      <alignment horizontal="left" vertical="top"/>
    </xf>
    <xf numFmtId="0" fontId="18" fillId="0" borderId="10" applyFill="0" applyBorder="0" applyProtection="0">
      <alignment horizontal="left" vertical="top"/>
    </xf>
    <xf numFmtId="0" fontId="38" fillId="0" borderId="123" applyNumberFormat="0" applyFill="0" applyAlignment="0" applyProtection="0"/>
    <xf numFmtId="0" fontId="34" fillId="0" borderId="123" applyNumberFormat="0" applyFill="0" applyAlignment="0" applyProtection="0"/>
    <xf numFmtId="0" fontId="34" fillId="0" borderId="123" applyNumberFormat="0" applyFill="0" applyAlignment="0" applyProtection="0"/>
    <xf numFmtId="0" fontId="206" fillId="0" borderId="123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23" fillId="21" borderId="124" applyNumberFormat="0" applyAlignment="0" applyProtection="0"/>
    <xf numFmtId="0" fontId="23" fillId="21" borderId="124" applyNumberFormat="0" applyAlignment="0" applyProtection="0"/>
    <xf numFmtId="0" fontId="23" fillId="21" borderId="124" applyNumberFormat="0" applyAlignment="0" applyProtection="0"/>
    <xf numFmtId="0" fontId="119" fillId="20" borderId="124" applyNumberFormat="0" applyAlignment="0" applyProtection="0"/>
    <xf numFmtId="0" fontId="119" fillId="20" borderId="124" applyNumberFormat="0" applyAlignment="0" applyProtection="0"/>
    <xf numFmtId="0" fontId="119" fillId="20" borderId="12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23" borderId="134" applyNumberFormat="0" applyFont="0" applyAlignment="0" applyProtection="0"/>
    <xf numFmtId="0" fontId="17" fillId="23" borderId="134" applyNumberFormat="0" applyFont="0" applyAlignment="0" applyProtection="0"/>
    <xf numFmtId="0" fontId="17" fillId="23" borderId="134" applyNumberFormat="0" applyFont="0" applyAlignment="0" applyProtection="0"/>
    <xf numFmtId="0" fontId="17" fillId="23" borderId="134" applyNumberFormat="0" applyFont="0" applyAlignment="0" applyProtection="0"/>
    <xf numFmtId="0" fontId="29" fillId="7" borderId="124" applyNumberFormat="0" applyAlignment="0" applyProtection="0"/>
    <xf numFmtId="0" fontId="29" fillId="7" borderId="124" applyNumberFormat="0" applyAlignment="0" applyProtection="0"/>
    <xf numFmtId="0" fontId="29" fillId="7" borderId="124" applyNumberFormat="0" applyAlignment="0" applyProtection="0"/>
    <xf numFmtId="0" fontId="142" fillId="7" borderId="124" applyNumberFormat="0" applyAlignment="0" applyProtection="0"/>
    <xf numFmtId="0" fontId="142" fillId="7" borderId="124" applyNumberFormat="0" applyAlignment="0" applyProtection="0"/>
    <xf numFmtId="0" fontId="29" fillId="7" borderId="124" applyNumberFormat="0" applyAlignment="0" applyProtection="0"/>
    <xf numFmtId="0" fontId="29" fillId="7" borderId="124" applyNumberFormat="0" applyAlignment="0" applyProtection="0"/>
    <xf numFmtId="0" fontId="29" fillId="7" borderId="124" applyNumberFormat="0" applyAlignment="0" applyProtection="0"/>
    <xf numFmtId="0" fontId="142" fillId="7" borderId="1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7" borderId="133" applyNumberFormat="0" applyAlignment="0" applyProtection="0"/>
    <xf numFmtId="0" fontId="29" fillId="7" borderId="133" applyNumberFormat="0" applyAlignment="0" applyProtection="0"/>
    <xf numFmtId="0" fontId="29" fillId="7" borderId="133" applyNumberFormat="0" applyAlignment="0" applyProtection="0"/>
    <xf numFmtId="0" fontId="29" fillId="7" borderId="133" applyNumberFormat="0" applyAlignment="0" applyProtection="0"/>
    <xf numFmtId="0" fontId="29" fillId="7" borderId="133" applyNumberFormat="0" applyAlignment="0" applyProtection="0"/>
    <xf numFmtId="0" fontId="29" fillId="7" borderId="133" applyNumberFormat="0" applyAlignment="0" applyProtection="0"/>
    <xf numFmtId="0" fontId="142" fillId="7" borderId="133" applyNumberFormat="0" applyAlignment="0" applyProtection="0"/>
    <xf numFmtId="0" fontId="29" fillId="7" borderId="134" applyNumberFormat="0" applyAlignment="0" applyProtection="0"/>
    <xf numFmtId="0" fontId="29" fillId="7" borderId="134" applyNumberFormat="0" applyAlignment="0" applyProtection="0"/>
    <xf numFmtId="0" fontId="142" fillId="7" borderId="133" applyNumberFormat="0" applyAlignment="0" applyProtection="0"/>
    <xf numFmtId="0" fontId="29" fillId="7" borderId="133" applyNumberFormat="0" applyAlignment="0" applyProtection="0"/>
    <xf numFmtId="0" fontId="29" fillId="7" borderId="134" applyNumberFormat="0" applyAlignment="0" applyProtection="0"/>
    <xf numFmtId="0" fontId="29" fillId="7" borderId="133" applyNumberFormat="0" applyAlignment="0" applyProtection="0"/>
    <xf numFmtId="0" fontId="29" fillId="7" borderId="133" applyNumberFormat="0" applyAlignment="0" applyProtection="0"/>
    <xf numFmtId="0" fontId="1" fillId="0" borderId="0"/>
    <xf numFmtId="0" fontId="17" fillId="23" borderId="128" applyNumberFormat="0" applyFont="0" applyAlignment="0" applyProtection="0"/>
    <xf numFmtId="0" fontId="17" fillId="23" borderId="128" applyNumberFormat="0" applyFont="0" applyAlignment="0" applyProtection="0"/>
    <xf numFmtId="0" fontId="17" fillId="23" borderId="128" applyNumberFormat="0" applyFont="0" applyAlignment="0" applyProtection="0"/>
    <xf numFmtId="0" fontId="17" fillId="23" borderId="128" applyNumberFormat="0" applyFont="0" applyAlignment="0" applyProtection="0"/>
    <xf numFmtId="0" fontId="17" fillId="23" borderId="128" applyNumberFormat="0" applyFont="0" applyAlignment="0" applyProtection="0"/>
    <xf numFmtId="0" fontId="19" fillId="23" borderId="128" applyNumberFormat="0" applyFont="0" applyAlignment="0" applyProtection="0"/>
    <xf numFmtId="0" fontId="19" fillId="23" borderId="128" applyNumberFormat="0" applyFont="0" applyAlignment="0" applyProtection="0"/>
    <xf numFmtId="0" fontId="17" fillId="23" borderId="128" applyNumberFormat="0" applyFont="0" applyAlignment="0" applyProtection="0"/>
    <xf numFmtId="0" fontId="17" fillId="23" borderId="128" applyNumberFormat="0" applyFont="0" applyAlignment="0" applyProtection="0"/>
    <xf numFmtId="0" fontId="17" fillId="23" borderId="128" applyNumberFormat="0" applyFont="0" applyAlignment="0" applyProtection="0"/>
    <xf numFmtId="0" fontId="32" fillId="21" borderId="129" applyNumberFormat="0" applyAlignment="0" applyProtection="0"/>
    <xf numFmtId="0" fontId="32" fillId="21" borderId="129" applyNumberFormat="0" applyAlignment="0" applyProtection="0"/>
    <xf numFmtId="0" fontId="32" fillId="10" borderId="129" applyNumberFormat="0" applyAlignment="0" applyProtection="0"/>
    <xf numFmtId="0" fontId="32" fillId="21" borderId="129" applyNumberFormat="0" applyAlignment="0" applyProtection="0"/>
    <xf numFmtId="0" fontId="150" fillId="20" borderId="129" applyNumberFormat="0" applyAlignment="0" applyProtection="0"/>
    <xf numFmtId="0" fontId="32" fillId="10" borderId="129" applyNumberFormat="0" applyAlignment="0" applyProtection="0"/>
    <xf numFmtId="0" fontId="32" fillId="10" borderId="129" applyNumberFormat="0" applyAlignment="0" applyProtection="0"/>
    <xf numFmtId="0" fontId="150" fillId="20" borderId="129" applyNumberFormat="0" applyAlignment="0" applyProtection="0"/>
    <xf numFmtId="0" fontId="150" fillId="20" borderId="129" applyNumberFormat="0" applyAlignment="0" applyProtection="0"/>
    <xf numFmtId="0" fontId="40" fillId="0" borderId="135">
      <alignment horizontal="lef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9" fillId="20" borderId="133" applyNumberFormat="0" applyAlignment="0" applyProtection="0"/>
    <xf numFmtId="0" fontId="119" fillId="20" borderId="133" applyNumberFormat="0" applyAlignment="0" applyProtection="0"/>
    <xf numFmtId="0" fontId="23" fillId="10" borderId="134" applyNumberFormat="0" applyAlignment="0" applyProtection="0"/>
    <xf numFmtId="0" fontId="23" fillId="10" borderId="134" applyNumberFormat="0" applyAlignment="0" applyProtection="0"/>
    <xf numFmtId="0" fontId="119" fillId="20" borderId="133" applyNumberFormat="0" applyAlignment="0" applyProtection="0"/>
    <xf numFmtId="0" fontId="23" fillId="21" borderId="133" applyNumberFormat="0" applyAlignment="0" applyProtection="0"/>
    <xf numFmtId="0" fontId="23" fillId="10" borderId="134" applyNumberFormat="0" applyAlignment="0" applyProtection="0"/>
    <xf numFmtId="0" fontId="23" fillId="21" borderId="133" applyNumberFormat="0" applyAlignment="0" applyProtection="0"/>
    <xf numFmtId="0" fontId="23" fillId="21" borderId="133" applyNumberFormat="0" applyAlignment="0" applyProtection="0"/>
    <xf numFmtId="38" fontId="57" fillId="0" borderId="130"/>
    <xf numFmtId="0" fontId="34" fillId="0" borderId="131" applyNumberFormat="0" applyFill="0" applyAlignment="0" applyProtection="0"/>
    <xf numFmtId="0" fontId="34" fillId="0" borderId="131" applyNumberFormat="0" applyFill="0" applyAlignment="0" applyProtection="0"/>
    <xf numFmtId="0" fontId="20" fillId="0" borderId="131" applyNumberFormat="0" applyFill="0" applyAlignment="0" applyProtection="0"/>
    <xf numFmtId="0" fontId="34" fillId="0" borderId="131" applyNumberFormat="0" applyFill="0" applyAlignment="0" applyProtection="0"/>
    <xf numFmtId="0" fontId="38" fillId="0" borderId="132" applyNumberFormat="0" applyFill="0" applyAlignment="0" applyProtection="0"/>
    <xf numFmtId="0" fontId="34" fillId="0" borderId="131" applyNumberFormat="0" applyFill="0" applyAlignment="0" applyProtection="0"/>
    <xf numFmtId="0" fontId="20" fillId="0" borderId="131" applyNumberFormat="0" applyFill="0" applyAlignment="0" applyProtection="0"/>
    <xf numFmtId="0" fontId="20" fillId="0" borderId="131" applyNumberFormat="0" applyFill="0" applyAlignment="0" applyProtection="0"/>
    <xf numFmtId="0" fontId="38" fillId="0" borderId="132" applyNumberFormat="0" applyFill="0" applyAlignment="0" applyProtection="0"/>
    <xf numFmtId="0" fontId="38" fillId="0" borderId="132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31">
    <xf numFmtId="0" fontId="0" fillId="0" borderId="0" xfId="0"/>
    <xf numFmtId="0" fontId="0" fillId="0" borderId="0" xfId="0" applyBorder="1"/>
    <xf numFmtId="0" fontId="37" fillId="0" borderId="0" xfId="0" applyFont="1"/>
    <xf numFmtId="42" fontId="0" fillId="0" borderId="0" xfId="0" applyNumberFormat="1"/>
    <xf numFmtId="6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37" fontId="40" fillId="0" borderId="0" xfId="54" applyNumberFormat="1" applyFont="1" applyFill="1" applyBorder="1" applyAlignment="1" applyProtection="1">
      <alignment horizontal="centerContinuous"/>
    </xf>
    <xf numFmtId="167" fontId="46" fillId="0" borderId="0" xfId="54" applyNumberFormat="1" applyFont="1" applyFill="1" applyBorder="1" applyAlignment="1" applyProtection="1">
      <alignment horizontal="centerContinuous"/>
    </xf>
    <xf numFmtId="37" fontId="55" fillId="0" borderId="0" xfId="54" applyNumberFormat="1" applyFont="1" applyFill="1" applyBorder="1" applyAlignment="1" applyProtection="1">
      <alignment horizontal="center" vertical="center"/>
    </xf>
    <xf numFmtId="37" fontId="46" fillId="0" borderId="0" xfId="54" applyNumberFormat="1" applyFont="1" applyFill="1" applyBorder="1" applyAlignment="1" applyProtection="1">
      <alignment vertical="center"/>
    </xf>
    <xf numFmtId="37" fontId="56" fillId="0" borderId="0" xfId="54" applyNumberFormat="1" applyFont="1" applyFill="1" applyBorder="1" applyAlignment="1" applyProtection="1">
      <alignment horizontal="center" vertical="center"/>
    </xf>
    <xf numFmtId="37" fontId="57" fillId="0" borderId="0" xfId="54" applyNumberFormat="1" applyFont="1" applyFill="1" applyBorder="1" applyAlignment="1" applyProtection="1">
      <alignment horizontal="center" vertical="center"/>
    </xf>
    <xf numFmtId="167" fontId="46" fillId="0" borderId="0" xfId="54" applyNumberFormat="1" applyFont="1" applyFill="1" applyBorder="1" applyAlignment="1" applyProtection="1">
      <alignment horizontal="left" vertical="center"/>
    </xf>
    <xf numFmtId="167" fontId="46" fillId="0" borderId="0" xfId="54" applyNumberFormat="1" applyFont="1" applyFill="1" applyBorder="1" applyAlignment="1" applyProtection="1">
      <alignment horizontal="center" vertical="center"/>
    </xf>
    <xf numFmtId="0" fontId="58" fillId="0" borderId="0" xfId="54" applyFont="1" applyFill="1" applyAlignment="1" applyProtection="1">
      <alignment horizontal="left" vertical="center"/>
    </xf>
    <xf numFmtId="166" fontId="46" fillId="0" borderId="0" xfId="28" applyNumberFormat="1" applyFont="1" applyFill="1" applyBorder="1" applyAlignment="1" applyProtection="1">
      <alignment vertical="center"/>
    </xf>
    <xf numFmtId="0" fontId="47" fillId="0" borderId="0" xfId="54" applyFill="1" applyBorder="1"/>
    <xf numFmtId="37" fontId="46" fillId="0" borderId="0" xfId="0" applyNumberFormat="1" applyFont="1" applyFill="1" applyBorder="1" applyAlignment="1" applyProtection="1">
      <alignment vertical="center"/>
    </xf>
    <xf numFmtId="169" fontId="59" fillId="0" borderId="0" xfId="54" applyNumberFormat="1" applyFont="1" applyFill="1" applyBorder="1" applyAlignment="1">
      <alignment vertical="center"/>
    </xf>
    <xf numFmtId="0" fontId="57" fillId="0" borderId="0" xfId="54" applyFont="1" applyFill="1" applyAlignment="1" applyProtection="1">
      <alignment horizontal="left" vertical="center"/>
    </xf>
    <xf numFmtId="169" fontId="57" fillId="0" borderId="0" xfId="54" applyNumberFormat="1" applyFont="1" applyFill="1" applyBorder="1" applyAlignment="1">
      <alignment vertical="center"/>
    </xf>
    <xf numFmtId="37" fontId="58" fillId="0" borderId="0" xfId="54" applyNumberFormat="1" applyFont="1" applyFill="1" applyBorder="1" applyAlignment="1" applyProtection="1">
      <alignment vertical="center"/>
    </xf>
    <xf numFmtId="0" fontId="47" fillId="0" borderId="0" xfId="54" applyFill="1"/>
    <xf numFmtId="167" fontId="57" fillId="0" borderId="0" xfId="54" applyNumberFormat="1" applyFont="1" applyFill="1" applyBorder="1" applyAlignment="1" applyProtection="1">
      <alignment horizontal="center" vertical="center"/>
    </xf>
    <xf numFmtId="167" fontId="47" fillId="0" borderId="0" xfId="54" applyNumberFormat="1" applyFill="1"/>
    <xf numFmtId="37" fontId="18" fillId="0" borderId="0" xfId="54" applyNumberFormat="1" applyFont="1" applyFill="1" applyBorder="1" applyAlignment="1" applyProtection="1">
      <alignment vertical="center"/>
    </xf>
    <xf numFmtId="0" fontId="58" fillId="0" borderId="0" xfId="54" applyFont="1" applyFill="1" applyAlignment="1" applyProtection="1">
      <alignment horizontal="left" vertical="center"/>
      <protection locked="0"/>
    </xf>
    <xf numFmtId="37" fontId="46" fillId="0" borderId="0" xfId="54" applyNumberFormat="1" applyFont="1" applyFill="1" applyBorder="1" applyAlignment="1" applyProtection="1">
      <alignment vertical="center"/>
      <protection locked="0"/>
    </xf>
    <xf numFmtId="172" fontId="58" fillId="0" borderId="0" xfId="54" applyNumberFormat="1" applyFont="1" applyFill="1" applyAlignment="1" applyProtection="1">
      <alignment horizontal="left" vertical="center"/>
    </xf>
    <xf numFmtId="37" fontId="59" fillId="0" borderId="0" xfId="54" applyNumberFormat="1" applyFont="1" applyAlignment="1">
      <alignment horizontal="left" vertical="center"/>
    </xf>
    <xf numFmtId="166" fontId="57" fillId="0" borderId="0" xfId="28" applyNumberFormat="1" applyFont="1" applyFill="1" applyBorder="1" applyAlignment="1" applyProtection="1">
      <alignment horizontal="centerContinuous"/>
    </xf>
    <xf numFmtId="3" fontId="18" fillId="0" borderId="0" xfId="53" quotePrefix="1" applyNumberFormat="1" applyFont="1" applyFill="1" applyBorder="1" applyAlignment="1">
      <alignment horizontal="left" vertical="center"/>
    </xf>
    <xf numFmtId="174" fontId="62" fillId="0" borderId="0" xfId="28" applyNumberFormat="1" applyFont="1" applyFill="1" applyBorder="1" applyAlignment="1" applyProtection="1">
      <alignment vertical="center"/>
    </xf>
    <xf numFmtId="0" fontId="18" fillId="0" borderId="0" xfId="54" applyFont="1" applyFill="1" applyBorder="1"/>
    <xf numFmtId="174" fontId="62" fillId="0" borderId="0" xfId="54" applyNumberFormat="1" applyFont="1" applyFill="1" applyBorder="1" applyAlignment="1" applyProtection="1">
      <alignment vertical="center"/>
    </xf>
    <xf numFmtId="0" fontId="47" fillId="0" borderId="0" xfId="54"/>
    <xf numFmtId="0" fontId="63" fillId="0" borderId="0" xfId="54" quotePrefix="1" applyFont="1" applyFill="1" applyBorder="1" applyAlignment="1">
      <alignment horizontal="left"/>
    </xf>
    <xf numFmtId="175" fontId="64" fillId="0" borderId="0" xfId="54" applyNumberFormat="1" applyFont="1" applyFill="1" applyBorder="1"/>
    <xf numFmtId="175" fontId="18" fillId="0" borderId="0" xfId="54" applyNumberFormat="1" applyFont="1" applyFill="1" applyBorder="1"/>
    <xf numFmtId="174" fontId="18" fillId="0" borderId="0" xfId="54" applyNumberFormat="1" applyFont="1" applyFill="1" applyBorder="1"/>
    <xf numFmtId="167" fontId="18" fillId="0" borderId="0" xfId="54" applyNumberFormat="1" applyFont="1" applyFill="1" applyBorder="1" applyAlignment="1" applyProtection="1">
      <alignment horizontal="center" vertical="center"/>
    </xf>
    <xf numFmtId="166" fontId="18" fillId="0" borderId="0" xfId="28" applyNumberFormat="1" applyFont="1" applyFill="1" applyBorder="1" applyAlignment="1" applyProtection="1">
      <alignment vertical="center"/>
    </xf>
    <xf numFmtId="0" fontId="18" fillId="0" borderId="0" xfId="54" quotePrefix="1" applyFont="1" applyFill="1" applyBorder="1" applyAlignment="1">
      <alignment horizontal="left"/>
    </xf>
    <xf numFmtId="37" fontId="60" fillId="0" borderId="0" xfId="54" applyNumberFormat="1" applyFont="1" applyFill="1" applyBorder="1" applyAlignment="1">
      <alignment horizontal="left" vertical="center" indent="2"/>
    </xf>
    <xf numFmtId="0" fontId="65" fillId="0" borderId="0" xfId="54" applyFont="1" applyFill="1" applyBorder="1"/>
    <xf numFmtId="0" fontId="65" fillId="0" borderId="0" xfId="54" applyFont="1" applyFill="1"/>
    <xf numFmtId="3" fontId="46" fillId="0" borderId="0" xfId="53" applyNumberFormat="1" applyFill="1" applyAlignment="1">
      <alignment vertical="center"/>
    </xf>
    <xf numFmtId="3" fontId="46" fillId="0" borderId="11" xfId="53" applyNumberFormat="1" applyFill="1" applyBorder="1" applyAlignment="1">
      <alignment vertical="center"/>
    </xf>
    <xf numFmtId="0" fontId="67" fillId="0" borderId="0" xfId="54" applyFont="1" applyFill="1" applyAlignment="1">
      <alignment vertical="center"/>
    </xf>
    <xf numFmtId="3" fontId="46" fillId="0" borderId="0" xfId="53" applyNumberFormat="1" applyFont="1" applyFill="1" applyAlignment="1">
      <alignment vertical="center"/>
    </xf>
    <xf numFmtId="174" fontId="47" fillId="0" borderId="0" xfId="54" applyNumberFormat="1" applyFill="1" applyBorder="1"/>
    <xf numFmtId="174" fontId="47" fillId="0" borderId="0" xfId="54" applyNumberFormat="1" applyFill="1" applyBorder="1" applyAlignment="1">
      <alignment horizontal="right"/>
    </xf>
    <xf numFmtId="3" fontId="46" fillId="0" borderId="0" xfId="53" applyNumberFormat="1" applyFont="1" applyFill="1" applyAlignment="1">
      <alignment horizontal="left" vertical="center"/>
    </xf>
    <xf numFmtId="3" fontId="46" fillId="0" borderId="0" xfId="53" applyNumberFormat="1" applyFill="1" applyBorder="1" applyAlignment="1">
      <alignment vertical="center"/>
    </xf>
    <xf numFmtId="3" fontId="46" fillId="0" borderId="11" xfId="53" quotePrefix="1" applyNumberFormat="1" applyFont="1" applyFill="1" applyBorder="1" applyAlignment="1">
      <alignment horizontal="left" vertical="center"/>
    </xf>
    <xf numFmtId="0" fontId="67" fillId="0" borderId="0" xfId="54" applyFont="1" applyFill="1" applyBorder="1" applyAlignment="1">
      <alignment vertical="center"/>
    </xf>
    <xf numFmtId="3" fontId="46" fillId="0" borderId="0" xfId="53" quotePrefix="1" applyNumberFormat="1" applyFont="1" applyFill="1" applyAlignment="1">
      <alignment horizontal="left" vertical="center"/>
    </xf>
    <xf numFmtId="169" fontId="18" fillId="0" borderId="0" xfId="54" applyNumberFormat="1" applyFont="1" applyFill="1" applyBorder="1" applyAlignment="1">
      <alignment vertical="center"/>
    </xf>
    <xf numFmtId="37" fontId="61" fillId="0" borderId="0" xfId="54" applyNumberFormat="1" applyFont="1" applyFill="1" applyBorder="1" applyAlignment="1" applyProtection="1">
      <alignment horizontal="right"/>
    </xf>
    <xf numFmtId="174" fontId="57" fillId="0" borderId="0" xfId="54" applyNumberFormat="1" applyFont="1" applyFill="1" applyBorder="1" applyAlignment="1" applyProtection="1">
      <alignment horizontal="left"/>
    </xf>
    <xf numFmtId="0" fontId="47" fillId="0" borderId="0" xfId="54" applyFont="1" applyFill="1"/>
    <xf numFmtId="3" fontId="57" fillId="0" borderId="0" xfId="53" applyNumberFormat="1" applyFont="1" applyFill="1" applyAlignment="1">
      <alignment vertical="center"/>
    </xf>
    <xf numFmtId="3" fontId="57" fillId="0" borderId="22" xfId="53" applyNumberFormat="1" applyFont="1" applyFill="1" applyBorder="1" applyAlignment="1">
      <alignment vertical="center"/>
    </xf>
    <xf numFmtId="3" fontId="46" fillId="0" borderId="22" xfId="53" applyNumberFormat="1" applyFill="1" applyBorder="1" applyAlignment="1">
      <alignment vertical="center"/>
    </xf>
    <xf numFmtId="174" fontId="68" fillId="0" borderId="0" xfId="30" applyNumberFormat="1" applyFont="1" applyFill="1" applyBorder="1" applyAlignment="1">
      <alignment horizontal="right"/>
    </xf>
    <xf numFmtId="174" fontId="68" fillId="0" borderId="0" xfId="52" applyNumberFormat="1" applyFont="1" applyFill="1" applyBorder="1" applyAlignment="1">
      <alignment horizontal="right"/>
    </xf>
    <xf numFmtId="174" fontId="68" fillId="0" borderId="0" xfId="52" applyNumberFormat="1" applyFont="1" applyFill="1" applyBorder="1"/>
    <xf numFmtId="169" fontId="18" fillId="29" borderId="0" xfId="54" applyNumberFormat="1" applyFont="1" applyFill="1" applyBorder="1" applyAlignment="1">
      <alignment vertical="center"/>
    </xf>
    <xf numFmtId="37" fontId="69" fillId="0" borderId="0" xfId="54" applyNumberFormat="1" applyFont="1" applyFill="1" applyBorder="1" applyAlignment="1">
      <alignment horizontal="right"/>
    </xf>
    <xf numFmtId="37" fontId="70" fillId="0" borderId="0" xfId="54" applyNumberFormat="1" applyFont="1" applyFill="1" applyBorder="1" applyAlignment="1">
      <alignment horizontal="right"/>
    </xf>
    <xf numFmtId="37" fontId="47" fillId="0" borderId="0" xfId="54" applyNumberFormat="1" applyFill="1" applyBorder="1"/>
    <xf numFmtId="3" fontId="46" fillId="0" borderId="0" xfId="53" applyNumberFormat="1" applyFont="1" applyFill="1" applyBorder="1" applyAlignment="1">
      <alignment vertical="center"/>
    </xf>
    <xf numFmtId="3" fontId="46" fillId="0" borderId="0" xfId="53" applyNumberFormat="1" applyFont="1" applyFill="1" applyBorder="1" applyAlignment="1">
      <alignment horizontal="right" vertical="center"/>
    </xf>
    <xf numFmtId="37" fontId="59" fillId="0" borderId="0" xfId="54" applyNumberFormat="1" applyFont="1" applyFill="1" applyBorder="1" applyAlignment="1">
      <alignment horizontal="right"/>
    </xf>
    <xf numFmtId="37" fontId="71" fillId="0" borderId="0" xfId="53" applyNumberFormat="1" applyFont="1" applyFill="1" applyBorder="1" applyAlignment="1">
      <alignment horizontal="right"/>
    </xf>
    <xf numFmtId="37" fontId="64" fillId="0" borderId="0" xfId="54" applyNumberFormat="1" applyFont="1" applyFill="1" applyBorder="1" applyAlignment="1">
      <alignment horizontal="right"/>
    </xf>
    <xf numFmtId="3" fontId="46" fillId="0" borderId="0" xfId="53" applyNumberFormat="1" applyFont="1" applyFill="1" applyBorder="1" applyAlignment="1">
      <alignment vertical="center" wrapText="1"/>
    </xf>
    <xf numFmtId="3" fontId="46" fillId="0" borderId="0" xfId="53" quotePrefix="1" applyNumberFormat="1" applyFont="1" applyFill="1" applyBorder="1" applyAlignment="1">
      <alignment horizontal="left" vertical="center"/>
    </xf>
    <xf numFmtId="169" fontId="72" fillId="0" borderId="0" xfId="54" applyNumberFormat="1" applyFont="1" applyFill="1" applyBorder="1" applyAlignment="1">
      <alignment vertical="center"/>
    </xf>
    <xf numFmtId="3" fontId="46" fillId="0" borderId="0" xfId="53" quotePrefix="1" applyNumberFormat="1" applyFont="1" applyFill="1" applyBorder="1" applyAlignment="1">
      <alignment horizontal="right" vertical="center"/>
    </xf>
    <xf numFmtId="3" fontId="18" fillId="0" borderId="0" xfId="53" applyNumberFormat="1" applyFont="1" applyFill="1" applyBorder="1" applyAlignment="1">
      <alignment horizontal="centerContinuous"/>
    </xf>
    <xf numFmtId="3" fontId="46" fillId="0" borderId="0" xfId="53" applyNumberFormat="1" applyFont="1" applyFill="1" applyBorder="1" applyAlignment="1">
      <alignment horizontal="center" vertical="center"/>
    </xf>
    <xf numFmtId="3" fontId="46" fillId="0" borderId="0" xfId="53" quotePrefix="1" applyNumberFormat="1" applyFont="1" applyFill="1" applyBorder="1" applyAlignment="1">
      <alignment horizontal="center" vertical="center"/>
    </xf>
    <xf numFmtId="165" fontId="46" fillId="0" borderId="0" xfId="30" applyNumberFormat="1" applyFont="1" applyFill="1" applyBorder="1" applyAlignment="1">
      <alignment vertical="center"/>
    </xf>
    <xf numFmtId="3" fontId="46" fillId="0" borderId="0" xfId="53" quotePrefix="1" applyNumberFormat="1" applyFont="1" applyFill="1" applyBorder="1" applyAlignment="1">
      <alignment horizontal="left" vertical="center" indent="1"/>
    </xf>
    <xf numFmtId="3" fontId="46" fillId="0" borderId="0" xfId="53" applyNumberFormat="1" applyFont="1" applyFill="1" applyBorder="1" applyAlignment="1">
      <alignment horizontal="left" vertical="center" indent="2"/>
    </xf>
    <xf numFmtId="37" fontId="46" fillId="0" borderId="0" xfId="53" applyNumberFormat="1" applyFont="1" applyFill="1" applyBorder="1" applyAlignment="1">
      <alignment horizontal="right"/>
    </xf>
    <xf numFmtId="171" fontId="59" fillId="0" borderId="0" xfId="54" applyNumberFormat="1" applyFont="1" applyFill="1" applyBorder="1" applyAlignment="1">
      <alignment horizontal="right"/>
    </xf>
    <xf numFmtId="3" fontId="46" fillId="0" borderId="0" xfId="53" quotePrefix="1" applyNumberFormat="1" applyFont="1" applyFill="1" applyBorder="1" applyAlignment="1">
      <alignment horizontal="left" vertical="center" indent="2"/>
    </xf>
    <xf numFmtId="3" fontId="46" fillId="0" borderId="0" xfId="53" applyNumberFormat="1" applyFont="1" applyFill="1" applyBorder="1" applyAlignment="1">
      <alignment horizontal="left" vertical="center" indent="1"/>
    </xf>
    <xf numFmtId="171" fontId="46" fillId="0" borderId="0" xfId="30" applyNumberFormat="1" applyFont="1" applyFill="1" applyBorder="1" applyAlignment="1">
      <alignment horizontal="right"/>
    </xf>
    <xf numFmtId="171" fontId="46" fillId="0" borderId="0" xfId="53" applyNumberFormat="1" applyFont="1" applyFill="1" applyBorder="1" applyAlignment="1">
      <alignment horizontal="right"/>
    </xf>
    <xf numFmtId="0" fontId="51" fillId="0" borderId="0" xfId="54" applyFont="1" applyFill="1" applyBorder="1"/>
    <xf numFmtId="0" fontId="68" fillId="0" borderId="0" xfId="52" quotePrefix="1" applyFont="1" applyFill="1" applyBorder="1" applyAlignment="1">
      <alignment horizontal="left"/>
    </xf>
    <xf numFmtId="0" fontId="46" fillId="0" borderId="0" xfId="52" applyFont="1" applyFill="1" applyBorder="1"/>
    <xf numFmtId="0" fontId="68" fillId="0" borderId="0" xfId="52" applyFont="1" applyFill="1" applyBorder="1"/>
    <xf numFmtId="171" fontId="46" fillId="0" borderId="0" xfId="52" applyNumberFormat="1" applyFont="1" applyFill="1" applyBorder="1" applyAlignment="1">
      <alignment horizontal="right"/>
    </xf>
    <xf numFmtId="3" fontId="46" fillId="0" borderId="0" xfId="53" applyNumberFormat="1" applyFont="1" applyFill="1" applyBorder="1" applyAlignment="1">
      <alignment horizontal="centerContinuous" vertical="center"/>
    </xf>
    <xf numFmtId="8" fontId="47" fillId="0" borderId="0" xfId="54" applyNumberFormat="1" applyFill="1" applyBorder="1" applyAlignment="1">
      <alignment horizontal="centerContinuous"/>
    </xf>
    <xf numFmtId="1" fontId="46" fillId="0" borderId="0" xfId="53" applyNumberFormat="1" applyFill="1" applyBorder="1" applyAlignment="1">
      <alignment vertical="center"/>
    </xf>
    <xf numFmtId="3" fontId="73" fillId="0" borderId="0" xfId="53" applyNumberFormat="1" applyFont="1" applyFill="1" applyBorder="1" applyAlignment="1">
      <alignment vertical="center"/>
    </xf>
    <xf numFmtId="3" fontId="74" fillId="0" borderId="0" xfId="53" applyNumberFormat="1" applyFont="1" applyFill="1" applyBorder="1" applyAlignment="1">
      <alignment vertical="center"/>
    </xf>
    <xf numFmtId="174" fontId="62" fillId="0" borderId="0" xfId="54" applyNumberFormat="1" applyFont="1" applyFill="1" applyBorder="1" applyAlignment="1" applyProtection="1">
      <alignment horizontal="right" vertical="center"/>
    </xf>
    <xf numFmtId="37" fontId="62" fillId="0" borderId="0" xfId="28" applyNumberFormat="1" applyFont="1" applyFill="1" applyBorder="1" applyAlignment="1" applyProtection="1">
      <alignment vertical="center"/>
    </xf>
    <xf numFmtId="44" fontId="0" fillId="0" borderId="0" xfId="0" applyNumberFormat="1"/>
    <xf numFmtId="3" fontId="18" fillId="0" borderId="0" xfId="53" applyNumberFormat="1" applyFont="1" applyFill="1" applyAlignment="1">
      <alignment horizontal="left" vertical="center"/>
    </xf>
    <xf numFmtId="3" fontId="18" fillId="0" borderId="0" xfId="53" applyNumberFormat="1" applyFont="1" applyFill="1" applyAlignment="1">
      <alignment vertical="center"/>
    </xf>
    <xf numFmtId="0" fontId="68" fillId="0" borderId="0" xfId="54" applyFont="1" applyFill="1" applyBorder="1" applyAlignment="1">
      <alignment horizontal="left"/>
    </xf>
    <xf numFmtId="37" fontId="55" fillId="0" borderId="0" xfId="54" applyNumberFormat="1" applyFont="1" applyFill="1" applyBorder="1" applyAlignment="1" applyProtection="1">
      <alignment horizontal="center" vertical="center"/>
    </xf>
    <xf numFmtId="3" fontId="18" fillId="0" borderId="0" xfId="53" applyNumberFormat="1" applyFont="1" applyFill="1" applyBorder="1" applyAlignment="1">
      <alignment horizontal="left" vertical="center"/>
    </xf>
    <xf numFmtId="10" fontId="64" fillId="0" borderId="0" xfId="58" applyNumberFormat="1" applyFont="1" applyFill="1" applyBorder="1"/>
    <xf numFmtId="169" fontId="94" fillId="0" borderId="0" xfId="54" applyNumberFormat="1" applyFont="1" applyFill="1" applyBorder="1" applyAlignment="1">
      <alignment vertical="center"/>
    </xf>
    <xf numFmtId="3" fontId="53" fillId="0" borderId="0" xfId="53" applyNumberFormat="1" applyFont="1" applyFill="1" applyBorder="1" applyAlignment="1">
      <alignment horizontal="left" vertical="center"/>
    </xf>
    <xf numFmtId="169" fontId="93" fillId="0" borderId="0" xfId="54" applyNumberFormat="1" applyFont="1" applyFill="1" applyBorder="1" applyAlignment="1">
      <alignment vertical="center"/>
    </xf>
    <xf numFmtId="0" fontId="17" fillId="0" borderId="0" xfId="54" applyFont="1"/>
    <xf numFmtId="9" fontId="0" fillId="0" borderId="0" xfId="58" applyFont="1"/>
    <xf numFmtId="37" fontId="55" fillId="0" borderId="0" xfId="54" applyNumberFormat="1" applyFont="1" applyFill="1" applyBorder="1" applyAlignment="1" applyProtection="1">
      <alignment horizontal="center" vertical="center"/>
    </xf>
    <xf numFmtId="0" fontId="16" fillId="0" borderId="0" xfId="127"/>
    <xf numFmtId="173" fontId="76" fillId="0" borderId="0" xfId="128" applyNumberFormat="1" applyFont="1" applyFill="1" applyBorder="1"/>
    <xf numFmtId="173" fontId="75" fillId="0" borderId="0" xfId="128" applyNumberFormat="1" applyFont="1" applyFill="1" applyBorder="1"/>
    <xf numFmtId="0" fontId="16" fillId="0" borderId="0" xfId="127" applyAlignment="1">
      <alignment horizontal="left"/>
    </xf>
    <xf numFmtId="173" fontId="75" fillId="0" borderId="10" xfId="128" applyNumberFormat="1" applyFont="1" applyFill="1" applyBorder="1"/>
    <xf numFmtId="180" fontId="16" fillId="0" borderId="0" xfId="127" applyNumberFormat="1"/>
    <xf numFmtId="0" fontId="16" fillId="0" borderId="0" xfId="127" applyFill="1" applyAlignment="1">
      <alignment horizontal="left"/>
    </xf>
    <xf numFmtId="0" fontId="39" fillId="0" borderId="0" xfId="131" applyFont="1"/>
    <xf numFmtId="0" fontId="105" fillId="0" borderId="0" xfId="131" applyFont="1"/>
    <xf numFmtId="0" fontId="15" fillId="0" borderId="0" xfId="131"/>
    <xf numFmtId="0" fontId="39" fillId="0" borderId="16" xfId="131" applyFont="1" applyBorder="1" applyAlignment="1">
      <alignment horizontal="center" vertical="center"/>
    </xf>
    <xf numFmtId="0" fontId="106" fillId="0" borderId="17" xfId="131" applyFont="1" applyBorder="1" applyAlignment="1">
      <alignment horizontal="left" vertical="center"/>
    </xf>
    <xf numFmtId="0" fontId="39" fillId="0" borderId="17" xfId="131" applyFont="1" applyBorder="1"/>
    <xf numFmtId="0" fontId="39" fillId="0" borderId="18" xfId="131" applyFont="1" applyBorder="1" applyAlignment="1">
      <alignment horizontal="center" vertical="center"/>
    </xf>
    <xf numFmtId="0" fontId="40" fillId="0" borderId="29" xfId="131" applyFont="1" applyBorder="1" applyAlignment="1">
      <alignment horizontal="center" vertical="center"/>
    </xf>
    <xf numFmtId="38" fontId="76" fillId="26" borderId="29" xfId="131" applyNumberFormat="1" applyFont="1" applyFill="1" applyBorder="1" applyAlignment="1">
      <alignment horizontal="center" vertical="center" wrapText="1"/>
    </xf>
    <xf numFmtId="43" fontId="40" fillId="0" borderId="18" xfId="132" applyFont="1" applyFill="1" applyBorder="1"/>
    <xf numFmtId="43" fontId="40" fillId="27" borderId="41" xfId="132" applyFont="1" applyFill="1" applyBorder="1"/>
    <xf numFmtId="166" fontId="107" fillId="27" borderId="42" xfId="132" applyNumberFormat="1" applyFont="1" applyFill="1" applyBorder="1" applyAlignment="1" applyProtection="1">
      <alignment horizontal="center"/>
    </xf>
    <xf numFmtId="0" fontId="39" fillId="0" borderId="18" xfId="131" applyFont="1" applyBorder="1"/>
    <xf numFmtId="0" fontId="40" fillId="0" borderId="35" xfId="131" applyFont="1" applyFill="1" applyBorder="1" applyAlignment="1">
      <alignment horizontal="left"/>
    </xf>
    <xf numFmtId="166" fontId="39" fillId="0" borderId="35" xfId="132" applyNumberFormat="1" applyFont="1" applyBorder="1"/>
    <xf numFmtId="1" fontId="47" fillId="0" borderId="18" xfId="133" applyNumberFormat="1" applyFont="1" applyFill="1" applyBorder="1" applyAlignment="1">
      <alignment horizontal="right"/>
    </xf>
    <xf numFmtId="3" fontId="39" fillId="0" borderId="43" xfId="134" applyNumberFormat="1" applyFont="1" applyBorder="1" applyAlignment="1">
      <alignment horizontal="left"/>
    </xf>
    <xf numFmtId="166" fontId="39" fillId="32" borderId="44" xfId="132" applyNumberFormat="1" applyFont="1" applyFill="1" applyBorder="1"/>
    <xf numFmtId="1" fontId="47" fillId="0" borderId="18" xfId="133" applyNumberFormat="1" applyFont="1" applyFill="1" applyBorder="1"/>
    <xf numFmtId="0" fontId="44" fillId="0" borderId="45" xfId="55" applyFont="1" applyFill="1" applyBorder="1" applyAlignment="1" applyProtection="1">
      <alignment horizontal="left"/>
    </xf>
    <xf numFmtId="1" fontId="39" fillId="0" borderId="40" xfId="131" applyNumberFormat="1" applyFont="1" applyBorder="1"/>
    <xf numFmtId="3" fontId="39" fillId="0" borderId="46" xfId="131" applyNumberFormat="1" applyFont="1" applyBorder="1"/>
    <xf numFmtId="0" fontId="44" fillId="0" borderId="47" xfId="55" applyFont="1" applyFill="1" applyBorder="1" applyAlignment="1" applyProtection="1">
      <alignment horizontal="left"/>
    </xf>
    <xf numFmtId="0" fontId="44" fillId="28" borderId="28" xfId="55" applyFont="1" applyFill="1" applyBorder="1" applyAlignment="1" applyProtection="1">
      <alignment horizontal="left"/>
    </xf>
    <xf numFmtId="166" fontId="39" fillId="32" borderId="48" xfId="132" applyNumberFormat="1" applyFont="1" applyFill="1" applyBorder="1"/>
    <xf numFmtId="0" fontId="44" fillId="40" borderId="28" xfId="55" applyFont="1" applyFill="1" applyBorder="1" applyAlignment="1" applyProtection="1">
      <alignment horizontal="left"/>
    </xf>
    <xf numFmtId="166" fontId="39" fillId="28" borderId="34" xfId="132" applyNumberFormat="1" applyFont="1" applyFill="1" applyBorder="1" applyAlignment="1"/>
    <xf numFmtId="0" fontId="44" fillId="0" borderId="49" xfId="55" applyFont="1" applyFill="1" applyBorder="1" applyAlignment="1" applyProtection="1">
      <alignment horizontal="left"/>
    </xf>
    <xf numFmtId="166" fontId="39" fillId="0" borderId="48" xfId="132" applyNumberFormat="1" applyFont="1" applyFill="1" applyBorder="1" applyAlignment="1"/>
    <xf numFmtId="3" fontId="39" fillId="0" borderId="45" xfId="134" applyNumberFormat="1" applyFont="1" applyBorder="1" applyAlignment="1">
      <alignment horizontal="left"/>
    </xf>
    <xf numFmtId="3" fontId="39" fillId="0" borderId="47" xfId="134" applyNumberFormat="1" applyFont="1" applyBorder="1" applyAlignment="1">
      <alignment horizontal="left"/>
    </xf>
    <xf numFmtId="3" fontId="39" fillId="28" borderId="28" xfId="134" applyNumberFormat="1" applyFont="1" applyFill="1" applyBorder="1" applyAlignment="1">
      <alignment horizontal="left"/>
    </xf>
    <xf numFmtId="3" fontId="40" fillId="41" borderId="28" xfId="134" applyNumberFormat="1" applyFont="1" applyFill="1" applyBorder="1" applyAlignment="1">
      <alignment horizontal="left"/>
    </xf>
    <xf numFmtId="166" fontId="40" fillId="41" borderId="34" xfId="132" applyNumberFormat="1" applyFont="1" applyFill="1" applyBorder="1" applyAlignment="1"/>
    <xf numFmtId="166" fontId="39" fillId="0" borderId="44" xfId="132" applyNumberFormat="1" applyFont="1" applyFill="1" applyBorder="1" applyAlignment="1"/>
    <xf numFmtId="0" fontId="44" fillId="0" borderId="44" xfId="55" applyFont="1" applyFill="1" applyBorder="1" applyAlignment="1" applyProtection="1">
      <alignment horizontal="left"/>
    </xf>
    <xf numFmtId="166" fontId="39" fillId="0" borderId="50" xfId="132" applyNumberFormat="1" applyFont="1" applyFill="1" applyBorder="1" applyAlignment="1"/>
    <xf numFmtId="0" fontId="44" fillId="26" borderId="45" xfId="55" applyFont="1" applyFill="1" applyBorder="1" applyAlignment="1" applyProtection="1">
      <alignment horizontal="left"/>
    </xf>
    <xf numFmtId="1" fontId="39" fillId="0" borderId="18" xfId="133" applyNumberFormat="1" applyFont="1" applyFill="1" applyBorder="1"/>
    <xf numFmtId="0" fontId="107" fillId="41" borderId="28" xfId="55" applyFont="1" applyFill="1" applyBorder="1" applyAlignment="1" applyProtection="1">
      <alignment horizontal="left"/>
    </xf>
    <xf numFmtId="0" fontId="44" fillId="0" borderId="10" xfId="55" applyFont="1" applyFill="1" applyBorder="1" applyAlignment="1" applyProtection="1">
      <alignment horizontal="left"/>
    </xf>
    <xf numFmtId="166" fontId="39" fillId="0" borderId="39" xfId="132" applyNumberFormat="1" applyFont="1" applyFill="1" applyBorder="1" applyAlignment="1"/>
    <xf numFmtId="0" fontId="107" fillId="27" borderId="28" xfId="55" applyFont="1" applyFill="1" applyBorder="1" applyAlignment="1" applyProtection="1">
      <alignment horizontal="left"/>
    </xf>
    <xf numFmtId="166" fontId="40" fillId="27" borderId="34" xfId="132" applyNumberFormat="1" applyFont="1" applyFill="1" applyBorder="1" applyAlignment="1"/>
    <xf numFmtId="0" fontId="39" fillId="26" borderId="51" xfId="131" applyFont="1" applyFill="1" applyBorder="1"/>
    <xf numFmtId="0" fontId="44" fillId="26" borderId="49" xfId="55" applyFont="1" applyFill="1" applyBorder="1" applyAlignment="1" applyProtection="1">
      <alignment horizontal="left"/>
    </xf>
    <xf numFmtId="0" fontId="39" fillId="26" borderId="52" xfId="131" applyFont="1" applyFill="1" applyBorder="1"/>
    <xf numFmtId="0" fontId="107" fillId="27" borderId="53" xfId="55" applyFont="1" applyFill="1" applyBorder="1" applyAlignment="1" applyProtection="1">
      <alignment horizontal="left"/>
    </xf>
    <xf numFmtId="166" fontId="40" fillId="27" borderId="44" xfId="132" applyNumberFormat="1" applyFont="1" applyFill="1" applyBorder="1" applyAlignment="1"/>
    <xf numFmtId="0" fontId="40" fillId="27" borderId="0" xfId="131" applyFont="1" applyFill="1"/>
    <xf numFmtId="0" fontId="107" fillId="26" borderId="30" xfId="55" applyFont="1" applyFill="1" applyBorder="1" applyAlignment="1" applyProtection="1">
      <alignment horizontal="left"/>
    </xf>
    <xf numFmtId="166" fontId="40" fillId="0" borderId="35" xfId="132" applyNumberFormat="1" applyFont="1" applyFill="1" applyBorder="1"/>
    <xf numFmtId="0" fontId="39" fillId="0" borderId="48" xfId="131" applyFont="1" applyBorder="1"/>
    <xf numFmtId="166" fontId="39" fillId="0" borderId="48" xfId="132" applyNumberFormat="1" applyFont="1" applyFill="1" applyBorder="1"/>
    <xf numFmtId="0" fontId="39" fillId="0" borderId="44" xfId="131" applyFont="1" applyBorder="1"/>
    <xf numFmtId="0" fontId="39" fillId="0" borderId="10" xfId="131" applyFont="1" applyFill="1" applyBorder="1"/>
    <xf numFmtId="166" fontId="39" fillId="0" borderId="39" xfId="132" applyNumberFormat="1" applyFont="1" applyFill="1" applyBorder="1"/>
    <xf numFmtId="43" fontId="40" fillId="27" borderId="0" xfId="132" applyFont="1" applyFill="1"/>
    <xf numFmtId="166" fontId="40" fillId="27" borderId="42" xfId="132" applyNumberFormat="1" applyFont="1" applyFill="1" applyBorder="1"/>
    <xf numFmtId="166" fontId="39" fillId="32" borderId="0" xfId="132" applyNumberFormat="1" applyFont="1" applyFill="1"/>
    <xf numFmtId="166" fontId="40" fillId="41" borderId="42" xfId="132" applyNumberFormat="1" applyFont="1" applyFill="1" applyBorder="1"/>
    <xf numFmtId="0" fontId="15" fillId="0" borderId="0" xfId="2735"/>
    <xf numFmtId="0" fontId="55" fillId="32" borderId="0" xfId="6032" applyFont="1" applyFill="1" applyBorder="1" applyAlignment="1">
      <alignment horizontal="center"/>
    </xf>
    <xf numFmtId="0" fontId="162" fillId="32" borderId="0" xfId="6033" applyFill="1" applyBorder="1"/>
    <xf numFmtId="0" fontId="17" fillId="38" borderId="10" xfId="6034" applyFill="1" applyBorder="1"/>
    <xf numFmtId="0" fontId="17" fillId="38" borderId="0" xfId="6035" applyFont="1" applyFill="1" applyBorder="1"/>
    <xf numFmtId="0" fontId="17" fillId="38" borderId="10" xfId="6036" applyFill="1" applyBorder="1"/>
    <xf numFmtId="0" fontId="17" fillId="38" borderId="10" xfId="6037" applyFill="1" applyBorder="1"/>
    <xf numFmtId="0" fontId="17" fillId="38" borderId="0" xfId="6038" applyFill="1" applyBorder="1"/>
    <xf numFmtId="0" fontId="17" fillId="38" borderId="0" xfId="6039" applyFont="1" applyFill="1" applyBorder="1" applyAlignment="1">
      <alignment horizontal="left" indent="3"/>
    </xf>
    <xf numFmtId="0" fontId="17" fillId="38" borderId="0" xfId="6040" applyFont="1" applyFill="1" applyBorder="1"/>
    <xf numFmtId="0" fontId="17" fillId="38" borderId="10" xfId="6041" applyFill="1" applyBorder="1"/>
    <xf numFmtId="0" fontId="17" fillId="38" borderId="10" xfId="6042" applyFill="1" applyBorder="1"/>
    <xf numFmtId="0" fontId="17" fillId="38" borderId="10" xfId="6043" applyFont="1" applyFill="1" applyBorder="1"/>
    <xf numFmtId="0" fontId="17" fillId="38" borderId="10" xfId="6043" applyFill="1" applyBorder="1"/>
    <xf numFmtId="0" fontId="37" fillId="38" borderId="10" xfId="6043" applyFont="1" applyFill="1" applyBorder="1"/>
    <xf numFmtId="0" fontId="87" fillId="38" borderId="10" xfId="6044" applyFont="1" applyFill="1" applyBorder="1"/>
    <xf numFmtId="0" fontId="17" fillId="38" borderId="0" xfId="6045" applyFont="1" applyFill="1" applyBorder="1"/>
    <xf numFmtId="0" fontId="17" fillId="38" borderId="0" xfId="6046" applyFont="1" applyFill="1" applyBorder="1" applyAlignment="1">
      <alignment horizontal="left" indent="2"/>
    </xf>
    <xf numFmtId="0" fontId="17" fillId="38" borderId="0" xfId="6047" applyFill="1" applyBorder="1" applyAlignment="1">
      <alignment horizontal="left" indent="2"/>
    </xf>
    <xf numFmtId="0" fontId="17" fillId="38" borderId="0" xfId="6047" applyFill="1" applyBorder="1"/>
    <xf numFmtId="0" fontId="17" fillId="38" borderId="0" xfId="6047" applyFont="1" applyFill="1" applyBorder="1" applyAlignment="1">
      <alignment horizontal="left" indent="4"/>
    </xf>
    <xf numFmtId="0" fontId="17" fillId="38" borderId="0" xfId="2619" applyFont="1" applyFill="1" applyBorder="1" applyAlignment="1">
      <alignment horizontal="left" indent="4"/>
    </xf>
    <xf numFmtId="0" fontId="37" fillId="38" borderId="0" xfId="6048" applyFont="1" applyFill="1" applyBorder="1"/>
    <xf numFmtId="0" fontId="87" fillId="38" borderId="10" xfId="6049" applyFont="1" applyFill="1" applyBorder="1"/>
    <xf numFmtId="0" fontId="17" fillId="38" borderId="0" xfId="6050" applyFill="1" applyBorder="1"/>
    <xf numFmtId="0" fontId="17" fillId="38" borderId="0" xfId="6050" applyFont="1" applyFill="1" applyBorder="1"/>
    <xf numFmtId="0" fontId="17" fillId="38" borderId="0" xfId="6050" applyFont="1" applyFill="1" applyBorder="1" applyAlignment="1">
      <alignment horizontal="left"/>
    </xf>
    <xf numFmtId="0" fontId="37" fillId="38" borderId="0" xfId="6051" applyFont="1" applyFill="1" applyBorder="1" applyAlignment="1">
      <alignment horizontal="left" indent="2"/>
    </xf>
    <xf numFmtId="0" fontId="87" fillId="38" borderId="10" xfId="6052" applyFont="1" applyFill="1" applyBorder="1"/>
    <xf numFmtId="0" fontId="17" fillId="38" borderId="0" xfId="6053" applyFont="1" applyFill="1" applyBorder="1"/>
    <xf numFmtId="0" fontId="37" fillId="38" borderId="0" xfId="6054" applyFont="1" applyFill="1" applyBorder="1" applyAlignment="1">
      <alignment horizontal="left" indent="2"/>
    </xf>
    <xf numFmtId="0" fontId="17" fillId="38" borderId="10" xfId="6055" applyFill="1" applyBorder="1"/>
    <xf numFmtId="0" fontId="17" fillId="38" borderId="10" xfId="6056" applyFill="1" applyBorder="1"/>
    <xf numFmtId="0" fontId="17" fillId="38" borderId="10" xfId="6057" applyFill="1" applyBorder="1"/>
    <xf numFmtId="0" fontId="17" fillId="38" borderId="10" xfId="6057" applyFont="1" applyFill="1" applyBorder="1"/>
    <xf numFmtId="174" fontId="47" fillId="0" borderId="0" xfId="54" applyNumberFormat="1" applyFill="1"/>
    <xf numFmtId="0" fontId="98" fillId="32" borderId="89" xfId="8548" applyFont="1" applyFill="1" applyBorder="1" applyAlignment="1">
      <alignment horizontal="left" wrapText="1"/>
    </xf>
    <xf numFmtId="0" fontId="97" fillId="32" borderId="0" xfId="8548" applyFill="1"/>
    <xf numFmtId="0" fontId="97" fillId="83" borderId="0" xfId="8548" applyFill="1"/>
    <xf numFmtId="0" fontId="98" fillId="32" borderId="90" xfId="8548" applyFont="1" applyFill="1" applyBorder="1" applyAlignment="1">
      <alignment horizontal="left"/>
    </xf>
    <xf numFmtId="0" fontId="98" fillId="32" borderId="90" xfId="8548" applyFont="1" applyFill="1" applyBorder="1" applyAlignment="1">
      <alignment horizontal="left" vertical="top"/>
    </xf>
    <xf numFmtId="0" fontId="98" fillId="32" borderId="92" xfId="8548" applyFont="1" applyFill="1" applyBorder="1" applyAlignment="1">
      <alignment horizontal="left" vertical="top"/>
    </xf>
    <xf numFmtId="166" fontId="97" fillId="32" borderId="0" xfId="28" applyNumberFormat="1" applyFont="1" applyFill="1"/>
    <xf numFmtId="164" fontId="97" fillId="32" borderId="0" xfId="8548" applyNumberFormat="1" applyFill="1"/>
    <xf numFmtId="0" fontId="17" fillId="0" borderId="0" xfId="28" applyNumberFormat="1" applyFont="1" applyFill="1" applyBorder="1" applyAlignment="1">
      <alignment horizontal="left"/>
    </xf>
    <xf numFmtId="3" fontId="57" fillId="0" borderId="0" xfId="53" applyNumberFormat="1" applyFont="1" applyFill="1" applyBorder="1" applyAlignment="1">
      <alignment vertical="center"/>
    </xf>
    <xf numFmtId="0" fontId="103" fillId="38" borderId="0" xfId="0" applyFont="1" applyFill="1" applyBorder="1" applyAlignment="1">
      <alignment horizontal="right"/>
    </xf>
    <xf numFmtId="0" fontId="96" fillId="32" borderId="0" xfId="0" applyFont="1" applyFill="1" applyBorder="1"/>
    <xf numFmtId="0" fontId="0" fillId="78" borderId="0" xfId="0" applyFill="1" applyBorder="1" applyAlignment="1">
      <alignment horizontal="center"/>
    </xf>
    <xf numFmtId="0" fontId="0" fillId="32" borderId="0" xfId="0" applyFill="1" applyBorder="1"/>
    <xf numFmtId="0" fontId="0" fillId="32" borderId="0" xfId="0" applyFont="1" applyFill="1" applyBorder="1"/>
    <xf numFmtId="0" fontId="0" fillId="32" borderId="38" xfId="0" applyFill="1" applyBorder="1"/>
    <xf numFmtId="0" fontId="0" fillId="32" borderId="0" xfId="0" applyFill="1"/>
    <xf numFmtId="0" fontId="0" fillId="30" borderId="0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6" fontId="0" fillId="78" borderId="0" xfId="0" applyNumberFormat="1" applyFill="1" applyBorder="1" applyAlignment="1">
      <alignment horizontal="center"/>
    </xf>
    <xf numFmtId="0" fontId="96" fillId="38" borderId="10" xfId="0" applyFont="1" applyFill="1" applyBorder="1" applyAlignment="1">
      <alignment horizontal="right"/>
    </xf>
    <xf numFmtId="0" fontId="96" fillId="38" borderId="0" xfId="0" applyFont="1" applyFill="1" applyBorder="1" applyAlignment="1">
      <alignment horizontal="right"/>
    </xf>
    <xf numFmtId="1" fontId="0" fillId="78" borderId="0" xfId="0" applyNumberFormat="1" applyFill="1" applyBorder="1" applyAlignment="1">
      <alignment horizontal="center"/>
    </xf>
    <xf numFmtId="0" fontId="0" fillId="32" borderId="11" xfId="0" applyFill="1" applyBorder="1"/>
    <xf numFmtId="0" fontId="0" fillId="32" borderId="31" xfId="0" applyFill="1" applyBorder="1"/>
    <xf numFmtId="0" fontId="0" fillId="38" borderId="10" xfId="0" applyFill="1" applyBorder="1"/>
    <xf numFmtId="0" fontId="0" fillId="38" borderId="0" xfId="0" applyFill="1" applyBorder="1"/>
    <xf numFmtId="0" fontId="0" fillId="38" borderId="18" xfId="0" applyFill="1" applyBorder="1"/>
    <xf numFmtId="0" fontId="0" fillId="38" borderId="19" xfId="0" applyFill="1" applyBorder="1"/>
    <xf numFmtId="166" fontId="0" fillId="33" borderId="0" xfId="28" applyNumberFormat="1" applyFont="1" applyFill="1" applyBorder="1"/>
    <xf numFmtId="166" fontId="0" fillId="33" borderId="18" xfId="28" applyNumberFormat="1" applyFont="1" applyFill="1" applyBorder="1"/>
    <xf numFmtId="166" fontId="0" fillId="33" borderId="19" xfId="28" applyNumberFormat="1" applyFont="1" applyFill="1" applyBorder="1"/>
    <xf numFmtId="166" fontId="0" fillId="78" borderId="0" xfId="28" applyNumberFormat="1" applyFont="1" applyFill="1" applyBorder="1"/>
    <xf numFmtId="166" fontId="0" fillId="78" borderId="18" xfId="28" applyNumberFormat="1" applyFont="1" applyFill="1" applyBorder="1"/>
    <xf numFmtId="166" fontId="0" fillId="78" borderId="19" xfId="28" applyNumberFormat="1" applyFont="1" applyFill="1" applyBorder="1"/>
    <xf numFmtId="166" fontId="0" fillId="38" borderId="18" xfId="28" applyNumberFormat="1" applyFont="1" applyFill="1" applyBorder="1"/>
    <xf numFmtId="194" fontId="17" fillId="38" borderId="0" xfId="28" applyNumberFormat="1" applyFont="1" applyFill="1" applyBorder="1" applyAlignment="1">
      <alignment horizontal="left" indent="2"/>
    </xf>
    <xf numFmtId="166" fontId="0" fillId="38" borderId="0" xfId="0" applyNumberFormat="1" applyFill="1" applyBorder="1"/>
    <xf numFmtId="166" fontId="0" fillId="38" borderId="18" xfId="0" applyNumberFormat="1" applyFill="1" applyBorder="1"/>
    <xf numFmtId="166" fontId="0" fillId="33" borderId="0" xfId="0" applyNumberFormat="1" applyFill="1" applyBorder="1"/>
    <xf numFmtId="166" fontId="0" fillId="33" borderId="18" xfId="0" applyNumberFormat="1" applyFill="1" applyBorder="1"/>
    <xf numFmtId="166" fontId="0" fillId="33" borderId="19" xfId="0" applyNumberFormat="1" applyFill="1" applyBorder="1"/>
    <xf numFmtId="166" fontId="0" fillId="33" borderId="94" xfId="0" applyNumberFormat="1" applyFill="1" applyBorder="1"/>
    <xf numFmtId="0" fontId="163" fillId="38" borderId="0" xfId="0" applyFont="1" applyFill="1" applyBorder="1"/>
    <xf numFmtId="166" fontId="0" fillId="39" borderId="18" xfId="0" applyNumberFormat="1" applyFill="1" applyBorder="1"/>
    <xf numFmtId="166" fontId="0" fillId="39" borderId="19" xfId="0" applyNumberFormat="1" applyFill="1" applyBorder="1"/>
    <xf numFmtId="1" fontId="0" fillId="33" borderId="18" xfId="0" applyNumberFormat="1" applyFill="1" applyBorder="1"/>
    <xf numFmtId="1" fontId="0" fillId="33" borderId="19" xfId="0" applyNumberFormat="1" applyFill="1" applyBorder="1"/>
    <xf numFmtId="166" fontId="164" fillId="78" borderId="18" xfId="28" applyNumberFormat="1" applyFont="1" applyFill="1" applyBorder="1"/>
    <xf numFmtId="166" fontId="164" fillId="78" borderId="19" xfId="28" applyNumberFormat="1" applyFont="1" applyFill="1" applyBorder="1"/>
    <xf numFmtId="0" fontId="96" fillId="38" borderId="0" xfId="0" applyFont="1" applyFill="1" applyBorder="1"/>
    <xf numFmtId="166" fontId="96" fillId="33" borderId="18" xfId="0" applyNumberFormat="1" applyFont="1" applyFill="1" applyBorder="1"/>
    <xf numFmtId="166" fontId="96" fillId="33" borderId="19" xfId="0" applyNumberFormat="1" applyFont="1" applyFill="1" applyBorder="1"/>
    <xf numFmtId="0" fontId="0" fillId="78" borderId="18" xfId="0" applyFill="1" applyBorder="1"/>
    <xf numFmtId="0" fontId="0" fillId="78" borderId="19" xfId="0" applyFill="1" applyBorder="1"/>
    <xf numFmtId="166" fontId="0" fillId="38" borderId="94" xfId="0" applyNumberFormat="1" applyFill="1" applyBorder="1"/>
    <xf numFmtId="166" fontId="0" fillId="38" borderId="84" xfId="0" applyNumberFormat="1" applyFill="1" applyBorder="1"/>
    <xf numFmtId="0" fontId="0" fillId="38" borderId="30" xfId="0" applyFill="1" applyBorder="1"/>
    <xf numFmtId="0" fontId="0" fillId="38" borderId="11" xfId="0" applyFill="1" applyBorder="1"/>
    <xf numFmtId="166" fontId="47" fillId="0" borderId="0" xfId="28" applyNumberFormat="1" applyFont="1" applyFill="1"/>
    <xf numFmtId="9" fontId="16" fillId="0" borderId="0" xfId="58" applyFont="1"/>
    <xf numFmtId="196" fontId="16" fillId="0" borderId="0" xfId="58" applyNumberFormat="1" applyFont="1"/>
    <xf numFmtId="0" fontId="16" fillId="0" borderId="0" xfId="127" applyFill="1" applyBorder="1"/>
    <xf numFmtId="0" fontId="16" fillId="0" borderId="0" xfId="127" applyFill="1" applyBorder="1" applyAlignment="1">
      <alignment horizontal="center"/>
    </xf>
    <xf numFmtId="0" fontId="16" fillId="0" borderId="0" xfId="127" applyFill="1" applyBorder="1" applyAlignment="1">
      <alignment horizontal="left"/>
    </xf>
    <xf numFmtId="180" fontId="16" fillId="0" borderId="0" xfId="127" applyNumberFormat="1" applyFill="1" applyBorder="1"/>
    <xf numFmtId="196" fontId="16" fillId="0" borderId="0" xfId="58" applyNumberFormat="1" applyFont="1" applyBorder="1"/>
    <xf numFmtId="0" fontId="37" fillId="0" borderId="0" xfId="0" applyFont="1" applyAlignment="1"/>
    <xf numFmtId="164" fontId="0" fillId="0" borderId="0" xfId="0" applyNumberFormat="1"/>
    <xf numFmtId="9" fontId="97" fillId="32" borderId="0" xfId="58" applyFont="1" applyFill="1"/>
    <xf numFmtId="197" fontId="0" fillId="0" borderId="0" xfId="0" applyNumberFormat="1"/>
    <xf numFmtId="0" fontId="16" fillId="0" borderId="0" xfId="127" applyBorder="1"/>
    <xf numFmtId="0" fontId="97" fillId="32" borderId="0" xfId="8548" applyFill="1" applyBorder="1"/>
    <xf numFmtId="6" fontId="179" fillId="0" borderId="0" xfId="0" applyNumberFormat="1" applyFont="1" applyBorder="1" applyAlignment="1">
      <alignment horizontal="center" vertical="center"/>
    </xf>
    <xf numFmtId="0" fontId="96" fillId="38" borderId="10" xfId="0" applyFont="1" applyFill="1" applyBorder="1" applyAlignment="1"/>
    <xf numFmtId="0" fontId="96" fillId="38" borderId="0" xfId="0" applyFont="1" applyFill="1" applyBorder="1" applyAlignment="1"/>
    <xf numFmtId="0" fontId="0" fillId="32" borderId="0" xfId="0" applyFill="1" applyAlignment="1">
      <alignment horizontal="center"/>
    </xf>
    <xf numFmtId="0" fontId="0" fillId="32" borderId="13" xfId="0" applyFill="1" applyBorder="1" applyAlignment="1">
      <alignment horizontal="center"/>
    </xf>
    <xf numFmtId="0" fontId="0" fillId="32" borderId="54" xfId="0" applyFill="1" applyBorder="1" applyAlignment="1">
      <alignment horizontal="center"/>
    </xf>
    <xf numFmtId="0" fontId="0" fillId="32" borderId="14" xfId="0" applyFill="1" applyBorder="1" applyAlignment="1">
      <alignment horizontal="center"/>
    </xf>
    <xf numFmtId="166" fontId="0" fillId="32" borderId="55" xfId="28" applyNumberFormat="1" applyFont="1" applyFill="1" applyBorder="1"/>
    <xf numFmtId="166" fontId="0" fillId="32" borderId="56" xfId="28" applyNumberFormat="1" applyFont="1" applyFill="1" applyBorder="1"/>
    <xf numFmtId="166" fontId="0" fillId="32" borderId="57" xfId="28" applyNumberFormat="1" applyFont="1" applyFill="1" applyBorder="1"/>
    <xf numFmtId="166" fontId="0" fillId="32" borderId="18" xfId="28" applyNumberFormat="1" applyFont="1" applyFill="1" applyBorder="1"/>
    <xf numFmtId="166" fontId="0" fillId="32" borderId="0" xfId="28" applyNumberFormat="1" applyFont="1" applyFill="1" applyBorder="1"/>
    <xf numFmtId="166" fontId="0" fillId="32" borderId="19" xfId="28" applyNumberFormat="1" applyFont="1" applyFill="1" applyBorder="1"/>
    <xf numFmtId="166" fontId="0" fillId="32" borderId="20" xfId="28" applyNumberFormat="1" applyFont="1" applyFill="1" applyBorder="1"/>
    <xf numFmtId="166" fontId="0" fillId="32" borderId="11" xfId="28" applyNumberFormat="1" applyFont="1" applyFill="1" applyBorder="1"/>
    <xf numFmtId="166" fontId="0" fillId="32" borderId="21" xfId="28" applyNumberFormat="1" applyFont="1" applyFill="1" applyBorder="1"/>
    <xf numFmtId="0" fontId="0" fillId="32" borderId="0" xfId="0" applyFill="1" applyAlignment="1">
      <alignment wrapText="1"/>
    </xf>
    <xf numFmtId="0" fontId="0" fillId="32" borderId="0" xfId="0" applyFill="1" applyAlignment="1"/>
    <xf numFmtId="0" fontId="17" fillId="32" borderId="0" xfId="0" applyFont="1" applyFill="1"/>
    <xf numFmtId="166" fontId="0" fillId="32" borderId="23" xfId="28" applyNumberFormat="1" applyFont="1" applyFill="1" applyBorder="1"/>
    <xf numFmtId="166" fontId="0" fillId="32" borderId="22" xfId="28" applyNumberFormat="1" applyFont="1" applyFill="1" applyBorder="1"/>
    <xf numFmtId="166" fontId="0" fillId="32" borderId="24" xfId="28" applyNumberFormat="1" applyFont="1" applyFill="1" applyBorder="1"/>
    <xf numFmtId="166" fontId="0" fillId="32" borderId="15" xfId="28" applyNumberFormat="1" applyFont="1" applyFill="1" applyBorder="1"/>
    <xf numFmtId="166" fontId="0" fillId="32" borderId="25" xfId="28" applyNumberFormat="1" applyFont="1" applyFill="1" applyBorder="1"/>
    <xf numFmtId="166" fontId="0" fillId="32" borderId="26" xfId="28" applyNumberFormat="1" applyFont="1" applyFill="1" applyBorder="1"/>
    <xf numFmtId="0" fontId="0" fillId="32" borderId="18" xfId="0" applyFill="1" applyBorder="1"/>
    <xf numFmtId="0" fontId="0" fillId="32" borderId="19" xfId="0" applyFill="1" applyBorder="1"/>
    <xf numFmtId="0" fontId="37" fillId="84" borderId="0" xfId="0" applyFont="1" applyFill="1"/>
    <xf numFmtId="0" fontId="0" fillId="84" borderId="0" xfId="0" applyFill="1"/>
    <xf numFmtId="0" fontId="16" fillId="0" borderId="0" xfId="127" applyFill="1" applyBorder="1" applyAlignment="1">
      <alignment horizontal="center"/>
    </xf>
    <xf numFmtId="0" fontId="37" fillId="84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84" borderId="0" xfId="0" applyFill="1" applyAlignment="1">
      <alignment horizontal="center"/>
    </xf>
    <xf numFmtId="0" fontId="37" fillId="0" borderId="0" xfId="0" applyFont="1" applyFill="1" applyAlignment="1">
      <alignment horizontal="center"/>
    </xf>
    <xf numFmtId="1" fontId="0" fillId="0" borderId="0" xfId="0" quotePrefix="1" applyNumberFormat="1" applyAlignment="1">
      <alignment horizontal="center"/>
    </xf>
    <xf numFmtId="0" fontId="37" fillId="0" borderId="0" xfId="0" applyFont="1" applyAlignment="1">
      <alignment horizontal="center"/>
    </xf>
    <xf numFmtId="198" fontId="16" fillId="0" borderId="22" xfId="127" applyNumberFormat="1" applyBorder="1"/>
    <xf numFmtId="198" fontId="16" fillId="0" borderId="28" xfId="127" applyNumberFormat="1" applyBorder="1"/>
    <xf numFmtId="198" fontId="16" fillId="0" borderId="0" xfId="127" applyNumberFormat="1"/>
    <xf numFmtId="198" fontId="16" fillId="0" borderId="10" xfId="127" applyNumberFormat="1" applyBorder="1"/>
    <xf numFmtId="0" fontId="96" fillId="0" borderId="0" xfId="2735" applyFont="1"/>
    <xf numFmtId="14" fontId="0" fillId="78" borderId="0" xfId="0" applyNumberFormat="1" applyFont="1" applyFill="1" applyBorder="1" applyAlignment="1">
      <alignment horizontal="center"/>
    </xf>
    <xf numFmtId="0" fontId="0" fillId="78" borderId="0" xfId="0" applyFont="1" applyFill="1" applyBorder="1" applyAlignment="1">
      <alignment horizontal="center" wrapText="1"/>
    </xf>
    <xf numFmtId="6" fontId="181" fillId="78" borderId="0" xfId="0" applyNumberFormat="1" applyFont="1" applyFill="1" applyBorder="1" applyAlignment="1">
      <alignment horizontal="center"/>
    </xf>
    <xf numFmtId="0" fontId="0" fillId="78" borderId="11" xfId="0" applyFill="1" applyBorder="1" applyAlignment="1">
      <alignment horizontal="center"/>
    </xf>
    <xf numFmtId="37" fontId="55" fillId="0" borderId="0" xfId="54" applyNumberFormat="1" applyFont="1" applyFill="1" applyBorder="1" applyAlignment="1" applyProtection="1">
      <alignment horizontal="center" vertical="center"/>
    </xf>
    <xf numFmtId="2" fontId="16" fillId="0" borderId="0" xfId="127" applyNumberFormat="1"/>
    <xf numFmtId="0" fontId="10" fillId="0" borderId="0" xfId="127" applyFont="1" applyAlignment="1">
      <alignment horizontal="left"/>
    </xf>
    <xf numFmtId="0" fontId="16" fillId="0" borderId="0" xfId="127" applyNumberFormat="1"/>
    <xf numFmtId="0" fontId="96" fillId="0" borderId="0" xfId="127" applyNumberFormat="1" applyFont="1"/>
    <xf numFmtId="3" fontId="16" fillId="0" borderId="0" xfId="127" applyNumberFormat="1"/>
    <xf numFmtId="3" fontId="16" fillId="0" borderId="0" xfId="58" applyNumberFormat="1" applyFont="1"/>
    <xf numFmtId="0" fontId="37" fillId="0" borderId="0" xfId="0" quotePrefix="1" applyFont="1" applyAlignment="1">
      <alignment horizontal="center"/>
    </xf>
    <xf numFmtId="166" fontId="17" fillId="0" borderId="0" xfId="28" applyNumberFormat="1" applyFont="1" applyFill="1"/>
    <xf numFmtId="41" fontId="182" fillId="85" borderId="22" xfId="9681" applyNumberFormat="1" applyFont="1" applyFill="1" applyBorder="1" applyAlignment="1">
      <alignment horizontal="left"/>
    </xf>
    <xf numFmtId="165" fontId="37" fillId="84" borderId="29" xfId="30" applyNumberFormat="1" applyFont="1" applyFill="1" applyBorder="1" applyAlignment="1">
      <alignment horizontal="center"/>
    </xf>
    <xf numFmtId="165" fontId="37" fillId="84" borderId="32" xfId="30" applyNumberFormat="1" applyFont="1" applyFill="1" applyBorder="1" applyAlignment="1">
      <alignment horizontal="center"/>
    </xf>
    <xf numFmtId="166" fontId="37" fillId="84" borderId="0" xfId="9680" applyNumberFormat="1" applyFont="1" applyFill="1" applyBorder="1" applyAlignment="1">
      <alignment horizontal="center" vertical="center" wrapText="1"/>
    </xf>
    <xf numFmtId="165" fontId="17" fillId="84" borderId="0" xfId="30" applyNumberFormat="1" applyFont="1" applyFill="1" applyBorder="1"/>
    <xf numFmtId="167" fontId="17" fillId="0" borderId="0" xfId="54" applyNumberFormat="1" applyFont="1" applyFill="1" applyBorder="1" applyAlignment="1" applyProtection="1">
      <alignment horizontal="center" vertical="center"/>
    </xf>
    <xf numFmtId="37" fontId="17" fillId="0" borderId="0" xfId="54" applyNumberFormat="1" applyFont="1" applyFill="1" applyBorder="1" applyAlignment="1" applyProtection="1">
      <alignment vertical="center"/>
    </xf>
    <xf numFmtId="37" fontId="17" fillId="0" borderId="11" xfId="54" applyNumberFormat="1" applyFont="1" applyFill="1" applyBorder="1" applyAlignment="1" applyProtection="1">
      <alignment vertical="center"/>
    </xf>
    <xf numFmtId="168" fontId="37" fillId="0" borderId="0" xfId="53" applyNumberFormat="1" applyFont="1" applyFill="1" applyBorder="1" applyAlignment="1">
      <alignment horizontal="center" vertical="center"/>
    </xf>
    <xf numFmtId="0" fontId="37" fillId="0" borderId="0" xfId="54" applyFont="1" applyFill="1" applyAlignment="1" applyProtection="1">
      <alignment horizontal="left" vertical="center"/>
    </xf>
    <xf numFmtId="169" fontId="36" fillId="0" borderId="0" xfId="54" applyNumberFormat="1" applyFont="1" applyFill="1" applyBorder="1" applyAlignment="1">
      <alignment vertical="center"/>
    </xf>
    <xf numFmtId="169" fontId="37" fillId="0" borderId="0" xfId="54" applyNumberFormat="1" applyFont="1" applyFill="1" applyBorder="1" applyAlignment="1">
      <alignment vertical="center"/>
    </xf>
    <xf numFmtId="37" fontId="37" fillId="0" borderId="0" xfId="54" applyNumberFormat="1" applyFont="1" applyFill="1" applyBorder="1" applyAlignment="1" applyProtection="1">
      <alignment vertical="center"/>
    </xf>
    <xf numFmtId="167" fontId="37" fillId="0" borderId="0" xfId="54" applyNumberFormat="1" applyFont="1" applyFill="1" applyBorder="1" applyAlignment="1" applyProtection="1">
      <alignment horizontal="center" vertical="center"/>
    </xf>
    <xf numFmtId="0" fontId="70" fillId="0" borderId="0" xfId="54" applyFont="1" applyFill="1" applyBorder="1"/>
    <xf numFmtId="37" fontId="17" fillId="0" borderId="0" xfId="54" applyNumberFormat="1" applyFont="1" applyFill="1" applyBorder="1" applyAlignment="1" applyProtection="1">
      <alignment horizontal="left" vertical="center" indent="1"/>
    </xf>
    <xf numFmtId="37" fontId="17" fillId="0" borderId="0" xfId="54" quotePrefix="1" applyNumberFormat="1" applyFont="1" applyFill="1" applyBorder="1" applyAlignment="1" applyProtection="1">
      <alignment horizontal="left" vertical="center" wrapText="1" indent="1"/>
    </xf>
    <xf numFmtId="37" fontId="17" fillId="0" borderId="0" xfId="54" quotePrefix="1" applyNumberFormat="1" applyFont="1" applyFill="1" applyBorder="1" applyAlignment="1" applyProtection="1">
      <alignment vertical="center"/>
    </xf>
    <xf numFmtId="37" fontId="17" fillId="0" borderId="0" xfId="54" quotePrefix="1" applyNumberFormat="1" applyFont="1" applyFill="1" applyBorder="1" applyAlignment="1" applyProtection="1">
      <alignment horizontal="left" vertical="center" indent="1"/>
    </xf>
    <xf numFmtId="167" fontId="70" fillId="0" borderId="0" xfId="54" applyNumberFormat="1" applyFont="1" applyFill="1"/>
    <xf numFmtId="167" fontId="17" fillId="0" borderId="0" xfId="54" applyNumberFormat="1" applyFont="1" applyFill="1" applyBorder="1" applyAlignment="1" applyProtection="1">
      <alignment horizontal="center" vertical="center"/>
      <protection locked="0"/>
    </xf>
    <xf numFmtId="171" fontId="17" fillId="0" borderId="0" xfId="54" applyNumberFormat="1" applyFont="1" applyFill="1" applyAlignment="1" applyProtection="1">
      <alignment horizontal="left" vertical="center"/>
    </xf>
    <xf numFmtId="0" fontId="37" fillId="0" borderId="0" xfId="54" applyFont="1" applyFill="1" applyAlignment="1" applyProtection="1">
      <alignment horizontal="left" vertical="center"/>
      <protection locked="0"/>
    </xf>
    <xf numFmtId="37" fontId="17" fillId="0" borderId="0" xfId="54" applyNumberFormat="1" applyFont="1" applyFill="1" applyBorder="1" applyAlignment="1" applyProtection="1">
      <alignment vertical="center"/>
      <protection locked="0"/>
    </xf>
    <xf numFmtId="170" fontId="36" fillId="0" borderId="0" xfId="54" applyNumberFormat="1" applyFont="1" applyFill="1" applyAlignment="1">
      <alignment horizontal="center" vertical="center"/>
    </xf>
    <xf numFmtId="172" fontId="17" fillId="0" borderId="0" xfId="54" applyNumberFormat="1" applyFont="1" applyFill="1" applyAlignment="1" applyProtection="1">
      <alignment horizontal="left" vertical="center"/>
    </xf>
    <xf numFmtId="0" fontId="37" fillId="0" borderId="22" xfId="54" applyFont="1" applyFill="1" applyBorder="1" applyAlignment="1" applyProtection="1">
      <alignment horizontal="left" vertical="center"/>
    </xf>
    <xf numFmtId="172" fontId="37" fillId="0" borderId="0" xfId="54" applyNumberFormat="1" applyFont="1" applyFill="1" applyAlignment="1" applyProtection="1">
      <alignment horizontal="left" vertical="center"/>
    </xf>
    <xf numFmtId="39" fontId="86" fillId="0" borderId="0" xfId="54" applyNumberFormat="1" applyFont="1" applyFill="1" applyBorder="1" applyAlignment="1" applyProtection="1">
      <alignment horizontal="right"/>
    </xf>
    <xf numFmtId="169" fontId="183" fillId="0" borderId="0" xfId="54" applyNumberFormat="1" applyFont="1" applyFill="1" applyBorder="1" applyAlignment="1">
      <alignment vertical="center"/>
    </xf>
    <xf numFmtId="169" fontId="54" fillId="0" borderId="0" xfId="54" applyNumberFormat="1" applyFont="1" applyFill="1" applyBorder="1" applyAlignment="1">
      <alignment vertical="center"/>
    </xf>
    <xf numFmtId="41" fontId="182" fillId="0" borderId="0" xfId="9681" applyNumberFormat="1" applyFont="1" applyFill="1" applyBorder="1" applyAlignment="1">
      <alignment horizontal="left"/>
    </xf>
    <xf numFmtId="166" fontId="37" fillId="28" borderId="29" xfId="9680" applyNumberFormat="1" applyFont="1" applyFill="1" applyBorder="1" applyAlignment="1">
      <alignment horizontal="center" vertical="center" wrapText="1"/>
    </xf>
    <xf numFmtId="41" fontId="182" fillId="85" borderId="11" xfId="9681" applyNumberFormat="1" applyFont="1" applyFill="1" applyBorder="1" applyAlignment="1">
      <alignment horizontal="left"/>
    </xf>
    <xf numFmtId="168" fontId="37" fillId="0" borderId="34" xfId="53" applyNumberFormat="1" applyFont="1" applyFill="1" applyBorder="1" applyAlignment="1">
      <alignment horizontal="center" vertical="center"/>
    </xf>
    <xf numFmtId="168" fontId="37" fillId="0" borderId="29" xfId="53" applyNumberFormat="1" applyFont="1" applyFill="1" applyBorder="1" applyAlignment="1">
      <alignment horizontal="center" vertical="center"/>
    </xf>
    <xf numFmtId="165" fontId="17" fillId="39" borderId="0" xfId="30" quotePrefix="1" applyNumberFormat="1" applyFont="1" applyFill="1" applyBorder="1"/>
    <xf numFmtId="165" fontId="36" fillId="0" borderId="0" xfId="30" applyNumberFormat="1" applyFont="1" applyFill="1" applyBorder="1" applyAlignment="1">
      <alignment vertical="center"/>
    </xf>
    <xf numFmtId="165" fontId="182" fillId="85" borderId="22" xfId="30" applyNumberFormat="1" applyFont="1" applyFill="1" applyBorder="1" applyAlignment="1">
      <alignment horizontal="left"/>
    </xf>
    <xf numFmtId="165" fontId="17" fillId="36" borderId="0" xfId="30" applyNumberFormat="1" applyFont="1" applyFill="1" applyBorder="1"/>
    <xf numFmtId="165" fontId="17" fillId="0" borderId="0" xfId="30" applyNumberFormat="1" applyFont="1" applyFill="1" applyBorder="1" applyAlignment="1" applyProtection="1">
      <alignment vertical="center"/>
    </xf>
    <xf numFmtId="165" fontId="86" fillId="0" borderId="0" xfId="30" applyNumberFormat="1" applyFont="1" applyFill="1" applyBorder="1" applyAlignment="1" applyProtection="1">
      <alignment horizontal="right"/>
    </xf>
    <xf numFmtId="37" fontId="37" fillId="0" borderId="34" xfId="54" applyNumberFormat="1" applyFont="1" applyFill="1" applyBorder="1" applyAlignment="1" applyProtection="1">
      <alignment horizontal="center" vertical="center"/>
    </xf>
    <xf numFmtId="169" fontId="36" fillId="37" borderId="0" xfId="54" applyNumberFormat="1" applyFont="1" applyFill="1" applyBorder="1" applyAlignment="1">
      <alignment vertical="center"/>
    </xf>
    <xf numFmtId="0" fontId="66" fillId="0" borderId="0" xfId="53" applyFont="1" applyFill="1" applyAlignment="1">
      <alignment horizontal="center"/>
    </xf>
    <xf numFmtId="0" fontId="70" fillId="0" borderId="0" xfId="54" applyFont="1" applyFill="1"/>
    <xf numFmtId="0" fontId="37" fillId="0" borderId="11" xfId="53" applyFont="1" applyFill="1" applyBorder="1" applyAlignment="1">
      <alignment horizontal="center" vertical="center"/>
    </xf>
    <xf numFmtId="0" fontId="70" fillId="0" borderId="19" xfId="54" applyFont="1" applyFill="1" applyBorder="1"/>
    <xf numFmtId="169" fontId="36" fillId="0" borderId="0" xfId="54" applyNumberFormat="1" applyFont="1" applyFill="1" applyAlignment="1">
      <alignment vertical="center"/>
    </xf>
    <xf numFmtId="169" fontId="36" fillId="0" borderId="19" xfId="54" applyNumberFormat="1" applyFont="1" applyFill="1" applyBorder="1" applyAlignment="1">
      <alignment vertical="center"/>
    </xf>
    <xf numFmtId="169" fontId="36" fillId="0" borderId="11" xfId="54" applyNumberFormat="1" applyFont="1" applyFill="1" applyBorder="1" applyAlignment="1">
      <alignment vertical="center"/>
    </xf>
    <xf numFmtId="169" fontId="17" fillId="0" borderId="0" xfId="54" applyNumberFormat="1" applyFont="1" applyFill="1" applyBorder="1" applyAlignment="1">
      <alignment vertical="center"/>
    </xf>
    <xf numFmtId="169" fontId="17" fillId="0" borderId="19" xfId="54" applyNumberFormat="1" applyFont="1" applyFill="1" applyBorder="1" applyAlignment="1">
      <alignment vertical="center"/>
    </xf>
    <xf numFmtId="169" fontId="17" fillId="0" borderId="11" xfId="54" applyNumberFormat="1" applyFont="1" applyFill="1" applyBorder="1" applyAlignment="1">
      <alignment vertical="center"/>
    </xf>
    <xf numFmtId="169" fontId="36" fillId="0" borderId="22" xfId="54" applyNumberFormat="1" applyFont="1" applyFill="1" applyBorder="1" applyAlignment="1">
      <alignment vertical="center"/>
    </xf>
    <xf numFmtId="169" fontId="17" fillId="0" borderId="24" xfId="54" applyNumberFormat="1" applyFont="1" applyFill="1" applyBorder="1" applyAlignment="1">
      <alignment vertical="center"/>
    </xf>
    <xf numFmtId="169" fontId="184" fillId="0" borderId="0" xfId="54" applyNumberFormat="1" applyFont="1" applyFill="1" applyBorder="1" applyAlignment="1">
      <alignment vertical="center"/>
    </xf>
    <xf numFmtId="165" fontId="17" fillId="0" borderId="0" xfId="30" applyNumberFormat="1" applyFont="1" applyFill="1"/>
    <xf numFmtId="165" fontId="17" fillId="36" borderId="0" xfId="30" applyNumberFormat="1" applyFont="1" applyFill="1" applyBorder="1" applyAlignment="1">
      <alignment horizontal="center"/>
    </xf>
    <xf numFmtId="165" fontId="17" fillId="84" borderId="25" xfId="30" applyNumberFormat="1" applyFont="1" applyFill="1" applyBorder="1"/>
    <xf numFmtId="165" fontId="17" fillId="84" borderId="22" xfId="30" applyNumberFormat="1" applyFont="1" applyFill="1" applyBorder="1"/>
    <xf numFmtId="169" fontId="36" fillId="37" borderId="22" xfId="54" applyNumberFormat="1" applyFont="1" applyFill="1" applyBorder="1" applyAlignment="1">
      <alignment vertical="center"/>
    </xf>
    <xf numFmtId="165" fontId="17" fillId="36" borderId="22" xfId="30" applyNumberFormat="1" applyFont="1" applyFill="1" applyBorder="1" applyAlignment="1">
      <alignment horizontal="center"/>
    </xf>
    <xf numFmtId="169" fontId="36" fillId="0" borderId="24" xfId="54" applyNumberFormat="1" applyFont="1" applyFill="1" applyBorder="1" applyAlignment="1">
      <alignment vertical="center"/>
    </xf>
    <xf numFmtId="165" fontId="17" fillId="36" borderId="11" xfId="30" applyNumberFormat="1" applyFont="1" applyFill="1" applyBorder="1" applyAlignment="1">
      <alignment horizontal="center"/>
    </xf>
    <xf numFmtId="165" fontId="17" fillId="36" borderId="22" xfId="30" applyNumberFormat="1" applyFont="1" applyFill="1" applyBorder="1"/>
    <xf numFmtId="165" fontId="17" fillId="36" borderId="25" xfId="30" applyNumberFormat="1" applyFont="1" applyFill="1" applyBorder="1"/>
    <xf numFmtId="0" fontId="66" fillId="0" borderId="0" xfId="53" applyFont="1" applyFill="1" applyAlignment="1"/>
    <xf numFmtId="0" fontId="47" fillId="0" borderId="0" xfId="54" applyFill="1" applyAlignment="1"/>
    <xf numFmtId="0" fontId="47" fillId="0" borderId="0" xfId="54" applyFill="1" applyBorder="1" applyAlignment="1"/>
    <xf numFmtId="37" fontId="59" fillId="0" borderId="0" xfId="54" applyNumberFormat="1" applyFont="1" applyFill="1" applyBorder="1" applyAlignment="1"/>
    <xf numFmtId="37" fontId="71" fillId="0" borderId="0" xfId="53" applyNumberFormat="1" applyFont="1" applyFill="1" applyBorder="1" applyAlignment="1"/>
    <xf numFmtId="37" fontId="64" fillId="0" borderId="0" xfId="54" applyNumberFormat="1" applyFont="1" applyFill="1" applyBorder="1" applyAlignment="1"/>
    <xf numFmtId="171" fontId="59" fillId="0" borderId="0" xfId="54" applyNumberFormat="1" applyFont="1" applyFill="1" applyBorder="1" applyAlignment="1"/>
    <xf numFmtId="37" fontId="46" fillId="0" borderId="0" xfId="53" applyNumberFormat="1" applyFont="1" applyFill="1" applyBorder="1" applyAlignment="1"/>
    <xf numFmtId="171" fontId="46" fillId="0" borderId="0" xfId="30" applyNumberFormat="1" applyFont="1" applyFill="1" applyBorder="1" applyAlignment="1"/>
    <xf numFmtId="171" fontId="46" fillId="0" borderId="0" xfId="53" applyNumberFormat="1" applyFont="1" applyFill="1" applyBorder="1" applyAlignment="1"/>
    <xf numFmtId="0" fontId="75" fillId="0" borderId="0" xfId="0" applyFont="1" applyFill="1"/>
    <xf numFmtId="38" fontId="16" fillId="0" borderId="0" xfId="127" applyNumberFormat="1"/>
    <xf numFmtId="37" fontId="55" fillId="0" borderId="0" xfId="54" applyNumberFormat="1" applyFont="1" applyFill="1" applyBorder="1" applyAlignment="1" applyProtection="1">
      <alignment horizontal="center" vertical="center"/>
    </xf>
    <xf numFmtId="0" fontId="66" fillId="0" borderId="0" xfId="53" applyFont="1" applyFill="1" applyAlignment="1">
      <alignment horizontal="center"/>
    </xf>
    <xf numFmtId="0" fontId="186" fillId="32" borderId="0" xfId="8548" applyFont="1" applyFill="1" applyAlignment="1">
      <alignment horizontal="center"/>
    </xf>
    <xf numFmtId="0" fontId="187" fillId="86" borderId="56" xfId="2749" applyFont="1" applyFill="1" applyBorder="1" applyAlignment="1">
      <alignment horizontal="center" wrapText="1"/>
    </xf>
    <xf numFmtId="0" fontId="66" fillId="0" borderId="0" xfId="53" applyFont="1" applyFill="1" applyAlignment="1">
      <alignment horizontal="center"/>
    </xf>
    <xf numFmtId="0" fontId="188" fillId="0" borderId="0" xfId="0" applyFont="1"/>
    <xf numFmtId="0" fontId="188" fillId="0" borderId="0" xfId="0" applyFont="1" applyFill="1"/>
    <xf numFmtId="166" fontId="37" fillId="84" borderId="0" xfId="9680" applyNumberFormat="1" applyFont="1" applyFill="1" applyBorder="1" applyAlignment="1">
      <alignment vertical="center" wrapText="1"/>
    </xf>
    <xf numFmtId="37" fontId="37" fillId="0" borderId="0" xfId="54" applyNumberFormat="1" applyFont="1" applyFill="1" applyBorder="1" applyAlignment="1" applyProtection="1">
      <alignment horizontal="center" vertical="center"/>
    </xf>
    <xf numFmtId="167" fontId="37" fillId="0" borderId="0" xfId="54" applyNumberFormat="1" applyFont="1" applyFill="1" applyBorder="1" applyAlignment="1" applyProtection="1">
      <alignment horizontal="center"/>
    </xf>
    <xf numFmtId="37" fontId="37" fillId="0" borderId="0" xfId="54" applyNumberFormat="1" applyFont="1" applyFill="1" applyBorder="1" applyAlignment="1" applyProtection="1">
      <alignment horizontal="center"/>
    </xf>
    <xf numFmtId="166" fontId="57" fillId="0" borderId="0" xfId="28" applyNumberFormat="1" applyFont="1" applyFill="1" applyBorder="1" applyAlignment="1" applyProtection="1">
      <alignment horizontal="center" vertical="center"/>
    </xf>
    <xf numFmtId="0" fontId="76" fillId="0" borderId="0" xfId="54" applyNumberFormat="1" applyFont="1" applyFill="1" applyBorder="1" applyAlignment="1" applyProtection="1">
      <alignment horizontal="center" vertical="center"/>
    </xf>
    <xf numFmtId="1" fontId="76" fillId="0" borderId="0" xfId="54" applyNumberFormat="1" applyFont="1" applyFill="1" applyBorder="1" applyAlignment="1" applyProtection="1">
      <alignment horizontal="center" vertical="center"/>
    </xf>
    <xf numFmtId="167" fontId="46" fillId="0" borderId="0" xfId="54" applyNumberFormat="1" applyFont="1" applyFill="1" applyBorder="1" applyAlignment="1" applyProtection="1">
      <alignment vertical="top"/>
    </xf>
    <xf numFmtId="0" fontId="40" fillId="0" borderId="0" xfId="0" applyFont="1" applyAlignment="1">
      <alignment horizontal="center"/>
    </xf>
    <xf numFmtId="0" fontId="189" fillId="0" borderId="0" xfId="2735" applyFont="1"/>
    <xf numFmtId="179" fontId="0" fillId="33" borderId="19" xfId="28" applyNumberFormat="1" applyFont="1" applyFill="1" applyBorder="1"/>
    <xf numFmtId="0" fontId="96" fillId="38" borderId="13" xfId="0" applyFont="1" applyFill="1" applyBorder="1" applyAlignment="1">
      <alignment horizontal="center"/>
    </xf>
    <xf numFmtId="0" fontId="96" fillId="38" borderId="14" xfId="0" applyFont="1" applyFill="1" applyBorder="1" applyAlignment="1">
      <alignment horizontal="center"/>
    </xf>
    <xf numFmtId="0" fontId="96" fillId="38" borderId="54" xfId="0" applyFont="1" applyFill="1" applyBorder="1" applyAlignment="1">
      <alignment horizontal="center"/>
    </xf>
    <xf numFmtId="165" fontId="17" fillId="36" borderId="0" xfId="9677" applyNumberFormat="1" applyFont="1" applyFill="1" applyBorder="1"/>
    <xf numFmtId="37" fontId="38" fillId="0" borderId="0" xfId="54" quotePrefix="1" applyNumberFormat="1" applyFont="1" applyAlignment="1">
      <alignment horizontal="left" vertical="center"/>
    </xf>
    <xf numFmtId="196" fontId="16" fillId="0" borderId="34" xfId="58" applyNumberFormat="1" applyFont="1" applyBorder="1"/>
    <xf numFmtId="0" fontId="16" fillId="0" borderId="34" xfId="127" applyBorder="1"/>
    <xf numFmtId="0" fontId="96" fillId="0" borderId="0" xfId="127" applyFont="1" applyAlignment="1">
      <alignment horizontal="center"/>
    </xf>
    <xf numFmtId="196" fontId="16" fillId="0" borderId="34" xfId="58" applyNumberFormat="1" applyFont="1" applyBorder="1" applyAlignment="1">
      <alignment horizontal="right"/>
    </xf>
    <xf numFmtId="0" fontId="104" fillId="0" borderId="0" xfId="127" applyFont="1" applyAlignment="1">
      <alignment horizontal="center"/>
    </xf>
    <xf numFmtId="0" fontId="16" fillId="0" borderId="0" xfId="127" applyFill="1"/>
    <xf numFmtId="0" fontId="9" fillId="0" borderId="0" xfId="127" applyFont="1" applyFill="1"/>
    <xf numFmtId="198" fontId="16" fillId="0" borderId="11" xfId="127" applyNumberFormat="1" applyFill="1" applyBorder="1"/>
    <xf numFmtId="198" fontId="16" fillId="0" borderId="30" xfId="127" applyNumberFormat="1" applyFill="1" applyBorder="1"/>
    <xf numFmtId="0" fontId="104" fillId="0" borderId="0" xfId="127" applyFont="1" applyFill="1"/>
    <xf numFmtId="0" fontId="16" fillId="0" borderId="11" xfId="127" applyFill="1" applyBorder="1"/>
    <xf numFmtId="0" fontId="16" fillId="0" borderId="30" xfId="127" applyFill="1" applyBorder="1" applyAlignment="1">
      <alignment horizontal="center"/>
    </xf>
    <xf numFmtId="198" fontId="16" fillId="0" borderId="22" xfId="127" applyNumberFormat="1" applyFill="1" applyBorder="1"/>
    <xf numFmtId="198" fontId="16" fillId="0" borderId="28" xfId="127" applyNumberFormat="1" applyFill="1" applyBorder="1"/>
    <xf numFmtId="198" fontId="16" fillId="0" borderId="0" xfId="127" applyNumberFormat="1" applyFill="1"/>
    <xf numFmtId="198" fontId="16" fillId="0" borderId="10" xfId="127" applyNumberFormat="1" applyFill="1" applyBorder="1"/>
    <xf numFmtId="180" fontId="16" fillId="0" borderId="0" xfId="127" applyNumberFormat="1" applyFill="1"/>
    <xf numFmtId="180" fontId="180" fillId="0" borderId="0" xfId="127" applyNumberFormat="1" applyFont="1" applyFill="1"/>
    <xf numFmtId="0" fontId="96" fillId="0" borderId="0" xfId="127" applyNumberFormat="1" applyFont="1" applyFill="1"/>
    <xf numFmtId="0" fontId="16" fillId="0" borderId="0" xfId="127" applyNumberFormat="1" applyFill="1"/>
    <xf numFmtId="0" fontId="16" fillId="0" borderId="0" xfId="58" applyNumberFormat="1" applyFont="1" applyFill="1"/>
    <xf numFmtId="0" fontId="190" fillId="0" borderId="0" xfId="127" applyFont="1" applyFill="1" applyBorder="1" applyAlignment="1">
      <alignment horizontal="left"/>
    </xf>
    <xf numFmtId="0" fontId="8" fillId="0" borderId="11" xfId="127" applyFont="1" applyFill="1" applyBorder="1"/>
    <xf numFmtId="173" fontId="191" fillId="0" borderId="0" xfId="128" applyNumberFormat="1" applyFont="1" applyFill="1" applyBorder="1"/>
    <xf numFmtId="198" fontId="8" fillId="0" borderId="22" xfId="127" applyNumberFormat="1" applyFont="1" applyFill="1" applyBorder="1"/>
    <xf numFmtId="198" fontId="8" fillId="0" borderId="0" xfId="127" applyNumberFormat="1" applyFont="1" applyFill="1"/>
    <xf numFmtId="198" fontId="8" fillId="0" borderId="11" xfId="127" applyNumberFormat="1" applyFont="1" applyFill="1" applyBorder="1"/>
    <xf numFmtId="180" fontId="8" fillId="0" borderId="0" xfId="127" applyNumberFormat="1" applyFont="1" applyFill="1"/>
    <xf numFmtId="198" fontId="8" fillId="0" borderId="0" xfId="127" applyNumberFormat="1" applyFont="1"/>
    <xf numFmtId="198" fontId="8" fillId="0" borderId="22" xfId="127" applyNumberFormat="1" applyFont="1" applyBorder="1"/>
    <xf numFmtId="196" fontId="16" fillId="0" borderId="34" xfId="58" applyNumberFormat="1" applyFont="1" applyFill="1" applyBorder="1"/>
    <xf numFmtId="0" fontId="96" fillId="0" borderId="34" xfId="127" applyFont="1" applyFill="1" applyBorder="1" applyAlignment="1">
      <alignment horizontal="center"/>
    </xf>
    <xf numFmtId="0" fontId="96" fillId="0" borderId="34" xfId="127" applyFont="1" applyBorder="1" applyAlignment="1">
      <alignment horizontal="center"/>
    </xf>
    <xf numFmtId="180" fontId="96" fillId="0" borderId="34" xfId="127" applyNumberFormat="1" applyFont="1" applyBorder="1" applyAlignment="1">
      <alignment horizontal="center"/>
    </xf>
    <xf numFmtId="180" fontId="96" fillId="0" borderId="0" xfId="127" applyNumberFormat="1" applyFont="1"/>
    <xf numFmtId="0" fontId="96" fillId="0" borderId="95" xfId="127" applyFont="1" applyBorder="1" applyAlignment="1">
      <alignment horizontal="center"/>
    </xf>
    <xf numFmtId="0" fontId="17" fillId="78" borderId="0" xfId="0" applyFont="1" applyFill="1" applyBorder="1" applyAlignment="1">
      <alignment horizontal="center"/>
    </xf>
    <xf numFmtId="0" fontId="178" fillId="0" borderId="0" xfId="0" applyFont="1" applyAlignment="1">
      <alignment horizontal="center"/>
    </xf>
    <xf numFmtId="0" fontId="177" fillId="32" borderId="0" xfId="6032" applyFont="1" applyFill="1" applyBorder="1" applyAlignment="1">
      <alignment horizontal="center"/>
    </xf>
    <xf numFmtId="0" fontId="177" fillId="32" borderId="0" xfId="0" applyFont="1" applyFill="1" applyBorder="1" applyAlignment="1">
      <alignment horizontal="center"/>
    </xf>
    <xf numFmtId="0" fontId="177" fillId="32" borderId="11" xfId="0" applyFont="1" applyFill="1" applyBorder="1" applyAlignment="1">
      <alignment horizontal="center"/>
    </xf>
    <xf numFmtId="0" fontId="190" fillId="0" borderId="0" xfId="2735" applyFont="1" applyAlignment="1">
      <alignment horizontal="center"/>
    </xf>
    <xf numFmtId="44" fontId="17" fillId="36" borderId="0" xfId="9677" applyNumberFormat="1" applyFont="1" applyFill="1" applyBorder="1"/>
    <xf numFmtId="0" fontId="16" fillId="0" borderId="0" xfId="127" applyAlignment="1">
      <alignment horizontal="center"/>
    </xf>
    <xf numFmtId="196" fontId="16" fillId="0" borderId="34" xfId="58" applyNumberFormat="1" applyFont="1" applyBorder="1" applyAlignment="1">
      <alignment horizontal="center"/>
    </xf>
    <xf numFmtId="199" fontId="16" fillId="0" borderId="34" xfId="127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11" xfId="127" applyFont="1" applyFill="1" applyBorder="1"/>
    <xf numFmtId="198" fontId="7" fillId="0" borderId="22" xfId="127" applyNumberFormat="1" applyFont="1" applyFill="1" applyBorder="1"/>
    <xf numFmtId="198" fontId="7" fillId="0" borderId="0" xfId="127" applyNumberFormat="1" applyFont="1" applyFill="1"/>
    <xf numFmtId="198" fontId="7" fillId="0" borderId="11" xfId="127" applyNumberFormat="1" applyFont="1" applyFill="1" applyBorder="1"/>
    <xf numFmtId="0" fontId="96" fillId="38" borderId="10" xfId="0" applyFont="1" applyFill="1" applyBorder="1" applyAlignment="1">
      <alignment horizontal="center" wrapText="1"/>
    </xf>
    <xf numFmtId="0" fontId="96" fillId="38" borderId="0" xfId="0" applyFont="1" applyFill="1" applyBorder="1" applyAlignment="1">
      <alignment horizontal="center" wrapText="1"/>
    </xf>
    <xf numFmtId="0" fontId="17" fillId="38" borderId="0" xfId="6035" applyFont="1" applyFill="1" applyBorder="1" applyAlignment="1">
      <alignment horizontal="left" indent="2"/>
    </xf>
    <xf numFmtId="0" fontId="37" fillId="0" borderId="34" xfId="54" applyFont="1" applyFill="1" applyBorder="1"/>
    <xf numFmtId="0" fontId="15" fillId="0" borderId="0" xfId="2735" applyAlignment="1">
      <alignment horizontal="center"/>
    </xf>
    <xf numFmtId="0" fontId="96" fillId="0" borderId="0" xfId="2735" applyFont="1" applyAlignment="1">
      <alignment horizontal="center"/>
    </xf>
    <xf numFmtId="0" fontId="189" fillId="0" borderId="0" xfId="2735" applyFont="1" applyAlignment="1">
      <alignment horizontal="center"/>
    </xf>
    <xf numFmtId="37" fontId="40" fillId="0" borderId="0" xfId="54" applyNumberFormat="1" applyFont="1" applyFill="1" applyBorder="1" applyAlignment="1" applyProtection="1">
      <alignment horizontal="center"/>
    </xf>
    <xf numFmtId="37" fontId="40" fillId="0" borderId="0" xfId="54" quotePrefix="1" applyNumberFormat="1" applyFont="1" applyFill="1" applyBorder="1" applyAlignment="1" applyProtection="1">
      <alignment horizontal="center"/>
    </xf>
    <xf numFmtId="0" fontId="40" fillId="0" borderId="0" xfId="53" applyFont="1" applyFill="1" applyAlignment="1">
      <alignment horizontal="center"/>
    </xf>
    <xf numFmtId="0" fontId="41" fillId="0" borderId="0" xfId="53" applyFont="1" applyFill="1" applyAlignment="1">
      <alignment horizontal="center"/>
    </xf>
    <xf numFmtId="165" fontId="17" fillId="84" borderId="18" xfId="30" applyNumberFormat="1" applyFont="1" applyFill="1" applyBorder="1"/>
    <xf numFmtId="165" fontId="17" fillId="84" borderId="23" xfId="30" applyNumberFormat="1" applyFont="1" applyFill="1" applyBorder="1"/>
    <xf numFmtId="165" fontId="17" fillId="39" borderId="24" xfId="30" applyNumberFormat="1" applyFont="1" applyFill="1" applyBorder="1"/>
    <xf numFmtId="169" fontId="36" fillId="37" borderId="54" xfId="54" applyNumberFormat="1" applyFont="1" applyFill="1" applyBorder="1" applyAlignment="1">
      <alignment vertical="center"/>
    </xf>
    <xf numFmtId="169" fontId="184" fillId="36" borderId="54" xfId="54" applyNumberFormat="1" applyFont="1" applyFill="1" applyBorder="1" applyAlignment="1">
      <alignment vertical="center"/>
    </xf>
    <xf numFmtId="169" fontId="184" fillId="36" borderId="14" xfId="54" applyNumberFormat="1" applyFont="1" applyFill="1" applyBorder="1" applyAlignment="1">
      <alignment vertical="center"/>
    </xf>
    <xf numFmtId="166" fontId="37" fillId="0" borderId="18" xfId="9680" applyNumberFormat="1" applyFont="1" applyFill="1" applyBorder="1" applyAlignment="1">
      <alignment horizontal="center" vertical="center" wrapText="1"/>
    </xf>
    <xf numFmtId="165" fontId="37" fillId="0" borderId="33" xfId="30" applyNumberFormat="1" applyFont="1" applyFill="1" applyBorder="1" applyAlignment="1">
      <alignment horizontal="center"/>
    </xf>
    <xf numFmtId="0" fontId="96" fillId="38" borderId="36" xfId="0" applyFont="1" applyFill="1" applyBorder="1" applyAlignment="1">
      <alignment horizontal="center" wrapText="1"/>
    </xf>
    <xf numFmtId="0" fontId="96" fillId="38" borderId="27" xfId="0" applyFont="1" applyFill="1" applyBorder="1" applyAlignment="1">
      <alignment horizontal="center" wrapText="1"/>
    </xf>
    <xf numFmtId="0" fontId="96" fillId="38" borderId="96" xfId="0" applyFont="1" applyFill="1" applyBorder="1" applyAlignment="1">
      <alignment horizontal="center" wrapText="1"/>
    </xf>
    <xf numFmtId="0" fontId="17" fillId="38" borderId="19" xfId="6035" applyFont="1" applyFill="1" applyBorder="1" applyAlignment="1">
      <alignment horizontal="left" indent="2"/>
    </xf>
    <xf numFmtId="0" fontId="96" fillId="38" borderId="19" xfId="0" applyFont="1" applyFill="1" applyBorder="1" applyAlignment="1">
      <alignment horizontal="center" wrapText="1"/>
    </xf>
    <xf numFmtId="3" fontId="15" fillId="0" borderId="0" xfId="2735" applyNumberFormat="1"/>
    <xf numFmtId="3" fontId="192" fillId="0" borderId="91" xfId="0" applyNumberFormat="1" applyFont="1" applyBorder="1" applyAlignment="1">
      <alignment horizontal="center" vertical="top"/>
    </xf>
    <xf numFmtId="3" fontId="192" fillId="0" borderId="97" xfId="0" applyNumberFormat="1" applyFont="1" applyBorder="1" applyAlignment="1">
      <alignment horizontal="center" vertical="top"/>
    </xf>
    <xf numFmtId="3" fontId="192" fillId="0" borderId="72" xfId="0" applyNumberFormat="1" applyFont="1" applyBorder="1" applyAlignment="1">
      <alignment horizontal="center" vertical="top"/>
    </xf>
    <xf numFmtId="3" fontId="192" fillId="0" borderId="98" xfId="0" applyNumberFormat="1" applyFont="1" applyBorder="1" applyAlignment="1">
      <alignment horizontal="center" vertical="top"/>
    </xf>
    <xf numFmtId="3" fontId="192" fillId="0" borderId="93" xfId="0" applyNumberFormat="1" applyFont="1" applyBorder="1" applyAlignment="1">
      <alignment horizontal="center" vertical="top"/>
    </xf>
    <xf numFmtId="3" fontId="192" fillId="0" borderId="99" xfId="0" applyNumberFormat="1" applyFont="1" applyBorder="1" applyAlignment="1">
      <alignment horizontal="center" vertical="top"/>
    </xf>
    <xf numFmtId="3" fontId="192" fillId="0" borderId="100" xfId="0" applyNumberFormat="1" applyFont="1" applyBorder="1" applyAlignment="1">
      <alignment horizontal="center" vertical="top"/>
    </xf>
    <xf numFmtId="3" fontId="192" fillId="0" borderId="101" xfId="0" applyNumberFormat="1" applyFont="1" applyBorder="1" applyAlignment="1">
      <alignment horizontal="center" vertical="top"/>
    </xf>
    <xf numFmtId="3" fontId="192" fillId="0" borderId="102" xfId="0" applyNumberFormat="1" applyFont="1" applyBorder="1" applyAlignment="1">
      <alignment horizontal="center" vertical="top"/>
    </xf>
    <xf numFmtId="3" fontId="192" fillId="0" borderId="103" xfId="0" applyNumberFormat="1" applyFont="1" applyBorder="1" applyAlignment="1">
      <alignment horizontal="center" vertical="top"/>
    </xf>
    <xf numFmtId="3" fontId="192" fillId="0" borderId="104" xfId="0" applyNumberFormat="1" applyFont="1" applyBorder="1" applyAlignment="1">
      <alignment horizontal="center" vertical="top"/>
    </xf>
    <xf numFmtId="3" fontId="192" fillId="0" borderId="105" xfId="0" applyNumberFormat="1" applyFont="1" applyBorder="1" applyAlignment="1">
      <alignment horizontal="center" vertical="top"/>
    </xf>
    <xf numFmtId="3" fontId="185" fillId="0" borderId="0" xfId="2749" applyNumberFormat="1" applyFont="1" applyBorder="1" applyAlignment="1">
      <alignment horizontal="center" vertical="top"/>
    </xf>
    <xf numFmtId="0" fontId="97" fillId="32" borderId="0" xfId="8548" applyFill="1" applyAlignment="1">
      <alignment horizontal="right"/>
    </xf>
    <xf numFmtId="164" fontId="97" fillId="32" borderId="0" xfId="8548" applyNumberFormat="1" applyFill="1" applyAlignment="1">
      <alignment horizontal="left"/>
    </xf>
    <xf numFmtId="3" fontId="37" fillId="0" borderId="32" xfId="53" applyNumberFormat="1" applyFont="1" applyFill="1" applyBorder="1" applyAlignment="1">
      <alignment vertical="center"/>
    </xf>
    <xf numFmtId="3" fontId="17" fillId="0" borderId="106" xfId="53" applyNumberFormat="1" applyFont="1" applyFill="1" applyBorder="1" applyAlignment="1">
      <alignment vertical="center"/>
    </xf>
    <xf numFmtId="169" fontId="17" fillId="0" borderId="22" xfId="54" applyNumberFormat="1" applyFont="1" applyFill="1" applyBorder="1" applyAlignment="1">
      <alignment vertical="center"/>
    </xf>
    <xf numFmtId="0" fontId="37" fillId="0" borderId="79" xfId="0" applyFont="1" applyBorder="1"/>
    <xf numFmtId="0" fontId="0" fillId="0" borderId="79" xfId="0" quotePrefix="1" applyBorder="1" applyAlignment="1">
      <alignment horizontal="center"/>
    </xf>
    <xf numFmtId="0" fontId="0" fillId="0" borderId="79" xfId="0" applyBorder="1" applyAlignment="1">
      <alignment horizontal="center"/>
    </xf>
    <xf numFmtId="1" fontId="0" fillId="0" borderId="79" xfId="0" quotePrefix="1" applyNumberFormat="1" applyBorder="1" applyAlignment="1">
      <alignment horizontal="center"/>
    </xf>
    <xf numFmtId="0" fontId="0" fillId="0" borderId="79" xfId="0" applyBorder="1"/>
    <xf numFmtId="165" fontId="37" fillId="84" borderId="0" xfId="30" applyNumberFormat="1" applyFont="1" applyFill="1" applyBorder="1"/>
    <xf numFmtId="165" fontId="37" fillId="36" borderId="0" xfId="30" applyNumberFormat="1" applyFont="1" applyFill="1" applyBorder="1"/>
    <xf numFmtId="0" fontId="37" fillId="0" borderId="0" xfId="0" applyFont="1" applyBorder="1"/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quotePrefix="1" applyNumberFormat="1" applyBorder="1" applyAlignment="1">
      <alignment horizontal="center"/>
    </xf>
    <xf numFmtId="39" fontId="37" fillId="0" borderId="0" xfId="54" applyNumberFormat="1" applyFont="1" applyFill="1" applyBorder="1" applyAlignment="1" applyProtection="1">
      <alignment horizontal="right"/>
    </xf>
    <xf numFmtId="165" fontId="17" fillId="41" borderId="0" xfId="30" applyNumberFormat="1" applyFont="1" applyFill="1" applyBorder="1"/>
    <xf numFmtId="165" fontId="17" fillId="87" borderId="0" xfId="30" applyNumberFormat="1" applyFont="1" applyFill="1" applyBorder="1"/>
    <xf numFmtId="165" fontId="37" fillId="87" borderId="0" xfId="30" applyNumberFormat="1" applyFont="1" applyFill="1" applyBorder="1"/>
    <xf numFmtId="165" fontId="17" fillId="87" borderId="22" xfId="30" applyNumberFormat="1" applyFont="1" applyFill="1" applyBorder="1"/>
    <xf numFmtId="165" fontId="17" fillId="87" borderId="25" xfId="30" applyNumberFormat="1" applyFont="1" applyFill="1" applyBorder="1"/>
    <xf numFmtId="166" fontId="37" fillId="87" borderId="0" xfId="9680" applyNumberFormat="1" applyFont="1" applyFill="1" applyBorder="1" applyAlignment="1">
      <alignment vertical="center" wrapText="1"/>
    </xf>
    <xf numFmtId="164" fontId="97" fillId="32" borderId="34" xfId="8548" applyNumberFormat="1" applyFill="1" applyBorder="1" applyAlignment="1">
      <alignment horizontal="right"/>
    </xf>
    <xf numFmtId="164" fontId="97" fillId="32" borderId="34" xfId="8548" applyNumberFormat="1" applyFill="1" applyBorder="1" applyAlignment="1"/>
    <xf numFmtId="0" fontId="16" fillId="0" borderId="0" xfId="127" applyFill="1" applyBorder="1" applyAlignment="1">
      <alignment horizontal="center"/>
    </xf>
    <xf numFmtId="4" fontId="16" fillId="0" borderId="0" xfId="127" applyNumberFormat="1" applyFill="1"/>
    <xf numFmtId="0" fontId="5" fillId="0" borderId="0" xfId="127" applyFont="1" applyFill="1" applyBorder="1" applyAlignment="1">
      <alignment horizontal="left"/>
    </xf>
    <xf numFmtId="0" fontId="16" fillId="0" borderId="0" xfId="127" applyFill="1" applyBorder="1" applyAlignment="1">
      <alignment horizontal="center"/>
    </xf>
    <xf numFmtId="0" fontId="4" fillId="0" borderId="0" xfId="127" applyFont="1" applyFill="1"/>
    <xf numFmtId="200" fontId="44" fillId="0" borderId="33" xfId="30" applyNumberFormat="1" applyFont="1" applyFill="1" applyBorder="1" applyAlignment="1" applyProtection="1">
      <alignment horizontal="right"/>
    </xf>
    <xf numFmtId="200" fontId="44" fillId="0" borderId="33" xfId="30" applyNumberFormat="1" applyFont="1" applyFill="1" applyBorder="1" applyAlignment="1">
      <alignment horizontal="right"/>
    </xf>
    <xf numFmtId="166" fontId="15" fillId="0" borderId="0" xfId="131" applyNumberFormat="1"/>
    <xf numFmtId="0" fontId="3" fillId="0" borderId="0" xfId="131" applyFont="1"/>
    <xf numFmtId="0" fontId="96" fillId="38" borderId="10" xfId="0" applyFont="1" applyFill="1" applyBorder="1" applyAlignment="1">
      <alignment horizontal="left"/>
    </xf>
    <xf numFmtId="0" fontId="96" fillId="38" borderId="18" xfId="0" applyFont="1" applyFill="1" applyBorder="1" applyAlignment="1">
      <alignment horizontal="center"/>
    </xf>
    <xf numFmtId="0" fontId="96" fillId="38" borderId="0" xfId="0" applyFont="1" applyFill="1" applyBorder="1" applyAlignment="1">
      <alignment horizontal="center"/>
    </xf>
    <xf numFmtId="0" fontId="96" fillId="38" borderId="19" xfId="0" applyFont="1" applyFill="1" applyBorder="1" applyAlignment="1">
      <alignment horizontal="center"/>
    </xf>
    <xf numFmtId="0" fontId="194" fillId="0" borderId="0" xfId="9689" applyFont="1" applyFill="1" applyBorder="1"/>
    <xf numFmtId="0" fontId="194" fillId="0" borderId="0" xfId="9689" applyFont="1" applyFill="1" applyBorder="1" applyAlignment="1">
      <alignment horizontal="right"/>
    </xf>
    <xf numFmtId="201" fontId="197" fillId="89" borderId="0" xfId="9689" applyNumberFormat="1" applyFont="1" applyFill="1" applyBorder="1" applyAlignment="1">
      <alignment horizontal="center" vertical="center" wrapText="1" readingOrder="1"/>
    </xf>
    <xf numFmtId="0" fontId="194" fillId="0" borderId="0" xfId="9689" applyFont="1" applyFill="1" applyBorder="1" applyAlignment="1">
      <alignment horizontal="center" vertical="center"/>
    </xf>
    <xf numFmtId="0" fontId="198" fillId="0" borderId="0" xfId="9689" applyFont="1" applyFill="1" applyBorder="1"/>
    <xf numFmtId="0" fontId="201" fillId="90" borderId="107" xfId="9689" applyNumberFormat="1" applyFont="1" applyFill="1" applyBorder="1" applyAlignment="1">
      <alignment horizontal="center" wrapText="1" readingOrder="1"/>
    </xf>
    <xf numFmtId="0" fontId="201" fillId="90" borderId="107" xfId="9689" applyFont="1" applyFill="1" applyBorder="1" applyAlignment="1">
      <alignment horizontal="center" wrapText="1" readingOrder="1"/>
    </xf>
    <xf numFmtId="14" fontId="194" fillId="0" borderId="0" xfId="9689" applyNumberFormat="1" applyFont="1" applyFill="1" applyBorder="1" applyAlignment="1">
      <alignment horizontal="center" vertical="center"/>
    </xf>
    <xf numFmtId="0" fontId="197" fillId="0" borderId="0" xfId="9689" applyNumberFormat="1" applyFont="1" applyFill="1" applyBorder="1" applyAlignment="1">
      <alignment vertical="top" wrapText="1" readingOrder="1"/>
    </xf>
    <xf numFmtId="202" fontId="197" fillId="0" borderId="0" xfId="9689" applyNumberFormat="1" applyFont="1" applyFill="1" applyBorder="1" applyAlignment="1">
      <alignment horizontal="center" vertical="top" wrapText="1" readingOrder="1"/>
    </xf>
    <xf numFmtId="201" fontId="197" fillId="0" borderId="0" xfId="9689" applyNumberFormat="1" applyFont="1" applyFill="1" applyBorder="1" applyAlignment="1">
      <alignment vertical="top" wrapText="1" readingOrder="1"/>
    </xf>
    <xf numFmtId="203" fontId="197" fillId="0" borderId="0" xfId="9689" applyNumberFormat="1" applyFont="1" applyFill="1" applyBorder="1" applyAlignment="1">
      <alignment vertical="top" wrapText="1" readingOrder="1"/>
    </xf>
    <xf numFmtId="166" fontId="194" fillId="0" borderId="0" xfId="9690" applyNumberFormat="1" applyFont="1" applyFill="1" applyBorder="1" applyAlignment="1">
      <alignment horizontal="center" vertical="center"/>
    </xf>
    <xf numFmtId="1" fontId="194" fillId="0" borderId="0" xfId="9689" applyNumberFormat="1" applyFont="1" applyFill="1" applyBorder="1"/>
    <xf numFmtId="201" fontId="197" fillId="91" borderId="0" xfId="9689" applyNumberFormat="1" applyFont="1" applyFill="1" applyBorder="1" applyAlignment="1">
      <alignment vertical="top" wrapText="1" readingOrder="1"/>
    </xf>
    <xf numFmtId="166" fontId="194" fillId="0" borderId="0" xfId="9689" applyNumberFormat="1" applyFont="1" applyFill="1" applyBorder="1"/>
    <xf numFmtId="166" fontId="194" fillId="0" borderId="0" xfId="9690" applyNumberFormat="1" applyFont="1" applyFill="1" applyBorder="1"/>
    <xf numFmtId="0" fontId="197" fillId="0" borderId="0" xfId="9689" applyNumberFormat="1" applyFont="1" applyFill="1" applyBorder="1" applyAlignment="1">
      <alignment horizontal="center" vertical="center" wrapText="1"/>
    </xf>
    <xf numFmtId="166" fontId="194" fillId="0" borderId="0" xfId="9690" applyNumberFormat="1" applyFont="1" applyFill="1" applyBorder="1" applyAlignment="1"/>
    <xf numFmtId="0" fontId="202" fillId="0" borderId="0" xfId="9689" applyFont="1" applyFill="1" applyBorder="1"/>
    <xf numFmtId="9" fontId="194" fillId="0" borderId="0" xfId="9689" applyNumberFormat="1" applyFont="1" applyFill="1" applyBorder="1"/>
    <xf numFmtId="0" fontId="3" fillId="0" borderId="0" xfId="9691"/>
    <xf numFmtId="0" fontId="3" fillId="0" borderId="0" xfId="9691" applyAlignment="1">
      <alignment horizontal="center"/>
    </xf>
    <xf numFmtId="0" fontId="194" fillId="0" borderId="0" xfId="9689" quotePrefix="1" applyFont="1" applyFill="1" applyBorder="1"/>
    <xf numFmtId="0" fontId="3" fillId="0" borderId="0" xfId="9691" applyFill="1"/>
    <xf numFmtId="0" fontId="3" fillId="0" borderId="0" xfId="9691" applyFill="1" applyAlignment="1">
      <alignment horizontal="right"/>
    </xf>
    <xf numFmtId="0" fontId="3" fillId="0" borderId="0" xfId="9691" applyAlignment="1">
      <alignment horizontal="right"/>
    </xf>
    <xf numFmtId="2" fontId="17" fillId="0" borderId="0" xfId="6651" applyNumberFormat="1" applyFont="1" applyFill="1" applyAlignment="1">
      <alignment horizontal="right"/>
    </xf>
    <xf numFmtId="2" fontId="17" fillId="0" borderId="0" xfId="6651" applyNumberFormat="1" applyFont="1" applyFill="1" applyAlignment="1"/>
    <xf numFmtId="196" fontId="194" fillId="0" borderId="0" xfId="9692" applyNumberFormat="1" applyFont="1" applyFill="1" applyBorder="1"/>
    <xf numFmtId="9" fontId="3" fillId="0" borderId="0" xfId="9691" applyNumberFormat="1" applyFill="1"/>
    <xf numFmtId="9" fontId="194" fillId="0" borderId="0" xfId="9692" applyFont="1" applyFill="1" applyBorder="1"/>
    <xf numFmtId="0" fontId="194" fillId="0" borderId="0" xfId="2688" applyFont="1" applyFill="1" applyBorder="1" applyAlignment="1">
      <alignment horizontal="right"/>
    </xf>
    <xf numFmtId="166" fontId="194" fillId="0" borderId="0" xfId="9693" applyNumberFormat="1" applyFont="1" applyFill="1" applyBorder="1" applyAlignment="1">
      <alignment horizontal="center" vertical="center"/>
    </xf>
    <xf numFmtId="0" fontId="194" fillId="0" borderId="0" xfId="2688" applyFont="1" applyFill="1" applyBorder="1"/>
    <xf numFmtId="0" fontId="194" fillId="0" borderId="0" xfId="2688" quotePrefix="1" applyFont="1" applyFill="1" applyBorder="1" applyAlignment="1">
      <alignment horizontal="right"/>
    </xf>
    <xf numFmtId="165" fontId="17" fillId="39" borderId="0" xfId="30" applyNumberFormat="1" applyFont="1" applyFill="1" applyBorder="1"/>
    <xf numFmtId="0" fontId="186" fillId="32" borderId="0" xfId="8548" applyFont="1" applyFill="1"/>
    <xf numFmtId="3" fontId="0" fillId="0" borderId="0" xfId="0" quotePrefix="1" applyNumberFormat="1" applyAlignment="1">
      <alignment horizontal="center"/>
    </xf>
    <xf numFmtId="169" fontId="36" fillId="0" borderId="125" xfId="54" applyNumberFormat="1" applyFont="1" applyFill="1" applyBorder="1" applyAlignment="1">
      <alignment vertical="center"/>
    </xf>
    <xf numFmtId="169" fontId="36" fillId="37" borderId="108" xfId="54" applyNumberFormat="1" applyFont="1" applyFill="1" applyBorder="1" applyAlignment="1">
      <alignment vertical="center"/>
    </xf>
    <xf numFmtId="165" fontId="17" fillId="0" borderId="11" xfId="28" applyNumberFormat="1" applyFont="1" applyFill="1" applyBorder="1" applyAlignment="1">
      <alignment vertical="center"/>
    </xf>
    <xf numFmtId="196" fontId="16" fillId="0" borderId="0" xfId="127" applyNumberFormat="1"/>
    <xf numFmtId="0" fontId="17" fillId="0" borderId="0" xfId="0" applyFont="1"/>
    <xf numFmtId="0" fontId="37" fillId="0" borderId="28" xfId="0" applyFont="1" applyFill="1" applyBorder="1" applyAlignment="1">
      <alignment vertical="center" wrapText="1"/>
    </xf>
    <xf numFmtId="0" fontId="37" fillId="0" borderId="108" xfId="0" applyFont="1" applyFill="1" applyBorder="1" applyAlignment="1">
      <alignment vertical="center" wrapText="1"/>
    </xf>
    <xf numFmtId="0" fontId="37" fillId="0" borderId="108" xfId="0" applyFont="1" applyFill="1" applyBorder="1" applyAlignment="1">
      <alignment horizontal="center" vertical="center" wrapText="1"/>
    </xf>
    <xf numFmtId="0" fontId="224" fillId="0" borderId="108" xfId="0" applyFont="1" applyBorder="1" applyAlignment="1">
      <alignment horizontal="center" vertical="center" wrapText="1"/>
    </xf>
    <xf numFmtId="9" fontId="37" fillId="0" borderId="13" xfId="0" applyNumberFormat="1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84" borderId="109" xfId="0" applyFill="1" applyBorder="1" applyAlignment="1">
      <alignment horizontal="center" vertical="center" wrapText="1"/>
    </xf>
    <xf numFmtId="205" fontId="0" fillId="84" borderId="109" xfId="28" applyNumberFormat="1" applyFont="1" applyFill="1" applyBorder="1" applyAlignment="1">
      <alignment horizontal="center" vertical="center" wrapText="1"/>
    </xf>
    <xf numFmtId="205" fontId="0" fillId="84" borderId="18" xfId="28" applyNumberFormat="1" applyFont="1" applyFill="1" applyBorder="1" applyAlignment="1">
      <alignment horizontal="center" vertical="center" wrapText="1"/>
    </xf>
    <xf numFmtId="205" fontId="0" fillId="84" borderId="0" xfId="28" applyNumberFormat="1" applyFont="1" applyFill="1" applyBorder="1" applyAlignment="1">
      <alignment horizontal="center" vertical="center" wrapText="1"/>
    </xf>
    <xf numFmtId="205" fontId="0" fillId="84" borderId="19" xfId="28" applyNumberFormat="1" applyFont="1" applyFill="1" applyBorder="1" applyAlignment="1">
      <alignment horizontal="center" vertical="center" wrapText="1"/>
    </xf>
    <xf numFmtId="166" fontId="0" fillId="0" borderId="109" xfId="28" applyNumberFormat="1" applyFont="1" applyBorder="1" applyAlignment="1">
      <alignment horizontal="center" vertical="center" wrapText="1"/>
    </xf>
    <xf numFmtId="0" fontId="0" fillId="84" borderId="0" xfId="0" applyFill="1" applyBorder="1" applyAlignment="1">
      <alignment horizontal="center" vertical="center" wrapText="1"/>
    </xf>
    <xf numFmtId="166" fontId="0" fillId="0" borderId="0" xfId="28" applyNumberFormat="1" applyFont="1" applyBorder="1" applyAlignment="1">
      <alignment horizontal="center" vertical="center" wrapText="1"/>
    </xf>
    <xf numFmtId="0" fontId="0" fillId="84" borderId="11" xfId="0" applyFill="1" applyBorder="1" applyAlignment="1">
      <alignment horizontal="center" vertical="center" wrapText="1"/>
    </xf>
    <xf numFmtId="205" fontId="0" fillId="84" borderId="11" xfId="28" applyNumberFormat="1" applyFont="1" applyFill="1" applyBorder="1" applyAlignment="1">
      <alignment horizontal="center" vertical="center" wrapText="1"/>
    </xf>
    <xf numFmtId="205" fontId="0" fillId="84" borderId="20" xfId="28" applyNumberFormat="1" applyFont="1" applyFill="1" applyBorder="1" applyAlignment="1">
      <alignment horizontal="center" vertical="center" wrapText="1"/>
    </xf>
    <xf numFmtId="205" fontId="0" fillId="84" borderId="21" xfId="28" applyNumberFormat="1" applyFont="1" applyFill="1" applyBorder="1" applyAlignment="1">
      <alignment horizontal="center" vertical="center" wrapText="1"/>
    </xf>
    <xf numFmtId="166" fontId="0" fillId="0" borderId="11" xfId="28" applyNumberFormat="1" applyFont="1" applyBorder="1" applyAlignment="1">
      <alignment horizontal="center" vertical="center" wrapText="1"/>
    </xf>
    <xf numFmtId="0" fontId="0" fillId="32" borderId="109" xfId="0" applyFill="1" applyBorder="1" applyAlignment="1">
      <alignment horizontal="center" vertical="center" wrapText="1"/>
    </xf>
    <xf numFmtId="205" fontId="0" fillId="32" borderId="109" xfId="28" applyNumberFormat="1" applyFont="1" applyFill="1" applyBorder="1" applyAlignment="1">
      <alignment horizontal="center" vertical="center" wrapText="1"/>
    </xf>
    <xf numFmtId="205" fontId="0" fillId="32" borderId="126" xfId="28" applyNumberFormat="1" applyFont="1" applyFill="1" applyBorder="1" applyAlignment="1">
      <alignment horizontal="center" vertical="center" wrapText="1"/>
    </xf>
    <xf numFmtId="205" fontId="0" fillId="32" borderId="96" xfId="28" applyNumberFormat="1" applyFont="1" applyFill="1" applyBorder="1" applyAlignment="1">
      <alignment horizontal="center" vertical="center" wrapText="1"/>
    </xf>
    <xf numFmtId="0" fontId="0" fillId="32" borderId="0" xfId="0" applyFill="1" applyBorder="1" applyAlignment="1">
      <alignment horizontal="center" vertical="center" wrapText="1"/>
    </xf>
    <xf numFmtId="205" fontId="0" fillId="32" borderId="0" xfId="28" applyNumberFormat="1" applyFont="1" applyFill="1" applyBorder="1" applyAlignment="1">
      <alignment horizontal="center" vertical="center" wrapText="1"/>
    </xf>
    <xf numFmtId="205" fontId="0" fillId="32" borderId="18" xfId="28" applyNumberFormat="1" applyFont="1" applyFill="1" applyBorder="1" applyAlignment="1">
      <alignment horizontal="center" vertical="center" wrapText="1"/>
    </xf>
    <xf numFmtId="205" fontId="0" fillId="32" borderId="19" xfId="28" applyNumberFormat="1" applyFont="1" applyFill="1" applyBorder="1" applyAlignment="1">
      <alignment horizontal="center" vertical="center" wrapText="1"/>
    </xf>
    <xf numFmtId="0" fontId="0" fillId="32" borderId="11" xfId="0" applyFill="1" applyBorder="1" applyAlignment="1">
      <alignment horizontal="center" vertical="center" wrapText="1"/>
    </xf>
    <xf numFmtId="205" fontId="0" fillId="32" borderId="11" xfId="28" applyNumberFormat="1" applyFont="1" applyFill="1" applyBorder="1" applyAlignment="1">
      <alignment horizontal="center" vertical="center" wrapText="1"/>
    </xf>
    <xf numFmtId="205" fontId="0" fillId="32" borderId="20" xfId="28" applyNumberFormat="1" applyFont="1" applyFill="1" applyBorder="1" applyAlignment="1">
      <alignment horizontal="center" vertical="center" wrapText="1"/>
    </xf>
    <xf numFmtId="205" fontId="0" fillId="32" borderId="21" xfId="28" applyNumberFormat="1" applyFont="1" applyFill="1" applyBorder="1" applyAlignment="1">
      <alignment horizontal="center" vertical="center" wrapText="1"/>
    </xf>
    <xf numFmtId="205" fontId="0" fillId="84" borderId="126" xfId="28" applyNumberFormat="1" applyFont="1" applyFill="1" applyBorder="1" applyAlignment="1">
      <alignment horizontal="center" vertical="center" wrapText="1"/>
    </xf>
    <xf numFmtId="205" fontId="0" fillId="84" borderId="96" xfId="28" applyNumberFormat="1" applyFont="1" applyFill="1" applyBorder="1" applyAlignment="1">
      <alignment horizontal="center" vertical="center" wrapText="1"/>
    </xf>
    <xf numFmtId="3" fontId="225" fillId="0" borderId="91" xfId="0" applyNumberFormat="1" applyFont="1" applyBorder="1" applyAlignment="1">
      <alignment horizontal="center" vertical="top"/>
    </xf>
    <xf numFmtId="3" fontId="225" fillId="0" borderId="72" xfId="0" applyNumberFormat="1" applyFont="1" applyBorder="1" applyAlignment="1">
      <alignment horizontal="center" vertical="top"/>
    </xf>
    <xf numFmtId="3" fontId="225" fillId="0" borderId="93" xfId="0" applyNumberFormat="1" applyFont="1" applyBorder="1" applyAlignment="1">
      <alignment horizontal="center" vertical="top"/>
    </xf>
    <xf numFmtId="200" fontId="44" fillId="0" borderId="127" xfId="43874" applyNumberFormat="1" applyFont="1" applyFill="1" applyBorder="1" applyAlignment="1" applyProtection="1">
      <alignment horizontal="right" vertical="center"/>
    </xf>
    <xf numFmtId="166" fontId="226" fillId="28" borderId="34" xfId="132" applyNumberFormat="1" applyFont="1" applyFill="1" applyBorder="1" applyAlignment="1"/>
    <xf numFmtId="166" fontId="226" fillId="40" borderId="34" xfId="132" applyNumberFormat="1" applyFont="1" applyFill="1" applyBorder="1"/>
    <xf numFmtId="166" fontId="226" fillId="40" borderId="34" xfId="132" applyNumberFormat="1" applyFont="1" applyFill="1" applyBorder="1" applyAlignment="1"/>
    <xf numFmtId="166" fontId="226" fillId="0" borderId="44" xfId="132" applyNumberFormat="1" applyFont="1" applyFill="1" applyBorder="1" applyAlignment="1"/>
    <xf numFmtId="166" fontId="15" fillId="0" borderId="0" xfId="2735" applyNumberFormat="1"/>
    <xf numFmtId="166" fontId="227" fillId="0" borderId="0" xfId="44015" applyNumberFormat="1" applyFont="1"/>
    <xf numFmtId="0" fontId="96" fillId="38" borderId="30" xfId="0" applyFont="1" applyFill="1" applyBorder="1" applyAlignment="1">
      <alignment horizontal="right"/>
    </xf>
    <xf numFmtId="0" fontId="96" fillId="38" borderId="11" xfId="0" applyFont="1" applyFill="1" applyBorder="1" applyAlignment="1">
      <alignment horizontal="right"/>
    </xf>
    <xf numFmtId="0" fontId="96" fillId="38" borderId="28" xfId="0" applyFont="1" applyFill="1" applyBorder="1" applyAlignment="1">
      <alignment horizontal="center"/>
    </xf>
    <xf numFmtId="0" fontId="96" fillId="38" borderId="22" xfId="0" applyFont="1" applyFill="1" applyBorder="1" applyAlignment="1">
      <alignment horizontal="center"/>
    </xf>
    <xf numFmtId="0" fontId="96" fillId="38" borderId="27" xfId="0" applyFont="1" applyFill="1" applyBorder="1" applyAlignment="1">
      <alignment horizontal="center"/>
    </xf>
    <xf numFmtId="0" fontId="96" fillId="38" borderId="37" xfId="0" applyFont="1" applyFill="1" applyBorder="1" applyAlignment="1">
      <alignment horizontal="center"/>
    </xf>
    <xf numFmtId="0" fontId="96" fillId="38" borderId="10" xfId="0" applyFont="1" applyFill="1" applyBorder="1" applyAlignment="1">
      <alignment horizontal="right"/>
    </xf>
    <xf numFmtId="0" fontId="96" fillId="38" borderId="0" xfId="0" applyFont="1" applyFill="1" applyBorder="1" applyAlignment="1">
      <alignment horizontal="right"/>
    </xf>
    <xf numFmtId="0" fontId="55" fillId="77" borderId="36" xfId="6032" applyFont="1" applyFill="1" applyBorder="1" applyAlignment="1">
      <alignment horizontal="center"/>
    </xf>
    <xf numFmtId="0" fontId="55" fillId="77" borderId="27" xfId="6032" applyFont="1" applyFill="1" applyBorder="1" applyAlignment="1">
      <alignment horizontal="center"/>
    </xf>
    <xf numFmtId="0" fontId="55" fillId="77" borderId="37" xfId="6032" applyFont="1" applyFill="1" applyBorder="1" applyAlignment="1">
      <alignment horizontal="center"/>
    </xf>
    <xf numFmtId="0" fontId="162" fillId="32" borderId="0" xfId="6033" applyFill="1" applyBorder="1" applyAlignment="1">
      <alignment horizontal="center"/>
    </xf>
    <xf numFmtId="0" fontId="162" fillId="32" borderId="38" xfId="6033" applyFill="1" applyBorder="1" applyAlignment="1">
      <alignment horizontal="center"/>
    </xf>
    <xf numFmtId="0" fontId="103" fillId="38" borderId="10" xfId="0" applyFont="1" applyFill="1" applyBorder="1" applyAlignment="1">
      <alignment horizontal="right"/>
    </xf>
    <xf numFmtId="0" fontId="103" fillId="38" borderId="0" xfId="0" applyFont="1" applyFill="1" applyBorder="1" applyAlignment="1">
      <alignment horizontal="right"/>
    </xf>
    <xf numFmtId="0" fontId="96" fillId="38" borderId="10" xfId="0" applyFont="1" applyFill="1" applyBorder="1" applyAlignment="1">
      <alignment horizontal="right" wrapText="1"/>
    </xf>
    <xf numFmtId="0" fontId="96" fillId="38" borderId="0" xfId="0" applyFont="1" applyFill="1" applyBorder="1" applyAlignment="1">
      <alignment horizontal="right" wrapText="1"/>
    </xf>
    <xf numFmtId="0" fontId="96" fillId="38" borderId="0" xfId="0" applyFont="1" applyFill="1" applyBorder="1" applyAlignment="1">
      <alignment horizontal="left" vertical="top" wrapText="1"/>
    </xf>
    <xf numFmtId="0" fontId="0" fillId="38" borderId="0" xfId="0" applyFill="1" applyBorder="1" applyAlignment="1">
      <alignment horizontal="left" vertical="top" wrapText="1"/>
    </xf>
    <xf numFmtId="37" fontId="55" fillId="0" borderId="0" xfId="54" applyNumberFormat="1" applyFont="1" applyFill="1" applyBorder="1" applyAlignment="1" applyProtection="1">
      <alignment horizontal="center" vertical="center"/>
    </xf>
    <xf numFmtId="0" fontId="16" fillId="0" borderId="0" xfId="127" applyFill="1" applyBorder="1" applyAlignment="1">
      <alignment horizontal="center"/>
    </xf>
    <xf numFmtId="0" fontId="96" fillId="0" borderId="36" xfId="127" applyFont="1" applyBorder="1" applyAlignment="1">
      <alignment horizontal="center" wrapText="1"/>
    </xf>
    <xf numFmtId="0" fontId="96" fillId="0" borderId="37" xfId="127" applyFont="1" applyBorder="1" applyAlignment="1">
      <alignment horizontal="center" wrapText="1"/>
    </xf>
    <xf numFmtId="0" fontId="96" fillId="0" borderId="10" xfId="127" applyFont="1" applyBorder="1" applyAlignment="1">
      <alignment horizontal="center" wrapText="1"/>
    </xf>
    <xf numFmtId="0" fontId="96" fillId="0" borderId="38" xfId="127" applyFont="1" applyBorder="1" applyAlignment="1">
      <alignment horizontal="center" wrapText="1"/>
    </xf>
    <xf numFmtId="0" fontId="96" fillId="0" borderId="30" xfId="127" applyFont="1" applyBorder="1" applyAlignment="1">
      <alignment horizontal="center" wrapText="1"/>
    </xf>
    <xf numFmtId="0" fontId="96" fillId="0" borderId="31" xfId="127" applyFont="1" applyBorder="1" applyAlignment="1">
      <alignment horizontal="center" wrapText="1"/>
    </xf>
    <xf numFmtId="0" fontId="198" fillId="0" borderId="0" xfId="9689" applyFont="1" applyFill="1" applyBorder="1" applyAlignment="1">
      <alignment horizontal="center"/>
    </xf>
    <xf numFmtId="0" fontId="199" fillId="0" borderId="0" xfId="9689" applyNumberFormat="1" applyFont="1" applyFill="1" applyBorder="1" applyAlignment="1">
      <alignment horizontal="center" vertical="top" wrapText="1" readingOrder="1"/>
    </xf>
    <xf numFmtId="0" fontId="194" fillId="0" borderId="0" xfId="9689" applyFont="1" applyFill="1" applyBorder="1"/>
    <xf numFmtId="0" fontId="198" fillId="88" borderId="0" xfId="9689" applyFont="1" applyFill="1" applyBorder="1" applyAlignment="1">
      <alignment horizontal="center"/>
    </xf>
    <xf numFmtId="166" fontId="198" fillId="0" borderId="0" xfId="9689" applyNumberFormat="1" applyFont="1" applyFill="1" applyBorder="1" applyAlignment="1">
      <alignment horizontal="center"/>
    </xf>
    <xf numFmtId="0" fontId="200" fillId="0" borderId="0" xfId="9689" applyNumberFormat="1" applyFont="1" applyFill="1" applyBorder="1" applyAlignment="1">
      <alignment horizontal="center" vertical="top" wrapText="1" readingOrder="1"/>
    </xf>
    <xf numFmtId="0" fontId="195" fillId="0" borderId="0" xfId="9689" applyNumberFormat="1" applyFont="1" applyFill="1" applyBorder="1" applyAlignment="1">
      <alignment horizontal="center" vertical="top" wrapText="1" readingOrder="1"/>
    </xf>
    <xf numFmtId="0" fontId="196" fillId="0" borderId="0" xfId="9689" applyNumberFormat="1" applyFont="1" applyFill="1" applyBorder="1" applyAlignment="1">
      <alignment horizontal="center" vertical="top" wrapText="1" readingOrder="1"/>
    </xf>
    <xf numFmtId="0" fontId="197" fillId="0" borderId="0" xfId="9689" applyNumberFormat="1" applyFont="1" applyFill="1" applyBorder="1" applyAlignment="1">
      <alignment horizontal="center" vertical="center" wrapText="1" readingOrder="1"/>
    </xf>
    <xf numFmtId="0" fontId="197" fillId="0" borderId="0" xfId="9689" applyNumberFormat="1" applyFont="1" applyFill="1" applyBorder="1" applyAlignment="1">
      <alignment horizontal="center" vertical="top" wrapText="1" readingOrder="1"/>
    </xf>
    <xf numFmtId="0" fontId="194" fillId="0" borderId="13" xfId="9689" applyFont="1" applyFill="1" applyBorder="1" applyAlignment="1">
      <alignment horizontal="center"/>
    </xf>
    <xf numFmtId="0" fontId="194" fillId="0" borderId="54" xfId="9689" applyFont="1" applyFill="1" applyBorder="1" applyAlignment="1">
      <alignment horizontal="center"/>
    </xf>
    <xf numFmtId="0" fontId="194" fillId="0" borderId="14" xfId="9689" applyFont="1" applyFill="1" applyBorder="1" applyAlignment="1">
      <alignment horizontal="center"/>
    </xf>
    <xf numFmtId="0" fontId="3" fillId="0" borderId="0" xfId="9691" applyFill="1" applyAlignment="1">
      <alignment horizontal="center"/>
    </xf>
    <xf numFmtId="0" fontId="0" fillId="84" borderId="36" xfId="0" applyFill="1" applyBorder="1" applyAlignment="1">
      <alignment horizontal="left" vertical="center" wrapText="1"/>
    </xf>
    <xf numFmtId="0" fontId="0" fillId="84" borderId="10" xfId="0" applyFill="1" applyBorder="1" applyAlignment="1">
      <alignment horizontal="left" vertical="center" wrapText="1"/>
    </xf>
    <xf numFmtId="0" fontId="0" fillId="84" borderId="30" xfId="0" applyFill="1" applyBorder="1" applyAlignment="1">
      <alignment horizontal="left" vertical="center" wrapText="1"/>
    </xf>
    <xf numFmtId="0" fontId="0" fillId="84" borderId="109" xfId="0" applyFill="1" applyBorder="1" applyAlignment="1">
      <alignment horizontal="left" vertical="center" wrapText="1"/>
    </xf>
    <xf numFmtId="0" fontId="0" fillId="84" borderId="0" xfId="0" applyFill="1" applyBorder="1" applyAlignment="1">
      <alignment horizontal="left" vertical="center" wrapText="1"/>
    </xf>
    <xf numFmtId="0" fontId="0" fillId="84" borderId="11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09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76" fillId="0" borderId="28" xfId="0" applyFont="1" applyBorder="1" applyAlignment="1">
      <alignment horizontal="center"/>
    </xf>
    <xf numFmtId="0" fontId="76" fillId="0" borderId="108" xfId="0" applyFont="1" applyBorder="1" applyAlignment="1">
      <alignment horizontal="center"/>
    </xf>
    <xf numFmtId="0" fontId="76" fillId="0" borderId="109" xfId="0" applyFont="1" applyBorder="1" applyAlignment="1">
      <alignment horizontal="center"/>
    </xf>
    <xf numFmtId="0" fontId="76" fillId="0" borderId="37" xfId="0" applyFont="1" applyBorder="1" applyAlignment="1">
      <alignment horizontal="center"/>
    </xf>
    <xf numFmtId="0" fontId="37" fillId="32" borderId="55" xfId="0" applyFont="1" applyFill="1" applyBorder="1" applyAlignment="1">
      <alignment horizontal="center"/>
    </xf>
    <xf numFmtId="0" fontId="37" fillId="32" borderId="56" xfId="0" applyFont="1" applyFill="1" applyBorder="1" applyAlignment="1">
      <alignment horizontal="center"/>
    </xf>
    <xf numFmtId="0" fontId="37" fillId="32" borderId="57" xfId="0" applyFont="1" applyFill="1" applyBorder="1" applyAlignment="1">
      <alignment horizontal="center"/>
    </xf>
    <xf numFmtId="0" fontId="37" fillId="32" borderId="94" xfId="0" applyFont="1" applyFill="1" applyBorder="1" applyAlignment="1">
      <alignment horizontal="center"/>
    </xf>
    <xf numFmtId="0" fontId="37" fillId="32" borderId="79" xfId="0" applyFont="1" applyFill="1" applyBorder="1" applyAlignment="1">
      <alignment horizontal="center"/>
    </xf>
    <xf numFmtId="0" fontId="37" fillId="32" borderId="84" xfId="0" applyFont="1" applyFill="1" applyBorder="1" applyAlignment="1">
      <alignment horizontal="center"/>
    </xf>
  </cellXfs>
  <cellStyles count="44016">
    <cellStyle name="_%(SignOnly)" xfId="141"/>
    <cellStyle name="_%(SignOnly) 2" xfId="142"/>
    <cellStyle name="_%(SignSpaceOnly)" xfId="143"/>
    <cellStyle name="_%(SignSpaceOnly) 2" xfId="144"/>
    <cellStyle name="_Chelan Debt Forecast 12.19.05" xfId="145"/>
    <cellStyle name="_Chelan Debt Forecast 12.19.05 2" xfId="146"/>
    <cellStyle name="_Chelan Debt Forecast 12.19.05 2 2" xfId="147"/>
    <cellStyle name="_Chelan Debt Forecast 12.19.05 3" xfId="148"/>
    <cellStyle name="_Comma" xfId="149"/>
    <cellStyle name="_Comma 2" xfId="150"/>
    <cellStyle name="_Costs not in AURORA 06GRC" xfId="151"/>
    <cellStyle name="_Costs not in AURORA 06GRC 2" xfId="152"/>
    <cellStyle name="_Costs not in AURORA 06GRC 2 2" xfId="153"/>
    <cellStyle name="_Costs not in AURORA 06GRC 3" xfId="154"/>
    <cellStyle name="_Costs not in KWI3000 '06Budget" xfId="155"/>
    <cellStyle name="_Costs not in KWI3000 '06Budget 2" xfId="156"/>
    <cellStyle name="_Costs not in KWI3000 '06Budget 2 2" xfId="157"/>
    <cellStyle name="_Costs not in KWI3000 '06Budget 3" xfId="158"/>
    <cellStyle name="_Currency" xfId="159"/>
    <cellStyle name="_Currency 2" xfId="160"/>
    <cellStyle name="_CurrencySpace" xfId="161"/>
    <cellStyle name="_CurrencySpace 2" xfId="162"/>
    <cellStyle name="_Euro" xfId="163"/>
    <cellStyle name="_Euro 2" xfId="164"/>
    <cellStyle name="_Fuel Prices 4-14" xfId="165"/>
    <cellStyle name="_Fuel Prices 4-14 2" xfId="166"/>
    <cellStyle name="_Fuel Prices 4-14 2 2" xfId="167"/>
    <cellStyle name="_Fuel Prices 4-14 3" xfId="168"/>
    <cellStyle name="_Heading" xfId="169"/>
    <cellStyle name="_Highlight" xfId="170"/>
    <cellStyle name="_Highlight 2" xfId="171"/>
    <cellStyle name="_Multiple" xfId="172"/>
    <cellStyle name="_Multiple 2" xfId="173"/>
    <cellStyle name="_MultipleSpace" xfId="174"/>
    <cellStyle name="_MultipleSpace 2" xfId="175"/>
    <cellStyle name="_Power Cost Value Copy 11.30.05 gas 1.09.06 AURORA at 1.10.06" xfId="176"/>
    <cellStyle name="_Power Cost Value Copy 11.30.05 gas 1.09.06 AURORA at 1.10.06 2" xfId="177"/>
    <cellStyle name="_Power Cost Value Copy 11.30.05 gas 1.09.06 AURORA at 1.10.06 2 2" xfId="178"/>
    <cellStyle name="_Power Cost Value Copy 11.30.05 gas 1.09.06 AURORA at 1.10.06 3" xfId="179"/>
    <cellStyle name="_Recon to Darrin's 5.11.05 proforma" xfId="180"/>
    <cellStyle name="_Recon to Darrin's 5.11.05 proforma 2" xfId="181"/>
    <cellStyle name="_Recon to Darrin's 5.11.05 proforma 2 2" xfId="182"/>
    <cellStyle name="_Recon to Darrin's 5.11.05 proforma 3" xfId="183"/>
    <cellStyle name="_SubHeading" xfId="184"/>
    <cellStyle name="_Table" xfId="185"/>
    <cellStyle name="_Table 2" xfId="43828"/>
    <cellStyle name="_Table_FY13 Irrigation Assistance Letter for 2012" xfId="6975"/>
    <cellStyle name="_Table_QC" xfId="6058"/>
    <cellStyle name="_TableHead" xfId="186"/>
    <cellStyle name="_TableHead 2" xfId="187"/>
    <cellStyle name="_TableHead 2 10" xfId="6976"/>
    <cellStyle name="_TableHead 2 2" xfId="188"/>
    <cellStyle name="_TableHead 2 2 2" xfId="189"/>
    <cellStyle name="_TableHead 2 2 2 2" xfId="190"/>
    <cellStyle name="_TableHead 2 2 2 2 2" xfId="6977"/>
    <cellStyle name="_TableHead 2 2 2 3" xfId="191"/>
    <cellStyle name="_TableHead 2 2 2 3 2" xfId="9060"/>
    <cellStyle name="_TableHead 2 2 2 4" xfId="6978"/>
    <cellStyle name="_TableHead 2 2 3" xfId="192"/>
    <cellStyle name="_TableHead 2 2 3 2" xfId="6979"/>
    <cellStyle name="_TableHead 2 2 4" xfId="193"/>
    <cellStyle name="_TableHead 2 2 4 2" xfId="6980"/>
    <cellStyle name="_TableHead 2 2 5" xfId="194"/>
    <cellStyle name="_TableHead 2 2 5 2" xfId="6981"/>
    <cellStyle name="_TableHead 2 2 6" xfId="195"/>
    <cellStyle name="_TableHead 2 2 6 2" xfId="9061"/>
    <cellStyle name="_TableHead 2 2 7" xfId="6982"/>
    <cellStyle name="_TableHead 2 3" xfId="196"/>
    <cellStyle name="_TableHead 2 3 2" xfId="197"/>
    <cellStyle name="_TableHead 2 3 2 2" xfId="9062"/>
    <cellStyle name="_TableHead 2 3 3" xfId="198"/>
    <cellStyle name="_TableHead 2 3 3 2" xfId="9063"/>
    <cellStyle name="_TableHead 2 3 4" xfId="6983"/>
    <cellStyle name="_TableHead 2 4" xfId="199"/>
    <cellStyle name="_TableHead 2 4 2" xfId="6984"/>
    <cellStyle name="_TableHead 2 5" xfId="200"/>
    <cellStyle name="_TableHead 2 5 2" xfId="9064"/>
    <cellStyle name="_TableHead 2 6" xfId="201"/>
    <cellStyle name="_TableHead 2 6 2" xfId="9065"/>
    <cellStyle name="_TableHead 2 7" xfId="202"/>
    <cellStyle name="_TableHead 2 7 2" xfId="9066"/>
    <cellStyle name="_TableHead 2 8" xfId="203"/>
    <cellStyle name="_TableHead 2 8 2" xfId="9067"/>
    <cellStyle name="_TableHead 2 9" xfId="6985"/>
    <cellStyle name="_TableHead 3" xfId="204"/>
    <cellStyle name="_TableHead 3 2" xfId="205"/>
    <cellStyle name="_TableHead 3 2 2" xfId="206"/>
    <cellStyle name="_TableHead 3 2 2 2" xfId="207"/>
    <cellStyle name="_TableHead 3 2 2 2 2" xfId="6986"/>
    <cellStyle name="_TableHead 3 2 2 3" xfId="208"/>
    <cellStyle name="_TableHead 3 2 2 3 2" xfId="9068"/>
    <cellStyle name="_TableHead 3 2 2 4" xfId="6987"/>
    <cellStyle name="_TableHead 3 2 3" xfId="209"/>
    <cellStyle name="_TableHead 3 2 3 2" xfId="6988"/>
    <cellStyle name="_TableHead 3 2 4" xfId="210"/>
    <cellStyle name="_TableHead 3 2 4 2" xfId="6989"/>
    <cellStyle name="_TableHead 3 2 5" xfId="6990"/>
    <cellStyle name="_TableHead 3 2 6" xfId="6991"/>
    <cellStyle name="_TableHead 3 3" xfId="211"/>
    <cellStyle name="_TableHead 3 3 2" xfId="6992"/>
    <cellStyle name="_TableHead 3 4" xfId="212"/>
    <cellStyle name="_TableHead 3 4 2" xfId="6993"/>
    <cellStyle name="_TableHead 3 5" xfId="213"/>
    <cellStyle name="_TableHead 3 5 2" xfId="9069"/>
    <cellStyle name="_TableHead 3 6" xfId="214"/>
    <cellStyle name="_TableHead 3 6 2" xfId="9070"/>
    <cellStyle name="_TableHead 3 7" xfId="6994"/>
    <cellStyle name="_TableHead 4" xfId="215"/>
    <cellStyle name="_TableHead 4 2" xfId="216"/>
    <cellStyle name="_TableHead 4 2 2" xfId="217"/>
    <cellStyle name="_TableHead 4 2 2 2" xfId="6995"/>
    <cellStyle name="_TableHead 4 2 3" xfId="218"/>
    <cellStyle name="_TableHead 4 2 3 2" xfId="9071"/>
    <cellStyle name="_TableHead 4 2 4" xfId="6996"/>
    <cellStyle name="_TableHead 4 3" xfId="219"/>
    <cellStyle name="_TableHead 4 3 2" xfId="6997"/>
    <cellStyle name="_TableHead 4 4" xfId="220"/>
    <cellStyle name="_TableHead 4 4 2" xfId="6998"/>
    <cellStyle name="_TableHead 4 5" xfId="6999"/>
    <cellStyle name="_TableHead 4 6" xfId="7000"/>
    <cellStyle name="_TableHead 5" xfId="221"/>
    <cellStyle name="_TableHead 5 2" xfId="222"/>
    <cellStyle name="_TableHead 5 2 2" xfId="223"/>
    <cellStyle name="_TableHead 5 2 2 2" xfId="7001"/>
    <cellStyle name="_TableHead 5 2 3" xfId="224"/>
    <cellStyle name="_TableHead 5 2 3 2" xfId="9072"/>
    <cellStyle name="_TableHead 5 2 4" xfId="7002"/>
    <cellStyle name="_TableHead 5 3" xfId="225"/>
    <cellStyle name="_TableHead 5 3 2" xfId="7003"/>
    <cellStyle name="_TableHead 5 4" xfId="226"/>
    <cellStyle name="_TableHead 5 4 2" xfId="9073"/>
    <cellStyle name="_TableHead 5 5" xfId="7004"/>
    <cellStyle name="_TableHead 6" xfId="227"/>
    <cellStyle name="_TableHead 6 2" xfId="7005"/>
    <cellStyle name="_TableHead 7" xfId="228"/>
    <cellStyle name="_TableHead 7 2" xfId="7006"/>
    <cellStyle name="_TableHead 8" xfId="229"/>
    <cellStyle name="_TableHead 8 2" xfId="9074"/>
    <cellStyle name="_TableHead 9" xfId="7007"/>
    <cellStyle name="_TableHead_FY13 Irrigation Assistance Letter for 2012" xfId="7008"/>
    <cellStyle name="_TableHead_QC" xfId="6059"/>
    <cellStyle name="_TableRowHead" xfId="230"/>
    <cellStyle name="_TableSuperHead" xfId="231"/>
    <cellStyle name="_Value Copy 11 30 05 gas 12 09 05 AURORA at 12 14 05" xfId="232"/>
    <cellStyle name="_Value Copy 11 30 05 gas 12 09 05 AURORA at 12 14 05 2" xfId="233"/>
    <cellStyle name="_Value Copy 11 30 05 gas 12 09 05 AURORA at 12 14 05 2 2" xfId="234"/>
    <cellStyle name="_Value Copy 11 30 05 gas 12 09 05 AURORA at 12 14 05 3" xfId="235"/>
    <cellStyle name="20% - Accent1" xfId="1" builtinId="30" customBuiltin="1"/>
    <cellStyle name="20% - Accent1 10" xfId="10423"/>
    <cellStyle name="20% - Accent1 11" xfId="12664"/>
    <cellStyle name="20% - Accent1 12" xfId="15652"/>
    <cellStyle name="20% - Accent1 12 2" xfId="32312"/>
    <cellStyle name="20% - Accent1 13" xfId="15673"/>
    <cellStyle name="20% - Accent1 13 2" xfId="32333"/>
    <cellStyle name="20% - Accent1 14" xfId="15688"/>
    <cellStyle name="20% - Accent1 14 2" xfId="32348"/>
    <cellStyle name="20% - Accent1 15" xfId="15606"/>
    <cellStyle name="20% - Accent1 15 2" xfId="32277"/>
    <cellStyle name="20% - Accent1 16" xfId="27000"/>
    <cellStyle name="20% - Accent1 17" xfId="9710"/>
    <cellStyle name="20% - Accent1 2" xfId="86"/>
    <cellStyle name="20% - Accent1 2 2" xfId="236"/>
    <cellStyle name="20% - Accent1 2 2 2" xfId="6060"/>
    <cellStyle name="20% - Accent1 2 2 3" xfId="6061"/>
    <cellStyle name="20% - Accent1 2 2 4" xfId="6062"/>
    <cellStyle name="20% - Accent1 2 3" xfId="237"/>
    <cellStyle name="20% - Accent1 2 3 2" xfId="9780"/>
    <cellStyle name="20% - Accent1 2 4" xfId="238"/>
    <cellStyle name="20% - Accent1 2 4 2" xfId="9781"/>
    <cellStyle name="20% - Accent1 2 5" xfId="239"/>
    <cellStyle name="20% - Accent1 2 5 2" xfId="9782"/>
    <cellStyle name="20% - Accent1 2 6" xfId="6063"/>
    <cellStyle name="20% - Accent1 2 7" xfId="9779"/>
    <cellStyle name="20% - Accent1 2 8" xfId="27030"/>
    <cellStyle name="20% - Accent1 2 9" xfId="9765"/>
    <cellStyle name="20% - Accent1 2_QC Sheet" xfId="6064"/>
    <cellStyle name="20% - Accent1 3" xfId="240"/>
    <cellStyle name="20% - Accent1 3 2" xfId="241"/>
    <cellStyle name="20% - Accent1 3 2 2" xfId="10109"/>
    <cellStyle name="20% - Accent1 3 3" xfId="242"/>
    <cellStyle name="20% - Accent1 3 3 2" xfId="243"/>
    <cellStyle name="20% - Accent1 3 3 3" xfId="244"/>
    <cellStyle name="20% - Accent1 3 3 3 2" xfId="9212"/>
    <cellStyle name="20% - Accent1 3 3 3 2 2" xfId="9440"/>
    <cellStyle name="20% - Accent1 3 3 3 3" xfId="9075"/>
    <cellStyle name="20% - Accent1 3 3 3 3 2" xfId="9441"/>
    <cellStyle name="20% - Accent1 3 3 3 4" xfId="9321"/>
    <cellStyle name="20% - Accent1 3 4" xfId="245"/>
    <cellStyle name="20% - Accent1 4" xfId="246"/>
    <cellStyle name="20% - Accent1 4 2" xfId="247"/>
    <cellStyle name="20% - Accent1 4 2 2" xfId="10110"/>
    <cellStyle name="20% - Accent1 4 3" xfId="248"/>
    <cellStyle name="20% - Accent1 4 3 2" xfId="9213"/>
    <cellStyle name="20% - Accent1 4 3 2 2" xfId="9442"/>
    <cellStyle name="20% - Accent1 4 3 2 2 2" xfId="31874"/>
    <cellStyle name="20% - Accent1 4 3 2 2 3" xfId="15203"/>
    <cellStyle name="20% - Accent1 4 3 2 3" xfId="29276"/>
    <cellStyle name="20% - Accent1 4 3 2 4" xfId="12564"/>
    <cellStyle name="20% - Accent1 4 3 3" xfId="9076"/>
    <cellStyle name="20% - Accent1 4 3 3 2" xfId="9443"/>
    <cellStyle name="20% - Accent1 4 3 3 2 2" xfId="30471"/>
    <cellStyle name="20% - Accent1 4 3 3 3" xfId="13797"/>
    <cellStyle name="20% - Accent1 4 3 4" xfId="9322"/>
    <cellStyle name="20% - Accent1 4 3 4 2" xfId="27879"/>
    <cellStyle name="20% - Accent1 4 3 5" xfId="11100"/>
    <cellStyle name="20% - Accent1 4 4" xfId="249"/>
    <cellStyle name="20% - Accent1 4 4 2" xfId="9214"/>
    <cellStyle name="20% - Accent1 4 4 2 2" xfId="9444"/>
    <cellStyle name="20% - Accent1 4 4 2 2 2" xfId="29971"/>
    <cellStyle name="20% - Accent1 4 4 2 3" xfId="13295"/>
    <cellStyle name="20% - Accent1 4 4 3" xfId="9077"/>
    <cellStyle name="20% - Accent1 4 4 3 2" xfId="9445"/>
    <cellStyle name="20% - Accent1 4 4 3 3" xfId="27382"/>
    <cellStyle name="20% - Accent1 4 4 4" xfId="9323"/>
    <cellStyle name="20% - Accent1 4 4 5" xfId="10616"/>
    <cellStyle name="20% - Accent1 4 5" xfId="12128"/>
    <cellStyle name="20% - Accent1 4 5 2" xfId="14802"/>
    <cellStyle name="20% - Accent1 4 5 2 2" xfId="31473"/>
    <cellStyle name="20% - Accent1 4 5 3" xfId="28875"/>
    <cellStyle name="20% - Accent1 4 6" xfId="12968"/>
    <cellStyle name="20% - Accent1 4 6 2" xfId="29653"/>
    <cellStyle name="20% - Accent1 4 7" xfId="27044"/>
    <cellStyle name="20% - Accent1 4 8" xfId="9783"/>
    <cellStyle name="20% - Accent1 4 9" xfId="43877"/>
    <cellStyle name="20% - Accent1 5" xfId="250"/>
    <cellStyle name="20% - Accent1 5 2" xfId="10111"/>
    <cellStyle name="20% - Accent1 6" xfId="251"/>
    <cellStyle name="20% - Accent1 6 2" xfId="9215"/>
    <cellStyle name="20% - Accent1 6 2 2" xfId="9446"/>
    <cellStyle name="20% - Accent1 6 2 2 2" xfId="12818"/>
    <cellStyle name="20% - Accent1 6 2 2 2 2" xfId="15431"/>
    <cellStyle name="20% - Accent1 6 2 2 2 2 2" xfId="32102"/>
    <cellStyle name="20% - Accent1 6 2 2 2 3" xfId="29504"/>
    <cellStyle name="20% - Accent1 6 2 2 3" xfId="13979"/>
    <cellStyle name="20% - Accent1 6 2 2 3 2" xfId="30652"/>
    <cellStyle name="20% - Accent1 6 2 2 4" xfId="28060"/>
    <cellStyle name="20% - Accent1 6 2 2 5" xfId="11306"/>
    <cellStyle name="20% - Accent1 6 2 3" xfId="10854"/>
    <cellStyle name="20% - Accent1 6 2 3 2" xfId="13542"/>
    <cellStyle name="20% - Accent1 6 2 3 2 2" xfId="30216"/>
    <cellStyle name="20% - Accent1 6 2 3 3" xfId="27625"/>
    <cellStyle name="20% - Accent1 6 2 4" xfId="12240"/>
    <cellStyle name="20% - Accent1 6 2 4 2" xfId="14914"/>
    <cellStyle name="20% - Accent1 6 2 4 2 2" xfId="31585"/>
    <cellStyle name="20% - Accent1 6 2 4 3" xfId="28987"/>
    <cellStyle name="20% - Accent1 6 2 5" xfId="13138"/>
    <cellStyle name="20% - Accent1 6 2 5 2" xfId="29814"/>
    <cellStyle name="20% - Accent1 6 2 6" xfId="27225"/>
    <cellStyle name="20% - Accent1 6 2 7" xfId="10424"/>
    <cellStyle name="20% - Accent1 6 3" xfId="9078"/>
    <cellStyle name="20% - Accent1 6 3 2" xfId="9447"/>
    <cellStyle name="20% - Accent1 6 3 2 2" xfId="12887"/>
    <cellStyle name="20% - Accent1 6 3 2 2 2" xfId="15500"/>
    <cellStyle name="20% - Accent1 6 3 2 2 2 2" xfId="32171"/>
    <cellStyle name="20% - Accent1 6 3 2 2 3" xfId="29573"/>
    <cellStyle name="20% - Accent1 6 3 2 3" xfId="14048"/>
    <cellStyle name="20% - Accent1 6 3 2 3 2" xfId="30721"/>
    <cellStyle name="20% - Accent1 6 3 2 4" xfId="28129"/>
    <cellStyle name="20% - Accent1 6 3 2 5" xfId="11377"/>
    <cellStyle name="20% - Accent1 6 3 3" xfId="10925"/>
    <cellStyle name="20% - Accent1 6 3 3 2" xfId="13611"/>
    <cellStyle name="20% - Accent1 6 3 3 2 2" xfId="30285"/>
    <cellStyle name="20% - Accent1 6 3 3 3" xfId="27693"/>
    <cellStyle name="20% - Accent1 6 3 4" xfId="12309"/>
    <cellStyle name="20% - Accent1 6 3 4 2" xfId="14983"/>
    <cellStyle name="20% - Accent1 6 3 4 2 2" xfId="31654"/>
    <cellStyle name="20% - Accent1 6 3 4 3" xfId="29056"/>
    <cellStyle name="20% - Accent1 6 3 5" xfId="13207"/>
    <cellStyle name="20% - Accent1 6 3 5 2" xfId="29883"/>
    <cellStyle name="20% - Accent1 6 3 6" xfId="27294"/>
    <cellStyle name="20% - Accent1 6 3 7" xfId="10518"/>
    <cellStyle name="20% - Accent1 6 4" xfId="9324"/>
    <cellStyle name="20% - Accent1 6 4 2" xfId="12754"/>
    <cellStyle name="20% - Accent1 6 4 2 2" xfId="15369"/>
    <cellStyle name="20% - Accent1 6 4 2 2 2" xfId="32040"/>
    <cellStyle name="20% - Accent1 6 4 2 3" xfId="29442"/>
    <cellStyle name="20% - Accent1 6 4 3" xfId="13919"/>
    <cellStyle name="20% - Accent1 6 4 3 2" xfId="30592"/>
    <cellStyle name="20% - Accent1 6 4 4" xfId="28000"/>
    <cellStyle name="20% - Accent1 6 4 5" xfId="11247"/>
    <cellStyle name="20% - Accent1 6 5" xfId="10775"/>
    <cellStyle name="20% - Accent1 6 5 2" xfId="13462"/>
    <cellStyle name="20% - Accent1 6 5 2 2" xfId="30137"/>
    <cellStyle name="20% - Accent1 6 5 3" xfId="27548"/>
    <cellStyle name="20% - Accent1 6 6" xfId="12180"/>
    <cellStyle name="20% - Accent1 6 6 2" xfId="14854"/>
    <cellStyle name="20% - Accent1 6 6 2 2" xfId="31525"/>
    <cellStyle name="20% - Accent1 6 6 3" xfId="28927"/>
    <cellStyle name="20% - Accent1 6 7" xfId="13078"/>
    <cellStyle name="20% - Accent1 6 7 2" xfId="29755"/>
    <cellStyle name="20% - Accent1 6 8" xfId="27166"/>
    <cellStyle name="20% - Accent1 6 9" xfId="10112"/>
    <cellStyle name="20% - Accent1 7" xfId="10108"/>
    <cellStyle name="20% - Accent1 8" xfId="10353"/>
    <cellStyle name="20% - Accent1 9" xfId="10415"/>
    <cellStyle name="20% - Accent2" xfId="2" builtinId="34" customBuiltin="1"/>
    <cellStyle name="20% - Accent2 10" xfId="10425"/>
    <cellStyle name="20% - Accent2 11" xfId="12663"/>
    <cellStyle name="20% - Accent2 12" xfId="15654"/>
    <cellStyle name="20% - Accent2 12 2" xfId="32314"/>
    <cellStyle name="20% - Accent2 13" xfId="15675"/>
    <cellStyle name="20% - Accent2 13 2" xfId="32335"/>
    <cellStyle name="20% - Accent2 14" xfId="15690"/>
    <cellStyle name="20% - Accent2 14 2" xfId="32350"/>
    <cellStyle name="20% - Accent2 15" xfId="15610"/>
    <cellStyle name="20% - Accent2 15 2" xfId="32281"/>
    <cellStyle name="20% - Accent2 16" xfId="27002"/>
    <cellStyle name="20% - Accent2 17" xfId="9714"/>
    <cellStyle name="20% - Accent2 2" xfId="87"/>
    <cellStyle name="20% - Accent2 2 2" xfId="252"/>
    <cellStyle name="20% - Accent2 2 2 2" xfId="6065"/>
    <cellStyle name="20% - Accent2 2 2 3" xfId="6066"/>
    <cellStyle name="20% - Accent2 2 2 4" xfId="6067"/>
    <cellStyle name="20% - Accent2 2 3" xfId="253"/>
    <cellStyle name="20% - Accent2 2 3 2" xfId="9785"/>
    <cellStyle name="20% - Accent2 2 4" xfId="254"/>
    <cellStyle name="20% - Accent2 2 4 2" xfId="9786"/>
    <cellStyle name="20% - Accent2 2 5" xfId="255"/>
    <cellStyle name="20% - Accent2 2 5 2" xfId="9787"/>
    <cellStyle name="20% - Accent2 2 6" xfId="6068"/>
    <cellStyle name="20% - Accent2 2 7" xfId="9784"/>
    <cellStyle name="20% - Accent2 2 8" xfId="27032"/>
    <cellStyle name="20% - Accent2 2 9" xfId="9767"/>
    <cellStyle name="20% - Accent2 2_QC Sheet" xfId="6069"/>
    <cellStyle name="20% - Accent2 3" xfId="256"/>
    <cellStyle name="20% - Accent2 3 2" xfId="257"/>
    <cellStyle name="20% - Accent2 3 2 2" xfId="10114"/>
    <cellStyle name="20% - Accent2 3 3" xfId="258"/>
    <cellStyle name="20% - Accent2 3 3 2" xfId="259"/>
    <cellStyle name="20% - Accent2 3 3 3" xfId="260"/>
    <cellStyle name="20% - Accent2 3 3 3 2" xfId="9216"/>
    <cellStyle name="20% - Accent2 3 3 3 2 2" xfId="9448"/>
    <cellStyle name="20% - Accent2 3 3 3 3" xfId="9079"/>
    <cellStyle name="20% - Accent2 3 3 3 3 2" xfId="9449"/>
    <cellStyle name="20% - Accent2 3 3 3 4" xfId="9325"/>
    <cellStyle name="20% - Accent2 3 4" xfId="261"/>
    <cellStyle name="20% - Accent2 4" xfId="262"/>
    <cellStyle name="20% - Accent2 4 2" xfId="263"/>
    <cellStyle name="20% - Accent2 4 2 2" xfId="10115"/>
    <cellStyle name="20% - Accent2 4 3" xfId="264"/>
    <cellStyle name="20% - Accent2 4 3 2" xfId="9217"/>
    <cellStyle name="20% - Accent2 4 3 2 2" xfId="9450"/>
    <cellStyle name="20% - Accent2 4 3 2 2 2" xfId="31875"/>
    <cellStyle name="20% - Accent2 4 3 2 2 3" xfId="15204"/>
    <cellStyle name="20% - Accent2 4 3 2 3" xfId="29277"/>
    <cellStyle name="20% - Accent2 4 3 2 4" xfId="12565"/>
    <cellStyle name="20% - Accent2 4 3 3" xfId="9080"/>
    <cellStyle name="20% - Accent2 4 3 3 2" xfId="9451"/>
    <cellStyle name="20% - Accent2 4 3 3 2 2" xfId="30472"/>
    <cellStyle name="20% - Accent2 4 3 3 3" xfId="13798"/>
    <cellStyle name="20% - Accent2 4 3 4" xfId="9326"/>
    <cellStyle name="20% - Accent2 4 3 4 2" xfId="27880"/>
    <cellStyle name="20% - Accent2 4 3 5" xfId="11101"/>
    <cellStyle name="20% - Accent2 4 4" xfId="265"/>
    <cellStyle name="20% - Accent2 4 4 2" xfId="9218"/>
    <cellStyle name="20% - Accent2 4 4 2 2" xfId="9452"/>
    <cellStyle name="20% - Accent2 4 4 2 2 2" xfId="29972"/>
    <cellStyle name="20% - Accent2 4 4 2 3" xfId="13296"/>
    <cellStyle name="20% - Accent2 4 4 3" xfId="9081"/>
    <cellStyle name="20% - Accent2 4 4 3 2" xfId="9453"/>
    <cellStyle name="20% - Accent2 4 4 3 3" xfId="27383"/>
    <cellStyle name="20% - Accent2 4 4 4" xfId="9327"/>
    <cellStyle name="20% - Accent2 4 4 5" xfId="10617"/>
    <cellStyle name="20% - Accent2 4 5" xfId="12129"/>
    <cellStyle name="20% - Accent2 4 5 2" xfId="14803"/>
    <cellStyle name="20% - Accent2 4 5 2 2" xfId="31474"/>
    <cellStyle name="20% - Accent2 4 5 3" xfId="28876"/>
    <cellStyle name="20% - Accent2 4 6" xfId="12969"/>
    <cellStyle name="20% - Accent2 4 6 2" xfId="29654"/>
    <cellStyle name="20% - Accent2 4 7" xfId="27045"/>
    <cellStyle name="20% - Accent2 4 8" xfId="9788"/>
    <cellStyle name="20% - Accent2 4 9" xfId="43878"/>
    <cellStyle name="20% - Accent2 5" xfId="266"/>
    <cellStyle name="20% - Accent2 5 2" xfId="10116"/>
    <cellStyle name="20% - Accent2 6" xfId="267"/>
    <cellStyle name="20% - Accent2 6 2" xfId="9219"/>
    <cellStyle name="20% - Accent2 6 2 2" xfId="9454"/>
    <cellStyle name="20% - Accent2 6 2 2 2" xfId="12819"/>
    <cellStyle name="20% - Accent2 6 2 2 2 2" xfId="15432"/>
    <cellStyle name="20% - Accent2 6 2 2 2 2 2" xfId="32103"/>
    <cellStyle name="20% - Accent2 6 2 2 2 3" xfId="29505"/>
    <cellStyle name="20% - Accent2 6 2 2 3" xfId="13980"/>
    <cellStyle name="20% - Accent2 6 2 2 3 2" xfId="30653"/>
    <cellStyle name="20% - Accent2 6 2 2 4" xfId="28061"/>
    <cellStyle name="20% - Accent2 6 2 2 5" xfId="11307"/>
    <cellStyle name="20% - Accent2 6 2 3" xfId="10855"/>
    <cellStyle name="20% - Accent2 6 2 3 2" xfId="13543"/>
    <cellStyle name="20% - Accent2 6 2 3 2 2" xfId="30217"/>
    <cellStyle name="20% - Accent2 6 2 3 3" xfId="27626"/>
    <cellStyle name="20% - Accent2 6 2 4" xfId="12241"/>
    <cellStyle name="20% - Accent2 6 2 4 2" xfId="14915"/>
    <cellStyle name="20% - Accent2 6 2 4 2 2" xfId="31586"/>
    <cellStyle name="20% - Accent2 6 2 4 3" xfId="28988"/>
    <cellStyle name="20% - Accent2 6 2 5" xfId="13139"/>
    <cellStyle name="20% - Accent2 6 2 5 2" xfId="29815"/>
    <cellStyle name="20% - Accent2 6 2 6" xfId="27226"/>
    <cellStyle name="20% - Accent2 6 2 7" xfId="10426"/>
    <cellStyle name="20% - Accent2 6 3" xfId="9082"/>
    <cellStyle name="20% - Accent2 6 3 2" xfId="9455"/>
    <cellStyle name="20% - Accent2 6 3 2 2" xfId="12888"/>
    <cellStyle name="20% - Accent2 6 3 2 2 2" xfId="15501"/>
    <cellStyle name="20% - Accent2 6 3 2 2 2 2" xfId="32172"/>
    <cellStyle name="20% - Accent2 6 3 2 2 3" xfId="29574"/>
    <cellStyle name="20% - Accent2 6 3 2 3" xfId="14049"/>
    <cellStyle name="20% - Accent2 6 3 2 3 2" xfId="30722"/>
    <cellStyle name="20% - Accent2 6 3 2 4" xfId="28130"/>
    <cellStyle name="20% - Accent2 6 3 2 5" xfId="11378"/>
    <cellStyle name="20% - Accent2 6 3 3" xfId="10926"/>
    <cellStyle name="20% - Accent2 6 3 3 2" xfId="13612"/>
    <cellStyle name="20% - Accent2 6 3 3 2 2" xfId="30286"/>
    <cellStyle name="20% - Accent2 6 3 3 3" xfId="27694"/>
    <cellStyle name="20% - Accent2 6 3 4" xfId="12310"/>
    <cellStyle name="20% - Accent2 6 3 4 2" xfId="14984"/>
    <cellStyle name="20% - Accent2 6 3 4 2 2" xfId="31655"/>
    <cellStyle name="20% - Accent2 6 3 4 3" xfId="29057"/>
    <cellStyle name="20% - Accent2 6 3 5" xfId="13208"/>
    <cellStyle name="20% - Accent2 6 3 5 2" xfId="29884"/>
    <cellStyle name="20% - Accent2 6 3 6" xfId="27295"/>
    <cellStyle name="20% - Accent2 6 3 7" xfId="10519"/>
    <cellStyle name="20% - Accent2 6 4" xfId="9328"/>
    <cellStyle name="20% - Accent2 6 4 2" xfId="12755"/>
    <cellStyle name="20% - Accent2 6 4 2 2" xfId="15370"/>
    <cellStyle name="20% - Accent2 6 4 2 2 2" xfId="32041"/>
    <cellStyle name="20% - Accent2 6 4 2 3" xfId="29443"/>
    <cellStyle name="20% - Accent2 6 4 3" xfId="13920"/>
    <cellStyle name="20% - Accent2 6 4 3 2" xfId="30593"/>
    <cellStyle name="20% - Accent2 6 4 4" xfId="28001"/>
    <cellStyle name="20% - Accent2 6 4 5" xfId="11248"/>
    <cellStyle name="20% - Accent2 6 5" xfId="10776"/>
    <cellStyle name="20% - Accent2 6 5 2" xfId="13463"/>
    <cellStyle name="20% - Accent2 6 5 2 2" xfId="30138"/>
    <cellStyle name="20% - Accent2 6 5 3" xfId="27549"/>
    <cellStyle name="20% - Accent2 6 6" xfId="12181"/>
    <cellStyle name="20% - Accent2 6 6 2" xfId="14855"/>
    <cellStyle name="20% - Accent2 6 6 2 2" xfId="31526"/>
    <cellStyle name="20% - Accent2 6 6 3" xfId="28928"/>
    <cellStyle name="20% - Accent2 6 7" xfId="13079"/>
    <cellStyle name="20% - Accent2 6 7 2" xfId="29756"/>
    <cellStyle name="20% - Accent2 6 8" xfId="27167"/>
    <cellStyle name="20% - Accent2 6 9" xfId="10117"/>
    <cellStyle name="20% - Accent2 7" xfId="10113"/>
    <cellStyle name="20% - Accent2 8" xfId="10342"/>
    <cellStyle name="20% - Accent2 9" xfId="10414"/>
    <cellStyle name="20% - Accent3" xfId="3" builtinId="38" customBuiltin="1"/>
    <cellStyle name="20% - Accent3 10" xfId="10427"/>
    <cellStyle name="20% - Accent3 11" xfId="12454"/>
    <cellStyle name="20% - Accent3 12" xfId="15656"/>
    <cellStyle name="20% - Accent3 12 2" xfId="32316"/>
    <cellStyle name="20% - Accent3 13" xfId="15677"/>
    <cellStyle name="20% - Accent3 13 2" xfId="32337"/>
    <cellStyle name="20% - Accent3 14" xfId="15692"/>
    <cellStyle name="20% - Accent3 14 2" xfId="32352"/>
    <cellStyle name="20% - Accent3 15" xfId="15614"/>
    <cellStyle name="20% - Accent3 15 2" xfId="32285"/>
    <cellStyle name="20% - Accent3 16" xfId="27004"/>
    <cellStyle name="20% - Accent3 17" xfId="9718"/>
    <cellStyle name="20% - Accent3 2" xfId="88"/>
    <cellStyle name="20% - Accent3 2 2" xfId="268"/>
    <cellStyle name="20% - Accent3 2 2 2" xfId="6070"/>
    <cellStyle name="20% - Accent3 2 2 3" xfId="6071"/>
    <cellStyle name="20% - Accent3 2 2 4" xfId="6072"/>
    <cellStyle name="20% - Accent3 2 3" xfId="269"/>
    <cellStyle name="20% - Accent3 2 3 2" xfId="9790"/>
    <cellStyle name="20% - Accent3 2 4" xfId="270"/>
    <cellStyle name="20% - Accent3 2 4 2" xfId="9791"/>
    <cellStyle name="20% - Accent3 2 5" xfId="271"/>
    <cellStyle name="20% - Accent3 2 5 2" xfId="9792"/>
    <cellStyle name="20% - Accent3 2 6" xfId="6073"/>
    <cellStyle name="20% - Accent3 2 7" xfId="9789"/>
    <cellStyle name="20% - Accent3 2 8" xfId="27034"/>
    <cellStyle name="20% - Accent3 2 9" xfId="9769"/>
    <cellStyle name="20% - Accent3 2_QC Sheet" xfId="6074"/>
    <cellStyle name="20% - Accent3 3" xfId="272"/>
    <cellStyle name="20% - Accent3 3 2" xfId="273"/>
    <cellStyle name="20% - Accent3 3 2 2" xfId="10119"/>
    <cellStyle name="20% - Accent3 3 3" xfId="274"/>
    <cellStyle name="20% - Accent3 3 3 2" xfId="275"/>
    <cellStyle name="20% - Accent3 3 3 3" xfId="276"/>
    <cellStyle name="20% - Accent3 3 3 3 2" xfId="9220"/>
    <cellStyle name="20% - Accent3 3 3 3 2 2" xfId="9456"/>
    <cellStyle name="20% - Accent3 3 3 3 3" xfId="9083"/>
    <cellStyle name="20% - Accent3 3 3 3 3 2" xfId="9457"/>
    <cellStyle name="20% - Accent3 3 3 3 4" xfId="9329"/>
    <cellStyle name="20% - Accent3 3 4" xfId="277"/>
    <cellStyle name="20% - Accent3 4" xfId="278"/>
    <cellStyle name="20% - Accent3 4 2" xfId="279"/>
    <cellStyle name="20% - Accent3 4 2 2" xfId="10120"/>
    <cellStyle name="20% - Accent3 4 3" xfId="280"/>
    <cellStyle name="20% - Accent3 4 3 2" xfId="9221"/>
    <cellStyle name="20% - Accent3 4 3 2 2" xfId="9458"/>
    <cellStyle name="20% - Accent3 4 3 2 2 2" xfId="31876"/>
    <cellStyle name="20% - Accent3 4 3 2 2 3" xfId="15205"/>
    <cellStyle name="20% - Accent3 4 3 2 3" xfId="29278"/>
    <cellStyle name="20% - Accent3 4 3 2 4" xfId="12566"/>
    <cellStyle name="20% - Accent3 4 3 3" xfId="9084"/>
    <cellStyle name="20% - Accent3 4 3 3 2" xfId="9459"/>
    <cellStyle name="20% - Accent3 4 3 3 2 2" xfId="30473"/>
    <cellStyle name="20% - Accent3 4 3 3 3" xfId="13799"/>
    <cellStyle name="20% - Accent3 4 3 4" xfId="9330"/>
    <cellStyle name="20% - Accent3 4 3 4 2" xfId="27881"/>
    <cellStyle name="20% - Accent3 4 3 5" xfId="11102"/>
    <cellStyle name="20% - Accent3 4 4" xfId="281"/>
    <cellStyle name="20% - Accent3 4 4 2" xfId="9222"/>
    <cellStyle name="20% - Accent3 4 4 2 2" xfId="9460"/>
    <cellStyle name="20% - Accent3 4 4 2 2 2" xfId="29973"/>
    <cellStyle name="20% - Accent3 4 4 2 3" xfId="13297"/>
    <cellStyle name="20% - Accent3 4 4 3" xfId="9085"/>
    <cellStyle name="20% - Accent3 4 4 3 2" xfId="9461"/>
    <cellStyle name="20% - Accent3 4 4 3 3" xfId="27384"/>
    <cellStyle name="20% - Accent3 4 4 4" xfId="9331"/>
    <cellStyle name="20% - Accent3 4 4 5" xfId="10618"/>
    <cellStyle name="20% - Accent3 4 5" xfId="12130"/>
    <cellStyle name="20% - Accent3 4 5 2" xfId="14804"/>
    <cellStyle name="20% - Accent3 4 5 2 2" xfId="31475"/>
    <cellStyle name="20% - Accent3 4 5 3" xfId="28877"/>
    <cellStyle name="20% - Accent3 4 6" xfId="12970"/>
    <cellStyle name="20% - Accent3 4 6 2" xfId="29655"/>
    <cellStyle name="20% - Accent3 4 7" xfId="27046"/>
    <cellStyle name="20% - Accent3 4 8" xfId="9793"/>
    <cellStyle name="20% - Accent3 4 9" xfId="43879"/>
    <cellStyle name="20% - Accent3 5" xfId="282"/>
    <cellStyle name="20% - Accent3 5 2" xfId="10121"/>
    <cellStyle name="20% - Accent3 6" xfId="283"/>
    <cellStyle name="20% - Accent3 6 2" xfId="9223"/>
    <cellStyle name="20% - Accent3 6 2 2" xfId="9462"/>
    <cellStyle name="20% - Accent3 6 2 2 2" xfId="12820"/>
    <cellStyle name="20% - Accent3 6 2 2 2 2" xfId="15433"/>
    <cellStyle name="20% - Accent3 6 2 2 2 2 2" xfId="32104"/>
    <cellStyle name="20% - Accent3 6 2 2 2 3" xfId="29506"/>
    <cellStyle name="20% - Accent3 6 2 2 3" xfId="13981"/>
    <cellStyle name="20% - Accent3 6 2 2 3 2" xfId="30654"/>
    <cellStyle name="20% - Accent3 6 2 2 4" xfId="28062"/>
    <cellStyle name="20% - Accent3 6 2 2 5" xfId="11308"/>
    <cellStyle name="20% - Accent3 6 2 3" xfId="10856"/>
    <cellStyle name="20% - Accent3 6 2 3 2" xfId="13544"/>
    <cellStyle name="20% - Accent3 6 2 3 2 2" xfId="30218"/>
    <cellStyle name="20% - Accent3 6 2 3 3" xfId="27627"/>
    <cellStyle name="20% - Accent3 6 2 4" xfId="12242"/>
    <cellStyle name="20% - Accent3 6 2 4 2" xfId="14916"/>
    <cellStyle name="20% - Accent3 6 2 4 2 2" xfId="31587"/>
    <cellStyle name="20% - Accent3 6 2 4 3" xfId="28989"/>
    <cellStyle name="20% - Accent3 6 2 5" xfId="13140"/>
    <cellStyle name="20% - Accent3 6 2 5 2" xfId="29816"/>
    <cellStyle name="20% - Accent3 6 2 6" xfId="27227"/>
    <cellStyle name="20% - Accent3 6 2 7" xfId="10428"/>
    <cellStyle name="20% - Accent3 6 3" xfId="9086"/>
    <cellStyle name="20% - Accent3 6 3 2" xfId="9463"/>
    <cellStyle name="20% - Accent3 6 3 2 2" xfId="12889"/>
    <cellStyle name="20% - Accent3 6 3 2 2 2" xfId="15502"/>
    <cellStyle name="20% - Accent3 6 3 2 2 2 2" xfId="32173"/>
    <cellStyle name="20% - Accent3 6 3 2 2 3" xfId="29575"/>
    <cellStyle name="20% - Accent3 6 3 2 3" xfId="14050"/>
    <cellStyle name="20% - Accent3 6 3 2 3 2" xfId="30723"/>
    <cellStyle name="20% - Accent3 6 3 2 4" xfId="28131"/>
    <cellStyle name="20% - Accent3 6 3 2 5" xfId="11379"/>
    <cellStyle name="20% - Accent3 6 3 3" xfId="10927"/>
    <cellStyle name="20% - Accent3 6 3 3 2" xfId="13613"/>
    <cellStyle name="20% - Accent3 6 3 3 2 2" xfId="30287"/>
    <cellStyle name="20% - Accent3 6 3 3 3" xfId="27695"/>
    <cellStyle name="20% - Accent3 6 3 4" xfId="12311"/>
    <cellStyle name="20% - Accent3 6 3 4 2" xfId="14985"/>
    <cellStyle name="20% - Accent3 6 3 4 2 2" xfId="31656"/>
    <cellStyle name="20% - Accent3 6 3 4 3" xfId="29058"/>
    <cellStyle name="20% - Accent3 6 3 5" xfId="13209"/>
    <cellStyle name="20% - Accent3 6 3 5 2" xfId="29885"/>
    <cellStyle name="20% - Accent3 6 3 6" xfId="27296"/>
    <cellStyle name="20% - Accent3 6 3 7" xfId="10520"/>
    <cellStyle name="20% - Accent3 6 4" xfId="9332"/>
    <cellStyle name="20% - Accent3 6 4 2" xfId="12756"/>
    <cellStyle name="20% - Accent3 6 4 2 2" xfId="15371"/>
    <cellStyle name="20% - Accent3 6 4 2 2 2" xfId="32042"/>
    <cellStyle name="20% - Accent3 6 4 2 3" xfId="29444"/>
    <cellStyle name="20% - Accent3 6 4 3" xfId="13921"/>
    <cellStyle name="20% - Accent3 6 4 3 2" xfId="30594"/>
    <cellStyle name="20% - Accent3 6 4 4" xfId="28002"/>
    <cellStyle name="20% - Accent3 6 4 5" xfId="11249"/>
    <cellStyle name="20% - Accent3 6 5" xfId="10777"/>
    <cellStyle name="20% - Accent3 6 5 2" xfId="13464"/>
    <cellStyle name="20% - Accent3 6 5 2 2" xfId="30139"/>
    <cellStyle name="20% - Accent3 6 5 3" xfId="27550"/>
    <cellStyle name="20% - Accent3 6 6" xfId="12182"/>
    <cellStyle name="20% - Accent3 6 6 2" xfId="14856"/>
    <cellStyle name="20% - Accent3 6 6 2 2" xfId="31527"/>
    <cellStyle name="20% - Accent3 6 6 3" xfId="28929"/>
    <cellStyle name="20% - Accent3 6 7" xfId="13080"/>
    <cellStyle name="20% - Accent3 6 7 2" xfId="29757"/>
    <cellStyle name="20% - Accent3 6 8" xfId="27168"/>
    <cellStyle name="20% - Accent3 6 9" xfId="10122"/>
    <cellStyle name="20% - Accent3 7" xfId="10118"/>
    <cellStyle name="20% - Accent3 8" xfId="10333"/>
    <cellStyle name="20% - Accent3 9" xfId="10413"/>
    <cellStyle name="20% - Accent4" xfId="4" builtinId="42" customBuiltin="1"/>
    <cellStyle name="20% - Accent4 10" xfId="10429"/>
    <cellStyle name="20% - Accent4 11" xfId="12453"/>
    <cellStyle name="20% - Accent4 12" xfId="15658"/>
    <cellStyle name="20% - Accent4 12 2" xfId="32318"/>
    <cellStyle name="20% - Accent4 13" xfId="15679"/>
    <cellStyle name="20% - Accent4 13 2" xfId="32339"/>
    <cellStyle name="20% - Accent4 14" xfId="15694"/>
    <cellStyle name="20% - Accent4 14 2" xfId="32354"/>
    <cellStyle name="20% - Accent4 15" xfId="15618"/>
    <cellStyle name="20% - Accent4 15 2" xfId="32289"/>
    <cellStyle name="20% - Accent4 16" xfId="27006"/>
    <cellStyle name="20% - Accent4 17" xfId="9722"/>
    <cellStyle name="20% - Accent4 2" xfId="89"/>
    <cellStyle name="20% - Accent4 2 2" xfId="284"/>
    <cellStyle name="20% - Accent4 2 2 2" xfId="6075"/>
    <cellStyle name="20% - Accent4 2 2 3" xfId="6076"/>
    <cellStyle name="20% - Accent4 2 2 4" xfId="6077"/>
    <cellStyle name="20% - Accent4 2 3" xfId="285"/>
    <cellStyle name="20% - Accent4 2 3 2" xfId="9795"/>
    <cellStyle name="20% - Accent4 2 4" xfId="286"/>
    <cellStyle name="20% - Accent4 2 4 2" xfId="9796"/>
    <cellStyle name="20% - Accent4 2 5" xfId="287"/>
    <cellStyle name="20% - Accent4 2 5 2" xfId="9797"/>
    <cellStyle name="20% - Accent4 2 6" xfId="6078"/>
    <cellStyle name="20% - Accent4 2 7" xfId="9794"/>
    <cellStyle name="20% - Accent4 2 8" xfId="27036"/>
    <cellStyle name="20% - Accent4 2 9" xfId="9771"/>
    <cellStyle name="20% - Accent4 2_QC Sheet" xfId="6079"/>
    <cellStyle name="20% - Accent4 3" xfId="288"/>
    <cellStyle name="20% - Accent4 3 2" xfId="289"/>
    <cellStyle name="20% - Accent4 3 2 2" xfId="10124"/>
    <cellStyle name="20% - Accent4 3 3" xfId="290"/>
    <cellStyle name="20% - Accent4 3 3 2" xfId="291"/>
    <cellStyle name="20% - Accent4 3 3 3" xfId="292"/>
    <cellStyle name="20% - Accent4 3 3 3 2" xfId="9224"/>
    <cellStyle name="20% - Accent4 3 3 3 2 2" xfId="9464"/>
    <cellStyle name="20% - Accent4 3 3 3 3" xfId="9087"/>
    <cellStyle name="20% - Accent4 3 3 3 3 2" xfId="9465"/>
    <cellStyle name="20% - Accent4 3 3 3 4" xfId="9333"/>
    <cellStyle name="20% - Accent4 3 4" xfId="293"/>
    <cellStyle name="20% - Accent4 4" xfId="294"/>
    <cellStyle name="20% - Accent4 4 2" xfId="295"/>
    <cellStyle name="20% - Accent4 4 2 2" xfId="10125"/>
    <cellStyle name="20% - Accent4 4 3" xfId="296"/>
    <cellStyle name="20% - Accent4 4 3 2" xfId="9225"/>
    <cellStyle name="20% - Accent4 4 3 2 2" xfId="9466"/>
    <cellStyle name="20% - Accent4 4 3 2 2 2" xfId="31877"/>
    <cellStyle name="20% - Accent4 4 3 2 2 3" xfId="15206"/>
    <cellStyle name="20% - Accent4 4 3 2 3" xfId="29279"/>
    <cellStyle name="20% - Accent4 4 3 2 4" xfId="12567"/>
    <cellStyle name="20% - Accent4 4 3 3" xfId="9088"/>
    <cellStyle name="20% - Accent4 4 3 3 2" xfId="9467"/>
    <cellStyle name="20% - Accent4 4 3 3 2 2" xfId="30474"/>
    <cellStyle name="20% - Accent4 4 3 3 3" xfId="13800"/>
    <cellStyle name="20% - Accent4 4 3 4" xfId="9334"/>
    <cellStyle name="20% - Accent4 4 3 4 2" xfId="27882"/>
    <cellStyle name="20% - Accent4 4 3 5" xfId="11103"/>
    <cellStyle name="20% - Accent4 4 4" xfId="297"/>
    <cellStyle name="20% - Accent4 4 4 2" xfId="9226"/>
    <cellStyle name="20% - Accent4 4 4 2 2" xfId="9468"/>
    <cellStyle name="20% - Accent4 4 4 2 2 2" xfId="29974"/>
    <cellStyle name="20% - Accent4 4 4 2 3" xfId="13298"/>
    <cellStyle name="20% - Accent4 4 4 3" xfId="9089"/>
    <cellStyle name="20% - Accent4 4 4 3 2" xfId="9469"/>
    <cellStyle name="20% - Accent4 4 4 3 3" xfId="27385"/>
    <cellStyle name="20% - Accent4 4 4 4" xfId="9335"/>
    <cellStyle name="20% - Accent4 4 4 5" xfId="10619"/>
    <cellStyle name="20% - Accent4 4 5" xfId="12131"/>
    <cellStyle name="20% - Accent4 4 5 2" xfId="14805"/>
    <cellStyle name="20% - Accent4 4 5 2 2" xfId="31476"/>
    <cellStyle name="20% - Accent4 4 5 3" xfId="28878"/>
    <cellStyle name="20% - Accent4 4 6" xfId="12971"/>
    <cellStyle name="20% - Accent4 4 6 2" xfId="29656"/>
    <cellStyle name="20% - Accent4 4 7" xfId="27047"/>
    <cellStyle name="20% - Accent4 4 8" xfId="9798"/>
    <cellStyle name="20% - Accent4 4 9" xfId="43880"/>
    <cellStyle name="20% - Accent4 5" xfId="298"/>
    <cellStyle name="20% - Accent4 5 2" xfId="10126"/>
    <cellStyle name="20% - Accent4 6" xfId="299"/>
    <cellStyle name="20% - Accent4 6 2" xfId="9227"/>
    <cellStyle name="20% - Accent4 6 2 2" xfId="9470"/>
    <cellStyle name="20% - Accent4 6 2 2 2" xfId="12821"/>
    <cellStyle name="20% - Accent4 6 2 2 2 2" xfId="15434"/>
    <cellStyle name="20% - Accent4 6 2 2 2 2 2" xfId="32105"/>
    <cellStyle name="20% - Accent4 6 2 2 2 3" xfId="29507"/>
    <cellStyle name="20% - Accent4 6 2 2 3" xfId="13982"/>
    <cellStyle name="20% - Accent4 6 2 2 3 2" xfId="30655"/>
    <cellStyle name="20% - Accent4 6 2 2 4" xfId="28063"/>
    <cellStyle name="20% - Accent4 6 2 2 5" xfId="11309"/>
    <cellStyle name="20% - Accent4 6 2 3" xfId="10857"/>
    <cellStyle name="20% - Accent4 6 2 3 2" xfId="13545"/>
    <cellStyle name="20% - Accent4 6 2 3 2 2" xfId="30219"/>
    <cellStyle name="20% - Accent4 6 2 3 3" xfId="27628"/>
    <cellStyle name="20% - Accent4 6 2 4" xfId="12243"/>
    <cellStyle name="20% - Accent4 6 2 4 2" xfId="14917"/>
    <cellStyle name="20% - Accent4 6 2 4 2 2" xfId="31588"/>
    <cellStyle name="20% - Accent4 6 2 4 3" xfId="28990"/>
    <cellStyle name="20% - Accent4 6 2 5" xfId="13141"/>
    <cellStyle name="20% - Accent4 6 2 5 2" xfId="29817"/>
    <cellStyle name="20% - Accent4 6 2 6" xfId="27228"/>
    <cellStyle name="20% - Accent4 6 2 7" xfId="10430"/>
    <cellStyle name="20% - Accent4 6 3" xfId="9090"/>
    <cellStyle name="20% - Accent4 6 3 2" xfId="9471"/>
    <cellStyle name="20% - Accent4 6 3 2 2" xfId="12890"/>
    <cellStyle name="20% - Accent4 6 3 2 2 2" xfId="15503"/>
    <cellStyle name="20% - Accent4 6 3 2 2 2 2" xfId="32174"/>
    <cellStyle name="20% - Accent4 6 3 2 2 3" xfId="29576"/>
    <cellStyle name="20% - Accent4 6 3 2 3" xfId="14051"/>
    <cellStyle name="20% - Accent4 6 3 2 3 2" xfId="30724"/>
    <cellStyle name="20% - Accent4 6 3 2 4" xfId="28132"/>
    <cellStyle name="20% - Accent4 6 3 2 5" xfId="11380"/>
    <cellStyle name="20% - Accent4 6 3 3" xfId="10928"/>
    <cellStyle name="20% - Accent4 6 3 3 2" xfId="13614"/>
    <cellStyle name="20% - Accent4 6 3 3 2 2" xfId="30288"/>
    <cellStyle name="20% - Accent4 6 3 3 3" xfId="27696"/>
    <cellStyle name="20% - Accent4 6 3 4" xfId="12312"/>
    <cellStyle name="20% - Accent4 6 3 4 2" xfId="14986"/>
    <cellStyle name="20% - Accent4 6 3 4 2 2" xfId="31657"/>
    <cellStyle name="20% - Accent4 6 3 4 3" xfId="29059"/>
    <cellStyle name="20% - Accent4 6 3 5" xfId="13210"/>
    <cellStyle name="20% - Accent4 6 3 5 2" xfId="29886"/>
    <cellStyle name="20% - Accent4 6 3 6" xfId="27297"/>
    <cellStyle name="20% - Accent4 6 3 7" xfId="10521"/>
    <cellStyle name="20% - Accent4 6 4" xfId="9336"/>
    <cellStyle name="20% - Accent4 6 4 2" xfId="12757"/>
    <cellStyle name="20% - Accent4 6 4 2 2" xfId="15372"/>
    <cellStyle name="20% - Accent4 6 4 2 2 2" xfId="32043"/>
    <cellStyle name="20% - Accent4 6 4 2 3" xfId="29445"/>
    <cellStyle name="20% - Accent4 6 4 3" xfId="13922"/>
    <cellStyle name="20% - Accent4 6 4 3 2" xfId="30595"/>
    <cellStyle name="20% - Accent4 6 4 4" xfId="28003"/>
    <cellStyle name="20% - Accent4 6 4 5" xfId="11250"/>
    <cellStyle name="20% - Accent4 6 5" xfId="10778"/>
    <cellStyle name="20% - Accent4 6 5 2" xfId="13465"/>
    <cellStyle name="20% - Accent4 6 5 2 2" xfId="30140"/>
    <cellStyle name="20% - Accent4 6 5 3" xfId="27551"/>
    <cellStyle name="20% - Accent4 6 6" xfId="12183"/>
    <cellStyle name="20% - Accent4 6 6 2" xfId="14857"/>
    <cellStyle name="20% - Accent4 6 6 2 2" xfId="31528"/>
    <cellStyle name="20% - Accent4 6 6 3" xfId="28930"/>
    <cellStyle name="20% - Accent4 6 7" xfId="13081"/>
    <cellStyle name="20% - Accent4 6 7 2" xfId="29758"/>
    <cellStyle name="20% - Accent4 6 8" xfId="27169"/>
    <cellStyle name="20% - Accent4 6 9" xfId="10127"/>
    <cellStyle name="20% - Accent4 7" xfId="10123"/>
    <cellStyle name="20% - Accent4 8" xfId="10329"/>
    <cellStyle name="20% - Accent4 9" xfId="10412"/>
    <cellStyle name="20% - Accent5" xfId="5" builtinId="46" customBuiltin="1"/>
    <cellStyle name="20% - Accent5 10" xfId="15660"/>
    <cellStyle name="20% - Accent5 10 2" xfId="32320"/>
    <cellStyle name="20% - Accent5 11" xfId="15681"/>
    <cellStyle name="20% - Accent5 11 2" xfId="32341"/>
    <cellStyle name="20% - Accent5 12" xfId="15696"/>
    <cellStyle name="20% - Accent5 12 2" xfId="32356"/>
    <cellStyle name="20% - Accent5 13" xfId="15622"/>
    <cellStyle name="20% - Accent5 13 2" xfId="32293"/>
    <cellStyle name="20% - Accent5 14" xfId="27008"/>
    <cellStyle name="20% - Accent5 15" xfId="9726"/>
    <cellStyle name="20% - Accent5 2" xfId="90"/>
    <cellStyle name="20% - Accent5 2 2" xfId="300"/>
    <cellStyle name="20% - Accent5 2 2 2" xfId="6080"/>
    <cellStyle name="20% - Accent5 2 2 3" xfId="6081"/>
    <cellStyle name="20% - Accent5 2 2 4" xfId="6082"/>
    <cellStyle name="20% - Accent5 2 3" xfId="301"/>
    <cellStyle name="20% - Accent5 2 4" xfId="302"/>
    <cellStyle name="20% - Accent5 2 4 2" xfId="9800"/>
    <cellStyle name="20% - Accent5 2 5" xfId="6083"/>
    <cellStyle name="20% - Accent5 2 6" xfId="6084"/>
    <cellStyle name="20% - Accent5 2 7" xfId="9799"/>
    <cellStyle name="20% - Accent5 2 8" xfId="27038"/>
    <cellStyle name="20% - Accent5 2 9" xfId="9773"/>
    <cellStyle name="20% - Accent5 2_QC Sheet" xfId="6085"/>
    <cellStyle name="20% - Accent5 3" xfId="303"/>
    <cellStyle name="20% - Accent5 3 2" xfId="304"/>
    <cellStyle name="20% - Accent5 3 2 2" xfId="10128"/>
    <cellStyle name="20% - Accent5 3 3" xfId="305"/>
    <cellStyle name="20% - Accent5 3 4" xfId="306"/>
    <cellStyle name="20% - Accent5 4" xfId="307"/>
    <cellStyle name="20% - Accent5 4 2" xfId="308"/>
    <cellStyle name="20% - Accent5 4 2 2" xfId="10129"/>
    <cellStyle name="20% - Accent5 4 3" xfId="309"/>
    <cellStyle name="20% - Accent5 4 3 2" xfId="9228"/>
    <cellStyle name="20% - Accent5 4 3 2 2" xfId="9472"/>
    <cellStyle name="20% - Accent5 4 3 2 2 2" xfId="31878"/>
    <cellStyle name="20% - Accent5 4 3 2 2 3" xfId="15207"/>
    <cellStyle name="20% - Accent5 4 3 2 3" xfId="29280"/>
    <cellStyle name="20% - Accent5 4 3 2 4" xfId="12568"/>
    <cellStyle name="20% - Accent5 4 3 3" xfId="9091"/>
    <cellStyle name="20% - Accent5 4 3 3 2" xfId="9473"/>
    <cellStyle name="20% - Accent5 4 3 3 2 2" xfId="30475"/>
    <cellStyle name="20% - Accent5 4 3 3 3" xfId="13801"/>
    <cellStyle name="20% - Accent5 4 3 4" xfId="9337"/>
    <cellStyle name="20% - Accent5 4 3 4 2" xfId="27883"/>
    <cellStyle name="20% - Accent5 4 3 5" xfId="11104"/>
    <cellStyle name="20% - Accent5 4 4" xfId="310"/>
    <cellStyle name="20% - Accent5 4 4 2" xfId="9229"/>
    <cellStyle name="20% - Accent5 4 4 2 2" xfId="9474"/>
    <cellStyle name="20% - Accent5 4 4 2 2 2" xfId="29975"/>
    <cellStyle name="20% - Accent5 4 4 2 3" xfId="13299"/>
    <cellStyle name="20% - Accent5 4 4 3" xfId="9092"/>
    <cellStyle name="20% - Accent5 4 4 3 2" xfId="9475"/>
    <cellStyle name="20% - Accent5 4 4 3 3" xfId="27386"/>
    <cellStyle name="20% - Accent5 4 4 4" xfId="9338"/>
    <cellStyle name="20% - Accent5 4 4 5" xfId="10620"/>
    <cellStyle name="20% - Accent5 4 5" xfId="12132"/>
    <cellStyle name="20% - Accent5 4 5 2" xfId="14806"/>
    <cellStyle name="20% - Accent5 4 5 2 2" xfId="31477"/>
    <cellStyle name="20% - Accent5 4 5 3" xfId="28879"/>
    <cellStyle name="20% - Accent5 4 6" xfId="12972"/>
    <cellStyle name="20% - Accent5 4 6 2" xfId="29657"/>
    <cellStyle name="20% - Accent5 4 7" xfId="27048"/>
    <cellStyle name="20% - Accent5 4 8" xfId="9801"/>
    <cellStyle name="20% - Accent5 4 9" xfId="43881"/>
    <cellStyle name="20% - Accent5 5" xfId="311"/>
    <cellStyle name="20% - Accent5 5 2" xfId="9230"/>
    <cellStyle name="20% - Accent5 5 2 2" xfId="9476"/>
    <cellStyle name="20% - Accent5 5 3" xfId="9093"/>
    <cellStyle name="20% - Accent5 5 3 2" xfId="9477"/>
    <cellStyle name="20% - Accent5 5 4" xfId="9339"/>
    <cellStyle name="20% - Accent5 5 5" xfId="10130"/>
    <cellStyle name="20% - Accent5 6" xfId="10131"/>
    <cellStyle name="20% - Accent5 6 2" xfId="10431"/>
    <cellStyle name="20% - Accent5 6 2 2" xfId="11310"/>
    <cellStyle name="20% - Accent5 6 2 2 2" xfId="12822"/>
    <cellStyle name="20% - Accent5 6 2 2 2 2" xfId="15435"/>
    <cellStyle name="20% - Accent5 6 2 2 2 2 2" xfId="32106"/>
    <cellStyle name="20% - Accent5 6 2 2 2 3" xfId="29508"/>
    <cellStyle name="20% - Accent5 6 2 2 3" xfId="13983"/>
    <cellStyle name="20% - Accent5 6 2 2 3 2" xfId="30656"/>
    <cellStyle name="20% - Accent5 6 2 2 4" xfId="28064"/>
    <cellStyle name="20% - Accent5 6 2 3" xfId="10858"/>
    <cellStyle name="20% - Accent5 6 2 3 2" xfId="13546"/>
    <cellStyle name="20% - Accent5 6 2 3 2 2" xfId="30220"/>
    <cellStyle name="20% - Accent5 6 2 3 3" xfId="27629"/>
    <cellStyle name="20% - Accent5 6 2 4" xfId="12244"/>
    <cellStyle name="20% - Accent5 6 2 4 2" xfId="14918"/>
    <cellStyle name="20% - Accent5 6 2 4 2 2" xfId="31589"/>
    <cellStyle name="20% - Accent5 6 2 4 3" xfId="28991"/>
    <cellStyle name="20% - Accent5 6 2 5" xfId="13142"/>
    <cellStyle name="20% - Accent5 6 2 5 2" xfId="29818"/>
    <cellStyle name="20% - Accent5 6 2 6" xfId="27229"/>
    <cellStyle name="20% - Accent5 6 3" xfId="10522"/>
    <cellStyle name="20% - Accent5 6 3 2" xfId="11381"/>
    <cellStyle name="20% - Accent5 6 3 2 2" xfId="12891"/>
    <cellStyle name="20% - Accent5 6 3 2 2 2" xfId="15504"/>
    <cellStyle name="20% - Accent5 6 3 2 2 2 2" xfId="32175"/>
    <cellStyle name="20% - Accent5 6 3 2 2 3" xfId="29577"/>
    <cellStyle name="20% - Accent5 6 3 2 3" xfId="14052"/>
    <cellStyle name="20% - Accent5 6 3 2 3 2" xfId="30725"/>
    <cellStyle name="20% - Accent5 6 3 2 4" xfId="28133"/>
    <cellStyle name="20% - Accent5 6 3 3" xfId="10929"/>
    <cellStyle name="20% - Accent5 6 3 3 2" xfId="13615"/>
    <cellStyle name="20% - Accent5 6 3 3 2 2" xfId="30289"/>
    <cellStyle name="20% - Accent5 6 3 3 3" xfId="27697"/>
    <cellStyle name="20% - Accent5 6 3 4" xfId="12313"/>
    <cellStyle name="20% - Accent5 6 3 4 2" xfId="14987"/>
    <cellStyle name="20% - Accent5 6 3 4 2 2" xfId="31658"/>
    <cellStyle name="20% - Accent5 6 3 4 3" xfId="29060"/>
    <cellStyle name="20% - Accent5 6 3 5" xfId="13211"/>
    <cellStyle name="20% - Accent5 6 3 5 2" xfId="29887"/>
    <cellStyle name="20% - Accent5 6 3 6" xfId="27298"/>
    <cellStyle name="20% - Accent5 6 4" xfId="11251"/>
    <cellStyle name="20% - Accent5 6 4 2" xfId="12758"/>
    <cellStyle name="20% - Accent5 6 4 2 2" xfId="15373"/>
    <cellStyle name="20% - Accent5 6 4 2 2 2" xfId="32044"/>
    <cellStyle name="20% - Accent5 6 4 2 3" xfId="29446"/>
    <cellStyle name="20% - Accent5 6 4 3" xfId="13923"/>
    <cellStyle name="20% - Accent5 6 4 3 2" xfId="30596"/>
    <cellStyle name="20% - Accent5 6 4 4" xfId="28004"/>
    <cellStyle name="20% - Accent5 6 5" xfId="10780"/>
    <cellStyle name="20% - Accent5 6 5 2" xfId="13467"/>
    <cellStyle name="20% - Accent5 6 5 2 2" xfId="30142"/>
    <cellStyle name="20% - Accent5 6 5 3" xfId="27553"/>
    <cellStyle name="20% - Accent5 6 6" xfId="12184"/>
    <cellStyle name="20% - Accent5 6 6 2" xfId="14858"/>
    <cellStyle name="20% - Accent5 6 6 2 2" xfId="31529"/>
    <cellStyle name="20% - Accent5 6 6 3" xfId="28931"/>
    <cellStyle name="20% - Accent5 6 7" xfId="13082"/>
    <cellStyle name="20% - Accent5 6 7 2" xfId="29759"/>
    <cellStyle name="20% - Accent5 6 8" xfId="27170"/>
    <cellStyle name="20% - Accent5 7" xfId="12452"/>
    <cellStyle name="20% - Accent5 8" xfId="12461"/>
    <cellStyle name="20% - Accent5 9" xfId="12665"/>
    <cellStyle name="20% - Accent6" xfId="6" builtinId="50" customBuiltin="1"/>
    <cellStyle name="20% - Accent6 10" xfId="15662"/>
    <cellStyle name="20% - Accent6 10 2" xfId="32322"/>
    <cellStyle name="20% - Accent6 11" xfId="15683"/>
    <cellStyle name="20% - Accent6 11 2" xfId="32343"/>
    <cellStyle name="20% - Accent6 12" xfId="15698"/>
    <cellStyle name="20% - Accent6 12 2" xfId="32358"/>
    <cellStyle name="20% - Accent6 13" xfId="15626"/>
    <cellStyle name="20% - Accent6 13 2" xfId="32297"/>
    <cellStyle name="20% - Accent6 14" xfId="27010"/>
    <cellStyle name="20% - Accent6 15" xfId="9730"/>
    <cellStyle name="20% - Accent6 2" xfId="91"/>
    <cellStyle name="20% - Accent6 2 2" xfId="312"/>
    <cellStyle name="20% - Accent6 2 2 2" xfId="6086"/>
    <cellStyle name="20% - Accent6 2 2 3" xfId="6087"/>
    <cellStyle name="20% - Accent6 2 2 4" xfId="6088"/>
    <cellStyle name="20% - Accent6 2 3" xfId="313"/>
    <cellStyle name="20% - Accent6 2 4" xfId="314"/>
    <cellStyle name="20% - Accent6 2 4 2" xfId="9803"/>
    <cellStyle name="20% - Accent6 2 5" xfId="6089"/>
    <cellStyle name="20% - Accent6 2 6" xfId="6090"/>
    <cellStyle name="20% - Accent6 2 7" xfId="9802"/>
    <cellStyle name="20% - Accent6 2 8" xfId="27040"/>
    <cellStyle name="20% - Accent6 2 9" xfId="9775"/>
    <cellStyle name="20% - Accent6 2_QC Sheet" xfId="6091"/>
    <cellStyle name="20% - Accent6 3" xfId="315"/>
    <cellStyle name="20% - Accent6 3 2" xfId="316"/>
    <cellStyle name="20% - Accent6 3 2 2" xfId="10132"/>
    <cellStyle name="20% - Accent6 3 3" xfId="317"/>
    <cellStyle name="20% - Accent6 3 4" xfId="318"/>
    <cellStyle name="20% - Accent6 4" xfId="319"/>
    <cellStyle name="20% - Accent6 4 2" xfId="320"/>
    <cellStyle name="20% - Accent6 4 2 2" xfId="10133"/>
    <cellStyle name="20% - Accent6 4 3" xfId="321"/>
    <cellStyle name="20% - Accent6 4 3 2" xfId="9231"/>
    <cellStyle name="20% - Accent6 4 3 2 2" xfId="9478"/>
    <cellStyle name="20% - Accent6 4 3 2 2 2" xfId="31879"/>
    <cellStyle name="20% - Accent6 4 3 2 2 3" xfId="15208"/>
    <cellStyle name="20% - Accent6 4 3 2 3" xfId="29281"/>
    <cellStyle name="20% - Accent6 4 3 2 4" xfId="12569"/>
    <cellStyle name="20% - Accent6 4 3 3" xfId="9094"/>
    <cellStyle name="20% - Accent6 4 3 3 2" xfId="9479"/>
    <cellStyle name="20% - Accent6 4 3 3 2 2" xfId="30476"/>
    <cellStyle name="20% - Accent6 4 3 3 3" xfId="13802"/>
    <cellStyle name="20% - Accent6 4 3 4" xfId="9340"/>
    <cellStyle name="20% - Accent6 4 3 4 2" xfId="27884"/>
    <cellStyle name="20% - Accent6 4 3 5" xfId="11105"/>
    <cellStyle name="20% - Accent6 4 4" xfId="322"/>
    <cellStyle name="20% - Accent6 4 4 2" xfId="9232"/>
    <cellStyle name="20% - Accent6 4 4 2 2" xfId="9480"/>
    <cellStyle name="20% - Accent6 4 4 2 2 2" xfId="29981"/>
    <cellStyle name="20% - Accent6 4 4 2 3" xfId="13305"/>
    <cellStyle name="20% - Accent6 4 4 3" xfId="9095"/>
    <cellStyle name="20% - Accent6 4 4 3 2" xfId="9481"/>
    <cellStyle name="20% - Accent6 4 4 3 3" xfId="27392"/>
    <cellStyle name="20% - Accent6 4 4 4" xfId="9341"/>
    <cellStyle name="20% - Accent6 4 4 5" xfId="10626"/>
    <cellStyle name="20% - Accent6 4 5" xfId="12133"/>
    <cellStyle name="20% - Accent6 4 5 2" xfId="14807"/>
    <cellStyle name="20% - Accent6 4 5 2 2" xfId="31478"/>
    <cellStyle name="20% - Accent6 4 5 3" xfId="28880"/>
    <cellStyle name="20% - Accent6 4 6" xfId="12973"/>
    <cellStyle name="20% - Accent6 4 6 2" xfId="29658"/>
    <cellStyle name="20% - Accent6 4 7" xfId="27049"/>
    <cellStyle name="20% - Accent6 4 8" xfId="9804"/>
    <cellStyle name="20% - Accent6 4 9" xfId="43882"/>
    <cellStyle name="20% - Accent6 5" xfId="323"/>
    <cellStyle name="20% - Accent6 5 2" xfId="10134"/>
    <cellStyle name="20% - Accent6 6" xfId="324"/>
    <cellStyle name="20% - Accent6 6 2" xfId="9233"/>
    <cellStyle name="20% - Accent6 6 2 2" xfId="9482"/>
    <cellStyle name="20% - Accent6 6 2 2 2" xfId="12823"/>
    <cellStyle name="20% - Accent6 6 2 2 2 2" xfId="15436"/>
    <cellStyle name="20% - Accent6 6 2 2 2 2 2" xfId="32107"/>
    <cellStyle name="20% - Accent6 6 2 2 2 3" xfId="29509"/>
    <cellStyle name="20% - Accent6 6 2 2 3" xfId="13984"/>
    <cellStyle name="20% - Accent6 6 2 2 3 2" xfId="30657"/>
    <cellStyle name="20% - Accent6 6 2 2 4" xfId="28065"/>
    <cellStyle name="20% - Accent6 6 2 2 5" xfId="11311"/>
    <cellStyle name="20% - Accent6 6 2 3" xfId="10859"/>
    <cellStyle name="20% - Accent6 6 2 3 2" xfId="13547"/>
    <cellStyle name="20% - Accent6 6 2 3 2 2" xfId="30221"/>
    <cellStyle name="20% - Accent6 6 2 3 3" xfId="27630"/>
    <cellStyle name="20% - Accent6 6 2 4" xfId="12245"/>
    <cellStyle name="20% - Accent6 6 2 4 2" xfId="14919"/>
    <cellStyle name="20% - Accent6 6 2 4 2 2" xfId="31590"/>
    <cellStyle name="20% - Accent6 6 2 4 3" xfId="28992"/>
    <cellStyle name="20% - Accent6 6 2 5" xfId="13143"/>
    <cellStyle name="20% - Accent6 6 2 5 2" xfId="29819"/>
    <cellStyle name="20% - Accent6 6 2 6" xfId="27230"/>
    <cellStyle name="20% - Accent6 6 2 7" xfId="10432"/>
    <cellStyle name="20% - Accent6 6 3" xfId="9096"/>
    <cellStyle name="20% - Accent6 6 3 2" xfId="9483"/>
    <cellStyle name="20% - Accent6 6 3 2 2" xfId="12892"/>
    <cellStyle name="20% - Accent6 6 3 2 2 2" xfId="15505"/>
    <cellStyle name="20% - Accent6 6 3 2 2 2 2" xfId="32176"/>
    <cellStyle name="20% - Accent6 6 3 2 2 3" xfId="29578"/>
    <cellStyle name="20% - Accent6 6 3 2 3" xfId="14053"/>
    <cellStyle name="20% - Accent6 6 3 2 3 2" xfId="30726"/>
    <cellStyle name="20% - Accent6 6 3 2 4" xfId="28134"/>
    <cellStyle name="20% - Accent6 6 3 2 5" xfId="11382"/>
    <cellStyle name="20% - Accent6 6 3 3" xfId="10930"/>
    <cellStyle name="20% - Accent6 6 3 3 2" xfId="13616"/>
    <cellStyle name="20% - Accent6 6 3 3 2 2" xfId="30290"/>
    <cellStyle name="20% - Accent6 6 3 3 3" xfId="27698"/>
    <cellStyle name="20% - Accent6 6 3 4" xfId="12314"/>
    <cellStyle name="20% - Accent6 6 3 4 2" xfId="14988"/>
    <cellStyle name="20% - Accent6 6 3 4 2 2" xfId="31659"/>
    <cellStyle name="20% - Accent6 6 3 4 3" xfId="29061"/>
    <cellStyle name="20% - Accent6 6 3 5" xfId="13212"/>
    <cellStyle name="20% - Accent6 6 3 5 2" xfId="29888"/>
    <cellStyle name="20% - Accent6 6 3 6" xfId="27299"/>
    <cellStyle name="20% - Accent6 6 3 7" xfId="10523"/>
    <cellStyle name="20% - Accent6 6 4" xfId="9342"/>
    <cellStyle name="20% - Accent6 6 4 2" xfId="12759"/>
    <cellStyle name="20% - Accent6 6 4 2 2" xfId="15374"/>
    <cellStyle name="20% - Accent6 6 4 2 2 2" xfId="32045"/>
    <cellStyle name="20% - Accent6 6 4 2 3" xfId="29447"/>
    <cellStyle name="20% - Accent6 6 4 3" xfId="13924"/>
    <cellStyle name="20% - Accent6 6 4 3 2" xfId="30597"/>
    <cellStyle name="20% - Accent6 6 4 4" xfId="28005"/>
    <cellStyle name="20% - Accent6 6 4 5" xfId="11252"/>
    <cellStyle name="20% - Accent6 6 5" xfId="10781"/>
    <cellStyle name="20% - Accent6 6 5 2" xfId="13468"/>
    <cellStyle name="20% - Accent6 6 5 2 2" xfId="30143"/>
    <cellStyle name="20% - Accent6 6 5 3" xfId="27554"/>
    <cellStyle name="20% - Accent6 6 6" xfId="12185"/>
    <cellStyle name="20% - Accent6 6 6 2" xfId="14859"/>
    <cellStyle name="20% - Accent6 6 6 2 2" xfId="31530"/>
    <cellStyle name="20% - Accent6 6 6 3" xfId="28932"/>
    <cellStyle name="20% - Accent6 6 7" xfId="13083"/>
    <cellStyle name="20% - Accent6 6 7 2" xfId="29760"/>
    <cellStyle name="20% - Accent6 6 8" xfId="27171"/>
    <cellStyle name="20% - Accent6 6 9" xfId="10135"/>
    <cellStyle name="20% - Accent6 7" xfId="12450"/>
    <cellStyle name="20% - Accent6 8" xfId="12810"/>
    <cellStyle name="20% - Accent6 9" xfId="12456"/>
    <cellStyle name="40% - Accent1" xfId="7" builtinId="31" customBuiltin="1"/>
    <cellStyle name="40% - Accent1 10" xfId="10433"/>
    <cellStyle name="40% - Accent1 11" xfId="12641"/>
    <cellStyle name="40% - Accent1 12" xfId="15653"/>
    <cellStyle name="40% - Accent1 12 2" xfId="32313"/>
    <cellStyle name="40% - Accent1 13" xfId="15674"/>
    <cellStyle name="40% - Accent1 13 2" xfId="32334"/>
    <cellStyle name="40% - Accent1 14" xfId="15689"/>
    <cellStyle name="40% - Accent1 14 2" xfId="32349"/>
    <cellStyle name="40% - Accent1 15" xfId="15607"/>
    <cellStyle name="40% - Accent1 15 2" xfId="32278"/>
    <cellStyle name="40% - Accent1 16" xfId="27001"/>
    <cellStyle name="40% - Accent1 17" xfId="9711"/>
    <cellStyle name="40% - Accent1 2" xfId="92"/>
    <cellStyle name="40% - Accent1 2 2" xfId="325"/>
    <cellStyle name="40% - Accent1 2 2 2" xfId="6092"/>
    <cellStyle name="40% - Accent1 2 2 3" xfId="6093"/>
    <cellStyle name="40% - Accent1 2 2 4" xfId="6094"/>
    <cellStyle name="40% - Accent1 2 3" xfId="326"/>
    <cellStyle name="40% - Accent1 2 3 2" xfId="9806"/>
    <cellStyle name="40% - Accent1 2 4" xfId="327"/>
    <cellStyle name="40% - Accent1 2 4 2" xfId="9807"/>
    <cellStyle name="40% - Accent1 2 5" xfId="328"/>
    <cellStyle name="40% - Accent1 2 5 2" xfId="9808"/>
    <cellStyle name="40% - Accent1 2 6" xfId="6095"/>
    <cellStyle name="40% - Accent1 2 7" xfId="9805"/>
    <cellStyle name="40% - Accent1 2 8" xfId="27031"/>
    <cellStyle name="40% - Accent1 2 9" xfId="9766"/>
    <cellStyle name="40% - Accent1 2_QC Sheet" xfId="6096"/>
    <cellStyle name="40% - Accent1 3" xfId="329"/>
    <cellStyle name="40% - Accent1 3 2" xfId="330"/>
    <cellStyle name="40% - Accent1 3 2 2" xfId="10137"/>
    <cellStyle name="40% - Accent1 3 3" xfId="331"/>
    <cellStyle name="40% - Accent1 3 4" xfId="332"/>
    <cellStyle name="40% - Accent1 4" xfId="333"/>
    <cellStyle name="40% - Accent1 4 2" xfId="334"/>
    <cellStyle name="40% - Accent1 4 2 2" xfId="10138"/>
    <cellStyle name="40% - Accent1 4 3" xfId="335"/>
    <cellStyle name="40% - Accent1 4 3 2" xfId="9234"/>
    <cellStyle name="40% - Accent1 4 3 2 2" xfId="9484"/>
    <cellStyle name="40% - Accent1 4 3 2 2 2" xfId="31880"/>
    <cellStyle name="40% - Accent1 4 3 2 2 3" xfId="15209"/>
    <cellStyle name="40% - Accent1 4 3 2 3" xfId="29282"/>
    <cellStyle name="40% - Accent1 4 3 2 4" xfId="12570"/>
    <cellStyle name="40% - Accent1 4 3 3" xfId="9097"/>
    <cellStyle name="40% - Accent1 4 3 3 2" xfId="9485"/>
    <cellStyle name="40% - Accent1 4 3 3 2 2" xfId="30477"/>
    <cellStyle name="40% - Accent1 4 3 3 3" xfId="13803"/>
    <cellStyle name="40% - Accent1 4 3 4" xfId="9343"/>
    <cellStyle name="40% - Accent1 4 3 4 2" xfId="27885"/>
    <cellStyle name="40% - Accent1 4 3 5" xfId="11106"/>
    <cellStyle name="40% - Accent1 4 4" xfId="336"/>
    <cellStyle name="40% - Accent1 4 4 2" xfId="9235"/>
    <cellStyle name="40% - Accent1 4 4 2 2" xfId="9486"/>
    <cellStyle name="40% - Accent1 4 4 2 2 2" xfId="29984"/>
    <cellStyle name="40% - Accent1 4 4 2 3" xfId="13308"/>
    <cellStyle name="40% - Accent1 4 4 3" xfId="9098"/>
    <cellStyle name="40% - Accent1 4 4 3 2" xfId="9487"/>
    <cellStyle name="40% - Accent1 4 4 3 3" xfId="27395"/>
    <cellStyle name="40% - Accent1 4 4 4" xfId="9344"/>
    <cellStyle name="40% - Accent1 4 4 5" xfId="10629"/>
    <cellStyle name="40% - Accent1 4 5" xfId="12134"/>
    <cellStyle name="40% - Accent1 4 5 2" xfId="14808"/>
    <cellStyle name="40% - Accent1 4 5 2 2" xfId="31479"/>
    <cellStyle name="40% - Accent1 4 5 3" xfId="28881"/>
    <cellStyle name="40% - Accent1 4 6" xfId="12974"/>
    <cellStyle name="40% - Accent1 4 6 2" xfId="29659"/>
    <cellStyle name="40% - Accent1 4 7" xfId="27050"/>
    <cellStyle name="40% - Accent1 4 8" xfId="9809"/>
    <cellStyle name="40% - Accent1 4 9" xfId="43883"/>
    <cellStyle name="40% - Accent1 5" xfId="337"/>
    <cellStyle name="40% - Accent1 5 2" xfId="10139"/>
    <cellStyle name="40% - Accent1 6" xfId="338"/>
    <cellStyle name="40% - Accent1 6 2" xfId="9236"/>
    <cellStyle name="40% - Accent1 6 2 2" xfId="9488"/>
    <cellStyle name="40% - Accent1 6 2 2 2" xfId="12824"/>
    <cellStyle name="40% - Accent1 6 2 2 2 2" xfId="15437"/>
    <cellStyle name="40% - Accent1 6 2 2 2 2 2" xfId="32108"/>
    <cellStyle name="40% - Accent1 6 2 2 2 3" xfId="29510"/>
    <cellStyle name="40% - Accent1 6 2 2 3" xfId="13985"/>
    <cellStyle name="40% - Accent1 6 2 2 3 2" xfId="30658"/>
    <cellStyle name="40% - Accent1 6 2 2 4" xfId="28066"/>
    <cellStyle name="40% - Accent1 6 2 2 5" xfId="11312"/>
    <cellStyle name="40% - Accent1 6 2 3" xfId="10860"/>
    <cellStyle name="40% - Accent1 6 2 3 2" xfId="13548"/>
    <cellStyle name="40% - Accent1 6 2 3 2 2" xfId="30222"/>
    <cellStyle name="40% - Accent1 6 2 3 3" xfId="27631"/>
    <cellStyle name="40% - Accent1 6 2 4" xfId="12246"/>
    <cellStyle name="40% - Accent1 6 2 4 2" xfId="14920"/>
    <cellStyle name="40% - Accent1 6 2 4 2 2" xfId="31591"/>
    <cellStyle name="40% - Accent1 6 2 4 3" xfId="28993"/>
    <cellStyle name="40% - Accent1 6 2 5" xfId="13144"/>
    <cellStyle name="40% - Accent1 6 2 5 2" xfId="29820"/>
    <cellStyle name="40% - Accent1 6 2 6" xfId="27231"/>
    <cellStyle name="40% - Accent1 6 2 7" xfId="10434"/>
    <cellStyle name="40% - Accent1 6 3" xfId="9099"/>
    <cellStyle name="40% - Accent1 6 3 2" xfId="9489"/>
    <cellStyle name="40% - Accent1 6 3 2 2" xfId="12893"/>
    <cellStyle name="40% - Accent1 6 3 2 2 2" xfId="15506"/>
    <cellStyle name="40% - Accent1 6 3 2 2 2 2" xfId="32177"/>
    <cellStyle name="40% - Accent1 6 3 2 2 3" xfId="29579"/>
    <cellStyle name="40% - Accent1 6 3 2 3" xfId="14054"/>
    <cellStyle name="40% - Accent1 6 3 2 3 2" xfId="30727"/>
    <cellStyle name="40% - Accent1 6 3 2 4" xfId="28135"/>
    <cellStyle name="40% - Accent1 6 3 2 5" xfId="11383"/>
    <cellStyle name="40% - Accent1 6 3 3" xfId="10931"/>
    <cellStyle name="40% - Accent1 6 3 3 2" xfId="13617"/>
    <cellStyle name="40% - Accent1 6 3 3 2 2" xfId="30291"/>
    <cellStyle name="40% - Accent1 6 3 3 3" xfId="27699"/>
    <cellStyle name="40% - Accent1 6 3 4" xfId="12315"/>
    <cellStyle name="40% - Accent1 6 3 4 2" xfId="14989"/>
    <cellStyle name="40% - Accent1 6 3 4 2 2" xfId="31660"/>
    <cellStyle name="40% - Accent1 6 3 4 3" xfId="29062"/>
    <cellStyle name="40% - Accent1 6 3 5" xfId="13213"/>
    <cellStyle name="40% - Accent1 6 3 5 2" xfId="29889"/>
    <cellStyle name="40% - Accent1 6 3 6" xfId="27300"/>
    <cellStyle name="40% - Accent1 6 3 7" xfId="10524"/>
    <cellStyle name="40% - Accent1 6 4" xfId="9345"/>
    <cellStyle name="40% - Accent1 6 4 2" xfId="12760"/>
    <cellStyle name="40% - Accent1 6 4 2 2" xfId="15375"/>
    <cellStyle name="40% - Accent1 6 4 2 2 2" xfId="32046"/>
    <cellStyle name="40% - Accent1 6 4 2 3" xfId="29448"/>
    <cellStyle name="40% - Accent1 6 4 3" xfId="13925"/>
    <cellStyle name="40% - Accent1 6 4 3 2" xfId="30598"/>
    <cellStyle name="40% - Accent1 6 4 4" xfId="28006"/>
    <cellStyle name="40% - Accent1 6 4 5" xfId="11253"/>
    <cellStyle name="40% - Accent1 6 5" xfId="10782"/>
    <cellStyle name="40% - Accent1 6 5 2" xfId="13469"/>
    <cellStyle name="40% - Accent1 6 5 2 2" xfId="30144"/>
    <cellStyle name="40% - Accent1 6 5 3" xfId="27555"/>
    <cellStyle name="40% - Accent1 6 6" xfId="12186"/>
    <cellStyle name="40% - Accent1 6 6 2" xfId="14860"/>
    <cellStyle name="40% - Accent1 6 6 2 2" xfId="31531"/>
    <cellStyle name="40% - Accent1 6 6 3" xfId="28933"/>
    <cellStyle name="40% - Accent1 6 7" xfId="13084"/>
    <cellStyle name="40% - Accent1 6 7 2" xfId="29761"/>
    <cellStyle name="40% - Accent1 6 8" xfId="27172"/>
    <cellStyle name="40% - Accent1 6 9" xfId="10140"/>
    <cellStyle name="40% - Accent1 7" xfId="10136"/>
    <cellStyle name="40% - Accent1 8" xfId="10287"/>
    <cellStyle name="40% - Accent1 9" xfId="10411"/>
    <cellStyle name="40% - Accent2" xfId="8" builtinId="35" customBuiltin="1"/>
    <cellStyle name="40% - Accent2 10" xfId="15655"/>
    <cellStyle name="40% - Accent2 10 2" xfId="32315"/>
    <cellStyle name="40% - Accent2 11" xfId="15676"/>
    <cellStyle name="40% - Accent2 11 2" xfId="32336"/>
    <cellStyle name="40% - Accent2 12" xfId="15691"/>
    <cellStyle name="40% - Accent2 12 2" xfId="32351"/>
    <cellStyle name="40% - Accent2 13" xfId="15611"/>
    <cellStyle name="40% - Accent2 13 2" xfId="32282"/>
    <cellStyle name="40% - Accent2 14" xfId="27003"/>
    <cellStyle name="40% - Accent2 15" xfId="9715"/>
    <cellStyle name="40% - Accent2 2" xfId="93"/>
    <cellStyle name="40% - Accent2 2 2" xfId="339"/>
    <cellStyle name="40% - Accent2 2 2 2" xfId="6097"/>
    <cellStyle name="40% - Accent2 2 2 3" xfId="6098"/>
    <cellStyle name="40% - Accent2 2 2 4" xfId="6099"/>
    <cellStyle name="40% - Accent2 2 3" xfId="340"/>
    <cellStyle name="40% - Accent2 2 4" xfId="341"/>
    <cellStyle name="40% - Accent2 2 4 2" xfId="9811"/>
    <cellStyle name="40% - Accent2 2 5" xfId="6100"/>
    <cellStyle name="40% - Accent2 2 6" xfId="6101"/>
    <cellStyle name="40% - Accent2 2 7" xfId="9810"/>
    <cellStyle name="40% - Accent2 2 8" xfId="27033"/>
    <cellStyle name="40% - Accent2 2 9" xfId="9768"/>
    <cellStyle name="40% - Accent2 2_QC Sheet" xfId="6102"/>
    <cellStyle name="40% - Accent2 3" xfId="342"/>
    <cellStyle name="40% - Accent2 3 2" xfId="343"/>
    <cellStyle name="40% - Accent2 3 2 2" xfId="10141"/>
    <cellStyle name="40% - Accent2 3 3" xfId="344"/>
    <cellStyle name="40% - Accent2 3 4" xfId="345"/>
    <cellStyle name="40% - Accent2 4" xfId="346"/>
    <cellStyle name="40% - Accent2 4 2" xfId="347"/>
    <cellStyle name="40% - Accent2 4 2 2" xfId="10142"/>
    <cellStyle name="40% - Accent2 4 3" xfId="348"/>
    <cellStyle name="40% - Accent2 4 3 2" xfId="9237"/>
    <cellStyle name="40% - Accent2 4 3 2 2" xfId="9490"/>
    <cellStyle name="40% - Accent2 4 3 2 2 2" xfId="31881"/>
    <cellStyle name="40% - Accent2 4 3 2 2 3" xfId="15210"/>
    <cellStyle name="40% - Accent2 4 3 2 3" xfId="29283"/>
    <cellStyle name="40% - Accent2 4 3 2 4" xfId="12571"/>
    <cellStyle name="40% - Accent2 4 3 3" xfId="9100"/>
    <cellStyle name="40% - Accent2 4 3 3 2" xfId="9491"/>
    <cellStyle name="40% - Accent2 4 3 3 2 2" xfId="30478"/>
    <cellStyle name="40% - Accent2 4 3 3 3" xfId="13804"/>
    <cellStyle name="40% - Accent2 4 3 4" xfId="9346"/>
    <cellStyle name="40% - Accent2 4 3 4 2" xfId="27886"/>
    <cellStyle name="40% - Accent2 4 3 5" xfId="11107"/>
    <cellStyle name="40% - Accent2 4 4" xfId="349"/>
    <cellStyle name="40% - Accent2 4 4 2" xfId="9238"/>
    <cellStyle name="40% - Accent2 4 4 2 2" xfId="9492"/>
    <cellStyle name="40% - Accent2 4 4 2 2 2" xfId="29986"/>
    <cellStyle name="40% - Accent2 4 4 2 3" xfId="13310"/>
    <cellStyle name="40% - Accent2 4 4 3" xfId="9101"/>
    <cellStyle name="40% - Accent2 4 4 3 2" xfId="9493"/>
    <cellStyle name="40% - Accent2 4 4 3 3" xfId="27397"/>
    <cellStyle name="40% - Accent2 4 4 4" xfId="9347"/>
    <cellStyle name="40% - Accent2 4 4 5" xfId="10631"/>
    <cellStyle name="40% - Accent2 4 5" xfId="12135"/>
    <cellStyle name="40% - Accent2 4 5 2" xfId="14809"/>
    <cellStyle name="40% - Accent2 4 5 2 2" xfId="31480"/>
    <cellStyle name="40% - Accent2 4 5 3" xfId="28882"/>
    <cellStyle name="40% - Accent2 4 6" xfId="12975"/>
    <cellStyle name="40% - Accent2 4 6 2" xfId="29660"/>
    <cellStyle name="40% - Accent2 4 7" xfId="27051"/>
    <cellStyle name="40% - Accent2 4 8" xfId="9812"/>
    <cellStyle name="40% - Accent2 4 9" xfId="43884"/>
    <cellStyle name="40% - Accent2 5" xfId="350"/>
    <cellStyle name="40% - Accent2 5 2" xfId="9239"/>
    <cellStyle name="40% - Accent2 5 2 2" xfId="9494"/>
    <cellStyle name="40% - Accent2 5 3" xfId="9102"/>
    <cellStyle name="40% - Accent2 5 3 2" xfId="9495"/>
    <cellStyle name="40% - Accent2 5 4" xfId="9348"/>
    <cellStyle name="40% - Accent2 5 5" xfId="10143"/>
    <cellStyle name="40% - Accent2 6" xfId="10144"/>
    <cellStyle name="40% - Accent2 6 2" xfId="10436"/>
    <cellStyle name="40% - Accent2 6 2 2" xfId="11313"/>
    <cellStyle name="40% - Accent2 6 2 2 2" xfId="12825"/>
    <cellStyle name="40% - Accent2 6 2 2 2 2" xfId="15438"/>
    <cellStyle name="40% - Accent2 6 2 2 2 2 2" xfId="32109"/>
    <cellStyle name="40% - Accent2 6 2 2 2 3" xfId="29511"/>
    <cellStyle name="40% - Accent2 6 2 2 3" xfId="13986"/>
    <cellStyle name="40% - Accent2 6 2 2 3 2" xfId="30659"/>
    <cellStyle name="40% - Accent2 6 2 2 4" xfId="28067"/>
    <cellStyle name="40% - Accent2 6 2 3" xfId="10861"/>
    <cellStyle name="40% - Accent2 6 2 3 2" xfId="13549"/>
    <cellStyle name="40% - Accent2 6 2 3 2 2" xfId="30223"/>
    <cellStyle name="40% - Accent2 6 2 3 3" xfId="27632"/>
    <cellStyle name="40% - Accent2 6 2 4" xfId="12247"/>
    <cellStyle name="40% - Accent2 6 2 4 2" xfId="14921"/>
    <cellStyle name="40% - Accent2 6 2 4 2 2" xfId="31592"/>
    <cellStyle name="40% - Accent2 6 2 4 3" xfId="28994"/>
    <cellStyle name="40% - Accent2 6 2 5" xfId="13145"/>
    <cellStyle name="40% - Accent2 6 2 5 2" xfId="29821"/>
    <cellStyle name="40% - Accent2 6 2 6" xfId="27232"/>
    <cellStyle name="40% - Accent2 6 3" xfId="10525"/>
    <cellStyle name="40% - Accent2 6 3 2" xfId="11384"/>
    <cellStyle name="40% - Accent2 6 3 2 2" xfId="12894"/>
    <cellStyle name="40% - Accent2 6 3 2 2 2" xfId="15507"/>
    <cellStyle name="40% - Accent2 6 3 2 2 2 2" xfId="32178"/>
    <cellStyle name="40% - Accent2 6 3 2 2 3" xfId="29580"/>
    <cellStyle name="40% - Accent2 6 3 2 3" xfId="14055"/>
    <cellStyle name="40% - Accent2 6 3 2 3 2" xfId="30728"/>
    <cellStyle name="40% - Accent2 6 3 2 4" xfId="28136"/>
    <cellStyle name="40% - Accent2 6 3 3" xfId="10932"/>
    <cellStyle name="40% - Accent2 6 3 3 2" xfId="13618"/>
    <cellStyle name="40% - Accent2 6 3 3 2 2" xfId="30292"/>
    <cellStyle name="40% - Accent2 6 3 3 3" xfId="27700"/>
    <cellStyle name="40% - Accent2 6 3 4" xfId="12316"/>
    <cellStyle name="40% - Accent2 6 3 4 2" xfId="14990"/>
    <cellStyle name="40% - Accent2 6 3 4 2 2" xfId="31661"/>
    <cellStyle name="40% - Accent2 6 3 4 3" xfId="29063"/>
    <cellStyle name="40% - Accent2 6 3 5" xfId="13214"/>
    <cellStyle name="40% - Accent2 6 3 5 2" xfId="29890"/>
    <cellStyle name="40% - Accent2 6 3 6" xfId="27301"/>
    <cellStyle name="40% - Accent2 6 4" xfId="11254"/>
    <cellStyle name="40% - Accent2 6 4 2" xfId="12761"/>
    <cellStyle name="40% - Accent2 6 4 2 2" xfId="15376"/>
    <cellStyle name="40% - Accent2 6 4 2 2 2" xfId="32047"/>
    <cellStyle name="40% - Accent2 6 4 2 3" xfId="29449"/>
    <cellStyle name="40% - Accent2 6 4 3" xfId="13926"/>
    <cellStyle name="40% - Accent2 6 4 3 2" xfId="30599"/>
    <cellStyle name="40% - Accent2 6 4 4" xfId="28007"/>
    <cellStyle name="40% - Accent2 6 5" xfId="10783"/>
    <cellStyle name="40% - Accent2 6 5 2" xfId="13470"/>
    <cellStyle name="40% - Accent2 6 5 2 2" xfId="30145"/>
    <cellStyle name="40% - Accent2 6 5 3" xfId="27556"/>
    <cellStyle name="40% - Accent2 6 6" xfId="12187"/>
    <cellStyle name="40% - Accent2 6 6 2" xfId="14861"/>
    <cellStyle name="40% - Accent2 6 6 2 2" xfId="31532"/>
    <cellStyle name="40% - Accent2 6 6 3" xfId="28934"/>
    <cellStyle name="40% - Accent2 6 7" xfId="13085"/>
    <cellStyle name="40% - Accent2 6 7 2" xfId="29762"/>
    <cellStyle name="40% - Accent2 6 8" xfId="27173"/>
    <cellStyle name="40% - Accent2 7" xfId="12590"/>
    <cellStyle name="40% - Accent2 8" xfId="12939"/>
    <cellStyle name="40% - Accent2 9" xfId="12455"/>
    <cellStyle name="40% - Accent3" xfId="9" builtinId="39" customBuiltin="1"/>
    <cellStyle name="40% - Accent3 10" xfId="10437"/>
    <cellStyle name="40% - Accent3 11" xfId="12514"/>
    <cellStyle name="40% - Accent3 12" xfId="15657"/>
    <cellStyle name="40% - Accent3 12 2" xfId="32317"/>
    <cellStyle name="40% - Accent3 13" xfId="15678"/>
    <cellStyle name="40% - Accent3 13 2" xfId="32338"/>
    <cellStyle name="40% - Accent3 14" xfId="15693"/>
    <cellStyle name="40% - Accent3 14 2" xfId="32353"/>
    <cellStyle name="40% - Accent3 15" xfId="15615"/>
    <cellStyle name="40% - Accent3 15 2" xfId="32286"/>
    <cellStyle name="40% - Accent3 16" xfId="27005"/>
    <cellStyle name="40% - Accent3 17" xfId="9719"/>
    <cellStyle name="40% - Accent3 2" xfId="94"/>
    <cellStyle name="40% - Accent3 2 2" xfId="351"/>
    <cellStyle name="40% - Accent3 2 2 2" xfId="6103"/>
    <cellStyle name="40% - Accent3 2 2 3" xfId="6104"/>
    <cellStyle name="40% - Accent3 2 2 4" xfId="6105"/>
    <cellStyle name="40% - Accent3 2 3" xfId="352"/>
    <cellStyle name="40% - Accent3 2 3 2" xfId="9814"/>
    <cellStyle name="40% - Accent3 2 4" xfId="353"/>
    <cellStyle name="40% - Accent3 2 4 2" xfId="9815"/>
    <cellStyle name="40% - Accent3 2 5" xfId="354"/>
    <cellStyle name="40% - Accent3 2 5 2" xfId="9816"/>
    <cellStyle name="40% - Accent3 2 6" xfId="6106"/>
    <cellStyle name="40% - Accent3 2 7" xfId="9813"/>
    <cellStyle name="40% - Accent3 2 8" xfId="27035"/>
    <cellStyle name="40% - Accent3 2 9" xfId="9770"/>
    <cellStyle name="40% - Accent3 2_QC Sheet" xfId="6107"/>
    <cellStyle name="40% - Accent3 3" xfId="355"/>
    <cellStyle name="40% - Accent3 3 2" xfId="356"/>
    <cellStyle name="40% - Accent3 3 2 2" xfId="10146"/>
    <cellStyle name="40% - Accent3 3 3" xfId="357"/>
    <cellStyle name="40% - Accent3 3 3 2" xfId="358"/>
    <cellStyle name="40% - Accent3 3 3 3" xfId="359"/>
    <cellStyle name="40% - Accent3 3 3 3 2" xfId="9240"/>
    <cellStyle name="40% - Accent3 3 3 3 2 2" xfId="9496"/>
    <cellStyle name="40% - Accent3 3 3 3 3" xfId="9103"/>
    <cellStyle name="40% - Accent3 3 3 3 3 2" xfId="9497"/>
    <cellStyle name="40% - Accent3 3 3 3 4" xfId="9349"/>
    <cellStyle name="40% - Accent3 3 4" xfId="360"/>
    <cellStyle name="40% - Accent3 4" xfId="361"/>
    <cellStyle name="40% - Accent3 4 2" xfId="362"/>
    <cellStyle name="40% - Accent3 4 2 2" xfId="10147"/>
    <cellStyle name="40% - Accent3 4 3" xfId="363"/>
    <cellStyle name="40% - Accent3 4 3 2" xfId="9241"/>
    <cellStyle name="40% - Accent3 4 3 2 2" xfId="9498"/>
    <cellStyle name="40% - Accent3 4 3 2 2 2" xfId="31882"/>
    <cellStyle name="40% - Accent3 4 3 2 2 3" xfId="15211"/>
    <cellStyle name="40% - Accent3 4 3 2 3" xfId="29284"/>
    <cellStyle name="40% - Accent3 4 3 2 4" xfId="12572"/>
    <cellStyle name="40% - Accent3 4 3 3" xfId="9104"/>
    <cellStyle name="40% - Accent3 4 3 3 2" xfId="9499"/>
    <cellStyle name="40% - Accent3 4 3 3 2 2" xfId="30479"/>
    <cellStyle name="40% - Accent3 4 3 3 3" xfId="13805"/>
    <cellStyle name="40% - Accent3 4 3 4" xfId="9350"/>
    <cellStyle name="40% - Accent3 4 3 4 2" xfId="27887"/>
    <cellStyle name="40% - Accent3 4 3 5" xfId="11108"/>
    <cellStyle name="40% - Accent3 4 4" xfId="364"/>
    <cellStyle name="40% - Accent3 4 4 2" xfId="9242"/>
    <cellStyle name="40% - Accent3 4 4 2 2" xfId="9500"/>
    <cellStyle name="40% - Accent3 4 4 2 2 2" xfId="29987"/>
    <cellStyle name="40% - Accent3 4 4 2 3" xfId="13311"/>
    <cellStyle name="40% - Accent3 4 4 3" xfId="9105"/>
    <cellStyle name="40% - Accent3 4 4 3 2" xfId="9501"/>
    <cellStyle name="40% - Accent3 4 4 3 3" xfId="27398"/>
    <cellStyle name="40% - Accent3 4 4 4" xfId="9351"/>
    <cellStyle name="40% - Accent3 4 4 5" xfId="10632"/>
    <cellStyle name="40% - Accent3 4 5" xfId="12136"/>
    <cellStyle name="40% - Accent3 4 5 2" xfId="14810"/>
    <cellStyle name="40% - Accent3 4 5 2 2" xfId="31481"/>
    <cellStyle name="40% - Accent3 4 5 3" xfId="28883"/>
    <cellStyle name="40% - Accent3 4 6" xfId="12976"/>
    <cellStyle name="40% - Accent3 4 6 2" xfId="29661"/>
    <cellStyle name="40% - Accent3 4 7" xfId="27052"/>
    <cellStyle name="40% - Accent3 4 8" xfId="9817"/>
    <cellStyle name="40% - Accent3 4 9" xfId="43885"/>
    <cellStyle name="40% - Accent3 5" xfId="365"/>
    <cellStyle name="40% - Accent3 5 2" xfId="10148"/>
    <cellStyle name="40% - Accent3 6" xfId="366"/>
    <cellStyle name="40% - Accent3 6 2" xfId="9243"/>
    <cellStyle name="40% - Accent3 6 2 2" xfId="9502"/>
    <cellStyle name="40% - Accent3 6 2 2 2" xfId="12826"/>
    <cellStyle name="40% - Accent3 6 2 2 2 2" xfId="15439"/>
    <cellStyle name="40% - Accent3 6 2 2 2 2 2" xfId="32110"/>
    <cellStyle name="40% - Accent3 6 2 2 2 3" xfId="29512"/>
    <cellStyle name="40% - Accent3 6 2 2 3" xfId="13987"/>
    <cellStyle name="40% - Accent3 6 2 2 3 2" xfId="30660"/>
    <cellStyle name="40% - Accent3 6 2 2 4" xfId="28068"/>
    <cellStyle name="40% - Accent3 6 2 2 5" xfId="11314"/>
    <cellStyle name="40% - Accent3 6 2 3" xfId="10862"/>
    <cellStyle name="40% - Accent3 6 2 3 2" xfId="13550"/>
    <cellStyle name="40% - Accent3 6 2 3 2 2" xfId="30224"/>
    <cellStyle name="40% - Accent3 6 2 3 3" xfId="27633"/>
    <cellStyle name="40% - Accent3 6 2 4" xfId="12248"/>
    <cellStyle name="40% - Accent3 6 2 4 2" xfId="14922"/>
    <cellStyle name="40% - Accent3 6 2 4 2 2" xfId="31593"/>
    <cellStyle name="40% - Accent3 6 2 4 3" xfId="28995"/>
    <cellStyle name="40% - Accent3 6 2 5" xfId="13146"/>
    <cellStyle name="40% - Accent3 6 2 5 2" xfId="29822"/>
    <cellStyle name="40% - Accent3 6 2 6" xfId="27233"/>
    <cellStyle name="40% - Accent3 6 2 7" xfId="10438"/>
    <cellStyle name="40% - Accent3 6 3" xfId="9106"/>
    <cellStyle name="40% - Accent3 6 3 2" xfId="9503"/>
    <cellStyle name="40% - Accent3 6 3 2 2" xfId="12895"/>
    <cellStyle name="40% - Accent3 6 3 2 2 2" xfId="15508"/>
    <cellStyle name="40% - Accent3 6 3 2 2 2 2" xfId="32179"/>
    <cellStyle name="40% - Accent3 6 3 2 2 3" xfId="29581"/>
    <cellStyle name="40% - Accent3 6 3 2 3" xfId="14056"/>
    <cellStyle name="40% - Accent3 6 3 2 3 2" xfId="30729"/>
    <cellStyle name="40% - Accent3 6 3 2 4" xfId="28137"/>
    <cellStyle name="40% - Accent3 6 3 2 5" xfId="11385"/>
    <cellStyle name="40% - Accent3 6 3 3" xfId="10933"/>
    <cellStyle name="40% - Accent3 6 3 3 2" xfId="13619"/>
    <cellStyle name="40% - Accent3 6 3 3 2 2" xfId="30293"/>
    <cellStyle name="40% - Accent3 6 3 3 3" xfId="27701"/>
    <cellStyle name="40% - Accent3 6 3 4" xfId="12317"/>
    <cellStyle name="40% - Accent3 6 3 4 2" xfId="14991"/>
    <cellStyle name="40% - Accent3 6 3 4 2 2" xfId="31662"/>
    <cellStyle name="40% - Accent3 6 3 4 3" xfId="29064"/>
    <cellStyle name="40% - Accent3 6 3 5" xfId="13215"/>
    <cellStyle name="40% - Accent3 6 3 5 2" xfId="29891"/>
    <cellStyle name="40% - Accent3 6 3 6" xfId="27302"/>
    <cellStyle name="40% - Accent3 6 3 7" xfId="10526"/>
    <cellStyle name="40% - Accent3 6 4" xfId="9352"/>
    <cellStyle name="40% - Accent3 6 4 2" xfId="12762"/>
    <cellStyle name="40% - Accent3 6 4 2 2" xfId="15377"/>
    <cellStyle name="40% - Accent3 6 4 2 2 2" xfId="32048"/>
    <cellStyle name="40% - Accent3 6 4 2 3" xfId="29450"/>
    <cellStyle name="40% - Accent3 6 4 3" xfId="13927"/>
    <cellStyle name="40% - Accent3 6 4 3 2" xfId="30600"/>
    <cellStyle name="40% - Accent3 6 4 4" xfId="28008"/>
    <cellStyle name="40% - Accent3 6 4 5" xfId="11255"/>
    <cellStyle name="40% - Accent3 6 5" xfId="10784"/>
    <cellStyle name="40% - Accent3 6 5 2" xfId="13471"/>
    <cellStyle name="40% - Accent3 6 5 2 2" xfId="30146"/>
    <cellStyle name="40% - Accent3 6 5 3" xfId="27557"/>
    <cellStyle name="40% - Accent3 6 6" xfId="12188"/>
    <cellStyle name="40% - Accent3 6 6 2" xfId="14862"/>
    <cellStyle name="40% - Accent3 6 6 2 2" xfId="31533"/>
    <cellStyle name="40% - Accent3 6 6 3" xfId="28935"/>
    <cellStyle name="40% - Accent3 6 7" xfId="13086"/>
    <cellStyle name="40% - Accent3 6 7 2" xfId="29763"/>
    <cellStyle name="40% - Accent3 6 8" xfId="27174"/>
    <cellStyle name="40% - Accent3 6 9" xfId="10149"/>
    <cellStyle name="40% - Accent3 7" xfId="10145"/>
    <cellStyle name="40% - Accent3 8" xfId="10255"/>
    <cellStyle name="40% - Accent3 9" xfId="10410"/>
    <cellStyle name="40% - Accent4" xfId="10" builtinId="43" customBuiltin="1"/>
    <cellStyle name="40% - Accent4 10" xfId="10439"/>
    <cellStyle name="40% - Accent4 11" xfId="12448"/>
    <cellStyle name="40% - Accent4 12" xfId="15659"/>
    <cellStyle name="40% - Accent4 12 2" xfId="32319"/>
    <cellStyle name="40% - Accent4 13" xfId="15680"/>
    <cellStyle name="40% - Accent4 13 2" xfId="32340"/>
    <cellStyle name="40% - Accent4 14" xfId="15695"/>
    <cellStyle name="40% - Accent4 14 2" xfId="32355"/>
    <cellStyle name="40% - Accent4 15" xfId="15619"/>
    <cellStyle name="40% - Accent4 15 2" xfId="32290"/>
    <cellStyle name="40% - Accent4 16" xfId="27007"/>
    <cellStyle name="40% - Accent4 17" xfId="9723"/>
    <cellStyle name="40% - Accent4 2" xfId="95"/>
    <cellStyle name="40% - Accent4 2 2" xfId="367"/>
    <cellStyle name="40% - Accent4 2 2 2" xfId="6108"/>
    <cellStyle name="40% - Accent4 2 2 3" xfId="6109"/>
    <cellStyle name="40% - Accent4 2 2 4" xfId="6110"/>
    <cellStyle name="40% - Accent4 2 3" xfId="368"/>
    <cellStyle name="40% - Accent4 2 3 2" xfId="9819"/>
    <cellStyle name="40% - Accent4 2 4" xfId="369"/>
    <cellStyle name="40% - Accent4 2 4 2" xfId="9820"/>
    <cellStyle name="40% - Accent4 2 5" xfId="370"/>
    <cellStyle name="40% - Accent4 2 5 2" xfId="9821"/>
    <cellStyle name="40% - Accent4 2 6" xfId="6111"/>
    <cellStyle name="40% - Accent4 2 7" xfId="9818"/>
    <cellStyle name="40% - Accent4 2 8" xfId="27037"/>
    <cellStyle name="40% - Accent4 2 9" xfId="9772"/>
    <cellStyle name="40% - Accent4 2_QC Sheet" xfId="6112"/>
    <cellStyle name="40% - Accent4 3" xfId="371"/>
    <cellStyle name="40% - Accent4 3 2" xfId="372"/>
    <cellStyle name="40% - Accent4 3 2 2" xfId="10151"/>
    <cellStyle name="40% - Accent4 3 3" xfId="373"/>
    <cellStyle name="40% - Accent4 3 4" xfId="374"/>
    <cellStyle name="40% - Accent4 4" xfId="375"/>
    <cellStyle name="40% - Accent4 4 2" xfId="376"/>
    <cellStyle name="40% - Accent4 4 2 2" xfId="10152"/>
    <cellStyle name="40% - Accent4 4 3" xfId="377"/>
    <cellStyle name="40% - Accent4 4 3 2" xfId="9244"/>
    <cellStyle name="40% - Accent4 4 3 2 2" xfId="9504"/>
    <cellStyle name="40% - Accent4 4 3 2 2 2" xfId="31883"/>
    <cellStyle name="40% - Accent4 4 3 2 2 3" xfId="15212"/>
    <cellStyle name="40% - Accent4 4 3 2 3" xfId="29285"/>
    <cellStyle name="40% - Accent4 4 3 2 4" xfId="12573"/>
    <cellStyle name="40% - Accent4 4 3 3" xfId="9107"/>
    <cellStyle name="40% - Accent4 4 3 3 2" xfId="9505"/>
    <cellStyle name="40% - Accent4 4 3 3 2 2" xfId="30480"/>
    <cellStyle name="40% - Accent4 4 3 3 3" xfId="13806"/>
    <cellStyle name="40% - Accent4 4 3 4" xfId="9353"/>
    <cellStyle name="40% - Accent4 4 3 4 2" xfId="27888"/>
    <cellStyle name="40% - Accent4 4 3 5" xfId="11109"/>
    <cellStyle name="40% - Accent4 4 4" xfId="378"/>
    <cellStyle name="40% - Accent4 4 4 2" xfId="9245"/>
    <cellStyle name="40% - Accent4 4 4 2 2" xfId="9506"/>
    <cellStyle name="40% - Accent4 4 4 2 2 2" xfId="29989"/>
    <cellStyle name="40% - Accent4 4 4 2 3" xfId="13313"/>
    <cellStyle name="40% - Accent4 4 4 3" xfId="9108"/>
    <cellStyle name="40% - Accent4 4 4 3 2" xfId="9507"/>
    <cellStyle name="40% - Accent4 4 4 3 3" xfId="27400"/>
    <cellStyle name="40% - Accent4 4 4 4" xfId="9354"/>
    <cellStyle name="40% - Accent4 4 4 5" xfId="10634"/>
    <cellStyle name="40% - Accent4 4 5" xfId="12137"/>
    <cellStyle name="40% - Accent4 4 5 2" xfId="14811"/>
    <cellStyle name="40% - Accent4 4 5 2 2" xfId="31482"/>
    <cellStyle name="40% - Accent4 4 5 3" xfId="28884"/>
    <cellStyle name="40% - Accent4 4 6" xfId="12977"/>
    <cellStyle name="40% - Accent4 4 6 2" xfId="29662"/>
    <cellStyle name="40% - Accent4 4 7" xfId="27053"/>
    <cellStyle name="40% - Accent4 4 8" xfId="9822"/>
    <cellStyle name="40% - Accent4 4 9" xfId="43886"/>
    <cellStyle name="40% - Accent4 5" xfId="379"/>
    <cellStyle name="40% - Accent4 5 2" xfId="10153"/>
    <cellStyle name="40% - Accent4 6" xfId="380"/>
    <cellStyle name="40% - Accent4 6 2" xfId="9246"/>
    <cellStyle name="40% - Accent4 6 2 2" xfId="9508"/>
    <cellStyle name="40% - Accent4 6 2 2 2" xfId="12827"/>
    <cellStyle name="40% - Accent4 6 2 2 2 2" xfId="15440"/>
    <cellStyle name="40% - Accent4 6 2 2 2 2 2" xfId="32111"/>
    <cellStyle name="40% - Accent4 6 2 2 2 3" xfId="29513"/>
    <cellStyle name="40% - Accent4 6 2 2 3" xfId="13988"/>
    <cellStyle name="40% - Accent4 6 2 2 3 2" xfId="30661"/>
    <cellStyle name="40% - Accent4 6 2 2 4" xfId="28069"/>
    <cellStyle name="40% - Accent4 6 2 2 5" xfId="11315"/>
    <cellStyle name="40% - Accent4 6 2 3" xfId="10863"/>
    <cellStyle name="40% - Accent4 6 2 3 2" xfId="13551"/>
    <cellStyle name="40% - Accent4 6 2 3 2 2" xfId="30225"/>
    <cellStyle name="40% - Accent4 6 2 3 3" xfId="27634"/>
    <cellStyle name="40% - Accent4 6 2 4" xfId="12249"/>
    <cellStyle name="40% - Accent4 6 2 4 2" xfId="14923"/>
    <cellStyle name="40% - Accent4 6 2 4 2 2" xfId="31594"/>
    <cellStyle name="40% - Accent4 6 2 4 3" xfId="28996"/>
    <cellStyle name="40% - Accent4 6 2 5" xfId="13147"/>
    <cellStyle name="40% - Accent4 6 2 5 2" xfId="29823"/>
    <cellStyle name="40% - Accent4 6 2 6" xfId="27234"/>
    <cellStyle name="40% - Accent4 6 2 7" xfId="10441"/>
    <cellStyle name="40% - Accent4 6 3" xfId="9109"/>
    <cellStyle name="40% - Accent4 6 3 2" xfId="9509"/>
    <cellStyle name="40% - Accent4 6 3 2 2" xfId="12896"/>
    <cellStyle name="40% - Accent4 6 3 2 2 2" xfId="15509"/>
    <cellStyle name="40% - Accent4 6 3 2 2 2 2" xfId="32180"/>
    <cellStyle name="40% - Accent4 6 3 2 2 3" xfId="29582"/>
    <cellStyle name="40% - Accent4 6 3 2 3" xfId="14057"/>
    <cellStyle name="40% - Accent4 6 3 2 3 2" xfId="30730"/>
    <cellStyle name="40% - Accent4 6 3 2 4" xfId="28138"/>
    <cellStyle name="40% - Accent4 6 3 2 5" xfId="11386"/>
    <cellStyle name="40% - Accent4 6 3 3" xfId="10934"/>
    <cellStyle name="40% - Accent4 6 3 3 2" xfId="13620"/>
    <cellStyle name="40% - Accent4 6 3 3 2 2" xfId="30294"/>
    <cellStyle name="40% - Accent4 6 3 3 3" xfId="27702"/>
    <cellStyle name="40% - Accent4 6 3 4" xfId="12318"/>
    <cellStyle name="40% - Accent4 6 3 4 2" xfId="14992"/>
    <cellStyle name="40% - Accent4 6 3 4 2 2" xfId="31663"/>
    <cellStyle name="40% - Accent4 6 3 4 3" xfId="29065"/>
    <cellStyle name="40% - Accent4 6 3 5" xfId="13216"/>
    <cellStyle name="40% - Accent4 6 3 5 2" xfId="29892"/>
    <cellStyle name="40% - Accent4 6 3 6" xfId="27303"/>
    <cellStyle name="40% - Accent4 6 3 7" xfId="10527"/>
    <cellStyle name="40% - Accent4 6 4" xfId="9355"/>
    <cellStyle name="40% - Accent4 6 4 2" xfId="12763"/>
    <cellStyle name="40% - Accent4 6 4 2 2" xfId="15378"/>
    <cellStyle name="40% - Accent4 6 4 2 2 2" xfId="32049"/>
    <cellStyle name="40% - Accent4 6 4 2 3" xfId="29451"/>
    <cellStyle name="40% - Accent4 6 4 3" xfId="13928"/>
    <cellStyle name="40% - Accent4 6 4 3 2" xfId="30601"/>
    <cellStyle name="40% - Accent4 6 4 4" xfId="28009"/>
    <cellStyle name="40% - Accent4 6 4 5" xfId="11256"/>
    <cellStyle name="40% - Accent4 6 5" xfId="10785"/>
    <cellStyle name="40% - Accent4 6 5 2" xfId="13472"/>
    <cellStyle name="40% - Accent4 6 5 2 2" xfId="30147"/>
    <cellStyle name="40% - Accent4 6 5 3" xfId="27558"/>
    <cellStyle name="40% - Accent4 6 6" xfId="12189"/>
    <cellStyle name="40% - Accent4 6 6 2" xfId="14863"/>
    <cellStyle name="40% - Accent4 6 6 2 2" xfId="31534"/>
    <cellStyle name="40% - Accent4 6 6 3" xfId="28936"/>
    <cellStyle name="40% - Accent4 6 7" xfId="13087"/>
    <cellStyle name="40% - Accent4 6 7 2" xfId="29764"/>
    <cellStyle name="40% - Accent4 6 8" xfId="27175"/>
    <cellStyle name="40% - Accent4 6 9" xfId="10154"/>
    <cellStyle name="40% - Accent4 7" xfId="10150"/>
    <cellStyle name="40% - Accent4 8" xfId="10247"/>
    <cellStyle name="40% - Accent4 9" xfId="10409"/>
    <cellStyle name="40% - Accent5" xfId="11" builtinId="47" customBuiltin="1"/>
    <cellStyle name="40% - Accent5 10" xfId="15661"/>
    <cellStyle name="40% - Accent5 10 2" xfId="32321"/>
    <cellStyle name="40% - Accent5 11" xfId="15682"/>
    <cellStyle name="40% - Accent5 11 2" xfId="32342"/>
    <cellStyle name="40% - Accent5 12" xfId="15697"/>
    <cellStyle name="40% - Accent5 12 2" xfId="32357"/>
    <cellStyle name="40% - Accent5 13" xfId="15623"/>
    <cellStyle name="40% - Accent5 13 2" xfId="32294"/>
    <cellStyle name="40% - Accent5 14" xfId="27009"/>
    <cellStyle name="40% - Accent5 15" xfId="9727"/>
    <cellStyle name="40% - Accent5 2" xfId="96"/>
    <cellStyle name="40% - Accent5 2 2" xfId="381"/>
    <cellStyle name="40% - Accent5 2 2 2" xfId="6113"/>
    <cellStyle name="40% - Accent5 2 2 3" xfId="6114"/>
    <cellStyle name="40% - Accent5 2 2 4" xfId="6115"/>
    <cellStyle name="40% - Accent5 2 3" xfId="382"/>
    <cellStyle name="40% - Accent5 2 4" xfId="383"/>
    <cellStyle name="40% - Accent5 2 4 2" xfId="9824"/>
    <cellStyle name="40% - Accent5 2 5" xfId="6116"/>
    <cellStyle name="40% - Accent5 2 6" xfId="6117"/>
    <cellStyle name="40% - Accent5 2 7" xfId="9823"/>
    <cellStyle name="40% - Accent5 2 8" xfId="27039"/>
    <cellStyle name="40% - Accent5 2 9" xfId="9774"/>
    <cellStyle name="40% - Accent5 2_QC Sheet" xfId="6118"/>
    <cellStyle name="40% - Accent5 3" xfId="384"/>
    <cellStyle name="40% - Accent5 3 2" xfId="385"/>
    <cellStyle name="40% - Accent5 3 2 2" xfId="10155"/>
    <cellStyle name="40% - Accent5 3 3" xfId="386"/>
    <cellStyle name="40% - Accent5 3 4" xfId="387"/>
    <cellStyle name="40% - Accent5 4" xfId="388"/>
    <cellStyle name="40% - Accent5 4 2" xfId="389"/>
    <cellStyle name="40% - Accent5 4 2 2" xfId="10156"/>
    <cellStyle name="40% - Accent5 4 3" xfId="390"/>
    <cellStyle name="40% - Accent5 4 3 2" xfId="9247"/>
    <cellStyle name="40% - Accent5 4 3 2 2" xfId="9510"/>
    <cellStyle name="40% - Accent5 4 3 2 2 2" xfId="31884"/>
    <cellStyle name="40% - Accent5 4 3 2 2 3" xfId="15213"/>
    <cellStyle name="40% - Accent5 4 3 2 3" xfId="29286"/>
    <cellStyle name="40% - Accent5 4 3 2 4" xfId="12574"/>
    <cellStyle name="40% - Accent5 4 3 3" xfId="9110"/>
    <cellStyle name="40% - Accent5 4 3 3 2" xfId="9511"/>
    <cellStyle name="40% - Accent5 4 3 3 2 2" xfId="30481"/>
    <cellStyle name="40% - Accent5 4 3 3 3" xfId="13807"/>
    <cellStyle name="40% - Accent5 4 3 4" xfId="9356"/>
    <cellStyle name="40% - Accent5 4 3 4 2" xfId="27889"/>
    <cellStyle name="40% - Accent5 4 3 5" xfId="11110"/>
    <cellStyle name="40% - Accent5 4 4" xfId="391"/>
    <cellStyle name="40% - Accent5 4 4 2" xfId="9248"/>
    <cellStyle name="40% - Accent5 4 4 2 2" xfId="9512"/>
    <cellStyle name="40% - Accent5 4 4 2 2 2" xfId="29991"/>
    <cellStyle name="40% - Accent5 4 4 2 3" xfId="13315"/>
    <cellStyle name="40% - Accent5 4 4 3" xfId="9111"/>
    <cellStyle name="40% - Accent5 4 4 3 2" xfId="9513"/>
    <cellStyle name="40% - Accent5 4 4 3 3" xfId="27402"/>
    <cellStyle name="40% - Accent5 4 4 4" xfId="9357"/>
    <cellStyle name="40% - Accent5 4 4 5" xfId="10636"/>
    <cellStyle name="40% - Accent5 4 5" xfId="12138"/>
    <cellStyle name="40% - Accent5 4 5 2" xfId="14812"/>
    <cellStyle name="40% - Accent5 4 5 2 2" xfId="31483"/>
    <cellStyle name="40% - Accent5 4 5 3" xfId="28885"/>
    <cellStyle name="40% - Accent5 4 6" xfId="12978"/>
    <cellStyle name="40% - Accent5 4 6 2" xfId="29663"/>
    <cellStyle name="40% - Accent5 4 7" xfId="27054"/>
    <cellStyle name="40% - Accent5 4 8" xfId="9825"/>
    <cellStyle name="40% - Accent5 4 9" xfId="43887"/>
    <cellStyle name="40% - Accent5 5" xfId="392"/>
    <cellStyle name="40% - Accent5 5 2" xfId="10157"/>
    <cellStyle name="40% - Accent5 6" xfId="393"/>
    <cellStyle name="40% - Accent5 6 2" xfId="9249"/>
    <cellStyle name="40% - Accent5 6 2 2" xfId="9514"/>
    <cellStyle name="40% - Accent5 6 2 2 2" xfId="12833"/>
    <cellStyle name="40% - Accent5 6 2 2 2 2" xfId="15446"/>
    <cellStyle name="40% - Accent5 6 2 2 2 2 2" xfId="32117"/>
    <cellStyle name="40% - Accent5 6 2 2 2 3" xfId="29519"/>
    <cellStyle name="40% - Accent5 6 2 2 3" xfId="13994"/>
    <cellStyle name="40% - Accent5 6 2 2 3 2" xfId="30667"/>
    <cellStyle name="40% - Accent5 6 2 2 4" xfId="28075"/>
    <cellStyle name="40% - Accent5 6 2 2 5" xfId="11321"/>
    <cellStyle name="40% - Accent5 6 2 3" xfId="10869"/>
    <cellStyle name="40% - Accent5 6 2 3 2" xfId="13557"/>
    <cellStyle name="40% - Accent5 6 2 3 2 2" xfId="30231"/>
    <cellStyle name="40% - Accent5 6 2 3 3" xfId="27640"/>
    <cellStyle name="40% - Accent5 6 2 4" xfId="12255"/>
    <cellStyle name="40% - Accent5 6 2 4 2" xfId="14929"/>
    <cellStyle name="40% - Accent5 6 2 4 2 2" xfId="31600"/>
    <cellStyle name="40% - Accent5 6 2 4 3" xfId="29002"/>
    <cellStyle name="40% - Accent5 6 2 5" xfId="13153"/>
    <cellStyle name="40% - Accent5 6 2 5 2" xfId="29829"/>
    <cellStyle name="40% - Accent5 6 2 6" xfId="27240"/>
    <cellStyle name="40% - Accent5 6 2 7" xfId="10447"/>
    <cellStyle name="40% - Accent5 6 3" xfId="9112"/>
    <cellStyle name="40% - Accent5 6 3 2" xfId="9515"/>
    <cellStyle name="40% - Accent5 6 3 2 2" xfId="12897"/>
    <cellStyle name="40% - Accent5 6 3 2 2 2" xfId="15510"/>
    <cellStyle name="40% - Accent5 6 3 2 2 2 2" xfId="32181"/>
    <cellStyle name="40% - Accent5 6 3 2 2 3" xfId="29583"/>
    <cellStyle name="40% - Accent5 6 3 2 3" xfId="14058"/>
    <cellStyle name="40% - Accent5 6 3 2 3 2" xfId="30731"/>
    <cellStyle name="40% - Accent5 6 3 2 4" xfId="28139"/>
    <cellStyle name="40% - Accent5 6 3 2 5" xfId="11387"/>
    <cellStyle name="40% - Accent5 6 3 3" xfId="10935"/>
    <cellStyle name="40% - Accent5 6 3 3 2" xfId="13621"/>
    <cellStyle name="40% - Accent5 6 3 3 2 2" xfId="30295"/>
    <cellStyle name="40% - Accent5 6 3 3 3" xfId="27703"/>
    <cellStyle name="40% - Accent5 6 3 4" xfId="12319"/>
    <cellStyle name="40% - Accent5 6 3 4 2" xfId="14993"/>
    <cellStyle name="40% - Accent5 6 3 4 2 2" xfId="31664"/>
    <cellStyle name="40% - Accent5 6 3 4 3" xfId="29066"/>
    <cellStyle name="40% - Accent5 6 3 5" xfId="13217"/>
    <cellStyle name="40% - Accent5 6 3 5 2" xfId="29893"/>
    <cellStyle name="40% - Accent5 6 3 6" xfId="27304"/>
    <cellStyle name="40% - Accent5 6 3 7" xfId="10528"/>
    <cellStyle name="40% - Accent5 6 4" xfId="9358"/>
    <cellStyle name="40% - Accent5 6 4 2" xfId="12764"/>
    <cellStyle name="40% - Accent5 6 4 2 2" xfId="15379"/>
    <cellStyle name="40% - Accent5 6 4 2 2 2" xfId="32050"/>
    <cellStyle name="40% - Accent5 6 4 2 3" xfId="29452"/>
    <cellStyle name="40% - Accent5 6 4 3" xfId="13929"/>
    <cellStyle name="40% - Accent5 6 4 3 2" xfId="30602"/>
    <cellStyle name="40% - Accent5 6 4 4" xfId="28010"/>
    <cellStyle name="40% - Accent5 6 4 5" xfId="11257"/>
    <cellStyle name="40% - Accent5 6 5" xfId="10786"/>
    <cellStyle name="40% - Accent5 6 5 2" xfId="13473"/>
    <cellStyle name="40% - Accent5 6 5 2 2" xfId="30148"/>
    <cellStyle name="40% - Accent5 6 5 3" xfId="27559"/>
    <cellStyle name="40% - Accent5 6 6" xfId="12190"/>
    <cellStyle name="40% - Accent5 6 6 2" xfId="14864"/>
    <cellStyle name="40% - Accent5 6 6 2 2" xfId="31535"/>
    <cellStyle name="40% - Accent5 6 6 3" xfId="28937"/>
    <cellStyle name="40% - Accent5 6 7" xfId="13088"/>
    <cellStyle name="40% - Accent5 6 7 2" xfId="29765"/>
    <cellStyle name="40% - Accent5 6 8" xfId="27176"/>
    <cellStyle name="40% - Accent5 6 9" xfId="10158"/>
    <cellStyle name="40% - Accent5 7" xfId="12447"/>
    <cellStyle name="40% - Accent5 8" xfId="12804"/>
    <cellStyle name="40% - Accent5 9" xfId="12642"/>
    <cellStyle name="40% - Accent6" xfId="12" builtinId="51" customBuiltin="1"/>
    <cellStyle name="40% - Accent6 10" xfId="10448"/>
    <cellStyle name="40% - Accent6 11" xfId="12446"/>
    <cellStyle name="40% - Accent6 12" xfId="15663"/>
    <cellStyle name="40% - Accent6 12 2" xfId="32323"/>
    <cellStyle name="40% - Accent6 13" xfId="15684"/>
    <cellStyle name="40% - Accent6 13 2" xfId="32344"/>
    <cellStyle name="40% - Accent6 14" xfId="15699"/>
    <cellStyle name="40% - Accent6 14 2" xfId="32359"/>
    <cellStyle name="40% - Accent6 15" xfId="15627"/>
    <cellStyle name="40% - Accent6 15 2" xfId="32298"/>
    <cellStyle name="40% - Accent6 16" xfId="27011"/>
    <cellStyle name="40% - Accent6 17" xfId="9731"/>
    <cellStyle name="40% - Accent6 2" xfId="97"/>
    <cellStyle name="40% - Accent6 2 2" xfId="394"/>
    <cellStyle name="40% - Accent6 2 2 2" xfId="6119"/>
    <cellStyle name="40% - Accent6 2 2 3" xfId="6120"/>
    <cellStyle name="40% - Accent6 2 2 4" xfId="6121"/>
    <cellStyle name="40% - Accent6 2 3" xfId="395"/>
    <cellStyle name="40% - Accent6 2 3 2" xfId="9827"/>
    <cellStyle name="40% - Accent6 2 4" xfId="396"/>
    <cellStyle name="40% - Accent6 2 4 2" xfId="9828"/>
    <cellStyle name="40% - Accent6 2 5" xfId="397"/>
    <cellStyle name="40% - Accent6 2 5 2" xfId="9829"/>
    <cellStyle name="40% - Accent6 2 6" xfId="6122"/>
    <cellStyle name="40% - Accent6 2 7" xfId="9826"/>
    <cellStyle name="40% - Accent6 2 8" xfId="27041"/>
    <cellStyle name="40% - Accent6 2 9" xfId="9776"/>
    <cellStyle name="40% - Accent6 2_QC Sheet" xfId="6123"/>
    <cellStyle name="40% - Accent6 3" xfId="398"/>
    <cellStyle name="40% - Accent6 3 2" xfId="399"/>
    <cellStyle name="40% - Accent6 3 2 2" xfId="10161"/>
    <cellStyle name="40% - Accent6 3 3" xfId="400"/>
    <cellStyle name="40% - Accent6 3 4" xfId="401"/>
    <cellStyle name="40% - Accent6 4" xfId="402"/>
    <cellStyle name="40% - Accent6 4 2" xfId="403"/>
    <cellStyle name="40% - Accent6 4 2 2" xfId="10162"/>
    <cellStyle name="40% - Accent6 4 3" xfId="404"/>
    <cellStyle name="40% - Accent6 4 3 2" xfId="9250"/>
    <cellStyle name="40% - Accent6 4 3 2 2" xfId="9516"/>
    <cellStyle name="40% - Accent6 4 3 2 2 2" xfId="31885"/>
    <cellStyle name="40% - Accent6 4 3 2 2 3" xfId="15214"/>
    <cellStyle name="40% - Accent6 4 3 2 3" xfId="29287"/>
    <cellStyle name="40% - Accent6 4 3 2 4" xfId="12575"/>
    <cellStyle name="40% - Accent6 4 3 3" xfId="9113"/>
    <cellStyle name="40% - Accent6 4 3 3 2" xfId="9517"/>
    <cellStyle name="40% - Accent6 4 3 3 2 2" xfId="30482"/>
    <cellStyle name="40% - Accent6 4 3 3 3" xfId="13808"/>
    <cellStyle name="40% - Accent6 4 3 4" xfId="9359"/>
    <cellStyle name="40% - Accent6 4 3 4 2" xfId="27890"/>
    <cellStyle name="40% - Accent6 4 3 5" xfId="11111"/>
    <cellStyle name="40% - Accent6 4 4" xfId="405"/>
    <cellStyle name="40% - Accent6 4 4 2" xfId="9251"/>
    <cellStyle name="40% - Accent6 4 4 2 2" xfId="9518"/>
    <cellStyle name="40% - Accent6 4 4 2 2 2" xfId="29994"/>
    <cellStyle name="40% - Accent6 4 4 2 3" xfId="13318"/>
    <cellStyle name="40% - Accent6 4 4 3" xfId="9114"/>
    <cellStyle name="40% - Accent6 4 4 3 2" xfId="9519"/>
    <cellStyle name="40% - Accent6 4 4 3 3" xfId="27405"/>
    <cellStyle name="40% - Accent6 4 4 4" xfId="9360"/>
    <cellStyle name="40% - Accent6 4 4 5" xfId="10639"/>
    <cellStyle name="40% - Accent6 4 5" xfId="12139"/>
    <cellStyle name="40% - Accent6 4 5 2" xfId="14813"/>
    <cellStyle name="40% - Accent6 4 5 2 2" xfId="31484"/>
    <cellStyle name="40% - Accent6 4 5 3" xfId="28886"/>
    <cellStyle name="40% - Accent6 4 6" xfId="12979"/>
    <cellStyle name="40% - Accent6 4 6 2" xfId="29664"/>
    <cellStyle name="40% - Accent6 4 7" xfId="27055"/>
    <cellStyle name="40% - Accent6 4 8" xfId="9830"/>
    <cellStyle name="40% - Accent6 4 9" xfId="43888"/>
    <cellStyle name="40% - Accent6 5" xfId="406"/>
    <cellStyle name="40% - Accent6 5 2" xfId="10163"/>
    <cellStyle name="40% - Accent6 6" xfId="407"/>
    <cellStyle name="40% - Accent6 6 2" xfId="9252"/>
    <cellStyle name="40% - Accent6 6 2 2" xfId="9520"/>
    <cellStyle name="40% - Accent6 6 2 2 2" xfId="12834"/>
    <cellStyle name="40% - Accent6 6 2 2 2 2" xfId="15447"/>
    <cellStyle name="40% - Accent6 6 2 2 2 2 2" xfId="32118"/>
    <cellStyle name="40% - Accent6 6 2 2 2 3" xfId="29520"/>
    <cellStyle name="40% - Accent6 6 2 2 3" xfId="13995"/>
    <cellStyle name="40% - Accent6 6 2 2 3 2" xfId="30668"/>
    <cellStyle name="40% - Accent6 6 2 2 4" xfId="28076"/>
    <cellStyle name="40% - Accent6 6 2 2 5" xfId="11322"/>
    <cellStyle name="40% - Accent6 6 2 3" xfId="10870"/>
    <cellStyle name="40% - Accent6 6 2 3 2" xfId="13558"/>
    <cellStyle name="40% - Accent6 6 2 3 2 2" xfId="30232"/>
    <cellStyle name="40% - Accent6 6 2 3 3" xfId="27641"/>
    <cellStyle name="40% - Accent6 6 2 4" xfId="12256"/>
    <cellStyle name="40% - Accent6 6 2 4 2" xfId="14930"/>
    <cellStyle name="40% - Accent6 6 2 4 2 2" xfId="31601"/>
    <cellStyle name="40% - Accent6 6 2 4 3" xfId="29003"/>
    <cellStyle name="40% - Accent6 6 2 5" xfId="13154"/>
    <cellStyle name="40% - Accent6 6 2 5 2" xfId="29830"/>
    <cellStyle name="40% - Accent6 6 2 6" xfId="27241"/>
    <cellStyle name="40% - Accent6 6 2 7" xfId="10449"/>
    <cellStyle name="40% - Accent6 6 3" xfId="9115"/>
    <cellStyle name="40% - Accent6 6 3 2" xfId="9521"/>
    <cellStyle name="40% - Accent6 6 3 2 2" xfId="12898"/>
    <cellStyle name="40% - Accent6 6 3 2 2 2" xfId="15511"/>
    <cellStyle name="40% - Accent6 6 3 2 2 2 2" xfId="32182"/>
    <cellStyle name="40% - Accent6 6 3 2 2 3" xfId="29584"/>
    <cellStyle name="40% - Accent6 6 3 2 3" xfId="14059"/>
    <cellStyle name="40% - Accent6 6 3 2 3 2" xfId="30732"/>
    <cellStyle name="40% - Accent6 6 3 2 4" xfId="28140"/>
    <cellStyle name="40% - Accent6 6 3 2 5" xfId="11388"/>
    <cellStyle name="40% - Accent6 6 3 3" xfId="10936"/>
    <cellStyle name="40% - Accent6 6 3 3 2" xfId="13622"/>
    <cellStyle name="40% - Accent6 6 3 3 2 2" xfId="30296"/>
    <cellStyle name="40% - Accent6 6 3 3 3" xfId="27704"/>
    <cellStyle name="40% - Accent6 6 3 4" xfId="12320"/>
    <cellStyle name="40% - Accent6 6 3 4 2" xfId="14994"/>
    <cellStyle name="40% - Accent6 6 3 4 2 2" xfId="31665"/>
    <cellStyle name="40% - Accent6 6 3 4 3" xfId="29067"/>
    <cellStyle name="40% - Accent6 6 3 5" xfId="13218"/>
    <cellStyle name="40% - Accent6 6 3 5 2" xfId="29894"/>
    <cellStyle name="40% - Accent6 6 3 6" xfId="27305"/>
    <cellStyle name="40% - Accent6 6 3 7" xfId="10529"/>
    <cellStyle name="40% - Accent6 6 4" xfId="9361"/>
    <cellStyle name="40% - Accent6 6 4 2" xfId="12765"/>
    <cellStyle name="40% - Accent6 6 4 2 2" xfId="15380"/>
    <cellStyle name="40% - Accent6 6 4 2 2 2" xfId="32051"/>
    <cellStyle name="40% - Accent6 6 4 2 3" xfId="29453"/>
    <cellStyle name="40% - Accent6 6 4 3" xfId="13930"/>
    <cellStyle name="40% - Accent6 6 4 3 2" xfId="30603"/>
    <cellStyle name="40% - Accent6 6 4 4" xfId="28011"/>
    <cellStyle name="40% - Accent6 6 4 5" xfId="11258"/>
    <cellStyle name="40% - Accent6 6 5" xfId="10790"/>
    <cellStyle name="40% - Accent6 6 5 2" xfId="13477"/>
    <cellStyle name="40% - Accent6 6 5 2 2" xfId="30152"/>
    <cellStyle name="40% - Accent6 6 5 3" xfId="27563"/>
    <cellStyle name="40% - Accent6 6 6" xfId="12191"/>
    <cellStyle name="40% - Accent6 6 6 2" xfId="14865"/>
    <cellStyle name="40% - Accent6 6 6 2 2" xfId="31536"/>
    <cellStyle name="40% - Accent6 6 6 3" xfId="28938"/>
    <cellStyle name="40% - Accent6 6 7" xfId="13089"/>
    <cellStyle name="40% - Accent6 6 7 2" xfId="29766"/>
    <cellStyle name="40% - Accent6 6 8" xfId="27177"/>
    <cellStyle name="40% - Accent6 6 9" xfId="10164"/>
    <cellStyle name="40% - Accent6 7" xfId="10159"/>
    <cellStyle name="40% - Accent6 8" xfId="10236"/>
    <cellStyle name="40% - Accent6 9" xfId="10408"/>
    <cellStyle name="60% - Accent1" xfId="13" builtinId="32" customBuiltin="1"/>
    <cellStyle name="60% - Accent1 10" xfId="10450"/>
    <cellStyle name="60% - Accent1 11" xfId="12445"/>
    <cellStyle name="60% - Accent1 12" xfId="9712"/>
    <cellStyle name="60% - Accent1 2" xfId="98"/>
    <cellStyle name="60% - Accent1 2 2" xfId="408"/>
    <cellStyle name="60% - Accent1 2 2 2" xfId="6124"/>
    <cellStyle name="60% - Accent1 2 2 3" xfId="6125"/>
    <cellStyle name="60% - Accent1 2 2 4" xfId="6126"/>
    <cellStyle name="60% - Accent1 2 3" xfId="409"/>
    <cellStyle name="60% - Accent1 2 3 2" xfId="9831"/>
    <cellStyle name="60% - Accent1 2 4" xfId="410"/>
    <cellStyle name="60% - Accent1 2 4 2" xfId="9832"/>
    <cellStyle name="60% - Accent1 2 5" xfId="6127"/>
    <cellStyle name="60% - Accent1 2_QC Sheet" xfId="6128"/>
    <cellStyle name="60% - Accent1 3" xfId="411"/>
    <cellStyle name="60% - Accent1 3 2" xfId="412"/>
    <cellStyle name="60% - Accent1 3 2 2" xfId="10166"/>
    <cellStyle name="60% - Accent1 3 3" xfId="413"/>
    <cellStyle name="60% - Accent1 3 4" xfId="414"/>
    <cellStyle name="60% - Accent1 4" xfId="415"/>
    <cellStyle name="60% - Accent1 4 2" xfId="10167"/>
    <cellStyle name="60% - Accent1 4 3" xfId="9833"/>
    <cellStyle name="60% - Accent1 5" xfId="416"/>
    <cellStyle name="60% - Accent1 5 2" xfId="10168"/>
    <cellStyle name="60% - Accent1 6" xfId="417"/>
    <cellStyle name="60% - Accent1 7" xfId="10165"/>
    <cellStyle name="60% - Accent1 8" xfId="10233"/>
    <cellStyle name="60% - Accent1 9" xfId="10407"/>
    <cellStyle name="60% - Accent2" xfId="14" builtinId="36" customBuiltin="1"/>
    <cellStyle name="60% - Accent2 10" xfId="9716"/>
    <cellStyle name="60% - Accent2 2" xfId="99"/>
    <cellStyle name="60% - Accent2 2 2" xfId="418"/>
    <cellStyle name="60% - Accent2 2 2 2" xfId="6129"/>
    <cellStyle name="60% - Accent2 2 2 3" xfId="6130"/>
    <cellStyle name="60% - Accent2 2 2 4" xfId="6131"/>
    <cellStyle name="60% - Accent2 2 3" xfId="419"/>
    <cellStyle name="60% - Accent2 2 3 2" xfId="9834"/>
    <cellStyle name="60% - Accent2 2 4" xfId="6132"/>
    <cellStyle name="60% - Accent2 2 5" xfId="6133"/>
    <cellStyle name="60% - Accent2 2_QC Sheet" xfId="6134"/>
    <cellStyle name="60% - Accent2 3" xfId="420"/>
    <cellStyle name="60% - Accent2 3 2" xfId="421"/>
    <cellStyle name="60% - Accent2 3 2 2" xfId="10169"/>
    <cellStyle name="60% - Accent2 3 3" xfId="422"/>
    <cellStyle name="60% - Accent2 3 4" xfId="423"/>
    <cellStyle name="60% - Accent2 4" xfId="424"/>
    <cellStyle name="60% - Accent2 4 2" xfId="10170"/>
    <cellStyle name="60% - Accent2 4 3" xfId="9835"/>
    <cellStyle name="60% - Accent2 5" xfId="425"/>
    <cellStyle name="60% - Accent2 5 2" xfId="10171"/>
    <cellStyle name="60% - Accent2 6" xfId="426"/>
    <cellStyle name="60% - Accent2 7" xfId="12589"/>
    <cellStyle name="60% - Accent2 8" xfId="12652"/>
    <cellStyle name="60% - Accent2 9" xfId="12512"/>
    <cellStyle name="60% - Accent3" xfId="15" builtinId="40" customBuiltin="1"/>
    <cellStyle name="60% - Accent3 10" xfId="10451"/>
    <cellStyle name="60% - Accent3 11" xfId="12510"/>
    <cellStyle name="60% - Accent3 12" xfId="9720"/>
    <cellStyle name="60% - Accent3 2" xfId="100"/>
    <cellStyle name="60% - Accent3 2 2" xfId="427"/>
    <cellStyle name="60% - Accent3 2 2 2" xfId="6135"/>
    <cellStyle name="60% - Accent3 2 2 3" xfId="6136"/>
    <cellStyle name="60% - Accent3 2 2 4" xfId="6137"/>
    <cellStyle name="60% - Accent3 2 3" xfId="428"/>
    <cellStyle name="60% - Accent3 2 3 2" xfId="9836"/>
    <cellStyle name="60% - Accent3 2 4" xfId="429"/>
    <cellStyle name="60% - Accent3 2 4 2" xfId="9837"/>
    <cellStyle name="60% - Accent3 2 5" xfId="6138"/>
    <cellStyle name="60% - Accent3 2_QC Sheet" xfId="6139"/>
    <cellStyle name="60% - Accent3 3" xfId="430"/>
    <cellStyle name="60% - Accent3 3 2" xfId="431"/>
    <cellStyle name="60% - Accent3 3 2 2" xfId="10173"/>
    <cellStyle name="60% - Accent3 3 3" xfId="432"/>
    <cellStyle name="60% - Accent3 3 4" xfId="433"/>
    <cellStyle name="60% - Accent3 4" xfId="434"/>
    <cellStyle name="60% - Accent3 4 2" xfId="10174"/>
    <cellStyle name="60% - Accent3 4 3" xfId="9838"/>
    <cellStyle name="60% - Accent3 5" xfId="435"/>
    <cellStyle name="60% - Accent3 5 2" xfId="10175"/>
    <cellStyle name="60% - Accent3 6" xfId="436"/>
    <cellStyle name="60% - Accent3 7" xfId="10172"/>
    <cellStyle name="60% - Accent3 8" xfId="10225"/>
    <cellStyle name="60% - Accent3 9" xfId="10406"/>
    <cellStyle name="60% - Accent4" xfId="16" builtinId="44" customBuiltin="1"/>
    <cellStyle name="60% - Accent4 10" xfId="10452"/>
    <cellStyle name="60% - Accent4 11" xfId="12441"/>
    <cellStyle name="60% - Accent4 12" xfId="9724"/>
    <cellStyle name="60% - Accent4 2" xfId="101"/>
    <cellStyle name="60% - Accent4 2 2" xfId="437"/>
    <cellStyle name="60% - Accent4 2 2 2" xfId="6140"/>
    <cellStyle name="60% - Accent4 2 2 3" xfId="6141"/>
    <cellStyle name="60% - Accent4 2 2 4" xfId="6142"/>
    <cellStyle name="60% - Accent4 2 3" xfId="438"/>
    <cellStyle name="60% - Accent4 2 3 2" xfId="9839"/>
    <cellStyle name="60% - Accent4 2 4" xfId="439"/>
    <cellStyle name="60% - Accent4 2 4 2" xfId="9840"/>
    <cellStyle name="60% - Accent4 2 5" xfId="6143"/>
    <cellStyle name="60% - Accent4 2_QC Sheet" xfId="6144"/>
    <cellStyle name="60% - Accent4 3" xfId="440"/>
    <cellStyle name="60% - Accent4 3 2" xfId="441"/>
    <cellStyle name="60% - Accent4 3 2 2" xfId="10177"/>
    <cellStyle name="60% - Accent4 3 3" xfId="442"/>
    <cellStyle name="60% - Accent4 3 4" xfId="443"/>
    <cellStyle name="60% - Accent4 4" xfId="444"/>
    <cellStyle name="60% - Accent4 4 2" xfId="10178"/>
    <cellStyle name="60% - Accent4 4 3" xfId="9841"/>
    <cellStyle name="60% - Accent4 5" xfId="445"/>
    <cellStyle name="60% - Accent4 5 2" xfId="10179"/>
    <cellStyle name="60% - Accent4 6" xfId="446"/>
    <cellStyle name="60% - Accent4 7" xfId="10176"/>
    <cellStyle name="60% - Accent4 8" xfId="10206"/>
    <cellStyle name="60% - Accent4 9" xfId="10405"/>
    <cellStyle name="60% - Accent5" xfId="17" builtinId="48" customBuiltin="1"/>
    <cellStyle name="60% - Accent5 10" xfId="9728"/>
    <cellStyle name="60% - Accent5 2" xfId="102"/>
    <cellStyle name="60% - Accent5 2 2" xfId="447"/>
    <cellStyle name="60% - Accent5 2 2 2" xfId="6145"/>
    <cellStyle name="60% - Accent5 2 2 3" xfId="6146"/>
    <cellStyle name="60% - Accent5 2 2 4" xfId="6147"/>
    <cellStyle name="60% - Accent5 2 3" xfId="448"/>
    <cellStyle name="60% - Accent5 2 3 2" xfId="9842"/>
    <cellStyle name="60% - Accent5 2 4" xfId="6148"/>
    <cellStyle name="60% - Accent5 2 5" xfId="6149"/>
    <cellStyle name="60% - Accent5 2_QC Sheet" xfId="6150"/>
    <cellStyle name="60% - Accent5 3" xfId="449"/>
    <cellStyle name="60% - Accent5 3 2" xfId="450"/>
    <cellStyle name="60% - Accent5 3 2 2" xfId="10181"/>
    <cellStyle name="60% - Accent5 3 3" xfId="451"/>
    <cellStyle name="60% - Accent5 3 4" xfId="452"/>
    <cellStyle name="60% - Accent5 4" xfId="453"/>
    <cellStyle name="60% - Accent5 4 2" xfId="10182"/>
    <cellStyle name="60% - Accent5 4 3" xfId="9843"/>
    <cellStyle name="60% - Accent5 5" xfId="454"/>
    <cellStyle name="60% - Accent5 5 2" xfId="10183"/>
    <cellStyle name="60% - Accent5 6" xfId="455"/>
    <cellStyle name="60% - Accent5 7" xfId="12508"/>
    <cellStyle name="60% - Accent5 8" xfId="12653"/>
    <cellStyle name="60% - Accent5 9" xfId="12443"/>
    <cellStyle name="60% - Accent6" xfId="18" builtinId="52" customBuiltin="1"/>
    <cellStyle name="60% - Accent6 10" xfId="10453"/>
    <cellStyle name="60% - Accent6 11" xfId="12440"/>
    <cellStyle name="60% - Accent6 12" xfId="9732"/>
    <cellStyle name="60% - Accent6 2" xfId="103"/>
    <cellStyle name="60% - Accent6 2 2" xfId="456"/>
    <cellStyle name="60% - Accent6 2 2 2" xfId="6151"/>
    <cellStyle name="60% - Accent6 2 2 3" xfId="6152"/>
    <cellStyle name="60% - Accent6 2 2 4" xfId="6153"/>
    <cellStyle name="60% - Accent6 2 3" xfId="457"/>
    <cellStyle name="60% - Accent6 2 3 2" xfId="9844"/>
    <cellStyle name="60% - Accent6 2 4" xfId="458"/>
    <cellStyle name="60% - Accent6 2 4 2" xfId="9845"/>
    <cellStyle name="60% - Accent6 2 5" xfId="6154"/>
    <cellStyle name="60% - Accent6 2_QC Sheet" xfId="6155"/>
    <cellStyle name="60% - Accent6 3" xfId="459"/>
    <cellStyle name="60% - Accent6 3 2" xfId="460"/>
    <cellStyle name="60% - Accent6 3 2 2" xfId="10185"/>
    <cellStyle name="60% - Accent6 3 3" xfId="461"/>
    <cellStyle name="60% - Accent6 3 4" xfId="462"/>
    <cellStyle name="60% - Accent6 4" xfId="463"/>
    <cellStyle name="60% - Accent6 4 2" xfId="10186"/>
    <cellStyle name="60% - Accent6 4 3" xfId="9846"/>
    <cellStyle name="60% - Accent6 5" xfId="464"/>
    <cellStyle name="60% - Accent6 5 2" xfId="10187"/>
    <cellStyle name="60% - Accent6 6" xfId="465"/>
    <cellStyle name="60% - Accent6 7" xfId="10184"/>
    <cellStyle name="60% - Accent6 8" xfId="10180"/>
    <cellStyle name="60% - Accent6 9" xfId="10402"/>
    <cellStyle name="Accent1" xfId="19" builtinId="29" customBuiltin="1"/>
    <cellStyle name="Accent1 10" xfId="10454"/>
    <cellStyle name="Accent1 11" xfId="12621"/>
    <cellStyle name="Accent1 12" xfId="9709"/>
    <cellStyle name="Accent1 2" xfId="85"/>
    <cellStyle name="Accent1 2 2" xfId="466"/>
    <cellStyle name="Accent1 2 2 2" xfId="6156"/>
    <cellStyle name="Accent1 2 2 3" xfId="6157"/>
    <cellStyle name="Accent1 2 2 4" xfId="6158"/>
    <cellStyle name="Accent1 2 3" xfId="467"/>
    <cellStyle name="Accent1 2 3 2" xfId="9847"/>
    <cellStyle name="Accent1 2 4" xfId="468"/>
    <cellStyle name="Accent1 2 4 2" xfId="9848"/>
    <cellStyle name="Accent1 2 5" xfId="6159"/>
    <cellStyle name="Accent1 2_QC Sheet" xfId="6160"/>
    <cellStyle name="Accent1 3" xfId="469"/>
    <cellStyle name="Accent1 3 2" xfId="470"/>
    <cellStyle name="Accent1 3 2 2" xfId="10189"/>
    <cellStyle name="Accent1 3 3" xfId="471"/>
    <cellStyle name="Accent1 3 4" xfId="472"/>
    <cellStyle name="Accent1 4" xfId="473"/>
    <cellStyle name="Accent1 4 2" xfId="10190"/>
    <cellStyle name="Accent1 4 3" xfId="9849"/>
    <cellStyle name="Accent1 5" xfId="474"/>
    <cellStyle name="Accent1 5 2" xfId="10191"/>
    <cellStyle name="Accent1 6" xfId="475"/>
    <cellStyle name="Accent1 7" xfId="10188"/>
    <cellStyle name="Accent1 8" xfId="10160"/>
    <cellStyle name="Accent1 9" xfId="10401"/>
    <cellStyle name="Accent2" xfId="20" builtinId="33" customBuiltin="1"/>
    <cellStyle name="Accent2 10" xfId="9713"/>
    <cellStyle name="Accent2 2" xfId="104"/>
    <cellStyle name="Accent2 2 2" xfId="476"/>
    <cellStyle name="Accent2 2 2 2" xfId="6161"/>
    <cellStyle name="Accent2 2 2 3" xfId="6162"/>
    <cellStyle name="Accent2 2 2 4" xfId="6163"/>
    <cellStyle name="Accent2 2 3" xfId="477"/>
    <cellStyle name="Accent2 2 3 2" xfId="9850"/>
    <cellStyle name="Accent2 2 4" xfId="6164"/>
    <cellStyle name="Accent2 2 5" xfId="6165"/>
    <cellStyle name="Accent2 2_QC Sheet" xfId="6166"/>
    <cellStyle name="Accent2 3" xfId="478"/>
    <cellStyle name="Accent2 3 2" xfId="479"/>
    <cellStyle name="Accent2 3 2 2" xfId="10192"/>
    <cellStyle name="Accent2 3 3" xfId="480"/>
    <cellStyle name="Accent2 3 4" xfId="481"/>
    <cellStyle name="Accent2 4" xfId="482"/>
    <cellStyle name="Accent2 4 2" xfId="10193"/>
    <cellStyle name="Accent2 4 3" xfId="9851"/>
    <cellStyle name="Accent2 5" xfId="483"/>
    <cellStyle name="Accent2 5 2" xfId="10194"/>
    <cellStyle name="Accent2 6" xfId="484"/>
    <cellStyle name="Accent2 7" xfId="12617"/>
    <cellStyle name="Accent2 8" xfId="12749"/>
    <cellStyle name="Accent2 9" xfId="12700"/>
    <cellStyle name="Accent3" xfId="21" builtinId="37" customBuiltin="1"/>
    <cellStyle name="Accent3 10" xfId="9717"/>
    <cellStyle name="Accent3 2" xfId="105"/>
    <cellStyle name="Accent3 2 2" xfId="485"/>
    <cellStyle name="Accent3 2 2 2" xfId="6167"/>
    <cellStyle name="Accent3 2 2 3" xfId="6168"/>
    <cellStyle name="Accent3 2 2 4" xfId="6169"/>
    <cellStyle name="Accent3 2 3" xfId="486"/>
    <cellStyle name="Accent3 2 3 2" xfId="9852"/>
    <cellStyle name="Accent3 2 4" xfId="6170"/>
    <cellStyle name="Accent3 2 5" xfId="6171"/>
    <cellStyle name="Accent3 2_QC Sheet" xfId="6172"/>
    <cellStyle name="Accent3 3" xfId="487"/>
    <cellStyle name="Accent3 3 2" xfId="488"/>
    <cellStyle name="Accent3 3 2 2" xfId="10195"/>
    <cellStyle name="Accent3 3 3" xfId="489"/>
    <cellStyle name="Accent3 3 4" xfId="490"/>
    <cellStyle name="Accent3 4" xfId="491"/>
    <cellStyle name="Accent3 4 2" xfId="10196"/>
    <cellStyle name="Accent3 4 3" xfId="9853"/>
    <cellStyle name="Accent3 5" xfId="492"/>
    <cellStyle name="Accent3 5 2" xfId="10197"/>
    <cellStyle name="Accent3 6" xfId="493"/>
    <cellStyle name="Accent3 7" xfId="12437"/>
    <cellStyle name="Accent3 8" xfId="12748"/>
    <cellStyle name="Accent3 9" xfId="12629"/>
    <cellStyle name="Accent4" xfId="22" builtinId="41" customBuiltin="1"/>
    <cellStyle name="Accent4 10" xfId="10455"/>
    <cellStyle name="Accent4 11" xfId="12503"/>
    <cellStyle name="Accent4 12" xfId="9721"/>
    <cellStyle name="Accent4 2" xfId="106"/>
    <cellStyle name="Accent4 2 2" xfId="494"/>
    <cellStyle name="Accent4 2 2 2" xfId="6173"/>
    <cellStyle name="Accent4 2 2 3" xfId="6174"/>
    <cellStyle name="Accent4 2 2 4" xfId="6175"/>
    <cellStyle name="Accent4 2 3" xfId="495"/>
    <cellStyle name="Accent4 2 3 2" xfId="9854"/>
    <cellStyle name="Accent4 2 4" xfId="496"/>
    <cellStyle name="Accent4 2 4 2" xfId="9855"/>
    <cellStyle name="Accent4 2 5" xfId="6176"/>
    <cellStyle name="Accent4 2_QC Sheet" xfId="6177"/>
    <cellStyle name="Accent4 3" xfId="497"/>
    <cellStyle name="Accent4 3 2" xfId="498"/>
    <cellStyle name="Accent4 3 2 2" xfId="10199"/>
    <cellStyle name="Accent4 3 3" xfId="499"/>
    <cellStyle name="Accent4 3 4" xfId="500"/>
    <cellStyle name="Accent4 4" xfId="501"/>
    <cellStyle name="Accent4 4 2" xfId="10200"/>
    <cellStyle name="Accent4 4 3" xfId="9856"/>
    <cellStyle name="Accent4 5" xfId="502"/>
    <cellStyle name="Accent4 5 2" xfId="10201"/>
    <cellStyle name="Accent4 6" xfId="503"/>
    <cellStyle name="Accent4 7" xfId="10198"/>
    <cellStyle name="Accent4 8" xfId="10107"/>
    <cellStyle name="Accent4 9" xfId="10400"/>
    <cellStyle name="Accent5" xfId="23" builtinId="45" customBuiltin="1"/>
    <cellStyle name="Accent5 10" xfId="9725"/>
    <cellStyle name="Accent5 2" xfId="107"/>
    <cellStyle name="Accent5 2 2" xfId="504"/>
    <cellStyle name="Accent5 2 2 2" xfId="6178"/>
    <cellStyle name="Accent5 2 2 3" xfId="6179"/>
    <cellStyle name="Accent5 2 2 4" xfId="6180"/>
    <cellStyle name="Accent5 2 3" xfId="505"/>
    <cellStyle name="Accent5 2 3 2" xfId="9857"/>
    <cellStyle name="Accent5 2 4" xfId="6181"/>
    <cellStyle name="Accent5 2 5" xfId="6182"/>
    <cellStyle name="Accent5 2_QC Sheet" xfId="6183"/>
    <cellStyle name="Accent5 3" xfId="506"/>
    <cellStyle name="Accent5 3 2" xfId="507"/>
    <cellStyle name="Accent5 3 2 2" xfId="10202"/>
    <cellStyle name="Accent5 3 3" xfId="508"/>
    <cellStyle name="Accent5 3 4" xfId="509"/>
    <cellStyle name="Accent5 4" xfId="510"/>
    <cellStyle name="Accent5 4 2" xfId="10203"/>
    <cellStyle name="Accent5 4 3" xfId="9858"/>
    <cellStyle name="Accent5 5" xfId="511"/>
    <cellStyle name="Accent5 5 2" xfId="10204"/>
    <cellStyle name="Accent5 6" xfId="10205"/>
    <cellStyle name="Accent5 7" xfId="12436"/>
    <cellStyle name="Accent5 8" xfId="12747"/>
    <cellStyle name="Accent5 9" xfId="12439"/>
    <cellStyle name="Accent6" xfId="24" builtinId="49" customBuiltin="1"/>
    <cellStyle name="Accent6 10" xfId="9729"/>
    <cellStyle name="Accent6 2" xfId="108"/>
    <cellStyle name="Accent6 2 2" xfId="512"/>
    <cellStyle name="Accent6 2 2 2" xfId="6184"/>
    <cellStyle name="Accent6 2 2 3" xfId="6185"/>
    <cellStyle name="Accent6 2 2 4" xfId="6186"/>
    <cellStyle name="Accent6 2 3" xfId="513"/>
    <cellStyle name="Accent6 2 3 2" xfId="9859"/>
    <cellStyle name="Accent6 2 4" xfId="6187"/>
    <cellStyle name="Accent6 2 5" xfId="6188"/>
    <cellStyle name="Accent6 2_QC Sheet" xfId="6189"/>
    <cellStyle name="Accent6 3" xfId="514"/>
    <cellStyle name="Accent6 3 2" xfId="515"/>
    <cellStyle name="Accent6 3 2 2" xfId="516"/>
    <cellStyle name="Accent6 3 2 3" xfId="10207"/>
    <cellStyle name="Accent6 3 3" xfId="517"/>
    <cellStyle name="Accent6 3 4" xfId="518"/>
    <cellStyle name="Accent6 3 5" xfId="519"/>
    <cellStyle name="Accent6 4" xfId="520"/>
    <cellStyle name="Accent6 4 2" xfId="521"/>
    <cellStyle name="Accent6 4 2 2" xfId="10208"/>
    <cellStyle name="Accent6 4 3" xfId="522"/>
    <cellStyle name="Accent6 4 4" xfId="523"/>
    <cellStyle name="Accent6 4 5" xfId="9860"/>
    <cellStyle name="Accent6 5" xfId="524"/>
    <cellStyle name="Accent6 5 2" xfId="10209"/>
    <cellStyle name="Accent6 6" xfId="525"/>
    <cellStyle name="Accent6 7" xfId="12435"/>
    <cellStyle name="Accent6 8" xfId="12654"/>
    <cellStyle name="Accent6 9" xfId="12618"/>
    <cellStyle name="Adjustable" xfId="526"/>
    <cellStyle name="Adjustable 2" xfId="10210"/>
    <cellStyle name="Bad" xfId="25" builtinId="27" customBuiltin="1"/>
    <cellStyle name="Bad 10" xfId="9700"/>
    <cellStyle name="Bad 2" xfId="78"/>
    <cellStyle name="Bad 2 2" xfId="527"/>
    <cellStyle name="Bad 2 2 2" xfId="6190"/>
    <cellStyle name="Bad 2 2 3" xfId="6191"/>
    <cellStyle name="Bad 2 2 4" xfId="6192"/>
    <cellStyle name="Bad 2 3" xfId="528"/>
    <cellStyle name="Bad 2 3 2" xfId="9861"/>
    <cellStyle name="Bad 2 4" xfId="6193"/>
    <cellStyle name="Bad 2 5" xfId="6194"/>
    <cellStyle name="Bad 2_QC Sheet" xfId="6195"/>
    <cellStyle name="Bad 3" xfId="109"/>
    <cellStyle name="Bad 3 2" xfId="529"/>
    <cellStyle name="Bad 3 2 2" xfId="10211"/>
    <cellStyle name="Bad 3 3" xfId="530"/>
    <cellStyle name="Bad 3 4" xfId="531"/>
    <cellStyle name="Bad 4" xfId="532"/>
    <cellStyle name="Bad 4 2" xfId="10212"/>
    <cellStyle name="Bad 4 3" xfId="9862"/>
    <cellStyle name="Bad 5" xfId="533"/>
    <cellStyle name="Bad 5 2" xfId="10213"/>
    <cellStyle name="Bad 6" xfId="534"/>
    <cellStyle name="Bad 7" xfId="12434"/>
    <cellStyle name="Bad 8" xfId="12489"/>
    <cellStyle name="Bad 9" xfId="12588"/>
    <cellStyle name="Calc Currency (0)" xfId="535"/>
    <cellStyle name="Calculation" xfId="26" builtinId="22" customBuiltin="1"/>
    <cellStyle name="Calculation 10" xfId="10460"/>
    <cellStyle name="Calculation 10 10" xfId="23881"/>
    <cellStyle name="Calculation 10 10 2" xfId="40592"/>
    <cellStyle name="Calculation 10 11" xfId="27246"/>
    <cellStyle name="Calculation 10 2" xfId="11327"/>
    <cellStyle name="Calculation 10 2 2" xfId="11794"/>
    <cellStyle name="Calculation 10 2 2 2" xfId="14468"/>
    <cellStyle name="Calculation 10 2 2 2 2" xfId="20231"/>
    <cellStyle name="Calculation 10 2 2 2 2 2" xfId="36900"/>
    <cellStyle name="Calculation 10 2 2 2 3" xfId="23372"/>
    <cellStyle name="Calculation 10 2 2 2 3 2" xfId="40080"/>
    <cellStyle name="Calculation 10 2 2 2 4" xfId="26154"/>
    <cellStyle name="Calculation 10 2 2 2 4 2" xfId="42894"/>
    <cellStyle name="Calculation 10 2 2 2 5" xfId="31140"/>
    <cellStyle name="Calculation 10 2 2 3" xfId="17945"/>
    <cellStyle name="Calculation 10 2 2 3 2" xfId="34621"/>
    <cellStyle name="Calculation 10 2 2 4" xfId="20637"/>
    <cellStyle name="Calculation 10 2 2 4 2" xfId="37305"/>
    <cellStyle name="Calculation 10 2 2 5" xfId="17541"/>
    <cellStyle name="Calculation 10 2 2 5 2" xfId="34218"/>
    <cellStyle name="Calculation 10 2 2 6" xfId="28543"/>
    <cellStyle name="Calculation 10 2 3" xfId="12048"/>
    <cellStyle name="Calculation 10 2 3 2" xfId="14722"/>
    <cellStyle name="Calculation 10 2 3 2 2" xfId="20485"/>
    <cellStyle name="Calculation 10 2 3 2 2 2" xfId="37153"/>
    <cellStyle name="Calculation 10 2 3 2 3" xfId="23624"/>
    <cellStyle name="Calculation 10 2 3 2 3 2" xfId="40334"/>
    <cellStyle name="Calculation 10 2 3 2 4" xfId="26407"/>
    <cellStyle name="Calculation 10 2 3 2 4 2" xfId="43148"/>
    <cellStyle name="Calculation 10 2 3 2 5" xfId="31393"/>
    <cellStyle name="Calculation 10 2 3 3" xfId="18199"/>
    <cellStyle name="Calculation 10 2 3 3 2" xfId="34874"/>
    <cellStyle name="Calculation 10 2 3 4" xfId="21451"/>
    <cellStyle name="Calculation 10 2 3 4 2" xfId="38125"/>
    <cellStyle name="Calculation 10 2 3 5" xfId="24501"/>
    <cellStyle name="Calculation 10 2 3 5 2" xfId="41221"/>
    <cellStyle name="Calculation 10 2 3 6" xfId="28795"/>
    <cellStyle name="Calculation 10 2 4" xfId="12839"/>
    <cellStyle name="Calculation 10 2 4 2" xfId="15452"/>
    <cellStyle name="Calculation 10 2 4 2 2" xfId="21087"/>
    <cellStyle name="Calculation 10 2 4 2 2 2" xfId="37756"/>
    <cellStyle name="Calculation 10 2 4 2 3" xfId="24200"/>
    <cellStyle name="Calculation 10 2 4 2 3 2" xfId="40917"/>
    <cellStyle name="Calculation 10 2 4 2 4" xfId="26906"/>
    <cellStyle name="Calculation 10 2 4 2 4 2" xfId="43647"/>
    <cellStyle name="Calculation 10 2 4 2 5" xfId="32123"/>
    <cellStyle name="Calculation 10 2 4 3" xfId="18846"/>
    <cellStyle name="Calculation 10 2 4 3 2" xfId="35524"/>
    <cellStyle name="Calculation 10 2 4 4" xfId="22055"/>
    <cellStyle name="Calculation 10 2 4 4 2" xfId="38737"/>
    <cellStyle name="Calculation 10 2 4 5" xfId="24993"/>
    <cellStyle name="Calculation 10 2 4 5 2" xfId="41720"/>
    <cellStyle name="Calculation 10 2 4 6" xfId="29525"/>
    <cellStyle name="Calculation 10 2 5" xfId="14000"/>
    <cellStyle name="Calculation 10 2 5 2" xfId="19790"/>
    <cellStyle name="Calculation 10 2 5 2 2" xfId="36460"/>
    <cellStyle name="Calculation 10 2 5 3" xfId="22940"/>
    <cellStyle name="Calculation 10 2 5 3 2" xfId="39642"/>
    <cellStyle name="Calculation 10 2 5 4" xfId="25736"/>
    <cellStyle name="Calculation 10 2 5 4 2" xfId="42475"/>
    <cellStyle name="Calculation 10 2 5 5" xfId="30673"/>
    <cellStyle name="Calculation 10 2 6" xfId="17497"/>
    <cellStyle name="Calculation 10 2 6 2" xfId="34174"/>
    <cellStyle name="Calculation 10 2 7" xfId="16507"/>
    <cellStyle name="Calculation 10 2 7 2" xfId="33179"/>
    <cellStyle name="Calculation 10 2 8" xfId="18835"/>
    <cellStyle name="Calculation 10 2 8 2" xfId="35513"/>
    <cellStyle name="Calculation 10 2 9" xfId="28081"/>
    <cellStyle name="Calculation 10 3" xfId="10875"/>
    <cellStyle name="Calculation 10 3 2" xfId="13563"/>
    <cellStyle name="Calculation 10 3 2 2" xfId="19428"/>
    <cellStyle name="Calculation 10 3 2 2 2" xfId="36098"/>
    <cellStyle name="Calculation 10 3 2 3" xfId="22598"/>
    <cellStyle name="Calculation 10 3 2 3 2" xfId="39297"/>
    <cellStyle name="Calculation 10 3 2 4" xfId="25447"/>
    <cellStyle name="Calculation 10 3 2 4 2" xfId="42185"/>
    <cellStyle name="Calculation 10 3 2 5" xfId="30237"/>
    <cellStyle name="Calculation 10 3 3" xfId="17113"/>
    <cellStyle name="Calculation 10 3 3 2" xfId="33789"/>
    <cellStyle name="Calculation 10 3 4" xfId="15878"/>
    <cellStyle name="Calculation 10 3 4 2" xfId="32542"/>
    <cellStyle name="Calculation 10 3 5" xfId="18974"/>
    <cellStyle name="Calculation 10 3 5 2" xfId="35651"/>
    <cellStyle name="Calculation 10 3 6" xfId="27646"/>
    <cellStyle name="Calculation 10 4" xfId="11494"/>
    <cellStyle name="Calculation 10 4 2" xfId="14168"/>
    <cellStyle name="Calculation 10 4 2 2" xfId="19931"/>
    <cellStyle name="Calculation 10 4 2 2 2" xfId="36601"/>
    <cellStyle name="Calculation 10 4 2 3" xfId="23077"/>
    <cellStyle name="Calculation 10 4 2 3 2" xfId="39780"/>
    <cellStyle name="Calculation 10 4 2 4" xfId="25856"/>
    <cellStyle name="Calculation 10 4 2 4 2" xfId="42595"/>
    <cellStyle name="Calculation 10 4 2 5" xfId="30841"/>
    <cellStyle name="Calculation 10 4 3" xfId="17645"/>
    <cellStyle name="Calculation 10 4 3 2" xfId="34322"/>
    <cellStyle name="Calculation 10 4 4" xfId="18949"/>
    <cellStyle name="Calculation 10 4 4 2" xfId="35628"/>
    <cellStyle name="Calculation 10 4 5" xfId="21752"/>
    <cellStyle name="Calculation 10 4 5 2" xfId="38429"/>
    <cellStyle name="Calculation 10 4 6" xfId="28248"/>
    <cellStyle name="Calculation 10 5" xfId="11784"/>
    <cellStyle name="Calculation 10 5 2" xfId="14458"/>
    <cellStyle name="Calculation 10 5 2 2" xfId="20221"/>
    <cellStyle name="Calculation 10 5 2 2 2" xfId="36890"/>
    <cellStyle name="Calculation 10 5 2 3" xfId="23362"/>
    <cellStyle name="Calculation 10 5 2 3 2" xfId="40070"/>
    <cellStyle name="Calculation 10 5 2 4" xfId="26144"/>
    <cellStyle name="Calculation 10 5 2 4 2" xfId="42884"/>
    <cellStyle name="Calculation 10 5 2 5" xfId="31130"/>
    <cellStyle name="Calculation 10 5 3" xfId="17935"/>
    <cellStyle name="Calculation 10 5 3 2" xfId="34611"/>
    <cellStyle name="Calculation 10 5 4" xfId="20701"/>
    <cellStyle name="Calculation 10 5 4 2" xfId="37369"/>
    <cellStyle name="Calculation 10 5 5" xfId="16680"/>
    <cellStyle name="Calculation 10 5 5 2" xfId="33354"/>
    <cellStyle name="Calculation 10 5 6" xfId="28533"/>
    <cellStyle name="Calculation 10 6" xfId="12261"/>
    <cellStyle name="Calculation 10 6 2" xfId="14935"/>
    <cellStyle name="Calculation 10 6 2 2" xfId="20656"/>
    <cellStyle name="Calculation 10 6 2 2 2" xfId="37324"/>
    <cellStyle name="Calculation 10 6 2 3" xfId="23788"/>
    <cellStyle name="Calculation 10 6 2 3 2" xfId="40499"/>
    <cellStyle name="Calculation 10 6 2 4" xfId="26539"/>
    <cellStyle name="Calculation 10 6 2 4 2" xfId="43280"/>
    <cellStyle name="Calculation 10 6 2 5" xfId="31606"/>
    <cellStyle name="Calculation 10 6 3" xfId="18369"/>
    <cellStyle name="Calculation 10 6 3 2" xfId="35044"/>
    <cellStyle name="Calculation 10 6 4" xfId="21614"/>
    <cellStyle name="Calculation 10 6 4 2" xfId="38289"/>
    <cellStyle name="Calculation 10 6 5" xfId="24632"/>
    <cellStyle name="Calculation 10 6 5 2" xfId="41353"/>
    <cellStyle name="Calculation 10 6 6" xfId="29008"/>
    <cellStyle name="Calculation 10 7" xfId="13159"/>
    <cellStyle name="Calculation 10 7 2" xfId="19091"/>
    <cellStyle name="Calculation 10 7 2 2" xfId="35762"/>
    <cellStyle name="Calculation 10 7 3" xfId="22285"/>
    <cellStyle name="Calculation 10 7 3 2" xfId="38978"/>
    <cellStyle name="Calculation 10 7 4" xfId="25174"/>
    <cellStyle name="Calculation 10 7 4 2" xfId="41910"/>
    <cellStyle name="Calculation 10 7 5" xfId="29835"/>
    <cellStyle name="Calculation 10 8" xfId="16748"/>
    <cellStyle name="Calculation 10 8 2" xfId="33422"/>
    <cellStyle name="Calculation 10 9" xfId="16302"/>
    <cellStyle name="Calculation 10 9 2" xfId="32969"/>
    <cellStyle name="Calculation 11" xfId="10471"/>
    <cellStyle name="Calculation 11 10" xfId="23034"/>
    <cellStyle name="Calculation 11 10 2" xfId="39736"/>
    <cellStyle name="Calculation 11 11" xfId="27256"/>
    <cellStyle name="Calculation 11 2" xfId="11337"/>
    <cellStyle name="Calculation 11 2 2" xfId="11804"/>
    <cellStyle name="Calculation 11 2 2 2" xfId="14478"/>
    <cellStyle name="Calculation 11 2 2 2 2" xfId="20241"/>
    <cellStyle name="Calculation 11 2 2 2 2 2" xfId="36910"/>
    <cellStyle name="Calculation 11 2 2 2 3" xfId="23382"/>
    <cellStyle name="Calculation 11 2 2 2 3 2" xfId="40090"/>
    <cellStyle name="Calculation 11 2 2 2 4" xfId="26164"/>
    <cellStyle name="Calculation 11 2 2 2 4 2" xfId="42904"/>
    <cellStyle name="Calculation 11 2 2 2 5" xfId="31150"/>
    <cellStyle name="Calculation 11 2 2 3" xfId="17955"/>
    <cellStyle name="Calculation 11 2 2 3 2" xfId="34631"/>
    <cellStyle name="Calculation 11 2 2 4" xfId="16476"/>
    <cellStyle name="Calculation 11 2 2 4 2" xfId="33146"/>
    <cellStyle name="Calculation 11 2 2 5" xfId="16608"/>
    <cellStyle name="Calculation 11 2 2 5 2" xfId="33281"/>
    <cellStyle name="Calculation 11 2 2 6" xfId="28553"/>
    <cellStyle name="Calculation 11 2 3" xfId="12058"/>
    <cellStyle name="Calculation 11 2 3 2" xfId="14732"/>
    <cellStyle name="Calculation 11 2 3 2 2" xfId="20495"/>
    <cellStyle name="Calculation 11 2 3 2 2 2" xfId="37163"/>
    <cellStyle name="Calculation 11 2 3 2 3" xfId="23634"/>
    <cellStyle name="Calculation 11 2 3 2 3 2" xfId="40344"/>
    <cellStyle name="Calculation 11 2 3 2 4" xfId="26417"/>
    <cellStyle name="Calculation 11 2 3 2 4 2" xfId="43158"/>
    <cellStyle name="Calculation 11 2 3 2 5" xfId="31403"/>
    <cellStyle name="Calculation 11 2 3 3" xfId="18209"/>
    <cellStyle name="Calculation 11 2 3 3 2" xfId="34884"/>
    <cellStyle name="Calculation 11 2 3 4" xfId="21461"/>
    <cellStyle name="Calculation 11 2 3 4 2" xfId="38135"/>
    <cellStyle name="Calculation 11 2 3 5" xfId="24511"/>
    <cellStyle name="Calculation 11 2 3 5 2" xfId="41231"/>
    <cellStyle name="Calculation 11 2 3 6" xfId="28805"/>
    <cellStyle name="Calculation 11 2 4" xfId="12849"/>
    <cellStyle name="Calculation 11 2 4 2" xfId="15462"/>
    <cellStyle name="Calculation 11 2 4 2 2" xfId="21097"/>
    <cellStyle name="Calculation 11 2 4 2 2 2" xfId="37766"/>
    <cellStyle name="Calculation 11 2 4 2 3" xfId="24210"/>
    <cellStyle name="Calculation 11 2 4 2 3 2" xfId="40927"/>
    <cellStyle name="Calculation 11 2 4 2 4" xfId="26916"/>
    <cellStyle name="Calculation 11 2 4 2 4 2" xfId="43657"/>
    <cellStyle name="Calculation 11 2 4 2 5" xfId="32133"/>
    <cellStyle name="Calculation 11 2 4 3" xfId="18856"/>
    <cellStyle name="Calculation 11 2 4 3 2" xfId="35534"/>
    <cellStyle name="Calculation 11 2 4 4" xfId="22065"/>
    <cellStyle name="Calculation 11 2 4 4 2" xfId="38747"/>
    <cellStyle name="Calculation 11 2 4 5" xfId="25003"/>
    <cellStyle name="Calculation 11 2 4 5 2" xfId="41730"/>
    <cellStyle name="Calculation 11 2 4 6" xfId="29535"/>
    <cellStyle name="Calculation 11 2 5" xfId="14010"/>
    <cellStyle name="Calculation 11 2 5 2" xfId="19800"/>
    <cellStyle name="Calculation 11 2 5 2 2" xfId="36470"/>
    <cellStyle name="Calculation 11 2 5 3" xfId="22950"/>
    <cellStyle name="Calculation 11 2 5 3 2" xfId="39652"/>
    <cellStyle name="Calculation 11 2 5 4" xfId="25746"/>
    <cellStyle name="Calculation 11 2 5 4 2" xfId="42485"/>
    <cellStyle name="Calculation 11 2 5 5" xfId="30683"/>
    <cellStyle name="Calculation 11 2 6" xfId="17507"/>
    <cellStyle name="Calculation 11 2 6 2" xfId="34184"/>
    <cellStyle name="Calculation 11 2 7" xfId="15751"/>
    <cellStyle name="Calculation 11 2 7 2" xfId="32412"/>
    <cellStyle name="Calculation 11 2 8" xfId="16296"/>
    <cellStyle name="Calculation 11 2 8 2" xfId="32962"/>
    <cellStyle name="Calculation 11 2 9" xfId="28091"/>
    <cellStyle name="Calculation 11 3" xfId="10885"/>
    <cellStyle name="Calculation 11 3 2" xfId="13573"/>
    <cellStyle name="Calculation 11 3 2 2" xfId="19438"/>
    <cellStyle name="Calculation 11 3 2 2 2" xfId="36108"/>
    <cellStyle name="Calculation 11 3 2 3" xfId="22608"/>
    <cellStyle name="Calculation 11 3 2 3 2" xfId="39307"/>
    <cellStyle name="Calculation 11 3 2 4" xfId="25457"/>
    <cellStyle name="Calculation 11 3 2 4 2" xfId="42195"/>
    <cellStyle name="Calculation 11 3 2 5" xfId="30247"/>
    <cellStyle name="Calculation 11 3 3" xfId="17123"/>
    <cellStyle name="Calculation 11 3 3 2" xfId="33799"/>
    <cellStyle name="Calculation 11 3 4" xfId="15875"/>
    <cellStyle name="Calculation 11 3 4 2" xfId="32539"/>
    <cellStyle name="Calculation 11 3 5" xfId="16143"/>
    <cellStyle name="Calculation 11 3 5 2" xfId="32808"/>
    <cellStyle name="Calculation 11 3 6" xfId="27656"/>
    <cellStyle name="Calculation 11 4" xfId="11504"/>
    <cellStyle name="Calculation 11 4 2" xfId="14178"/>
    <cellStyle name="Calculation 11 4 2 2" xfId="19941"/>
    <cellStyle name="Calculation 11 4 2 2 2" xfId="36611"/>
    <cellStyle name="Calculation 11 4 2 3" xfId="23087"/>
    <cellStyle name="Calculation 11 4 2 3 2" xfId="39790"/>
    <cellStyle name="Calculation 11 4 2 4" xfId="25866"/>
    <cellStyle name="Calculation 11 4 2 4 2" xfId="42605"/>
    <cellStyle name="Calculation 11 4 2 5" xfId="30851"/>
    <cellStyle name="Calculation 11 4 3" xfId="17655"/>
    <cellStyle name="Calculation 11 4 3 2" xfId="34332"/>
    <cellStyle name="Calculation 11 4 4" xfId="15744"/>
    <cellStyle name="Calculation 11 4 4 2" xfId="32405"/>
    <cellStyle name="Calculation 11 4 5" xfId="22333"/>
    <cellStyle name="Calculation 11 4 5 2" xfId="39026"/>
    <cellStyle name="Calculation 11 4 6" xfId="28258"/>
    <cellStyle name="Calculation 11 5" xfId="10715"/>
    <cellStyle name="Calculation 11 5 2" xfId="13398"/>
    <cellStyle name="Calculation 11 5 2 2" xfId="19275"/>
    <cellStyle name="Calculation 11 5 2 2 2" xfId="35946"/>
    <cellStyle name="Calculation 11 5 2 3" xfId="22455"/>
    <cellStyle name="Calculation 11 5 2 3 2" xfId="39148"/>
    <cellStyle name="Calculation 11 5 2 4" xfId="25320"/>
    <cellStyle name="Calculation 11 5 2 4 2" xfId="42056"/>
    <cellStyle name="Calculation 11 5 2 5" xfId="30074"/>
    <cellStyle name="Calculation 11 5 3" xfId="16954"/>
    <cellStyle name="Calculation 11 5 3 2" xfId="33630"/>
    <cellStyle name="Calculation 11 5 4" xfId="20911"/>
    <cellStyle name="Calculation 11 5 4 2" xfId="37580"/>
    <cellStyle name="Calculation 11 5 5" xfId="16398"/>
    <cellStyle name="Calculation 11 5 5 2" xfId="33066"/>
    <cellStyle name="Calculation 11 5 6" xfId="27485"/>
    <cellStyle name="Calculation 11 6" xfId="12271"/>
    <cellStyle name="Calculation 11 6 2" xfId="14945"/>
    <cellStyle name="Calculation 11 6 2 2" xfId="20666"/>
    <cellStyle name="Calculation 11 6 2 2 2" xfId="37334"/>
    <cellStyle name="Calculation 11 6 2 3" xfId="23798"/>
    <cellStyle name="Calculation 11 6 2 3 2" xfId="40509"/>
    <cellStyle name="Calculation 11 6 2 4" xfId="26549"/>
    <cellStyle name="Calculation 11 6 2 4 2" xfId="43290"/>
    <cellStyle name="Calculation 11 6 2 5" xfId="31616"/>
    <cellStyle name="Calculation 11 6 3" xfId="18379"/>
    <cellStyle name="Calculation 11 6 3 2" xfId="35054"/>
    <cellStyle name="Calculation 11 6 4" xfId="21624"/>
    <cellStyle name="Calculation 11 6 4 2" xfId="38299"/>
    <cellStyle name="Calculation 11 6 5" xfId="24642"/>
    <cellStyle name="Calculation 11 6 5 2" xfId="41363"/>
    <cellStyle name="Calculation 11 6 6" xfId="29018"/>
    <cellStyle name="Calculation 11 7" xfId="13169"/>
    <cellStyle name="Calculation 11 7 2" xfId="19101"/>
    <cellStyle name="Calculation 11 7 2 2" xfId="35772"/>
    <cellStyle name="Calculation 11 7 3" xfId="22295"/>
    <cellStyle name="Calculation 11 7 3 2" xfId="38988"/>
    <cellStyle name="Calculation 11 7 4" xfId="25184"/>
    <cellStyle name="Calculation 11 7 4 2" xfId="41920"/>
    <cellStyle name="Calculation 11 7 5" xfId="29845"/>
    <cellStyle name="Calculation 11 8" xfId="16759"/>
    <cellStyle name="Calculation 11 8 2" xfId="33433"/>
    <cellStyle name="Calculation 11 9" xfId="16016"/>
    <cellStyle name="Calculation 11 9 2" xfId="32682"/>
    <cellStyle name="Calculation 12" xfId="10539"/>
    <cellStyle name="Calculation 12 10" xfId="16366"/>
    <cellStyle name="Calculation 12 10 2" xfId="33034"/>
    <cellStyle name="Calculation 12 11" xfId="27312"/>
    <cellStyle name="Calculation 12 2" xfId="11398"/>
    <cellStyle name="Calculation 12 2 2" xfId="11842"/>
    <cellStyle name="Calculation 12 2 2 2" xfId="14516"/>
    <cellStyle name="Calculation 12 2 2 2 2" xfId="20279"/>
    <cellStyle name="Calculation 12 2 2 2 2 2" xfId="36948"/>
    <cellStyle name="Calculation 12 2 2 2 3" xfId="23420"/>
    <cellStyle name="Calculation 12 2 2 2 3 2" xfId="40128"/>
    <cellStyle name="Calculation 12 2 2 2 4" xfId="26202"/>
    <cellStyle name="Calculation 12 2 2 2 4 2" xfId="42942"/>
    <cellStyle name="Calculation 12 2 2 2 5" xfId="31188"/>
    <cellStyle name="Calculation 12 2 2 3" xfId="17993"/>
    <cellStyle name="Calculation 12 2 2 3 2" xfId="34669"/>
    <cellStyle name="Calculation 12 2 2 4" xfId="9993"/>
    <cellStyle name="Calculation 12 2 2 4 2" xfId="27104"/>
    <cellStyle name="Calculation 12 2 2 5" xfId="22775"/>
    <cellStyle name="Calculation 12 2 2 5 2" xfId="39475"/>
    <cellStyle name="Calculation 12 2 2 6" xfId="28591"/>
    <cellStyle name="Calculation 12 2 3" xfId="12092"/>
    <cellStyle name="Calculation 12 2 3 2" xfId="14766"/>
    <cellStyle name="Calculation 12 2 3 2 2" xfId="20529"/>
    <cellStyle name="Calculation 12 2 3 2 2 2" xfId="37197"/>
    <cellStyle name="Calculation 12 2 3 2 3" xfId="23668"/>
    <cellStyle name="Calculation 12 2 3 2 3 2" xfId="40378"/>
    <cellStyle name="Calculation 12 2 3 2 4" xfId="26451"/>
    <cellStyle name="Calculation 12 2 3 2 4 2" xfId="43192"/>
    <cellStyle name="Calculation 12 2 3 2 5" xfId="31437"/>
    <cellStyle name="Calculation 12 2 3 3" xfId="18243"/>
    <cellStyle name="Calculation 12 2 3 3 2" xfId="34918"/>
    <cellStyle name="Calculation 12 2 3 4" xfId="21495"/>
    <cellStyle name="Calculation 12 2 3 4 2" xfId="38169"/>
    <cellStyle name="Calculation 12 2 3 5" xfId="24545"/>
    <cellStyle name="Calculation 12 2 3 5 2" xfId="41265"/>
    <cellStyle name="Calculation 12 2 3 6" xfId="28839"/>
    <cellStyle name="Calculation 12 2 4" xfId="12905"/>
    <cellStyle name="Calculation 12 2 4 2" xfId="15518"/>
    <cellStyle name="Calculation 12 2 4 2 2" xfId="21142"/>
    <cellStyle name="Calculation 12 2 4 2 2 2" xfId="37812"/>
    <cellStyle name="Calculation 12 2 4 2 3" xfId="24254"/>
    <cellStyle name="Calculation 12 2 4 2 3 2" xfId="40971"/>
    <cellStyle name="Calculation 12 2 4 2 4" xfId="26950"/>
    <cellStyle name="Calculation 12 2 4 2 4 2" xfId="43691"/>
    <cellStyle name="Calculation 12 2 4 2 5" xfId="32189"/>
    <cellStyle name="Calculation 12 2 4 3" xfId="18899"/>
    <cellStyle name="Calculation 12 2 4 3 2" xfId="35578"/>
    <cellStyle name="Calculation 12 2 4 4" xfId="22108"/>
    <cellStyle name="Calculation 12 2 4 4 2" xfId="38791"/>
    <cellStyle name="Calculation 12 2 4 5" xfId="25037"/>
    <cellStyle name="Calculation 12 2 4 5 2" xfId="41764"/>
    <cellStyle name="Calculation 12 2 4 6" xfId="29591"/>
    <cellStyle name="Calculation 12 2 5" xfId="14066"/>
    <cellStyle name="Calculation 12 2 5 2" xfId="19846"/>
    <cellStyle name="Calculation 12 2 5 2 2" xfId="36516"/>
    <cellStyle name="Calculation 12 2 5 3" xfId="22995"/>
    <cellStyle name="Calculation 12 2 5 3 2" xfId="39697"/>
    <cellStyle name="Calculation 12 2 5 4" xfId="25780"/>
    <cellStyle name="Calculation 12 2 5 4 2" xfId="42519"/>
    <cellStyle name="Calculation 12 2 5 5" xfId="30739"/>
    <cellStyle name="Calculation 12 2 6" xfId="17562"/>
    <cellStyle name="Calculation 12 2 6 2" xfId="34239"/>
    <cellStyle name="Calculation 12 2 7" xfId="15746"/>
    <cellStyle name="Calculation 12 2 7 2" xfId="32407"/>
    <cellStyle name="Calculation 12 2 8" xfId="21601"/>
    <cellStyle name="Calculation 12 2 8 2" xfId="38276"/>
    <cellStyle name="Calculation 12 2 9" xfId="28147"/>
    <cellStyle name="Calculation 12 3" xfId="10946"/>
    <cellStyle name="Calculation 12 3 2" xfId="13629"/>
    <cellStyle name="Calculation 12 3 2 2" xfId="19487"/>
    <cellStyle name="Calculation 12 3 2 2 2" xfId="36157"/>
    <cellStyle name="Calculation 12 3 2 3" xfId="22649"/>
    <cellStyle name="Calculation 12 3 2 3 2" xfId="39349"/>
    <cellStyle name="Calculation 12 3 2 4" xfId="25491"/>
    <cellStyle name="Calculation 12 3 2 4 2" xfId="42229"/>
    <cellStyle name="Calculation 12 3 2 5" xfId="30303"/>
    <cellStyle name="Calculation 12 3 3" xfId="17179"/>
    <cellStyle name="Calculation 12 3 3 2" xfId="33855"/>
    <cellStyle name="Calculation 12 3 4" xfId="15851"/>
    <cellStyle name="Calculation 12 3 4 2" xfId="32515"/>
    <cellStyle name="Calculation 12 3 5" xfId="17124"/>
    <cellStyle name="Calculation 12 3 5 2" xfId="33800"/>
    <cellStyle name="Calculation 12 3 6" xfId="27711"/>
    <cellStyle name="Calculation 12 4" xfId="11542"/>
    <cellStyle name="Calculation 12 4 2" xfId="14216"/>
    <cellStyle name="Calculation 12 4 2 2" xfId="19979"/>
    <cellStyle name="Calculation 12 4 2 2 2" xfId="36649"/>
    <cellStyle name="Calculation 12 4 2 3" xfId="23125"/>
    <cellStyle name="Calculation 12 4 2 3 2" xfId="39828"/>
    <cellStyle name="Calculation 12 4 2 4" xfId="25904"/>
    <cellStyle name="Calculation 12 4 2 4 2" xfId="42643"/>
    <cellStyle name="Calculation 12 4 2 5" xfId="30889"/>
    <cellStyle name="Calculation 12 4 3" xfId="17693"/>
    <cellStyle name="Calculation 12 4 3 2" xfId="34370"/>
    <cellStyle name="Calculation 12 4 4" xfId="16808"/>
    <cellStyle name="Calculation 12 4 4 2" xfId="33483"/>
    <cellStyle name="Calculation 12 4 5" xfId="16195"/>
    <cellStyle name="Calculation 12 4 5 2" xfId="32860"/>
    <cellStyle name="Calculation 12 4 6" xfId="28296"/>
    <cellStyle name="Calculation 12 5" xfId="11839"/>
    <cellStyle name="Calculation 12 5 2" xfId="14513"/>
    <cellStyle name="Calculation 12 5 2 2" xfId="20276"/>
    <cellStyle name="Calculation 12 5 2 2 2" xfId="36945"/>
    <cellStyle name="Calculation 12 5 2 3" xfId="23417"/>
    <cellStyle name="Calculation 12 5 2 3 2" xfId="40125"/>
    <cellStyle name="Calculation 12 5 2 4" xfId="26199"/>
    <cellStyle name="Calculation 12 5 2 4 2" xfId="42939"/>
    <cellStyle name="Calculation 12 5 2 5" xfId="31185"/>
    <cellStyle name="Calculation 12 5 3" xfId="17990"/>
    <cellStyle name="Calculation 12 5 3 2" xfId="34666"/>
    <cellStyle name="Calculation 12 5 4" xfId="15639"/>
    <cellStyle name="Calculation 12 5 4 2" xfId="32306"/>
    <cellStyle name="Calculation 12 5 5" xfId="21531"/>
    <cellStyle name="Calculation 12 5 5 2" xfId="38205"/>
    <cellStyle name="Calculation 12 5 6" xfId="28588"/>
    <cellStyle name="Calculation 12 6" xfId="12327"/>
    <cellStyle name="Calculation 12 6 2" xfId="15001"/>
    <cellStyle name="Calculation 12 6 2 2" xfId="20713"/>
    <cellStyle name="Calculation 12 6 2 2 2" xfId="37381"/>
    <cellStyle name="Calculation 12 6 2 3" xfId="23840"/>
    <cellStyle name="Calculation 12 6 2 3 2" xfId="40551"/>
    <cellStyle name="Calculation 12 6 2 4" xfId="26583"/>
    <cellStyle name="Calculation 12 6 2 4 2" xfId="43324"/>
    <cellStyle name="Calculation 12 6 2 5" xfId="31672"/>
    <cellStyle name="Calculation 12 6 3" xfId="18425"/>
    <cellStyle name="Calculation 12 6 3 2" xfId="35101"/>
    <cellStyle name="Calculation 12 6 4" xfId="21667"/>
    <cellStyle name="Calculation 12 6 4 2" xfId="38342"/>
    <cellStyle name="Calculation 12 6 5" xfId="24676"/>
    <cellStyle name="Calculation 12 6 5 2" xfId="41397"/>
    <cellStyle name="Calculation 12 6 6" xfId="29074"/>
    <cellStyle name="Calculation 12 7" xfId="13225"/>
    <cellStyle name="Calculation 12 7 2" xfId="19148"/>
    <cellStyle name="Calculation 12 7 2 2" xfId="35819"/>
    <cellStyle name="Calculation 12 7 3" xfId="22337"/>
    <cellStyle name="Calculation 12 7 3 2" xfId="39030"/>
    <cellStyle name="Calculation 12 7 4" xfId="25218"/>
    <cellStyle name="Calculation 12 7 4 2" xfId="41954"/>
    <cellStyle name="Calculation 12 7 5" xfId="29901"/>
    <cellStyle name="Calculation 12 8" xfId="16819"/>
    <cellStyle name="Calculation 12 8 2" xfId="33494"/>
    <cellStyle name="Calculation 12 9" xfId="16293"/>
    <cellStyle name="Calculation 12 9 2" xfId="32959"/>
    <cellStyle name="Calculation 13" xfId="12433"/>
    <cellStyle name="Calculation 13 2" xfId="15101"/>
    <cellStyle name="Calculation 13 2 2" xfId="20795"/>
    <cellStyle name="Calculation 13 2 2 2" xfId="37464"/>
    <cellStyle name="Calculation 13 2 3" xfId="23917"/>
    <cellStyle name="Calculation 13 2 3 2" xfId="40630"/>
    <cellStyle name="Calculation 13 2 4" xfId="26656"/>
    <cellStyle name="Calculation 13 2 4 2" xfId="43397"/>
    <cellStyle name="Calculation 13 2 5" xfId="31772"/>
    <cellStyle name="Calculation 13 3" xfId="18508"/>
    <cellStyle name="Calculation 13 3 2" xfId="35185"/>
    <cellStyle name="Calculation 13 4" xfId="21745"/>
    <cellStyle name="Calculation 13 4 2" xfId="38422"/>
    <cellStyle name="Calculation 13 5" xfId="24747"/>
    <cellStyle name="Calculation 13 5 2" xfId="41470"/>
    <cellStyle name="Calculation 13 6" xfId="29174"/>
    <cellStyle name="Calculation 14" xfId="43833"/>
    <cellStyle name="Calculation 15" xfId="9704"/>
    <cellStyle name="Calculation 2" xfId="110"/>
    <cellStyle name="Calculation 2 10" xfId="536"/>
    <cellStyle name="Calculation 2 10 10" xfId="11089"/>
    <cellStyle name="Calculation 2 10 2" xfId="537"/>
    <cellStyle name="Calculation 2 10 2 2" xfId="538"/>
    <cellStyle name="Calculation 2 10 2 2 2" xfId="20077"/>
    <cellStyle name="Calculation 2 10 2 2 2 2" xfId="36747"/>
    <cellStyle name="Calculation 2 10 2 2 3" xfId="23221"/>
    <cellStyle name="Calculation 2 10 2 2 3 2" xfId="39926"/>
    <cellStyle name="Calculation 2 10 2 2 4" xfId="26001"/>
    <cellStyle name="Calculation 2 10 2 2 4 2" xfId="42740"/>
    <cellStyle name="Calculation 2 10 2 2 5" xfId="30987"/>
    <cellStyle name="Calculation 2 10 2 2 6" xfId="14314"/>
    <cellStyle name="Calculation 2 10 2 3" xfId="539"/>
    <cellStyle name="Calculation 2 10 2 3 2" xfId="34468"/>
    <cellStyle name="Calculation 2 10 2 3 3" xfId="17791"/>
    <cellStyle name="Calculation 2 10 2 4" xfId="21254"/>
    <cellStyle name="Calculation 2 10 2 4 2" xfId="37926"/>
    <cellStyle name="Calculation 2 10 2 5" xfId="15890"/>
    <cellStyle name="Calculation 2 10 2 5 2" xfId="32554"/>
    <cellStyle name="Calculation 2 10 2 6" xfId="28392"/>
    <cellStyle name="Calculation 2 10 2 7" xfId="11640"/>
    <cellStyle name="Calculation 2 10 3" xfId="540"/>
    <cellStyle name="Calculation 2 10 3 2" xfId="14578"/>
    <cellStyle name="Calculation 2 10 3 2 2" xfId="20341"/>
    <cellStyle name="Calculation 2 10 3 2 2 2" xfId="37010"/>
    <cellStyle name="Calculation 2 10 3 2 3" xfId="23482"/>
    <cellStyle name="Calculation 2 10 3 2 3 2" xfId="40190"/>
    <cellStyle name="Calculation 2 10 3 2 4" xfId="26264"/>
    <cellStyle name="Calculation 2 10 3 2 4 2" xfId="43004"/>
    <cellStyle name="Calculation 2 10 3 2 5" xfId="31250"/>
    <cellStyle name="Calculation 2 10 3 3" xfId="18055"/>
    <cellStyle name="Calculation 2 10 3 3 2" xfId="34731"/>
    <cellStyle name="Calculation 2 10 3 4" xfId="21309"/>
    <cellStyle name="Calculation 2 10 3 4 2" xfId="37981"/>
    <cellStyle name="Calculation 2 10 3 5" xfId="16858"/>
    <cellStyle name="Calculation 2 10 3 5 2" xfId="33533"/>
    <cellStyle name="Calculation 2 10 3 6" xfId="28653"/>
    <cellStyle name="Calculation 2 10 3 7" xfId="11904"/>
    <cellStyle name="Calculation 2 10 4" xfId="541"/>
    <cellStyle name="Calculation 2 10 4 2" xfId="15191"/>
    <cellStyle name="Calculation 2 10 4 2 2" xfId="20862"/>
    <cellStyle name="Calculation 2 10 4 2 2 2" xfId="37531"/>
    <cellStyle name="Calculation 2 10 4 2 3" xfId="23982"/>
    <cellStyle name="Calculation 2 10 4 2 3 2" xfId="40695"/>
    <cellStyle name="Calculation 2 10 4 2 4" xfId="26717"/>
    <cellStyle name="Calculation 2 10 4 2 4 2" xfId="43458"/>
    <cellStyle name="Calculation 2 10 4 2 5" xfId="31862"/>
    <cellStyle name="Calculation 2 10 4 3" xfId="18599"/>
    <cellStyle name="Calculation 2 10 4 3 2" xfId="35276"/>
    <cellStyle name="Calculation 2 10 4 4" xfId="21824"/>
    <cellStyle name="Calculation 2 10 4 4 2" xfId="38502"/>
    <cellStyle name="Calculation 2 10 4 5" xfId="24808"/>
    <cellStyle name="Calculation 2 10 4 5 2" xfId="41531"/>
    <cellStyle name="Calculation 2 10 4 6" xfId="29264"/>
    <cellStyle name="Calculation 2 10 4 7" xfId="12552"/>
    <cellStyle name="Calculation 2 10 5" xfId="7009"/>
    <cellStyle name="Calculation 2 10 5 2" xfId="19608"/>
    <cellStyle name="Calculation 2 10 5 2 2" xfId="36279"/>
    <cellStyle name="Calculation 2 10 5 3" xfId="22763"/>
    <cellStyle name="Calculation 2 10 5 3 2" xfId="39463"/>
    <cellStyle name="Calculation 2 10 5 4" xfId="25593"/>
    <cellStyle name="Calculation 2 10 5 4 2" xfId="42331"/>
    <cellStyle name="Calculation 2 10 5 5" xfId="30459"/>
    <cellStyle name="Calculation 2 10 5 6" xfId="13785"/>
    <cellStyle name="Calculation 2 10 6" xfId="17294"/>
    <cellStyle name="Calculation 2 10 6 2" xfId="33971"/>
    <cellStyle name="Calculation 2 10 7" xfId="15796"/>
    <cellStyle name="Calculation 2 10 7 2" xfId="32458"/>
    <cellStyle name="Calculation 2 10 8" xfId="16066"/>
    <cellStyle name="Calculation 2 10 8 2" xfId="32734"/>
    <cellStyle name="Calculation 2 10 9" xfId="27867"/>
    <cellStyle name="Calculation 2 11" xfId="542"/>
    <cellStyle name="Calculation 2 11 2" xfId="543"/>
    <cellStyle name="Calculation 2 11 2 2" xfId="544"/>
    <cellStyle name="Calculation 2 11 2 2 2" xfId="20923"/>
    <cellStyle name="Calculation 2 11 2 2 2 2" xfId="37592"/>
    <cellStyle name="Calculation 2 11 2 2 3" xfId="24040"/>
    <cellStyle name="Calculation 2 11 2 2 3 2" xfId="40754"/>
    <cellStyle name="Calculation 2 11 2 2 4" xfId="26766"/>
    <cellStyle name="Calculation 2 11 2 2 4 2" xfId="43507"/>
    <cellStyle name="Calculation 2 11 2 2 5" xfId="31951"/>
    <cellStyle name="Calculation 2 11 2 2 6" xfId="15280"/>
    <cellStyle name="Calculation 2 11 2 3" xfId="545"/>
    <cellStyle name="Calculation 2 11 2 3 2" xfId="35349"/>
    <cellStyle name="Calculation 2 11 2 3 3" xfId="18672"/>
    <cellStyle name="Calculation 2 11 2 4" xfId="21889"/>
    <cellStyle name="Calculation 2 11 2 4 2" xfId="38568"/>
    <cellStyle name="Calculation 2 11 2 5" xfId="24856"/>
    <cellStyle name="Calculation 2 11 2 5 2" xfId="41580"/>
    <cellStyle name="Calculation 2 11 2 6" xfId="29353"/>
    <cellStyle name="Calculation 2 11 2 7" xfId="12655"/>
    <cellStyle name="Calculation 2 11 3" xfId="546"/>
    <cellStyle name="Calculation 2 11 3 2" xfId="19232"/>
    <cellStyle name="Calculation 2 11 3 2 2" xfId="35903"/>
    <cellStyle name="Calculation 2 11 3 3" xfId="22414"/>
    <cellStyle name="Calculation 2 11 3 3 2" xfId="39107"/>
    <cellStyle name="Calculation 2 11 3 4" xfId="25279"/>
    <cellStyle name="Calculation 2 11 3 4 2" xfId="42015"/>
    <cellStyle name="Calculation 2 11 3 5" xfId="30000"/>
    <cellStyle name="Calculation 2 11 3 6" xfId="13324"/>
    <cellStyle name="Calculation 2 11 4" xfId="547"/>
    <cellStyle name="Calculation 2 11 4 2" xfId="33587"/>
    <cellStyle name="Calculation 2 11 4 3" xfId="16911"/>
    <cellStyle name="Calculation 2 11 5" xfId="7010"/>
    <cellStyle name="Calculation 2 11 5 2" xfId="32620"/>
    <cellStyle name="Calculation 2 11 5 3" xfId="15954"/>
    <cellStyle name="Calculation 2 11 6" xfId="16113"/>
    <cellStyle name="Calculation 2 11 6 2" xfId="32777"/>
    <cellStyle name="Calculation 2 11 7" xfId="27411"/>
    <cellStyle name="Calculation 2 11 8" xfId="10645"/>
    <cellStyle name="Calculation 2 12" xfId="548"/>
    <cellStyle name="Calculation 2 12 2" xfId="549"/>
    <cellStyle name="Calculation 2 12 2 2" xfId="550"/>
    <cellStyle name="Calculation 2 12 2 2 2" xfId="37581"/>
    <cellStyle name="Calculation 2 12 2 2 3" xfId="20912"/>
    <cellStyle name="Calculation 2 12 2 3" xfId="551"/>
    <cellStyle name="Calculation 2 12 2 3 2" xfId="40743"/>
    <cellStyle name="Calculation 2 12 2 3 3" xfId="24029"/>
    <cellStyle name="Calculation 2 12 2 4" xfId="26755"/>
    <cellStyle name="Calculation 2 12 2 4 2" xfId="43496"/>
    <cellStyle name="Calculation 2 12 2 5" xfId="31940"/>
    <cellStyle name="Calculation 2 12 2 6" xfId="15269"/>
    <cellStyle name="Calculation 2 12 3" xfId="552"/>
    <cellStyle name="Calculation 2 12 3 2" xfId="35334"/>
    <cellStyle name="Calculation 2 12 3 3" xfId="18657"/>
    <cellStyle name="Calculation 2 12 4" xfId="553"/>
    <cellStyle name="Calculation 2 12 4 2" xfId="38555"/>
    <cellStyle name="Calculation 2 12 4 3" xfId="21876"/>
    <cellStyle name="Calculation 2 12 5" xfId="7011"/>
    <cellStyle name="Calculation 2 12 5 2" xfId="41569"/>
    <cellStyle name="Calculation 2 12 5 3" xfId="24845"/>
    <cellStyle name="Calculation 2 12 6" xfId="29342"/>
    <cellStyle name="Calculation 2 12 7" xfId="12639"/>
    <cellStyle name="Calculation 2 13" xfId="554"/>
    <cellStyle name="Calculation 2 13 2" xfId="555"/>
    <cellStyle name="Calculation 2 13 2 2" xfId="556"/>
    <cellStyle name="Calculation 2 13 2 2 2" xfId="35632"/>
    <cellStyle name="Calculation 2 13 2 3" xfId="557"/>
    <cellStyle name="Calculation 2 13 2 4" xfId="18953"/>
    <cellStyle name="Calculation 2 13 3" xfId="558"/>
    <cellStyle name="Calculation 2 13 3 2" xfId="38846"/>
    <cellStyle name="Calculation 2 13 3 3" xfId="22163"/>
    <cellStyle name="Calculation 2 13 4" xfId="559"/>
    <cellStyle name="Calculation 2 13 4 2" xfId="41800"/>
    <cellStyle name="Calculation 2 13 4 3" xfId="25073"/>
    <cellStyle name="Calculation 2 13 5" xfId="7012"/>
    <cellStyle name="Calculation 2 13 5 2" xfId="29665"/>
    <cellStyle name="Calculation 2 13 6" xfId="12980"/>
    <cellStyle name="Calculation 2 14" xfId="560"/>
    <cellStyle name="Calculation 2 14 2" xfId="561"/>
    <cellStyle name="Calculation 2 14 2 2" xfId="562"/>
    <cellStyle name="Calculation 2 14 2 3" xfId="563"/>
    <cellStyle name="Calculation 2 14 3" xfId="564"/>
    <cellStyle name="Calculation 2 14 4" xfId="565"/>
    <cellStyle name="Calculation 2 14 5" xfId="7013"/>
    <cellStyle name="Calculation 2 14 6" xfId="27056"/>
    <cellStyle name="Calculation 2 15" xfId="566"/>
    <cellStyle name="Calculation 2 15 2" xfId="567"/>
    <cellStyle name="Calculation 2 15 2 2" xfId="568"/>
    <cellStyle name="Calculation 2 15 2 3" xfId="569"/>
    <cellStyle name="Calculation 2 15 3" xfId="570"/>
    <cellStyle name="Calculation 2 15 4" xfId="571"/>
    <cellStyle name="Calculation 2 15 5" xfId="7014"/>
    <cellStyle name="Calculation 2 15 6" xfId="43809"/>
    <cellStyle name="Calculation 2 16" xfId="572"/>
    <cellStyle name="Calculation 2 16 2" xfId="573"/>
    <cellStyle name="Calculation 2 16 2 2" xfId="574"/>
    <cellStyle name="Calculation 2 16 2 3" xfId="575"/>
    <cellStyle name="Calculation 2 16 3" xfId="576"/>
    <cellStyle name="Calculation 2 16 4" xfId="577"/>
    <cellStyle name="Calculation 2 16 5" xfId="7015"/>
    <cellStyle name="Calculation 2 17" xfId="578"/>
    <cellStyle name="Calculation 2 17 2" xfId="579"/>
    <cellStyle name="Calculation 2 17 2 2" xfId="580"/>
    <cellStyle name="Calculation 2 17 2 3" xfId="581"/>
    <cellStyle name="Calculation 2 17 3" xfId="582"/>
    <cellStyle name="Calculation 2 17 4" xfId="583"/>
    <cellStyle name="Calculation 2 17 5" xfId="7016"/>
    <cellStyle name="Calculation 2 18" xfId="584"/>
    <cellStyle name="Calculation 2 18 2" xfId="585"/>
    <cellStyle name="Calculation 2 18 3" xfId="586"/>
    <cellStyle name="Calculation 2 18 4" xfId="7017"/>
    <cellStyle name="Calculation 2 18 5" xfId="7018"/>
    <cellStyle name="Calculation 2 19" xfId="587"/>
    <cellStyle name="Calculation 2 19 2" xfId="7019"/>
    <cellStyle name="Calculation 2 2" xfId="588"/>
    <cellStyle name="Calculation 2 2 10" xfId="589"/>
    <cellStyle name="Calculation 2 2 10 2" xfId="590"/>
    <cellStyle name="Calculation 2 2 10 2 2" xfId="591"/>
    <cellStyle name="Calculation 2 2 10 2 3" xfId="592"/>
    <cellStyle name="Calculation 2 2 10 3" xfId="593"/>
    <cellStyle name="Calculation 2 2 10 4" xfId="594"/>
    <cellStyle name="Calculation 2 2 10 5" xfId="7020"/>
    <cellStyle name="Calculation 2 2 10 6" xfId="27057"/>
    <cellStyle name="Calculation 2 2 11" xfId="595"/>
    <cellStyle name="Calculation 2 2 11 2" xfId="596"/>
    <cellStyle name="Calculation 2 2 11 2 2" xfId="597"/>
    <cellStyle name="Calculation 2 2 11 2 3" xfId="598"/>
    <cellStyle name="Calculation 2 2 11 3" xfId="599"/>
    <cellStyle name="Calculation 2 2 11 4" xfId="600"/>
    <cellStyle name="Calculation 2 2 11 5" xfId="7021"/>
    <cellStyle name="Calculation 2 2 12" xfId="601"/>
    <cellStyle name="Calculation 2 2 12 2" xfId="602"/>
    <cellStyle name="Calculation 2 2 12 2 2" xfId="603"/>
    <cellStyle name="Calculation 2 2 12 2 3" xfId="604"/>
    <cellStyle name="Calculation 2 2 12 3" xfId="605"/>
    <cellStyle name="Calculation 2 2 12 4" xfId="606"/>
    <cellStyle name="Calculation 2 2 12 5" xfId="7022"/>
    <cellStyle name="Calculation 2 2 13" xfId="607"/>
    <cellStyle name="Calculation 2 2 13 2" xfId="608"/>
    <cellStyle name="Calculation 2 2 13 2 2" xfId="609"/>
    <cellStyle name="Calculation 2 2 13 2 3" xfId="610"/>
    <cellStyle name="Calculation 2 2 13 3" xfId="611"/>
    <cellStyle name="Calculation 2 2 13 4" xfId="612"/>
    <cellStyle name="Calculation 2 2 13 5" xfId="7023"/>
    <cellStyle name="Calculation 2 2 14" xfId="613"/>
    <cellStyle name="Calculation 2 2 14 2" xfId="614"/>
    <cellStyle name="Calculation 2 2 14 2 2" xfId="615"/>
    <cellStyle name="Calculation 2 2 14 2 3" xfId="616"/>
    <cellStyle name="Calculation 2 2 14 3" xfId="617"/>
    <cellStyle name="Calculation 2 2 14 4" xfId="618"/>
    <cellStyle name="Calculation 2 2 14 5" xfId="7024"/>
    <cellStyle name="Calculation 2 2 15" xfId="619"/>
    <cellStyle name="Calculation 2 2 15 2" xfId="620"/>
    <cellStyle name="Calculation 2 2 15 2 2" xfId="621"/>
    <cellStyle name="Calculation 2 2 15 2 3" xfId="622"/>
    <cellStyle name="Calculation 2 2 15 3" xfId="623"/>
    <cellStyle name="Calculation 2 2 15 4" xfId="624"/>
    <cellStyle name="Calculation 2 2 15 5" xfId="7025"/>
    <cellStyle name="Calculation 2 2 16" xfId="625"/>
    <cellStyle name="Calculation 2 2 16 2" xfId="626"/>
    <cellStyle name="Calculation 2 2 16 3" xfId="627"/>
    <cellStyle name="Calculation 2 2 16 4" xfId="7026"/>
    <cellStyle name="Calculation 2 2 16 5" xfId="7027"/>
    <cellStyle name="Calculation 2 2 17" xfId="628"/>
    <cellStyle name="Calculation 2 2 18" xfId="629"/>
    <cellStyle name="Calculation 2 2 19" xfId="7028"/>
    <cellStyle name="Calculation 2 2 2" xfId="630"/>
    <cellStyle name="Calculation 2 2 2 10" xfId="7029"/>
    <cellStyle name="Calculation 2 2 2 11" xfId="9865"/>
    <cellStyle name="Calculation 2 2 2 12" xfId="44000"/>
    <cellStyle name="Calculation 2 2 2 2" xfId="631"/>
    <cellStyle name="Calculation 2 2 2 2 10" xfId="11014"/>
    <cellStyle name="Calculation 2 2 2 2 2" xfId="632"/>
    <cellStyle name="Calculation 2 2 2 2 2 2" xfId="633"/>
    <cellStyle name="Calculation 2 2 2 2 2 2 2" xfId="20023"/>
    <cellStyle name="Calculation 2 2 2 2 2 2 2 2" xfId="36693"/>
    <cellStyle name="Calculation 2 2 2 2 2 2 3" xfId="23168"/>
    <cellStyle name="Calculation 2 2 2 2 2 2 3 2" xfId="39872"/>
    <cellStyle name="Calculation 2 2 2 2 2 2 4" xfId="25948"/>
    <cellStyle name="Calculation 2 2 2 2 2 2 4 2" xfId="42687"/>
    <cellStyle name="Calculation 2 2 2 2 2 2 5" xfId="30933"/>
    <cellStyle name="Calculation 2 2 2 2 2 2 6" xfId="14260"/>
    <cellStyle name="Calculation 2 2 2 2 2 3" xfId="634"/>
    <cellStyle name="Calculation 2 2 2 2 2 3 2" xfId="34414"/>
    <cellStyle name="Calculation 2 2 2 2 2 3 3" xfId="17737"/>
    <cellStyle name="Calculation 2 2 2 2 2 4" xfId="7030"/>
    <cellStyle name="Calculation 2 2 2 2 2 4 2" xfId="37253"/>
    <cellStyle name="Calculation 2 2 2 2 2 4 3" xfId="20585"/>
    <cellStyle name="Calculation 2 2 2 2 2 5" xfId="7031"/>
    <cellStyle name="Calculation 2 2 2 2 2 5 2" xfId="35652"/>
    <cellStyle name="Calculation 2 2 2 2 2 5 3" xfId="18975"/>
    <cellStyle name="Calculation 2 2 2 2 2 6" xfId="28339"/>
    <cellStyle name="Calculation 2 2 2 2 2 7" xfId="11586"/>
    <cellStyle name="Calculation 2 2 2 2 3" xfId="635"/>
    <cellStyle name="Calculation 2 2 2 2 3 2" xfId="636"/>
    <cellStyle name="Calculation 2 2 2 2 3 2 2" xfId="20089"/>
    <cellStyle name="Calculation 2 2 2 2 3 2 2 2" xfId="36759"/>
    <cellStyle name="Calculation 2 2 2 2 3 2 3" xfId="23233"/>
    <cellStyle name="Calculation 2 2 2 2 3 2 3 2" xfId="39938"/>
    <cellStyle name="Calculation 2 2 2 2 3 2 4" xfId="26013"/>
    <cellStyle name="Calculation 2 2 2 2 3 2 4 2" xfId="42752"/>
    <cellStyle name="Calculation 2 2 2 2 3 2 5" xfId="30999"/>
    <cellStyle name="Calculation 2 2 2 2 3 2 6" xfId="14326"/>
    <cellStyle name="Calculation 2 2 2 2 3 3" xfId="637"/>
    <cellStyle name="Calculation 2 2 2 2 3 3 2" xfId="34480"/>
    <cellStyle name="Calculation 2 2 2 2 3 3 3" xfId="17803"/>
    <cellStyle name="Calculation 2 2 2 2 3 4" xfId="17018"/>
    <cellStyle name="Calculation 2 2 2 2 3 4 2" xfId="33694"/>
    <cellStyle name="Calculation 2 2 2 2 3 5" xfId="15969"/>
    <cellStyle name="Calculation 2 2 2 2 3 5 2" xfId="32635"/>
    <cellStyle name="Calculation 2 2 2 2 3 6" xfId="28404"/>
    <cellStyle name="Calculation 2 2 2 2 3 7" xfId="11652"/>
    <cellStyle name="Calculation 2 2 2 2 4" xfId="638"/>
    <cellStyle name="Calculation 2 2 2 2 4 2" xfId="15085"/>
    <cellStyle name="Calculation 2 2 2 2 4 2 2" xfId="20779"/>
    <cellStyle name="Calculation 2 2 2 2 4 2 2 2" xfId="37448"/>
    <cellStyle name="Calculation 2 2 2 2 4 2 3" xfId="23901"/>
    <cellStyle name="Calculation 2 2 2 2 4 2 3 2" xfId="40614"/>
    <cellStyle name="Calculation 2 2 2 2 4 2 4" xfId="26640"/>
    <cellStyle name="Calculation 2 2 2 2 4 2 4 2" xfId="43381"/>
    <cellStyle name="Calculation 2 2 2 2 4 2 5" xfId="31756"/>
    <cellStyle name="Calculation 2 2 2 2 4 3" xfId="18492"/>
    <cellStyle name="Calculation 2 2 2 2 4 3 2" xfId="35169"/>
    <cellStyle name="Calculation 2 2 2 2 4 4" xfId="21729"/>
    <cellStyle name="Calculation 2 2 2 2 4 4 2" xfId="38406"/>
    <cellStyle name="Calculation 2 2 2 2 4 5" xfId="24731"/>
    <cellStyle name="Calculation 2 2 2 2 4 5 2" xfId="41454"/>
    <cellStyle name="Calculation 2 2 2 2 4 6" xfId="29158"/>
    <cellStyle name="Calculation 2 2 2 2 4 7" xfId="12417"/>
    <cellStyle name="Calculation 2 2 2 2 5" xfId="639"/>
    <cellStyle name="Calculation 2 2 2 2 5 2" xfId="19547"/>
    <cellStyle name="Calculation 2 2 2 2 5 2 2" xfId="36218"/>
    <cellStyle name="Calculation 2 2 2 2 5 3" xfId="22703"/>
    <cellStyle name="Calculation 2 2 2 2 5 3 2" xfId="39403"/>
    <cellStyle name="Calculation 2 2 2 2 5 4" xfId="25539"/>
    <cellStyle name="Calculation 2 2 2 2 5 4 2" xfId="42277"/>
    <cellStyle name="Calculation 2 2 2 2 5 5" xfId="30378"/>
    <cellStyle name="Calculation 2 2 2 2 5 6" xfId="13704"/>
    <cellStyle name="Calculation 2 2 2 2 6" xfId="7032"/>
    <cellStyle name="Calculation 2 2 2 2 6 2" xfId="33912"/>
    <cellStyle name="Calculation 2 2 2 2 6 3" xfId="17235"/>
    <cellStyle name="Calculation 2 2 2 2 7" xfId="7033"/>
    <cellStyle name="Calculation 2 2 2 2 7 2" xfId="32491"/>
    <cellStyle name="Calculation 2 2 2 2 7 3" xfId="15828"/>
    <cellStyle name="Calculation 2 2 2 2 8" xfId="16030"/>
    <cellStyle name="Calculation 2 2 2 2 8 2" xfId="32696"/>
    <cellStyle name="Calculation 2 2 2 2 9" xfId="27786"/>
    <cellStyle name="Calculation 2 2 2 3" xfId="640"/>
    <cellStyle name="Calculation 2 2 2 3 10" xfId="11088"/>
    <cellStyle name="Calculation 2 2 2 3 2" xfId="641"/>
    <cellStyle name="Calculation 2 2 2 3 2 2" xfId="642"/>
    <cellStyle name="Calculation 2 2 2 3 2 2 2" xfId="20076"/>
    <cellStyle name="Calculation 2 2 2 3 2 2 2 2" xfId="36746"/>
    <cellStyle name="Calculation 2 2 2 3 2 2 3" xfId="23220"/>
    <cellStyle name="Calculation 2 2 2 3 2 2 3 2" xfId="39925"/>
    <cellStyle name="Calculation 2 2 2 3 2 2 4" xfId="26000"/>
    <cellStyle name="Calculation 2 2 2 3 2 2 4 2" xfId="42739"/>
    <cellStyle name="Calculation 2 2 2 3 2 2 5" xfId="30986"/>
    <cellStyle name="Calculation 2 2 2 3 2 2 6" xfId="14313"/>
    <cellStyle name="Calculation 2 2 2 3 2 3" xfId="643"/>
    <cellStyle name="Calculation 2 2 2 3 2 3 2" xfId="34467"/>
    <cellStyle name="Calculation 2 2 2 3 2 3 3" xfId="17790"/>
    <cellStyle name="Calculation 2 2 2 3 2 4" xfId="7034"/>
    <cellStyle name="Calculation 2 2 2 3 2 4 2" xfId="37939"/>
    <cellStyle name="Calculation 2 2 2 3 2 4 3" xfId="21267"/>
    <cellStyle name="Calculation 2 2 2 3 2 5" xfId="7035"/>
    <cellStyle name="Calculation 2 2 2 3 2 5 2" xfId="39281"/>
    <cellStyle name="Calculation 2 2 2 3 2 5 3" xfId="22582"/>
    <cellStyle name="Calculation 2 2 2 3 2 6" xfId="28391"/>
    <cellStyle name="Calculation 2 2 2 3 2 7" xfId="11639"/>
    <cellStyle name="Calculation 2 2 2 3 3" xfId="644"/>
    <cellStyle name="Calculation 2 2 2 3 3 2" xfId="14577"/>
    <cellStyle name="Calculation 2 2 2 3 3 2 2" xfId="20340"/>
    <cellStyle name="Calculation 2 2 2 3 3 2 2 2" xfId="37009"/>
    <cellStyle name="Calculation 2 2 2 3 3 2 3" xfId="23481"/>
    <cellStyle name="Calculation 2 2 2 3 3 2 3 2" xfId="40189"/>
    <cellStyle name="Calculation 2 2 2 3 3 2 4" xfId="26263"/>
    <cellStyle name="Calculation 2 2 2 3 3 2 4 2" xfId="43003"/>
    <cellStyle name="Calculation 2 2 2 3 3 2 5" xfId="31249"/>
    <cellStyle name="Calculation 2 2 2 3 3 3" xfId="18054"/>
    <cellStyle name="Calculation 2 2 2 3 3 3 2" xfId="34730"/>
    <cellStyle name="Calculation 2 2 2 3 3 4" xfId="21308"/>
    <cellStyle name="Calculation 2 2 2 3 3 4 2" xfId="37980"/>
    <cellStyle name="Calculation 2 2 2 3 3 5" xfId="16689"/>
    <cellStyle name="Calculation 2 2 2 3 3 5 2" xfId="33363"/>
    <cellStyle name="Calculation 2 2 2 3 3 6" xfId="28652"/>
    <cellStyle name="Calculation 2 2 2 3 3 7" xfId="11903"/>
    <cellStyle name="Calculation 2 2 2 3 4" xfId="645"/>
    <cellStyle name="Calculation 2 2 2 3 4 2" xfId="15190"/>
    <cellStyle name="Calculation 2 2 2 3 4 2 2" xfId="20861"/>
    <cellStyle name="Calculation 2 2 2 3 4 2 2 2" xfId="37530"/>
    <cellStyle name="Calculation 2 2 2 3 4 2 3" xfId="23981"/>
    <cellStyle name="Calculation 2 2 2 3 4 2 3 2" xfId="40694"/>
    <cellStyle name="Calculation 2 2 2 3 4 2 4" xfId="26716"/>
    <cellStyle name="Calculation 2 2 2 3 4 2 4 2" xfId="43457"/>
    <cellStyle name="Calculation 2 2 2 3 4 2 5" xfId="31861"/>
    <cellStyle name="Calculation 2 2 2 3 4 3" xfId="18598"/>
    <cellStyle name="Calculation 2 2 2 3 4 3 2" xfId="35275"/>
    <cellStyle name="Calculation 2 2 2 3 4 4" xfId="21823"/>
    <cellStyle name="Calculation 2 2 2 3 4 4 2" xfId="38501"/>
    <cellStyle name="Calculation 2 2 2 3 4 5" xfId="24807"/>
    <cellStyle name="Calculation 2 2 2 3 4 5 2" xfId="41530"/>
    <cellStyle name="Calculation 2 2 2 3 4 6" xfId="29263"/>
    <cellStyle name="Calculation 2 2 2 3 4 7" xfId="12551"/>
    <cellStyle name="Calculation 2 2 2 3 5" xfId="7036"/>
    <cellStyle name="Calculation 2 2 2 3 5 2" xfId="19607"/>
    <cellStyle name="Calculation 2 2 2 3 5 2 2" xfId="36278"/>
    <cellStyle name="Calculation 2 2 2 3 5 3" xfId="22762"/>
    <cellStyle name="Calculation 2 2 2 3 5 3 2" xfId="39462"/>
    <cellStyle name="Calculation 2 2 2 3 5 4" xfId="25592"/>
    <cellStyle name="Calculation 2 2 2 3 5 4 2" xfId="42330"/>
    <cellStyle name="Calculation 2 2 2 3 5 5" xfId="30458"/>
    <cellStyle name="Calculation 2 2 2 3 5 6" xfId="13784"/>
    <cellStyle name="Calculation 2 2 2 3 6" xfId="17293"/>
    <cellStyle name="Calculation 2 2 2 3 6 2" xfId="33970"/>
    <cellStyle name="Calculation 2 2 2 3 7" xfId="15797"/>
    <cellStyle name="Calculation 2 2 2 3 7 2" xfId="32459"/>
    <cellStyle name="Calculation 2 2 2 3 8" xfId="16311"/>
    <cellStyle name="Calculation 2 2 2 3 8 2" xfId="32979"/>
    <cellStyle name="Calculation 2 2 2 3 9" xfId="27866"/>
    <cellStyle name="Calculation 2 2 2 4" xfId="646"/>
    <cellStyle name="Calculation 2 2 2 4 2" xfId="647"/>
    <cellStyle name="Calculation 2 2 2 4 2 2" xfId="15363"/>
    <cellStyle name="Calculation 2 2 2 4 2 2 2" xfId="21006"/>
    <cellStyle name="Calculation 2 2 2 4 2 2 2 2" xfId="37675"/>
    <cellStyle name="Calculation 2 2 2 4 2 2 3" xfId="24120"/>
    <cellStyle name="Calculation 2 2 2 4 2 2 3 2" xfId="40837"/>
    <cellStyle name="Calculation 2 2 2 4 2 2 4" xfId="26849"/>
    <cellStyle name="Calculation 2 2 2 4 2 2 4 2" xfId="43590"/>
    <cellStyle name="Calculation 2 2 2 4 2 2 5" xfId="32034"/>
    <cellStyle name="Calculation 2 2 2 4 2 3" xfId="18762"/>
    <cellStyle name="Calculation 2 2 2 4 2 3 2" xfId="35439"/>
    <cellStyle name="Calculation 2 2 2 4 2 4" xfId="21973"/>
    <cellStyle name="Calculation 2 2 2 4 2 4 2" xfId="38655"/>
    <cellStyle name="Calculation 2 2 2 4 2 5" xfId="24936"/>
    <cellStyle name="Calculation 2 2 2 4 2 5 2" xfId="41663"/>
    <cellStyle name="Calculation 2 2 2 4 2 6" xfId="29436"/>
    <cellStyle name="Calculation 2 2 2 4 2 7" xfId="12745"/>
    <cellStyle name="Calculation 2 2 2 4 3" xfId="648"/>
    <cellStyle name="Calculation 2 2 2 4 3 2" xfId="19234"/>
    <cellStyle name="Calculation 2 2 2 4 3 2 2" xfId="35905"/>
    <cellStyle name="Calculation 2 2 2 4 3 3" xfId="22416"/>
    <cellStyle name="Calculation 2 2 2 4 3 3 2" xfId="39109"/>
    <cellStyle name="Calculation 2 2 2 4 3 4" xfId="25281"/>
    <cellStyle name="Calculation 2 2 2 4 3 4 2" xfId="42017"/>
    <cellStyle name="Calculation 2 2 2 4 3 5" xfId="30002"/>
    <cellStyle name="Calculation 2 2 2 4 3 6" xfId="13326"/>
    <cellStyle name="Calculation 2 2 2 4 4" xfId="7037"/>
    <cellStyle name="Calculation 2 2 2 4 4 2" xfId="33589"/>
    <cellStyle name="Calculation 2 2 2 4 4 3" xfId="16913"/>
    <cellStyle name="Calculation 2 2 2 4 5" xfId="7038"/>
    <cellStyle name="Calculation 2 2 2 4 5 2" xfId="32618"/>
    <cellStyle name="Calculation 2 2 2 4 5 3" xfId="15952"/>
    <cellStyle name="Calculation 2 2 2 4 6" xfId="16114"/>
    <cellStyle name="Calculation 2 2 2 4 6 2" xfId="32778"/>
    <cellStyle name="Calculation 2 2 2 4 7" xfId="27413"/>
    <cellStyle name="Calculation 2 2 2 4 8" xfId="10647"/>
    <cellStyle name="Calculation 2 2 2 5" xfId="649"/>
    <cellStyle name="Calculation 2 2 2 5 2" xfId="650"/>
    <cellStyle name="Calculation 2 2 2 5 2 2" xfId="20793"/>
    <cellStyle name="Calculation 2 2 2 5 2 2 2" xfId="37462"/>
    <cellStyle name="Calculation 2 2 2 5 2 3" xfId="23915"/>
    <cellStyle name="Calculation 2 2 2 5 2 3 2" xfId="40628"/>
    <cellStyle name="Calculation 2 2 2 5 2 4" xfId="26654"/>
    <cellStyle name="Calculation 2 2 2 5 2 4 2" xfId="43395"/>
    <cellStyle name="Calculation 2 2 2 5 2 5" xfId="31770"/>
    <cellStyle name="Calculation 2 2 2 5 2 6" xfId="15099"/>
    <cellStyle name="Calculation 2 2 2 5 3" xfId="651"/>
    <cellStyle name="Calculation 2 2 2 5 3 2" xfId="35183"/>
    <cellStyle name="Calculation 2 2 2 5 3 3" xfId="18506"/>
    <cellStyle name="Calculation 2 2 2 5 4" xfId="7039"/>
    <cellStyle name="Calculation 2 2 2 5 4 2" xfId="38420"/>
    <cellStyle name="Calculation 2 2 2 5 4 3" xfId="21743"/>
    <cellStyle name="Calculation 2 2 2 5 5" xfId="7040"/>
    <cellStyle name="Calculation 2 2 2 5 5 2" xfId="41468"/>
    <cellStyle name="Calculation 2 2 2 5 5 3" xfId="24745"/>
    <cellStyle name="Calculation 2 2 2 5 6" xfId="29172"/>
    <cellStyle name="Calculation 2 2 2 5 7" xfId="12431"/>
    <cellStyle name="Calculation 2 2 2 6" xfId="652"/>
    <cellStyle name="Calculation 2 2 2 6 2" xfId="653"/>
    <cellStyle name="Calculation 2 2 2 6 2 2" xfId="35634"/>
    <cellStyle name="Calculation 2 2 2 6 2 3" xfId="18955"/>
    <cellStyle name="Calculation 2 2 2 6 3" xfId="654"/>
    <cellStyle name="Calculation 2 2 2 6 3 2" xfId="38848"/>
    <cellStyle name="Calculation 2 2 2 6 3 3" xfId="22165"/>
    <cellStyle name="Calculation 2 2 2 6 4" xfId="25075"/>
    <cellStyle name="Calculation 2 2 2 6 4 2" xfId="41802"/>
    <cellStyle name="Calculation 2 2 2 6 5" xfId="29667"/>
    <cellStyle name="Calculation 2 2 2 6 6" xfId="12982"/>
    <cellStyle name="Calculation 2 2 2 7" xfId="655"/>
    <cellStyle name="Calculation 2 2 2 7 2" xfId="27058"/>
    <cellStyle name="Calculation 2 2 2 8" xfId="656"/>
    <cellStyle name="Calculation 2 2 2 9" xfId="7041"/>
    <cellStyle name="Calculation 2 2 20" xfId="9864"/>
    <cellStyle name="Calculation 2 2 21" xfId="43890"/>
    <cellStyle name="Calculation 2 2 22" xfId="44001"/>
    <cellStyle name="Calculation 2 2 3" xfId="657"/>
    <cellStyle name="Calculation 2 2 3 10" xfId="43999"/>
    <cellStyle name="Calculation 2 2 3 2" xfId="658"/>
    <cellStyle name="Calculation 2 2 3 2 10" xfId="11015"/>
    <cellStyle name="Calculation 2 2 3 2 2" xfId="659"/>
    <cellStyle name="Calculation 2 2 3 2 2 2" xfId="14261"/>
    <cellStyle name="Calculation 2 2 3 2 2 2 2" xfId="20024"/>
    <cellStyle name="Calculation 2 2 3 2 2 2 2 2" xfId="36694"/>
    <cellStyle name="Calculation 2 2 3 2 2 2 3" xfId="23169"/>
    <cellStyle name="Calculation 2 2 3 2 2 2 3 2" xfId="39873"/>
    <cellStyle name="Calculation 2 2 3 2 2 2 4" xfId="25949"/>
    <cellStyle name="Calculation 2 2 3 2 2 2 4 2" xfId="42688"/>
    <cellStyle name="Calculation 2 2 3 2 2 2 5" xfId="30934"/>
    <cellStyle name="Calculation 2 2 3 2 2 3" xfId="17738"/>
    <cellStyle name="Calculation 2 2 3 2 2 3 2" xfId="34415"/>
    <cellStyle name="Calculation 2 2 3 2 2 4" xfId="18300"/>
    <cellStyle name="Calculation 2 2 3 2 2 4 2" xfId="34975"/>
    <cellStyle name="Calculation 2 2 3 2 2 5" xfId="22156"/>
    <cellStyle name="Calculation 2 2 3 2 2 5 2" xfId="38839"/>
    <cellStyle name="Calculation 2 2 3 2 2 6" xfId="28340"/>
    <cellStyle name="Calculation 2 2 3 2 2 7" xfId="11587"/>
    <cellStyle name="Calculation 2 2 3 2 3" xfId="660"/>
    <cellStyle name="Calculation 2 2 3 2 3 2" xfId="13321"/>
    <cellStyle name="Calculation 2 2 3 2 3 2 2" xfId="19229"/>
    <cellStyle name="Calculation 2 2 3 2 3 2 2 2" xfId="35900"/>
    <cellStyle name="Calculation 2 2 3 2 3 2 3" xfId="22411"/>
    <cellStyle name="Calculation 2 2 3 2 3 2 3 2" xfId="39104"/>
    <cellStyle name="Calculation 2 2 3 2 3 2 4" xfId="25276"/>
    <cellStyle name="Calculation 2 2 3 2 3 2 4 2" xfId="42012"/>
    <cellStyle name="Calculation 2 2 3 2 3 2 5" xfId="29997"/>
    <cellStyle name="Calculation 2 2 3 2 3 3" xfId="16908"/>
    <cellStyle name="Calculation 2 2 3 2 3 3 2" xfId="33584"/>
    <cellStyle name="Calculation 2 2 3 2 3 4" xfId="16282"/>
    <cellStyle name="Calculation 2 2 3 2 3 4 2" xfId="32948"/>
    <cellStyle name="Calculation 2 2 3 2 3 5" xfId="16386"/>
    <cellStyle name="Calculation 2 2 3 2 3 5 2" xfId="33054"/>
    <cellStyle name="Calculation 2 2 3 2 3 6" xfId="27408"/>
    <cellStyle name="Calculation 2 2 3 2 3 7" xfId="10642"/>
    <cellStyle name="Calculation 2 2 3 2 4" xfId="7042"/>
    <cellStyle name="Calculation 2 2 3 2 4 2" xfId="15086"/>
    <cellStyle name="Calculation 2 2 3 2 4 2 2" xfId="20780"/>
    <cellStyle name="Calculation 2 2 3 2 4 2 2 2" xfId="37449"/>
    <cellStyle name="Calculation 2 2 3 2 4 2 3" xfId="23902"/>
    <cellStyle name="Calculation 2 2 3 2 4 2 3 2" xfId="40615"/>
    <cellStyle name="Calculation 2 2 3 2 4 2 4" xfId="26641"/>
    <cellStyle name="Calculation 2 2 3 2 4 2 4 2" xfId="43382"/>
    <cellStyle name="Calculation 2 2 3 2 4 2 5" xfId="31757"/>
    <cellStyle name="Calculation 2 2 3 2 4 3" xfId="18493"/>
    <cellStyle name="Calculation 2 2 3 2 4 3 2" xfId="35170"/>
    <cellStyle name="Calculation 2 2 3 2 4 4" xfId="21730"/>
    <cellStyle name="Calculation 2 2 3 2 4 4 2" xfId="38407"/>
    <cellStyle name="Calculation 2 2 3 2 4 5" xfId="24732"/>
    <cellStyle name="Calculation 2 2 3 2 4 5 2" xfId="41455"/>
    <cellStyle name="Calculation 2 2 3 2 4 6" xfId="29159"/>
    <cellStyle name="Calculation 2 2 3 2 4 7" xfId="12418"/>
    <cellStyle name="Calculation 2 2 3 2 5" xfId="7043"/>
    <cellStyle name="Calculation 2 2 3 2 5 2" xfId="19548"/>
    <cellStyle name="Calculation 2 2 3 2 5 2 2" xfId="36219"/>
    <cellStyle name="Calculation 2 2 3 2 5 3" xfId="22704"/>
    <cellStyle name="Calculation 2 2 3 2 5 3 2" xfId="39404"/>
    <cellStyle name="Calculation 2 2 3 2 5 4" xfId="25540"/>
    <cellStyle name="Calculation 2 2 3 2 5 4 2" xfId="42278"/>
    <cellStyle name="Calculation 2 2 3 2 5 5" xfId="30379"/>
    <cellStyle name="Calculation 2 2 3 2 5 6" xfId="13705"/>
    <cellStyle name="Calculation 2 2 3 2 6" xfId="17236"/>
    <cellStyle name="Calculation 2 2 3 2 6 2" xfId="33913"/>
    <cellStyle name="Calculation 2 2 3 2 7" xfId="15827"/>
    <cellStyle name="Calculation 2 2 3 2 7 2" xfId="32490"/>
    <cellStyle name="Calculation 2 2 3 2 8" xfId="16317"/>
    <cellStyle name="Calculation 2 2 3 2 8 2" xfId="32985"/>
    <cellStyle name="Calculation 2 2 3 2 9" xfId="27787"/>
    <cellStyle name="Calculation 2 2 3 3" xfId="661"/>
    <cellStyle name="Calculation 2 2 3 3 10" xfId="11162"/>
    <cellStyle name="Calculation 2 2 3 3 2" xfId="662"/>
    <cellStyle name="Calculation 2 2 3 3 2 2" xfId="14359"/>
    <cellStyle name="Calculation 2 2 3 3 2 2 2" xfId="20122"/>
    <cellStyle name="Calculation 2 2 3 3 2 2 2 2" xfId="36791"/>
    <cellStyle name="Calculation 2 2 3 3 2 2 3" xfId="23264"/>
    <cellStyle name="Calculation 2 2 3 3 2 2 3 2" xfId="39971"/>
    <cellStyle name="Calculation 2 2 3 3 2 2 4" xfId="26045"/>
    <cellStyle name="Calculation 2 2 3 3 2 2 4 2" xfId="42785"/>
    <cellStyle name="Calculation 2 2 3 3 2 2 5" xfId="31031"/>
    <cellStyle name="Calculation 2 2 3 3 2 3" xfId="17836"/>
    <cellStyle name="Calculation 2 2 3 3 2 3 2" xfId="34512"/>
    <cellStyle name="Calculation 2 2 3 3 2 4" xfId="20876"/>
    <cellStyle name="Calculation 2 2 3 3 2 4 2" xfId="37545"/>
    <cellStyle name="Calculation 2 2 3 3 2 5" xfId="22868"/>
    <cellStyle name="Calculation 2 2 3 3 2 5 2" xfId="39570"/>
    <cellStyle name="Calculation 2 2 3 3 2 6" xfId="28435"/>
    <cellStyle name="Calculation 2 2 3 3 2 7" xfId="11685"/>
    <cellStyle name="Calculation 2 2 3 3 3" xfId="663"/>
    <cellStyle name="Calculation 2 2 3 3 3 2" xfId="14620"/>
    <cellStyle name="Calculation 2 2 3 3 3 2 2" xfId="20383"/>
    <cellStyle name="Calculation 2 2 3 3 3 2 2 2" xfId="37051"/>
    <cellStyle name="Calculation 2 2 3 3 3 2 3" xfId="23523"/>
    <cellStyle name="Calculation 2 2 3 3 3 2 3 2" xfId="40232"/>
    <cellStyle name="Calculation 2 2 3 3 3 2 4" xfId="26305"/>
    <cellStyle name="Calculation 2 2 3 3 3 2 4 2" xfId="43046"/>
    <cellStyle name="Calculation 2 2 3 3 3 2 5" xfId="31291"/>
    <cellStyle name="Calculation 2 2 3 3 3 3" xfId="18097"/>
    <cellStyle name="Calculation 2 2 3 3 3 3 2" xfId="34772"/>
    <cellStyle name="Calculation 2 2 3 3 3 4" xfId="21350"/>
    <cellStyle name="Calculation 2 2 3 3 3 4 2" xfId="38023"/>
    <cellStyle name="Calculation 2 2 3 3 3 5" xfId="24400"/>
    <cellStyle name="Calculation 2 2 3 3 3 5 2" xfId="41119"/>
    <cellStyle name="Calculation 2 2 3 3 3 6" xfId="28694"/>
    <cellStyle name="Calculation 2 2 3 3 3 7" xfId="11946"/>
    <cellStyle name="Calculation 2 2 3 3 4" xfId="12682"/>
    <cellStyle name="Calculation 2 2 3 3 4 2" xfId="15303"/>
    <cellStyle name="Calculation 2 2 3 3 4 2 2" xfId="20946"/>
    <cellStyle name="Calculation 2 2 3 3 4 2 2 2" xfId="37615"/>
    <cellStyle name="Calculation 2 2 3 3 4 2 3" xfId="24062"/>
    <cellStyle name="Calculation 2 2 3 3 4 2 3 2" xfId="40777"/>
    <cellStyle name="Calculation 2 2 3 3 4 2 4" xfId="26789"/>
    <cellStyle name="Calculation 2 2 3 3 4 2 4 2" xfId="43530"/>
    <cellStyle name="Calculation 2 2 3 3 4 2 5" xfId="31974"/>
    <cellStyle name="Calculation 2 2 3 3 4 3" xfId="18700"/>
    <cellStyle name="Calculation 2 2 3 3 4 3 2" xfId="35377"/>
    <cellStyle name="Calculation 2 2 3 3 4 4" xfId="21914"/>
    <cellStyle name="Calculation 2 2 3 3 4 4 2" xfId="38594"/>
    <cellStyle name="Calculation 2 2 3 3 4 5" xfId="24878"/>
    <cellStyle name="Calculation 2 2 3 3 4 5 2" xfId="41603"/>
    <cellStyle name="Calculation 2 2 3 3 4 6" xfId="29376"/>
    <cellStyle name="Calculation 2 2 3 3 5" xfId="13867"/>
    <cellStyle name="Calculation 2 2 3 3 5 2" xfId="19664"/>
    <cellStyle name="Calculation 2 2 3 3 5 2 2" xfId="36334"/>
    <cellStyle name="Calculation 2 2 3 3 5 3" xfId="22815"/>
    <cellStyle name="Calculation 2 2 3 3 5 3 2" xfId="39517"/>
    <cellStyle name="Calculation 2 2 3 3 5 4" xfId="25634"/>
    <cellStyle name="Calculation 2 2 3 3 5 4 2" xfId="42373"/>
    <cellStyle name="Calculation 2 2 3 3 5 5" xfId="30540"/>
    <cellStyle name="Calculation 2 2 3 3 6" xfId="17348"/>
    <cellStyle name="Calculation 2 2 3 3 6 2" xfId="34024"/>
    <cellStyle name="Calculation 2 2 3 3 7" xfId="21259"/>
    <cellStyle name="Calculation 2 2 3 3 7 2" xfId="37931"/>
    <cellStyle name="Calculation 2 2 3 3 8" xfId="15882"/>
    <cellStyle name="Calculation 2 2 3 3 8 2" xfId="32546"/>
    <cellStyle name="Calculation 2 2 3 3 9" xfId="27948"/>
    <cellStyle name="Calculation 2 2 3 4" xfId="664"/>
    <cellStyle name="Calculation 2 2 3 4 2" xfId="12744"/>
    <cellStyle name="Calculation 2 2 3 4 2 2" xfId="15362"/>
    <cellStyle name="Calculation 2 2 3 4 2 2 2" xfId="21005"/>
    <cellStyle name="Calculation 2 2 3 4 2 2 2 2" xfId="37674"/>
    <cellStyle name="Calculation 2 2 3 4 2 2 3" xfId="24119"/>
    <cellStyle name="Calculation 2 2 3 4 2 2 3 2" xfId="40836"/>
    <cellStyle name="Calculation 2 2 3 4 2 2 4" xfId="26848"/>
    <cellStyle name="Calculation 2 2 3 4 2 2 4 2" xfId="43589"/>
    <cellStyle name="Calculation 2 2 3 4 2 2 5" xfId="32033"/>
    <cellStyle name="Calculation 2 2 3 4 2 3" xfId="18761"/>
    <cellStyle name="Calculation 2 2 3 4 2 3 2" xfId="35438"/>
    <cellStyle name="Calculation 2 2 3 4 2 4" xfId="21972"/>
    <cellStyle name="Calculation 2 2 3 4 2 4 2" xfId="38654"/>
    <cellStyle name="Calculation 2 2 3 4 2 5" xfId="24935"/>
    <cellStyle name="Calculation 2 2 3 4 2 5 2" xfId="41662"/>
    <cellStyle name="Calculation 2 2 3 4 2 6" xfId="29435"/>
    <cellStyle name="Calculation 2 2 3 4 3" xfId="13327"/>
    <cellStyle name="Calculation 2 2 3 4 3 2" xfId="19235"/>
    <cellStyle name="Calculation 2 2 3 4 3 2 2" xfId="35906"/>
    <cellStyle name="Calculation 2 2 3 4 3 3" xfId="22417"/>
    <cellStyle name="Calculation 2 2 3 4 3 3 2" xfId="39110"/>
    <cellStyle name="Calculation 2 2 3 4 3 4" xfId="25282"/>
    <cellStyle name="Calculation 2 2 3 4 3 4 2" xfId="42018"/>
    <cellStyle name="Calculation 2 2 3 4 3 5" xfId="30003"/>
    <cellStyle name="Calculation 2 2 3 4 4" xfId="16914"/>
    <cellStyle name="Calculation 2 2 3 4 4 2" xfId="33590"/>
    <cellStyle name="Calculation 2 2 3 4 5" xfId="15951"/>
    <cellStyle name="Calculation 2 2 3 4 5 2" xfId="32617"/>
    <cellStyle name="Calculation 2 2 3 4 6" xfId="16338"/>
    <cellStyle name="Calculation 2 2 3 4 6 2" xfId="33007"/>
    <cellStyle name="Calculation 2 2 3 4 7" xfId="27414"/>
    <cellStyle name="Calculation 2 2 3 4 8" xfId="10648"/>
    <cellStyle name="Calculation 2 2 3 5" xfId="665"/>
    <cellStyle name="Calculation 2 2 3 5 2" xfId="15098"/>
    <cellStyle name="Calculation 2 2 3 5 2 2" xfId="20792"/>
    <cellStyle name="Calculation 2 2 3 5 2 2 2" xfId="37461"/>
    <cellStyle name="Calculation 2 2 3 5 2 3" xfId="23914"/>
    <cellStyle name="Calculation 2 2 3 5 2 3 2" xfId="40627"/>
    <cellStyle name="Calculation 2 2 3 5 2 4" xfId="26653"/>
    <cellStyle name="Calculation 2 2 3 5 2 4 2" xfId="43394"/>
    <cellStyle name="Calculation 2 2 3 5 2 5" xfId="31769"/>
    <cellStyle name="Calculation 2 2 3 5 3" xfId="18505"/>
    <cellStyle name="Calculation 2 2 3 5 3 2" xfId="35182"/>
    <cellStyle name="Calculation 2 2 3 5 4" xfId="21742"/>
    <cellStyle name="Calculation 2 2 3 5 4 2" xfId="38419"/>
    <cellStyle name="Calculation 2 2 3 5 5" xfId="24744"/>
    <cellStyle name="Calculation 2 2 3 5 5 2" xfId="41467"/>
    <cellStyle name="Calculation 2 2 3 5 6" xfId="29171"/>
    <cellStyle name="Calculation 2 2 3 5 7" xfId="12430"/>
    <cellStyle name="Calculation 2 2 3 6" xfId="7044"/>
    <cellStyle name="Calculation 2 2 3 6 2" xfId="18956"/>
    <cellStyle name="Calculation 2 2 3 6 2 2" xfId="35635"/>
    <cellStyle name="Calculation 2 2 3 6 3" xfId="22166"/>
    <cellStyle name="Calculation 2 2 3 6 3 2" xfId="38849"/>
    <cellStyle name="Calculation 2 2 3 6 4" xfId="25076"/>
    <cellStyle name="Calculation 2 2 3 6 4 2" xfId="41803"/>
    <cellStyle name="Calculation 2 2 3 6 5" xfId="29668"/>
    <cellStyle name="Calculation 2 2 3 6 6" xfId="12983"/>
    <cellStyle name="Calculation 2 2 3 7" xfId="7045"/>
    <cellStyle name="Calculation 2 2 3 7 2" xfId="27059"/>
    <cellStyle name="Calculation 2 2 3 8" xfId="9866"/>
    <cellStyle name="Calculation 2 2 3 9" xfId="43891"/>
    <cellStyle name="Calculation 2 2 4" xfId="666"/>
    <cellStyle name="Calculation 2 2 4 10" xfId="43998"/>
    <cellStyle name="Calculation 2 2 4 2" xfId="667"/>
    <cellStyle name="Calculation 2 2 4 2 10" xfId="11016"/>
    <cellStyle name="Calculation 2 2 4 2 2" xfId="668"/>
    <cellStyle name="Calculation 2 2 4 2 2 2" xfId="14262"/>
    <cellStyle name="Calculation 2 2 4 2 2 2 2" xfId="20025"/>
    <cellStyle name="Calculation 2 2 4 2 2 2 2 2" xfId="36695"/>
    <cellStyle name="Calculation 2 2 4 2 2 2 3" xfId="23170"/>
    <cellStyle name="Calculation 2 2 4 2 2 2 3 2" xfId="39874"/>
    <cellStyle name="Calculation 2 2 4 2 2 2 4" xfId="25950"/>
    <cellStyle name="Calculation 2 2 4 2 2 2 4 2" xfId="42689"/>
    <cellStyle name="Calculation 2 2 4 2 2 2 5" xfId="30935"/>
    <cellStyle name="Calculation 2 2 4 2 2 3" xfId="17739"/>
    <cellStyle name="Calculation 2 2 4 2 2 3 2" xfId="34416"/>
    <cellStyle name="Calculation 2 2 4 2 2 4" xfId="19339"/>
    <cellStyle name="Calculation 2 2 4 2 2 4 2" xfId="36010"/>
    <cellStyle name="Calculation 2 2 4 2 2 5" xfId="23708"/>
    <cellStyle name="Calculation 2 2 4 2 2 5 2" xfId="40418"/>
    <cellStyle name="Calculation 2 2 4 2 2 6" xfId="28341"/>
    <cellStyle name="Calculation 2 2 4 2 2 7" xfId="11588"/>
    <cellStyle name="Calculation 2 2 4 2 3" xfId="669"/>
    <cellStyle name="Calculation 2 2 4 2 3 2" xfId="13404"/>
    <cellStyle name="Calculation 2 2 4 2 3 2 2" xfId="19281"/>
    <cellStyle name="Calculation 2 2 4 2 3 2 2 2" xfId="35952"/>
    <cellStyle name="Calculation 2 2 4 2 3 2 3" xfId="22461"/>
    <cellStyle name="Calculation 2 2 4 2 3 2 3 2" xfId="39154"/>
    <cellStyle name="Calculation 2 2 4 2 3 2 4" xfId="25326"/>
    <cellStyle name="Calculation 2 2 4 2 3 2 4 2" xfId="42062"/>
    <cellStyle name="Calculation 2 2 4 2 3 2 5" xfId="30080"/>
    <cellStyle name="Calculation 2 2 4 2 3 3" xfId="16960"/>
    <cellStyle name="Calculation 2 2 4 2 3 3 2" xfId="33636"/>
    <cellStyle name="Calculation 2 2 4 2 3 4" xfId="19533"/>
    <cellStyle name="Calculation 2 2 4 2 3 4 2" xfId="36203"/>
    <cellStyle name="Calculation 2 2 4 2 3 5" xfId="16650"/>
    <cellStyle name="Calculation 2 2 4 2 3 5 2" xfId="33323"/>
    <cellStyle name="Calculation 2 2 4 2 3 6" xfId="27491"/>
    <cellStyle name="Calculation 2 2 4 2 3 7" xfId="10721"/>
    <cellStyle name="Calculation 2 2 4 2 4" xfId="7046"/>
    <cellStyle name="Calculation 2 2 4 2 4 2" xfId="15087"/>
    <cellStyle name="Calculation 2 2 4 2 4 2 2" xfId="20781"/>
    <cellStyle name="Calculation 2 2 4 2 4 2 2 2" xfId="37450"/>
    <cellStyle name="Calculation 2 2 4 2 4 2 3" xfId="23903"/>
    <cellStyle name="Calculation 2 2 4 2 4 2 3 2" xfId="40616"/>
    <cellStyle name="Calculation 2 2 4 2 4 2 4" xfId="26642"/>
    <cellStyle name="Calculation 2 2 4 2 4 2 4 2" xfId="43383"/>
    <cellStyle name="Calculation 2 2 4 2 4 2 5" xfId="31758"/>
    <cellStyle name="Calculation 2 2 4 2 4 3" xfId="18494"/>
    <cellStyle name="Calculation 2 2 4 2 4 3 2" xfId="35171"/>
    <cellStyle name="Calculation 2 2 4 2 4 4" xfId="21731"/>
    <cellStyle name="Calculation 2 2 4 2 4 4 2" xfId="38408"/>
    <cellStyle name="Calculation 2 2 4 2 4 5" xfId="24733"/>
    <cellStyle name="Calculation 2 2 4 2 4 5 2" xfId="41456"/>
    <cellStyle name="Calculation 2 2 4 2 4 6" xfId="29160"/>
    <cellStyle name="Calculation 2 2 4 2 4 7" xfId="12419"/>
    <cellStyle name="Calculation 2 2 4 2 5" xfId="7047"/>
    <cellStyle name="Calculation 2 2 4 2 5 2" xfId="19549"/>
    <cellStyle name="Calculation 2 2 4 2 5 2 2" xfId="36220"/>
    <cellStyle name="Calculation 2 2 4 2 5 3" xfId="22705"/>
    <cellStyle name="Calculation 2 2 4 2 5 3 2" xfId="39405"/>
    <cellStyle name="Calculation 2 2 4 2 5 4" xfId="25541"/>
    <cellStyle name="Calculation 2 2 4 2 5 4 2" xfId="42279"/>
    <cellStyle name="Calculation 2 2 4 2 5 5" xfId="30380"/>
    <cellStyle name="Calculation 2 2 4 2 5 6" xfId="13706"/>
    <cellStyle name="Calculation 2 2 4 2 6" xfId="17237"/>
    <cellStyle name="Calculation 2 2 4 2 6 2" xfId="33914"/>
    <cellStyle name="Calculation 2 2 4 2 7" xfId="15826"/>
    <cellStyle name="Calculation 2 2 4 2 7 2" xfId="32489"/>
    <cellStyle name="Calculation 2 2 4 2 8" xfId="19501"/>
    <cellStyle name="Calculation 2 2 4 2 8 2" xfId="36171"/>
    <cellStyle name="Calculation 2 2 4 2 9" xfId="27788"/>
    <cellStyle name="Calculation 2 2 4 3" xfId="670"/>
    <cellStyle name="Calculation 2 2 4 3 10" xfId="11087"/>
    <cellStyle name="Calculation 2 2 4 3 2" xfId="671"/>
    <cellStyle name="Calculation 2 2 4 3 2 2" xfId="14312"/>
    <cellStyle name="Calculation 2 2 4 3 2 2 2" xfId="20075"/>
    <cellStyle name="Calculation 2 2 4 3 2 2 2 2" xfId="36745"/>
    <cellStyle name="Calculation 2 2 4 3 2 2 3" xfId="23219"/>
    <cellStyle name="Calculation 2 2 4 3 2 2 3 2" xfId="39924"/>
    <cellStyle name="Calculation 2 2 4 3 2 2 4" xfId="25999"/>
    <cellStyle name="Calculation 2 2 4 3 2 2 4 2" xfId="42738"/>
    <cellStyle name="Calculation 2 2 4 3 2 2 5" xfId="30985"/>
    <cellStyle name="Calculation 2 2 4 3 2 3" xfId="17789"/>
    <cellStyle name="Calculation 2 2 4 3 2 3 2" xfId="34466"/>
    <cellStyle name="Calculation 2 2 4 3 2 4" xfId="15714"/>
    <cellStyle name="Calculation 2 2 4 3 2 4 2" xfId="32373"/>
    <cellStyle name="Calculation 2 2 4 3 2 5" xfId="21598"/>
    <cellStyle name="Calculation 2 2 4 3 2 5 2" xfId="38273"/>
    <cellStyle name="Calculation 2 2 4 3 2 6" xfId="28390"/>
    <cellStyle name="Calculation 2 2 4 3 2 7" xfId="11638"/>
    <cellStyle name="Calculation 2 2 4 3 3" xfId="672"/>
    <cellStyle name="Calculation 2 2 4 3 3 2" xfId="14576"/>
    <cellStyle name="Calculation 2 2 4 3 3 2 2" xfId="20339"/>
    <cellStyle name="Calculation 2 2 4 3 3 2 2 2" xfId="37008"/>
    <cellStyle name="Calculation 2 2 4 3 3 2 3" xfId="23480"/>
    <cellStyle name="Calculation 2 2 4 3 3 2 3 2" xfId="40188"/>
    <cellStyle name="Calculation 2 2 4 3 3 2 4" xfId="26262"/>
    <cellStyle name="Calculation 2 2 4 3 3 2 4 2" xfId="43002"/>
    <cellStyle name="Calculation 2 2 4 3 3 2 5" xfId="31248"/>
    <cellStyle name="Calculation 2 2 4 3 3 3" xfId="18053"/>
    <cellStyle name="Calculation 2 2 4 3 3 3 2" xfId="34729"/>
    <cellStyle name="Calculation 2 2 4 3 3 4" xfId="21307"/>
    <cellStyle name="Calculation 2 2 4 3 3 4 2" xfId="37979"/>
    <cellStyle name="Calculation 2 2 4 3 3 5" xfId="19147"/>
    <cellStyle name="Calculation 2 2 4 3 3 5 2" xfId="35818"/>
    <cellStyle name="Calculation 2 2 4 3 3 6" xfId="28651"/>
    <cellStyle name="Calculation 2 2 4 3 3 7" xfId="11902"/>
    <cellStyle name="Calculation 2 2 4 3 4" xfId="12550"/>
    <cellStyle name="Calculation 2 2 4 3 4 2" xfId="15189"/>
    <cellStyle name="Calculation 2 2 4 3 4 2 2" xfId="20860"/>
    <cellStyle name="Calculation 2 2 4 3 4 2 2 2" xfId="37529"/>
    <cellStyle name="Calculation 2 2 4 3 4 2 3" xfId="23980"/>
    <cellStyle name="Calculation 2 2 4 3 4 2 3 2" xfId="40693"/>
    <cellStyle name="Calculation 2 2 4 3 4 2 4" xfId="26715"/>
    <cellStyle name="Calculation 2 2 4 3 4 2 4 2" xfId="43456"/>
    <cellStyle name="Calculation 2 2 4 3 4 2 5" xfId="31860"/>
    <cellStyle name="Calculation 2 2 4 3 4 3" xfId="18597"/>
    <cellStyle name="Calculation 2 2 4 3 4 3 2" xfId="35274"/>
    <cellStyle name="Calculation 2 2 4 3 4 4" xfId="21822"/>
    <cellStyle name="Calculation 2 2 4 3 4 4 2" xfId="38500"/>
    <cellStyle name="Calculation 2 2 4 3 4 5" xfId="24806"/>
    <cellStyle name="Calculation 2 2 4 3 4 5 2" xfId="41529"/>
    <cellStyle name="Calculation 2 2 4 3 4 6" xfId="29262"/>
    <cellStyle name="Calculation 2 2 4 3 5" xfId="13783"/>
    <cellStyle name="Calculation 2 2 4 3 5 2" xfId="19606"/>
    <cellStyle name="Calculation 2 2 4 3 5 2 2" xfId="36277"/>
    <cellStyle name="Calculation 2 2 4 3 5 3" xfId="22761"/>
    <cellStyle name="Calculation 2 2 4 3 5 3 2" xfId="39461"/>
    <cellStyle name="Calculation 2 2 4 3 5 4" xfId="25591"/>
    <cellStyle name="Calculation 2 2 4 3 5 4 2" xfId="42329"/>
    <cellStyle name="Calculation 2 2 4 3 5 5" xfId="30457"/>
    <cellStyle name="Calculation 2 2 4 3 6" xfId="17292"/>
    <cellStyle name="Calculation 2 2 4 3 6 2" xfId="33969"/>
    <cellStyle name="Calculation 2 2 4 3 7" xfId="15798"/>
    <cellStyle name="Calculation 2 2 4 3 7 2" xfId="32460"/>
    <cellStyle name="Calculation 2 2 4 3 8" xfId="16065"/>
    <cellStyle name="Calculation 2 2 4 3 8 2" xfId="32733"/>
    <cellStyle name="Calculation 2 2 4 3 9" xfId="27865"/>
    <cellStyle name="Calculation 2 2 4 4" xfId="673"/>
    <cellStyle name="Calculation 2 2 4 4 2" xfId="12494"/>
    <cellStyle name="Calculation 2 2 4 4 2 2" xfId="15141"/>
    <cellStyle name="Calculation 2 2 4 4 2 2 2" xfId="20829"/>
    <cellStyle name="Calculation 2 2 4 4 2 2 2 2" xfId="37498"/>
    <cellStyle name="Calculation 2 2 4 4 2 2 3" xfId="23949"/>
    <cellStyle name="Calculation 2 2 4 4 2 2 3 2" xfId="40662"/>
    <cellStyle name="Calculation 2 2 4 4 2 2 4" xfId="26684"/>
    <cellStyle name="Calculation 2 2 4 4 2 2 4 2" xfId="43425"/>
    <cellStyle name="Calculation 2 2 4 4 2 2 5" xfId="31812"/>
    <cellStyle name="Calculation 2 2 4 4 2 3" xfId="18560"/>
    <cellStyle name="Calculation 2 2 4 4 2 3 2" xfId="35237"/>
    <cellStyle name="Calculation 2 2 4 4 2 4" xfId="21789"/>
    <cellStyle name="Calculation 2 2 4 4 2 4 2" xfId="38467"/>
    <cellStyle name="Calculation 2 2 4 4 2 5" xfId="24775"/>
    <cellStyle name="Calculation 2 2 4 4 2 5 2" xfId="41498"/>
    <cellStyle name="Calculation 2 2 4 4 2 6" xfId="29214"/>
    <cellStyle name="Calculation 2 2 4 4 3" xfId="13328"/>
    <cellStyle name="Calculation 2 2 4 4 3 2" xfId="19236"/>
    <cellStyle name="Calculation 2 2 4 4 3 2 2" xfId="35907"/>
    <cellStyle name="Calculation 2 2 4 4 3 3" xfId="22418"/>
    <cellStyle name="Calculation 2 2 4 4 3 3 2" xfId="39111"/>
    <cellStyle name="Calculation 2 2 4 4 3 4" xfId="25283"/>
    <cellStyle name="Calculation 2 2 4 4 3 4 2" xfId="42019"/>
    <cellStyle name="Calculation 2 2 4 4 3 5" xfId="30004"/>
    <cellStyle name="Calculation 2 2 4 4 4" xfId="16915"/>
    <cellStyle name="Calculation 2 2 4 4 4 2" xfId="33591"/>
    <cellStyle name="Calculation 2 2 4 4 5" xfId="15950"/>
    <cellStyle name="Calculation 2 2 4 4 5 2" xfId="32616"/>
    <cellStyle name="Calculation 2 2 4 4 6" xfId="16115"/>
    <cellStyle name="Calculation 2 2 4 4 6 2" xfId="32779"/>
    <cellStyle name="Calculation 2 2 4 4 7" xfId="27415"/>
    <cellStyle name="Calculation 2 2 4 4 8" xfId="10649"/>
    <cellStyle name="Calculation 2 2 4 5" xfId="674"/>
    <cellStyle name="Calculation 2 2 4 5 2" xfId="15097"/>
    <cellStyle name="Calculation 2 2 4 5 2 2" xfId="20791"/>
    <cellStyle name="Calculation 2 2 4 5 2 2 2" xfId="37460"/>
    <cellStyle name="Calculation 2 2 4 5 2 3" xfId="23913"/>
    <cellStyle name="Calculation 2 2 4 5 2 3 2" xfId="40626"/>
    <cellStyle name="Calculation 2 2 4 5 2 4" xfId="26652"/>
    <cellStyle name="Calculation 2 2 4 5 2 4 2" xfId="43393"/>
    <cellStyle name="Calculation 2 2 4 5 2 5" xfId="31768"/>
    <cellStyle name="Calculation 2 2 4 5 3" xfId="18504"/>
    <cellStyle name="Calculation 2 2 4 5 3 2" xfId="35181"/>
    <cellStyle name="Calculation 2 2 4 5 4" xfId="21741"/>
    <cellStyle name="Calculation 2 2 4 5 4 2" xfId="38418"/>
    <cellStyle name="Calculation 2 2 4 5 5" xfId="24743"/>
    <cellStyle name="Calculation 2 2 4 5 5 2" xfId="41466"/>
    <cellStyle name="Calculation 2 2 4 5 6" xfId="29170"/>
    <cellStyle name="Calculation 2 2 4 5 7" xfId="12429"/>
    <cellStyle name="Calculation 2 2 4 6" xfId="7048"/>
    <cellStyle name="Calculation 2 2 4 6 2" xfId="18957"/>
    <cellStyle name="Calculation 2 2 4 6 2 2" xfId="35636"/>
    <cellStyle name="Calculation 2 2 4 6 3" xfId="22167"/>
    <cellStyle name="Calculation 2 2 4 6 3 2" xfId="38850"/>
    <cellStyle name="Calculation 2 2 4 6 4" xfId="25077"/>
    <cellStyle name="Calculation 2 2 4 6 4 2" xfId="41804"/>
    <cellStyle name="Calculation 2 2 4 6 5" xfId="29669"/>
    <cellStyle name="Calculation 2 2 4 6 6" xfId="12984"/>
    <cellStyle name="Calculation 2 2 4 7" xfId="7049"/>
    <cellStyle name="Calculation 2 2 4 7 2" xfId="27060"/>
    <cellStyle name="Calculation 2 2 4 8" xfId="9867"/>
    <cellStyle name="Calculation 2 2 4 9" xfId="43892"/>
    <cellStyle name="Calculation 2 2 5" xfId="675"/>
    <cellStyle name="Calculation 2 2 5 10" xfId="11013"/>
    <cellStyle name="Calculation 2 2 5 2" xfId="676"/>
    <cellStyle name="Calculation 2 2 5 2 2" xfId="677"/>
    <cellStyle name="Calculation 2 2 5 2 2 2" xfId="20022"/>
    <cellStyle name="Calculation 2 2 5 2 2 2 2" xfId="36692"/>
    <cellStyle name="Calculation 2 2 5 2 2 3" xfId="23167"/>
    <cellStyle name="Calculation 2 2 5 2 2 3 2" xfId="39871"/>
    <cellStyle name="Calculation 2 2 5 2 2 4" xfId="25947"/>
    <cellStyle name="Calculation 2 2 5 2 2 4 2" xfId="42686"/>
    <cellStyle name="Calculation 2 2 5 2 2 5" xfId="30932"/>
    <cellStyle name="Calculation 2 2 5 2 2 6" xfId="14259"/>
    <cellStyle name="Calculation 2 2 5 2 3" xfId="678"/>
    <cellStyle name="Calculation 2 2 5 2 3 2" xfId="34413"/>
    <cellStyle name="Calculation 2 2 5 2 3 3" xfId="17736"/>
    <cellStyle name="Calculation 2 2 5 2 4" xfId="7050"/>
    <cellStyle name="Calculation 2 2 5 2 4 2" xfId="35691"/>
    <cellStyle name="Calculation 2 2 5 2 4 3" xfId="19020"/>
    <cellStyle name="Calculation 2 2 5 2 5" xfId="7051"/>
    <cellStyle name="Calculation 2 2 5 2 5 2" xfId="37245"/>
    <cellStyle name="Calculation 2 2 5 2 5 3" xfId="20577"/>
    <cellStyle name="Calculation 2 2 5 2 6" xfId="28338"/>
    <cellStyle name="Calculation 2 2 5 2 7" xfId="11585"/>
    <cellStyle name="Calculation 2 2 5 3" xfId="679"/>
    <cellStyle name="Calculation 2 2 5 3 2" xfId="13320"/>
    <cellStyle name="Calculation 2 2 5 3 2 2" xfId="19228"/>
    <cellStyle name="Calculation 2 2 5 3 2 2 2" xfId="35899"/>
    <cellStyle name="Calculation 2 2 5 3 2 3" xfId="22410"/>
    <cellStyle name="Calculation 2 2 5 3 2 3 2" xfId="39103"/>
    <cellStyle name="Calculation 2 2 5 3 2 4" xfId="25275"/>
    <cellStyle name="Calculation 2 2 5 3 2 4 2" xfId="42011"/>
    <cellStyle name="Calculation 2 2 5 3 2 5" xfId="29996"/>
    <cellStyle name="Calculation 2 2 5 3 3" xfId="16907"/>
    <cellStyle name="Calculation 2 2 5 3 3 2" xfId="33583"/>
    <cellStyle name="Calculation 2 2 5 3 4" xfId="17242"/>
    <cellStyle name="Calculation 2 2 5 3 4 2" xfId="33919"/>
    <cellStyle name="Calculation 2 2 5 3 5" xfId="16111"/>
    <cellStyle name="Calculation 2 2 5 3 5 2" xfId="32775"/>
    <cellStyle name="Calculation 2 2 5 3 6" xfId="27407"/>
    <cellStyle name="Calculation 2 2 5 3 7" xfId="10641"/>
    <cellStyle name="Calculation 2 2 5 4" xfId="680"/>
    <cellStyle name="Calculation 2 2 5 4 2" xfId="15084"/>
    <cellStyle name="Calculation 2 2 5 4 2 2" xfId="20778"/>
    <cellStyle name="Calculation 2 2 5 4 2 2 2" xfId="37447"/>
    <cellStyle name="Calculation 2 2 5 4 2 3" xfId="23900"/>
    <cellStyle name="Calculation 2 2 5 4 2 3 2" xfId="40613"/>
    <cellStyle name="Calculation 2 2 5 4 2 4" xfId="26639"/>
    <cellStyle name="Calculation 2 2 5 4 2 4 2" xfId="43380"/>
    <cellStyle name="Calculation 2 2 5 4 2 5" xfId="31755"/>
    <cellStyle name="Calculation 2 2 5 4 3" xfId="18491"/>
    <cellStyle name="Calculation 2 2 5 4 3 2" xfId="35168"/>
    <cellStyle name="Calculation 2 2 5 4 4" xfId="21728"/>
    <cellStyle name="Calculation 2 2 5 4 4 2" xfId="38405"/>
    <cellStyle name="Calculation 2 2 5 4 5" xfId="24730"/>
    <cellStyle name="Calculation 2 2 5 4 5 2" xfId="41453"/>
    <cellStyle name="Calculation 2 2 5 4 6" xfId="29157"/>
    <cellStyle name="Calculation 2 2 5 4 7" xfId="12416"/>
    <cellStyle name="Calculation 2 2 5 5" xfId="7052"/>
    <cellStyle name="Calculation 2 2 5 5 2" xfId="19546"/>
    <cellStyle name="Calculation 2 2 5 5 2 2" xfId="36217"/>
    <cellStyle name="Calculation 2 2 5 5 3" xfId="22702"/>
    <cellStyle name="Calculation 2 2 5 5 3 2" xfId="39402"/>
    <cellStyle name="Calculation 2 2 5 5 4" xfId="25538"/>
    <cellStyle name="Calculation 2 2 5 5 4 2" xfId="42276"/>
    <cellStyle name="Calculation 2 2 5 5 5" xfId="30377"/>
    <cellStyle name="Calculation 2 2 5 5 6" xfId="13703"/>
    <cellStyle name="Calculation 2 2 5 6" xfId="7053"/>
    <cellStyle name="Calculation 2 2 5 6 2" xfId="33911"/>
    <cellStyle name="Calculation 2 2 5 6 3" xfId="17234"/>
    <cellStyle name="Calculation 2 2 5 7" xfId="16255"/>
    <cellStyle name="Calculation 2 2 5 7 2" xfId="32920"/>
    <cellStyle name="Calculation 2 2 5 8" xfId="24312"/>
    <cellStyle name="Calculation 2 2 5 8 2" xfId="41030"/>
    <cellStyle name="Calculation 2 2 5 9" xfId="27785"/>
    <cellStyle name="Calculation 2 2 6" xfId="681"/>
    <cellStyle name="Calculation 2 2 6 10" xfId="11163"/>
    <cellStyle name="Calculation 2 2 6 2" xfId="682"/>
    <cellStyle name="Calculation 2 2 6 2 2" xfId="683"/>
    <cellStyle name="Calculation 2 2 6 2 2 2" xfId="20123"/>
    <cellStyle name="Calculation 2 2 6 2 2 2 2" xfId="36792"/>
    <cellStyle name="Calculation 2 2 6 2 2 3" xfId="23265"/>
    <cellStyle name="Calculation 2 2 6 2 2 3 2" xfId="39972"/>
    <cellStyle name="Calculation 2 2 6 2 2 4" xfId="26046"/>
    <cellStyle name="Calculation 2 2 6 2 2 4 2" xfId="42786"/>
    <cellStyle name="Calculation 2 2 6 2 2 5" xfId="31032"/>
    <cellStyle name="Calculation 2 2 6 2 2 6" xfId="14360"/>
    <cellStyle name="Calculation 2 2 6 2 3" xfId="684"/>
    <cellStyle name="Calculation 2 2 6 2 3 2" xfId="34513"/>
    <cellStyle name="Calculation 2 2 6 2 3 3" xfId="17837"/>
    <cellStyle name="Calculation 2 2 6 2 4" xfId="7054"/>
    <cellStyle name="Calculation 2 2 6 2 4 2" xfId="35290"/>
    <cellStyle name="Calculation 2 2 6 2 4 3" xfId="18613"/>
    <cellStyle name="Calculation 2 2 6 2 5" xfId="7055"/>
    <cellStyle name="Calculation 2 2 6 2 5 2" xfId="40843"/>
    <cellStyle name="Calculation 2 2 6 2 5 3" xfId="24126"/>
    <cellStyle name="Calculation 2 2 6 2 6" xfId="28436"/>
    <cellStyle name="Calculation 2 2 6 2 7" xfId="11686"/>
    <cellStyle name="Calculation 2 2 6 3" xfId="685"/>
    <cellStyle name="Calculation 2 2 6 3 2" xfId="14621"/>
    <cellStyle name="Calculation 2 2 6 3 2 2" xfId="20384"/>
    <cellStyle name="Calculation 2 2 6 3 2 2 2" xfId="37052"/>
    <cellStyle name="Calculation 2 2 6 3 2 3" xfId="23524"/>
    <cellStyle name="Calculation 2 2 6 3 2 3 2" xfId="40233"/>
    <cellStyle name="Calculation 2 2 6 3 2 4" xfId="26306"/>
    <cellStyle name="Calculation 2 2 6 3 2 4 2" xfId="43047"/>
    <cellStyle name="Calculation 2 2 6 3 2 5" xfId="31292"/>
    <cellStyle name="Calculation 2 2 6 3 3" xfId="18098"/>
    <cellStyle name="Calculation 2 2 6 3 3 2" xfId="34773"/>
    <cellStyle name="Calculation 2 2 6 3 4" xfId="21351"/>
    <cellStyle name="Calculation 2 2 6 3 4 2" xfId="38024"/>
    <cellStyle name="Calculation 2 2 6 3 5" xfId="24401"/>
    <cellStyle name="Calculation 2 2 6 3 5 2" xfId="41120"/>
    <cellStyle name="Calculation 2 2 6 3 6" xfId="28695"/>
    <cellStyle name="Calculation 2 2 6 3 7" xfId="11947"/>
    <cellStyle name="Calculation 2 2 6 4" xfId="686"/>
    <cellStyle name="Calculation 2 2 6 4 2" xfId="15304"/>
    <cellStyle name="Calculation 2 2 6 4 2 2" xfId="20947"/>
    <cellStyle name="Calculation 2 2 6 4 2 2 2" xfId="37616"/>
    <cellStyle name="Calculation 2 2 6 4 2 3" xfId="24063"/>
    <cellStyle name="Calculation 2 2 6 4 2 3 2" xfId="40778"/>
    <cellStyle name="Calculation 2 2 6 4 2 4" xfId="26790"/>
    <cellStyle name="Calculation 2 2 6 4 2 4 2" xfId="43531"/>
    <cellStyle name="Calculation 2 2 6 4 2 5" xfId="31975"/>
    <cellStyle name="Calculation 2 2 6 4 3" xfId="18701"/>
    <cellStyle name="Calculation 2 2 6 4 3 2" xfId="35378"/>
    <cellStyle name="Calculation 2 2 6 4 4" xfId="21915"/>
    <cellStyle name="Calculation 2 2 6 4 4 2" xfId="38595"/>
    <cellStyle name="Calculation 2 2 6 4 5" xfId="24879"/>
    <cellStyle name="Calculation 2 2 6 4 5 2" xfId="41604"/>
    <cellStyle name="Calculation 2 2 6 4 6" xfId="29377"/>
    <cellStyle name="Calculation 2 2 6 4 7" xfId="12683"/>
    <cellStyle name="Calculation 2 2 6 5" xfId="7056"/>
    <cellStyle name="Calculation 2 2 6 5 2" xfId="19665"/>
    <cellStyle name="Calculation 2 2 6 5 2 2" xfId="36335"/>
    <cellStyle name="Calculation 2 2 6 5 3" xfId="22816"/>
    <cellStyle name="Calculation 2 2 6 5 3 2" xfId="39518"/>
    <cellStyle name="Calculation 2 2 6 5 4" xfId="25635"/>
    <cellStyle name="Calculation 2 2 6 5 4 2" xfId="42374"/>
    <cellStyle name="Calculation 2 2 6 5 5" xfId="30541"/>
    <cellStyle name="Calculation 2 2 6 5 6" xfId="13868"/>
    <cellStyle name="Calculation 2 2 6 6" xfId="17349"/>
    <cellStyle name="Calculation 2 2 6 6 2" xfId="34025"/>
    <cellStyle name="Calculation 2 2 6 7" xfId="21244"/>
    <cellStyle name="Calculation 2 2 6 7 2" xfId="37915"/>
    <cellStyle name="Calculation 2 2 6 8" xfId="22935"/>
    <cellStyle name="Calculation 2 2 6 8 2" xfId="39637"/>
    <cellStyle name="Calculation 2 2 6 9" xfId="27949"/>
    <cellStyle name="Calculation 2 2 7" xfId="687"/>
    <cellStyle name="Calculation 2 2 7 2" xfId="688"/>
    <cellStyle name="Calculation 2 2 7 2 2" xfId="689"/>
    <cellStyle name="Calculation 2 2 7 2 2 2" xfId="20828"/>
    <cellStyle name="Calculation 2 2 7 2 2 2 2" xfId="37497"/>
    <cellStyle name="Calculation 2 2 7 2 2 3" xfId="23948"/>
    <cellStyle name="Calculation 2 2 7 2 2 3 2" xfId="40661"/>
    <cellStyle name="Calculation 2 2 7 2 2 4" xfId="26683"/>
    <cellStyle name="Calculation 2 2 7 2 2 4 2" xfId="43424"/>
    <cellStyle name="Calculation 2 2 7 2 2 5" xfId="31811"/>
    <cellStyle name="Calculation 2 2 7 2 2 6" xfId="15140"/>
    <cellStyle name="Calculation 2 2 7 2 3" xfId="690"/>
    <cellStyle name="Calculation 2 2 7 2 3 2" xfId="35236"/>
    <cellStyle name="Calculation 2 2 7 2 3 3" xfId="18559"/>
    <cellStyle name="Calculation 2 2 7 2 4" xfId="21788"/>
    <cellStyle name="Calculation 2 2 7 2 4 2" xfId="38466"/>
    <cellStyle name="Calculation 2 2 7 2 5" xfId="24774"/>
    <cellStyle name="Calculation 2 2 7 2 5 2" xfId="41497"/>
    <cellStyle name="Calculation 2 2 7 2 6" xfId="29213"/>
    <cellStyle name="Calculation 2 2 7 2 7" xfId="12493"/>
    <cellStyle name="Calculation 2 2 7 3" xfId="691"/>
    <cellStyle name="Calculation 2 2 7 3 2" xfId="19233"/>
    <cellStyle name="Calculation 2 2 7 3 2 2" xfId="35904"/>
    <cellStyle name="Calculation 2 2 7 3 3" xfId="22415"/>
    <cellStyle name="Calculation 2 2 7 3 3 2" xfId="39108"/>
    <cellStyle name="Calculation 2 2 7 3 4" xfId="25280"/>
    <cellStyle name="Calculation 2 2 7 3 4 2" xfId="42016"/>
    <cellStyle name="Calculation 2 2 7 3 5" xfId="30001"/>
    <cellStyle name="Calculation 2 2 7 3 6" xfId="13325"/>
    <cellStyle name="Calculation 2 2 7 4" xfId="692"/>
    <cellStyle name="Calculation 2 2 7 4 2" xfId="33588"/>
    <cellStyle name="Calculation 2 2 7 4 3" xfId="16912"/>
    <cellStyle name="Calculation 2 2 7 5" xfId="7057"/>
    <cellStyle name="Calculation 2 2 7 5 2" xfId="32619"/>
    <cellStyle name="Calculation 2 2 7 5 3" xfId="15953"/>
    <cellStyle name="Calculation 2 2 7 6" xfId="16388"/>
    <cellStyle name="Calculation 2 2 7 6 2" xfId="33056"/>
    <cellStyle name="Calculation 2 2 7 7" xfId="27412"/>
    <cellStyle name="Calculation 2 2 7 8" xfId="10646"/>
    <cellStyle name="Calculation 2 2 8" xfId="693"/>
    <cellStyle name="Calculation 2 2 8 2" xfId="694"/>
    <cellStyle name="Calculation 2 2 8 2 2" xfId="695"/>
    <cellStyle name="Calculation 2 2 8 2 2 2" xfId="37463"/>
    <cellStyle name="Calculation 2 2 8 2 2 3" xfId="20794"/>
    <cellStyle name="Calculation 2 2 8 2 3" xfId="696"/>
    <cellStyle name="Calculation 2 2 8 2 3 2" xfId="40629"/>
    <cellStyle name="Calculation 2 2 8 2 3 3" xfId="23916"/>
    <cellStyle name="Calculation 2 2 8 2 4" xfId="26655"/>
    <cellStyle name="Calculation 2 2 8 2 4 2" xfId="43396"/>
    <cellStyle name="Calculation 2 2 8 2 5" xfId="31771"/>
    <cellStyle name="Calculation 2 2 8 2 6" xfId="15100"/>
    <cellStyle name="Calculation 2 2 8 3" xfId="697"/>
    <cellStyle name="Calculation 2 2 8 3 2" xfId="35184"/>
    <cellStyle name="Calculation 2 2 8 3 3" xfId="18507"/>
    <cellStyle name="Calculation 2 2 8 4" xfId="698"/>
    <cellStyle name="Calculation 2 2 8 4 2" xfId="38421"/>
    <cellStyle name="Calculation 2 2 8 4 3" xfId="21744"/>
    <cellStyle name="Calculation 2 2 8 5" xfId="7058"/>
    <cellStyle name="Calculation 2 2 8 5 2" xfId="41469"/>
    <cellStyle name="Calculation 2 2 8 5 3" xfId="24746"/>
    <cellStyle name="Calculation 2 2 8 6" xfId="29173"/>
    <cellStyle name="Calculation 2 2 8 7" xfId="12432"/>
    <cellStyle name="Calculation 2 2 9" xfId="699"/>
    <cellStyle name="Calculation 2 2 9 2" xfId="700"/>
    <cellStyle name="Calculation 2 2 9 2 2" xfId="701"/>
    <cellStyle name="Calculation 2 2 9 2 2 2" xfId="35633"/>
    <cellStyle name="Calculation 2 2 9 2 3" xfId="702"/>
    <cellStyle name="Calculation 2 2 9 2 4" xfId="18954"/>
    <cellStyle name="Calculation 2 2 9 3" xfId="703"/>
    <cellStyle name="Calculation 2 2 9 3 2" xfId="38847"/>
    <cellStyle name="Calculation 2 2 9 3 3" xfId="22164"/>
    <cellStyle name="Calculation 2 2 9 4" xfId="704"/>
    <cellStyle name="Calculation 2 2 9 4 2" xfId="41801"/>
    <cellStyle name="Calculation 2 2 9 4 3" xfId="25074"/>
    <cellStyle name="Calculation 2 2 9 5" xfId="7059"/>
    <cellStyle name="Calculation 2 2 9 5 2" xfId="29666"/>
    <cellStyle name="Calculation 2 2 9 6" xfId="12981"/>
    <cellStyle name="Calculation 2 20" xfId="705"/>
    <cellStyle name="Calculation 2 21" xfId="706"/>
    <cellStyle name="Calculation 2 22" xfId="7060"/>
    <cellStyle name="Calculation 2 23" xfId="7061"/>
    <cellStyle name="Calculation 2 24" xfId="9863"/>
    <cellStyle name="Calculation 2 25" xfId="43889"/>
    <cellStyle name="Calculation 2 26" xfId="44002"/>
    <cellStyle name="Calculation 2 3" xfId="707"/>
    <cellStyle name="Calculation 2 3 10" xfId="708"/>
    <cellStyle name="Calculation 2 3 10 2" xfId="709"/>
    <cellStyle name="Calculation 2 3 10 2 2" xfId="710"/>
    <cellStyle name="Calculation 2 3 10 2 3" xfId="711"/>
    <cellStyle name="Calculation 2 3 10 3" xfId="712"/>
    <cellStyle name="Calculation 2 3 10 4" xfId="713"/>
    <cellStyle name="Calculation 2 3 10 5" xfId="7062"/>
    <cellStyle name="Calculation 2 3 11" xfId="714"/>
    <cellStyle name="Calculation 2 3 11 2" xfId="715"/>
    <cellStyle name="Calculation 2 3 11 2 2" xfId="716"/>
    <cellStyle name="Calculation 2 3 11 2 3" xfId="717"/>
    <cellStyle name="Calculation 2 3 11 3" xfId="718"/>
    <cellStyle name="Calculation 2 3 11 4" xfId="719"/>
    <cellStyle name="Calculation 2 3 11 5" xfId="7063"/>
    <cellStyle name="Calculation 2 3 12" xfId="720"/>
    <cellStyle name="Calculation 2 3 12 2" xfId="721"/>
    <cellStyle name="Calculation 2 3 12 2 2" xfId="722"/>
    <cellStyle name="Calculation 2 3 12 2 3" xfId="723"/>
    <cellStyle name="Calculation 2 3 12 3" xfId="724"/>
    <cellStyle name="Calculation 2 3 12 4" xfId="725"/>
    <cellStyle name="Calculation 2 3 12 5" xfId="7064"/>
    <cellStyle name="Calculation 2 3 13" xfId="726"/>
    <cellStyle name="Calculation 2 3 13 2" xfId="727"/>
    <cellStyle name="Calculation 2 3 13 2 2" xfId="728"/>
    <cellStyle name="Calculation 2 3 13 2 3" xfId="729"/>
    <cellStyle name="Calculation 2 3 13 3" xfId="730"/>
    <cellStyle name="Calculation 2 3 13 4" xfId="731"/>
    <cellStyle name="Calculation 2 3 13 5" xfId="7065"/>
    <cellStyle name="Calculation 2 3 14" xfId="732"/>
    <cellStyle name="Calculation 2 3 14 2" xfId="733"/>
    <cellStyle name="Calculation 2 3 14 2 2" xfId="734"/>
    <cellStyle name="Calculation 2 3 14 2 3" xfId="735"/>
    <cellStyle name="Calculation 2 3 14 3" xfId="736"/>
    <cellStyle name="Calculation 2 3 14 4" xfId="737"/>
    <cellStyle name="Calculation 2 3 14 5" xfId="7066"/>
    <cellStyle name="Calculation 2 3 15" xfId="738"/>
    <cellStyle name="Calculation 2 3 15 2" xfId="739"/>
    <cellStyle name="Calculation 2 3 15 2 2" xfId="740"/>
    <cellStyle name="Calculation 2 3 15 2 3" xfId="741"/>
    <cellStyle name="Calculation 2 3 15 3" xfId="742"/>
    <cellStyle name="Calculation 2 3 15 4" xfId="743"/>
    <cellStyle name="Calculation 2 3 15 5" xfId="7067"/>
    <cellStyle name="Calculation 2 3 16" xfId="744"/>
    <cellStyle name="Calculation 2 3 16 2" xfId="745"/>
    <cellStyle name="Calculation 2 3 16 3" xfId="746"/>
    <cellStyle name="Calculation 2 3 16 4" xfId="7068"/>
    <cellStyle name="Calculation 2 3 16 5" xfId="7069"/>
    <cellStyle name="Calculation 2 3 17" xfId="747"/>
    <cellStyle name="Calculation 2 3 18" xfId="748"/>
    <cellStyle name="Calculation 2 3 19" xfId="7070"/>
    <cellStyle name="Calculation 2 3 2" xfId="749"/>
    <cellStyle name="Calculation 2 3 2 10" xfId="7071"/>
    <cellStyle name="Calculation 2 3 2 11" xfId="11017"/>
    <cellStyle name="Calculation 2 3 2 2" xfId="750"/>
    <cellStyle name="Calculation 2 3 2 2 2" xfId="751"/>
    <cellStyle name="Calculation 2 3 2 2 2 2" xfId="752"/>
    <cellStyle name="Calculation 2 3 2 2 2 2 2" xfId="36696"/>
    <cellStyle name="Calculation 2 3 2 2 2 2 3" xfId="20026"/>
    <cellStyle name="Calculation 2 3 2 2 2 3" xfId="753"/>
    <cellStyle name="Calculation 2 3 2 2 2 3 2" xfId="39875"/>
    <cellStyle name="Calculation 2 3 2 2 2 3 3" xfId="23171"/>
    <cellStyle name="Calculation 2 3 2 2 2 4" xfId="7072"/>
    <cellStyle name="Calculation 2 3 2 2 2 4 2" xfId="42690"/>
    <cellStyle name="Calculation 2 3 2 2 2 4 3" xfId="25951"/>
    <cellStyle name="Calculation 2 3 2 2 2 5" xfId="7073"/>
    <cellStyle name="Calculation 2 3 2 2 2 5 2" xfId="30936"/>
    <cellStyle name="Calculation 2 3 2 2 2 6" xfId="14263"/>
    <cellStyle name="Calculation 2 3 2 2 3" xfId="754"/>
    <cellStyle name="Calculation 2 3 2 2 3 2" xfId="755"/>
    <cellStyle name="Calculation 2 3 2 2 3 2 2" xfId="34417"/>
    <cellStyle name="Calculation 2 3 2 2 3 3" xfId="756"/>
    <cellStyle name="Calculation 2 3 2 2 3 4" xfId="17740"/>
    <cellStyle name="Calculation 2 3 2 2 4" xfId="757"/>
    <cellStyle name="Calculation 2 3 2 2 4 2" xfId="33695"/>
    <cellStyle name="Calculation 2 3 2 2 4 3" xfId="17019"/>
    <cellStyle name="Calculation 2 3 2 2 5" xfId="758"/>
    <cellStyle name="Calculation 2 3 2 2 5 2" xfId="38209"/>
    <cellStyle name="Calculation 2 3 2 2 5 3" xfId="21535"/>
    <cellStyle name="Calculation 2 3 2 2 6" xfId="7074"/>
    <cellStyle name="Calculation 2 3 2 2 6 2" xfId="28342"/>
    <cellStyle name="Calculation 2 3 2 2 7" xfId="7075"/>
    <cellStyle name="Calculation 2 3 2 2 8" xfId="11589"/>
    <cellStyle name="Calculation 2 3 2 3" xfId="759"/>
    <cellStyle name="Calculation 2 3 2 3 2" xfId="760"/>
    <cellStyle name="Calculation 2 3 2 3 2 2" xfId="761"/>
    <cellStyle name="Calculation 2 3 2 3 2 2 2" xfId="35901"/>
    <cellStyle name="Calculation 2 3 2 3 2 2 3" xfId="19230"/>
    <cellStyle name="Calculation 2 3 2 3 2 3" xfId="762"/>
    <cellStyle name="Calculation 2 3 2 3 2 3 2" xfId="39105"/>
    <cellStyle name="Calculation 2 3 2 3 2 3 3" xfId="22412"/>
    <cellStyle name="Calculation 2 3 2 3 2 4" xfId="7076"/>
    <cellStyle name="Calculation 2 3 2 3 2 4 2" xfId="42013"/>
    <cellStyle name="Calculation 2 3 2 3 2 4 3" xfId="25277"/>
    <cellStyle name="Calculation 2 3 2 3 2 5" xfId="7077"/>
    <cellStyle name="Calculation 2 3 2 3 2 5 2" xfId="29998"/>
    <cellStyle name="Calculation 2 3 2 3 2 6" xfId="13322"/>
    <cellStyle name="Calculation 2 3 2 3 3" xfId="763"/>
    <cellStyle name="Calculation 2 3 2 3 3 2" xfId="33585"/>
    <cellStyle name="Calculation 2 3 2 3 3 3" xfId="16909"/>
    <cellStyle name="Calculation 2 3 2 3 4" xfId="764"/>
    <cellStyle name="Calculation 2 3 2 3 4 2" xfId="32622"/>
    <cellStyle name="Calculation 2 3 2 3 4 3" xfId="15956"/>
    <cellStyle name="Calculation 2 3 2 3 5" xfId="7078"/>
    <cellStyle name="Calculation 2 3 2 3 5 2" xfId="32776"/>
    <cellStyle name="Calculation 2 3 2 3 5 3" xfId="16112"/>
    <cellStyle name="Calculation 2 3 2 3 6" xfId="27409"/>
    <cellStyle name="Calculation 2 3 2 3 7" xfId="10643"/>
    <cellStyle name="Calculation 2 3 2 4" xfId="765"/>
    <cellStyle name="Calculation 2 3 2 4 2" xfId="766"/>
    <cellStyle name="Calculation 2 3 2 4 2 2" xfId="20782"/>
    <cellStyle name="Calculation 2 3 2 4 2 2 2" xfId="37451"/>
    <cellStyle name="Calculation 2 3 2 4 2 3" xfId="23904"/>
    <cellStyle name="Calculation 2 3 2 4 2 3 2" xfId="40617"/>
    <cellStyle name="Calculation 2 3 2 4 2 4" xfId="26643"/>
    <cellStyle name="Calculation 2 3 2 4 2 4 2" xfId="43384"/>
    <cellStyle name="Calculation 2 3 2 4 2 5" xfId="31759"/>
    <cellStyle name="Calculation 2 3 2 4 2 6" xfId="15088"/>
    <cellStyle name="Calculation 2 3 2 4 3" xfId="767"/>
    <cellStyle name="Calculation 2 3 2 4 3 2" xfId="35172"/>
    <cellStyle name="Calculation 2 3 2 4 3 3" xfId="18495"/>
    <cellStyle name="Calculation 2 3 2 4 4" xfId="7079"/>
    <cellStyle name="Calculation 2 3 2 4 4 2" xfId="38409"/>
    <cellStyle name="Calculation 2 3 2 4 4 3" xfId="21732"/>
    <cellStyle name="Calculation 2 3 2 4 5" xfId="7080"/>
    <cellStyle name="Calculation 2 3 2 4 5 2" xfId="41457"/>
    <cellStyle name="Calculation 2 3 2 4 5 3" xfId="24734"/>
    <cellStyle name="Calculation 2 3 2 4 6" xfId="29161"/>
    <cellStyle name="Calculation 2 3 2 4 7" xfId="12420"/>
    <cellStyle name="Calculation 2 3 2 5" xfId="768"/>
    <cellStyle name="Calculation 2 3 2 5 2" xfId="769"/>
    <cellStyle name="Calculation 2 3 2 5 2 2" xfId="36221"/>
    <cellStyle name="Calculation 2 3 2 5 2 3" xfId="19550"/>
    <cellStyle name="Calculation 2 3 2 5 3" xfId="770"/>
    <cellStyle name="Calculation 2 3 2 5 3 2" xfId="39406"/>
    <cellStyle name="Calculation 2 3 2 5 3 3" xfId="22706"/>
    <cellStyle name="Calculation 2 3 2 5 4" xfId="7081"/>
    <cellStyle name="Calculation 2 3 2 5 4 2" xfId="42280"/>
    <cellStyle name="Calculation 2 3 2 5 4 3" xfId="25542"/>
    <cellStyle name="Calculation 2 3 2 5 5" xfId="7082"/>
    <cellStyle name="Calculation 2 3 2 5 5 2" xfId="30381"/>
    <cellStyle name="Calculation 2 3 2 5 6" xfId="13707"/>
    <cellStyle name="Calculation 2 3 2 6" xfId="771"/>
    <cellStyle name="Calculation 2 3 2 6 2" xfId="772"/>
    <cellStyle name="Calculation 2 3 2 6 2 2" xfId="33915"/>
    <cellStyle name="Calculation 2 3 2 6 3" xfId="773"/>
    <cellStyle name="Calculation 2 3 2 6 4" xfId="17238"/>
    <cellStyle name="Calculation 2 3 2 7" xfId="774"/>
    <cellStyle name="Calculation 2 3 2 7 2" xfId="32488"/>
    <cellStyle name="Calculation 2 3 2 7 3" xfId="15825"/>
    <cellStyle name="Calculation 2 3 2 8" xfId="775"/>
    <cellStyle name="Calculation 2 3 2 8 2" xfId="35593"/>
    <cellStyle name="Calculation 2 3 2 8 3" xfId="18914"/>
    <cellStyle name="Calculation 2 3 2 9" xfId="7083"/>
    <cellStyle name="Calculation 2 3 2 9 2" xfId="27789"/>
    <cellStyle name="Calculation 2 3 20" xfId="9868"/>
    <cellStyle name="Calculation 2 3 21" xfId="43997"/>
    <cellStyle name="Calculation 2 3 3" xfId="776"/>
    <cellStyle name="Calculation 2 3 3 10" xfId="11161"/>
    <cellStyle name="Calculation 2 3 3 2" xfId="777"/>
    <cellStyle name="Calculation 2 3 3 2 2" xfId="778"/>
    <cellStyle name="Calculation 2 3 3 2 2 2" xfId="20121"/>
    <cellStyle name="Calculation 2 3 3 2 2 2 2" xfId="36790"/>
    <cellStyle name="Calculation 2 3 3 2 2 3" xfId="23263"/>
    <cellStyle name="Calculation 2 3 3 2 2 3 2" xfId="39970"/>
    <cellStyle name="Calculation 2 3 3 2 2 4" xfId="26044"/>
    <cellStyle name="Calculation 2 3 3 2 2 4 2" xfId="42784"/>
    <cellStyle name="Calculation 2 3 3 2 2 5" xfId="31030"/>
    <cellStyle name="Calculation 2 3 3 2 2 6" xfId="14358"/>
    <cellStyle name="Calculation 2 3 3 2 3" xfId="779"/>
    <cellStyle name="Calculation 2 3 3 2 3 2" xfId="34511"/>
    <cellStyle name="Calculation 2 3 3 2 3 3" xfId="17835"/>
    <cellStyle name="Calculation 2 3 3 2 4" xfId="7084"/>
    <cellStyle name="Calculation 2 3 3 2 4 2" xfId="36293"/>
    <cellStyle name="Calculation 2 3 3 2 4 3" xfId="19622"/>
    <cellStyle name="Calculation 2 3 3 2 5" xfId="7085"/>
    <cellStyle name="Calculation 2 3 3 2 5 2" xfId="32934"/>
    <cellStyle name="Calculation 2 3 3 2 5 3" xfId="16269"/>
    <cellStyle name="Calculation 2 3 3 2 6" xfId="28434"/>
    <cellStyle name="Calculation 2 3 3 2 7" xfId="11684"/>
    <cellStyle name="Calculation 2 3 3 3" xfId="780"/>
    <cellStyle name="Calculation 2 3 3 3 2" xfId="781"/>
    <cellStyle name="Calculation 2 3 3 3 2 2" xfId="20382"/>
    <cellStyle name="Calculation 2 3 3 3 2 2 2" xfId="37050"/>
    <cellStyle name="Calculation 2 3 3 3 2 3" xfId="23522"/>
    <cellStyle name="Calculation 2 3 3 3 2 3 2" xfId="40231"/>
    <cellStyle name="Calculation 2 3 3 3 2 4" xfId="26304"/>
    <cellStyle name="Calculation 2 3 3 3 2 4 2" xfId="43045"/>
    <cellStyle name="Calculation 2 3 3 3 2 5" xfId="31290"/>
    <cellStyle name="Calculation 2 3 3 3 2 6" xfId="14619"/>
    <cellStyle name="Calculation 2 3 3 3 3" xfId="782"/>
    <cellStyle name="Calculation 2 3 3 3 3 2" xfId="34771"/>
    <cellStyle name="Calculation 2 3 3 3 3 3" xfId="18096"/>
    <cellStyle name="Calculation 2 3 3 3 4" xfId="21349"/>
    <cellStyle name="Calculation 2 3 3 3 4 2" xfId="38022"/>
    <cellStyle name="Calculation 2 3 3 3 5" xfId="24399"/>
    <cellStyle name="Calculation 2 3 3 3 5 2" xfId="41118"/>
    <cellStyle name="Calculation 2 3 3 3 6" xfId="28693"/>
    <cellStyle name="Calculation 2 3 3 3 7" xfId="11945"/>
    <cellStyle name="Calculation 2 3 3 4" xfId="783"/>
    <cellStyle name="Calculation 2 3 3 4 2" xfId="15302"/>
    <cellStyle name="Calculation 2 3 3 4 2 2" xfId="20945"/>
    <cellStyle name="Calculation 2 3 3 4 2 2 2" xfId="37614"/>
    <cellStyle name="Calculation 2 3 3 4 2 3" xfId="24061"/>
    <cellStyle name="Calculation 2 3 3 4 2 3 2" xfId="40776"/>
    <cellStyle name="Calculation 2 3 3 4 2 4" xfId="26788"/>
    <cellStyle name="Calculation 2 3 3 4 2 4 2" xfId="43529"/>
    <cellStyle name="Calculation 2 3 3 4 2 5" xfId="31973"/>
    <cellStyle name="Calculation 2 3 3 4 3" xfId="18699"/>
    <cellStyle name="Calculation 2 3 3 4 3 2" xfId="35376"/>
    <cellStyle name="Calculation 2 3 3 4 4" xfId="21913"/>
    <cellStyle name="Calculation 2 3 3 4 4 2" xfId="38593"/>
    <cellStyle name="Calculation 2 3 3 4 5" xfId="24877"/>
    <cellStyle name="Calculation 2 3 3 4 5 2" xfId="41602"/>
    <cellStyle name="Calculation 2 3 3 4 6" xfId="29375"/>
    <cellStyle name="Calculation 2 3 3 4 7" xfId="12681"/>
    <cellStyle name="Calculation 2 3 3 5" xfId="784"/>
    <cellStyle name="Calculation 2 3 3 5 2" xfId="19663"/>
    <cellStyle name="Calculation 2 3 3 5 2 2" xfId="36333"/>
    <cellStyle name="Calculation 2 3 3 5 3" xfId="22814"/>
    <cellStyle name="Calculation 2 3 3 5 3 2" xfId="39516"/>
    <cellStyle name="Calculation 2 3 3 5 4" xfId="25633"/>
    <cellStyle name="Calculation 2 3 3 5 4 2" xfId="42372"/>
    <cellStyle name="Calculation 2 3 3 5 5" xfId="30539"/>
    <cellStyle name="Calculation 2 3 3 5 6" xfId="13866"/>
    <cellStyle name="Calculation 2 3 3 6" xfId="7086"/>
    <cellStyle name="Calculation 2 3 3 6 2" xfId="34023"/>
    <cellStyle name="Calculation 2 3 3 6 3" xfId="17347"/>
    <cellStyle name="Calculation 2 3 3 7" xfId="7087"/>
    <cellStyle name="Calculation 2 3 3 7 2" xfId="37944"/>
    <cellStyle name="Calculation 2 3 3 7 3" xfId="21272"/>
    <cellStyle name="Calculation 2 3 3 8" xfId="22593"/>
    <cellStyle name="Calculation 2 3 3 8 2" xfId="39292"/>
    <cellStyle name="Calculation 2 3 3 9" xfId="27947"/>
    <cellStyle name="Calculation 2 3 4" xfId="785"/>
    <cellStyle name="Calculation 2 3 4 2" xfId="786"/>
    <cellStyle name="Calculation 2 3 4 2 2" xfId="787"/>
    <cellStyle name="Calculation 2 3 4 2 2 2" xfId="21004"/>
    <cellStyle name="Calculation 2 3 4 2 2 2 2" xfId="37673"/>
    <cellStyle name="Calculation 2 3 4 2 2 3" xfId="24118"/>
    <cellStyle name="Calculation 2 3 4 2 2 3 2" xfId="40835"/>
    <cellStyle name="Calculation 2 3 4 2 2 4" xfId="26847"/>
    <cellStyle name="Calculation 2 3 4 2 2 4 2" xfId="43588"/>
    <cellStyle name="Calculation 2 3 4 2 2 5" xfId="32032"/>
    <cellStyle name="Calculation 2 3 4 2 2 6" xfId="15361"/>
    <cellStyle name="Calculation 2 3 4 2 3" xfId="788"/>
    <cellStyle name="Calculation 2 3 4 2 3 2" xfId="35437"/>
    <cellStyle name="Calculation 2 3 4 2 3 3" xfId="18760"/>
    <cellStyle name="Calculation 2 3 4 2 4" xfId="7088"/>
    <cellStyle name="Calculation 2 3 4 2 4 2" xfId="38653"/>
    <cellStyle name="Calculation 2 3 4 2 4 3" xfId="21971"/>
    <cellStyle name="Calculation 2 3 4 2 5" xfId="7089"/>
    <cellStyle name="Calculation 2 3 4 2 5 2" xfId="41661"/>
    <cellStyle name="Calculation 2 3 4 2 5 3" xfId="24934"/>
    <cellStyle name="Calculation 2 3 4 2 6" xfId="29434"/>
    <cellStyle name="Calculation 2 3 4 2 7" xfId="12743"/>
    <cellStyle name="Calculation 2 3 4 3" xfId="789"/>
    <cellStyle name="Calculation 2 3 4 3 2" xfId="790"/>
    <cellStyle name="Calculation 2 3 4 3 2 2" xfId="35908"/>
    <cellStyle name="Calculation 2 3 4 3 2 3" xfId="19237"/>
    <cellStyle name="Calculation 2 3 4 3 3" xfId="791"/>
    <cellStyle name="Calculation 2 3 4 3 3 2" xfId="39112"/>
    <cellStyle name="Calculation 2 3 4 3 3 3" xfId="22419"/>
    <cellStyle name="Calculation 2 3 4 3 4" xfId="25284"/>
    <cellStyle name="Calculation 2 3 4 3 4 2" xfId="42020"/>
    <cellStyle name="Calculation 2 3 4 3 5" xfId="30005"/>
    <cellStyle name="Calculation 2 3 4 3 6" xfId="13329"/>
    <cellStyle name="Calculation 2 3 4 4" xfId="792"/>
    <cellStyle name="Calculation 2 3 4 4 2" xfId="33592"/>
    <cellStyle name="Calculation 2 3 4 4 3" xfId="16916"/>
    <cellStyle name="Calculation 2 3 4 5" xfId="793"/>
    <cellStyle name="Calculation 2 3 4 5 2" xfId="32615"/>
    <cellStyle name="Calculation 2 3 4 5 3" xfId="15949"/>
    <cellStyle name="Calculation 2 3 4 6" xfId="7090"/>
    <cellStyle name="Calculation 2 3 4 6 2" xfId="32780"/>
    <cellStyle name="Calculation 2 3 4 6 3" xfId="16116"/>
    <cellStyle name="Calculation 2 3 4 7" xfId="7091"/>
    <cellStyle name="Calculation 2 3 4 7 2" xfId="27416"/>
    <cellStyle name="Calculation 2 3 4 8" xfId="10650"/>
    <cellStyle name="Calculation 2 3 5" xfId="794"/>
    <cellStyle name="Calculation 2 3 5 2" xfId="795"/>
    <cellStyle name="Calculation 2 3 5 2 2" xfId="796"/>
    <cellStyle name="Calculation 2 3 5 2 2 2" xfId="37459"/>
    <cellStyle name="Calculation 2 3 5 2 2 3" xfId="20790"/>
    <cellStyle name="Calculation 2 3 5 2 3" xfId="797"/>
    <cellStyle name="Calculation 2 3 5 2 3 2" xfId="40625"/>
    <cellStyle name="Calculation 2 3 5 2 3 3" xfId="23912"/>
    <cellStyle name="Calculation 2 3 5 2 4" xfId="7092"/>
    <cellStyle name="Calculation 2 3 5 2 4 2" xfId="43392"/>
    <cellStyle name="Calculation 2 3 5 2 4 3" xfId="26651"/>
    <cellStyle name="Calculation 2 3 5 2 5" xfId="7093"/>
    <cellStyle name="Calculation 2 3 5 2 5 2" xfId="31767"/>
    <cellStyle name="Calculation 2 3 5 2 6" xfId="15096"/>
    <cellStyle name="Calculation 2 3 5 3" xfId="798"/>
    <cellStyle name="Calculation 2 3 5 3 2" xfId="35180"/>
    <cellStyle name="Calculation 2 3 5 3 3" xfId="18503"/>
    <cellStyle name="Calculation 2 3 5 4" xfId="799"/>
    <cellStyle name="Calculation 2 3 5 4 2" xfId="38417"/>
    <cellStyle name="Calculation 2 3 5 4 3" xfId="21740"/>
    <cellStyle name="Calculation 2 3 5 5" xfId="7094"/>
    <cellStyle name="Calculation 2 3 5 5 2" xfId="41465"/>
    <cellStyle name="Calculation 2 3 5 5 3" xfId="24742"/>
    <cellStyle name="Calculation 2 3 5 6" xfId="7095"/>
    <cellStyle name="Calculation 2 3 5 6 2" xfId="29169"/>
    <cellStyle name="Calculation 2 3 5 7" xfId="12428"/>
    <cellStyle name="Calculation 2 3 6" xfId="800"/>
    <cellStyle name="Calculation 2 3 6 2" xfId="801"/>
    <cellStyle name="Calculation 2 3 6 2 2" xfId="802"/>
    <cellStyle name="Calculation 2 3 6 2 2 2" xfId="35637"/>
    <cellStyle name="Calculation 2 3 6 2 3" xfId="803"/>
    <cellStyle name="Calculation 2 3 6 2 4" xfId="7096"/>
    <cellStyle name="Calculation 2 3 6 2 5" xfId="7097"/>
    <cellStyle name="Calculation 2 3 6 2 6" xfId="18958"/>
    <cellStyle name="Calculation 2 3 6 3" xfId="804"/>
    <cellStyle name="Calculation 2 3 6 3 2" xfId="38851"/>
    <cellStyle name="Calculation 2 3 6 3 3" xfId="22168"/>
    <cellStyle name="Calculation 2 3 6 4" xfId="805"/>
    <cellStyle name="Calculation 2 3 6 4 2" xfId="41805"/>
    <cellStyle name="Calculation 2 3 6 4 3" xfId="25078"/>
    <cellStyle name="Calculation 2 3 6 5" xfId="7098"/>
    <cellStyle name="Calculation 2 3 6 5 2" xfId="29670"/>
    <cellStyle name="Calculation 2 3 6 6" xfId="12985"/>
    <cellStyle name="Calculation 2 3 7" xfId="806"/>
    <cellStyle name="Calculation 2 3 7 2" xfId="807"/>
    <cellStyle name="Calculation 2 3 7 2 2" xfId="808"/>
    <cellStyle name="Calculation 2 3 7 2 3" xfId="809"/>
    <cellStyle name="Calculation 2 3 7 3" xfId="810"/>
    <cellStyle name="Calculation 2 3 7 4" xfId="811"/>
    <cellStyle name="Calculation 2 3 7 5" xfId="7099"/>
    <cellStyle name="Calculation 2 3 7 6" xfId="27061"/>
    <cellStyle name="Calculation 2 3 8" xfId="812"/>
    <cellStyle name="Calculation 2 3 8 2" xfId="813"/>
    <cellStyle name="Calculation 2 3 8 2 2" xfId="814"/>
    <cellStyle name="Calculation 2 3 8 2 3" xfId="815"/>
    <cellStyle name="Calculation 2 3 8 3" xfId="816"/>
    <cellStyle name="Calculation 2 3 8 4" xfId="817"/>
    <cellStyle name="Calculation 2 3 8 5" xfId="7100"/>
    <cellStyle name="Calculation 2 3 9" xfId="818"/>
    <cellStyle name="Calculation 2 3 9 2" xfId="819"/>
    <cellStyle name="Calculation 2 3 9 2 2" xfId="820"/>
    <cellStyle name="Calculation 2 3 9 2 3" xfId="821"/>
    <cellStyle name="Calculation 2 3 9 3" xfId="822"/>
    <cellStyle name="Calculation 2 3 9 4" xfId="823"/>
    <cellStyle name="Calculation 2 3 9 5" xfId="7101"/>
    <cellStyle name="Calculation 2 4" xfId="824"/>
    <cellStyle name="Calculation 2 4 10" xfId="7102"/>
    <cellStyle name="Calculation 2 4 11" xfId="9869"/>
    <cellStyle name="Calculation 2 4 12" xfId="43996"/>
    <cellStyle name="Calculation 2 4 2" xfId="825"/>
    <cellStyle name="Calculation 2 4 2 10" xfId="11018"/>
    <cellStyle name="Calculation 2 4 2 2" xfId="826"/>
    <cellStyle name="Calculation 2 4 2 2 2" xfId="827"/>
    <cellStyle name="Calculation 2 4 2 2 2 2" xfId="20027"/>
    <cellStyle name="Calculation 2 4 2 2 2 2 2" xfId="36697"/>
    <cellStyle name="Calculation 2 4 2 2 2 3" xfId="23172"/>
    <cellStyle name="Calculation 2 4 2 2 2 3 2" xfId="39876"/>
    <cellStyle name="Calculation 2 4 2 2 2 4" xfId="25952"/>
    <cellStyle name="Calculation 2 4 2 2 2 4 2" xfId="42691"/>
    <cellStyle name="Calculation 2 4 2 2 2 5" xfId="30937"/>
    <cellStyle name="Calculation 2 4 2 2 2 6" xfId="14264"/>
    <cellStyle name="Calculation 2 4 2 2 3" xfId="828"/>
    <cellStyle name="Calculation 2 4 2 2 3 2" xfId="34418"/>
    <cellStyle name="Calculation 2 4 2 2 3 3" xfId="17741"/>
    <cellStyle name="Calculation 2 4 2 2 4" xfId="7103"/>
    <cellStyle name="Calculation 2 4 2 2 4 2" xfId="36389"/>
    <cellStyle name="Calculation 2 4 2 2 4 3" xfId="19719"/>
    <cellStyle name="Calculation 2 4 2 2 5" xfId="7104"/>
    <cellStyle name="Calculation 2 4 2 2 5 2" xfId="39084"/>
    <cellStyle name="Calculation 2 4 2 2 5 3" xfId="22391"/>
    <cellStyle name="Calculation 2 4 2 2 6" xfId="28343"/>
    <cellStyle name="Calculation 2 4 2 2 7" xfId="11590"/>
    <cellStyle name="Calculation 2 4 2 3" xfId="829"/>
    <cellStyle name="Calculation 2 4 2 3 2" xfId="830"/>
    <cellStyle name="Calculation 2 4 2 3 2 2" xfId="19282"/>
    <cellStyle name="Calculation 2 4 2 3 2 2 2" xfId="35953"/>
    <cellStyle name="Calculation 2 4 2 3 2 3" xfId="22462"/>
    <cellStyle name="Calculation 2 4 2 3 2 3 2" xfId="39155"/>
    <cellStyle name="Calculation 2 4 2 3 2 4" xfId="25327"/>
    <cellStyle name="Calculation 2 4 2 3 2 4 2" xfId="42063"/>
    <cellStyle name="Calculation 2 4 2 3 2 5" xfId="30081"/>
    <cellStyle name="Calculation 2 4 2 3 2 6" xfId="13405"/>
    <cellStyle name="Calculation 2 4 2 3 3" xfId="831"/>
    <cellStyle name="Calculation 2 4 2 3 3 2" xfId="33637"/>
    <cellStyle name="Calculation 2 4 2 3 3 3" xfId="16961"/>
    <cellStyle name="Calculation 2 4 2 3 4" xfId="17220"/>
    <cellStyle name="Calculation 2 4 2 3 4 2" xfId="33897"/>
    <cellStyle name="Calculation 2 4 2 3 5" xfId="16400"/>
    <cellStyle name="Calculation 2 4 2 3 5 2" xfId="33068"/>
    <cellStyle name="Calculation 2 4 2 3 6" xfId="27492"/>
    <cellStyle name="Calculation 2 4 2 3 7" xfId="10722"/>
    <cellStyle name="Calculation 2 4 2 4" xfId="832"/>
    <cellStyle name="Calculation 2 4 2 4 2" xfId="15089"/>
    <cellStyle name="Calculation 2 4 2 4 2 2" xfId="20783"/>
    <cellStyle name="Calculation 2 4 2 4 2 2 2" xfId="37452"/>
    <cellStyle name="Calculation 2 4 2 4 2 3" xfId="23905"/>
    <cellStyle name="Calculation 2 4 2 4 2 3 2" xfId="40618"/>
    <cellStyle name="Calculation 2 4 2 4 2 4" xfId="26644"/>
    <cellStyle name="Calculation 2 4 2 4 2 4 2" xfId="43385"/>
    <cellStyle name="Calculation 2 4 2 4 2 5" xfId="31760"/>
    <cellStyle name="Calculation 2 4 2 4 3" xfId="18496"/>
    <cellStyle name="Calculation 2 4 2 4 3 2" xfId="35173"/>
    <cellStyle name="Calculation 2 4 2 4 4" xfId="21733"/>
    <cellStyle name="Calculation 2 4 2 4 4 2" xfId="38410"/>
    <cellStyle name="Calculation 2 4 2 4 5" xfId="24735"/>
    <cellStyle name="Calculation 2 4 2 4 5 2" xfId="41458"/>
    <cellStyle name="Calculation 2 4 2 4 6" xfId="29162"/>
    <cellStyle name="Calculation 2 4 2 4 7" xfId="12421"/>
    <cellStyle name="Calculation 2 4 2 5" xfId="833"/>
    <cellStyle name="Calculation 2 4 2 5 2" xfId="19551"/>
    <cellStyle name="Calculation 2 4 2 5 2 2" xfId="36222"/>
    <cellStyle name="Calculation 2 4 2 5 3" xfId="22707"/>
    <cellStyle name="Calculation 2 4 2 5 3 2" xfId="39407"/>
    <cellStyle name="Calculation 2 4 2 5 4" xfId="25543"/>
    <cellStyle name="Calculation 2 4 2 5 4 2" xfId="42281"/>
    <cellStyle name="Calculation 2 4 2 5 5" xfId="30382"/>
    <cellStyle name="Calculation 2 4 2 5 6" xfId="13708"/>
    <cellStyle name="Calculation 2 4 2 6" xfId="7105"/>
    <cellStyle name="Calculation 2 4 2 6 2" xfId="33916"/>
    <cellStyle name="Calculation 2 4 2 6 3" xfId="17239"/>
    <cellStyle name="Calculation 2 4 2 7" xfId="7106"/>
    <cellStyle name="Calculation 2 4 2 7 2" xfId="32487"/>
    <cellStyle name="Calculation 2 4 2 7 3" xfId="15824"/>
    <cellStyle name="Calculation 2 4 2 8" xfId="21156"/>
    <cellStyle name="Calculation 2 4 2 8 2" xfId="37826"/>
    <cellStyle name="Calculation 2 4 2 9" xfId="27790"/>
    <cellStyle name="Calculation 2 4 3" xfId="834"/>
    <cellStyle name="Calculation 2 4 3 10" xfId="11086"/>
    <cellStyle name="Calculation 2 4 3 2" xfId="835"/>
    <cellStyle name="Calculation 2 4 3 2 2" xfId="836"/>
    <cellStyle name="Calculation 2 4 3 2 2 2" xfId="20074"/>
    <cellStyle name="Calculation 2 4 3 2 2 2 2" xfId="36744"/>
    <cellStyle name="Calculation 2 4 3 2 2 3" xfId="23218"/>
    <cellStyle name="Calculation 2 4 3 2 2 3 2" xfId="39923"/>
    <cellStyle name="Calculation 2 4 3 2 2 4" xfId="25998"/>
    <cellStyle name="Calculation 2 4 3 2 2 4 2" xfId="42737"/>
    <cellStyle name="Calculation 2 4 3 2 2 5" xfId="30984"/>
    <cellStyle name="Calculation 2 4 3 2 2 6" xfId="14311"/>
    <cellStyle name="Calculation 2 4 3 2 3" xfId="837"/>
    <cellStyle name="Calculation 2 4 3 2 3 2" xfId="34465"/>
    <cellStyle name="Calculation 2 4 3 2 3 3" xfId="17788"/>
    <cellStyle name="Calculation 2 4 3 2 4" xfId="7107"/>
    <cellStyle name="Calculation 2 4 3 2 4 2" xfId="32374"/>
    <cellStyle name="Calculation 2 4 3 2 4 3" xfId="15715"/>
    <cellStyle name="Calculation 2 4 3 2 5" xfId="7108"/>
    <cellStyle name="Calculation 2 4 3 2 5 2" xfId="40484"/>
    <cellStyle name="Calculation 2 4 3 2 5 3" xfId="23773"/>
    <cellStyle name="Calculation 2 4 3 2 6" xfId="28389"/>
    <cellStyle name="Calculation 2 4 3 2 7" xfId="11637"/>
    <cellStyle name="Calculation 2 4 3 3" xfId="838"/>
    <cellStyle name="Calculation 2 4 3 3 2" xfId="14575"/>
    <cellStyle name="Calculation 2 4 3 3 2 2" xfId="20338"/>
    <cellStyle name="Calculation 2 4 3 3 2 2 2" xfId="37007"/>
    <cellStyle name="Calculation 2 4 3 3 2 3" xfId="23479"/>
    <cellStyle name="Calculation 2 4 3 3 2 3 2" xfId="40187"/>
    <cellStyle name="Calculation 2 4 3 3 2 4" xfId="26261"/>
    <cellStyle name="Calculation 2 4 3 3 2 4 2" xfId="43001"/>
    <cellStyle name="Calculation 2 4 3 3 2 5" xfId="31247"/>
    <cellStyle name="Calculation 2 4 3 3 3" xfId="18052"/>
    <cellStyle name="Calculation 2 4 3 3 3 2" xfId="34728"/>
    <cellStyle name="Calculation 2 4 3 3 4" xfId="21306"/>
    <cellStyle name="Calculation 2 4 3 3 4 2" xfId="37978"/>
    <cellStyle name="Calculation 2 4 3 3 5" xfId="16233"/>
    <cellStyle name="Calculation 2 4 3 3 5 2" xfId="32898"/>
    <cellStyle name="Calculation 2 4 3 3 6" xfId="28650"/>
    <cellStyle name="Calculation 2 4 3 3 7" xfId="11901"/>
    <cellStyle name="Calculation 2 4 3 4" xfId="839"/>
    <cellStyle name="Calculation 2 4 3 4 2" xfId="15188"/>
    <cellStyle name="Calculation 2 4 3 4 2 2" xfId="20859"/>
    <cellStyle name="Calculation 2 4 3 4 2 2 2" xfId="37528"/>
    <cellStyle name="Calculation 2 4 3 4 2 3" xfId="23979"/>
    <cellStyle name="Calculation 2 4 3 4 2 3 2" xfId="40692"/>
    <cellStyle name="Calculation 2 4 3 4 2 4" xfId="26714"/>
    <cellStyle name="Calculation 2 4 3 4 2 4 2" xfId="43455"/>
    <cellStyle name="Calculation 2 4 3 4 2 5" xfId="31859"/>
    <cellStyle name="Calculation 2 4 3 4 3" xfId="18596"/>
    <cellStyle name="Calculation 2 4 3 4 3 2" xfId="35273"/>
    <cellStyle name="Calculation 2 4 3 4 4" xfId="21821"/>
    <cellStyle name="Calculation 2 4 3 4 4 2" xfId="38499"/>
    <cellStyle name="Calculation 2 4 3 4 5" xfId="24805"/>
    <cellStyle name="Calculation 2 4 3 4 5 2" xfId="41528"/>
    <cellStyle name="Calculation 2 4 3 4 6" xfId="29261"/>
    <cellStyle name="Calculation 2 4 3 4 7" xfId="12549"/>
    <cellStyle name="Calculation 2 4 3 5" xfId="7109"/>
    <cellStyle name="Calculation 2 4 3 5 2" xfId="19605"/>
    <cellStyle name="Calculation 2 4 3 5 2 2" xfId="36276"/>
    <cellStyle name="Calculation 2 4 3 5 3" xfId="22760"/>
    <cellStyle name="Calculation 2 4 3 5 3 2" xfId="39460"/>
    <cellStyle name="Calculation 2 4 3 5 4" xfId="25590"/>
    <cellStyle name="Calculation 2 4 3 5 4 2" xfId="42328"/>
    <cellStyle name="Calculation 2 4 3 5 5" xfId="30456"/>
    <cellStyle name="Calculation 2 4 3 5 6" xfId="13782"/>
    <cellStyle name="Calculation 2 4 3 6" xfId="17291"/>
    <cellStyle name="Calculation 2 4 3 6 2" xfId="33968"/>
    <cellStyle name="Calculation 2 4 3 7" xfId="15799"/>
    <cellStyle name="Calculation 2 4 3 7 2" xfId="32461"/>
    <cellStyle name="Calculation 2 4 3 8" xfId="16067"/>
    <cellStyle name="Calculation 2 4 3 8 2" xfId="32735"/>
    <cellStyle name="Calculation 2 4 3 9" xfId="27864"/>
    <cellStyle name="Calculation 2 4 4" xfId="840"/>
    <cellStyle name="Calculation 2 4 4 2" xfId="841"/>
    <cellStyle name="Calculation 2 4 4 2 2" xfId="15227"/>
    <cellStyle name="Calculation 2 4 4 2 2 2" xfId="20896"/>
    <cellStyle name="Calculation 2 4 4 2 2 2 2" xfId="37565"/>
    <cellStyle name="Calculation 2 4 4 2 2 3" xfId="24013"/>
    <cellStyle name="Calculation 2 4 4 2 2 3 2" xfId="40727"/>
    <cellStyle name="Calculation 2 4 4 2 2 4" xfId="26740"/>
    <cellStyle name="Calculation 2 4 4 2 2 4 2" xfId="43481"/>
    <cellStyle name="Calculation 2 4 4 2 2 5" xfId="31898"/>
    <cellStyle name="Calculation 2 4 4 2 3" xfId="18637"/>
    <cellStyle name="Calculation 2 4 4 2 3 2" xfId="35314"/>
    <cellStyle name="Calculation 2 4 4 2 4" xfId="21858"/>
    <cellStyle name="Calculation 2 4 4 2 4 2" xfId="38537"/>
    <cellStyle name="Calculation 2 4 4 2 5" xfId="24830"/>
    <cellStyle name="Calculation 2 4 4 2 5 2" xfId="41554"/>
    <cellStyle name="Calculation 2 4 4 2 6" xfId="29300"/>
    <cellStyle name="Calculation 2 4 4 2 7" xfId="12592"/>
    <cellStyle name="Calculation 2 4 4 3" xfId="842"/>
    <cellStyle name="Calculation 2 4 4 3 2" xfId="19238"/>
    <cellStyle name="Calculation 2 4 4 3 2 2" xfId="35909"/>
    <cellStyle name="Calculation 2 4 4 3 3" xfId="22420"/>
    <cellStyle name="Calculation 2 4 4 3 3 2" xfId="39113"/>
    <cellStyle name="Calculation 2 4 4 3 4" xfId="25285"/>
    <cellStyle name="Calculation 2 4 4 3 4 2" xfId="42021"/>
    <cellStyle name="Calculation 2 4 4 3 5" xfId="30006"/>
    <cellStyle name="Calculation 2 4 4 3 6" xfId="13330"/>
    <cellStyle name="Calculation 2 4 4 4" xfId="7110"/>
    <cellStyle name="Calculation 2 4 4 4 2" xfId="33593"/>
    <cellStyle name="Calculation 2 4 4 4 3" xfId="16917"/>
    <cellStyle name="Calculation 2 4 4 5" xfId="7111"/>
    <cellStyle name="Calculation 2 4 4 5 2" xfId="32614"/>
    <cellStyle name="Calculation 2 4 4 5 3" xfId="15948"/>
    <cellStyle name="Calculation 2 4 4 6" xfId="16389"/>
    <cellStyle name="Calculation 2 4 4 6 2" xfId="33057"/>
    <cellStyle name="Calculation 2 4 4 7" xfId="27417"/>
    <cellStyle name="Calculation 2 4 4 8" xfId="10651"/>
    <cellStyle name="Calculation 2 4 5" xfId="843"/>
    <cellStyle name="Calculation 2 4 5 2" xfId="844"/>
    <cellStyle name="Calculation 2 4 5 2 2" xfId="20913"/>
    <cellStyle name="Calculation 2 4 5 2 2 2" xfId="37582"/>
    <cellStyle name="Calculation 2 4 5 2 3" xfId="24030"/>
    <cellStyle name="Calculation 2 4 5 2 3 2" xfId="40744"/>
    <cellStyle name="Calculation 2 4 5 2 4" xfId="26756"/>
    <cellStyle name="Calculation 2 4 5 2 4 2" xfId="43497"/>
    <cellStyle name="Calculation 2 4 5 2 5" xfId="31941"/>
    <cellStyle name="Calculation 2 4 5 2 6" xfId="15270"/>
    <cellStyle name="Calculation 2 4 5 3" xfId="845"/>
    <cellStyle name="Calculation 2 4 5 3 2" xfId="35335"/>
    <cellStyle name="Calculation 2 4 5 3 3" xfId="18658"/>
    <cellStyle name="Calculation 2 4 5 4" xfId="7112"/>
    <cellStyle name="Calculation 2 4 5 4 2" xfId="38556"/>
    <cellStyle name="Calculation 2 4 5 4 3" xfId="21877"/>
    <cellStyle name="Calculation 2 4 5 5" xfId="7113"/>
    <cellStyle name="Calculation 2 4 5 5 2" xfId="41570"/>
    <cellStyle name="Calculation 2 4 5 5 3" xfId="24846"/>
    <cellStyle name="Calculation 2 4 5 6" xfId="29343"/>
    <cellStyle name="Calculation 2 4 5 7" xfId="12640"/>
    <cellStyle name="Calculation 2 4 6" xfId="846"/>
    <cellStyle name="Calculation 2 4 6 2" xfId="847"/>
    <cellStyle name="Calculation 2 4 6 2 2" xfId="35638"/>
    <cellStyle name="Calculation 2 4 6 2 3" xfId="18959"/>
    <cellStyle name="Calculation 2 4 6 3" xfId="848"/>
    <cellStyle name="Calculation 2 4 6 3 2" xfId="38852"/>
    <cellStyle name="Calculation 2 4 6 3 3" xfId="22169"/>
    <cellStyle name="Calculation 2 4 6 4" xfId="25079"/>
    <cellStyle name="Calculation 2 4 6 4 2" xfId="41806"/>
    <cellStyle name="Calculation 2 4 6 5" xfId="29671"/>
    <cellStyle name="Calculation 2 4 6 6" xfId="12986"/>
    <cellStyle name="Calculation 2 4 7" xfId="849"/>
    <cellStyle name="Calculation 2 4 7 2" xfId="27062"/>
    <cellStyle name="Calculation 2 4 8" xfId="850"/>
    <cellStyle name="Calculation 2 4 9" xfId="7114"/>
    <cellStyle name="Calculation 2 5" xfId="851"/>
    <cellStyle name="Calculation 2 5 10" xfId="43995"/>
    <cellStyle name="Calculation 2 5 2" xfId="852"/>
    <cellStyle name="Calculation 2 5 2 10" xfId="11019"/>
    <cellStyle name="Calculation 2 5 2 2" xfId="853"/>
    <cellStyle name="Calculation 2 5 2 2 2" xfId="14265"/>
    <cellStyle name="Calculation 2 5 2 2 2 2" xfId="20028"/>
    <cellStyle name="Calculation 2 5 2 2 2 2 2" xfId="36698"/>
    <cellStyle name="Calculation 2 5 2 2 2 3" xfId="23173"/>
    <cellStyle name="Calculation 2 5 2 2 2 3 2" xfId="39877"/>
    <cellStyle name="Calculation 2 5 2 2 2 4" xfId="25953"/>
    <cellStyle name="Calculation 2 5 2 2 2 4 2" xfId="42692"/>
    <cellStyle name="Calculation 2 5 2 2 2 5" xfId="30938"/>
    <cellStyle name="Calculation 2 5 2 2 3" xfId="17742"/>
    <cellStyle name="Calculation 2 5 2 2 3 2" xfId="34419"/>
    <cellStyle name="Calculation 2 5 2 2 4" xfId="21015"/>
    <cellStyle name="Calculation 2 5 2 2 4 2" xfId="37684"/>
    <cellStyle name="Calculation 2 5 2 2 5" xfId="15968"/>
    <cellStyle name="Calculation 2 5 2 2 5 2" xfId="32634"/>
    <cellStyle name="Calculation 2 5 2 2 6" xfId="28344"/>
    <cellStyle name="Calculation 2 5 2 2 7" xfId="11591"/>
    <cellStyle name="Calculation 2 5 2 3" xfId="854"/>
    <cellStyle name="Calculation 2 5 2 3 2" xfId="13527"/>
    <cellStyle name="Calculation 2 5 2 3 2 2" xfId="19394"/>
    <cellStyle name="Calculation 2 5 2 3 2 2 2" xfId="36064"/>
    <cellStyle name="Calculation 2 5 2 3 2 3" xfId="22564"/>
    <cellStyle name="Calculation 2 5 2 3 2 3 2" xfId="39263"/>
    <cellStyle name="Calculation 2 5 2 3 2 4" xfId="25423"/>
    <cellStyle name="Calculation 2 5 2 3 2 4 2" xfId="42161"/>
    <cellStyle name="Calculation 2 5 2 3 2 5" xfId="30201"/>
    <cellStyle name="Calculation 2 5 2 3 3" xfId="17077"/>
    <cellStyle name="Calculation 2 5 2 3 3 2" xfId="33752"/>
    <cellStyle name="Calculation 2 5 2 3 4" xfId="16262"/>
    <cellStyle name="Calculation 2 5 2 3 4 2" xfId="32927"/>
    <cellStyle name="Calculation 2 5 2 3 5" xfId="19626"/>
    <cellStyle name="Calculation 2 5 2 3 5 2" xfId="36297"/>
    <cellStyle name="Calculation 2 5 2 3 6" xfId="27610"/>
    <cellStyle name="Calculation 2 5 2 3 7" xfId="10835"/>
    <cellStyle name="Calculation 2 5 2 4" xfId="7115"/>
    <cellStyle name="Calculation 2 5 2 4 2" xfId="15090"/>
    <cellStyle name="Calculation 2 5 2 4 2 2" xfId="20784"/>
    <cellStyle name="Calculation 2 5 2 4 2 2 2" xfId="37453"/>
    <cellStyle name="Calculation 2 5 2 4 2 3" xfId="23906"/>
    <cellStyle name="Calculation 2 5 2 4 2 3 2" xfId="40619"/>
    <cellStyle name="Calculation 2 5 2 4 2 4" xfId="26645"/>
    <cellStyle name="Calculation 2 5 2 4 2 4 2" xfId="43386"/>
    <cellStyle name="Calculation 2 5 2 4 2 5" xfId="31761"/>
    <cellStyle name="Calculation 2 5 2 4 3" xfId="18497"/>
    <cellStyle name="Calculation 2 5 2 4 3 2" xfId="35174"/>
    <cellStyle name="Calculation 2 5 2 4 4" xfId="21734"/>
    <cellStyle name="Calculation 2 5 2 4 4 2" xfId="38411"/>
    <cellStyle name="Calculation 2 5 2 4 5" xfId="24736"/>
    <cellStyle name="Calculation 2 5 2 4 5 2" xfId="41459"/>
    <cellStyle name="Calculation 2 5 2 4 6" xfId="29163"/>
    <cellStyle name="Calculation 2 5 2 4 7" xfId="12422"/>
    <cellStyle name="Calculation 2 5 2 5" xfId="7116"/>
    <cellStyle name="Calculation 2 5 2 5 2" xfId="19552"/>
    <cellStyle name="Calculation 2 5 2 5 2 2" xfId="36223"/>
    <cellStyle name="Calculation 2 5 2 5 3" xfId="22708"/>
    <cellStyle name="Calculation 2 5 2 5 3 2" xfId="39408"/>
    <cellStyle name="Calculation 2 5 2 5 4" xfId="25544"/>
    <cellStyle name="Calculation 2 5 2 5 4 2" xfId="42282"/>
    <cellStyle name="Calculation 2 5 2 5 5" xfId="30383"/>
    <cellStyle name="Calculation 2 5 2 5 6" xfId="13709"/>
    <cellStyle name="Calculation 2 5 2 6" xfId="17240"/>
    <cellStyle name="Calculation 2 5 2 6 2" xfId="33917"/>
    <cellStyle name="Calculation 2 5 2 7" xfId="15823"/>
    <cellStyle name="Calculation 2 5 2 7 2" xfId="32486"/>
    <cellStyle name="Calculation 2 5 2 8" xfId="19860"/>
    <cellStyle name="Calculation 2 5 2 8 2" xfId="36530"/>
    <cellStyle name="Calculation 2 5 2 9" xfId="27791"/>
    <cellStyle name="Calculation 2 5 3" xfId="855"/>
    <cellStyle name="Calculation 2 5 3 10" xfId="11039"/>
    <cellStyle name="Calculation 2 5 3 2" xfId="856"/>
    <cellStyle name="Calculation 2 5 3 2 2" xfId="14283"/>
    <cellStyle name="Calculation 2 5 3 2 2 2" xfId="20046"/>
    <cellStyle name="Calculation 2 5 3 2 2 2 2" xfId="36716"/>
    <cellStyle name="Calculation 2 5 3 2 2 3" xfId="23191"/>
    <cellStyle name="Calculation 2 5 3 2 2 3 2" xfId="39895"/>
    <cellStyle name="Calculation 2 5 3 2 2 4" xfId="25970"/>
    <cellStyle name="Calculation 2 5 3 2 2 4 2" xfId="42709"/>
    <cellStyle name="Calculation 2 5 3 2 2 5" xfId="30956"/>
    <cellStyle name="Calculation 2 5 3 2 3" xfId="17760"/>
    <cellStyle name="Calculation 2 5 3 2 3 2" xfId="34437"/>
    <cellStyle name="Calculation 2 5 3 2 4" xfId="19775"/>
    <cellStyle name="Calculation 2 5 3 2 4 2" xfId="36445"/>
    <cellStyle name="Calculation 2 5 3 2 5" xfId="16794"/>
    <cellStyle name="Calculation 2 5 3 2 5 2" xfId="33468"/>
    <cellStyle name="Calculation 2 5 3 2 6" xfId="28362"/>
    <cellStyle name="Calculation 2 5 3 2 7" xfId="11609"/>
    <cellStyle name="Calculation 2 5 3 3" xfId="857"/>
    <cellStyle name="Calculation 2 5 3 3 2" xfId="13478"/>
    <cellStyle name="Calculation 2 5 3 3 2 2" xfId="19348"/>
    <cellStyle name="Calculation 2 5 3 3 2 2 2" xfId="36019"/>
    <cellStyle name="Calculation 2 5 3 3 2 3" xfId="22523"/>
    <cellStyle name="Calculation 2 5 3 3 2 3 2" xfId="39219"/>
    <cellStyle name="Calculation 2 5 3 3 2 4" xfId="25380"/>
    <cellStyle name="Calculation 2 5 3 3 2 4 2" xfId="42117"/>
    <cellStyle name="Calculation 2 5 3 3 2 5" xfId="30153"/>
    <cellStyle name="Calculation 2 5 3 3 3" xfId="17031"/>
    <cellStyle name="Calculation 2 5 3 3 3 2" xfId="33707"/>
    <cellStyle name="Calculation 2 5 3 3 4" xfId="20755"/>
    <cellStyle name="Calculation 2 5 3 3 4 2" xfId="37424"/>
    <cellStyle name="Calculation 2 5 3 3 5" xfId="16405"/>
    <cellStyle name="Calculation 2 5 3 3 5 2" xfId="33073"/>
    <cellStyle name="Calculation 2 5 3 3 6" xfId="27564"/>
    <cellStyle name="Calculation 2 5 3 3 7" xfId="10791"/>
    <cellStyle name="Calculation 2 5 3 4" xfId="12483"/>
    <cellStyle name="Calculation 2 5 3 4 2" xfId="15131"/>
    <cellStyle name="Calculation 2 5 3 4 2 2" xfId="20820"/>
    <cellStyle name="Calculation 2 5 3 4 2 2 2" xfId="37489"/>
    <cellStyle name="Calculation 2 5 3 4 2 3" xfId="23940"/>
    <cellStyle name="Calculation 2 5 3 4 2 3 2" xfId="40653"/>
    <cellStyle name="Calculation 2 5 3 4 2 4" xfId="26676"/>
    <cellStyle name="Calculation 2 5 3 4 2 4 2" xfId="43417"/>
    <cellStyle name="Calculation 2 5 3 4 2 5" xfId="31802"/>
    <cellStyle name="Calculation 2 5 3 4 3" xfId="18551"/>
    <cellStyle name="Calculation 2 5 3 4 3 2" xfId="35228"/>
    <cellStyle name="Calculation 2 5 3 4 4" xfId="21779"/>
    <cellStyle name="Calculation 2 5 3 4 4 2" xfId="38457"/>
    <cellStyle name="Calculation 2 5 3 4 5" xfId="24767"/>
    <cellStyle name="Calculation 2 5 3 4 5 2" xfId="41490"/>
    <cellStyle name="Calculation 2 5 3 4 6" xfId="29204"/>
    <cellStyle name="Calculation 2 5 3 5" xfId="13735"/>
    <cellStyle name="Calculation 2 5 3 5 2" xfId="19576"/>
    <cellStyle name="Calculation 2 5 3 5 2 2" xfId="36247"/>
    <cellStyle name="Calculation 2 5 3 5 3" xfId="22731"/>
    <cellStyle name="Calculation 2 5 3 5 3 2" xfId="39431"/>
    <cellStyle name="Calculation 2 5 3 5 4" xfId="25562"/>
    <cellStyle name="Calculation 2 5 3 5 4 2" xfId="42300"/>
    <cellStyle name="Calculation 2 5 3 5 5" xfId="30409"/>
    <cellStyle name="Calculation 2 5 3 6" xfId="17262"/>
    <cellStyle name="Calculation 2 5 3 6 2" xfId="33939"/>
    <cellStyle name="Calculation 2 5 3 7" xfId="16528"/>
    <cellStyle name="Calculation 2 5 3 7 2" xfId="33200"/>
    <cellStyle name="Calculation 2 5 3 8" xfId="19538"/>
    <cellStyle name="Calculation 2 5 3 8 2" xfId="36209"/>
    <cellStyle name="Calculation 2 5 3 9" xfId="27817"/>
    <cellStyle name="Calculation 2 5 4" xfId="858"/>
    <cellStyle name="Calculation 2 5 4 2" xfId="13433"/>
    <cellStyle name="Calculation 2 5 4 2 2" xfId="19310"/>
    <cellStyle name="Calculation 2 5 4 2 2 2" xfId="35981"/>
    <cellStyle name="Calculation 2 5 4 2 3" xfId="22490"/>
    <cellStyle name="Calculation 2 5 4 2 3 2" xfId="39183"/>
    <cellStyle name="Calculation 2 5 4 2 4" xfId="25354"/>
    <cellStyle name="Calculation 2 5 4 2 4 2" xfId="42090"/>
    <cellStyle name="Calculation 2 5 4 2 5" xfId="30109"/>
    <cellStyle name="Calculation 2 5 4 3" xfId="15580"/>
    <cellStyle name="Calculation 2 5 4 3 2" xfId="21187"/>
    <cellStyle name="Calculation 2 5 4 3 2 2" xfId="37857"/>
    <cellStyle name="Calculation 2 5 4 3 3" xfId="24296"/>
    <cellStyle name="Calculation 2 5 4 3 3 2" xfId="41013"/>
    <cellStyle name="Calculation 2 5 4 3 4" xfId="26986"/>
    <cellStyle name="Calculation 2 5 4 3 4 2" xfId="43727"/>
    <cellStyle name="Calculation 2 5 4 3 5" xfId="32251"/>
    <cellStyle name="Calculation 2 5 4 4" xfId="16989"/>
    <cellStyle name="Calculation 2 5 4 4 2" xfId="33665"/>
    <cellStyle name="Calculation 2 5 4 5" xfId="15925"/>
    <cellStyle name="Calculation 2 5 4 5 2" xfId="32590"/>
    <cellStyle name="Calculation 2 5 4 6" xfId="22375"/>
    <cellStyle name="Calculation 2 5 4 6 2" xfId="39068"/>
    <cellStyle name="Calculation 2 5 4 7" xfId="27520"/>
    <cellStyle name="Calculation 2 5 4 8" xfId="10749"/>
    <cellStyle name="Calculation 2 5 5" xfId="859"/>
    <cellStyle name="Calculation 2 5 5 2" xfId="19003"/>
    <cellStyle name="Calculation 2 5 5 2 2" xfId="35675"/>
    <cellStyle name="Calculation 2 5 5 3" xfId="22204"/>
    <cellStyle name="Calculation 2 5 5 3 2" xfId="38894"/>
    <cellStyle name="Calculation 2 5 5 4" xfId="25113"/>
    <cellStyle name="Calculation 2 5 5 4 2" xfId="41847"/>
    <cellStyle name="Calculation 2 5 5 5" xfId="29739"/>
    <cellStyle name="Calculation 2 5 5 6" xfId="13061"/>
    <cellStyle name="Calculation 2 5 6" xfId="7117"/>
    <cellStyle name="Calculation 2 5 6 2" xfId="27147"/>
    <cellStyle name="Calculation 2 5 7" xfId="7118"/>
    <cellStyle name="Calculation 2 5 8" xfId="10057"/>
    <cellStyle name="Calculation 2 5 9" xfId="43893"/>
    <cellStyle name="Calculation 2 6" xfId="860"/>
    <cellStyle name="Calculation 2 6 10" xfId="24269"/>
    <cellStyle name="Calculation 2 6 10 2" xfId="40986"/>
    <cellStyle name="Calculation 2 6 11" xfId="27179"/>
    <cellStyle name="Calculation 2 6 12" xfId="10215"/>
    <cellStyle name="Calculation 2 6 2" xfId="861"/>
    <cellStyle name="Calculation 2 6 2 10" xfId="11260"/>
    <cellStyle name="Calculation 2 6 2 2" xfId="862"/>
    <cellStyle name="Calculation 2 6 2 2 2" xfId="14413"/>
    <cellStyle name="Calculation 2 6 2 2 2 2" xfId="20176"/>
    <cellStyle name="Calculation 2 6 2 2 2 2 2" xfId="36845"/>
    <cellStyle name="Calculation 2 6 2 2 2 3" xfId="23318"/>
    <cellStyle name="Calculation 2 6 2 2 2 3 2" xfId="40025"/>
    <cellStyle name="Calculation 2 6 2 2 2 4" xfId="26099"/>
    <cellStyle name="Calculation 2 6 2 2 2 4 2" xfId="42839"/>
    <cellStyle name="Calculation 2 6 2 2 2 5" xfId="31085"/>
    <cellStyle name="Calculation 2 6 2 2 3" xfId="17890"/>
    <cellStyle name="Calculation 2 6 2 2 3 2" xfId="34566"/>
    <cellStyle name="Calculation 2 6 2 2 4" xfId="16720"/>
    <cellStyle name="Calculation 2 6 2 2 4 2" xfId="33394"/>
    <cellStyle name="Calculation 2 6 2 2 5" xfId="24315"/>
    <cellStyle name="Calculation 2 6 2 2 5 2" xfId="41033"/>
    <cellStyle name="Calculation 2 6 2 2 6" xfId="28489"/>
    <cellStyle name="Calculation 2 6 2 2 7" xfId="11739"/>
    <cellStyle name="Calculation 2 6 2 3" xfId="863"/>
    <cellStyle name="Calculation 2 6 2 3 2" xfId="14671"/>
    <cellStyle name="Calculation 2 6 2 3 2 2" xfId="20434"/>
    <cellStyle name="Calculation 2 6 2 3 2 2 2" xfId="37102"/>
    <cellStyle name="Calculation 2 6 2 3 2 3" xfId="23574"/>
    <cellStyle name="Calculation 2 6 2 3 2 3 2" xfId="40283"/>
    <cellStyle name="Calculation 2 6 2 3 2 4" xfId="26356"/>
    <cellStyle name="Calculation 2 6 2 3 2 4 2" xfId="43097"/>
    <cellStyle name="Calculation 2 6 2 3 2 5" xfId="31342"/>
    <cellStyle name="Calculation 2 6 2 3 3" xfId="18148"/>
    <cellStyle name="Calculation 2 6 2 3 3 2" xfId="34823"/>
    <cellStyle name="Calculation 2 6 2 3 4" xfId="21401"/>
    <cellStyle name="Calculation 2 6 2 3 4 2" xfId="38074"/>
    <cellStyle name="Calculation 2 6 2 3 5" xfId="24451"/>
    <cellStyle name="Calculation 2 6 2 3 5 2" xfId="41170"/>
    <cellStyle name="Calculation 2 6 2 3 6" xfId="28745"/>
    <cellStyle name="Calculation 2 6 2 3 7" xfId="11997"/>
    <cellStyle name="Calculation 2 6 2 4" xfId="7119"/>
    <cellStyle name="Calculation 2 6 2 4 2" xfId="15382"/>
    <cellStyle name="Calculation 2 6 2 4 2 2" xfId="21023"/>
    <cellStyle name="Calculation 2 6 2 4 2 2 2" xfId="37692"/>
    <cellStyle name="Calculation 2 6 2 4 2 3" xfId="24135"/>
    <cellStyle name="Calculation 2 6 2 4 2 3 2" xfId="40852"/>
    <cellStyle name="Calculation 2 6 2 4 2 4" xfId="26853"/>
    <cellStyle name="Calculation 2 6 2 4 2 4 2" xfId="43594"/>
    <cellStyle name="Calculation 2 6 2 4 2 5" xfId="32053"/>
    <cellStyle name="Calculation 2 6 2 4 3" xfId="18780"/>
    <cellStyle name="Calculation 2 6 2 4 3 2" xfId="35458"/>
    <cellStyle name="Calculation 2 6 2 4 4" xfId="21989"/>
    <cellStyle name="Calculation 2 6 2 4 4 2" xfId="38671"/>
    <cellStyle name="Calculation 2 6 2 4 5" xfId="24940"/>
    <cellStyle name="Calculation 2 6 2 4 5 2" xfId="41667"/>
    <cellStyle name="Calculation 2 6 2 4 6" xfId="29455"/>
    <cellStyle name="Calculation 2 6 2 4 7" xfId="12767"/>
    <cellStyle name="Calculation 2 6 2 5" xfId="7120"/>
    <cellStyle name="Calculation 2 6 2 5 2" xfId="19728"/>
    <cellStyle name="Calculation 2 6 2 5 2 2" xfId="36398"/>
    <cellStyle name="Calculation 2 6 2 5 3" xfId="22877"/>
    <cellStyle name="Calculation 2 6 2 5 3 2" xfId="39579"/>
    <cellStyle name="Calculation 2 6 2 5 4" xfId="25685"/>
    <cellStyle name="Calculation 2 6 2 5 4 2" xfId="42424"/>
    <cellStyle name="Calculation 2 6 2 5 5" xfId="30605"/>
    <cellStyle name="Calculation 2 6 2 5 6" xfId="13932"/>
    <cellStyle name="Calculation 2 6 2 6" xfId="17429"/>
    <cellStyle name="Calculation 2 6 2 6 2" xfId="34106"/>
    <cellStyle name="Calculation 2 6 2 7" xfId="18951"/>
    <cellStyle name="Calculation 2 6 2 7 2" xfId="35630"/>
    <cellStyle name="Calculation 2 6 2 8" xfId="18468"/>
    <cellStyle name="Calculation 2 6 2 8 2" xfId="35145"/>
    <cellStyle name="Calculation 2 6 2 9" xfId="28013"/>
    <cellStyle name="Calculation 2 6 3" xfId="864"/>
    <cellStyle name="Calculation 2 6 3 2" xfId="865"/>
    <cellStyle name="Calculation 2 6 3 2 2" xfId="19350"/>
    <cellStyle name="Calculation 2 6 3 2 2 2" xfId="36021"/>
    <cellStyle name="Calculation 2 6 3 2 3" xfId="22525"/>
    <cellStyle name="Calculation 2 6 3 2 3 2" xfId="39221"/>
    <cellStyle name="Calculation 2 6 3 2 4" xfId="25382"/>
    <cellStyle name="Calculation 2 6 3 2 4 2" xfId="42119"/>
    <cellStyle name="Calculation 2 6 3 2 5" xfId="30155"/>
    <cellStyle name="Calculation 2 6 3 2 6" xfId="13480"/>
    <cellStyle name="Calculation 2 6 3 3" xfId="866"/>
    <cellStyle name="Calculation 2 6 3 3 2" xfId="33709"/>
    <cellStyle name="Calculation 2 6 3 3 3" xfId="17033"/>
    <cellStyle name="Calculation 2 6 3 4" xfId="19535"/>
    <cellStyle name="Calculation 2 6 3 4 2" xfId="36205"/>
    <cellStyle name="Calculation 2 6 3 5" xfId="16406"/>
    <cellStyle name="Calculation 2 6 3 5 2" xfId="33074"/>
    <cellStyle name="Calculation 2 6 3 6" xfId="27566"/>
    <cellStyle name="Calculation 2 6 3 7" xfId="10793"/>
    <cellStyle name="Calculation 2 6 4" xfId="867"/>
    <cellStyle name="Calculation 2 6 4 2" xfId="13303"/>
    <cellStyle name="Calculation 2 6 4 2 2" xfId="19211"/>
    <cellStyle name="Calculation 2 6 4 2 2 2" xfId="35882"/>
    <cellStyle name="Calculation 2 6 4 2 3" xfId="22395"/>
    <cellStyle name="Calculation 2 6 4 2 3 2" xfId="39088"/>
    <cellStyle name="Calculation 2 6 4 2 4" xfId="25265"/>
    <cellStyle name="Calculation 2 6 4 2 4 2" xfId="42001"/>
    <cellStyle name="Calculation 2 6 4 2 5" xfId="29979"/>
    <cellStyle name="Calculation 2 6 4 3" xfId="16892"/>
    <cellStyle name="Calculation 2 6 4 3 2" xfId="33568"/>
    <cellStyle name="Calculation 2 6 4 4" xfId="17243"/>
    <cellStyle name="Calculation 2 6 4 4 2" xfId="33920"/>
    <cellStyle name="Calculation 2 6 4 5" xfId="16729"/>
    <cellStyle name="Calculation 2 6 4 5 2" xfId="33403"/>
    <cellStyle name="Calculation 2 6 4 6" xfId="27390"/>
    <cellStyle name="Calculation 2 6 4 7" xfId="10624"/>
    <cellStyle name="Calculation 2 6 5" xfId="868"/>
    <cellStyle name="Calculation 2 6 5 2" xfId="13449"/>
    <cellStyle name="Calculation 2 6 5 2 2" xfId="19324"/>
    <cellStyle name="Calculation 2 6 5 2 2 2" xfId="35994"/>
    <cellStyle name="Calculation 2 6 5 2 3" xfId="22501"/>
    <cellStyle name="Calculation 2 6 5 2 3 2" xfId="39195"/>
    <cellStyle name="Calculation 2 6 5 2 4" xfId="25365"/>
    <cellStyle name="Calculation 2 6 5 2 4 2" xfId="42102"/>
    <cellStyle name="Calculation 2 6 5 2 5" xfId="30124"/>
    <cellStyle name="Calculation 2 6 5 3" xfId="17003"/>
    <cellStyle name="Calculation 2 6 5 3 2" xfId="33679"/>
    <cellStyle name="Calculation 2 6 5 4" xfId="19002"/>
    <cellStyle name="Calculation 2 6 5 4 2" xfId="35674"/>
    <cellStyle name="Calculation 2 6 5 5" xfId="22509"/>
    <cellStyle name="Calculation 2 6 5 5 2" xfId="39203"/>
    <cellStyle name="Calculation 2 6 5 6" xfId="27535"/>
    <cellStyle name="Calculation 2 6 5 7" xfId="10762"/>
    <cellStyle name="Calculation 2 6 6" xfId="7121"/>
    <cellStyle name="Calculation 2 6 6 2" xfId="14867"/>
    <cellStyle name="Calculation 2 6 6 2 2" xfId="20594"/>
    <cellStyle name="Calculation 2 6 6 2 2 2" xfId="37262"/>
    <cellStyle name="Calculation 2 6 6 2 3" xfId="23729"/>
    <cellStyle name="Calculation 2 6 6 2 3 2" xfId="40439"/>
    <cellStyle name="Calculation 2 6 6 2 4" xfId="26488"/>
    <cellStyle name="Calculation 2 6 6 2 4 2" xfId="43229"/>
    <cellStyle name="Calculation 2 6 6 2 5" xfId="31538"/>
    <cellStyle name="Calculation 2 6 6 3" xfId="18307"/>
    <cellStyle name="Calculation 2 6 6 3 2" xfId="34982"/>
    <cellStyle name="Calculation 2 6 6 4" xfId="21554"/>
    <cellStyle name="Calculation 2 6 6 4 2" xfId="38228"/>
    <cellStyle name="Calculation 2 6 6 5" xfId="24582"/>
    <cellStyle name="Calculation 2 6 6 5 2" xfId="41302"/>
    <cellStyle name="Calculation 2 6 6 6" xfId="28940"/>
    <cellStyle name="Calculation 2 6 6 7" xfId="12193"/>
    <cellStyle name="Calculation 2 6 7" xfId="7122"/>
    <cellStyle name="Calculation 2 6 7 2" xfId="19029"/>
    <cellStyle name="Calculation 2 6 7 2 2" xfId="35700"/>
    <cellStyle name="Calculation 2 6 7 3" xfId="22227"/>
    <cellStyle name="Calculation 2 6 7 3 2" xfId="38918"/>
    <cellStyle name="Calculation 2 6 7 4" xfId="25124"/>
    <cellStyle name="Calculation 2 6 7 4 2" xfId="41859"/>
    <cellStyle name="Calculation 2 6 7 5" xfId="29768"/>
    <cellStyle name="Calculation 2 6 7 6" xfId="13091"/>
    <cellStyle name="Calculation 2 6 8" xfId="16567"/>
    <cellStyle name="Calculation 2 6 8 2" xfId="33240"/>
    <cellStyle name="Calculation 2 6 9" xfId="21033"/>
    <cellStyle name="Calculation 2 6 9 2" xfId="37702"/>
    <cellStyle name="Calculation 2 7" xfId="869"/>
    <cellStyle name="Calculation 2 7 10" xfId="16541"/>
    <cellStyle name="Calculation 2 7 10 2" xfId="33213"/>
    <cellStyle name="Calculation 2 7 11" xfId="27255"/>
    <cellStyle name="Calculation 2 7 12" xfId="10470"/>
    <cellStyle name="Calculation 2 7 2" xfId="870"/>
    <cellStyle name="Calculation 2 7 2 10" xfId="11336"/>
    <cellStyle name="Calculation 2 7 2 2" xfId="871"/>
    <cellStyle name="Calculation 2 7 2 2 2" xfId="14477"/>
    <cellStyle name="Calculation 2 7 2 2 2 2" xfId="20240"/>
    <cellStyle name="Calculation 2 7 2 2 2 2 2" xfId="36909"/>
    <cellStyle name="Calculation 2 7 2 2 2 3" xfId="23381"/>
    <cellStyle name="Calculation 2 7 2 2 2 3 2" xfId="40089"/>
    <cellStyle name="Calculation 2 7 2 2 2 4" xfId="26163"/>
    <cellStyle name="Calculation 2 7 2 2 2 4 2" xfId="42903"/>
    <cellStyle name="Calculation 2 7 2 2 2 5" xfId="31149"/>
    <cellStyle name="Calculation 2 7 2 2 3" xfId="17954"/>
    <cellStyle name="Calculation 2 7 2 2 3 2" xfId="34630"/>
    <cellStyle name="Calculation 2 7 2 2 4" xfId="16477"/>
    <cellStyle name="Calculation 2 7 2 2 4 2" xfId="33147"/>
    <cellStyle name="Calculation 2 7 2 2 5" xfId="16024"/>
    <cellStyle name="Calculation 2 7 2 2 5 2" xfId="32690"/>
    <cellStyle name="Calculation 2 7 2 2 6" xfId="28552"/>
    <cellStyle name="Calculation 2 7 2 2 7" xfId="11803"/>
    <cellStyle name="Calculation 2 7 2 3" xfId="872"/>
    <cellStyle name="Calculation 2 7 2 3 2" xfId="14731"/>
    <cellStyle name="Calculation 2 7 2 3 2 2" xfId="20494"/>
    <cellStyle name="Calculation 2 7 2 3 2 2 2" xfId="37162"/>
    <cellStyle name="Calculation 2 7 2 3 2 3" xfId="23633"/>
    <cellStyle name="Calculation 2 7 2 3 2 3 2" xfId="40343"/>
    <cellStyle name="Calculation 2 7 2 3 2 4" xfId="26416"/>
    <cellStyle name="Calculation 2 7 2 3 2 4 2" xfId="43157"/>
    <cellStyle name="Calculation 2 7 2 3 2 5" xfId="31402"/>
    <cellStyle name="Calculation 2 7 2 3 3" xfId="18208"/>
    <cellStyle name="Calculation 2 7 2 3 3 2" xfId="34883"/>
    <cellStyle name="Calculation 2 7 2 3 4" xfId="21460"/>
    <cellStyle name="Calculation 2 7 2 3 4 2" xfId="38134"/>
    <cellStyle name="Calculation 2 7 2 3 5" xfId="24510"/>
    <cellStyle name="Calculation 2 7 2 3 5 2" xfId="41230"/>
    <cellStyle name="Calculation 2 7 2 3 6" xfId="28804"/>
    <cellStyle name="Calculation 2 7 2 3 7" xfId="12057"/>
    <cellStyle name="Calculation 2 7 2 4" xfId="7123"/>
    <cellStyle name="Calculation 2 7 2 4 2" xfId="15461"/>
    <cellStyle name="Calculation 2 7 2 4 2 2" xfId="21096"/>
    <cellStyle name="Calculation 2 7 2 4 2 2 2" xfId="37765"/>
    <cellStyle name="Calculation 2 7 2 4 2 3" xfId="24209"/>
    <cellStyle name="Calculation 2 7 2 4 2 3 2" xfId="40926"/>
    <cellStyle name="Calculation 2 7 2 4 2 4" xfId="26915"/>
    <cellStyle name="Calculation 2 7 2 4 2 4 2" xfId="43656"/>
    <cellStyle name="Calculation 2 7 2 4 2 5" xfId="32132"/>
    <cellStyle name="Calculation 2 7 2 4 3" xfId="18855"/>
    <cellStyle name="Calculation 2 7 2 4 3 2" xfId="35533"/>
    <cellStyle name="Calculation 2 7 2 4 4" xfId="22064"/>
    <cellStyle name="Calculation 2 7 2 4 4 2" xfId="38746"/>
    <cellStyle name="Calculation 2 7 2 4 5" xfId="25002"/>
    <cellStyle name="Calculation 2 7 2 4 5 2" xfId="41729"/>
    <cellStyle name="Calculation 2 7 2 4 6" xfId="29534"/>
    <cellStyle name="Calculation 2 7 2 4 7" xfId="12848"/>
    <cellStyle name="Calculation 2 7 2 5" xfId="7124"/>
    <cellStyle name="Calculation 2 7 2 5 2" xfId="19799"/>
    <cellStyle name="Calculation 2 7 2 5 2 2" xfId="36469"/>
    <cellStyle name="Calculation 2 7 2 5 3" xfId="22949"/>
    <cellStyle name="Calculation 2 7 2 5 3 2" xfId="39651"/>
    <cellStyle name="Calculation 2 7 2 5 4" xfId="25745"/>
    <cellStyle name="Calculation 2 7 2 5 4 2" xfId="42484"/>
    <cellStyle name="Calculation 2 7 2 5 5" xfId="30682"/>
    <cellStyle name="Calculation 2 7 2 5 6" xfId="14009"/>
    <cellStyle name="Calculation 2 7 2 6" xfId="17506"/>
    <cellStyle name="Calculation 2 7 2 6 2" xfId="34183"/>
    <cellStyle name="Calculation 2 7 2 7" xfId="15752"/>
    <cellStyle name="Calculation 2 7 2 7 2" xfId="32413"/>
    <cellStyle name="Calculation 2 7 2 8" xfId="16502"/>
    <cellStyle name="Calculation 2 7 2 8 2" xfId="33174"/>
    <cellStyle name="Calculation 2 7 2 9" xfId="28090"/>
    <cellStyle name="Calculation 2 7 3" xfId="873"/>
    <cellStyle name="Calculation 2 7 3 2" xfId="13572"/>
    <cellStyle name="Calculation 2 7 3 2 2" xfId="19437"/>
    <cellStyle name="Calculation 2 7 3 2 2 2" xfId="36107"/>
    <cellStyle name="Calculation 2 7 3 2 3" xfId="22607"/>
    <cellStyle name="Calculation 2 7 3 2 3 2" xfId="39306"/>
    <cellStyle name="Calculation 2 7 3 2 4" xfId="25456"/>
    <cellStyle name="Calculation 2 7 3 2 4 2" xfId="42194"/>
    <cellStyle name="Calculation 2 7 3 2 5" xfId="30246"/>
    <cellStyle name="Calculation 2 7 3 3" xfId="17122"/>
    <cellStyle name="Calculation 2 7 3 3 2" xfId="33798"/>
    <cellStyle name="Calculation 2 7 3 4" xfId="15876"/>
    <cellStyle name="Calculation 2 7 3 4 2" xfId="32540"/>
    <cellStyle name="Calculation 2 7 3 5" xfId="16142"/>
    <cellStyle name="Calculation 2 7 3 5 2" xfId="32807"/>
    <cellStyle name="Calculation 2 7 3 6" xfId="27655"/>
    <cellStyle name="Calculation 2 7 3 7" xfId="10884"/>
    <cellStyle name="Calculation 2 7 4" xfId="874"/>
    <cellStyle name="Calculation 2 7 4 2" xfId="14177"/>
    <cellStyle name="Calculation 2 7 4 2 2" xfId="19940"/>
    <cellStyle name="Calculation 2 7 4 2 2 2" xfId="36610"/>
    <cellStyle name="Calculation 2 7 4 2 3" xfId="23086"/>
    <cellStyle name="Calculation 2 7 4 2 3 2" xfId="39789"/>
    <cellStyle name="Calculation 2 7 4 2 4" xfId="25865"/>
    <cellStyle name="Calculation 2 7 4 2 4 2" xfId="42604"/>
    <cellStyle name="Calculation 2 7 4 2 5" xfId="30850"/>
    <cellStyle name="Calculation 2 7 4 3" xfId="17654"/>
    <cellStyle name="Calculation 2 7 4 3 2" xfId="34331"/>
    <cellStyle name="Calculation 2 7 4 4" xfId="16496"/>
    <cellStyle name="Calculation 2 7 4 4 2" xfId="33168"/>
    <cellStyle name="Calculation 2 7 4 5" xfId="17103"/>
    <cellStyle name="Calculation 2 7 4 5 2" xfId="33779"/>
    <cellStyle name="Calculation 2 7 4 6" xfId="28257"/>
    <cellStyle name="Calculation 2 7 4 7" xfId="11503"/>
    <cellStyle name="Calculation 2 7 5" xfId="7125"/>
    <cellStyle name="Calculation 2 7 5 2" xfId="13520"/>
    <cellStyle name="Calculation 2 7 5 2 2" xfId="19387"/>
    <cellStyle name="Calculation 2 7 5 2 2 2" xfId="36057"/>
    <cellStyle name="Calculation 2 7 5 2 3" xfId="22557"/>
    <cellStyle name="Calculation 2 7 5 2 3 2" xfId="39256"/>
    <cellStyle name="Calculation 2 7 5 2 4" xfId="25416"/>
    <cellStyle name="Calculation 2 7 5 2 4 2" xfId="42154"/>
    <cellStyle name="Calculation 2 7 5 2 5" xfId="30194"/>
    <cellStyle name="Calculation 2 7 5 3" xfId="17070"/>
    <cellStyle name="Calculation 2 7 5 3 2" xfId="33745"/>
    <cellStyle name="Calculation 2 7 5 4" xfId="16267"/>
    <cellStyle name="Calculation 2 7 5 4 2" xfId="32932"/>
    <cellStyle name="Calculation 2 7 5 5" xfId="23877"/>
    <cellStyle name="Calculation 2 7 5 5 2" xfId="40588"/>
    <cellStyle name="Calculation 2 7 5 6" xfId="27603"/>
    <cellStyle name="Calculation 2 7 5 7" xfId="10828"/>
    <cellStyle name="Calculation 2 7 6" xfId="7126"/>
    <cellStyle name="Calculation 2 7 6 2" xfId="14944"/>
    <cellStyle name="Calculation 2 7 6 2 2" xfId="20665"/>
    <cellStyle name="Calculation 2 7 6 2 2 2" xfId="37333"/>
    <cellStyle name="Calculation 2 7 6 2 3" xfId="23797"/>
    <cellStyle name="Calculation 2 7 6 2 3 2" xfId="40508"/>
    <cellStyle name="Calculation 2 7 6 2 4" xfId="26548"/>
    <cellStyle name="Calculation 2 7 6 2 4 2" xfId="43289"/>
    <cellStyle name="Calculation 2 7 6 2 5" xfId="31615"/>
    <cellStyle name="Calculation 2 7 6 3" xfId="18378"/>
    <cellStyle name="Calculation 2 7 6 3 2" xfId="35053"/>
    <cellStyle name="Calculation 2 7 6 4" xfId="21623"/>
    <cellStyle name="Calculation 2 7 6 4 2" xfId="38298"/>
    <cellStyle name="Calculation 2 7 6 5" xfId="24641"/>
    <cellStyle name="Calculation 2 7 6 5 2" xfId="41362"/>
    <cellStyle name="Calculation 2 7 6 6" xfId="29017"/>
    <cellStyle name="Calculation 2 7 6 7" xfId="12270"/>
    <cellStyle name="Calculation 2 7 7" xfId="13168"/>
    <cellStyle name="Calculation 2 7 7 2" xfId="19100"/>
    <cellStyle name="Calculation 2 7 7 2 2" xfId="35771"/>
    <cellStyle name="Calculation 2 7 7 3" xfId="22294"/>
    <cellStyle name="Calculation 2 7 7 3 2" xfId="38987"/>
    <cellStyle name="Calculation 2 7 7 4" xfId="25183"/>
    <cellStyle name="Calculation 2 7 7 4 2" xfId="41919"/>
    <cellStyle name="Calculation 2 7 7 5" xfId="29844"/>
    <cellStyle name="Calculation 2 7 8" xfId="16758"/>
    <cellStyle name="Calculation 2 7 8 2" xfId="33432"/>
    <cellStyle name="Calculation 2 7 9" xfId="16299"/>
    <cellStyle name="Calculation 2 7 9 2" xfId="32966"/>
    <cellStyle name="Calculation 2 8" xfId="875"/>
    <cellStyle name="Calculation 2 8 10" xfId="22714"/>
    <cellStyle name="Calculation 2 8 10 2" xfId="39414"/>
    <cellStyle name="Calculation 2 8 11" xfId="27320"/>
    <cellStyle name="Calculation 2 8 12" xfId="10547"/>
    <cellStyle name="Calculation 2 8 2" xfId="876"/>
    <cellStyle name="Calculation 2 8 2 10" xfId="11406"/>
    <cellStyle name="Calculation 2 8 2 2" xfId="877"/>
    <cellStyle name="Calculation 2 8 2 2 2" xfId="14521"/>
    <cellStyle name="Calculation 2 8 2 2 2 2" xfId="20284"/>
    <cellStyle name="Calculation 2 8 2 2 2 2 2" xfId="36953"/>
    <cellStyle name="Calculation 2 8 2 2 2 3" xfId="23425"/>
    <cellStyle name="Calculation 2 8 2 2 2 3 2" xfId="40133"/>
    <cellStyle name="Calculation 2 8 2 2 2 4" xfId="26207"/>
    <cellStyle name="Calculation 2 8 2 2 2 4 2" xfId="42947"/>
    <cellStyle name="Calculation 2 8 2 2 2 5" xfId="31193"/>
    <cellStyle name="Calculation 2 8 2 2 3" xfId="17998"/>
    <cellStyle name="Calculation 2 8 2 2 3 2" xfId="34674"/>
    <cellStyle name="Calculation 2 8 2 2 4" xfId="16471"/>
    <cellStyle name="Calculation 2 8 2 2 4 2" xfId="33141"/>
    <cellStyle name="Calculation 2 8 2 2 5" xfId="17078"/>
    <cellStyle name="Calculation 2 8 2 2 5 2" xfId="33753"/>
    <cellStyle name="Calculation 2 8 2 2 6" xfId="28596"/>
    <cellStyle name="Calculation 2 8 2 2 7" xfId="11847"/>
    <cellStyle name="Calculation 2 8 2 3" xfId="878"/>
    <cellStyle name="Calculation 2 8 2 3 2" xfId="14771"/>
    <cellStyle name="Calculation 2 8 2 3 2 2" xfId="20534"/>
    <cellStyle name="Calculation 2 8 2 3 2 2 2" xfId="37202"/>
    <cellStyle name="Calculation 2 8 2 3 2 3" xfId="23673"/>
    <cellStyle name="Calculation 2 8 2 3 2 3 2" xfId="40383"/>
    <cellStyle name="Calculation 2 8 2 3 2 4" xfId="26456"/>
    <cellStyle name="Calculation 2 8 2 3 2 4 2" xfId="43197"/>
    <cellStyle name="Calculation 2 8 2 3 2 5" xfId="31442"/>
    <cellStyle name="Calculation 2 8 2 3 3" xfId="18248"/>
    <cellStyle name="Calculation 2 8 2 3 3 2" xfId="34923"/>
    <cellStyle name="Calculation 2 8 2 3 4" xfId="21500"/>
    <cellStyle name="Calculation 2 8 2 3 4 2" xfId="38174"/>
    <cellStyle name="Calculation 2 8 2 3 5" xfId="24550"/>
    <cellStyle name="Calculation 2 8 2 3 5 2" xfId="41270"/>
    <cellStyle name="Calculation 2 8 2 3 6" xfId="28844"/>
    <cellStyle name="Calculation 2 8 2 3 7" xfId="12097"/>
    <cellStyle name="Calculation 2 8 2 4" xfId="7127"/>
    <cellStyle name="Calculation 2 8 2 4 2" xfId="15526"/>
    <cellStyle name="Calculation 2 8 2 4 2 2" xfId="21148"/>
    <cellStyle name="Calculation 2 8 2 4 2 2 2" xfId="37818"/>
    <cellStyle name="Calculation 2 8 2 4 2 3" xfId="24261"/>
    <cellStyle name="Calculation 2 8 2 4 2 3 2" xfId="40978"/>
    <cellStyle name="Calculation 2 8 2 4 2 4" xfId="26955"/>
    <cellStyle name="Calculation 2 8 2 4 2 4 2" xfId="43696"/>
    <cellStyle name="Calculation 2 8 2 4 2 5" xfId="32197"/>
    <cellStyle name="Calculation 2 8 2 4 3" xfId="18906"/>
    <cellStyle name="Calculation 2 8 2 4 3 2" xfId="35585"/>
    <cellStyle name="Calculation 2 8 2 4 4" xfId="22115"/>
    <cellStyle name="Calculation 2 8 2 4 4 2" xfId="38798"/>
    <cellStyle name="Calculation 2 8 2 4 5" xfId="25042"/>
    <cellStyle name="Calculation 2 8 2 4 5 2" xfId="41769"/>
    <cellStyle name="Calculation 2 8 2 4 6" xfId="29599"/>
    <cellStyle name="Calculation 2 8 2 4 7" xfId="12913"/>
    <cellStyle name="Calculation 2 8 2 5" xfId="7128"/>
    <cellStyle name="Calculation 2 8 2 5 2" xfId="19852"/>
    <cellStyle name="Calculation 2 8 2 5 2 2" xfId="36522"/>
    <cellStyle name="Calculation 2 8 2 5 3" xfId="23002"/>
    <cellStyle name="Calculation 2 8 2 5 3 2" xfId="39704"/>
    <cellStyle name="Calculation 2 8 2 5 4" xfId="25785"/>
    <cellStyle name="Calculation 2 8 2 5 4 2" xfId="42524"/>
    <cellStyle name="Calculation 2 8 2 5 5" xfId="30747"/>
    <cellStyle name="Calculation 2 8 2 5 6" xfId="14074"/>
    <cellStyle name="Calculation 2 8 2 6" xfId="17569"/>
    <cellStyle name="Calculation 2 8 2 6 2" xfId="34246"/>
    <cellStyle name="Calculation 2 8 2 7" xfId="19023"/>
    <cellStyle name="Calculation 2 8 2 7 2" xfId="35694"/>
    <cellStyle name="Calculation 2 8 2 8" xfId="19575"/>
    <cellStyle name="Calculation 2 8 2 8 2" xfId="36246"/>
    <cellStyle name="Calculation 2 8 2 9" xfId="28155"/>
    <cellStyle name="Calculation 2 8 3" xfId="879"/>
    <cellStyle name="Calculation 2 8 3 2" xfId="13637"/>
    <cellStyle name="Calculation 2 8 3 2 2" xfId="19493"/>
    <cellStyle name="Calculation 2 8 3 2 2 2" xfId="36163"/>
    <cellStyle name="Calculation 2 8 3 2 3" xfId="22655"/>
    <cellStyle name="Calculation 2 8 3 2 3 2" xfId="39355"/>
    <cellStyle name="Calculation 2 8 3 2 4" xfId="25496"/>
    <cellStyle name="Calculation 2 8 3 2 4 2" xfId="42234"/>
    <cellStyle name="Calculation 2 8 3 2 5" xfId="30311"/>
    <cellStyle name="Calculation 2 8 3 3" xfId="17184"/>
    <cellStyle name="Calculation 2 8 3 3 2" xfId="33861"/>
    <cellStyle name="Calculation 2 8 3 4" xfId="16552"/>
    <cellStyle name="Calculation 2 8 3 4 2" xfId="33224"/>
    <cellStyle name="Calculation 2 8 3 5" xfId="16153"/>
    <cellStyle name="Calculation 2 8 3 5 2" xfId="32818"/>
    <cellStyle name="Calculation 2 8 3 6" xfId="27719"/>
    <cellStyle name="Calculation 2 8 3 7" xfId="10954"/>
    <cellStyle name="Calculation 2 8 4" xfId="880"/>
    <cellStyle name="Calculation 2 8 4 2" xfId="14221"/>
    <cellStyle name="Calculation 2 8 4 2 2" xfId="19984"/>
    <cellStyle name="Calculation 2 8 4 2 2 2" xfId="36654"/>
    <cellStyle name="Calculation 2 8 4 2 3" xfId="23130"/>
    <cellStyle name="Calculation 2 8 4 2 3 2" xfId="39833"/>
    <cellStyle name="Calculation 2 8 4 2 4" xfId="25909"/>
    <cellStyle name="Calculation 2 8 4 2 4 2" xfId="42648"/>
    <cellStyle name="Calculation 2 8 4 2 5" xfId="30894"/>
    <cellStyle name="Calculation 2 8 4 3" xfId="17698"/>
    <cellStyle name="Calculation 2 8 4 3 2" xfId="34375"/>
    <cellStyle name="Calculation 2 8 4 4" xfId="17100"/>
    <cellStyle name="Calculation 2 8 4 4 2" xfId="33775"/>
    <cellStyle name="Calculation 2 8 4 5" xfId="17383"/>
    <cellStyle name="Calculation 2 8 4 5 2" xfId="34059"/>
    <cellStyle name="Calculation 2 8 4 6" xfId="28301"/>
    <cellStyle name="Calculation 2 8 4 7" xfId="11547"/>
    <cellStyle name="Calculation 2 8 5" xfId="7129"/>
    <cellStyle name="Calculation 2 8 5 2" xfId="13521"/>
    <cellStyle name="Calculation 2 8 5 2 2" xfId="19388"/>
    <cellStyle name="Calculation 2 8 5 2 2 2" xfId="36058"/>
    <cellStyle name="Calculation 2 8 5 2 3" xfId="22558"/>
    <cellStyle name="Calculation 2 8 5 2 3 2" xfId="39257"/>
    <cellStyle name="Calculation 2 8 5 2 4" xfId="25417"/>
    <cellStyle name="Calculation 2 8 5 2 4 2" xfId="42155"/>
    <cellStyle name="Calculation 2 8 5 2 5" xfId="30195"/>
    <cellStyle name="Calculation 2 8 5 3" xfId="17071"/>
    <cellStyle name="Calculation 2 8 5 3 2" xfId="33746"/>
    <cellStyle name="Calculation 2 8 5 4" xfId="16266"/>
    <cellStyle name="Calculation 2 8 5 4 2" xfId="32931"/>
    <cellStyle name="Calculation 2 8 5 5" xfId="21704"/>
    <cellStyle name="Calculation 2 8 5 5 2" xfId="38379"/>
    <cellStyle name="Calculation 2 8 5 6" xfId="27604"/>
    <cellStyle name="Calculation 2 8 5 7" xfId="10829"/>
    <cellStyle name="Calculation 2 8 6" xfId="12335"/>
    <cellStyle name="Calculation 2 8 6 2" xfId="15009"/>
    <cellStyle name="Calculation 2 8 6 2 2" xfId="20719"/>
    <cellStyle name="Calculation 2 8 6 2 2 2" xfId="37388"/>
    <cellStyle name="Calculation 2 8 6 2 3" xfId="23847"/>
    <cellStyle name="Calculation 2 8 6 2 3 2" xfId="40558"/>
    <cellStyle name="Calculation 2 8 6 2 4" xfId="26588"/>
    <cellStyle name="Calculation 2 8 6 2 4 2" xfId="43329"/>
    <cellStyle name="Calculation 2 8 6 2 5" xfId="31680"/>
    <cellStyle name="Calculation 2 8 6 3" xfId="18431"/>
    <cellStyle name="Calculation 2 8 6 3 2" xfId="35108"/>
    <cellStyle name="Calculation 2 8 6 4" xfId="21674"/>
    <cellStyle name="Calculation 2 8 6 4 2" xfId="38349"/>
    <cellStyle name="Calculation 2 8 6 5" xfId="24681"/>
    <cellStyle name="Calculation 2 8 6 5 2" xfId="41402"/>
    <cellStyle name="Calculation 2 8 6 6" xfId="29082"/>
    <cellStyle name="Calculation 2 8 7" xfId="13233"/>
    <cellStyle name="Calculation 2 8 7 2" xfId="19155"/>
    <cellStyle name="Calculation 2 8 7 2 2" xfId="35826"/>
    <cellStyle name="Calculation 2 8 7 3" xfId="22343"/>
    <cellStyle name="Calculation 2 8 7 3 2" xfId="39036"/>
    <cellStyle name="Calculation 2 8 7 4" xfId="25223"/>
    <cellStyle name="Calculation 2 8 7 4 2" xfId="41959"/>
    <cellStyle name="Calculation 2 8 7 5" xfId="29909"/>
    <cellStyle name="Calculation 2 8 8" xfId="16826"/>
    <cellStyle name="Calculation 2 8 8 2" xfId="33501"/>
    <cellStyle name="Calculation 2 8 9" xfId="15994"/>
    <cellStyle name="Calculation 2 8 9 2" xfId="32660"/>
    <cellStyle name="Calculation 2 9" xfId="881"/>
    <cellStyle name="Calculation 2 9 10" xfId="11012"/>
    <cellStyle name="Calculation 2 9 2" xfId="882"/>
    <cellStyle name="Calculation 2 9 2 2" xfId="883"/>
    <cellStyle name="Calculation 2 9 2 2 2" xfId="20021"/>
    <cellStyle name="Calculation 2 9 2 2 2 2" xfId="36691"/>
    <cellStyle name="Calculation 2 9 2 2 3" xfId="23166"/>
    <cellStyle name="Calculation 2 9 2 2 3 2" xfId="39870"/>
    <cellStyle name="Calculation 2 9 2 2 4" xfId="25946"/>
    <cellStyle name="Calculation 2 9 2 2 4 2" xfId="42685"/>
    <cellStyle name="Calculation 2 9 2 2 5" xfId="30931"/>
    <cellStyle name="Calculation 2 9 2 2 6" xfId="14258"/>
    <cellStyle name="Calculation 2 9 2 3" xfId="884"/>
    <cellStyle name="Calculation 2 9 2 3 2" xfId="34412"/>
    <cellStyle name="Calculation 2 9 2 3 3" xfId="17735"/>
    <cellStyle name="Calculation 2 9 2 4" xfId="16487"/>
    <cellStyle name="Calculation 2 9 2 4 2" xfId="33158"/>
    <cellStyle name="Calculation 2 9 2 5" xfId="17223"/>
    <cellStyle name="Calculation 2 9 2 5 2" xfId="33900"/>
    <cellStyle name="Calculation 2 9 2 6" xfId="28337"/>
    <cellStyle name="Calculation 2 9 2 7" xfId="11584"/>
    <cellStyle name="Calculation 2 9 3" xfId="885"/>
    <cellStyle name="Calculation 2 9 3 2" xfId="13319"/>
    <cellStyle name="Calculation 2 9 3 2 2" xfId="19227"/>
    <cellStyle name="Calculation 2 9 3 2 2 2" xfId="35898"/>
    <cellStyle name="Calculation 2 9 3 2 3" xfId="22409"/>
    <cellStyle name="Calculation 2 9 3 2 3 2" xfId="39102"/>
    <cellStyle name="Calculation 2 9 3 2 4" xfId="25274"/>
    <cellStyle name="Calculation 2 9 3 2 4 2" xfId="42010"/>
    <cellStyle name="Calculation 2 9 3 2 5" xfId="29995"/>
    <cellStyle name="Calculation 2 9 3 3" xfId="16906"/>
    <cellStyle name="Calculation 2 9 3 3 2" xfId="33582"/>
    <cellStyle name="Calculation 2 9 3 4" xfId="18515"/>
    <cellStyle name="Calculation 2 9 3 4 2" xfId="35192"/>
    <cellStyle name="Calculation 2 9 3 5" xfId="16385"/>
    <cellStyle name="Calculation 2 9 3 5 2" xfId="33053"/>
    <cellStyle name="Calculation 2 9 3 6" xfId="27406"/>
    <cellStyle name="Calculation 2 9 3 7" xfId="10640"/>
    <cellStyle name="Calculation 2 9 4" xfId="886"/>
    <cellStyle name="Calculation 2 9 4 2" xfId="15083"/>
    <cellStyle name="Calculation 2 9 4 2 2" xfId="20777"/>
    <cellStyle name="Calculation 2 9 4 2 2 2" xfId="37446"/>
    <cellStyle name="Calculation 2 9 4 2 3" xfId="23899"/>
    <cellStyle name="Calculation 2 9 4 2 3 2" xfId="40612"/>
    <cellStyle name="Calculation 2 9 4 2 4" xfId="26638"/>
    <cellStyle name="Calculation 2 9 4 2 4 2" xfId="43379"/>
    <cellStyle name="Calculation 2 9 4 2 5" xfId="31754"/>
    <cellStyle name="Calculation 2 9 4 3" xfId="18490"/>
    <cellStyle name="Calculation 2 9 4 3 2" xfId="35167"/>
    <cellStyle name="Calculation 2 9 4 4" xfId="21727"/>
    <cellStyle name="Calculation 2 9 4 4 2" xfId="38404"/>
    <cellStyle name="Calculation 2 9 4 5" xfId="24729"/>
    <cellStyle name="Calculation 2 9 4 5 2" xfId="41452"/>
    <cellStyle name="Calculation 2 9 4 6" xfId="29156"/>
    <cellStyle name="Calculation 2 9 4 7" xfId="12415"/>
    <cellStyle name="Calculation 2 9 5" xfId="7130"/>
    <cellStyle name="Calculation 2 9 5 2" xfId="19545"/>
    <cellStyle name="Calculation 2 9 5 2 2" xfId="36216"/>
    <cellStyle name="Calculation 2 9 5 3" xfId="22701"/>
    <cellStyle name="Calculation 2 9 5 3 2" xfId="39401"/>
    <cellStyle name="Calculation 2 9 5 4" xfId="25537"/>
    <cellStyle name="Calculation 2 9 5 4 2" xfId="42275"/>
    <cellStyle name="Calculation 2 9 5 5" xfId="30376"/>
    <cellStyle name="Calculation 2 9 5 6" xfId="13702"/>
    <cellStyle name="Calculation 2 9 6" xfId="17233"/>
    <cellStyle name="Calculation 2 9 6 2" xfId="33910"/>
    <cellStyle name="Calculation 2 9 7" xfId="15829"/>
    <cellStyle name="Calculation 2 9 7 2" xfId="32492"/>
    <cellStyle name="Calculation 2 9 8" xfId="16166"/>
    <cellStyle name="Calculation 2 9 8 2" xfId="32831"/>
    <cellStyle name="Calculation 2 9 9" xfId="27784"/>
    <cellStyle name="Calculation 2_QC" xfId="6196"/>
    <cellStyle name="Calculation 3" xfId="887"/>
    <cellStyle name="Calculation 3 10" xfId="888"/>
    <cellStyle name="Calculation 3 10 2" xfId="889"/>
    <cellStyle name="Calculation 3 10 2 2" xfId="890"/>
    <cellStyle name="Calculation 3 10 2 3" xfId="891"/>
    <cellStyle name="Calculation 3 10 3" xfId="892"/>
    <cellStyle name="Calculation 3 10 4" xfId="893"/>
    <cellStyle name="Calculation 3 10 5" xfId="7131"/>
    <cellStyle name="Calculation 3 11" xfId="894"/>
    <cellStyle name="Calculation 3 11 2" xfId="895"/>
    <cellStyle name="Calculation 3 11 2 2" xfId="896"/>
    <cellStyle name="Calculation 3 11 2 3" xfId="897"/>
    <cellStyle name="Calculation 3 11 3" xfId="898"/>
    <cellStyle name="Calculation 3 11 4" xfId="899"/>
    <cellStyle name="Calculation 3 11 5" xfId="7132"/>
    <cellStyle name="Calculation 3 11 6" xfId="43808"/>
    <cellStyle name="Calculation 3 12" xfId="900"/>
    <cellStyle name="Calculation 3 12 2" xfId="901"/>
    <cellStyle name="Calculation 3 12 2 2" xfId="902"/>
    <cellStyle name="Calculation 3 12 2 3" xfId="903"/>
    <cellStyle name="Calculation 3 12 3" xfId="904"/>
    <cellStyle name="Calculation 3 12 4" xfId="905"/>
    <cellStyle name="Calculation 3 12 5" xfId="7133"/>
    <cellStyle name="Calculation 3 13" xfId="906"/>
    <cellStyle name="Calculation 3 13 2" xfId="907"/>
    <cellStyle name="Calculation 3 13 2 2" xfId="908"/>
    <cellStyle name="Calculation 3 13 2 3" xfId="909"/>
    <cellStyle name="Calculation 3 13 3" xfId="910"/>
    <cellStyle name="Calculation 3 13 4" xfId="911"/>
    <cellStyle name="Calculation 3 13 5" xfId="7134"/>
    <cellStyle name="Calculation 3 14" xfId="912"/>
    <cellStyle name="Calculation 3 14 2" xfId="913"/>
    <cellStyle name="Calculation 3 14 2 2" xfId="914"/>
    <cellStyle name="Calculation 3 14 2 3" xfId="915"/>
    <cellStyle name="Calculation 3 14 3" xfId="916"/>
    <cellStyle name="Calculation 3 14 4" xfId="917"/>
    <cellStyle name="Calculation 3 14 5" xfId="7135"/>
    <cellStyle name="Calculation 3 15" xfId="918"/>
    <cellStyle name="Calculation 3 15 2" xfId="919"/>
    <cellStyle name="Calculation 3 15 2 2" xfId="920"/>
    <cellStyle name="Calculation 3 15 2 3" xfId="921"/>
    <cellStyle name="Calculation 3 15 3" xfId="922"/>
    <cellStyle name="Calculation 3 15 4" xfId="923"/>
    <cellStyle name="Calculation 3 15 5" xfId="7136"/>
    <cellStyle name="Calculation 3 16" xfId="924"/>
    <cellStyle name="Calculation 3 16 2" xfId="925"/>
    <cellStyle name="Calculation 3 16 2 2" xfId="926"/>
    <cellStyle name="Calculation 3 16 2 3" xfId="927"/>
    <cellStyle name="Calculation 3 16 3" xfId="928"/>
    <cellStyle name="Calculation 3 16 4" xfId="929"/>
    <cellStyle name="Calculation 3 16 5" xfId="7137"/>
    <cellStyle name="Calculation 3 17" xfId="930"/>
    <cellStyle name="Calculation 3 17 2" xfId="931"/>
    <cellStyle name="Calculation 3 17 3" xfId="932"/>
    <cellStyle name="Calculation 3 17 4" xfId="7138"/>
    <cellStyle name="Calculation 3 17 5" xfId="7139"/>
    <cellStyle name="Calculation 3 18" xfId="7140"/>
    <cellStyle name="Calculation 3 19" xfId="7141"/>
    <cellStyle name="Calculation 3 2" xfId="933"/>
    <cellStyle name="Calculation 3 2 10" xfId="934"/>
    <cellStyle name="Calculation 3 2 10 2" xfId="935"/>
    <cellStyle name="Calculation 3 2 10 2 2" xfId="936"/>
    <cellStyle name="Calculation 3 2 10 2 3" xfId="937"/>
    <cellStyle name="Calculation 3 2 10 2 4" xfId="38806"/>
    <cellStyle name="Calculation 3 2 10 3" xfId="938"/>
    <cellStyle name="Calculation 3 2 10 4" xfId="939"/>
    <cellStyle name="Calculation 3 2 10 5" xfId="7142"/>
    <cellStyle name="Calculation 3 2 10 6" xfId="22123"/>
    <cellStyle name="Calculation 3 2 11" xfId="940"/>
    <cellStyle name="Calculation 3 2 11 2" xfId="941"/>
    <cellStyle name="Calculation 3 2 11 2 2" xfId="942"/>
    <cellStyle name="Calculation 3 2 11 2 3" xfId="943"/>
    <cellStyle name="Calculation 3 2 11 3" xfId="944"/>
    <cellStyle name="Calculation 3 2 11 4" xfId="945"/>
    <cellStyle name="Calculation 3 2 11 5" xfId="7143"/>
    <cellStyle name="Calculation 3 2 11 6" xfId="27180"/>
    <cellStyle name="Calculation 3 2 12" xfId="946"/>
    <cellStyle name="Calculation 3 2 12 2" xfId="947"/>
    <cellStyle name="Calculation 3 2 12 2 2" xfId="948"/>
    <cellStyle name="Calculation 3 2 12 2 3" xfId="949"/>
    <cellStyle name="Calculation 3 2 12 3" xfId="950"/>
    <cellStyle name="Calculation 3 2 12 4" xfId="951"/>
    <cellStyle name="Calculation 3 2 12 5" xfId="7144"/>
    <cellStyle name="Calculation 3 2 13" xfId="952"/>
    <cellStyle name="Calculation 3 2 13 2" xfId="953"/>
    <cellStyle name="Calculation 3 2 13 3" xfId="954"/>
    <cellStyle name="Calculation 3 2 13 4" xfId="7145"/>
    <cellStyle name="Calculation 3 2 13 5" xfId="7146"/>
    <cellStyle name="Calculation 3 2 14" xfId="955"/>
    <cellStyle name="Calculation 3 2 15" xfId="956"/>
    <cellStyle name="Calculation 3 2 16" xfId="7147"/>
    <cellStyle name="Calculation 3 2 17" xfId="10216"/>
    <cellStyle name="Calculation 3 2 2" xfId="957"/>
    <cellStyle name="Calculation 3 2 2 10" xfId="11261"/>
    <cellStyle name="Calculation 3 2 2 2" xfId="958"/>
    <cellStyle name="Calculation 3 2 2 2 2" xfId="959"/>
    <cellStyle name="Calculation 3 2 2 2 2 2" xfId="20177"/>
    <cellStyle name="Calculation 3 2 2 2 2 2 2" xfId="36846"/>
    <cellStyle name="Calculation 3 2 2 2 2 3" xfId="23319"/>
    <cellStyle name="Calculation 3 2 2 2 2 3 2" xfId="40026"/>
    <cellStyle name="Calculation 3 2 2 2 2 4" xfId="26100"/>
    <cellStyle name="Calculation 3 2 2 2 2 4 2" xfId="42840"/>
    <cellStyle name="Calculation 3 2 2 2 2 5" xfId="31086"/>
    <cellStyle name="Calculation 3 2 2 2 2 6" xfId="14414"/>
    <cellStyle name="Calculation 3 2 2 2 3" xfId="960"/>
    <cellStyle name="Calculation 3 2 2 2 3 2" xfId="34567"/>
    <cellStyle name="Calculation 3 2 2 2 3 3" xfId="17891"/>
    <cellStyle name="Calculation 3 2 2 2 4" xfId="7148"/>
    <cellStyle name="Calculation 3 2 2 2 4 2" xfId="33152"/>
    <cellStyle name="Calculation 3 2 2 2 4 3" xfId="16481"/>
    <cellStyle name="Calculation 3 2 2 2 5" xfId="7149"/>
    <cellStyle name="Calculation 3 2 2 2 5 2" xfId="32691"/>
    <cellStyle name="Calculation 3 2 2 2 5 3" xfId="16025"/>
    <cellStyle name="Calculation 3 2 2 2 6" xfId="28490"/>
    <cellStyle name="Calculation 3 2 2 2 7" xfId="11740"/>
    <cellStyle name="Calculation 3 2 2 3" xfId="961"/>
    <cellStyle name="Calculation 3 2 2 3 2" xfId="962"/>
    <cellStyle name="Calculation 3 2 2 3 2 2" xfId="20435"/>
    <cellStyle name="Calculation 3 2 2 3 2 2 2" xfId="37103"/>
    <cellStyle name="Calculation 3 2 2 3 2 3" xfId="23575"/>
    <cellStyle name="Calculation 3 2 2 3 2 3 2" xfId="40284"/>
    <cellStyle name="Calculation 3 2 2 3 2 4" xfId="26357"/>
    <cellStyle name="Calculation 3 2 2 3 2 4 2" xfId="43098"/>
    <cellStyle name="Calculation 3 2 2 3 2 5" xfId="31343"/>
    <cellStyle name="Calculation 3 2 2 3 2 6" xfId="14672"/>
    <cellStyle name="Calculation 3 2 2 3 3" xfId="963"/>
    <cellStyle name="Calculation 3 2 2 3 3 2" xfId="34824"/>
    <cellStyle name="Calculation 3 2 2 3 3 3" xfId="18149"/>
    <cellStyle name="Calculation 3 2 2 3 4" xfId="7150"/>
    <cellStyle name="Calculation 3 2 2 3 4 2" xfId="38075"/>
    <cellStyle name="Calculation 3 2 2 3 4 3" xfId="21402"/>
    <cellStyle name="Calculation 3 2 2 3 5" xfId="7151"/>
    <cellStyle name="Calculation 3 2 2 3 5 2" xfId="41171"/>
    <cellStyle name="Calculation 3 2 2 3 5 3" xfId="24452"/>
    <cellStyle name="Calculation 3 2 2 3 6" xfId="28746"/>
    <cellStyle name="Calculation 3 2 2 3 7" xfId="11998"/>
    <cellStyle name="Calculation 3 2 2 4" xfId="964"/>
    <cellStyle name="Calculation 3 2 2 4 2" xfId="965"/>
    <cellStyle name="Calculation 3 2 2 4 2 2" xfId="21024"/>
    <cellStyle name="Calculation 3 2 2 4 2 2 2" xfId="37693"/>
    <cellStyle name="Calculation 3 2 2 4 2 3" xfId="24136"/>
    <cellStyle name="Calculation 3 2 2 4 2 3 2" xfId="40853"/>
    <cellStyle name="Calculation 3 2 2 4 2 4" xfId="26854"/>
    <cellStyle name="Calculation 3 2 2 4 2 4 2" xfId="43595"/>
    <cellStyle name="Calculation 3 2 2 4 2 5" xfId="32054"/>
    <cellStyle name="Calculation 3 2 2 4 2 6" xfId="15383"/>
    <cellStyle name="Calculation 3 2 2 4 3" xfId="966"/>
    <cellStyle name="Calculation 3 2 2 4 3 2" xfId="35459"/>
    <cellStyle name="Calculation 3 2 2 4 3 3" xfId="18781"/>
    <cellStyle name="Calculation 3 2 2 4 4" xfId="21990"/>
    <cellStyle name="Calculation 3 2 2 4 4 2" xfId="38672"/>
    <cellStyle name="Calculation 3 2 2 4 5" xfId="24941"/>
    <cellStyle name="Calculation 3 2 2 4 5 2" xfId="41668"/>
    <cellStyle name="Calculation 3 2 2 4 6" xfId="29456"/>
    <cellStyle name="Calculation 3 2 2 4 7" xfId="12768"/>
    <cellStyle name="Calculation 3 2 2 5" xfId="967"/>
    <cellStyle name="Calculation 3 2 2 5 2" xfId="19729"/>
    <cellStyle name="Calculation 3 2 2 5 2 2" xfId="36399"/>
    <cellStyle name="Calculation 3 2 2 5 3" xfId="22878"/>
    <cellStyle name="Calculation 3 2 2 5 3 2" xfId="39580"/>
    <cellStyle name="Calculation 3 2 2 5 4" xfId="25686"/>
    <cellStyle name="Calculation 3 2 2 5 4 2" xfId="42425"/>
    <cellStyle name="Calculation 3 2 2 5 5" xfId="30606"/>
    <cellStyle name="Calculation 3 2 2 5 6" xfId="13933"/>
    <cellStyle name="Calculation 3 2 2 6" xfId="968"/>
    <cellStyle name="Calculation 3 2 2 6 2" xfId="34107"/>
    <cellStyle name="Calculation 3 2 2 6 3" xfId="17430"/>
    <cellStyle name="Calculation 3 2 2 7" xfId="7152"/>
    <cellStyle name="Calculation 3 2 2 7 2" xfId="37241"/>
    <cellStyle name="Calculation 3 2 2 7 3" xfId="20573"/>
    <cellStyle name="Calculation 3 2 2 8" xfId="7153"/>
    <cellStyle name="Calculation 3 2 2 8 2" xfId="38914"/>
    <cellStyle name="Calculation 3 2 2 8 3" xfId="22223"/>
    <cellStyle name="Calculation 3 2 2 9" xfId="28014"/>
    <cellStyle name="Calculation 3 2 3" xfId="969"/>
    <cellStyle name="Calculation 3 2 3 2" xfId="970"/>
    <cellStyle name="Calculation 3 2 3 2 2" xfId="971"/>
    <cellStyle name="Calculation 3 2 3 2 2 2" xfId="36022"/>
    <cellStyle name="Calculation 3 2 3 2 2 3" xfId="19351"/>
    <cellStyle name="Calculation 3 2 3 2 3" xfId="972"/>
    <cellStyle name="Calculation 3 2 3 2 3 2" xfId="39222"/>
    <cellStyle name="Calculation 3 2 3 2 3 3" xfId="22526"/>
    <cellStyle name="Calculation 3 2 3 2 4" xfId="7154"/>
    <cellStyle name="Calculation 3 2 3 2 4 2" xfId="42120"/>
    <cellStyle name="Calculation 3 2 3 2 4 3" xfId="25383"/>
    <cellStyle name="Calculation 3 2 3 2 5" xfId="7155"/>
    <cellStyle name="Calculation 3 2 3 2 5 2" xfId="30156"/>
    <cellStyle name="Calculation 3 2 3 2 6" xfId="13481"/>
    <cellStyle name="Calculation 3 2 3 3" xfId="973"/>
    <cellStyle name="Calculation 3 2 3 3 2" xfId="974"/>
    <cellStyle name="Calculation 3 2 3 3 2 2" xfId="33710"/>
    <cellStyle name="Calculation 3 2 3 3 3" xfId="975"/>
    <cellStyle name="Calculation 3 2 3 3 4" xfId="17034"/>
    <cellStyle name="Calculation 3 2 3 4" xfId="976"/>
    <cellStyle name="Calculation 3 2 3 4 2" xfId="33899"/>
    <cellStyle name="Calculation 3 2 3 4 3" xfId="17222"/>
    <cellStyle name="Calculation 3 2 3 5" xfId="977"/>
    <cellStyle name="Calculation 3 2 3 5 2" xfId="38893"/>
    <cellStyle name="Calculation 3 2 3 5 3" xfId="22203"/>
    <cellStyle name="Calculation 3 2 3 6" xfId="7156"/>
    <cellStyle name="Calculation 3 2 3 6 2" xfId="27567"/>
    <cellStyle name="Calculation 3 2 3 7" xfId="7157"/>
    <cellStyle name="Calculation 3 2 3 8" xfId="10794"/>
    <cellStyle name="Calculation 3 2 4" xfId="978"/>
    <cellStyle name="Calculation 3 2 4 2" xfId="979"/>
    <cellStyle name="Calculation 3 2 4 2 2" xfId="980"/>
    <cellStyle name="Calculation 3 2 4 2 2 2" xfId="35881"/>
    <cellStyle name="Calculation 3 2 4 2 2 3" xfId="19210"/>
    <cellStyle name="Calculation 3 2 4 2 3" xfId="981"/>
    <cellStyle name="Calculation 3 2 4 2 3 2" xfId="39087"/>
    <cellStyle name="Calculation 3 2 4 2 3 3" xfId="22394"/>
    <cellStyle name="Calculation 3 2 4 2 4" xfId="7158"/>
    <cellStyle name="Calculation 3 2 4 2 4 2" xfId="42000"/>
    <cellStyle name="Calculation 3 2 4 2 4 3" xfId="25264"/>
    <cellStyle name="Calculation 3 2 4 2 5" xfId="7159"/>
    <cellStyle name="Calculation 3 2 4 2 5 2" xfId="29978"/>
    <cellStyle name="Calculation 3 2 4 2 6" xfId="13302"/>
    <cellStyle name="Calculation 3 2 4 3" xfId="982"/>
    <cellStyle name="Calculation 3 2 4 3 2" xfId="33567"/>
    <cellStyle name="Calculation 3 2 4 3 3" xfId="16891"/>
    <cellStyle name="Calculation 3 2 4 4" xfId="983"/>
    <cellStyle name="Calculation 3 2 4 4 2" xfId="35193"/>
    <cellStyle name="Calculation 3 2 4 4 3" xfId="18516"/>
    <cellStyle name="Calculation 3 2 4 5" xfId="7160"/>
    <cellStyle name="Calculation 3 2 4 5 2" xfId="33456"/>
    <cellStyle name="Calculation 3 2 4 5 3" xfId="16782"/>
    <cellStyle name="Calculation 3 2 4 6" xfId="27389"/>
    <cellStyle name="Calculation 3 2 4 7" xfId="10623"/>
    <cellStyle name="Calculation 3 2 5" xfId="984"/>
    <cellStyle name="Calculation 3 2 5 2" xfId="985"/>
    <cellStyle name="Calculation 3 2 5 2 2" xfId="986"/>
    <cellStyle name="Calculation 3 2 5 2 2 2" xfId="35885"/>
    <cellStyle name="Calculation 3 2 5 2 2 3" xfId="19214"/>
    <cellStyle name="Calculation 3 2 5 2 3" xfId="987"/>
    <cellStyle name="Calculation 3 2 5 2 3 2" xfId="39091"/>
    <cellStyle name="Calculation 3 2 5 2 3 3" xfId="22398"/>
    <cellStyle name="Calculation 3 2 5 2 4" xfId="7161"/>
    <cellStyle name="Calculation 3 2 5 2 4 2" xfId="42003"/>
    <cellStyle name="Calculation 3 2 5 2 4 3" xfId="25267"/>
    <cellStyle name="Calculation 3 2 5 2 5" xfId="7162"/>
    <cellStyle name="Calculation 3 2 5 2 5 2" xfId="29982"/>
    <cellStyle name="Calculation 3 2 5 2 6" xfId="13306"/>
    <cellStyle name="Calculation 3 2 5 3" xfId="988"/>
    <cellStyle name="Calculation 3 2 5 3 2" xfId="33571"/>
    <cellStyle name="Calculation 3 2 5 3 3" xfId="16895"/>
    <cellStyle name="Calculation 3 2 5 4" xfId="989"/>
    <cellStyle name="Calculation 3 2 5 4 2" xfId="32949"/>
    <cellStyle name="Calculation 3 2 5 4 3" xfId="16283"/>
    <cellStyle name="Calculation 3 2 5 5" xfId="7163"/>
    <cellStyle name="Calculation 3 2 5 5 2" xfId="34238"/>
    <cellStyle name="Calculation 3 2 5 5 3" xfId="17561"/>
    <cellStyle name="Calculation 3 2 5 6" xfId="27393"/>
    <cellStyle name="Calculation 3 2 5 7" xfId="10627"/>
    <cellStyle name="Calculation 3 2 6" xfId="990"/>
    <cellStyle name="Calculation 3 2 6 2" xfId="991"/>
    <cellStyle name="Calculation 3 2 6 2 2" xfId="992"/>
    <cellStyle name="Calculation 3 2 6 2 2 2" xfId="37263"/>
    <cellStyle name="Calculation 3 2 6 2 2 3" xfId="20595"/>
    <cellStyle name="Calculation 3 2 6 2 3" xfId="993"/>
    <cellStyle name="Calculation 3 2 6 2 3 2" xfId="40440"/>
    <cellStyle name="Calculation 3 2 6 2 3 3" xfId="23730"/>
    <cellStyle name="Calculation 3 2 6 2 4" xfId="26489"/>
    <cellStyle name="Calculation 3 2 6 2 4 2" xfId="43230"/>
    <cellStyle name="Calculation 3 2 6 2 5" xfId="31539"/>
    <cellStyle name="Calculation 3 2 6 2 6" xfId="14868"/>
    <cellStyle name="Calculation 3 2 6 3" xfId="994"/>
    <cellStyle name="Calculation 3 2 6 3 2" xfId="34983"/>
    <cellStyle name="Calculation 3 2 6 3 3" xfId="18308"/>
    <cellStyle name="Calculation 3 2 6 4" xfId="995"/>
    <cellStyle name="Calculation 3 2 6 4 2" xfId="38229"/>
    <cellStyle name="Calculation 3 2 6 4 3" xfId="21555"/>
    <cellStyle name="Calculation 3 2 6 5" xfId="7164"/>
    <cellStyle name="Calculation 3 2 6 5 2" xfId="41303"/>
    <cellStyle name="Calculation 3 2 6 5 3" xfId="24583"/>
    <cellStyle name="Calculation 3 2 6 6" xfId="28941"/>
    <cellStyle name="Calculation 3 2 6 7" xfId="12194"/>
    <cellStyle name="Calculation 3 2 7" xfId="996"/>
    <cellStyle name="Calculation 3 2 7 2" xfId="997"/>
    <cellStyle name="Calculation 3 2 7 2 2" xfId="998"/>
    <cellStyle name="Calculation 3 2 7 2 2 2" xfId="35701"/>
    <cellStyle name="Calculation 3 2 7 2 3" xfId="999"/>
    <cellStyle name="Calculation 3 2 7 2 4" xfId="19030"/>
    <cellStyle name="Calculation 3 2 7 3" xfId="1000"/>
    <cellStyle name="Calculation 3 2 7 3 2" xfId="38919"/>
    <cellStyle name="Calculation 3 2 7 3 3" xfId="22228"/>
    <cellStyle name="Calculation 3 2 7 4" xfId="1001"/>
    <cellStyle name="Calculation 3 2 7 4 2" xfId="41860"/>
    <cellStyle name="Calculation 3 2 7 4 3" xfId="25125"/>
    <cellStyle name="Calculation 3 2 7 5" xfId="7165"/>
    <cellStyle name="Calculation 3 2 7 5 2" xfId="29769"/>
    <cellStyle name="Calculation 3 2 7 6" xfId="13092"/>
    <cellStyle name="Calculation 3 2 8" xfId="1002"/>
    <cellStyle name="Calculation 3 2 8 2" xfId="1003"/>
    <cellStyle name="Calculation 3 2 8 2 2" xfId="1004"/>
    <cellStyle name="Calculation 3 2 8 2 3" xfId="1005"/>
    <cellStyle name="Calculation 3 2 8 2 4" xfId="33241"/>
    <cellStyle name="Calculation 3 2 8 3" xfId="1006"/>
    <cellStyle name="Calculation 3 2 8 4" xfId="1007"/>
    <cellStyle name="Calculation 3 2 8 5" xfId="7166"/>
    <cellStyle name="Calculation 3 2 8 6" xfId="16568"/>
    <cellStyle name="Calculation 3 2 9" xfId="1008"/>
    <cellStyle name="Calculation 3 2 9 2" xfId="1009"/>
    <cellStyle name="Calculation 3 2 9 2 2" xfId="1010"/>
    <cellStyle name="Calculation 3 2 9 2 3" xfId="1011"/>
    <cellStyle name="Calculation 3 2 9 2 4" xfId="35468"/>
    <cellStyle name="Calculation 3 2 9 3" xfId="1012"/>
    <cellStyle name="Calculation 3 2 9 4" xfId="1013"/>
    <cellStyle name="Calculation 3 2 9 5" xfId="7167"/>
    <cellStyle name="Calculation 3 2 9 6" xfId="18790"/>
    <cellStyle name="Calculation 3 20" xfId="7168"/>
    <cellStyle name="Calculation 3 21" xfId="43894"/>
    <cellStyle name="Calculation 3 22" xfId="43994"/>
    <cellStyle name="Calculation 3 3" xfId="1014"/>
    <cellStyle name="Calculation 3 3 10" xfId="22686"/>
    <cellStyle name="Calculation 3 3 10 2" xfId="39386"/>
    <cellStyle name="Calculation 3 3 11" xfId="27254"/>
    <cellStyle name="Calculation 3 3 12" xfId="10469"/>
    <cellStyle name="Calculation 3 3 2" xfId="11335"/>
    <cellStyle name="Calculation 3 3 2 2" xfId="11802"/>
    <cellStyle name="Calculation 3 3 2 2 2" xfId="14476"/>
    <cellStyle name="Calculation 3 3 2 2 2 2" xfId="20239"/>
    <cellStyle name="Calculation 3 3 2 2 2 2 2" xfId="36908"/>
    <cellStyle name="Calculation 3 3 2 2 2 3" xfId="23380"/>
    <cellStyle name="Calculation 3 3 2 2 2 3 2" xfId="40088"/>
    <cellStyle name="Calculation 3 3 2 2 2 4" xfId="26162"/>
    <cellStyle name="Calculation 3 3 2 2 2 4 2" xfId="42902"/>
    <cellStyle name="Calculation 3 3 2 2 2 5" xfId="31148"/>
    <cellStyle name="Calculation 3 3 2 2 3" xfId="17953"/>
    <cellStyle name="Calculation 3 3 2 2 3 2" xfId="34629"/>
    <cellStyle name="Calculation 3 3 2 2 4" xfId="16718"/>
    <cellStyle name="Calculation 3 3 2 2 4 2" xfId="33392"/>
    <cellStyle name="Calculation 3 3 2 2 5" xfId="24313"/>
    <cellStyle name="Calculation 3 3 2 2 5 2" xfId="41031"/>
    <cellStyle name="Calculation 3 3 2 2 6" xfId="28551"/>
    <cellStyle name="Calculation 3 3 2 3" xfId="12056"/>
    <cellStyle name="Calculation 3 3 2 3 2" xfId="14730"/>
    <cellStyle name="Calculation 3 3 2 3 2 2" xfId="20493"/>
    <cellStyle name="Calculation 3 3 2 3 2 2 2" xfId="37161"/>
    <cellStyle name="Calculation 3 3 2 3 2 3" xfId="23632"/>
    <cellStyle name="Calculation 3 3 2 3 2 3 2" xfId="40342"/>
    <cellStyle name="Calculation 3 3 2 3 2 4" xfId="26415"/>
    <cellStyle name="Calculation 3 3 2 3 2 4 2" xfId="43156"/>
    <cellStyle name="Calculation 3 3 2 3 2 5" xfId="31401"/>
    <cellStyle name="Calculation 3 3 2 3 3" xfId="18207"/>
    <cellStyle name="Calculation 3 3 2 3 3 2" xfId="34882"/>
    <cellStyle name="Calculation 3 3 2 3 4" xfId="21459"/>
    <cellStyle name="Calculation 3 3 2 3 4 2" xfId="38133"/>
    <cellStyle name="Calculation 3 3 2 3 5" xfId="24509"/>
    <cellStyle name="Calculation 3 3 2 3 5 2" xfId="41229"/>
    <cellStyle name="Calculation 3 3 2 3 6" xfId="28803"/>
    <cellStyle name="Calculation 3 3 2 4" xfId="12847"/>
    <cellStyle name="Calculation 3 3 2 4 2" xfId="15460"/>
    <cellStyle name="Calculation 3 3 2 4 2 2" xfId="21095"/>
    <cellStyle name="Calculation 3 3 2 4 2 2 2" xfId="37764"/>
    <cellStyle name="Calculation 3 3 2 4 2 3" xfId="24208"/>
    <cellStyle name="Calculation 3 3 2 4 2 3 2" xfId="40925"/>
    <cellStyle name="Calculation 3 3 2 4 2 4" xfId="26914"/>
    <cellStyle name="Calculation 3 3 2 4 2 4 2" xfId="43655"/>
    <cellStyle name="Calculation 3 3 2 4 2 5" xfId="32131"/>
    <cellStyle name="Calculation 3 3 2 4 3" xfId="18854"/>
    <cellStyle name="Calculation 3 3 2 4 3 2" xfId="35532"/>
    <cellStyle name="Calculation 3 3 2 4 4" xfId="22063"/>
    <cellStyle name="Calculation 3 3 2 4 4 2" xfId="38745"/>
    <cellStyle name="Calculation 3 3 2 4 5" xfId="25001"/>
    <cellStyle name="Calculation 3 3 2 4 5 2" xfId="41728"/>
    <cellStyle name="Calculation 3 3 2 4 6" xfId="29533"/>
    <cellStyle name="Calculation 3 3 2 5" xfId="14008"/>
    <cellStyle name="Calculation 3 3 2 5 2" xfId="19798"/>
    <cellStyle name="Calculation 3 3 2 5 2 2" xfId="36468"/>
    <cellStyle name="Calculation 3 3 2 5 3" xfId="22948"/>
    <cellStyle name="Calculation 3 3 2 5 3 2" xfId="39650"/>
    <cellStyle name="Calculation 3 3 2 5 4" xfId="25744"/>
    <cellStyle name="Calculation 3 3 2 5 4 2" xfId="42483"/>
    <cellStyle name="Calculation 3 3 2 5 5" xfId="30681"/>
    <cellStyle name="Calculation 3 3 2 6" xfId="17505"/>
    <cellStyle name="Calculation 3 3 2 6 2" xfId="34182"/>
    <cellStyle name="Calculation 3 3 2 7" xfId="15753"/>
    <cellStyle name="Calculation 3 3 2 7 2" xfId="32414"/>
    <cellStyle name="Calculation 3 3 2 8" xfId="22104"/>
    <cellStyle name="Calculation 3 3 2 8 2" xfId="38786"/>
    <cellStyle name="Calculation 3 3 2 9" xfId="28089"/>
    <cellStyle name="Calculation 3 3 3" xfId="10883"/>
    <cellStyle name="Calculation 3 3 3 2" xfId="13571"/>
    <cellStyle name="Calculation 3 3 3 2 2" xfId="19436"/>
    <cellStyle name="Calculation 3 3 3 2 2 2" xfId="36106"/>
    <cellStyle name="Calculation 3 3 3 2 3" xfId="22606"/>
    <cellStyle name="Calculation 3 3 3 2 3 2" xfId="39305"/>
    <cellStyle name="Calculation 3 3 3 2 4" xfId="25455"/>
    <cellStyle name="Calculation 3 3 3 2 4 2" xfId="42193"/>
    <cellStyle name="Calculation 3 3 3 2 5" xfId="30245"/>
    <cellStyle name="Calculation 3 3 3 3" xfId="17121"/>
    <cellStyle name="Calculation 3 3 3 3 2" xfId="33797"/>
    <cellStyle name="Calculation 3 3 3 4" xfId="16562"/>
    <cellStyle name="Calculation 3 3 3 4 2" xfId="33235"/>
    <cellStyle name="Calculation 3 3 3 5" xfId="19884"/>
    <cellStyle name="Calculation 3 3 3 5 2" xfId="36554"/>
    <cellStyle name="Calculation 3 3 3 6" xfId="27654"/>
    <cellStyle name="Calculation 3 3 4" xfId="11502"/>
    <cellStyle name="Calculation 3 3 4 2" xfId="14176"/>
    <cellStyle name="Calculation 3 3 4 2 2" xfId="19939"/>
    <cellStyle name="Calculation 3 3 4 2 2 2" xfId="36609"/>
    <cellStyle name="Calculation 3 3 4 2 3" xfId="23085"/>
    <cellStyle name="Calculation 3 3 4 2 3 2" xfId="39788"/>
    <cellStyle name="Calculation 3 3 4 2 4" xfId="25864"/>
    <cellStyle name="Calculation 3 3 4 2 4 2" xfId="42603"/>
    <cellStyle name="Calculation 3 3 4 2 5" xfId="30849"/>
    <cellStyle name="Calculation 3 3 4 3" xfId="17653"/>
    <cellStyle name="Calculation 3 3 4 3 2" xfId="34330"/>
    <cellStyle name="Calculation 3 3 4 4" xfId="17311"/>
    <cellStyle name="Calculation 3 3 4 4 2" xfId="33988"/>
    <cellStyle name="Calculation 3 3 4 5" xfId="21983"/>
    <cellStyle name="Calculation 3 3 4 5 2" xfId="38665"/>
    <cellStyle name="Calculation 3 3 4 6" xfId="28256"/>
    <cellStyle name="Calculation 3 3 5" xfId="10827"/>
    <cellStyle name="Calculation 3 3 5 2" xfId="13519"/>
    <cellStyle name="Calculation 3 3 5 2 2" xfId="19386"/>
    <cellStyle name="Calculation 3 3 5 2 2 2" xfId="36056"/>
    <cellStyle name="Calculation 3 3 5 2 3" xfId="22556"/>
    <cellStyle name="Calculation 3 3 5 2 3 2" xfId="39255"/>
    <cellStyle name="Calculation 3 3 5 2 4" xfId="25415"/>
    <cellStyle name="Calculation 3 3 5 2 4 2" xfId="42153"/>
    <cellStyle name="Calculation 3 3 5 2 5" xfId="30193"/>
    <cellStyle name="Calculation 3 3 5 3" xfId="17069"/>
    <cellStyle name="Calculation 3 3 5 3 2" xfId="33744"/>
    <cellStyle name="Calculation 3 3 5 4" xfId="15902"/>
    <cellStyle name="Calculation 3 3 5 4 2" xfId="32566"/>
    <cellStyle name="Calculation 3 3 5 5" xfId="22373"/>
    <cellStyle name="Calculation 3 3 5 5 2" xfId="39066"/>
    <cellStyle name="Calculation 3 3 5 6" xfId="27602"/>
    <cellStyle name="Calculation 3 3 6" xfId="12269"/>
    <cellStyle name="Calculation 3 3 6 2" xfId="14943"/>
    <cellStyle name="Calculation 3 3 6 2 2" xfId="20664"/>
    <cellStyle name="Calculation 3 3 6 2 2 2" xfId="37332"/>
    <cellStyle name="Calculation 3 3 6 2 3" xfId="23796"/>
    <cellStyle name="Calculation 3 3 6 2 3 2" xfId="40507"/>
    <cellStyle name="Calculation 3 3 6 2 4" xfId="26547"/>
    <cellStyle name="Calculation 3 3 6 2 4 2" xfId="43288"/>
    <cellStyle name="Calculation 3 3 6 2 5" xfId="31614"/>
    <cellStyle name="Calculation 3 3 6 3" xfId="18377"/>
    <cellStyle name="Calculation 3 3 6 3 2" xfId="35052"/>
    <cellStyle name="Calculation 3 3 6 4" xfId="21622"/>
    <cellStyle name="Calculation 3 3 6 4 2" xfId="38297"/>
    <cellStyle name="Calculation 3 3 6 5" xfId="24640"/>
    <cellStyle name="Calculation 3 3 6 5 2" xfId="41361"/>
    <cellStyle name="Calculation 3 3 6 6" xfId="29016"/>
    <cellStyle name="Calculation 3 3 7" xfId="13167"/>
    <cellStyle name="Calculation 3 3 7 2" xfId="19099"/>
    <cellStyle name="Calculation 3 3 7 2 2" xfId="35770"/>
    <cellStyle name="Calculation 3 3 7 3" xfId="22293"/>
    <cellStyle name="Calculation 3 3 7 3 2" xfId="38986"/>
    <cellStyle name="Calculation 3 3 7 4" xfId="25182"/>
    <cellStyle name="Calculation 3 3 7 4 2" xfId="41918"/>
    <cellStyle name="Calculation 3 3 7 5" xfId="29843"/>
    <cellStyle name="Calculation 3 3 8" xfId="16757"/>
    <cellStyle name="Calculation 3 3 8 2" xfId="33431"/>
    <cellStyle name="Calculation 3 3 9" xfId="16017"/>
    <cellStyle name="Calculation 3 3 9 2" xfId="32683"/>
    <cellStyle name="Calculation 3 4" xfId="1015"/>
    <cellStyle name="Calculation 3 4 10" xfId="23920"/>
    <cellStyle name="Calculation 3 4 10 2" xfId="40633"/>
    <cellStyle name="Calculation 3 4 11" xfId="27321"/>
    <cellStyle name="Calculation 3 4 12" xfId="10548"/>
    <cellStyle name="Calculation 3 4 2" xfId="1016"/>
    <cellStyle name="Calculation 3 4 2 10" xfId="11407"/>
    <cellStyle name="Calculation 3 4 2 2" xfId="1017"/>
    <cellStyle name="Calculation 3 4 2 2 2" xfId="14522"/>
    <cellStyle name="Calculation 3 4 2 2 2 2" xfId="20285"/>
    <cellStyle name="Calculation 3 4 2 2 2 2 2" xfId="36954"/>
    <cellStyle name="Calculation 3 4 2 2 2 3" xfId="23426"/>
    <cellStyle name="Calculation 3 4 2 2 2 3 2" xfId="40134"/>
    <cellStyle name="Calculation 3 4 2 2 2 4" xfId="26208"/>
    <cellStyle name="Calculation 3 4 2 2 2 4 2" xfId="42948"/>
    <cellStyle name="Calculation 3 4 2 2 2 5" xfId="31194"/>
    <cellStyle name="Calculation 3 4 2 2 3" xfId="17999"/>
    <cellStyle name="Calculation 3 4 2 2 3 2" xfId="34675"/>
    <cellStyle name="Calculation 3 4 2 2 4" xfId="10006"/>
    <cellStyle name="Calculation 3 4 2 2 4 2" xfId="27113"/>
    <cellStyle name="Calculation 3 4 2 2 5" xfId="19103"/>
    <cellStyle name="Calculation 3 4 2 2 5 2" xfId="35774"/>
    <cellStyle name="Calculation 3 4 2 2 6" xfId="28597"/>
    <cellStyle name="Calculation 3 4 2 2 7" xfId="11848"/>
    <cellStyle name="Calculation 3 4 2 3" xfId="1018"/>
    <cellStyle name="Calculation 3 4 2 3 2" xfId="14772"/>
    <cellStyle name="Calculation 3 4 2 3 2 2" xfId="20535"/>
    <cellStyle name="Calculation 3 4 2 3 2 2 2" xfId="37203"/>
    <cellStyle name="Calculation 3 4 2 3 2 3" xfId="23674"/>
    <cellStyle name="Calculation 3 4 2 3 2 3 2" xfId="40384"/>
    <cellStyle name="Calculation 3 4 2 3 2 4" xfId="26457"/>
    <cellStyle name="Calculation 3 4 2 3 2 4 2" xfId="43198"/>
    <cellStyle name="Calculation 3 4 2 3 2 5" xfId="31443"/>
    <cellStyle name="Calculation 3 4 2 3 3" xfId="18249"/>
    <cellStyle name="Calculation 3 4 2 3 3 2" xfId="34924"/>
    <cellStyle name="Calculation 3 4 2 3 4" xfId="21501"/>
    <cellStyle name="Calculation 3 4 2 3 4 2" xfId="38175"/>
    <cellStyle name="Calculation 3 4 2 3 5" xfId="24551"/>
    <cellStyle name="Calculation 3 4 2 3 5 2" xfId="41271"/>
    <cellStyle name="Calculation 3 4 2 3 6" xfId="28845"/>
    <cellStyle name="Calculation 3 4 2 3 7" xfId="12098"/>
    <cellStyle name="Calculation 3 4 2 4" xfId="7169"/>
    <cellStyle name="Calculation 3 4 2 4 2" xfId="15527"/>
    <cellStyle name="Calculation 3 4 2 4 2 2" xfId="21149"/>
    <cellStyle name="Calculation 3 4 2 4 2 2 2" xfId="37819"/>
    <cellStyle name="Calculation 3 4 2 4 2 3" xfId="24262"/>
    <cellStyle name="Calculation 3 4 2 4 2 3 2" xfId="40979"/>
    <cellStyle name="Calculation 3 4 2 4 2 4" xfId="26956"/>
    <cellStyle name="Calculation 3 4 2 4 2 4 2" xfId="43697"/>
    <cellStyle name="Calculation 3 4 2 4 2 5" xfId="32198"/>
    <cellStyle name="Calculation 3 4 2 4 3" xfId="18907"/>
    <cellStyle name="Calculation 3 4 2 4 3 2" xfId="35586"/>
    <cellStyle name="Calculation 3 4 2 4 4" xfId="22116"/>
    <cellStyle name="Calculation 3 4 2 4 4 2" xfId="38799"/>
    <cellStyle name="Calculation 3 4 2 4 5" xfId="25043"/>
    <cellStyle name="Calculation 3 4 2 4 5 2" xfId="41770"/>
    <cellStyle name="Calculation 3 4 2 4 6" xfId="29600"/>
    <cellStyle name="Calculation 3 4 2 4 7" xfId="12914"/>
    <cellStyle name="Calculation 3 4 2 5" xfId="7170"/>
    <cellStyle name="Calculation 3 4 2 5 2" xfId="19853"/>
    <cellStyle name="Calculation 3 4 2 5 2 2" xfId="36523"/>
    <cellStyle name="Calculation 3 4 2 5 3" xfId="23003"/>
    <cellStyle name="Calculation 3 4 2 5 3 2" xfId="39705"/>
    <cellStyle name="Calculation 3 4 2 5 4" xfId="25786"/>
    <cellStyle name="Calculation 3 4 2 5 4 2" xfId="42525"/>
    <cellStyle name="Calculation 3 4 2 5 5" xfId="30748"/>
    <cellStyle name="Calculation 3 4 2 5 6" xfId="14075"/>
    <cellStyle name="Calculation 3 4 2 6" xfId="17570"/>
    <cellStyle name="Calculation 3 4 2 6 2" xfId="34247"/>
    <cellStyle name="Calculation 3 4 2 7" xfId="20588"/>
    <cellStyle name="Calculation 3 4 2 7 2" xfId="37256"/>
    <cellStyle name="Calculation 3 4 2 8" xfId="21232"/>
    <cellStyle name="Calculation 3 4 2 8 2" xfId="37903"/>
    <cellStyle name="Calculation 3 4 2 9" xfId="28156"/>
    <cellStyle name="Calculation 3 4 3" xfId="1019"/>
    <cellStyle name="Calculation 3 4 3 2" xfId="1020"/>
    <cellStyle name="Calculation 3 4 3 2 2" xfId="19494"/>
    <cellStyle name="Calculation 3 4 3 2 2 2" xfId="36164"/>
    <cellStyle name="Calculation 3 4 3 2 3" xfId="22656"/>
    <cellStyle name="Calculation 3 4 3 2 3 2" xfId="39356"/>
    <cellStyle name="Calculation 3 4 3 2 4" xfId="25497"/>
    <cellStyle name="Calculation 3 4 3 2 4 2" xfId="42235"/>
    <cellStyle name="Calculation 3 4 3 2 5" xfId="30312"/>
    <cellStyle name="Calculation 3 4 3 2 6" xfId="13638"/>
    <cellStyle name="Calculation 3 4 3 3" xfId="1021"/>
    <cellStyle name="Calculation 3 4 3 3 2" xfId="33862"/>
    <cellStyle name="Calculation 3 4 3 3 3" xfId="17185"/>
    <cellStyle name="Calculation 3 4 3 4" xfId="7171"/>
    <cellStyle name="Calculation 3 4 3 4 2" xfId="33223"/>
    <cellStyle name="Calculation 3 4 3 4 3" xfId="16551"/>
    <cellStyle name="Calculation 3 4 3 5" xfId="7172"/>
    <cellStyle name="Calculation 3 4 3 5 2" xfId="33089"/>
    <cellStyle name="Calculation 3 4 3 5 3" xfId="16420"/>
    <cellStyle name="Calculation 3 4 3 6" xfId="27720"/>
    <cellStyle name="Calculation 3 4 3 7" xfId="10955"/>
    <cellStyle name="Calculation 3 4 4" xfId="1022"/>
    <cellStyle name="Calculation 3 4 4 2" xfId="1023"/>
    <cellStyle name="Calculation 3 4 4 2 2" xfId="19985"/>
    <cellStyle name="Calculation 3 4 4 2 2 2" xfId="36655"/>
    <cellStyle name="Calculation 3 4 4 2 3" xfId="23131"/>
    <cellStyle name="Calculation 3 4 4 2 3 2" xfId="39834"/>
    <cellStyle name="Calculation 3 4 4 2 4" xfId="25910"/>
    <cellStyle name="Calculation 3 4 4 2 4 2" xfId="42649"/>
    <cellStyle name="Calculation 3 4 4 2 5" xfId="30895"/>
    <cellStyle name="Calculation 3 4 4 2 6" xfId="14222"/>
    <cellStyle name="Calculation 3 4 4 3" xfId="1024"/>
    <cellStyle name="Calculation 3 4 4 3 2" xfId="34376"/>
    <cellStyle name="Calculation 3 4 4 3 3" xfId="17699"/>
    <cellStyle name="Calculation 3 4 4 4" xfId="19776"/>
    <cellStyle name="Calculation 3 4 4 4 2" xfId="36446"/>
    <cellStyle name="Calculation 3 4 4 5" xfId="17384"/>
    <cellStyle name="Calculation 3 4 4 5 2" xfId="34060"/>
    <cellStyle name="Calculation 3 4 4 6" xfId="28302"/>
    <cellStyle name="Calculation 3 4 4 7" xfId="11548"/>
    <cellStyle name="Calculation 3 4 5" xfId="1025"/>
    <cellStyle name="Calculation 3 4 5 2" xfId="13317"/>
    <cellStyle name="Calculation 3 4 5 2 2" xfId="19225"/>
    <cellStyle name="Calculation 3 4 5 2 2 2" xfId="35896"/>
    <cellStyle name="Calculation 3 4 5 2 3" xfId="22408"/>
    <cellStyle name="Calculation 3 4 5 2 3 2" xfId="39101"/>
    <cellStyle name="Calculation 3 4 5 2 4" xfId="25273"/>
    <cellStyle name="Calculation 3 4 5 2 4 2" xfId="42009"/>
    <cellStyle name="Calculation 3 4 5 2 5" xfId="29993"/>
    <cellStyle name="Calculation 3 4 5 3" xfId="16905"/>
    <cellStyle name="Calculation 3 4 5 3 2" xfId="33581"/>
    <cellStyle name="Calculation 3 4 5 4" xfId="19554"/>
    <cellStyle name="Calculation 3 4 5 4 2" xfId="36225"/>
    <cellStyle name="Calculation 3 4 5 5" xfId="16384"/>
    <cellStyle name="Calculation 3 4 5 5 2" xfId="33052"/>
    <cellStyle name="Calculation 3 4 5 6" xfId="27404"/>
    <cellStyle name="Calculation 3 4 5 7" xfId="10638"/>
    <cellStyle name="Calculation 3 4 6" xfId="1026"/>
    <cellStyle name="Calculation 3 4 6 2" xfId="15010"/>
    <cellStyle name="Calculation 3 4 6 2 2" xfId="20720"/>
    <cellStyle name="Calculation 3 4 6 2 2 2" xfId="37389"/>
    <cellStyle name="Calculation 3 4 6 2 3" xfId="23848"/>
    <cellStyle name="Calculation 3 4 6 2 3 2" xfId="40559"/>
    <cellStyle name="Calculation 3 4 6 2 4" xfId="26589"/>
    <cellStyle name="Calculation 3 4 6 2 4 2" xfId="43330"/>
    <cellStyle name="Calculation 3 4 6 2 5" xfId="31681"/>
    <cellStyle name="Calculation 3 4 6 3" xfId="18432"/>
    <cellStyle name="Calculation 3 4 6 3 2" xfId="35109"/>
    <cellStyle name="Calculation 3 4 6 4" xfId="21675"/>
    <cellStyle name="Calculation 3 4 6 4 2" xfId="38350"/>
    <cellStyle name="Calculation 3 4 6 5" xfId="24682"/>
    <cellStyle name="Calculation 3 4 6 5 2" xfId="41403"/>
    <cellStyle name="Calculation 3 4 6 6" xfId="29083"/>
    <cellStyle name="Calculation 3 4 6 7" xfId="12336"/>
    <cellStyle name="Calculation 3 4 7" xfId="7173"/>
    <cellStyle name="Calculation 3 4 7 2" xfId="19156"/>
    <cellStyle name="Calculation 3 4 7 2 2" xfId="35827"/>
    <cellStyle name="Calculation 3 4 7 3" xfId="22344"/>
    <cellStyle name="Calculation 3 4 7 3 2" xfId="39037"/>
    <cellStyle name="Calculation 3 4 7 4" xfId="25224"/>
    <cellStyle name="Calculation 3 4 7 4 2" xfId="41960"/>
    <cellStyle name="Calculation 3 4 7 5" xfId="29910"/>
    <cellStyle name="Calculation 3 4 7 6" xfId="13234"/>
    <cellStyle name="Calculation 3 4 8" xfId="7174"/>
    <cellStyle name="Calculation 3 4 8 2" xfId="33502"/>
    <cellStyle name="Calculation 3 4 8 3" xfId="16827"/>
    <cellStyle name="Calculation 3 4 9" xfId="15993"/>
    <cellStyle name="Calculation 3 4 9 2" xfId="32659"/>
    <cellStyle name="Calculation 3 5" xfId="1027"/>
    <cellStyle name="Calculation 3 5 2" xfId="1028"/>
    <cellStyle name="Calculation 3 5 2 2" xfId="1029"/>
    <cellStyle name="Calculation 3 5 2 2 2" xfId="20029"/>
    <cellStyle name="Calculation 3 5 2 2 2 2" xfId="36699"/>
    <cellStyle name="Calculation 3 5 2 2 3" xfId="23174"/>
    <cellStyle name="Calculation 3 5 2 2 3 2" xfId="39878"/>
    <cellStyle name="Calculation 3 5 2 2 4" xfId="25954"/>
    <cellStyle name="Calculation 3 5 2 2 4 2" xfId="42693"/>
    <cellStyle name="Calculation 3 5 2 2 5" xfId="30939"/>
    <cellStyle name="Calculation 3 5 2 2 6" xfId="14266"/>
    <cellStyle name="Calculation 3 5 2 3" xfId="1030"/>
    <cellStyle name="Calculation 3 5 2 3 2" xfId="34420"/>
    <cellStyle name="Calculation 3 5 2 3 3" xfId="17743"/>
    <cellStyle name="Calculation 3 5 2 4" xfId="7175"/>
    <cellStyle name="Calculation 3 5 2 4 2" xfId="35450"/>
    <cellStyle name="Calculation 3 5 2 5" xfId="7176"/>
    <cellStyle name="Calculation 3 5 2 5 2" xfId="39479"/>
    <cellStyle name="Calculation 3 5 2 6" xfId="28345"/>
    <cellStyle name="Calculation 3 5 2 7" xfId="11592"/>
    <cellStyle name="Calculation 3 5 3" xfId="1031"/>
    <cellStyle name="Calculation 3 5 3 2" xfId="1032"/>
    <cellStyle name="Calculation 3 5 3 2 2" xfId="19256"/>
    <cellStyle name="Calculation 3 5 3 2 2 2" xfId="35927"/>
    <cellStyle name="Calculation 3 5 3 2 3" xfId="22436"/>
    <cellStyle name="Calculation 3 5 3 2 3 2" xfId="39129"/>
    <cellStyle name="Calculation 3 5 3 2 4" xfId="25301"/>
    <cellStyle name="Calculation 3 5 3 2 4 2" xfId="42037"/>
    <cellStyle name="Calculation 3 5 3 2 5" xfId="30024"/>
    <cellStyle name="Calculation 3 5 3 2 6" xfId="13348"/>
    <cellStyle name="Calculation 3 5 3 3" xfId="1033"/>
    <cellStyle name="Calculation 3 5 3 3 2" xfId="33611"/>
    <cellStyle name="Calculation 3 5 3 3 3" xfId="16935"/>
    <cellStyle name="Calculation 3 5 3 4" xfId="15935"/>
    <cellStyle name="Calculation 3 5 3 4 2" xfId="32600"/>
    <cellStyle name="Calculation 3 5 3 5" xfId="16122"/>
    <cellStyle name="Calculation 3 5 3 5 2" xfId="32786"/>
    <cellStyle name="Calculation 3 5 3 6" xfId="27435"/>
    <cellStyle name="Calculation 3 5 3 7" xfId="10666"/>
    <cellStyle name="Calculation 3 5 4" xfId="1034"/>
    <cellStyle name="Calculation 3 5 4 2" xfId="15091"/>
    <cellStyle name="Calculation 3 5 4 2 2" xfId="20785"/>
    <cellStyle name="Calculation 3 5 4 2 2 2" xfId="37454"/>
    <cellStyle name="Calculation 3 5 4 2 3" xfId="23907"/>
    <cellStyle name="Calculation 3 5 4 2 3 2" xfId="40620"/>
    <cellStyle name="Calculation 3 5 4 2 4" xfId="26646"/>
    <cellStyle name="Calculation 3 5 4 2 4 2" xfId="43387"/>
    <cellStyle name="Calculation 3 5 4 2 5" xfId="31762"/>
    <cellStyle name="Calculation 3 5 4 3" xfId="18498"/>
    <cellStyle name="Calculation 3 5 4 3 2" xfId="35175"/>
    <cellStyle name="Calculation 3 5 4 4" xfId="21735"/>
    <cellStyle name="Calculation 3 5 4 4 2" xfId="38412"/>
    <cellStyle name="Calculation 3 5 4 5" xfId="24737"/>
    <cellStyle name="Calculation 3 5 4 5 2" xfId="41460"/>
    <cellStyle name="Calculation 3 5 4 6" xfId="29164"/>
    <cellStyle name="Calculation 3 5 4 7" xfId="12423"/>
    <cellStyle name="Calculation 3 5 5" xfId="1035"/>
    <cellStyle name="Calculation 3 5 5 2" xfId="19553"/>
    <cellStyle name="Calculation 3 5 5 2 2" xfId="36224"/>
    <cellStyle name="Calculation 3 5 5 3" xfId="22709"/>
    <cellStyle name="Calculation 3 5 5 3 2" xfId="39409"/>
    <cellStyle name="Calculation 3 5 5 4" xfId="25545"/>
    <cellStyle name="Calculation 3 5 5 4 2" xfId="42283"/>
    <cellStyle name="Calculation 3 5 5 5" xfId="30384"/>
    <cellStyle name="Calculation 3 5 5 6" xfId="13710"/>
    <cellStyle name="Calculation 3 5 6" xfId="7177"/>
    <cellStyle name="Calculation 3 5 6 2" xfId="33918"/>
    <cellStyle name="Calculation 3 5 6 3" xfId="17241"/>
    <cellStyle name="Calculation 3 5 7" xfId="7178"/>
    <cellStyle name="Calculation 3 5 7 2" xfId="32485"/>
    <cellStyle name="Calculation 3 5 8" xfId="16432"/>
    <cellStyle name="Calculation 3 5 8 2" xfId="33102"/>
    <cellStyle name="Calculation 3 5 9" xfId="27792"/>
    <cellStyle name="Calculation 3 6" xfId="1036"/>
    <cellStyle name="Calculation 3 6 2" xfId="1037"/>
    <cellStyle name="Calculation 3 6 2 2" xfId="1038"/>
    <cellStyle name="Calculation 3 6 2 2 2" xfId="20073"/>
    <cellStyle name="Calculation 3 6 2 2 2 2" xfId="36743"/>
    <cellStyle name="Calculation 3 6 2 2 3" xfId="23217"/>
    <cellStyle name="Calculation 3 6 2 2 3 2" xfId="39922"/>
    <cellStyle name="Calculation 3 6 2 2 4" xfId="25997"/>
    <cellStyle name="Calculation 3 6 2 2 4 2" xfId="42736"/>
    <cellStyle name="Calculation 3 6 2 2 5" xfId="30983"/>
    <cellStyle name="Calculation 3 6 2 2 6" xfId="14310"/>
    <cellStyle name="Calculation 3 6 2 3" xfId="1039"/>
    <cellStyle name="Calculation 3 6 2 3 2" xfId="34464"/>
    <cellStyle name="Calculation 3 6 2 3 3" xfId="17787"/>
    <cellStyle name="Calculation 3 6 2 4" xfId="7179"/>
    <cellStyle name="Calculation 3 6 2 4 2" xfId="32375"/>
    <cellStyle name="Calculation 3 6 2 5" xfId="7180"/>
    <cellStyle name="Calculation 3 6 2 5 2" xfId="38963"/>
    <cellStyle name="Calculation 3 6 2 6" xfId="28388"/>
    <cellStyle name="Calculation 3 6 2 7" xfId="11636"/>
    <cellStyle name="Calculation 3 6 3" xfId="1040"/>
    <cellStyle name="Calculation 3 6 3 2" xfId="14574"/>
    <cellStyle name="Calculation 3 6 3 2 2" xfId="20337"/>
    <cellStyle name="Calculation 3 6 3 2 2 2" xfId="37006"/>
    <cellStyle name="Calculation 3 6 3 2 3" xfId="23478"/>
    <cellStyle name="Calculation 3 6 3 2 3 2" xfId="40186"/>
    <cellStyle name="Calculation 3 6 3 2 4" xfId="26260"/>
    <cellStyle name="Calculation 3 6 3 2 4 2" xfId="43000"/>
    <cellStyle name="Calculation 3 6 3 2 5" xfId="31246"/>
    <cellStyle name="Calculation 3 6 3 3" xfId="18051"/>
    <cellStyle name="Calculation 3 6 3 3 2" xfId="34727"/>
    <cellStyle name="Calculation 3 6 3 4" xfId="21305"/>
    <cellStyle name="Calculation 3 6 3 4 2" xfId="37977"/>
    <cellStyle name="Calculation 3 6 3 5" xfId="16344"/>
    <cellStyle name="Calculation 3 6 3 5 2" xfId="33013"/>
    <cellStyle name="Calculation 3 6 3 6" xfId="28649"/>
    <cellStyle name="Calculation 3 6 3 7" xfId="11900"/>
    <cellStyle name="Calculation 3 6 4" xfId="1041"/>
    <cellStyle name="Calculation 3 6 4 2" xfId="15187"/>
    <cellStyle name="Calculation 3 6 4 2 2" xfId="20858"/>
    <cellStyle name="Calculation 3 6 4 2 2 2" xfId="37527"/>
    <cellStyle name="Calculation 3 6 4 2 3" xfId="23978"/>
    <cellStyle name="Calculation 3 6 4 2 3 2" xfId="40691"/>
    <cellStyle name="Calculation 3 6 4 2 4" xfId="26713"/>
    <cellStyle name="Calculation 3 6 4 2 4 2" xfId="43454"/>
    <cellStyle name="Calculation 3 6 4 2 5" xfId="31858"/>
    <cellStyle name="Calculation 3 6 4 3" xfId="18595"/>
    <cellStyle name="Calculation 3 6 4 3 2" xfId="35272"/>
    <cellStyle name="Calculation 3 6 4 4" xfId="21820"/>
    <cellStyle name="Calculation 3 6 4 4 2" xfId="38498"/>
    <cellStyle name="Calculation 3 6 4 5" xfId="24804"/>
    <cellStyle name="Calculation 3 6 4 5 2" xfId="41527"/>
    <cellStyle name="Calculation 3 6 4 6" xfId="29260"/>
    <cellStyle name="Calculation 3 6 4 7" xfId="12548"/>
    <cellStyle name="Calculation 3 6 5" xfId="7181"/>
    <cellStyle name="Calculation 3 6 5 2" xfId="19604"/>
    <cellStyle name="Calculation 3 6 5 2 2" xfId="36275"/>
    <cellStyle name="Calculation 3 6 5 3" xfId="22759"/>
    <cellStyle name="Calculation 3 6 5 3 2" xfId="39459"/>
    <cellStyle name="Calculation 3 6 5 4" xfId="25589"/>
    <cellStyle name="Calculation 3 6 5 4 2" xfId="42327"/>
    <cellStyle name="Calculation 3 6 5 5" xfId="30455"/>
    <cellStyle name="Calculation 3 6 5 6" xfId="13781"/>
    <cellStyle name="Calculation 3 6 6" xfId="7182"/>
    <cellStyle name="Calculation 3 6 6 2" xfId="33967"/>
    <cellStyle name="Calculation 3 6 6 3" xfId="17290"/>
    <cellStyle name="Calculation 3 6 7" xfId="15800"/>
    <cellStyle name="Calculation 3 6 7 2" xfId="32462"/>
    <cellStyle name="Calculation 3 6 8" xfId="20818"/>
    <cellStyle name="Calculation 3 6 8 2" xfId="37487"/>
    <cellStyle name="Calculation 3 6 9" xfId="27863"/>
    <cellStyle name="Calculation 3 7" xfId="1042"/>
    <cellStyle name="Calculation 3 7 2" xfId="12742"/>
    <cellStyle name="Calculation 3 7 2 2" xfId="15360"/>
    <cellStyle name="Calculation 3 7 2 2 2" xfId="21003"/>
    <cellStyle name="Calculation 3 7 2 2 2 2" xfId="37672"/>
    <cellStyle name="Calculation 3 7 2 2 3" xfId="24117"/>
    <cellStyle name="Calculation 3 7 2 2 3 2" xfId="40834"/>
    <cellStyle name="Calculation 3 7 2 2 4" xfId="26846"/>
    <cellStyle name="Calculation 3 7 2 2 4 2" xfId="43587"/>
    <cellStyle name="Calculation 3 7 2 2 5" xfId="32031"/>
    <cellStyle name="Calculation 3 7 2 3" xfId="18759"/>
    <cellStyle name="Calculation 3 7 2 3 2" xfId="35436"/>
    <cellStyle name="Calculation 3 7 2 4" xfId="21970"/>
    <cellStyle name="Calculation 3 7 2 4 2" xfId="38652"/>
    <cellStyle name="Calculation 3 7 2 5" xfId="24933"/>
    <cellStyle name="Calculation 3 7 2 5 2" xfId="41660"/>
    <cellStyle name="Calculation 3 7 2 6" xfId="29433"/>
    <cellStyle name="Calculation 3 7 3" xfId="13331"/>
    <cellStyle name="Calculation 3 7 3 2" xfId="19239"/>
    <cellStyle name="Calculation 3 7 3 2 2" xfId="35910"/>
    <cellStyle name="Calculation 3 7 3 3" xfId="22421"/>
    <cellStyle name="Calculation 3 7 3 3 2" xfId="39114"/>
    <cellStyle name="Calculation 3 7 3 4" xfId="25286"/>
    <cellStyle name="Calculation 3 7 3 4 2" xfId="42022"/>
    <cellStyle name="Calculation 3 7 3 5" xfId="30007"/>
    <cellStyle name="Calculation 3 7 4" xfId="16918"/>
    <cellStyle name="Calculation 3 7 4 2" xfId="33594"/>
    <cellStyle name="Calculation 3 7 5" xfId="15947"/>
    <cellStyle name="Calculation 3 7 5 2" xfId="32613"/>
    <cellStyle name="Calculation 3 7 6" xfId="16117"/>
    <cellStyle name="Calculation 3 7 6 2" xfId="32781"/>
    <cellStyle name="Calculation 3 7 7" xfId="27418"/>
    <cellStyle name="Calculation 3 7 8" xfId="10652"/>
    <cellStyle name="Calculation 3 8" xfId="1043"/>
    <cellStyle name="Calculation 3 8 2" xfId="1044"/>
    <cellStyle name="Calculation 3 8 2 2" xfId="1045"/>
    <cellStyle name="Calculation 3 8 2 2 2" xfId="37617"/>
    <cellStyle name="Calculation 3 8 2 2 3" xfId="20948"/>
    <cellStyle name="Calculation 3 8 2 3" xfId="1046"/>
    <cellStyle name="Calculation 3 8 2 3 2" xfId="40779"/>
    <cellStyle name="Calculation 3 8 2 4" xfId="26791"/>
    <cellStyle name="Calculation 3 8 2 4 2" xfId="43532"/>
    <cellStyle name="Calculation 3 8 2 5" xfId="31976"/>
    <cellStyle name="Calculation 3 8 2 6" xfId="15305"/>
    <cellStyle name="Calculation 3 8 3" xfId="1047"/>
    <cellStyle name="Calculation 3 8 3 2" xfId="35379"/>
    <cellStyle name="Calculation 3 8 3 3" xfId="18702"/>
    <cellStyle name="Calculation 3 8 4" xfId="1048"/>
    <cellStyle name="Calculation 3 8 4 2" xfId="38596"/>
    <cellStyle name="Calculation 3 8 5" xfId="7183"/>
    <cellStyle name="Calculation 3 8 5 2" xfId="41605"/>
    <cellStyle name="Calculation 3 8 6" xfId="29378"/>
    <cellStyle name="Calculation 3 8 7" xfId="12684"/>
    <cellStyle name="Calculation 3 9" xfId="1049"/>
    <cellStyle name="Calculation 3 9 2" xfId="1050"/>
    <cellStyle name="Calculation 3 9 2 2" xfId="1051"/>
    <cellStyle name="Calculation 3 9 2 3" xfId="1052"/>
    <cellStyle name="Calculation 3 9 2 4" xfId="18960"/>
    <cellStyle name="Calculation 3 9 3" xfId="1053"/>
    <cellStyle name="Calculation 3 9 3 2" xfId="38853"/>
    <cellStyle name="Calculation 3 9 4" xfId="1054"/>
    <cellStyle name="Calculation 3 9 4 2" xfId="41807"/>
    <cellStyle name="Calculation 3 9 5" xfId="7184"/>
    <cellStyle name="Calculation 3 9 6" xfId="12987"/>
    <cellStyle name="Calculation 4" xfId="1055"/>
    <cellStyle name="Calculation 4 10" xfId="1056"/>
    <cellStyle name="Calculation 4 10 2" xfId="1057"/>
    <cellStyle name="Calculation 4 10 2 2" xfId="1058"/>
    <cellStyle name="Calculation 4 10 2 3" xfId="1059"/>
    <cellStyle name="Calculation 4 10 3" xfId="1060"/>
    <cellStyle name="Calculation 4 10 4" xfId="1061"/>
    <cellStyle name="Calculation 4 10 5" xfId="7185"/>
    <cellStyle name="Calculation 4 11" xfId="1062"/>
    <cellStyle name="Calculation 4 11 2" xfId="1063"/>
    <cellStyle name="Calculation 4 11 2 2" xfId="1064"/>
    <cellStyle name="Calculation 4 11 2 3" xfId="1065"/>
    <cellStyle name="Calculation 4 11 3" xfId="1066"/>
    <cellStyle name="Calculation 4 11 4" xfId="1067"/>
    <cellStyle name="Calculation 4 11 5" xfId="7186"/>
    <cellStyle name="Calculation 4 12" xfId="1068"/>
    <cellStyle name="Calculation 4 12 2" xfId="1069"/>
    <cellStyle name="Calculation 4 12 2 2" xfId="1070"/>
    <cellStyle name="Calculation 4 12 2 3" xfId="1071"/>
    <cellStyle name="Calculation 4 12 3" xfId="1072"/>
    <cellStyle name="Calculation 4 12 4" xfId="1073"/>
    <cellStyle name="Calculation 4 12 5" xfId="7187"/>
    <cellStyle name="Calculation 4 13" xfId="1074"/>
    <cellStyle name="Calculation 4 13 2" xfId="1075"/>
    <cellStyle name="Calculation 4 13 2 2" xfId="1076"/>
    <cellStyle name="Calculation 4 13 2 3" xfId="1077"/>
    <cellStyle name="Calculation 4 13 3" xfId="1078"/>
    <cellStyle name="Calculation 4 13 4" xfId="1079"/>
    <cellStyle name="Calculation 4 13 5" xfId="7188"/>
    <cellStyle name="Calculation 4 14" xfId="1080"/>
    <cellStyle name="Calculation 4 14 2" xfId="1081"/>
    <cellStyle name="Calculation 4 14 2 2" xfId="1082"/>
    <cellStyle name="Calculation 4 14 2 3" xfId="1083"/>
    <cellStyle name="Calculation 4 14 3" xfId="1084"/>
    <cellStyle name="Calculation 4 14 4" xfId="1085"/>
    <cellStyle name="Calculation 4 14 5" xfId="7189"/>
    <cellStyle name="Calculation 4 15" xfId="1086"/>
    <cellStyle name="Calculation 4 15 2" xfId="1087"/>
    <cellStyle name="Calculation 4 15 2 2" xfId="1088"/>
    <cellStyle name="Calculation 4 15 2 3" xfId="1089"/>
    <cellStyle name="Calculation 4 15 3" xfId="1090"/>
    <cellStyle name="Calculation 4 15 4" xfId="1091"/>
    <cellStyle name="Calculation 4 15 5" xfId="7190"/>
    <cellStyle name="Calculation 4 16" xfId="1092"/>
    <cellStyle name="Calculation 4 16 2" xfId="1093"/>
    <cellStyle name="Calculation 4 16 3" xfId="1094"/>
    <cellStyle name="Calculation 4 16 4" xfId="7191"/>
    <cellStyle name="Calculation 4 16 5" xfId="7192"/>
    <cellStyle name="Calculation 4 17" xfId="1095"/>
    <cellStyle name="Calculation 4 18" xfId="1096"/>
    <cellStyle name="Calculation 4 19" xfId="7193"/>
    <cellStyle name="Calculation 4 2" xfId="1097"/>
    <cellStyle name="Calculation 4 2 10" xfId="7194"/>
    <cellStyle name="Calculation 4 2 10 2" xfId="34100"/>
    <cellStyle name="Calculation 4 2 10 3" xfId="17423"/>
    <cellStyle name="Calculation 4 2 11" xfId="27181"/>
    <cellStyle name="Calculation 4 2 12" xfId="10217"/>
    <cellStyle name="Calculation 4 2 2" xfId="1098"/>
    <cellStyle name="Calculation 4 2 2 10" xfId="11262"/>
    <cellStyle name="Calculation 4 2 2 2" xfId="1099"/>
    <cellStyle name="Calculation 4 2 2 2 2" xfId="1100"/>
    <cellStyle name="Calculation 4 2 2 2 2 2" xfId="20178"/>
    <cellStyle name="Calculation 4 2 2 2 2 2 2" xfId="36847"/>
    <cellStyle name="Calculation 4 2 2 2 2 3" xfId="23320"/>
    <cellStyle name="Calculation 4 2 2 2 2 3 2" xfId="40027"/>
    <cellStyle name="Calculation 4 2 2 2 2 4" xfId="26101"/>
    <cellStyle name="Calculation 4 2 2 2 2 4 2" xfId="42841"/>
    <cellStyle name="Calculation 4 2 2 2 2 5" xfId="31087"/>
    <cellStyle name="Calculation 4 2 2 2 2 6" xfId="14415"/>
    <cellStyle name="Calculation 4 2 2 2 3" xfId="1101"/>
    <cellStyle name="Calculation 4 2 2 2 3 2" xfId="34568"/>
    <cellStyle name="Calculation 4 2 2 2 3 3" xfId="17892"/>
    <cellStyle name="Calculation 4 2 2 2 4" xfId="7195"/>
    <cellStyle name="Calculation 4 2 2 2 4 2" xfId="33151"/>
    <cellStyle name="Calculation 4 2 2 2 4 3" xfId="16480"/>
    <cellStyle name="Calculation 4 2 2 2 5" xfId="7196"/>
    <cellStyle name="Calculation 4 2 2 2 5 2" xfId="32703"/>
    <cellStyle name="Calculation 4 2 2 2 5 3" xfId="16037"/>
    <cellStyle name="Calculation 4 2 2 2 6" xfId="28491"/>
    <cellStyle name="Calculation 4 2 2 2 7" xfId="11741"/>
    <cellStyle name="Calculation 4 2 2 3" xfId="1102"/>
    <cellStyle name="Calculation 4 2 2 3 2" xfId="1103"/>
    <cellStyle name="Calculation 4 2 2 3 2 2" xfId="20436"/>
    <cellStyle name="Calculation 4 2 2 3 2 2 2" xfId="37104"/>
    <cellStyle name="Calculation 4 2 2 3 2 3" xfId="23576"/>
    <cellStyle name="Calculation 4 2 2 3 2 3 2" xfId="40285"/>
    <cellStyle name="Calculation 4 2 2 3 2 4" xfId="26358"/>
    <cellStyle name="Calculation 4 2 2 3 2 4 2" xfId="43099"/>
    <cellStyle name="Calculation 4 2 2 3 2 5" xfId="31344"/>
    <cellStyle name="Calculation 4 2 2 3 2 6" xfId="14673"/>
    <cellStyle name="Calculation 4 2 2 3 3" xfId="1104"/>
    <cellStyle name="Calculation 4 2 2 3 3 2" xfId="34825"/>
    <cellStyle name="Calculation 4 2 2 3 3 3" xfId="18150"/>
    <cellStyle name="Calculation 4 2 2 3 4" xfId="21403"/>
    <cellStyle name="Calculation 4 2 2 3 4 2" xfId="38076"/>
    <cellStyle name="Calculation 4 2 2 3 5" xfId="24453"/>
    <cellStyle name="Calculation 4 2 2 3 5 2" xfId="41172"/>
    <cellStyle name="Calculation 4 2 2 3 6" xfId="28747"/>
    <cellStyle name="Calculation 4 2 2 3 7" xfId="11999"/>
    <cellStyle name="Calculation 4 2 2 4" xfId="1105"/>
    <cellStyle name="Calculation 4 2 2 4 2" xfId="15384"/>
    <cellStyle name="Calculation 4 2 2 4 2 2" xfId="21025"/>
    <cellStyle name="Calculation 4 2 2 4 2 2 2" xfId="37694"/>
    <cellStyle name="Calculation 4 2 2 4 2 3" xfId="24137"/>
    <cellStyle name="Calculation 4 2 2 4 2 3 2" xfId="40854"/>
    <cellStyle name="Calculation 4 2 2 4 2 4" xfId="26855"/>
    <cellStyle name="Calculation 4 2 2 4 2 4 2" xfId="43596"/>
    <cellStyle name="Calculation 4 2 2 4 2 5" xfId="32055"/>
    <cellStyle name="Calculation 4 2 2 4 3" xfId="18782"/>
    <cellStyle name="Calculation 4 2 2 4 3 2" xfId="35460"/>
    <cellStyle name="Calculation 4 2 2 4 4" xfId="21991"/>
    <cellStyle name="Calculation 4 2 2 4 4 2" xfId="38673"/>
    <cellStyle name="Calculation 4 2 2 4 5" xfId="24942"/>
    <cellStyle name="Calculation 4 2 2 4 5 2" xfId="41669"/>
    <cellStyle name="Calculation 4 2 2 4 6" xfId="29457"/>
    <cellStyle name="Calculation 4 2 2 4 7" xfId="12769"/>
    <cellStyle name="Calculation 4 2 2 5" xfId="1106"/>
    <cellStyle name="Calculation 4 2 2 5 2" xfId="19730"/>
    <cellStyle name="Calculation 4 2 2 5 2 2" xfId="36400"/>
    <cellStyle name="Calculation 4 2 2 5 3" xfId="22879"/>
    <cellStyle name="Calculation 4 2 2 5 3 2" xfId="39581"/>
    <cellStyle name="Calculation 4 2 2 5 4" xfId="25687"/>
    <cellStyle name="Calculation 4 2 2 5 4 2" xfId="42426"/>
    <cellStyle name="Calculation 4 2 2 5 5" xfId="30607"/>
    <cellStyle name="Calculation 4 2 2 5 6" xfId="13934"/>
    <cellStyle name="Calculation 4 2 2 6" xfId="7197"/>
    <cellStyle name="Calculation 4 2 2 6 2" xfId="34108"/>
    <cellStyle name="Calculation 4 2 2 6 3" xfId="17431"/>
    <cellStyle name="Calculation 4 2 2 7" xfId="7198"/>
    <cellStyle name="Calculation 4 2 2 7 2" xfId="34962"/>
    <cellStyle name="Calculation 4 2 2 7 3" xfId="18287"/>
    <cellStyle name="Calculation 4 2 2 8" xfId="23725"/>
    <cellStyle name="Calculation 4 2 2 8 2" xfId="40435"/>
    <cellStyle name="Calculation 4 2 2 9" xfId="28015"/>
    <cellStyle name="Calculation 4 2 3" xfId="1107"/>
    <cellStyle name="Calculation 4 2 3 2" xfId="1108"/>
    <cellStyle name="Calculation 4 2 3 2 2" xfId="1109"/>
    <cellStyle name="Calculation 4 2 3 2 2 2" xfId="36023"/>
    <cellStyle name="Calculation 4 2 3 2 2 3" xfId="19352"/>
    <cellStyle name="Calculation 4 2 3 2 3" xfId="1110"/>
    <cellStyle name="Calculation 4 2 3 2 3 2" xfId="39223"/>
    <cellStyle name="Calculation 4 2 3 2 3 3" xfId="22527"/>
    <cellStyle name="Calculation 4 2 3 2 4" xfId="7199"/>
    <cellStyle name="Calculation 4 2 3 2 4 2" xfId="42121"/>
    <cellStyle name="Calculation 4 2 3 2 4 3" xfId="25384"/>
    <cellStyle name="Calculation 4 2 3 2 5" xfId="7200"/>
    <cellStyle name="Calculation 4 2 3 2 5 2" xfId="30157"/>
    <cellStyle name="Calculation 4 2 3 2 6" xfId="13482"/>
    <cellStyle name="Calculation 4 2 3 3" xfId="1111"/>
    <cellStyle name="Calculation 4 2 3 3 2" xfId="33711"/>
    <cellStyle name="Calculation 4 2 3 3 3" xfId="17035"/>
    <cellStyle name="Calculation 4 2 3 4" xfId="1112"/>
    <cellStyle name="Calculation 4 2 3 4 2" xfId="36557"/>
    <cellStyle name="Calculation 4 2 3 4 3" xfId="19887"/>
    <cellStyle name="Calculation 4 2 3 5" xfId="7201"/>
    <cellStyle name="Calculation 4 2 3 5 2" xfId="40425"/>
    <cellStyle name="Calculation 4 2 3 5 3" xfId="23715"/>
    <cellStyle name="Calculation 4 2 3 6" xfId="27568"/>
    <cellStyle name="Calculation 4 2 3 7" xfId="10795"/>
    <cellStyle name="Calculation 4 2 4" xfId="1113"/>
    <cellStyle name="Calculation 4 2 4 2" xfId="1114"/>
    <cellStyle name="Calculation 4 2 4 2 2" xfId="19209"/>
    <cellStyle name="Calculation 4 2 4 2 2 2" xfId="35880"/>
    <cellStyle name="Calculation 4 2 4 2 3" xfId="22393"/>
    <cellStyle name="Calculation 4 2 4 2 3 2" xfId="39086"/>
    <cellStyle name="Calculation 4 2 4 2 4" xfId="25263"/>
    <cellStyle name="Calculation 4 2 4 2 4 2" xfId="41999"/>
    <cellStyle name="Calculation 4 2 4 2 5" xfId="29977"/>
    <cellStyle name="Calculation 4 2 4 2 6" xfId="13301"/>
    <cellStyle name="Calculation 4 2 4 3" xfId="1115"/>
    <cellStyle name="Calculation 4 2 4 3 2" xfId="33566"/>
    <cellStyle name="Calculation 4 2 4 3 3" xfId="16890"/>
    <cellStyle name="Calculation 4 2 4 4" xfId="7202"/>
    <cellStyle name="Calculation 4 2 4 4 2" xfId="37465"/>
    <cellStyle name="Calculation 4 2 4 4 3" xfId="20796"/>
    <cellStyle name="Calculation 4 2 4 5" xfId="7203"/>
    <cellStyle name="Calculation 4 2 4 5 2" xfId="33408"/>
    <cellStyle name="Calculation 4 2 4 5 3" xfId="16734"/>
    <cellStyle name="Calculation 4 2 4 6" xfId="27388"/>
    <cellStyle name="Calculation 4 2 4 7" xfId="10622"/>
    <cellStyle name="Calculation 4 2 5" xfId="1116"/>
    <cellStyle name="Calculation 4 2 5 2" xfId="1117"/>
    <cellStyle name="Calculation 4 2 5 2 2" xfId="19215"/>
    <cellStyle name="Calculation 4 2 5 2 2 2" xfId="35886"/>
    <cellStyle name="Calculation 4 2 5 2 3" xfId="22399"/>
    <cellStyle name="Calculation 4 2 5 2 3 2" xfId="39092"/>
    <cellStyle name="Calculation 4 2 5 2 4" xfId="25268"/>
    <cellStyle name="Calculation 4 2 5 2 4 2" xfId="42004"/>
    <cellStyle name="Calculation 4 2 5 2 5" xfId="29983"/>
    <cellStyle name="Calculation 4 2 5 2 6" xfId="13307"/>
    <cellStyle name="Calculation 4 2 5 3" xfId="1118"/>
    <cellStyle name="Calculation 4 2 5 3 2" xfId="33572"/>
    <cellStyle name="Calculation 4 2 5 3 3" xfId="16896"/>
    <cellStyle name="Calculation 4 2 5 4" xfId="7204"/>
    <cellStyle name="Calculation 4 2 5 4 2" xfId="32632"/>
    <cellStyle name="Calculation 4 2 5 4 3" xfId="15966"/>
    <cellStyle name="Calculation 4 2 5 5" xfId="7205"/>
    <cellStyle name="Calculation 4 2 5 5 2" xfId="33854"/>
    <cellStyle name="Calculation 4 2 5 5 3" xfId="17178"/>
    <cellStyle name="Calculation 4 2 5 6" xfId="27394"/>
    <cellStyle name="Calculation 4 2 5 7" xfId="10628"/>
    <cellStyle name="Calculation 4 2 6" xfId="1119"/>
    <cellStyle name="Calculation 4 2 6 2" xfId="1120"/>
    <cellStyle name="Calculation 4 2 6 2 2" xfId="20596"/>
    <cellStyle name="Calculation 4 2 6 2 2 2" xfId="37264"/>
    <cellStyle name="Calculation 4 2 6 2 3" xfId="23731"/>
    <cellStyle name="Calculation 4 2 6 2 3 2" xfId="40441"/>
    <cellStyle name="Calculation 4 2 6 2 4" xfId="26490"/>
    <cellStyle name="Calculation 4 2 6 2 4 2" xfId="43231"/>
    <cellStyle name="Calculation 4 2 6 2 5" xfId="31540"/>
    <cellStyle name="Calculation 4 2 6 2 6" xfId="14869"/>
    <cellStyle name="Calculation 4 2 6 3" xfId="1121"/>
    <cellStyle name="Calculation 4 2 6 3 2" xfId="34984"/>
    <cellStyle name="Calculation 4 2 6 3 3" xfId="18309"/>
    <cellStyle name="Calculation 4 2 6 4" xfId="21556"/>
    <cellStyle name="Calculation 4 2 6 4 2" xfId="38230"/>
    <cellStyle name="Calculation 4 2 6 5" xfId="24584"/>
    <cellStyle name="Calculation 4 2 6 5 2" xfId="41304"/>
    <cellStyle name="Calculation 4 2 6 6" xfId="28942"/>
    <cellStyle name="Calculation 4 2 6 7" xfId="12195"/>
    <cellStyle name="Calculation 4 2 7" xfId="1122"/>
    <cellStyle name="Calculation 4 2 7 2" xfId="19031"/>
    <cellStyle name="Calculation 4 2 7 2 2" xfId="35702"/>
    <cellStyle name="Calculation 4 2 7 3" xfId="22229"/>
    <cellStyle name="Calculation 4 2 7 3 2" xfId="38920"/>
    <cellStyle name="Calculation 4 2 7 4" xfId="25126"/>
    <cellStyle name="Calculation 4 2 7 4 2" xfId="41861"/>
    <cellStyle name="Calculation 4 2 7 5" xfId="29770"/>
    <cellStyle name="Calculation 4 2 7 6" xfId="13093"/>
    <cellStyle name="Calculation 4 2 8" xfId="1123"/>
    <cellStyle name="Calculation 4 2 8 2" xfId="33242"/>
    <cellStyle name="Calculation 4 2 8 3" xfId="16569"/>
    <cellStyle name="Calculation 4 2 9" xfId="7206"/>
    <cellStyle name="Calculation 4 2 9 2" xfId="34116"/>
    <cellStyle name="Calculation 4 2 9 3" xfId="17439"/>
    <cellStyle name="Calculation 4 20" xfId="9870"/>
    <cellStyle name="Calculation 4 3" xfId="1124"/>
    <cellStyle name="Calculation 4 3 10" xfId="21705"/>
    <cellStyle name="Calculation 4 3 10 2" xfId="38380"/>
    <cellStyle name="Calculation 4 3 11" xfId="27253"/>
    <cellStyle name="Calculation 4 3 12" xfId="10468"/>
    <cellStyle name="Calculation 4 3 2" xfId="1125"/>
    <cellStyle name="Calculation 4 3 2 10" xfId="11334"/>
    <cellStyle name="Calculation 4 3 2 2" xfId="1126"/>
    <cellStyle name="Calculation 4 3 2 2 2" xfId="14475"/>
    <cellStyle name="Calculation 4 3 2 2 2 2" xfId="20238"/>
    <cellStyle name="Calculation 4 3 2 2 2 2 2" xfId="36907"/>
    <cellStyle name="Calculation 4 3 2 2 2 3" xfId="23379"/>
    <cellStyle name="Calculation 4 3 2 2 2 3 2" xfId="40087"/>
    <cellStyle name="Calculation 4 3 2 2 2 4" xfId="26161"/>
    <cellStyle name="Calculation 4 3 2 2 2 4 2" xfId="42901"/>
    <cellStyle name="Calculation 4 3 2 2 2 5" xfId="31147"/>
    <cellStyle name="Calculation 4 3 2 2 3" xfId="17952"/>
    <cellStyle name="Calculation 4 3 2 2 3 2" xfId="34628"/>
    <cellStyle name="Calculation 4 3 2 2 4" xfId="17477"/>
    <cellStyle name="Calculation 4 3 2 2 4 2" xfId="34154"/>
    <cellStyle name="Calculation 4 3 2 2 5" xfId="16303"/>
    <cellStyle name="Calculation 4 3 2 2 5 2" xfId="32970"/>
    <cellStyle name="Calculation 4 3 2 2 6" xfId="28550"/>
    <cellStyle name="Calculation 4 3 2 2 7" xfId="11801"/>
    <cellStyle name="Calculation 4 3 2 3" xfId="1127"/>
    <cellStyle name="Calculation 4 3 2 3 2" xfId="14729"/>
    <cellStyle name="Calculation 4 3 2 3 2 2" xfId="20492"/>
    <cellStyle name="Calculation 4 3 2 3 2 2 2" xfId="37160"/>
    <cellStyle name="Calculation 4 3 2 3 2 3" xfId="23631"/>
    <cellStyle name="Calculation 4 3 2 3 2 3 2" xfId="40341"/>
    <cellStyle name="Calculation 4 3 2 3 2 4" xfId="26414"/>
    <cellStyle name="Calculation 4 3 2 3 2 4 2" xfId="43155"/>
    <cellStyle name="Calculation 4 3 2 3 2 5" xfId="31400"/>
    <cellStyle name="Calculation 4 3 2 3 3" xfId="18206"/>
    <cellStyle name="Calculation 4 3 2 3 3 2" xfId="34881"/>
    <cellStyle name="Calculation 4 3 2 3 4" xfId="21458"/>
    <cellStyle name="Calculation 4 3 2 3 4 2" xfId="38132"/>
    <cellStyle name="Calculation 4 3 2 3 5" xfId="24508"/>
    <cellStyle name="Calculation 4 3 2 3 5 2" xfId="41228"/>
    <cellStyle name="Calculation 4 3 2 3 6" xfId="28802"/>
    <cellStyle name="Calculation 4 3 2 3 7" xfId="12055"/>
    <cellStyle name="Calculation 4 3 2 4" xfId="7207"/>
    <cellStyle name="Calculation 4 3 2 4 2" xfId="15459"/>
    <cellStyle name="Calculation 4 3 2 4 2 2" xfId="21094"/>
    <cellStyle name="Calculation 4 3 2 4 2 2 2" xfId="37763"/>
    <cellStyle name="Calculation 4 3 2 4 2 3" xfId="24207"/>
    <cellStyle name="Calculation 4 3 2 4 2 3 2" xfId="40924"/>
    <cellStyle name="Calculation 4 3 2 4 2 4" xfId="26913"/>
    <cellStyle name="Calculation 4 3 2 4 2 4 2" xfId="43654"/>
    <cellStyle name="Calculation 4 3 2 4 2 5" xfId="32130"/>
    <cellStyle name="Calculation 4 3 2 4 3" xfId="18853"/>
    <cellStyle name="Calculation 4 3 2 4 3 2" xfId="35531"/>
    <cellStyle name="Calculation 4 3 2 4 4" xfId="22062"/>
    <cellStyle name="Calculation 4 3 2 4 4 2" xfId="38744"/>
    <cellStyle name="Calculation 4 3 2 4 5" xfId="25000"/>
    <cellStyle name="Calculation 4 3 2 4 5 2" xfId="41727"/>
    <cellStyle name="Calculation 4 3 2 4 6" xfId="29532"/>
    <cellStyle name="Calculation 4 3 2 4 7" xfId="12846"/>
    <cellStyle name="Calculation 4 3 2 5" xfId="7208"/>
    <cellStyle name="Calculation 4 3 2 5 2" xfId="19797"/>
    <cellStyle name="Calculation 4 3 2 5 2 2" xfId="36467"/>
    <cellStyle name="Calculation 4 3 2 5 3" xfId="22947"/>
    <cellStyle name="Calculation 4 3 2 5 3 2" xfId="39649"/>
    <cellStyle name="Calculation 4 3 2 5 4" xfId="25743"/>
    <cellStyle name="Calculation 4 3 2 5 4 2" xfId="42482"/>
    <cellStyle name="Calculation 4 3 2 5 5" xfId="30680"/>
    <cellStyle name="Calculation 4 3 2 5 6" xfId="14007"/>
    <cellStyle name="Calculation 4 3 2 6" xfId="17504"/>
    <cellStyle name="Calculation 4 3 2 6 2" xfId="34181"/>
    <cellStyle name="Calculation 4 3 2 7" xfId="15754"/>
    <cellStyle name="Calculation 4 3 2 7 2" xfId="32415"/>
    <cellStyle name="Calculation 4 3 2 8" xfId="24249"/>
    <cellStyle name="Calculation 4 3 2 8 2" xfId="40966"/>
    <cellStyle name="Calculation 4 3 2 9" xfId="28088"/>
    <cellStyle name="Calculation 4 3 3" xfId="1128"/>
    <cellStyle name="Calculation 4 3 3 2" xfId="1129"/>
    <cellStyle name="Calculation 4 3 3 2 2" xfId="19435"/>
    <cellStyle name="Calculation 4 3 3 2 2 2" xfId="36105"/>
    <cellStyle name="Calculation 4 3 3 2 3" xfId="22605"/>
    <cellStyle name="Calculation 4 3 3 2 3 2" xfId="39304"/>
    <cellStyle name="Calculation 4 3 3 2 4" xfId="25454"/>
    <cellStyle name="Calculation 4 3 3 2 4 2" xfId="42192"/>
    <cellStyle name="Calculation 4 3 3 2 5" xfId="30244"/>
    <cellStyle name="Calculation 4 3 3 2 6" xfId="13570"/>
    <cellStyle name="Calculation 4 3 3 3" xfId="1130"/>
    <cellStyle name="Calculation 4 3 3 3 2" xfId="33796"/>
    <cellStyle name="Calculation 4 3 3 3 3" xfId="17120"/>
    <cellStyle name="Calculation 4 3 3 4" xfId="15877"/>
    <cellStyle name="Calculation 4 3 3 4 2" xfId="32541"/>
    <cellStyle name="Calculation 4 3 3 5" xfId="16411"/>
    <cellStyle name="Calculation 4 3 3 5 2" xfId="33080"/>
    <cellStyle name="Calculation 4 3 3 6" xfId="27653"/>
    <cellStyle name="Calculation 4 3 3 7" xfId="10882"/>
    <cellStyle name="Calculation 4 3 4" xfId="1131"/>
    <cellStyle name="Calculation 4 3 4 2" xfId="14175"/>
    <cellStyle name="Calculation 4 3 4 2 2" xfId="19938"/>
    <cellStyle name="Calculation 4 3 4 2 2 2" xfId="36608"/>
    <cellStyle name="Calculation 4 3 4 2 3" xfId="23084"/>
    <cellStyle name="Calculation 4 3 4 2 3 2" xfId="39787"/>
    <cellStyle name="Calculation 4 3 4 2 4" xfId="25863"/>
    <cellStyle name="Calculation 4 3 4 2 4 2" xfId="42602"/>
    <cellStyle name="Calculation 4 3 4 2 5" xfId="30848"/>
    <cellStyle name="Calculation 4 3 4 3" xfId="17652"/>
    <cellStyle name="Calculation 4 3 4 3 2" xfId="34329"/>
    <cellStyle name="Calculation 4 3 4 4" xfId="18616"/>
    <cellStyle name="Calculation 4 3 4 4 2" xfId="35293"/>
    <cellStyle name="Calculation 4 3 4 5" xfId="24129"/>
    <cellStyle name="Calculation 4 3 4 5 2" xfId="40846"/>
    <cellStyle name="Calculation 4 3 4 6" xfId="28255"/>
    <cellStyle name="Calculation 4 3 4 7" xfId="11501"/>
    <cellStyle name="Calculation 4 3 5" xfId="1132"/>
    <cellStyle name="Calculation 4 3 5 2" xfId="13518"/>
    <cellStyle name="Calculation 4 3 5 2 2" xfId="19385"/>
    <cellStyle name="Calculation 4 3 5 2 2 2" xfId="36055"/>
    <cellStyle name="Calculation 4 3 5 2 3" xfId="22555"/>
    <cellStyle name="Calculation 4 3 5 2 3 2" xfId="39254"/>
    <cellStyle name="Calculation 4 3 5 2 4" xfId="25414"/>
    <cellStyle name="Calculation 4 3 5 2 4 2" xfId="42152"/>
    <cellStyle name="Calculation 4 3 5 2 5" xfId="30192"/>
    <cellStyle name="Calculation 4 3 5 3" xfId="17068"/>
    <cellStyle name="Calculation 4 3 5 3 2" xfId="33743"/>
    <cellStyle name="Calculation 4 3 5 4" xfId="15903"/>
    <cellStyle name="Calculation 4 3 5 4 2" xfId="32567"/>
    <cellStyle name="Calculation 4 3 5 5" xfId="15981"/>
    <cellStyle name="Calculation 4 3 5 5 2" xfId="32647"/>
    <cellStyle name="Calculation 4 3 5 6" xfId="27601"/>
    <cellStyle name="Calculation 4 3 5 7" xfId="10826"/>
    <cellStyle name="Calculation 4 3 6" xfId="7209"/>
    <cellStyle name="Calculation 4 3 6 2" xfId="14942"/>
    <cellStyle name="Calculation 4 3 6 2 2" xfId="20663"/>
    <cellStyle name="Calculation 4 3 6 2 2 2" xfId="37331"/>
    <cellStyle name="Calculation 4 3 6 2 3" xfId="23795"/>
    <cellStyle name="Calculation 4 3 6 2 3 2" xfId="40506"/>
    <cellStyle name="Calculation 4 3 6 2 4" xfId="26546"/>
    <cellStyle name="Calculation 4 3 6 2 4 2" xfId="43287"/>
    <cellStyle name="Calculation 4 3 6 2 5" xfId="31613"/>
    <cellStyle name="Calculation 4 3 6 3" xfId="18376"/>
    <cellStyle name="Calculation 4 3 6 3 2" xfId="35051"/>
    <cellStyle name="Calculation 4 3 6 4" xfId="21621"/>
    <cellStyle name="Calculation 4 3 6 4 2" xfId="38296"/>
    <cellStyle name="Calculation 4 3 6 5" xfId="24639"/>
    <cellStyle name="Calculation 4 3 6 5 2" xfId="41360"/>
    <cellStyle name="Calculation 4 3 6 6" xfId="29015"/>
    <cellStyle name="Calculation 4 3 6 7" xfId="12268"/>
    <cellStyle name="Calculation 4 3 7" xfId="7210"/>
    <cellStyle name="Calculation 4 3 7 2" xfId="19098"/>
    <cellStyle name="Calculation 4 3 7 2 2" xfId="35769"/>
    <cellStyle name="Calculation 4 3 7 3" xfId="22292"/>
    <cellStyle name="Calculation 4 3 7 3 2" xfId="38985"/>
    <cellStyle name="Calculation 4 3 7 4" xfId="25181"/>
    <cellStyle name="Calculation 4 3 7 4 2" xfId="41917"/>
    <cellStyle name="Calculation 4 3 7 5" xfId="29842"/>
    <cellStyle name="Calculation 4 3 7 6" xfId="13166"/>
    <cellStyle name="Calculation 4 3 8" xfId="16756"/>
    <cellStyle name="Calculation 4 3 8 2" xfId="33430"/>
    <cellStyle name="Calculation 4 3 9" xfId="16300"/>
    <cellStyle name="Calculation 4 3 9 2" xfId="32967"/>
    <cellStyle name="Calculation 4 4" xfId="1133"/>
    <cellStyle name="Calculation 4 4 10" xfId="21758"/>
    <cellStyle name="Calculation 4 4 10 2" xfId="38436"/>
    <cellStyle name="Calculation 4 4 11" xfId="27322"/>
    <cellStyle name="Calculation 4 4 12" xfId="10549"/>
    <cellStyle name="Calculation 4 4 2" xfId="1134"/>
    <cellStyle name="Calculation 4 4 2 10" xfId="11408"/>
    <cellStyle name="Calculation 4 4 2 2" xfId="1135"/>
    <cellStyle name="Calculation 4 4 2 2 2" xfId="14523"/>
    <cellStyle name="Calculation 4 4 2 2 2 2" xfId="20286"/>
    <cellStyle name="Calculation 4 4 2 2 2 2 2" xfId="36955"/>
    <cellStyle name="Calculation 4 4 2 2 2 3" xfId="23427"/>
    <cellStyle name="Calculation 4 4 2 2 2 3 2" xfId="40135"/>
    <cellStyle name="Calculation 4 4 2 2 2 4" xfId="26209"/>
    <cellStyle name="Calculation 4 4 2 2 2 4 2" xfId="42949"/>
    <cellStyle name="Calculation 4 4 2 2 2 5" xfId="31195"/>
    <cellStyle name="Calculation 4 4 2 2 3" xfId="18000"/>
    <cellStyle name="Calculation 4 4 2 2 3 2" xfId="34676"/>
    <cellStyle name="Calculation 4 4 2 2 4" xfId="16470"/>
    <cellStyle name="Calculation 4 4 2 2 4 2" xfId="33140"/>
    <cellStyle name="Calculation 4 4 2 2 5" xfId="21196"/>
    <cellStyle name="Calculation 4 4 2 2 5 2" xfId="37866"/>
    <cellStyle name="Calculation 4 4 2 2 6" xfId="28598"/>
    <cellStyle name="Calculation 4 4 2 2 7" xfId="11849"/>
    <cellStyle name="Calculation 4 4 2 3" xfId="1136"/>
    <cellStyle name="Calculation 4 4 2 3 2" xfId="14773"/>
    <cellStyle name="Calculation 4 4 2 3 2 2" xfId="20536"/>
    <cellStyle name="Calculation 4 4 2 3 2 2 2" xfId="37204"/>
    <cellStyle name="Calculation 4 4 2 3 2 3" xfId="23675"/>
    <cellStyle name="Calculation 4 4 2 3 2 3 2" xfId="40385"/>
    <cellStyle name="Calculation 4 4 2 3 2 4" xfId="26458"/>
    <cellStyle name="Calculation 4 4 2 3 2 4 2" xfId="43199"/>
    <cellStyle name="Calculation 4 4 2 3 2 5" xfId="31444"/>
    <cellStyle name="Calculation 4 4 2 3 3" xfId="18250"/>
    <cellStyle name="Calculation 4 4 2 3 3 2" xfId="34925"/>
    <cellStyle name="Calculation 4 4 2 3 4" xfId="21502"/>
    <cellStyle name="Calculation 4 4 2 3 4 2" xfId="38176"/>
    <cellStyle name="Calculation 4 4 2 3 5" xfId="24552"/>
    <cellStyle name="Calculation 4 4 2 3 5 2" xfId="41272"/>
    <cellStyle name="Calculation 4 4 2 3 6" xfId="28846"/>
    <cellStyle name="Calculation 4 4 2 3 7" xfId="12099"/>
    <cellStyle name="Calculation 4 4 2 4" xfId="7211"/>
    <cellStyle name="Calculation 4 4 2 4 2" xfId="15528"/>
    <cellStyle name="Calculation 4 4 2 4 2 2" xfId="21150"/>
    <cellStyle name="Calculation 4 4 2 4 2 2 2" xfId="37820"/>
    <cellStyle name="Calculation 4 4 2 4 2 3" xfId="24263"/>
    <cellStyle name="Calculation 4 4 2 4 2 3 2" xfId="40980"/>
    <cellStyle name="Calculation 4 4 2 4 2 4" xfId="26957"/>
    <cellStyle name="Calculation 4 4 2 4 2 4 2" xfId="43698"/>
    <cellStyle name="Calculation 4 4 2 4 2 5" xfId="32199"/>
    <cellStyle name="Calculation 4 4 2 4 3" xfId="18908"/>
    <cellStyle name="Calculation 4 4 2 4 3 2" xfId="35587"/>
    <cellStyle name="Calculation 4 4 2 4 4" xfId="22117"/>
    <cellStyle name="Calculation 4 4 2 4 4 2" xfId="38800"/>
    <cellStyle name="Calculation 4 4 2 4 5" xfId="25044"/>
    <cellStyle name="Calculation 4 4 2 4 5 2" xfId="41771"/>
    <cellStyle name="Calculation 4 4 2 4 6" xfId="29601"/>
    <cellStyle name="Calculation 4 4 2 4 7" xfId="12915"/>
    <cellStyle name="Calculation 4 4 2 5" xfId="7212"/>
    <cellStyle name="Calculation 4 4 2 5 2" xfId="19854"/>
    <cellStyle name="Calculation 4 4 2 5 2 2" xfId="36524"/>
    <cellStyle name="Calculation 4 4 2 5 3" xfId="23004"/>
    <cellStyle name="Calculation 4 4 2 5 3 2" xfId="39706"/>
    <cellStyle name="Calculation 4 4 2 5 4" xfId="25787"/>
    <cellStyle name="Calculation 4 4 2 5 4 2" xfId="42526"/>
    <cellStyle name="Calculation 4 4 2 5 5" xfId="30749"/>
    <cellStyle name="Calculation 4 4 2 5 6" xfId="14076"/>
    <cellStyle name="Calculation 4 4 2 6" xfId="17571"/>
    <cellStyle name="Calculation 4 4 2 6 2" xfId="34248"/>
    <cellStyle name="Calculation 4 4 2 7" xfId="18303"/>
    <cellStyle name="Calculation 4 4 2 7 2" xfId="34978"/>
    <cellStyle name="Calculation 4 4 2 8" xfId="22159"/>
    <cellStyle name="Calculation 4 4 2 8 2" xfId="38842"/>
    <cellStyle name="Calculation 4 4 2 9" xfId="28157"/>
    <cellStyle name="Calculation 4 4 3" xfId="1137"/>
    <cellStyle name="Calculation 4 4 3 2" xfId="1138"/>
    <cellStyle name="Calculation 4 4 3 2 2" xfId="19495"/>
    <cellStyle name="Calculation 4 4 3 2 2 2" xfId="36165"/>
    <cellStyle name="Calculation 4 4 3 2 3" xfId="22657"/>
    <cellStyle name="Calculation 4 4 3 2 3 2" xfId="39357"/>
    <cellStyle name="Calculation 4 4 3 2 4" xfId="25498"/>
    <cellStyle name="Calculation 4 4 3 2 4 2" xfId="42236"/>
    <cellStyle name="Calculation 4 4 3 2 5" xfId="30313"/>
    <cellStyle name="Calculation 4 4 3 2 6" xfId="13639"/>
    <cellStyle name="Calculation 4 4 3 3" xfId="1139"/>
    <cellStyle name="Calculation 4 4 3 3 2" xfId="33863"/>
    <cellStyle name="Calculation 4 4 3 3 3" xfId="17186"/>
    <cellStyle name="Calculation 4 4 3 4" xfId="16550"/>
    <cellStyle name="Calculation 4 4 3 4 2" xfId="33222"/>
    <cellStyle name="Calculation 4 4 3 5" xfId="16154"/>
    <cellStyle name="Calculation 4 4 3 5 2" xfId="32819"/>
    <cellStyle name="Calculation 4 4 3 6" xfId="27721"/>
    <cellStyle name="Calculation 4 4 3 7" xfId="10956"/>
    <cellStyle name="Calculation 4 4 4" xfId="1140"/>
    <cellStyle name="Calculation 4 4 4 2" xfId="14223"/>
    <cellStyle name="Calculation 4 4 4 2 2" xfId="19986"/>
    <cellStyle name="Calculation 4 4 4 2 2 2" xfId="36656"/>
    <cellStyle name="Calculation 4 4 4 2 3" xfId="23132"/>
    <cellStyle name="Calculation 4 4 4 2 3 2" xfId="39835"/>
    <cellStyle name="Calculation 4 4 4 2 4" xfId="25911"/>
    <cellStyle name="Calculation 4 4 4 2 4 2" xfId="42650"/>
    <cellStyle name="Calculation 4 4 4 2 5" xfId="30896"/>
    <cellStyle name="Calculation 4 4 4 3" xfId="17700"/>
    <cellStyle name="Calculation 4 4 4 3 2" xfId="34377"/>
    <cellStyle name="Calculation 4 4 4 4" xfId="21073"/>
    <cellStyle name="Calculation 4 4 4 4 2" xfId="37742"/>
    <cellStyle name="Calculation 4 4 4 5" xfId="24357"/>
    <cellStyle name="Calculation 4 4 4 5 2" xfId="41075"/>
    <cellStyle name="Calculation 4 4 4 6" xfId="28303"/>
    <cellStyle name="Calculation 4 4 4 7" xfId="11549"/>
    <cellStyle name="Calculation 4 4 5" xfId="1141"/>
    <cellStyle name="Calculation 4 4 5 2" xfId="13678"/>
    <cellStyle name="Calculation 4 4 5 2 2" xfId="19529"/>
    <cellStyle name="Calculation 4 4 5 2 2 2" xfId="36199"/>
    <cellStyle name="Calculation 4 4 5 2 3" xfId="22689"/>
    <cellStyle name="Calculation 4 4 5 2 3 2" xfId="39389"/>
    <cellStyle name="Calculation 4 4 5 2 4" xfId="25528"/>
    <cellStyle name="Calculation 4 4 5 2 4 2" xfId="42266"/>
    <cellStyle name="Calculation 4 4 5 2 5" xfId="30352"/>
    <cellStyle name="Calculation 4 4 5 3" xfId="17217"/>
    <cellStyle name="Calculation 4 4 5 3 2" xfId="33894"/>
    <cellStyle name="Calculation 4 4 5 4" xfId="15834"/>
    <cellStyle name="Calculation 4 4 5 4 2" xfId="32498"/>
    <cellStyle name="Calculation 4 4 5 5" xfId="16429"/>
    <cellStyle name="Calculation 4 4 5 5 2" xfId="33098"/>
    <cellStyle name="Calculation 4 4 5 6" xfId="27760"/>
    <cellStyle name="Calculation 4 4 5 7" xfId="10990"/>
    <cellStyle name="Calculation 4 4 6" xfId="7213"/>
    <cellStyle name="Calculation 4 4 6 2" xfId="15011"/>
    <cellStyle name="Calculation 4 4 6 2 2" xfId="20721"/>
    <cellStyle name="Calculation 4 4 6 2 2 2" xfId="37390"/>
    <cellStyle name="Calculation 4 4 6 2 3" xfId="23849"/>
    <cellStyle name="Calculation 4 4 6 2 3 2" xfId="40560"/>
    <cellStyle name="Calculation 4 4 6 2 4" xfId="26590"/>
    <cellStyle name="Calculation 4 4 6 2 4 2" xfId="43331"/>
    <cellStyle name="Calculation 4 4 6 2 5" xfId="31682"/>
    <cellStyle name="Calculation 4 4 6 3" xfId="18433"/>
    <cellStyle name="Calculation 4 4 6 3 2" xfId="35110"/>
    <cellStyle name="Calculation 4 4 6 4" xfId="21676"/>
    <cellStyle name="Calculation 4 4 6 4 2" xfId="38351"/>
    <cellStyle name="Calculation 4 4 6 5" xfId="24683"/>
    <cellStyle name="Calculation 4 4 6 5 2" xfId="41404"/>
    <cellStyle name="Calculation 4 4 6 6" xfId="29084"/>
    <cellStyle name="Calculation 4 4 6 7" xfId="12337"/>
    <cellStyle name="Calculation 4 4 7" xfId="7214"/>
    <cellStyle name="Calculation 4 4 7 2" xfId="19157"/>
    <cellStyle name="Calculation 4 4 7 2 2" xfId="35828"/>
    <cellStyle name="Calculation 4 4 7 3" xfId="22345"/>
    <cellStyle name="Calculation 4 4 7 3 2" xfId="39038"/>
    <cellStyle name="Calculation 4 4 7 4" xfId="25225"/>
    <cellStyle name="Calculation 4 4 7 4 2" xfId="41961"/>
    <cellStyle name="Calculation 4 4 7 5" xfId="29911"/>
    <cellStyle name="Calculation 4 4 7 6" xfId="13235"/>
    <cellStyle name="Calculation 4 4 8" xfId="16828"/>
    <cellStyle name="Calculation 4 4 8 2" xfId="33503"/>
    <cellStyle name="Calculation 4 4 9" xfId="15992"/>
    <cellStyle name="Calculation 4 4 9 2" xfId="32658"/>
    <cellStyle name="Calculation 4 5" xfId="1142"/>
    <cellStyle name="Calculation 4 5 2" xfId="1143"/>
    <cellStyle name="Calculation 4 5 2 2" xfId="1144"/>
    <cellStyle name="Calculation 4 5 2 3" xfId="1145"/>
    <cellStyle name="Calculation 4 5 2 4" xfId="7215"/>
    <cellStyle name="Calculation 4 5 2 5" xfId="7216"/>
    <cellStyle name="Calculation 4 5 3" xfId="1146"/>
    <cellStyle name="Calculation 4 5 4" xfId="1147"/>
    <cellStyle name="Calculation 4 5 5" xfId="7217"/>
    <cellStyle name="Calculation 4 5 6" xfId="7218"/>
    <cellStyle name="Calculation 4 5 7" xfId="43807"/>
    <cellStyle name="Calculation 4 6" xfId="1148"/>
    <cellStyle name="Calculation 4 6 2" xfId="1149"/>
    <cellStyle name="Calculation 4 6 2 2" xfId="1150"/>
    <cellStyle name="Calculation 4 6 2 3" xfId="1151"/>
    <cellStyle name="Calculation 4 6 2 4" xfId="7219"/>
    <cellStyle name="Calculation 4 6 2 5" xfId="7220"/>
    <cellStyle name="Calculation 4 6 3" xfId="1152"/>
    <cellStyle name="Calculation 4 6 4" xfId="1153"/>
    <cellStyle name="Calculation 4 6 5" xfId="7221"/>
    <cellStyle name="Calculation 4 7" xfId="1154"/>
    <cellStyle name="Calculation 4 7 2" xfId="1155"/>
    <cellStyle name="Calculation 4 7 2 2" xfId="1156"/>
    <cellStyle name="Calculation 4 7 2 3" xfId="1157"/>
    <cellStyle name="Calculation 4 7 3" xfId="1158"/>
    <cellStyle name="Calculation 4 7 4" xfId="1159"/>
    <cellStyle name="Calculation 4 7 5" xfId="7222"/>
    <cellStyle name="Calculation 4 8" xfId="1160"/>
    <cellStyle name="Calculation 4 8 2" xfId="1161"/>
    <cellStyle name="Calculation 4 8 2 2" xfId="1162"/>
    <cellStyle name="Calculation 4 8 2 3" xfId="1163"/>
    <cellStyle name="Calculation 4 8 3" xfId="1164"/>
    <cellStyle name="Calculation 4 8 4" xfId="1165"/>
    <cellStyle name="Calculation 4 8 5" xfId="7223"/>
    <cellStyle name="Calculation 4 9" xfId="1166"/>
    <cellStyle name="Calculation 4 9 2" xfId="1167"/>
    <cellStyle name="Calculation 4 9 2 2" xfId="1168"/>
    <cellStyle name="Calculation 4 9 2 3" xfId="1169"/>
    <cellStyle name="Calculation 4 9 3" xfId="1170"/>
    <cellStyle name="Calculation 4 9 4" xfId="1171"/>
    <cellStyle name="Calculation 4 9 5" xfId="7224"/>
    <cellStyle name="Calculation 5" xfId="1172"/>
    <cellStyle name="Calculation 5 10" xfId="16628"/>
    <cellStyle name="Calculation 5 10 2" xfId="33301"/>
    <cellStyle name="Calculation 5 11" xfId="16290"/>
    <cellStyle name="Calculation 5 11 2" xfId="32956"/>
    <cellStyle name="Calculation 5 12" xfId="27182"/>
    <cellStyle name="Calculation 5 13" xfId="43806"/>
    <cellStyle name="Calculation 5 14" xfId="10218"/>
    <cellStyle name="Calculation 5 2" xfId="1173"/>
    <cellStyle name="Calculation 5 2 10" xfId="23878"/>
    <cellStyle name="Calculation 5 2 10 2" xfId="40589"/>
    <cellStyle name="Calculation 5 2 11" xfId="27252"/>
    <cellStyle name="Calculation 5 2 12" xfId="10467"/>
    <cellStyle name="Calculation 5 2 2" xfId="1174"/>
    <cellStyle name="Calculation 5 2 2 10" xfId="11333"/>
    <cellStyle name="Calculation 5 2 2 2" xfId="1175"/>
    <cellStyle name="Calculation 5 2 2 2 2" xfId="14474"/>
    <cellStyle name="Calculation 5 2 2 2 2 2" xfId="20237"/>
    <cellStyle name="Calculation 5 2 2 2 2 2 2" xfId="36906"/>
    <cellStyle name="Calculation 5 2 2 2 2 3" xfId="23378"/>
    <cellStyle name="Calculation 5 2 2 2 2 3 2" xfId="40086"/>
    <cellStyle name="Calculation 5 2 2 2 2 4" xfId="26160"/>
    <cellStyle name="Calculation 5 2 2 2 2 4 2" xfId="42900"/>
    <cellStyle name="Calculation 5 2 2 2 2 5" xfId="31146"/>
    <cellStyle name="Calculation 5 2 2 2 3" xfId="17951"/>
    <cellStyle name="Calculation 5 2 2 2 3 2" xfId="34627"/>
    <cellStyle name="Calculation 5 2 2 2 4" xfId="18828"/>
    <cellStyle name="Calculation 5 2 2 2 4 2" xfId="35506"/>
    <cellStyle name="Calculation 5 2 2 2 5" xfId="21897"/>
    <cellStyle name="Calculation 5 2 2 2 5 2" xfId="38576"/>
    <cellStyle name="Calculation 5 2 2 2 6" xfId="28549"/>
    <cellStyle name="Calculation 5 2 2 2 7" xfId="11800"/>
    <cellStyle name="Calculation 5 2 2 3" xfId="1176"/>
    <cellStyle name="Calculation 5 2 2 3 2" xfId="14728"/>
    <cellStyle name="Calculation 5 2 2 3 2 2" xfId="20491"/>
    <cellStyle name="Calculation 5 2 2 3 2 2 2" xfId="37159"/>
    <cellStyle name="Calculation 5 2 2 3 2 3" xfId="23630"/>
    <cellStyle name="Calculation 5 2 2 3 2 3 2" xfId="40340"/>
    <cellStyle name="Calculation 5 2 2 3 2 4" xfId="26413"/>
    <cellStyle name="Calculation 5 2 2 3 2 4 2" xfId="43154"/>
    <cellStyle name="Calculation 5 2 2 3 2 5" xfId="31399"/>
    <cellStyle name="Calculation 5 2 2 3 3" xfId="18205"/>
    <cellStyle name="Calculation 5 2 2 3 3 2" xfId="34880"/>
    <cellStyle name="Calculation 5 2 2 3 4" xfId="21457"/>
    <cellStyle name="Calculation 5 2 2 3 4 2" xfId="38131"/>
    <cellStyle name="Calculation 5 2 2 3 5" xfId="24507"/>
    <cellStyle name="Calculation 5 2 2 3 5 2" xfId="41227"/>
    <cellStyle name="Calculation 5 2 2 3 6" xfId="28801"/>
    <cellStyle name="Calculation 5 2 2 3 7" xfId="12054"/>
    <cellStyle name="Calculation 5 2 2 4" xfId="12845"/>
    <cellStyle name="Calculation 5 2 2 4 2" xfId="15458"/>
    <cellStyle name="Calculation 5 2 2 4 2 2" xfId="21093"/>
    <cellStyle name="Calculation 5 2 2 4 2 2 2" xfId="37762"/>
    <cellStyle name="Calculation 5 2 2 4 2 3" xfId="24206"/>
    <cellStyle name="Calculation 5 2 2 4 2 3 2" xfId="40923"/>
    <cellStyle name="Calculation 5 2 2 4 2 4" xfId="26912"/>
    <cellStyle name="Calculation 5 2 2 4 2 4 2" xfId="43653"/>
    <cellStyle name="Calculation 5 2 2 4 2 5" xfId="32129"/>
    <cellStyle name="Calculation 5 2 2 4 3" xfId="18852"/>
    <cellStyle name="Calculation 5 2 2 4 3 2" xfId="35530"/>
    <cellStyle name="Calculation 5 2 2 4 4" xfId="22061"/>
    <cellStyle name="Calculation 5 2 2 4 4 2" xfId="38743"/>
    <cellStyle name="Calculation 5 2 2 4 5" xfId="24999"/>
    <cellStyle name="Calculation 5 2 2 4 5 2" xfId="41726"/>
    <cellStyle name="Calculation 5 2 2 4 6" xfId="29531"/>
    <cellStyle name="Calculation 5 2 2 5" xfId="14006"/>
    <cellStyle name="Calculation 5 2 2 5 2" xfId="19796"/>
    <cellStyle name="Calculation 5 2 2 5 2 2" xfId="36466"/>
    <cellStyle name="Calculation 5 2 2 5 3" xfId="22946"/>
    <cellStyle name="Calculation 5 2 2 5 3 2" xfId="39648"/>
    <cellStyle name="Calculation 5 2 2 5 4" xfId="25742"/>
    <cellStyle name="Calculation 5 2 2 5 4 2" xfId="42481"/>
    <cellStyle name="Calculation 5 2 2 5 5" xfId="30679"/>
    <cellStyle name="Calculation 5 2 2 6" xfId="17503"/>
    <cellStyle name="Calculation 5 2 2 6 2" xfId="34180"/>
    <cellStyle name="Calculation 5 2 2 7" xfId="15755"/>
    <cellStyle name="Calculation 5 2 2 7 2" xfId="32416"/>
    <cellStyle name="Calculation 5 2 2 8" xfId="22990"/>
    <cellStyle name="Calculation 5 2 2 8 2" xfId="39692"/>
    <cellStyle name="Calculation 5 2 2 9" xfId="28087"/>
    <cellStyle name="Calculation 5 2 3" xfId="1177"/>
    <cellStyle name="Calculation 5 2 3 2" xfId="13569"/>
    <cellStyle name="Calculation 5 2 3 2 2" xfId="19434"/>
    <cellStyle name="Calculation 5 2 3 2 2 2" xfId="36104"/>
    <cellStyle name="Calculation 5 2 3 2 3" xfId="22604"/>
    <cellStyle name="Calculation 5 2 3 2 3 2" xfId="39303"/>
    <cellStyle name="Calculation 5 2 3 2 4" xfId="25453"/>
    <cellStyle name="Calculation 5 2 3 2 4 2" xfId="42191"/>
    <cellStyle name="Calculation 5 2 3 2 5" xfId="30243"/>
    <cellStyle name="Calculation 5 2 3 3" xfId="17119"/>
    <cellStyle name="Calculation 5 2 3 3 2" xfId="33795"/>
    <cellStyle name="Calculation 5 2 3 4" xfId="16563"/>
    <cellStyle name="Calculation 5 2 3 4 2" xfId="33236"/>
    <cellStyle name="Calculation 5 2 3 5" xfId="16410"/>
    <cellStyle name="Calculation 5 2 3 5 2" xfId="33079"/>
    <cellStyle name="Calculation 5 2 3 6" xfId="27652"/>
    <cellStyle name="Calculation 5 2 3 7" xfId="10881"/>
    <cellStyle name="Calculation 5 2 4" xfId="1178"/>
    <cellStyle name="Calculation 5 2 4 2" xfId="14174"/>
    <cellStyle name="Calculation 5 2 4 2 2" xfId="19937"/>
    <cellStyle name="Calculation 5 2 4 2 2 2" xfId="36607"/>
    <cellStyle name="Calculation 5 2 4 2 3" xfId="23083"/>
    <cellStyle name="Calculation 5 2 4 2 3 2" xfId="39786"/>
    <cellStyle name="Calculation 5 2 4 2 4" xfId="25862"/>
    <cellStyle name="Calculation 5 2 4 2 4 2" xfId="42601"/>
    <cellStyle name="Calculation 5 2 4 2 5" xfId="30847"/>
    <cellStyle name="Calculation 5 2 4 3" xfId="17651"/>
    <cellStyle name="Calculation 5 2 4 3 2" xfId="34328"/>
    <cellStyle name="Calculation 5 2 4 4" xfId="20879"/>
    <cellStyle name="Calculation 5 2 4 4 2" xfId="37548"/>
    <cellStyle name="Calculation 5 2 4 5" xfId="22871"/>
    <cellStyle name="Calculation 5 2 4 5 2" xfId="39573"/>
    <cellStyle name="Calculation 5 2 4 6" xfId="28254"/>
    <cellStyle name="Calculation 5 2 4 7" xfId="11500"/>
    <cellStyle name="Calculation 5 2 5" xfId="7225"/>
    <cellStyle name="Calculation 5 2 5 2" xfId="13346"/>
    <cellStyle name="Calculation 5 2 5 2 2" xfId="19254"/>
    <cellStyle name="Calculation 5 2 5 2 2 2" xfId="35925"/>
    <cellStyle name="Calculation 5 2 5 2 3" xfId="22434"/>
    <cellStyle name="Calculation 5 2 5 2 3 2" xfId="39127"/>
    <cellStyle name="Calculation 5 2 5 2 4" xfId="25299"/>
    <cellStyle name="Calculation 5 2 5 2 4 2" xfId="42035"/>
    <cellStyle name="Calculation 5 2 5 2 5" xfId="30022"/>
    <cellStyle name="Calculation 5 2 5 3" xfId="16933"/>
    <cellStyle name="Calculation 5 2 5 3 2" xfId="33609"/>
    <cellStyle name="Calculation 5 2 5 4" xfId="15937"/>
    <cellStyle name="Calculation 5 2 5 4 2" xfId="32602"/>
    <cellStyle name="Calculation 5 2 5 5" xfId="16392"/>
    <cellStyle name="Calculation 5 2 5 5 2" xfId="33060"/>
    <cellStyle name="Calculation 5 2 5 6" xfId="27433"/>
    <cellStyle name="Calculation 5 2 5 7" xfId="10664"/>
    <cellStyle name="Calculation 5 2 6" xfId="12267"/>
    <cellStyle name="Calculation 5 2 6 2" xfId="14941"/>
    <cellStyle name="Calculation 5 2 6 2 2" xfId="20662"/>
    <cellStyle name="Calculation 5 2 6 2 2 2" xfId="37330"/>
    <cellStyle name="Calculation 5 2 6 2 3" xfId="23794"/>
    <cellStyle name="Calculation 5 2 6 2 3 2" xfId="40505"/>
    <cellStyle name="Calculation 5 2 6 2 4" xfId="26545"/>
    <cellStyle name="Calculation 5 2 6 2 4 2" xfId="43286"/>
    <cellStyle name="Calculation 5 2 6 2 5" xfId="31612"/>
    <cellStyle name="Calculation 5 2 6 3" xfId="18375"/>
    <cellStyle name="Calculation 5 2 6 3 2" xfId="35050"/>
    <cellStyle name="Calculation 5 2 6 4" xfId="21620"/>
    <cellStyle name="Calculation 5 2 6 4 2" xfId="38295"/>
    <cellStyle name="Calculation 5 2 6 5" xfId="24638"/>
    <cellStyle name="Calculation 5 2 6 5 2" xfId="41359"/>
    <cellStyle name="Calculation 5 2 6 6" xfId="29014"/>
    <cellStyle name="Calculation 5 2 7" xfId="13165"/>
    <cellStyle name="Calculation 5 2 7 2" xfId="19097"/>
    <cellStyle name="Calculation 5 2 7 2 2" xfId="35768"/>
    <cellStyle name="Calculation 5 2 7 3" xfId="22291"/>
    <cellStyle name="Calculation 5 2 7 3 2" xfId="38984"/>
    <cellStyle name="Calculation 5 2 7 4" xfId="25180"/>
    <cellStyle name="Calculation 5 2 7 4 2" xfId="41916"/>
    <cellStyle name="Calculation 5 2 7 5" xfId="29841"/>
    <cellStyle name="Calculation 5 2 8" xfId="16755"/>
    <cellStyle name="Calculation 5 2 8 2" xfId="33429"/>
    <cellStyle name="Calculation 5 2 9" xfId="16593"/>
    <cellStyle name="Calculation 5 2 9 2" xfId="33266"/>
    <cellStyle name="Calculation 5 3" xfId="1179"/>
    <cellStyle name="Calculation 5 3 10" xfId="18567"/>
    <cellStyle name="Calculation 5 3 10 2" xfId="35244"/>
    <cellStyle name="Calculation 5 3 11" xfId="27323"/>
    <cellStyle name="Calculation 5 3 12" xfId="10550"/>
    <cellStyle name="Calculation 5 3 2" xfId="1180"/>
    <cellStyle name="Calculation 5 3 2 10" xfId="11409"/>
    <cellStyle name="Calculation 5 3 2 2" xfId="11850"/>
    <cellStyle name="Calculation 5 3 2 2 2" xfId="14524"/>
    <cellStyle name="Calculation 5 3 2 2 2 2" xfId="20287"/>
    <cellStyle name="Calculation 5 3 2 2 2 2 2" xfId="36956"/>
    <cellStyle name="Calculation 5 3 2 2 2 3" xfId="23428"/>
    <cellStyle name="Calculation 5 3 2 2 2 3 2" xfId="40136"/>
    <cellStyle name="Calculation 5 3 2 2 2 4" xfId="26210"/>
    <cellStyle name="Calculation 5 3 2 2 2 4 2" xfId="42950"/>
    <cellStyle name="Calculation 5 3 2 2 2 5" xfId="31196"/>
    <cellStyle name="Calculation 5 3 2 2 3" xfId="18001"/>
    <cellStyle name="Calculation 5 3 2 2 3 2" xfId="34677"/>
    <cellStyle name="Calculation 5 3 2 2 4" xfId="10011"/>
    <cellStyle name="Calculation 5 3 2 2 4 2" xfId="27116"/>
    <cellStyle name="Calculation 5 3 2 2 5" xfId="16203"/>
    <cellStyle name="Calculation 5 3 2 2 5 2" xfId="32869"/>
    <cellStyle name="Calculation 5 3 2 2 6" xfId="28599"/>
    <cellStyle name="Calculation 5 3 2 3" xfId="12100"/>
    <cellStyle name="Calculation 5 3 2 3 2" xfId="14774"/>
    <cellStyle name="Calculation 5 3 2 3 2 2" xfId="20537"/>
    <cellStyle name="Calculation 5 3 2 3 2 2 2" xfId="37205"/>
    <cellStyle name="Calculation 5 3 2 3 2 3" xfId="23676"/>
    <cellStyle name="Calculation 5 3 2 3 2 3 2" xfId="40386"/>
    <cellStyle name="Calculation 5 3 2 3 2 4" xfId="26459"/>
    <cellStyle name="Calculation 5 3 2 3 2 4 2" xfId="43200"/>
    <cellStyle name="Calculation 5 3 2 3 2 5" xfId="31445"/>
    <cellStyle name="Calculation 5 3 2 3 3" xfId="18251"/>
    <cellStyle name="Calculation 5 3 2 3 3 2" xfId="34926"/>
    <cellStyle name="Calculation 5 3 2 3 4" xfId="21503"/>
    <cellStyle name="Calculation 5 3 2 3 4 2" xfId="38177"/>
    <cellStyle name="Calculation 5 3 2 3 5" xfId="24553"/>
    <cellStyle name="Calculation 5 3 2 3 5 2" xfId="41273"/>
    <cellStyle name="Calculation 5 3 2 3 6" xfId="28847"/>
    <cellStyle name="Calculation 5 3 2 4" xfId="12916"/>
    <cellStyle name="Calculation 5 3 2 4 2" xfId="15529"/>
    <cellStyle name="Calculation 5 3 2 4 2 2" xfId="21151"/>
    <cellStyle name="Calculation 5 3 2 4 2 2 2" xfId="37821"/>
    <cellStyle name="Calculation 5 3 2 4 2 3" xfId="24264"/>
    <cellStyle name="Calculation 5 3 2 4 2 3 2" xfId="40981"/>
    <cellStyle name="Calculation 5 3 2 4 2 4" xfId="26958"/>
    <cellStyle name="Calculation 5 3 2 4 2 4 2" xfId="43699"/>
    <cellStyle name="Calculation 5 3 2 4 2 5" xfId="32200"/>
    <cellStyle name="Calculation 5 3 2 4 3" xfId="18909"/>
    <cellStyle name="Calculation 5 3 2 4 3 2" xfId="35588"/>
    <cellStyle name="Calculation 5 3 2 4 4" xfId="22118"/>
    <cellStyle name="Calculation 5 3 2 4 4 2" xfId="38801"/>
    <cellStyle name="Calculation 5 3 2 4 5" xfId="25045"/>
    <cellStyle name="Calculation 5 3 2 4 5 2" xfId="41772"/>
    <cellStyle name="Calculation 5 3 2 4 6" xfId="29602"/>
    <cellStyle name="Calculation 5 3 2 5" xfId="14077"/>
    <cellStyle name="Calculation 5 3 2 5 2" xfId="19855"/>
    <cellStyle name="Calculation 5 3 2 5 2 2" xfId="36525"/>
    <cellStyle name="Calculation 5 3 2 5 3" xfId="23005"/>
    <cellStyle name="Calculation 5 3 2 5 3 2" xfId="39707"/>
    <cellStyle name="Calculation 5 3 2 5 4" xfId="25788"/>
    <cellStyle name="Calculation 5 3 2 5 4 2" xfId="42527"/>
    <cellStyle name="Calculation 5 3 2 5 5" xfId="30750"/>
    <cellStyle name="Calculation 5 3 2 6" xfId="17572"/>
    <cellStyle name="Calculation 5 3 2 6 2" xfId="34249"/>
    <cellStyle name="Calculation 5 3 2 7" xfId="19343"/>
    <cellStyle name="Calculation 5 3 2 7 2" xfId="36014"/>
    <cellStyle name="Calculation 5 3 2 8" xfId="23711"/>
    <cellStyle name="Calculation 5 3 2 8 2" xfId="40421"/>
    <cellStyle name="Calculation 5 3 2 9" xfId="28158"/>
    <cellStyle name="Calculation 5 3 3" xfId="1181"/>
    <cellStyle name="Calculation 5 3 3 2" xfId="13640"/>
    <cellStyle name="Calculation 5 3 3 2 2" xfId="19496"/>
    <cellStyle name="Calculation 5 3 3 2 2 2" xfId="36166"/>
    <cellStyle name="Calculation 5 3 3 2 3" xfId="22658"/>
    <cellStyle name="Calculation 5 3 3 2 3 2" xfId="39358"/>
    <cellStyle name="Calculation 5 3 3 2 4" xfId="25499"/>
    <cellStyle name="Calculation 5 3 3 2 4 2" xfId="42237"/>
    <cellStyle name="Calculation 5 3 3 2 5" xfId="30314"/>
    <cellStyle name="Calculation 5 3 3 3" xfId="17187"/>
    <cellStyle name="Calculation 5 3 3 3 2" xfId="33864"/>
    <cellStyle name="Calculation 5 3 3 4" xfId="15849"/>
    <cellStyle name="Calculation 5 3 3 4 2" xfId="32513"/>
    <cellStyle name="Calculation 5 3 3 5" xfId="16155"/>
    <cellStyle name="Calculation 5 3 3 5 2" xfId="32820"/>
    <cellStyle name="Calculation 5 3 3 6" xfId="27722"/>
    <cellStyle name="Calculation 5 3 3 7" xfId="10957"/>
    <cellStyle name="Calculation 5 3 4" xfId="7226"/>
    <cellStyle name="Calculation 5 3 4 2" xfId="14224"/>
    <cellStyle name="Calculation 5 3 4 2 2" xfId="19987"/>
    <cellStyle name="Calculation 5 3 4 2 2 2" xfId="36657"/>
    <cellStyle name="Calculation 5 3 4 2 3" xfId="23133"/>
    <cellStyle name="Calculation 5 3 4 2 3 2" xfId="39836"/>
    <cellStyle name="Calculation 5 3 4 2 4" xfId="25912"/>
    <cellStyle name="Calculation 5 3 4 2 4 2" xfId="42651"/>
    <cellStyle name="Calculation 5 3 4 2 5" xfId="30897"/>
    <cellStyle name="Calculation 5 3 4 3" xfId="17701"/>
    <cellStyle name="Calculation 5 3 4 3 2" xfId="34378"/>
    <cellStyle name="Calculation 5 3 4 4" xfId="18831"/>
    <cellStyle name="Calculation 5 3 4 4 2" xfId="35509"/>
    <cellStyle name="Calculation 5 3 4 5" xfId="24347"/>
    <cellStyle name="Calculation 5 3 4 5 2" xfId="41065"/>
    <cellStyle name="Calculation 5 3 4 6" xfId="28304"/>
    <cellStyle name="Calculation 5 3 4 7" xfId="11550"/>
    <cellStyle name="Calculation 5 3 5" xfId="7227"/>
    <cellStyle name="Calculation 5 3 5 2" xfId="13677"/>
    <cellStyle name="Calculation 5 3 5 2 2" xfId="19528"/>
    <cellStyle name="Calculation 5 3 5 2 2 2" xfId="36198"/>
    <cellStyle name="Calculation 5 3 5 2 3" xfId="22688"/>
    <cellStyle name="Calculation 5 3 5 2 3 2" xfId="39388"/>
    <cellStyle name="Calculation 5 3 5 2 4" xfId="25527"/>
    <cellStyle name="Calculation 5 3 5 2 4 2" xfId="42265"/>
    <cellStyle name="Calculation 5 3 5 2 5" xfId="30351"/>
    <cellStyle name="Calculation 5 3 5 3" xfId="17216"/>
    <cellStyle name="Calculation 5 3 5 3 2" xfId="33893"/>
    <cellStyle name="Calculation 5 3 5 4" xfId="16543"/>
    <cellStyle name="Calculation 5 3 5 4 2" xfId="33215"/>
    <cellStyle name="Calculation 5 3 5 5" xfId="16428"/>
    <cellStyle name="Calculation 5 3 5 5 2" xfId="33097"/>
    <cellStyle name="Calculation 5 3 5 6" xfId="27759"/>
    <cellStyle name="Calculation 5 3 5 7" xfId="10989"/>
    <cellStyle name="Calculation 5 3 6" xfId="12338"/>
    <cellStyle name="Calculation 5 3 6 2" xfId="15012"/>
    <cellStyle name="Calculation 5 3 6 2 2" xfId="20722"/>
    <cellStyle name="Calculation 5 3 6 2 2 2" xfId="37391"/>
    <cellStyle name="Calculation 5 3 6 2 3" xfId="23850"/>
    <cellStyle name="Calculation 5 3 6 2 3 2" xfId="40561"/>
    <cellStyle name="Calculation 5 3 6 2 4" xfId="26591"/>
    <cellStyle name="Calculation 5 3 6 2 4 2" xfId="43332"/>
    <cellStyle name="Calculation 5 3 6 2 5" xfId="31683"/>
    <cellStyle name="Calculation 5 3 6 3" xfId="18434"/>
    <cellStyle name="Calculation 5 3 6 3 2" xfId="35111"/>
    <cellStyle name="Calculation 5 3 6 4" xfId="21677"/>
    <cellStyle name="Calculation 5 3 6 4 2" xfId="38352"/>
    <cellStyle name="Calculation 5 3 6 5" xfId="24684"/>
    <cellStyle name="Calculation 5 3 6 5 2" xfId="41405"/>
    <cellStyle name="Calculation 5 3 6 6" xfId="29085"/>
    <cellStyle name="Calculation 5 3 7" xfId="13236"/>
    <cellStyle name="Calculation 5 3 7 2" xfId="19158"/>
    <cellStyle name="Calculation 5 3 7 2 2" xfId="35829"/>
    <cellStyle name="Calculation 5 3 7 3" xfId="22346"/>
    <cellStyle name="Calculation 5 3 7 3 2" xfId="39039"/>
    <cellStyle name="Calculation 5 3 7 4" xfId="25226"/>
    <cellStyle name="Calculation 5 3 7 4 2" xfId="41962"/>
    <cellStyle name="Calculation 5 3 7 5" xfId="29912"/>
    <cellStyle name="Calculation 5 3 8" xfId="16829"/>
    <cellStyle name="Calculation 5 3 8 2" xfId="33504"/>
    <cellStyle name="Calculation 5 3 9" xfId="15991"/>
    <cellStyle name="Calculation 5 3 9 2" xfId="32657"/>
    <cellStyle name="Calculation 5 4" xfId="1182"/>
    <cellStyle name="Calculation 5 4 10" xfId="11263"/>
    <cellStyle name="Calculation 5 4 2" xfId="1183"/>
    <cellStyle name="Calculation 5 4 2 2" xfId="1184"/>
    <cellStyle name="Calculation 5 4 2 2 2" xfId="20179"/>
    <cellStyle name="Calculation 5 4 2 2 2 2" xfId="36848"/>
    <cellStyle name="Calculation 5 4 2 2 3" xfId="23321"/>
    <cellStyle name="Calculation 5 4 2 2 3 2" xfId="40028"/>
    <cellStyle name="Calculation 5 4 2 2 4" xfId="26102"/>
    <cellStyle name="Calculation 5 4 2 2 4 2" xfId="42842"/>
    <cellStyle name="Calculation 5 4 2 2 5" xfId="31088"/>
    <cellStyle name="Calculation 5 4 2 2 6" xfId="14416"/>
    <cellStyle name="Calculation 5 4 2 3" xfId="1185"/>
    <cellStyle name="Calculation 5 4 2 3 2" xfId="34569"/>
    <cellStyle name="Calculation 5 4 2 3 3" xfId="17893"/>
    <cellStyle name="Calculation 5 4 2 4" xfId="18945"/>
    <cellStyle name="Calculation 5 4 2 4 2" xfId="35624"/>
    <cellStyle name="Calculation 5 4 2 5" xfId="17125"/>
    <cellStyle name="Calculation 5 4 2 5 2" xfId="33801"/>
    <cellStyle name="Calculation 5 4 2 6" xfId="28492"/>
    <cellStyle name="Calculation 5 4 2 7" xfId="11742"/>
    <cellStyle name="Calculation 5 4 3" xfId="1186"/>
    <cellStyle name="Calculation 5 4 3 2" xfId="14674"/>
    <cellStyle name="Calculation 5 4 3 2 2" xfId="20437"/>
    <cellStyle name="Calculation 5 4 3 2 2 2" xfId="37105"/>
    <cellStyle name="Calculation 5 4 3 2 3" xfId="23577"/>
    <cellStyle name="Calculation 5 4 3 2 3 2" xfId="40286"/>
    <cellStyle name="Calculation 5 4 3 2 4" xfId="26359"/>
    <cellStyle name="Calculation 5 4 3 2 4 2" xfId="43100"/>
    <cellStyle name="Calculation 5 4 3 2 5" xfId="31345"/>
    <cellStyle name="Calculation 5 4 3 3" xfId="18151"/>
    <cellStyle name="Calculation 5 4 3 3 2" xfId="34826"/>
    <cellStyle name="Calculation 5 4 3 4" xfId="21404"/>
    <cellStyle name="Calculation 5 4 3 4 2" xfId="38077"/>
    <cellStyle name="Calculation 5 4 3 5" xfId="24454"/>
    <cellStyle name="Calculation 5 4 3 5 2" xfId="41173"/>
    <cellStyle name="Calculation 5 4 3 6" xfId="28748"/>
    <cellStyle name="Calculation 5 4 3 7" xfId="12000"/>
    <cellStyle name="Calculation 5 4 4" xfId="1187"/>
    <cellStyle name="Calculation 5 4 4 2" xfId="15385"/>
    <cellStyle name="Calculation 5 4 4 2 2" xfId="21026"/>
    <cellStyle name="Calculation 5 4 4 2 2 2" xfId="37695"/>
    <cellStyle name="Calculation 5 4 4 2 3" xfId="24138"/>
    <cellStyle name="Calculation 5 4 4 2 3 2" xfId="40855"/>
    <cellStyle name="Calculation 5 4 4 2 4" xfId="26856"/>
    <cellStyle name="Calculation 5 4 4 2 4 2" xfId="43597"/>
    <cellStyle name="Calculation 5 4 4 2 5" xfId="32056"/>
    <cellStyle name="Calculation 5 4 4 3" xfId="18783"/>
    <cellStyle name="Calculation 5 4 4 3 2" xfId="35461"/>
    <cellStyle name="Calculation 5 4 4 4" xfId="21992"/>
    <cellStyle name="Calculation 5 4 4 4 2" xfId="38674"/>
    <cellStyle name="Calculation 5 4 4 5" xfId="24943"/>
    <cellStyle name="Calculation 5 4 4 5 2" xfId="41670"/>
    <cellStyle name="Calculation 5 4 4 6" xfId="29458"/>
    <cellStyle name="Calculation 5 4 4 7" xfId="12770"/>
    <cellStyle name="Calculation 5 4 5" xfId="7228"/>
    <cellStyle name="Calculation 5 4 5 2" xfId="19731"/>
    <cellStyle name="Calculation 5 4 5 2 2" xfId="36401"/>
    <cellStyle name="Calculation 5 4 5 3" xfId="22880"/>
    <cellStyle name="Calculation 5 4 5 3 2" xfId="39582"/>
    <cellStyle name="Calculation 5 4 5 4" xfId="25688"/>
    <cellStyle name="Calculation 5 4 5 4 2" xfId="42427"/>
    <cellStyle name="Calculation 5 4 5 5" xfId="30608"/>
    <cellStyle name="Calculation 5 4 5 6" xfId="13935"/>
    <cellStyle name="Calculation 5 4 6" xfId="17432"/>
    <cellStyle name="Calculation 5 4 6 2" xfId="34109"/>
    <cellStyle name="Calculation 5 4 7" xfId="19221"/>
    <cellStyle name="Calculation 5 4 7 2" xfId="35892"/>
    <cellStyle name="Calculation 5 4 8" xfId="21551"/>
    <cellStyle name="Calculation 5 4 8 2" xfId="38225"/>
    <cellStyle name="Calculation 5 4 9" xfId="28016"/>
    <cellStyle name="Calculation 5 5" xfId="1188"/>
    <cellStyle name="Calculation 5 5 2" xfId="1189"/>
    <cellStyle name="Calculation 5 5 2 2" xfId="1190"/>
    <cellStyle name="Calculation 5 5 2 2 2" xfId="36024"/>
    <cellStyle name="Calculation 5 5 2 2 3" xfId="19353"/>
    <cellStyle name="Calculation 5 5 2 3" xfId="1191"/>
    <cellStyle name="Calculation 5 5 2 3 2" xfId="39224"/>
    <cellStyle name="Calculation 5 5 2 3 3" xfId="22528"/>
    <cellStyle name="Calculation 5 5 2 4" xfId="25385"/>
    <cellStyle name="Calculation 5 5 2 4 2" xfId="42122"/>
    <cellStyle name="Calculation 5 5 2 5" xfId="30158"/>
    <cellStyle name="Calculation 5 5 2 6" xfId="13483"/>
    <cellStyle name="Calculation 5 5 3" xfId="1192"/>
    <cellStyle name="Calculation 5 5 3 2" xfId="33712"/>
    <cellStyle name="Calculation 5 5 3 3" xfId="17036"/>
    <cellStyle name="Calculation 5 5 4" xfId="1193"/>
    <cellStyle name="Calculation 5 5 4 2" xfId="37854"/>
    <cellStyle name="Calculation 5 5 4 3" xfId="21184"/>
    <cellStyle name="Calculation 5 5 5" xfId="21542"/>
    <cellStyle name="Calculation 5 5 5 2" xfId="38216"/>
    <cellStyle name="Calculation 5 5 6" xfId="27569"/>
    <cellStyle name="Calculation 5 5 7" xfId="10796"/>
    <cellStyle name="Calculation 5 6" xfId="1194"/>
    <cellStyle name="Calculation 5 6 2" xfId="13300"/>
    <cellStyle name="Calculation 5 6 2 2" xfId="19208"/>
    <cellStyle name="Calculation 5 6 2 2 2" xfId="35879"/>
    <cellStyle name="Calculation 5 6 2 3" xfId="22392"/>
    <cellStyle name="Calculation 5 6 2 3 2" xfId="39085"/>
    <cellStyle name="Calculation 5 6 2 4" xfId="25262"/>
    <cellStyle name="Calculation 5 6 2 4 2" xfId="41998"/>
    <cellStyle name="Calculation 5 6 2 5" xfId="29976"/>
    <cellStyle name="Calculation 5 6 3" xfId="16889"/>
    <cellStyle name="Calculation 5 6 3 2" xfId="33565"/>
    <cellStyle name="Calculation 5 6 4" xfId="19555"/>
    <cellStyle name="Calculation 5 6 4 2" xfId="36226"/>
    <cellStyle name="Calculation 5 6 5" xfId="16336"/>
    <cellStyle name="Calculation 5 6 5 2" xfId="33005"/>
    <cellStyle name="Calculation 5 6 6" xfId="27387"/>
    <cellStyle name="Calculation 5 6 7" xfId="10621"/>
    <cellStyle name="Calculation 5 7" xfId="1195"/>
    <cellStyle name="Calculation 5 7 2" xfId="14870"/>
    <cellStyle name="Calculation 5 7 2 2" xfId="20597"/>
    <cellStyle name="Calculation 5 7 2 2 2" xfId="37265"/>
    <cellStyle name="Calculation 5 7 2 3" xfId="23732"/>
    <cellStyle name="Calculation 5 7 2 3 2" xfId="40442"/>
    <cellStyle name="Calculation 5 7 2 4" xfId="26491"/>
    <cellStyle name="Calculation 5 7 2 4 2" xfId="43232"/>
    <cellStyle name="Calculation 5 7 2 5" xfId="31541"/>
    <cellStyle name="Calculation 5 7 3" xfId="18310"/>
    <cellStyle name="Calculation 5 7 3 2" xfId="34985"/>
    <cellStyle name="Calculation 5 7 4" xfId="21557"/>
    <cellStyle name="Calculation 5 7 4 2" xfId="38231"/>
    <cellStyle name="Calculation 5 7 5" xfId="24585"/>
    <cellStyle name="Calculation 5 7 5 2" xfId="41305"/>
    <cellStyle name="Calculation 5 7 6" xfId="28943"/>
    <cellStyle name="Calculation 5 7 7" xfId="12196"/>
    <cellStyle name="Calculation 5 8" xfId="13094"/>
    <cellStyle name="Calculation 5 8 2" xfId="19032"/>
    <cellStyle name="Calculation 5 8 2 2" xfId="35703"/>
    <cellStyle name="Calculation 5 8 3" xfId="22230"/>
    <cellStyle name="Calculation 5 8 3 2" xfId="38921"/>
    <cellStyle name="Calculation 5 8 4" xfId="25127"/>
    <cellStyle name="Calculation 5 8 4 2" xfId="41862"/>
    <cellStyle name="Calculation 5 8 5" xfId="29771"/>
    <cellStyle name="Calculation 5 9" xfId="16570"/>
    <cellStyle name="Calculation 5 9 2" xfId="33243"/>
    <cellStyle name="Calculation 6" xfId="1196"/>
    <cellStyle name="Calculation 7" xfId="10214"/>
    <cellStyle name="Calculation 7 10" xfId="23010"/>
    <cellStyle name="Calculation 7 10 2" xfId="39712"/>
    <cellStyle name="Calculation 7 11" xfId="27178"/>
    <cellStyle name="Calculation 7 2" xfId="11259"/>
    <cellStyle name="Calculation 7 2 2" xfId="11738"/>
    <cellStyle name="Calculation 7 2 2 2" xfId="14412"/>
    <cellStyle name="Calculation 7 2 2 2 2" xfId="20175"/>
    <cellStyle name="Calculation 7 2 2 2 2 2" xfId="36844"/>
    <cellStyle name="Calculation 7 2 2 2 3" xfId="23317"/>
    <cellStyle name="Calculation 7 2 2 2 3 2" xfId="40024"/>
    <cellStyle name="Calculation 7 2 2 2 4" xfId="26098"/>
    <cellStyle name="Calculation 7 2 2 2 4 2" xfId="42838"/>
    <cellStyle name="Calculation 7 2 2 2 5" xfId="31084"/>
    <cellStyle name="Calculation 7 2 2 3" xfId="17889"/>
    <cellStyle name="Calculation 7 2 2 3 2" xfId="34565"/>
    <cellStyle name="Calculation 7 2 2 4" xfId="17478"/>
    <cellStyle name="Calculation 7 2 2 4 2" xfId="34155"/>
    <cellStyle name="Calculation 7 2 2 5" xfId="19193"/>
    <cellStyle name="Calculation 7 2 2 5 2" xfId="35864"/>
    <cellStyle name="Calculation 7 2 2 6" xfId="28488"/>
    <cellStyle name="Calculation 7 2 3" xfId="11996"/>
    <cellStyle name="Calculation 7 2 3 2" xfId="14670"/>
    <cellStyle name="Calculation 7 2 3 2 2" xfId="20433"/>
    <cellStyle name="Calculation 7 2 3 2 2 2" xfId="37101"/>
    <cellStyle name="Calculation 7 2 3 2 3" xfId="23573"/>
    <cellStyle name="Calculation 7 2 3 2 3 2" xfId="40282"/>
    <cellStyle name="Calculation 7 2 3 2 4" xfId="26355"/>
    <cellStyle name="Calculation 7 2 3 2 4 2" xfId="43096"/>
    <cellStyle name="Calculation 7 2 3 2 5" xfId="31341"/>
    <cellStyle name="Calculation 7 2 3 3" xfId="18147"/>
    <cellStyle name="Calculation 7 2 3 3 2" xfId="34822"/>
    <cellStyle name="Calculation 7 2 3 4" xfId="21400"/>
    <cellStyle name="Calculation 7 2 3 4 2" xfId="38073"/>
    <cellStyle name="Calculation 7 2 3 5" xfId="24450"/>
    <cellStyle name="Calculation 7 2 3 5 2" xfId="41169"/>
    <cellStyle name="Calculation 7 2 3 6" xfId="28744"/>
    <cellStyle name="Calculation 7 2 4" xfId="12766"/>
    <cellStyle name="Calculation 7 2 4 2" xfId="15381"/>
    <cellStyle name="Calculation 7 2 4 2 2" xfId="21022"/>
    <cellStyle name="Calculation 7 2 4 2 2 2" xfId="37691"/>
    <cellStyle name="Calculation 7 2 4 2 3" xfId="24134"/>
    <cellStyle name="Calculation 7 2 4 2 3 2" xfId="40851"/>
    <cellStyle name="Calculation 7 2 4 2 4" xfId="26852"/>
    <cellStyle name="Calculation 7 2 4 2 4 2" xfId="43593"/>
    <cellStyle name="Calculation 7 2 4 2 5" xfId="32052"/>
    <cellStyle name="Calculation 7 2 4 3" xfId="18779"/>
    <cellStyle name="Calculation 7 2 4 3 2" xfId="35457"/>
    <cellStyle name="Calculation 7 2 4 4" xfId="21988"/>
    <cellStyle name="Calculation 7 2 4 4 2" xfId="38670"/>
    <cellStyle name="Calculation 7 2 4 5" xfId="24939"/>
    <cellStyle name="Calculation 7 2 4 5 2" xfId="41666"/>
    <cellStyle name="Calculation 7 2 4 6" xfId="29454"/>
    <cellStyle name="Calculation 7 2 5" xfId="13931"/>
    <cellStyle name="Calculation 7 2 5 2" xfId="19727"/>
    <cellStyle name="Calculation 7 2 5 2 2" xfId="36397"/>
    <cellStyle name="Calculation 7 2 5 3" xfId="22876"/>
    <cellStyle name="Calculation 7 2 5 3 2" xfId="39578"/>
    <cellStyle name="Calculation 7 2 5 4" xfId="25684"/>
    <cellStyle name="Calculation 7 2 5 4 2" xfId="42423"/>
    <cellStyle name="Calculation 7 2 5 5" xfId="30604"/>
    <cellStyle name="Calculation 7 2 6" xfId="17428"/>
    <cellStyle name="Calculation 7 2 6 2" xfId="34105"/>
    <cellStyle name="Calculation 7 2 7" xfId="16512"/>
    <cellStyle name="Calculation 7 2 7 2" xfId="33184"/>
    <cellStyle name="Calculation 7 2 8" xfId="16056"/>
    <cellStyle name="Calculation 7 2 8 2" xfId="32724"/>
    <cellStyle name="Calculation 7 2 9" xfId="28012"/>
    <cellStyle name="Calculation 7 3" xfId="10792"/>
    <cellStyle name="Calculation 7 3 2" xfId="13479"/>
    <cellStyle name="Calculation 7 3 2 2" xfId="19349"/>
    <cellStyle name="Calculation 7 3 2 2 2" xfId="36020"/>
    <cellStyle name="Calculation 7 3 2 3" xfId="22524"/>
    <cellStyle name="Calculation 7 3 2 3 2" xfId="39220"/>
    <cellStyle name="Calculation 7 3 2 4" xfId="25381"/>
    <cellStyle name="Calculation 7 3 2 4 2" xfId="42118"/>
    <cellStyle name="Calculation 7 3 2 5" xfId="30154"/>
    <cellStyle name="Calculation 7 3 3" xfId="17032"/>
    <cellStyle name="Calculation 7 3 3 2" xfId="33708"/>
    <cellStyle name="Calculation 7 3 4" xfId="18466"/>
    <cellStyle name="Calculation 7 3 4 2" xfId="35143"/>
    <cellStyle name="Calculation 7 3 5" xfId="16135"/>
    <cellStyle name="Calculation 7 3 5 2" xfId="32799"/>
    <cellStyle name="Calculation 7 3 6" xfId="27565"/>
    <cellStyle name="Calculation 7 4" xfId="10625"/>
    <cellStyle name="Calculation 7 4 2" xfId="13304"/>
    <cellStyle name="Calculation 7 4 2 2" xfId="19212"/>
    <cellStyle name="Calculation 7 4 2 2 2" xfId="35883"/>
    <cellStyle name="Calculation 7 4 2 3" xfId="22396"/>
    <cellStyle name="Calculation 7 4 2 3 2" xfId="39089"/>
    <cellStyle name="Calculation 7 4 2 4" xfId="25266"/>
    <cellStyle name="Calculation 7 4 2 4 2" xfId="42002"/>
    <cellStyle name="Calculation 7 4 2 5" xfId="29980"/>
    <cellStyle name="Calculation 7 4 3" xfId="16893"/>
    <cellStyle name="Calculation 7 4 3 2" xfId="33569"/>
    <cellStyle name="Calculation 7 4 4" xfId="16284"/>
    <cellStyle name="Calculation 7 4 4 2" xfId="32950"/>
    <cellStyle name="Calculation 7 4 5" xfId="16783"/>
    <cellStyle name="Calculation 7 4 5 2" xfId="33457"/>
    <cellStyle name="Calculation 7 4 6" xfId="27391"/>
    <cellStyle name="Calculation 7 5" xfId="10711"/>
    <cellStyle name="Calculation 7 5 2" xfId="13394"/>
    <cellStyle name="Calculation 7 5 2 2" xfId="19271"/>
    <cellStyle name="Calculation 7 5 2 2 2" xfId="35942"/>
    <cellStyle name="Calculation 7 5 2 3" xfId="22451"/>
    <cellStyle name="Calculation 7 5 2 3 2" xfId="39144"/>
    <cellStyle name="Calculation 7 5 2 4" xfId="25316"/>
    <cellStyle name="Calculation 7 5 2 4 2" xfId="42052"/>
    <cellStyle name="Calculation 7 5 2 5" xfId="30070"/>
    <cellStyle name="Calculation 7 5 3" xfId="16950"/>
    <cellStyle name="Calculation 7 5 3 2" xfId="33626"/>
    <cellStyle name="Calculation 7 5 4" xfId="21225"/>
    <cellStyle name="Calculation 7 5 4 2" xfId="37896"/>
    <cellStyle name="Calculation 7 5 5" xfId="19714"/>
    <cellStyle name="Calculation 7 5 5 2" xfId="36384"/>
    <cellStyle name="Calculation 7 5 6" xfId="27481"/>
    <cellStyle name="Calculation 7 6" xfId="12192"/>
    <cellStyle name="Calculation 7 6 2" xfId="14866"/>
    <cellStyle name="Calculation 7 6 2 2" xfId="20593"/>
    <cellStyle name="Calculation 7 6 2 2 2" xfId="37261"/>
    <cellStyle name="Calculation 7 6 2 3" xfId="23728"/>
    <cellStyle name="Calculation 7 6 2 3 2" xfId="40438"/>
    <cellStyle name="Calculation 7 6 2 4" xfId="26487"/>
    <cellStyle name="Calculation 7 6 2 4 2" xfId="43228"/>
    <cellStyle name="Calculation 7 6 2 5" xfId="31537"/>
    <cellStyle name="Calculation 7 6 3" xfId="18306"/>
    <cellStyle name="Calculation 7 6 3 2" xfId="34981"/>
    <cellStyle name="Calculation 7 6 4" xfId="21553"/>
    <cellStyle name="Calculation 7 6 4 2" xfId="38227"/>
    <cellStyle name="Calculation 7 6 5" xfId="24581"/>
    <cellStyle name="Calculation 7 6 5 2" xfId="41301"/>
    <cellStyle name="Calculation 7 6 6" xfId="28939"/>
    <cellStyle name="Calculation 7 7" xfId="13090"/>
    <cellStyle name="Calculation 7 7 2" xfId="19028"/>
    <cellStyle name="Calculation 7 7 2 2" xfId="35699"/>
    <cellStyle name="Calculation 7 7 3" xfId="22226"/>
    <cellStyle name="Calculation 7 7 3 2" xfId="38917"/>
    <cellStyle name="Calculation 7 7 4" xfId="25123"/>
    <cellStyle name="Calculation 7 7 4 2" xfId="41858"/>
    <cellStyle name="Calculation 7 7 5" xfId="29767"/>
    <cellStyle name="Calculation 7 8" xfId="16566"/>
    <cellStyle name="Calculation 7 8 2" xfId="33239"/>
    <cellStyle name="Calculation 7 9" xfId="19738"/>
    <cellStyle name="Calculation 7 9 2" xfId="36408"/>
    <cellStyle name="Calculation 8" xfId="10388"/>
    <cellStyle name="Calculation 8 10" xfId="16595"/>
    <cellStyle name="Calculation 8 10 2" xfId="33268"/>
    <cellStyle name="Calculation 8 11" xfId="27218"/>
    <cellStyle name="Calculation 8 2" xfId="11296"/>
    <cellStyle name="Calculation 8 2 2" xfId="11774"/>
    <cellStyle name="Calculation 8 2 2 2" xfId="14448"/>
    <cellStyle name="Calculation 8 2 2 2 2" xfId="20211"/>
    <cellStyle name="Calculation 8 2 2 2 2 2" xfId="36880"/>
    <cellStyle name="Calculation 8 2 2 2 3" xfId="23352"/>
    <cellStyle name="Calculation 8 2 2 2 3 2" xfId="40060"/>
    <cellStyle name="Calculation 8 2 2 2 4" xfId="26134"/>
    <cellStyle name="Calculation 8 2 2 2 4 2" xfId="42874"/>
    <cellStyle name="Calculation 8 2 2 2 5" xfId="31120"/>
    <cellStyle name="Calculation 8 2 2 3" xfId="17925"/>
    <cellStyle name="Calculation 8 2 2 3 2" xfId="34601"/>
    <cellStyle name="Calculation 8 2 2 4" xfId="19017"/>
    <cellStyle name="Calculation 8 2 2 4 2" xfId="35688"/>
    <cellStyle name="Calculation 8 2 2 5" xfId="22153"/>
    <cellStyle name="Calculation 8 2 2 5 2" xfId="38836"/>
    <cellStyle name="Calculation 8 2 2 6" xfId="28523"/>
    <cellStyle name="Calculation 8 2 3" xfId="12032"/>
    <cellStyle name="Calculation 8 2 3 2" xfId="14706"/>
    <cellStyle name="Calculation 8 2 3 2 2" xfId="20469"/>
    <cellStyle name="Calculation 8 2 3 2 2 2" xfId="37137"/>
    <cellStyle name="Calculation 8 2 3 2 3" xfId="23608"/>
    <cellStyle name="Calculation 8 2 3 2 3 2" xfId="40318"/>
    <cellStyle name="Calculation 8 2 3 2 4" xfId="26391"/>
    <cellStyle name="Calculation 8 2 3 2 4 2" xfId="43132"/>
    <cellStyle name="Calculation 8 2 3 2 5" xfId="31377"/>
    <cellStyle name="Calculation 8 2 3 3" xfId="18183"/>
    <cellStyle name="Calculation 8 2 3 3 2" xfId="34858"/>
    <cellStyle name="Calculation 8 2 3 4" xfId="21435"/>
    <cellStyle name="Calculation 8 2 3 4 2" xfId="38109"/>
    <cellStyle name="Calculation 8 2 3 5" xfId="24485"/>
    <cellStyle name="Calculation 8 2 3 5 2" xfId="41205"/>
    <cellStyle name="Calculation 8 2 3 6" xfId="28779"/>
    <cellStyle name="Calculation 8 2 4" xfId="12811"/>
    <cellStyle name="Calculation 8 2 4 2" xfId="15424"/>
    <cellStyle name="Calculation 8 2 4 2 2" xfId="21062"/>
    <cellStyle name="Calculation 8 2 4 2 2 2" xfId="37731"/>
    <cellStyle name="Calculation 8 2 4 2 3" xfId="24172"/>
    <cellStyle name="Calculation 8 2 4 2 3 2" xfId="40889"/>
    <cellStyle name="Calculation 8 2 4 2 4" xfId="26890"/>
    <cellStyle name="Calculation 8 2 4 2 4 2" xfId="43631"/>
    <cellStyle name="Calculation 8 2 4 2 5" xfId="32095"/>
    <cellStyle name="Calculation 8 2 4 3" xfId="18821"/>
    <cellStyle name="Calculation 8 2 4 3 2" xfId="35499"/>
    <cellStyle name="Calculation 8 2 4 4" xfId="22028"/>
    <cellStyle name="Calculation 8 2 4 4 2" xfId="38710"/>
    <cellStyle name="Calculation 8 2 4 5" xfId="24977"/>
    <cellStyle name="Calculation 8 2 4 5 2" xfId="41704"/>
    <cellStyle name="Calculation 8 2 4 6" xfId="29497"/>
    <cellStyle name="Calculation 8 2 5" xfId="13972"/>
    <cellStyle name="Calculation 8 2 5 2" xfId="19765"/>
    <cellStyle name="Calculation 8 2 5 2 2" xfId="36435"/>
    <cellStyle name="Calculation 8 2 5 3" xfId="22912"/>
    <cellStyle name="Calculation 8 2 5 3 2" xfId="39614"/>
    <cellStyle name="Calculation 8 2 5 4" xfId="25720"/>
    <cellStyle name="Calculation 8 2 5 4 2" xfId="42459"/>
    <cellStyle name="Calculation 8 2 5 5" xfId="30645"/>
    <cellStyle name="Calculation 8 2 6" xfId="17467"/>
    <cellStyle name="Calculation 8 2 6 2" xfId="34144"/>
    <cellStyle name="Calculation 8 2 7" xfId="19144"/>
    <cellStyle name="Calculation 8 2 7 2" xfId="35815"/>
    <cellStyle name="Calculation 8 2 8" xfId="17225"/>
    <cellStyle name="Calculation 8 2 8 2" xfId="33902"/>
    <cellStyle name="Calculation 8 2 9" xfId="28053"/>
    <cellStyle name="Calculation 8 3" xfId="10843"/>
    <cellStyle name="Calculation 8 3 2" xfId="13534"/>
    <cellStyle name="Calculation 8 3 2 2" xfId="19401"/>
    <cellStyle name="Calculation 8 3 2 2 2" xfId="36071"/>
    <cellStyle name="Calculation 8 3 2 3" xfId="22571"/>
    <cellStyle name="Calculation 8 3 2 3 2" xfId="39270"/>
    <cellStyle name="Calculation 8 3 2 4" xfId="25430"/>
    <cellStyle name="Calculation 8 3 2 4 2" xfId="42168"/>
    <cellStyle name="Calculation 8 3 2 5" xfId="30208"/>
    <cellStyle name="Calculation 8 3 3" xfId="17085"/>
    <cellStyle name="Calculation 8 3 3 2" xfId="33760"/>
    <cellStyle name="Calculation 8 3 4" xfId="16571"/>
    <cellStyle name="Calculation 8 3 4 2" xfId="33244"/>
    <cellStyle name="Calculation 8 3 5" xfId="24259"/>
    <cellStyle name="Calculation 8 3 5 2" xfId="40976"/>
    <cellStyle name="Calculation 8 3 6" xfId="27617"/>
    <cellStyle name="Calculation 8 4" xfId="11470"/>
    <cellStyle name="Calculation 8 4 2" xfId="14144"/>
    <cellStyle name="Calculation 8 4 2 2" xfId="19907"/>
    <cellStyle name="Calculation 8 4 2 2 2" xfId="36577"/>
    <cellStyle name="Calculation 8 4 2 3" xfId="23054"/>
    <cellStyle name="Calculation 8 4 2 3 2" xfId="39756"/>
    <cellStyle name="Calculation 8 4 2 4" xfId="25832"/>
    <cellStyle name="Calculation 8 4 2 4 2" xfId="42571"/>
    <cellStyle name="Calculation 8 4 2 5" xfId="30817"/>
    <cellStyle name="Calculation 8 4 3" xfId="17621"/>
    <cellStyle name="Calculation 8 4 3 2" xfId="34298"/>
    <cellStyle name="Calculation 8 4 4" xfId="18774"/>
    <cellStyle name="Calculation 8 4 4 2" xfId="35452"/>
    <cellStyle name="Calculation 8 4 5" xfId="21842"/>
    <cellStyle name="Calculation 8 4 5 2" xfId="38520"/>
    <cellStyle name="Calculation 8 4 6" xfId="28225"/>
    <cellStyle name="Calculation 8 5" xfId="10633"/>
    <cellStyle name="Calculation 8 5 2" xfId="13312"/>
    <cellStyle name="Calculation 8 5 2 2" xfId="19220"/>
    <cellStyle name="Calculation 8 5 2 2 2" xfId="35891"/>
    <cellStyle name="Calculation 8 5 2 3" xfId="22404"/>
    <cellStyle name="Calculation 8 5 2 3 2" xfId="39097"/>
    <cellStyle name="Calculation 8 5 2 4" xfId="25270"/>
    <cellStyle name="Calculation 8 5 2 4 2" xfId="42006"/>
    <cellStyle name="Calculation 8 5 2 5" xfId="29988"/>
    <cellStyle name="Calculation 8 5 3" xfId="16900"/>
    <cellStyle name="Calculation 8 5 3 2" xfId="33576"/>
    <cellStyle name="Calculation 8 5 4" xfId="15961"/>
    <cellStyle name="Calculation 8 5 4 2" xfId="32627"/>
    <cellStyle name="Calculation 8 5 5" xfId="18656"/>
    <cellStyle name="Calculation 8 5 5 2" xfId="35333"/>
    <cellStyle name="Calculation 8 5 6" xfId="27399"/>
    <cellStyle name="Calculation 8 6" xfId="12233"/>
    <cellStyle name="Calculation 8 6 2" xfId="14907"/>
    <cellStyle name="Calculation 8 6 2 2" xfId="20630"/>
    <cellStyle name="Calculation 8 6 2 2 2" xfId="37298"/>
    <cellStyle name="Calculation 8 6 2 3" xfId="23763"/>
    <cellStyle name="Calculation 8 6 2 3 2" xfId="40474"/>
    <cellStyle name="Calculation 8 6 2 4" xfId="26523"/>
    <cellStyle name="Calculation 8 6 2 4 2" xfId="43264"/>
    <cellStyle name="Calculation 8 6 2 5" xfId="31578"/>
    <cellStyle name="Calculation 8 6 3" xfId="18343"/>
    <cellStyle name="Calculation 8 6 3 2" xfId="35018"/>
    <cellStyle name="Calculation 8 6 4" xfId="21588"/>
    <cellStyle name="Calculation 8 6 4 2" xfId="38263"/>
    <cellStyle name="Calculation 8 6 5" xfId="24616"/>
    <cellStyle name="Calculation 8 6 5 2" xfId="41337"/>
    <cellStyle name="Calculation 8 6 6" xfId="28980"/>
    <cellStyle name="Calculation 8 7" xfId="13131"/>
    <cellStyle name="Calculation 8 7 2" xfId="19066"/>
    <cellStyle name="Calculation 8 7 2 2" xfId="35736"/>
    <cellStyle name="Calculation 8 7 3" xfId="22261"/>
    <cellStyle name="Calculation 8 7 3 2" xfId="38953"/>
    <cellStyle name="Calculation 8 7 4" xfId="25158"/>
    <cellStyle name="Calculation 8 7 4 2" xfId="41894"/>
    <cellStyle name="Calculation 8 7 5" xfId="29807"/>
    <cellStyle name="Calculation 8 8" xfId="16691"/>
    <cellStyle name="Calculation 8 8 2" xfId="33365"/>
    <cellStyle name="Calculation 8 9" xfId="16606"/>
    <cellStyle name="Calculation 8 9 2" xfId="33279"/>
    <cellStyle name="Calculation 9" xfId="10399"/>
    <cellStyle name="Calculation 9 10" xfId="16621"/>
    <cellStyle name="Calculation 9 10 2" xfId="33294"/>
    <cellStyle name="Calculation 9 11" xfId="27221"/>
    <cellStyle name="Calculation 9 2" xfId="11299"/>
    <cellStyle name="Calculation 9 2 2" xfId="11777"/>
    <cellStyle name="Calculation 9 2 2 2" xfId="14451"/>
    <cellStyle name="Calculation 9 2 2 2 2" xfId="20214"/>
    <cellStyle name="Calculation 9 2 2 2 2 2" xfId="36883"/>
    <cellStyle name="Calculation 9 2 2 2 3" xfId="23355"/>
    <cellStyle name="Calculation 9 2 2 2 3 2" xfId="40063"/>
    <cellStyle name="Calculation 9 2 2 2 4" xfId="26137"/>
    <cellStyle name="Calculation 9 2 2 2 4 2" xfId="42877"/>
    <cellStyle name="Calculation 9 2 2 2 5" xfId="31123"/>
    <cellStyle name="Calculation 9 2 2 3" xfId="17928"/>
    <cellStyle name="Calculation 9 2 2 3 2" xfId="34604"/>
    <cellStyle name="Calculation 9 2 2 4" xfId="19337"/>
    <cellStyle name="Calculation 9 2 2 4 2" xfId="36007"/>
    <cellStyle name="Calculation 9 2 2 5" xfId="22388"/>
    <cellStyle name="Calculation 9 2 2 5 2" xfId="39081"/>
    <cellStyle name="Calculation 9 2 2 6" xfId="28526"/>
    <cellStyle name="Calculation 9 2 3" xfId="12035"/>
    <cellStyle name="Calculation 9 2 3 2" xfId="14709"/>
    <cellStyle name="Calculation 9 2 3 2 2" xfId="20472"/>
    <cellStyle name="Calculation 9 2 3 2 2 2" xfId="37140"/>
    <cellStyle name="Calculation 9 2 3 2 3" xfId="23611"/>
    <cellStyle name="Calculation 9 2 3 2 3 2" xfId="40321"/>
    <cellStyle name="Calculation 9 2 3 2 4" xfId="26394"/>
    <cellStyle name="Calculation 9 2 3 2 4 2" xfId="43135"/>
    <cellStyle name="Calculation 9 2 3 2 5" xfId="31380"/>
    <cellStyle name="Calculation 9 2 3 3" xfId="18186"/>
    <cellStyle name="Calculation 9 2 3 3 2" xfId="34861"/>
    <cellStyle name="Calculation 9 2 3 4" xfId="21438"/>
    <cellStyle name="Calculation 9 2 3 4 2" xfId="38112"/>
    <cellStyle name="Calculation 9 2 3 5" xfId="24488"/>
    <cellStyle name="Calculation 9 2 3 5 2" xfId="41208"/>
    <cellStyle name="Calculation 9 2 3 6" xfId="28782"/>
    <cellStyle name="Calculation 9 2 4" xfId="12814"/>
    <cellStyle name="Calculation 9 2 4 2" xfId="15427"/>
    <cellStyle name="Calculation 9 2 4 2 2" xfId="21065"/>
    <cellStyle name="Calculation 9 2 4 2 2 2" xfId="37734"/>
    <cellStyle name="Calculation 9 2 4 2 3" xfId="24175"/>
    <cellStyle name="Calculation 9 2 4 2 3 2" xfId="40892"/>
    <cellStyle name="Calculation 9 2 4 2 4" xfId="26893"/>
    <cellStyle name="Calculation 9 2 4 2 4 2" xfId="43634"/>
    <cellStyle name="Calculation 9 2 4 2 5" xfId="32098"/>
    <cellStyle name="Calculation 9 2 4 3" xfId="18824"/>
    <cellStyle name="Calculation 9 2 4 3 2" xfId="35502"/>
    <cellStyle name="Calculation 9 2 4 4" xfId="22031"/>
    <cellStyle name="Calculation 9 2 4 4 2" xfId="38713"/>
    <cellStyle name="Calculation 9 2 4 5" xfId="24980"/>
    <cellStyle name="Calculation 9 2 4 5 2" xfId="41707"/>
    <cellStyle name="Calculation 9 2 4 6" xfId="29500"/>
    <cellStyle name="Calculation 9 2 5" xfId="13975"/>
    <cellStyle name="Calculation 9 2 5 2" xfId="19768"/>
    <cellStyle name="Calculation 9 2 5 2 2" xfId="36438"/>
    <cellStyle name="Calculation 9 2 5 3" xfId="22915"/>
    <cellStyle name="Calculation 9 2 5 3 2" xfId="39617"/>
    <cellStyle name="Calculation 9 2 5 4" xfId="25723"/>
    <cellStyle name="Calculation 9 2 5 4 2" xfId="42462"/>
    <cellStyle name="Calculation 9 2 5 5" xfId="30648"/>
    <cellStyle name="Calculation 9 2 6" xfId="17470"/>
    <cellStyle name="Calculation 9 2 6 2" xfId="34147"/>
    <cellStyle name="Calculation 9 2 7" xfId="19481"/>
    <cellStyle name="Calculation 9 2 7 2" xfId="36151"/>
    <cellStyle name="Calculation 9 2 8" xfId="16185"/>
    <cellStyle name="Calculation 9 2 8 2" xfId="32850"/>
    <cellStyle name="Calculation 9 2 9" xfId="28056"/>
    <cellStyle name="Calculation 9 3" xfId="10846"/>
    <cellStyle name="Calculation 9 3 2" xfId="13537"/>
    <cellStyle name="Calculation 9 3 2 2" xfId="19404"/>
    <cellStyle name="Calculation 9 3 2 2 2" xfId="36074"/>
    <cellStyle name="Calculation 9 3 2 3" xfId="22574"/>
    <cellStyle name="Calculation 9 3 2 3 2" xfId="39273"/>
    <cellStyle name="Calculation 9 3 2 4" xfId="25433"/>
    <cellStyle name="Calculation 9 3 2 4 2" xfId="42171"/>
    <cellStyle name="Calculation 9 3 2 5" xfId="30211"/>
    <cellStyle name="Calculation 9 3 3" xfId="17088"/>
    <cellStyle name="Calculation 9 3 3 2" xfId="33763"/>
    <cellStyle name="Calculation 9 3 4" xfId="16573"/>
    <cellStyle name="Calculation 9 3 4 2" xfId="33246"/>
    <cellStyle name="Calculation 9 3 5" xfId="15996"/>
    <cellStyle name="Calculation 9 3 5 2" xfId="32662"/>
    <cellStyle name="Calculation 9 3 6" xfId="27620"/>
    <cellStyle name="Calculation 9 4" xfId="11473"/>
    <cellStyle name="Calculation 9 4 2" xfId="14147"/>
    <cellStyle name="Calculation 9 4 2 2" xfId="19910"/>
    <cellStyle name="Calculation 9 4 2 2 2" xfId="36580"/>
    <cellStyle name="Calculation 9 4 2 3" xfId="23057"/>
    <cellStyle name="Calculation 9 4 2 3 2" xfId="39759"/>
    <cellStyle name="Calculation 9 4 2 4" xfId="25835"/>
    <cellStyle name="Calculation 9 4 2 4 2" xfId="42574"/>
    <cellStyle name="Calculation 9 4 2 5" xfId="30820"/>
    <cellStyle name="Calculation 9 4 3" xfId="17624"/>
    <cellStyle name="Calculation 9 4 3 2" xfId="34301"/>
    <cellStyle name="Calculation 9 4 4" xfId="20706"/>
    <cellStyle name="Calculation 9 4 4 2" xfId="37374"/>
    <cellStyle name="Calculation 9 4 5" xfId="16188"/>
    <cellStyle name="Calculation 9 4 5 2" xfId="32853"/>
    <cellStyle name="Calculation 9 4 6" xfId="28228"/>
    <cellStyle name="Calculation 9 5" xfId="10765"/>
    <cellStyle name="Calculation 9 5 2" xfId="13452"/>
    <cellStyle name="Calculation 9 5 2 2" xfId="19327"/>
    <cellStyle name="Calculation 9 5 2 2 2" xfId="35997"/>
    <cellStyle name="Calculation 9 5 2 3" xfId="22504"/>
    <cellStyle name="Calculation 9 5 2 3 2" xfId="39198"/>
    <cellStyle name="Calculation 9 5 2 4" xfId="25368"/>
    <cellStyle name="Calculation 9 5 2 4 2" xfId="42105"/>
    <cellStyle name="Calculation 9 5 2 5" xfId="30127"/>
    <cellStyle name="Calculation 9 5 3" xfId="17006"/>
    <cellStyle name="Calculation 9 5 3 2" xfId="33682"/>
    <cellStyle name="Calculation 9 5 4" xfId="19304"/>
    <cellStyle name="Calculation 9 5 4 2" xfId="35975"/>
    <cellStyle name="Calculation 9 5 5" xfId="24123"/>
    <cellStyle name="Calculation 9 5 5 2" xfId="40840"/>
    <cellStyle name="Calculation 9 5 6" xfId="27538"/>
    <cellStyle name="Calculation 9 6" xfId="12236"/>
    <cellStyle name="Calculation 9 6 2" xfId="14910"/>
    <cellStyle name="Calculation 9 6 2 2" xfId="20633"/>
    <cellStyle name="Calculation 9 6 2 2 2" xfId="37301"/>
    <cellStyle name="Calculation 9 6 2 3" xfId="23766"/>
    <cellStyle name="Calculation 9 6 2 3 2" xfId="40477"/>
    <cellStyle name="Calculation 9 6 2 4" xfId="26526"/>
    <cellStyle name="Calculation 9 6 2 4 2" xfId="43267"/>
    <cellStyle name="Calculation 9 6 2 5" xfId="31581"/>
    <cellStyle name="Calculation 9 6 3" xfId="18346"/>
    <cellStyle name="Calculation 9 6 3 2" xfId="35021"/>
    <cellStyle name="Calculation 9 6 4" xfId="21591"/>
    <cellStyle name="Calculation 9 6 4 2" xfId="38266"/>
    <cellStyle name="Calculation 9 6 5" xfId="24619"/>
    <cellStyle name="Calculation 9 6 5 2" xfId="41340"/>
    <cellStyle name="Calculation 9 6 6" xfId="28983"/>
    <cellStyle name="Calculation 9 7" xfId="13134"/>
    <cellStyle name="Calculation 9 7 2" xfId="19069"/>
    <cellStyle name="Calculation 9 7 2 2" xfId="35739"/>
    <cellStyle name="Calculation 9 7 3" xfId="22264"/>
    <cellStyle name="Calculation 9 7 3 2" xfId="38956"/>
    <cellStyle name="Calculation 9 7 4" xfId="25161"/>
    <cellStyle name="Calculation 9 7 4 2" xfId="41897"/>
    <cellStyle name="Calculation 9 7 5" xfId="29810"/>
    <cellStyle name="Calculation 9 8" xfId="16699"/>
    <cellStyle name="Calculation 9 8 2" xfId="33373"/>
    <cellStyle name="Calculation 9 9" xfId="16031"/>
    <cellStyle name="Calculation 9 9 2" xfId="32697"/>
    <cellStyle name="Check Cell" xfId="27" builtinId="23" customBuiltin="1"/>
    <cellStyle name="Check Cell 10" xfId="10462"/>
    <cellStyle name="Check Cell 11" xfId="12579"/>
    <cellStyle name="Check Cell 12" xfId="9706"/>
    <cellStyle name="Check Cell 2" xfId="111"/>
    <cellStyle name="Check Cell 2 2" xfId="1197"/>
    <cellStyle name="Check Cell 2 2 2" xfId="6197"/>
    <cellStyle name="Check Cell 2 2 3" xfId="6198"/>
    <cellStyle name="Check Cell 2 2 4" xfId="6199"/>
    <cellStyle name="Check Cell 2 3" xfId="1198"/>
    <cellStyle name="Check Cell 2 3 2" xfId="9871"/>
    <cellStyle name="Check Cell 2 4" xfId="1199"/>
    <cellStyle name="Check Cell 2 4 2" xfId="9872"/>
    <cellStyle name="Check Cell 2 5" xfId="6200"/>
    <cellStyle name="Check Cell 2_QC" xfId="6201"/>
    <cellStyle name="Check Cell 3" xfId="1200"/>
    <cellStyle name="Check Cell 3 2" xfId="1201"/>
    <cellStyle name="Check Cell 3 2 2" xfId="10221"/>
    <cellStyle name="Check Cell 3 3" xfId="1202"/>
    <cellStyle name="Check Cell 3 4" xfId="1203"/>
    <cellStyle name="Check Cell 4" xfId="1204"/>
    <cellStyle name="Check Cell 4 2" xfId="10222"/>
    <cellStyle name="Check Cell 4 3" xfId="9873"/>
    <cellStyle name="Check Cell 5" xfId="1205"/>
    <cellStyle name="Check Cell 5 2" xfId="10223"/>
    <cellStyle name="Check Cell 6" xfId="10224"/>
    <cellStyle name="Check Cell 7" xfId="10219"/>
    <cellStyle name="Check Cell 8" xfId="10389"/>
    <cellStyle name="Check Cell 9" xfId="10398"/>
    <cellStyle name="Comma" xfId="28" builtinId="3"/>
    <cellStyle name="Comma 0" xfId="1206"/>
    <cellStyle name="Comma 10" xfId="1207"/>
    <cellStyle name="Comma 10 2" xfId="1208"/>
    <cellStyle name="Comma 10 2 2" xfId="1209"/>
    <cellStyle name="Comma 10 2 2 2" xfId="1210"/>
    <cellStyle name="Comma 10 2 3" xfId="1211"/>
    <cellStyle name="Comma 10 2 3 2" xfId="10058"/>
    <cellStyle name="Comma 10 2 4" xfId="8560"/>
    <cellStyle name="Comma 10 2 5" xfId="9874"/>
    <cellStyle name="Comma 10 3" xfId="1212"/>
    <cellStyle name="Comma 10 3 2" xfId="1213"/>
    <cellStyle name="Comma 10 4" xfId="1214"/>
    <cellStyle name="Comma 10 4 2" xfId="9875"/>
    <cellStyle name="Comma 10 5" xfId="6202"/>
    <cellStyle name="Comma 10 6" xfId="8561"/>
    <cellStyle name="Comma 11" xfId="1215"/>
    <cellStyle name="Comma 11 2" xfId="1216"/>
    <cellStyle name="Comma 11 2 2" xfId="9876"/>
    <cellStyle name="Comma 11 3" xfId="6203"/>
    <cellStyle name="Comma 11 3 2" xfId="6204"/>
    <cellStyle name="Comma 11 3 3" xfId="6205"/>
    <cellStyle name="Comma 11 4" xfId="10226"/>
    <cellStyle name="Comma 12" xfId="1217"/>
    <cellStyle name="Comma 12 2" xfId="1218"/>
    <cellStyle name="Comma 12 2 2" xfId="1219"/>
    <cellStyle name="Comma 12 3" xfId="1220"/>
    <cellStyle name="Comma 12 4" xfId="9877"/>
    <cellStyle name="Comma 13" xfId="1221"/>
    <cellStyle name="Comma 13 2" xfId="1222"/>
    <cellStyle name="Comma 13 2 2" xfId="1223"/>
    <cellStyle name="Comma 13 2 2 2" xfId="1224"/>
    <cellStyle name="Comma 13 2 2 3" xfId="10227"/>
    <cellStyle name="Comma 13 2 3" xfId="1225"/>
    <cellStyle name="Comma 13 2 4" xfId="9879"/>
    <cellStyle name="Comma 13 3" xfId="1226"/>
    <cellStyle name="Comma 13 3 2" xfId="1227"/>
    <cellStyle name="Comma 13 3 2 2" xfId="1228"/>
    <cellStyle name="Comma 13 3 3" xfId="1229"/>
    <cellStyle name="Comma 13 3 3 2" xfId="1230"/>
    <cellStyle name="Comma 13 3 3 3" xfId="1231"/>
    <cellStyle name="Comma 13 3 4" xfId="1232"/>
    <cellStyle name="Comma 13 3 4 2" xfId="1233"/>
    <cellStyle name="Comma 13 3 4 3" xfId="1234"/>
    <cellStyle name="Comma 13 3 5" xfId="1235"/>
    <cellStyle name="Comma 13 3 6" xfId="9880"/>
    <cellStyle name="Comma 13 4" xfId="10545"/>
    <cellStyle name="Comma 13 4 2" xfId="11404"/>
    <cellStyle name="Comma 13 4 2 2" xfId="12911"/>
    <cellStyle name="Comma 13 4 2 2 2" xfId="15524"/>
    <cellStyle name="Comma 13 4 2 2 2 2" xfId="32195"/>
    <cellStyle name="Comma 13 4 2 2 3" xfId="29597"/>
    <cellStyle name="Comma 13 4 2 3" xfId="14072"/>
    <cellStyle name="Comma 13 4 2 3 2" xfId="30745"/>
    <cellStyle name="Comma 13 4 2 4" xfId="28153"/>
    <cellStyle name="Comma 13 4 3" xfId="10952"/>
    <cellStyle name="Comma 13 4 3 2" xfId="13635"/>
    <cellStyle name="Comma 13 4 3 2 2" xfId="30309"/>
    <cellStyle name="Comma 13 4 3 3" xfId="27717"/>
    <cellStyle name="Comma 13 4 4" xfId="12333"/>
    <cellStyle name="Comma 13 4 4 2" xfId="15007"/>
    <cellStyle name="Comma 13 4 4 2 2" xfId="31678"/>
    <cellStyle name="Comma 13 4 4 3" xfId="29080"/>
    <cellStyle name="Comma 13 4 5" xfId="13231"/>
    <cellStyle name="Comma 13 4 5 2" xfId="29907"/>
    <cellStyle name="Comma 13 4 6" xfId="27318"/>
    <cellStyle name="Comma 13 5" xfId="10580"/>
    <cellStyle name="Comma 13 5 2" xfId="11436"/>
    <cellStyle name="Comma 13 5 2 2" xfId="12950"/>
    <cellStyle name="Comma 13 5 2 2 2" xfId="15562"/>
    <cellStyle name="Comma 13 5 2 2 2 2" xfId="32233"/>
    <cellStyle name="Comma 13 5 2 2 3" xfId="29635"/>
    <cellStyle name="Comma 13 5 2 3" xfId="14110"/>
    <cellStyle name="Comma 13 5 2 3 2" xfId="30783"/>
    <cellStyle name="Comma 13 5 2 4" xfId="28191"/>
    <cellStyle name="Comma 13 5 3" xfId="10985"/>
    <cellStyle name="Comma 13 5 3 2" xfId="13673"/>
    <cellStyle name="Comma 13 5 3 2 2" xfId="30347"/>
    <cellStyle name="Comma 13 5 3 3" xfId="27755"/>
    <cellStyle name="Comma 13 5 4" xfId="12371"/>
    <cellStyle name="Comma 13 5 4 2" xfId="15045"/>
    <cellStyle name="Comma 13 5 4 2 2" xfId="31716"/>
    <cellStyle name="Comma 13 5 4 3" xfId="29118"/>
    <cellStyle name="Comma 13 5 5" xfId="13269"/>
    <cellStyle name="Comma 13 5 5 2" xfId="29945"/>
    <cellStyle name="Comma 13 5 6" xfId="27356"/>
    <cellStyle name="Comma 13 6" xfId="10601"/>
    <cellStyle name="Comma 13 6 2" xfId="11447"/>
    <cellStyle name="Comma 13 6 2 2" xfId="12961"/>
    <cellStyle name="Comma 13 6 2 2 2" xfId="15573"/>
    <cellStyle name="Comma 13 6 2 2 2 2" xfId="32244"/>
    <cellStyle name="Comma 13 6 2 2 3" xfId="29646"/>
    <cellStyle name="Comma 13 6 2 3" xfId="14121"/>
    <cellStyle name="Comma 13 6 2 3 2" xfId="30794"/>
    <cellStyle name="Comma 13 6 2 4" xfId="28202"/>
    <cellStyle name="Comma 13 6 3" xfId="11000"/>
    <cellStyle name="Comma 13 6 3 2" xfId="13688"/>
    <cellStyle name="Comma 13 6 3 2 2" xfId="30362"/>
    <cellStyle name="Comma 13 6 3 3" xfId="27770"/>
    <cellStyle name="Comma 13 6 4" xfId="12382"/>
    <cellStyle name="Comma 13 6 4 2" xfId="15056"/>
    <cellStyle name="Comma 13 6 4 2 2" xfId="31727"/>
    <cellStyle name="Comma 13 6 4 3" xfId="29129"/>
    <cellStyle name="Comma 13 6 5" xfId="13280"/>
    <cellStyle name="Comma 13 6 5 2" xfId="29956"/>
    <cellStyle name="Comma 13 6 6" xfId="27367"/>
    <cellStyle name="Comma 13 7" xfId="43783"/>
    <cellStyle name="Comma 13 8" xfId="9878"/>
    <cellStyle name="Comma 14" xfId="140"/>
    <cellStyle name="Comma 14 2" xfId="1236"/>
    <cellStyle name="Comma 14 2 2" xfId="1237"/>
    <cellStyle name="Comma 14 2 2 2" xfId="10229"/>
    <cellStyle name="Comma 14 2 3" xfId="1238"/>
    <cellStyle name="Comma 14 2 3 2" xfId="10551"/>
    <cellStyle name="Comma 14 2 4" xfId="1239"/>
    <cellStyle name="Comma 14 2 5" xfId="7229"/>
    <cellStyle name="Comma 14 2 6" xfId="10228"/>
    <cellStyle name="Comma 14 3" xfId="1240"/>
    <cellStyle name="Comma 14 3 2" xfId="1241"/>
    <cellStyle name="Comma 14 3 2 2" xfId="7230"/>
    <cellStyle name="Comma 14 3 3" xfId="1242"/>
    <cellStyle name="Comma 14 3 4" xfId="7231"/>
    <cellStyle name="Comma 14 4" xfId="1243"/>
    <cellStyle name="Comma 14 4 2" xfId="7232"/>
    <cellStyle name="Comma 14 5" xfId="1244"/>
    <cellStyle name="Comma 14 6" xfId="7233"/>
    <cellStyle name="Comma 14 7" xfId="9881"/>
    <cellStyle name="Comma 15" xfId="1245"/>
    <cellStyle name="Comma 15 2" xfId="1246"/>
    <cellStyle name="Comma 15 2 2" xfId="7234"/>
    <cellStyle name="Comma 15 2 2 2" xfId="7235"/>
    <cellStyle name="Comma 15 2 2 3" xfId="10059"/>
    <cellStyle name="Comma 15 2 3" xfId="7236"/>
    <cellStyle name="Comma 15 2 4" xfId="9882"/>
    <cellStyle name="Comma 15 3" xfId="1247"/>
    <cellStyle name="Comma 15 3 2" xfId="8562"/>
    <cellStyle name="Comma 15 4" xfId="1248"/>
    <cellStyle name="Comma 15 4 2" xfId="7237"/>
    <cellStyle name="Comma 15 5" xfId="7238"/>
    <cellStyle name="Comma 15 6" xfId="7239"/>
    <cellStyle name="Comma 16" xfId="1249"/>
    <cellStyle name="Comma 16 2" xfId="1250"/>
    <cellStyle name="Comma 16 2 2" xfId="1251"/>
    <cellStyle name="Comma 16 2 3" xfId="1252"/>
    <cellStyle name="Comma 16 2 3 2" xfId="7240"/>
    <cellStyle name="Comma 16 2 3 2 2" xfId="7241"/>
    <cellStyle name="Comma 16 2 3 3" xfId="7242"/>
    <cellStyle name="Comma 16 2 4" xfId="9883"/>
    <cellStyle name="Comma 16 3" xfId="1253"/>
    <cellStyle name="Comma 16 3 2" xfId="1254"/>
    <cellStyle name="Comma 16 3 2 2" xfId="10060"/>
    <cellStyle name="Comma 16 3 3" xfId="7243"/>
    <cellStyle name="Comma 16 3 3 2" xfId="7244"/>
    <cellStyle name="Comma 16 3 4" xfId="7245"/>
    <cellStyle name="Comma 16 3 5" xfId="9884"/>
    <cellStyle name="Comma 16 4" xfId="1255"/>
    <cellStyle name="Comma 16 5" xfId="7246"/>
    <cellStyle name="Comma 17" xfId="1256"/>
    <cellStyle name="Comma 17 2" xfId="1257"/>
    <cellStyle name="Comma 17 3" xfId="1258"/>
    <cellStyle name="Comma 17 4" xfId="1259"/>
    <cellStyle name="Comma 17 5" xfId="7247"/>
    <cellStyle name="Comma 17 6" xfId="9885"/>
    <cellStyle name="Comma 18" xfId="1260"/>
    <cellStyle name="Comma 18 2" xfId="1261"/>
    <cellStyle name="Comma 18 3" xfId="7248"/>
    <cellStyle name="Comma 19" xfId="1262"/>
    <cellStyle name="Comma 19 2" xfId="11040"/>
    <cellStyle name="Comma 19 2 2" xfId="12484"/>
    <cellStyle name="Comma 19 2 2 2" xfId="15132"/>
    <cellStyle name="Comma 19 2 2 2 2" xfId="31803"/>
    <cellStyle name="Comma 19 2 2 3" xfId="29205"/>
    <cellStyle name="Comma 19 2 3" xfId="13736"/>
    <cellStyle name="Comma 19 2 3 2" xfId="30410"/>
    <cellStyle name="Comma 19 2 4" xfId="27818"/>
    <cellStyle name="Comma 19 3" xfId="10743"/>
    <cellStyle name="Comma 19 3 2" xfId="12741"/>
    <cellStyle name="Comma 19 3 3" xfId="13427"/>
    <cellStyle name="Comma 19 3 3 2" xfId="30103"/>
    <cellStyle name="Comma 19 3 4" xfId="27514"/>
    <cellStyle name="Comma 19 4" xfId="12173"/>
    <cellStyle name="Comma 19 4 2" xfId="14847"/>
    <cellStyle name="Comma 19 4 2 2" xfId="31518"/>
    <cellStyle name="Comma 19 4 3" xfId="28920"/>
    <cellStyle name="Comma 19 5" xfId="13060"/>
    <cellStyle name="Comma 19 5 2" xfId="29738"/>
    <cellStyle name="Comma 19 6" xfId="27146"/>
    <cellStyle name="Comma 19 7" xfId="10056"/>
    <cellStyle name="Comma 2" xfId="29"/>
    <cellStyle name="Comma 2 10" xfId="9693"/>
    <cellStyle name="Comma 2 10 2" xfId="27016"/>
    <cellStyle name="Comma 2 11" xfId="43763"/>
    <cellStyle name="Comma 2 2" xfId="1263"/>
    <cellStyle name="Comma 2 2 2" xfId="1264"/>
    <cellStyle name="Comma 2 2 2 2" xfId="6206"/>
    <cellStyle name="Comma 2 2 2 3" xfId="6207"/>
    <cellStyle name="Comma 2 2 3" xfId="1265"/>
    <cellStyle name="Comma 2 2 3 2" xfId="1266"/>
    <cellStyle name="Comma 2 2 3 2 2" xfId="1267"/>
    <cellStyle name="Comma 2 2 3 3" xfId="1268"/>
    <cellStyle name="Comma 2 2 3 4" xfId="10061"/>
    <cellStyle name="Comma 2 2 4" xfId="1269"/>
    <cellStyle name="Comma 2 2 4 2" xfId="11222"/>
    <cellStyle name="Comma 2 2 5" xfId="1270"/>
    <cellStyle name="Comma 2 2 5 2" xfId="32365"/>
    <cellStyle name="Comma 2 2 5 3" xfId="15705"/>
    <cellStyle name="Comma 2 2 6" xfId="7249"/>
    <cellStyle name="Comma 2 2 6 2" xfId="9887"/>
    <cellStyle name="Comma 2 2 7" xfId="27020"/>
    <cellStyle name="Comma 2 2 8" xfId="9755"/>
    <cellStyle name="Comma 2 3" xfId="1271"/>
    <cellStyle name="Comma 2 3 2" xfId="1272"/>
    <cellStyle name="Comma 2 3 2 2" xfId="1273"/>
    <cellStyle name="Comma 2 3 2 2 2" xfId="1274"/>
    <cellStyle name="Comma 2 3 2 3" xfId="1275"/>
    <cellStyle name="Comma 2 3 2 4" xfId="10062"/>
    <cellStyle name="Comma 2 3 3" xfId="1276"/>
    <cellStyle name="Comma 2 3 4" xfId="1277"/>
    <cellStyle name="Comma 2 3 5" xfId="7250"/>
    <cellStyle name="Comma 2 4" xfId="1278"/>
    <cellStyle name="Comma 2 4 2" xfId="1279"/>
    <cellStyle name="Comma 2 4 2 2" xfId="1280"/>
    <cellStyle name="Comma 2 4 2 2 2" xfId="1281"/>
    <cellStyle name="Comma 2 4 2 3" xfId="1282"/>
    <cellStyle name="Comma 2 4 3" xfId="1283"/>
    <cellStyle name="Comma 2 4 3 2" xfId="1284"/>
    <cellStyle name="Comma 2 4 3 2 2" xfId="1285"/>
    <cellStyle name="Comma 2 4 3 3" xfId="1286"/>
    <cellStyle name="Comma 2 4 4" xfId="1287"/>
    <cellStyle name="Comma 2 4 4 2" xfId="10063"/>
    <cellStyle name="Comma 2 4 5" xfId="1288"/>
    <cellStyle name="Comma 2 4 5 2" xfId="1289"/>
    <cellStyle name="Comma 2 4 6" xfId="1290"/>
    <cellStyle name="Comma 2 4 7" xfId="7251"/>
    <cellStyle name="Comma 2 5" xfId="1291"/>
    <cellStyle name="Comma 2 5 2" xfId="10231"/>
    <cellStyle name="Comma 2 5 3" xfId="9888"/>
    <cellStyle name="Comma 2 6" xfId="1292"/>
    <cellStyle name="Comma 2 6 2" xfId="10232"/>
    <cellStyle name="Comma 2 6 3" xfId="43850"/>
    <cellStyle name="Comma 2 6 4" xfId="9889"/>
    <cellStyle name="Comma 2 7" xfId="1293"/>
    <cellStyle name="Comma 2 7 2" xfId="1294"/>
    <cellStyle name="Comma 2 7 3" xfId="1295"/>
    <cellStyle name="Comma 2 7 4" xfId="7252"/>
    <cellStyle name="Comma 2 8" xfId="9688"/>
    <cellStyle name="Comma 2 8 2" xfId="10103"/>
    <cellStyle name="Comma 2 9" xfId="9886"/>
    <cellStyle name="Comma 2_BP-14 Preliminary Capital Forecast NonBudget System_5 2 13" xfId="1296"/>
    <cellStyle name="Comma 20" xfId="1297"/>
    <cellStyle name="Comma 20 2" xfId="11246"/>
    <cellStyle name="Comma 20 2 2" xfId="12753"/>
    <cellStyle name="Comma 20 2 2 2" xfId="15368"/>
    <cellStyle name="Comma 20 2 2 2 2" xfId="32039"/>
    <cellStyle name="Comma 20 2 2 3" xfId="29441"/>
    <cellStyle name="Comma 20 2 3" xfId="13918"/>
    <cellStyle name="Comma 20 2 3 2" xfId="30591"/>
    <cellStyle name="Comma 20 2 4" xfId="27999"/>
    <cellStyle name="Comma 20 3" xfId="10771"/>
    <cellStyle name="Comma 20 3 2" xfId="13458"/>
    <cellStyle name="Comma 20 3 2 2" xfId="30133"/>
    <cellStyle name="Comma 20 3 3" xfId="27544"/>
    <cellStyle name="Comma 20 4" xfId="12179"/>
    <cellStyle name="Comma 20 4 2" xfId="14853"/>
    <cellStyle name="Comma 20 4 2 2" xfId="31524"/>
    <cellStyle name="Comma 20 4 3" xfId="28926"/>
    <cellStyle name="Comma 20 5" xfId="13077"/>
    <cellStyle name="Comma 20 5 2" xfId="29754"/>
    <cellStyle name="Comma 20 6" xfId="27165"/>
    <cellStyle name="Comma 20 7" xfId="10101"/>
    <cellStyle name="Comma 21" xfId="1298"/>
    <cellStyle name="Comma 21 2" xfId="11389"/>
    <cellStyle name="Comma 21 3" xfId="10937"/>
    <cellStyle name="Comma 21 4" xfId="10530"/>
    <cellStyle name="Comma 22" xfId="6974"/>
    <cellStyle name="Comma 22 2" xfId="9297"/>
    <cellStyle name="Comma 22 2 2" xfId="9522"/>
    <cellStyle name="Comma 22 2 2 2" xfId="15570"/>
    <cellStyle name="Comma 22 2 2 2 2" xfId="32241"/>
    <cellStyle name="Comma 22 2 2 3" xfId="29643"/>
    <cellStyle name="Comma 22 2 2 4" xfId="12958"/>
    <cellStyle name="Comma 22 2 3" xfId="14118"/>
    <cellStyle name="Comma 22 2 3 2" xfId="30791"/>
    <cellStyle name="Comma 22 2 4" xfId="28199"/>
    <cellStyle name="Comma 22 2 5" xfId="11444"/>
    <cellStyle name="Comma 22 3" xfId="9116"/>
    <cellStyle name="Comma 22 3 2" xfId="9523"/>
    <cellStyle name="Comma 22 3 2 2" xfId="30359"/>
    <cellStyle name="Comma 22 3 2 3" xfId="13685"/>
    <cellStyle name="Comma 22 3 3" xfId="27767"/>
    <cellStyle name="Comma 22 3 4" xfId="10997"/>
    <cellStyle name="Comma 22 4" xfId="9362"/>
    <cellStyle name="Comma 22 4 2" xfId="15053"/>
    <cellStyle name="Comma 22 4 2 2" xfId="31724"/>
    <cellStyle name="Comma 22 4 3" xfId="29126"/>
    <cellStyle name="Comma 22 4 4" xfId="12379"/>
    <cellStyle name="Comma 22 5" xfId="13277"/>
    <cellStyle name="Comma 22 5 2" xfId="29953"/>
    <cellStyle name="Comma 22 6" xfId="27364"/>
    <cellStyle name="Comma 22 7" xfId="10598"/>
    <cellStyle name="Comma 23" xfId="8559"/>
    <cellStyle name="Comma 23 2" xfId="9319"/>
    <cellStyle name="Comma 23 2 2" xfId="9524"/>
    <cellStyle name="Comma 23 2 2 2" xfId="31938"/>
    <cellStyle name="Comma 23 2 2 3" xfId="15267"/>
    <cellStyle name="Comma 23 2 3" xfId="29340"/>
    <cellStyle name="Comma 23 2 4" xfId="12637"/>
    <cellStyle name="Comma 23 3" xfId="9117"/>
    <cellStyle name="Comma 23 3 2" xfId="9525"/>
    <cellStyle name="Comma 23 3 2 2" xfId="30520"/>
    <cellStyle name="Comma 23 3 3" xfId="13846"/>
    <cellStyle name="Comma 23 4" xfId="9363"/>
    <cellStyle name="Comma 23 4 2" xfId="27928"/>
    <cellStyle name="Comma 23 5" xfId="11147"/>
    <cellStyle name="Comma 24" xfId="9687"/>
    <cellStyle name="Comma 24 2" xfId="32301"/>
    <cellStyle name="Comma 24 3" xfId="15630"/>
    <cellStyle name="Comma 25" xfId="9690"/>
    <cellStyle name="Comma 25 2" xfId="32305"/>
    <cellStyle name="Comma 25 3" xfId="15634"/>
    <cellStyle name="Comma 26" xfId="15631"/>
    <cellStyle name="Comma 26 2" xfId="32302"/>
    <cellStyle name="Comma 27" xfId="15669"/>
    <cellStyle name="Comma 27 2" xfId="32329"/>
    <cellStyle name="Comma 28" xfId="15672"/>
    <cellStyle name="Comma 28 2" xfId="32332"/>
    <cellStyle name="Comma 29" xfId="15687"/>
    <cellStyle name="Comma 29 2" xfId="32347"/>
    <cellStyle name="Comma 3" xfId="76"/>
    <cellStyle name="Comma 3 10" xfId="6208"/>
    <cellStyle name="Comma 3 11" xfId="6209"/>
    <cellStyle name="Comma 3 12" xfId="6210"/>
    <cellStyle name="Comma 3 12 2" xfId="6211"/>
    <cellStyle name="Comma 3 12 2 2" xfId="8563"/>
    <cellStyle name="Comma 3 12 3" xfId="8564"/>
    <cellStyle name="Comma 3 13" xfId="6212"/>
    <cellStyle name="Comma 3 14" xfId="10064"/>
    <cellStyle name="Comma 3 15" xfId="10104"/>
    <cellStyle name="Comma 3 16" xfId="9890"/>
    <cellStyle name="Comma 3 17" xfId="43768"/>
    <cellStyle name="Comma 3 18" xfId="9737"/>
    <cellStyle name="Comma 3 2" xfId="1299"/>
    <cellStyle name="Comma 3 2 10" xfId="11173"/>
    <cellStyle name="Comma 3 2 2" xfId="1300"/>
    <cellStyle name="Comma 3 2 2 2" xfId="1301"/>
    <cellStyle name="Comma 3 2 2 2 2" xfId="6213"/>
    <cellStyle name="Comma 3 2 2 2 2 2" xfId="8565"/>
    <cellStyle name="Comma 3 2 2 2 3" xfId="6214"/>
    <cellStyle name="Comma 3 2 2 3" xfId="6215"/>
    <cellStyle name="Comma 3 2 2 3 2" xfId="6216"/>
    <cellStyle name="Comma 3 2 2 3 3" xfId="6217"/>
    <cellStyle name="Comma 3 2 2 3 3 2" xfId="6218"/>
    <cellStyle name="Comma 3 2 2 3 3 3" xfId="6219"/>
    <cellStyle name="Comma 3 2 2 4" xfId="6220"/>
    <cellStyle name="Comma 3 2 2 5" xfId="6221"/>
    <cellStyle name="Comma 3 2 2 5 2" xfId="6222"/>
    <cellStyle name="Comma 3 2 2 5 3" xfId="6223"/>
    <cellStyle name="Comma 3 2 2 6" xfId="6224"/>
    <cellStyle name="Comma 3 2 2 7" xfId="6225"/>
    <cellStyle name="Comma 3 2 2 7 2" xfId="8566"/>
    <cellStyle name="Comma 3 2 2 8" xfId="6226"/>
    <cellStyle name="Comma 3 2 2 8 2" xfId="6227"/>
    <cellStyle name="Comma 3 2 2 8 3" xfId="9265"/>
    <cellStyle name="Comma 3 2 2 8 3 2" xfId="9526"/>
    <cellStyle name="Comma 3 2 2 8 3 2 2" xfId="15102"/>
    <cellStyle name="Comma 3 2 2 8 3 2 2 2" xfId="31773"/>
    <cellStyle name="Comma 3 2 2 8 3 2 3" xfId="29175"/>
    <cellStyle name="Comma 3 2 2 8 3 2 4" xfId="12438"/>
    <cellStyle name="Comma 3 2 2 8 3 3" xfId="13711"/>
    <cellStyle name="Comma 3 2 2 8 3 3 2" xfId="30385"/>
    <cellStyle name="Comma 3 2 2 8 3 4" xfId="27793"/>
    <cellStyle name="Comma 3 2 2 8 3 5" xfId="11020"/>
    <cellStyle name="Comma 3 2 2 8 4" xfId="9118"/>
    <cellStyle name="Comma 3 2 2 8 4 2" xfId="9527"/>
    <cellStyle name="Comma 3 2 2 8 5" xfId="9364"/>
    <cellStyle name="Comma 3 2 2 8 6" xfId="43895"/>
    <cellStyle name="Comma 3 2 3" xfId="1302"/>
    <cellStyle name="Comma 3 2 3 2" xfId="6228"/>
    <cellStyle name="Comma 3 2 3 2 2" xfId="8567"/>
    <cellStyle name="Comma 3 2 3 3" xfId="6229"/>
    <cellStyle name="Comma 3 2 3 4" xfId="6230"/>
    <cellStyle name="Comma 3 2 3 5" xfId="8568"/>
    <cellStyle name="Comma 3 2 4" xfId="6231"/>
    <cellStyle name="Comma 3 2 4 2" xfId="6232"/>
    <cellStyle name="Comma 3 2 5" xfId="6233"/>
    <cellStyle name="Comma 3 2 5 2" xfId="6234"/>
    <cellStyle name="Comma 3 2 5 3" xfId="6235"/>
    <cellStyle name="Comma 3 2 5 3 2" xfId="6236"/>
    <cellStyle name="Comma 3 2 5 3 3" xfId="6237"/>
    <cellStyle name="Comma 3 2 6" xfId="6238"/>
    <cellStyle name="Comma 3 2 7" xfId="6239"/>
    <cellStyle name="Comma 3 2 8" xfId="6240"/>
    <cellStyle name="Comma 3 2 9" xfId="6241"/>
    <cellStyle name="Comma 3 3" xfId="1303"/>
    <cellStyle name="Comma 3 3 2" xfId="1304"/>
    <cellStyle name="Comma 3 3 2 2" xfId="1305"/>
    <cellStyle name="Comma 3 3 3" xfId="1306"/>
    <cellStyle name="Comma 3 3 3 2" xfId="9891"/>
    <cellStyle name="Comma 3 3 4" xfId="6242"/>
    <cellStyle name="Comma 3 3 4 2" xfId="8569"/>
    <cellStyle name="Comma 3 3 5" xfId="43854"/>
    <cellStyle name="Comma 3 4" xfId="1307"/>
    <cellStyle name="Comma 3 4 2" xfId="6243"/>
    <cellStyle name="Comma 3 4 2 2" xfId="6244"/>
    <cellStyle name="Comma 3 4 2 3" xfId="6245"/>
    <cellStyle name="Comma 3 4 2 3 2" xfId="6246"/>
    <cellStyle name="Comma 3 4 2 3 3" xfId="6247"/>
    <cellStyle name="Comma 3 4 3" xfId="6248"/>
    <cellStyle name="Comma 3 4 3 2" xfId="6249"/>
    <cellStyle name="Comma 3 4 3 3" xfId="6250"/>
    <cellStyle name="Comma 3 4 4" xfId="6251"/>
    <cellStyle name="Comma 3 4 5" xfId="6252"/>
    <cellStyle name="Comma 3 4 5 2" xfId="6253"/>
    <cellStyle name="Comma 3 4 5 3" xfId="9266"/>
    <cellStyle name="Comma 3 4 5 3 2" xfId="9528"/>
    <cellStyle name="Comma 3 4 5 3 2 2" xfId="15103"/>
    <cellStyle name="Comma 3 4 5 3 2 2 2" xfId="31774"/>
    <cellStyle name="Comma 3 4 5 3 2 3" xfId="29176"/>
    <cellStyle name="Comma 3 4 5 3 2 4" xfId="12442"/>
    <cellStyle name="Comma 3 4 5 3 3" xfId="13712"/>
    <cellStyle name="Comma 3 4 5 3 3 2" xfId="30386"/>
    <cellStyle name="Comma 3 4 5 3 4" xfId="27794"/>
    <cellStyle name="Comma 3 4 5 3 5" xfId="11021"/>
    <cellStyle name="Comma 3 4 5 4" xfId="9119"/>
    <cellStyle name="Comma 3 4 5 4 2" xfId="9529"/>
    <cellStyle name="Comma 3 4 5 5" xfId="9365"/>
    <cellStyle name="Comma 3 4 5 6" xfId="43896"/>
    <cellStyle name="Comma 3 5" xfId="1308"/>
    <cellStyle name="Comma 3 5 2" xfId="6254"/>
    <cellStyle name="Comma 3 5 2 2" xfId="6255"/>
    <cellStyle name="Comma 3 5 2 3" xfId="6256"/>
    <cellStyle name="Comma 3 5 2 3 2" xfId="6257"/>
    <cellStyle name="Comma 3 5 2 3 3" xfId="6258"/>
    <cellStyle name="Comma 3 5 3" xfId="6259"/>
    <cellStyle name="Comma 3 5 3 2" xfId="6260"/>
    <cellStyle name="Comma 3 5 3 3" xfId="6261"/>
    <cellStyle name="Comma 3 5 4" xfId="6262"/>
    <cellStyle name="Comma 3 5 4 2" xfId="8570"/>
    <cellStyle name="Comma 3 5 5" xfId="6263"/>
    <cellStyle name="Comma 3 5 5 2" xfId="6264"/>
    <cellStyle name="Comma 3 5 5 3" xfId="9267"/>
    <cellStyle name="Comma 3 5 5 3 2" xfId="9530"/>
    <cellStyle name="Comma 3 5 5 3 2 2" xfId="15104"/>
    <cellStyle name="Comma 3 5 5 3 2 2 2" xfId="31775"/>
    <cellStyle name="Comma 3 5 5 3 2 3" xfId="29177"/>
    <cellStyle name="Comma 3 5 5 3 2 4" xfId="12444"/>
    <cellStyle name="Comma 3 5 5 3 3" xfId="13713"/>
    <cellStyle name="Comma 3 5 5 3 3 2" xfId="30387"/>
    <cellStyle name="Comma 3 5 5 3 4" xfId="27795"/>
    <cellStyle name="Comma 3 5 5 3 5" xfId="11022"/>
    <cellStyle name="Comma 3 5 5 4" xfId="9120"/>
    <cellStyle name="Comma 3 5 5 4 2" xfId="9531"/>
    <cellStyle name="Comma 3 5 5 5" xfId="9366"/>
    <cellStyle name="Comma 3 5 5 6" xfId="43897"/>
    <cellStyle name="Comma 3 6" xfId="6265"/>
    <cellStyle name="Comma 3 6 2" xfId="6266"/>
    <cellStyle name="Comma 3 6 2 2" xfId="6267"/>
    <cellStyle name="Comma 3 6 2 3" xfId="6268"/>
    <cellStyle name="Comma 3 6 3" xfId="6269"/>
    <cellStyle name="Comma 3 7" xfId="6270"/>
    <cellStyle name="Comma 3 8" xfId="6271"/>
    <cellStyle name="Comma 3 8 2" xfId="6272"/>
    <cellStyle name="Comma 3 9" xfId="6273"/>
    <cellStyle name="Comma 3 9 2" xfId="6274"/>
    <cellStyle name="Comma 3 9 3" xfId="6275"/>
    <cellStyle name="Comma 3 9 3 2" xfId="6276"/>
    <cellStyle name="Comma 3 9 3 3" xfId="6277"/>
    <cellStyle name="Comma 30" xfId="26997"/>
    <cellStyle name="Comma 31" xfId="43759"/>
    <cellStyle name="Comma 32" xfId="43771"/>
    <cellStyle name="Comma 33" xfId="43871"/>
    <cellStyle name="Comma 34" xfId="43873"/>
    <cellStyle name="Comma 35" xfId="43876"/>
    <cellStyle name="Comma 36" xfId="44014"/>
    <cellStyle name="Comma 4" xfId="129"/>
    <cellStyle name="Comma 4 2" xfId="1309"/>
    <cellStyle name="Comma 4 2 2" xfId="1310"/>
    <cellStyle name="Comma 4 2 2 2" xfId="1311"/>
    <cellStyle name="Comma 4 2 2 2 2" xfId="8571"/>
    <cellStyle name="Comma 4 2 2 3" xfId="6278"/>
    <cellStyle name="Comma 4 2 3" xfId="1312"/>
    <cellStyle name="Comma 4 2 3 2" xfId="8572"/>
    <cellStyle name="Comma 4 2 4" xfId="6279"/>
    <cellStyle name="Comma 4 2 4 2" xfId="6280"/>
    <cellStyle name="Comma 4 2 4 3" xfId="6281"/>
    <cellStyle name="Comma 4 2 4 3 2" xfId="6282"/>
    <cellStyle name="Comma 4 2 4 3 3" xfId="6283"/>
    <cellStyle name="Comma 4 2 5" xfId="6284"/>
    <cellStyle name="Comma 4 2 5 2" xfId="6285"/>
    <cellStyle name="Comma 4 2 5 3" xfId="6286"/>
    <cellStyle name="Comma 4 2 6" xfId="6287"/>
    <cellStyle name="Comma 4 2 7" xfId="6288"/>
    <cellStyle name="Comma 4 2 7 2" xfId="8573"/>
    <cellStyle name="Comma 4 2 8" xfId="6289"/>
    <cellStyle name="Comma 4 2 8 2" xfId="6290"/>
    <cellStyle name="Comma 4 2 8 3" xfId="9268"/>
    <cellStyle name="Comma 4 2 8 3 2" xfId="9532"/>
    <cellStyle name="Comma 4 2 8 3 2 2" xfId="15105"/>
    <cellStyle name="Comma 4 2 8 3 2 2 2" xfId="31776"/>
    <cellStyle name="Comma 4 2 8 3 2 3" xfId="29178"/>
    <cellStyle name="Comma 4 2 8 3 2 4" xfId="12449"/>
    <cellStyle name="Comma 4 2 8 3 3" xfId="13714"/>
    <cellStyle name="Comma 4 2 8 3 3 2" xfId="30388"/>
    <cellStyle name="Comma 4 2 8 3 4" xfId="27796"/>
    <cellStyle name="Comma 4 2 8 3 5" xfId="11023"/>
    <cellStyle name="Comma 4 2 8 4" xfId="9122"/>
    <cellStyle name="Comma 4 2 8 4 2" xfId="9533"/>
    <cellStyle name="Comma 4 2 8 5" xfId="9368"/>
    <cellStyle name="Comma 4 2 8 6" xfId="43898"/>
    <cellStyle name="Comma 4 3" xfId="1313"/>
    <cellStyle name="Comma 4 3 2" xfId="1314"/>
    <cellStyle name="Comma 4 3 2 2" xfId="1315"/>
    <cellStyle name="Comma 4 3 2 2 2" xfId="1316"/>
    <cellStyle name="Comma 4 3 2 3" xfId="1317"/>
    <cellStyle name="Comma 4 3 3" xfId="1318"/>
    <cellStyle name="Comma 4 3 3 2" xfId="1319"/>
    <cellStyle name="Comma 4 3 4" xfId="1320"/>
    <cellStyle name="Comma 4 3 4 2" xfId="1321"/>
    <cellStyle name="Comma 4 3 5" xfId="1322"/>
    <cellStyle name="Comma 4 4" xfId="1323"/>
    <cellStyle name="Comma 4 4 2" xfId="8549"/>
    <cellStyle name="Comma 4 4 2 2" xfId="9309"/>
    <cellStyle name="Comma 4 4 2 2 2" xfId="9534"/>
    <cellStyle name="Comma 4 4 2 3" xfId="9123"/>
    <cellStyle name="Comma 4 4 2 3 2" xfId="9535"/>
    <cellStyle name="Comma 4 4 2 4" xfId="9369"/>
    <cellStyle name="Comma 4 5" xfId="1324"/>
    <cellStyle name="Comma 4 5 2" xfId="1325"/>
    <cellStyle name="Comma 4 5 2 2" xfId="7253"/>
    <cellStyle name="Comma 4 5 3" xfId="1326"/>
    <cellStyle name="Comma 4 5 4" xfId="7254"/>
    <cellStyle name="Comma 4 6" xfId="1327"/>
    <cellStyle name="Comma 4 7" xfId="9207"/>
    <cellStyle name="Comma 4 7 2" xfId="9536"/>
    <cellStyle name="Comma 4 8" xfId="9121"/>
    <cellStyle name="Comma 4 8 2" xfId="9537"/>
    <cellStyle name="Comma 4 9" xfId="9367"/>
    <cellStyle name="Comma 5" xfId="130"/>
    <cellStyle name="Comma 5 2" xfId="1328"/>
    <cellStyle name="Comma 5 2 2" xfId="1329"/>
    <cellStyle name="Comma 5 2 2 2" xfId="10065"/>
    <cellStyle name="Comma 5 2 3" xfId="1330"/>
    <cellStyle name="Comma 5 2 3 2" xfId="7255"/>
    <cellStyle name="Comma 5 2 3 2 2" xfId="9298"/>
    <cellStyle name="Comma 5 2 3 2 2 2" xfId="9538"/>
    <cellStyle name="Comma 5 2 3 2 3" xfId="9125"/>
    <cellStyle name="Comma 5 2 3 2 3 2" xfId="9539"/>
    <cellStyle name="Comma 5 2 3 2 4" xfId="9371"/>
    <cellStyle name="Comma 5 2 3 3" xfId="9253"/>
    <cellStyle name="Comma 5 2 3 3 2" xfId="9540"/>
    <cellStyle name="Comma 5 2 3 4" xfId="9124"/>
    <cellStyle name="Comma 5 2 3 4 2" xfId="9541"/>
    <cellStyle name="Comma 5 2 3 5" xfId="9370"/>
    <cellStyle name="Comma 5 2 4" xfId="1331"/>
    <cellStyle name="Comma 5 2 4 2" xfId="1332"/>
    <cellStyle name="Comma 5 2 4 3" xfId="7256"/>
    <cellStyle name="Comma 5 2 5" xfId="1333"/>
    <cellStyle name="Comma 5 2 6" xfId="7257"/>
    <cellStyle name="Comma 5 3" xfId="1334"/>
    <cellStyle name="Comma 5 3 2" xfId="1335"/>
    <cellStyle name="Comma 5 3 2 2" xfId="1336"/>
    <cellStyle name="Comma 5 3 3" xfId="1337"/>
    <cellStyle name="Comma 5 3 3 2" xfId="10235"/>
    <cellStyle name="Comma 5 4" xfId="1338"/>
    <cellStyle name="Comma 5 4 2" xfId="1339"/>
    <cellStyle name="Comma 5 4 2 2" xfId="9255"/>
    <cellStyle name="Comma 5 4 2 2 2" xfId="9542"/>
    <cellStyle name="Comma 5 4 2 3" xfId="9127"/>
    <cellStyle name="Comma 5 4 2 3 2" xfId="9543"/>
    <cellStyle name="Comma 5 4 2 4" xfId="9373"/>
    <cellStyle name="Comma 5 4 3" xfId="1340"/>
    <cellStyle name="Comma 5 4 4" xfId="7258"/>
    <cellStyle name="Comma 5 4 4 2" xfId="9299"/>
    <cellStyle name="Comma 5 4 4 2 2" xfId="9544"/>
    <cellStyle name="Comma 5 4 4 3" xfId="9128"/>
    <cellStyle name="Comma 5 4 4 3 2" xfId="9545"/>
    <cellStyle name="Comma 5 4 4 4" xfId="9374"/>
    <cellStyle name="Comma 5 4 5" xfId="9254"/>
    <cellStyle name="Comma 5 4 5 2" xfId="9546"/>
    <cellStyle name="Comma 5 4 6" xfId="9126"/>
    <cellStyle name="Comma 5 4 6 2" xfId="9547"/>
    <cellStyle name="Comma 5 4 7" xfId="9372"/>
    <cellStyle name="Comma 5 4 8" xfId="9893"/>
    <cellStyle name="Comma 5 5" xfId="1341"/>
    <cellStyle name="Comma 5 5 2" xfId="1342"/>
    <cellStyle name="Comma 5 5 3" xfId="7259"/>
    <cellStyle name="Comma 5 6" xfId="7260"/>
    <cellStyle name="Comma 5 6 2" xfId="10234"/>
    <cellStyle name="Comma 5 7" xfId="15636"/>
    <cellStyle name="Comma 5 8" xfId="9892"/>
    <cellStyle name="Comma 5 9" xfId="9739"/>
    <cellStyle name="Comma 6" xfId="132"/>
    <cellStyle name="Comma 6 10" xfId="6291"/>
    <cellStyle name="Comma 6 10 2" xfId="9269"/>
    <cellStyle name="Comma 6 10 2 2" xfId="9548"/>
    <cellStyle name="Comma 6 10 2 2 2" xfId="15106"/>
    <cellStyle name="Comma 6 10 2 2 2 2" xfId="31777"/>
    <cellStyle name="Comma 6 10 2 2 3" xfId="29179"/>
    <cellStyle name="Comma 6 10 2 2 4" xfId="12451"/>
    <cellStyle name="Comma 6 10 2 3" xfId="13715"/>
    <cellStyle name="Comma 6 10 2 3 2" xfId="30389"/>
    <cellStyle name="Comma 6 10 2 4" xfId="27797"/>
    <cellStyle name="Comma 6 10 2 5" xfId="11024"/>
    <cellStyle name="Comma 6 10 3" xfId="9130"/>
    <cellStyle name="Comma 6 10 3 2" xfId="9549"/>
    <cellStyle name="Comma 6 10 3 2 2" xfId="30110"/>
    <cellStyle name="Comma 6 10 3 2 3" xfId="13434"/>
    <cellStyle name="Comma 6 10 3 3" xfId="27521"/>
    <cellStyle name="Comma 6 10 3 4" xfId="10750"/>
    <cellStyle name="Comma 6 10 4" xfId="9376"/>
    <cellStyle name="Comma 6 10 4 2" xfId="14848"/>
    <cellStyle name="Comma 6 10 4 2 2" xfId="31519"/>
    <cellStyle name="Comma 6 10 4 3" xfId="28921"/>
    <cellStyle name="Comma 6 10 4 4" xfId="12174"/>
    <cellStyle name="Comma 6 10 5" xfId="13062"/>
    <cellStyle name="Comma 6 10 5 2" xfId="29740"/>
    <cellStyle name="Comma 6 10 6" xfId="27148"/>
    <cellStyle name="Comma 6 10 7" xfId="10066"/>
    <cellStyle name="Comma 6 10 8" xfId="43899"/>
    <cellStyle name="Comma 6 11" xfId="8574"/>
    <cellStyle name="Comma 6 12" xfId="9209"/>
    <cellStyle name="Comma 6 12 2" xfId="9550"/>
    <cellStyle name="Comma 6 12 2 2" xfId="32325"/>
    <cellStyle name="Comma 6 12 3" xfId="15665"/>
    <cellStyle name="Comma 6 13" xfId="9129"/>
    <cellStyle name="Comma 6 13 2" xfId="9551"/>
    <cellStyle name="Comma 6 13 2 2" xfId="32361"/>
    <cellStyle name="Comma 6 13 3" xfId="15701"/>
    <cellStyle name="Comma 6 14" xfId="9375"/>
    <cellStyle name="Comma 6 14 2" xfId="9894"/>
    <cellStyle name="Comma 6 15" xfId="27014"/>
    <cellStyle name="Comma 6 16" xfId="9734"/>
    <cellStyle name="Comma 6 2" xfId="1343"/>
    <cellStyle name="Comma 6 2 2" xfId="1344"/>
    <cellStyle name="Comma 6 2 2 2" xfId="1345"/>
    <cellStyle name="Comma 6 2 2 3" xfId="9895"/>
    <cellStyle name="Comma 6 2 3" xfId="1346"/>
    <cellStyle name="Comma 6 2 3 2" xfId="1347"/>
    <cellStyle name="Comma 6 2 4" xfId="1348"/>
    <cellStyle name="Comma 6 2 4 2" xfId="9896"/>
    <cellStyle name="Comma 6 2 5" xfId="8575"/>
    <cellStyle name="Comma 6 3" xfId="1349"/>
    <cellStyle name="Comma 6 3 2" xfId="1350"/>
    <cellStyle name="Comma 6 3 2 2" xfId="9898"/>
    <cellStyle name="Comma 6 3 3" xfId="6292"/>
    <cellStyle name="Comma 6 3 3 2" xfId="8576"/>
    <cellStyle name="Comma 6 3 4" xfId="9897"/>
    <cellStyle name="Comma 6 4" xfId="1351"/>
    <cellStyle name="Comma 6 4 2" xfId="1352"/>
    <cellStyle name="Comma 6 4 2 2" xfId="9900"/>
    <cellStyle name="Comma 6 4 3" xfId="9899"/>
    <cellStyle name="Comma 6 5" xfId="1353"/>
    <cellStyle name="Comma 6 5 2" xfId="9901"/>
    <cellStyle name="Comma 6 6" xfId="6293"/>
    <cellStyle name="Comma 6 6 2" xfId="6294"/>
    <cellStyle name="Comma 6 6 3" xfId="6295"/>
    <cellStyle name="Comma 6 6 3 2" xfId="6296"/>
    <cellStyle name="Comma 6 6 3 3" xfId="6297"/>
    <cellStyle name="Comma 6 7" xfId="6298"/>
    <cellStyle name="Comma 6 7 2" xfId="6299"/>
    <cellStyle name="Comma 6 7 3" xfId="6300"/>
    <cellStyle name="Comma 6 8" xfId="6301"/>
    <cellStyle name="Comma 6 8 2" xfId="8577"/>
    <cellStyle name="Comma 6 9" xfId="6302"/>
    <cellStyle name="Comma 7" xfId="1354"/>
    <cellStyle name="Comma 7 2" xfId="1355"/>
    <cellStyle name="Comma 7 2 2" xfId="8578"/>
    <cellStyle name="Comma 7 3" xfId="1356"/>
    <cellStyle name="Comma 7 3 2" xfId="1357"/>
    <cellStyle name="Comma 7 3 2 2" xfId="1358"/>
    <cellStyle name="Comma 7 3 3" xfId="1359"/>
    <cellStyle name="Comma 7 3 4" xfId="7261"/>
    <cellStyle name="Comma 7 3 5" xfId="9902"/>
    <cellStyle name="Comma 7 4" xfId="1360"/>
    <cellStyle name="Comma 7 4 2" xfId="7262"/>
    <cellStyle name="Comma 7 4 2 2" xfId="10067"/>
    <cellStyle name="Comma 7 4 3" xfId="9903"/>
    <cellStyle name="Comma 7 5" xfId="1361"/>
    <cellStyle name="Comma 7 5 2" xfId="8579"/>
    <cellStyle name="Comma 7 6" xfId="7263"/>
    <cellStyle name="Comma 7 7" xfId="27028"/>
    <cellStyle name="Comma 7 8" xfId="9763"/>
    <cellStyle name="Comma 8" xfId="1362"/>
    <cellStyle name="Comma 8 2" xfId="1363"/>
    <cellStyle name="Comma 8 2 2" xfId="1364"/>
    <cellStyle name="Comma 8 2 2 2" xfId="1365"/>
    <cellStyle name="Comma 8 2 2 3" xfId="10238"/>
    <cellStyle name="Comma 8 2 3" xfId="1366"/>
    <cellStyle name="Comma 8 2 4" xfId="9904"/>
    <cellStyle name="Comma 8 3" xfId="1367"/>
    <cellStyle name="Comma 8 3 2" xfId="1368"/>
    <cellStyle name="Comma 8 4" xfId="1369"/>
    <cellStyle name="Comma 8 4 2" xfId="8580"/>
    <cellStyle name="Comma 8 5" xfId="6303"/>
    <cellStyle name="Comma 8 5 2" xfId="8581"/>
    <cellStyle name="Comma 8 6" xfId="6304"/>
    <cellStyle name="Comma 8 6 2" xfId="9270"/>
    <cellStyle name="Comma 8 6 2 2" xfId="9552"/>
    <cellStyle name="Comma 8 6 2 2 2" xfId="15107"/>
    <cellStyle name="Comma 8 6 2 2 2 2" xfId="31778"/>
    <cellStyle name="Comma 8 6 2 2 3" xfId="29180"/>
    <cellStyle name="Comma 8 6 2 2 4" xfId="12457"/>
    <cellStyle name="Comma 8 6 2 3" xfId="13716"/>
    <cellStyle name="Comma 8 6 2 3 2" xfId="30390"/>
    <cellStyle name="Comma 8 6 2 4" xfId="27798"/>
    <cellStyle name="Comma 8 6 2 5" xfId="11025"/>
    <cellStyle name="Comma 8 6 3" xfId="9131"/>
    <cellStyle name="Comma 8 6 3 2" xfId="9553"/>
    <cellStyle name="Comma 8 6 3 2 2" xfId="30111"/>
    <cellStyle name="Comma 8 6 3 2 3" xfId="13435"/>
    <cellStyle name="Comma 8 6 3 3" xfId="27522"/>
    <cellStyle name="Comma 8 6 3 4" xfId="10751"/>
    <cellStyle name="Comma 8 6 4" xfId="9377"/>
    <cellStyle name="Comma 8 6 4 2" xfId="14849"/>
    <cellStyle name="Comma 8 6 4 2 2" xfId="31520"/>
    <cellStyle name="Comma 8 6 4 3" xfId="28922"/>
    <cellStyle name="Comma 8 6 4 4" xfId="12175"/>
    <cellStyle name="Comma 8 6 5" xfId="13063"/>
    <cellStyle name="Comma 8 6 5 2" xfId="29741"/>
    <cellStyle name="Comma 8 6 6" xfId="27149"/>
    <cellStyle name="Comma 8 6 7" xfId="10068"/>
    <cellStyle name="Comma 8 6 8" xfId="43900"/>
    <cellStyle name="Comma 8 7" xfId="10237"/>
    <cellStyle name="Comma 9" xfId="1370"/>
    <cellStyle name="Comma 9 2" xfId="1371"/>
    <cellStyle name="Comma 9 2 2" xfId="8582"/>
    <cellStyle name="Comma 9 3" xfId="6305"/>
    <cellStyle name="Comma 9 4" xfId="8583"/>
    <cellStyle name="Comma0" xfId="1372"/>
    <cellStyle name="Comma0 - Style4" xfId="1373"/>
    <cellStyle name="Comma0 10" xfId="11189"/>
    <cellStyle name="Comma0 11" xfId="11238"/>
    <cellStyle name="Comma0 12" xfId="11239"/>
    <cellStyle name="Comma0 13" xfId="11240"/>
    <cellStyle name="Comma0 14" xfId="11241"/>
    <cellStyle name="Comma0 15" xfId="11243"/>
    <cellStyle name="Comma0 2" xfId="1374"/>
    <cellStyle name="Comma0 2 2" xfId="1375"/>
    <cellStyle name="Comma0 3" xfId="1376"/>
    <cellStyle name="Comma0 4" xfId="8584"/>
    <cellStyle name="Comma0 5" xfId="11181"/>
    <cellStyle name="Comma0 6" xfId="11182"/>
    <cellStyle name="Comma0 7" xfId="11187"/>
    <cellStyle name="Comma0 8" xfId="11188"/>
    <cellStyle name="Comma0 9" xfId="11190"/>
    <cellStyle name="Copied" xfId="1377"/>
    <cellStyle name="COST1" xfId="1378"/>
    <cellStyle name="COST1 2" xfId="1379"/>
    <cellStyle name="COST1 2 2" xfId="1380"/>
    <cellStyle name="COST1 3" xfId="1381"/>
    <cellStyle name="Curren - Style1" xfId="1382"/>
    <cellStyle name="Curren - Style5" xfId="1383"/>
    <cellStyle name="Currency" xfId="30" builtinId="4"/>
    <cellStyle name="Currency 0" xfId="1384"/>
    <cellStyle name="Currency 10" xfId="1385"/>
    <cellStyle name="Currency 10 2" xfId="1386"/>
    <cellStyle name="Currency 10 2 2" xfId="1387"/>
    <cellStyle name="Currency 10 3" xfId="1388"/>
    <cellStyle name="Currency 10 3 2" xfId="1389"/>
    <cellStyle name="Currency 10 3 2 2" xfId="7264"/>
    <cellStyle name="Currency 10 3 3" xfId="1390"/>
    <cellStyle name="Currency 10 3 4" xfId="7265"/>
    <cellStyle name="Currency 10 4" xfId="1391"/>
    <cellStyle name="Currency 10 4 2" xfId="7266"/>
    <cellStyle name="Currency 10 4 2 2" xfId="9300"/>
    <cellStyle name="Currency 10 4 2 2 2" xfId="9554"/>
    <cellStyle name="Currency 10 4 2 3" xfId="9133"/>
    <cellStyle name="Currency 10 4 2 3 2" xfId="9555"/>
    <cellStyle name="Currency 10 4 2 4" xfId="9379"/>
    <cellStyle name="Currency 10 4 3" xfId="9256"/>
    <cellStyle name="Currency 10 4 3 2" xfId="9556"/>
    <cellStyle name="Currency 10 4 4" xfId="9132"/>
    <cellStyle name="Currency 10 4 4 2" xfId="9557"/>
    <cellStyle name="Currency 10 4 5" xfId="9378"/>
    <cellStyle name="Currency 10 5" xfId="7267"/>
    <cellStyle name="Currency 10 6" xfId="10239"/>
    <cellStyle name="Currency 11" xfId="1392"/>
    <cellStyle name="Currency 11 2" xfId="1393"/>
    <cellStyle name="Currency 11 2 2" xfId="11390"/>
    <cellStyle name="Currency 11 3" xfId="1394"/>
    <cellStyle name="Currency 11 3 2" xfId="10938"/>
    <cellStyle name="Currency 11 4" xfId="7268"/>
    <cellStyle name="Currency 11 5" xfId="10531"/>
    <cellStyle name="Currency 12" xfId="1395"/>
    <cellStyle name="Currency 12 2" xfId="1396"/>
    <cellStyle name="Currency 12 2 2" xfId="32308"/>
    <cellStyle name="Currency 12 3" xfId="1397"/>
    <cellStyle name="Currency 12 4" xfId="7269"/>
    <cellStyle name="Currency 12 5" xfId="15645"/>
    <cellStyle name="Currency 13" xfId="1398"/>
    <cellStyle name="Currency 13 2" xfId="1399"/>
    <cellStyle name="Currency 13 3" xfId="7270"/>
    <cellStyle name="Currency 13 4" xfId="43760"/>
    <cellStyle name="Currency 14" xfId="1400"/>
    <cellStyle name="Currency 14 2" xfId="1401"/>
    <cellStyle name="Currency 14 3" xfId="1402"/>
    <cellStyle name="Currency 14 3 2" xfId="1403"/>
    <cellStyle name="Currency 14 3 3" xfId="7271"/>
    <cellStyle name="Currency 14 3 3 2" xfId="7272"/>
    <cellStyle name="Currency 14 3 4" xfId="7273"/>
    <cellStyle name="Currency 15" xfId="1404"/>
    <cellStyle name="Currency 16" xfId="9684"/>
    <cellStyle name="Currency 2" xfId="31"/>
    <cellStyle name="Currency 2 2" xfId="72"/>
    <cellStyle name="Currency 2 2 2" xfId="77"/>
    <cellStyle name="Currency 2 2 3" xfId="1405"/>
    <cellStyle name="Currency 2 2 3 2" xfId="1406"/>
    <cellStyle name="Currency 2 2 3 3" xfId="43849"/>
    <cellStyle name="Currency 2 2 4" xfId="1407"/>
    <cellStyle name="Currency 2 2 5" xfId="1408"/>
    <cellStyle name="Currency 2 2 5 2" xfId="1409"/>
    <cellStyle name="Currency 2 2 6" xfId="9202"/>
    <cellStyle name="Currency 2 2 6 2" xfId="9558"/>
    <cellStyle name="Currency 2 2 7" xfId="9134"/>
    <cellStyle name="Currency 2 2 7 2" xfId="9559"/>
    <cellStyle name="Currency 2 2 8" xfId="9380"/>
    <cellStyle name="Currency 2 2 9" xfId="9906"/>
    <cellStyle name="Currency 2 3" xfId="1410"/>
    <cellStyle name="Currency 2 3 2" xfId="1411"/>
    <cellStyle name="Currency 2 3 2 2" xfId="1412"/>
    <cellStyle name="Currency 2 3 3" xfId="1413"/>
    <cellStyle name="Currency 2 4" xfId="1414"/>
    <cellStyle name="Currency 2 5" xfId="1415"/>
    <cellStyle name="Currency 2 6" xfId="15706"/>
    <cellStyle name="Currency 2 6 2" xfId="43845"/>
    <cellStyle name="Currency 2 7" xfId="9905"/>
    <cellStyle name="Currency 2 8" xfId="27021"/>
    <cellStyle name="Currency 2 9" xfId="9756"/>
    <cellStyle name="Currency 2_FY12 INTERIM New Appropriated Debt Calculation (2)" xfId="7274"/>
    <cellStyle name="Currency 3" xfId="126"/>
    <cellStyle name="Currency 3 2" xfId="1416"/>
    <cellStyle name="Currency 3 2 2" xfId="1417"/>
    <cellStyle name="Currency 3 2 2 2" xfId="1418"/>
    <cellStyle name="Currency 3 2 3" xfId="1419"/>
    <cellStyle name="Currency 3 2 4" xfId="10069"/>
    <cellStyle name="Currency 3 3" xfId="1420"/>
    <cellStyle name="Currency 3 3 2" xfId="1421"/>
    <cellStyle name="Currency 3 3 2 2" xfId="1422"/>
    <cellStyle name="Currency 3 3 2 2 2" xfId="1423"/>
    <cellStyle name="Currency 3 3 2 3" xfId="1424"/>
    <cellStyle name="Currency 3 3 2 4" xfId="43853"/>
    <cellStyle name="Currency 3 3 3" xfId="1425"/>
    <cellStyle name="Currency 3 3 3 2" xfId="1426"/>
    <cellStyle name="Currency 3 3 4" xfId="1427"/>
    <cellStyle name="Currency 3 4" xfId="1428"/>
    <cellStyle name="Currency 3 4 2" xfId="1429"/>
    <cellStyle name="Currency 3 4 2 2" xfId="1430"/>
    <cellStyle name="Currency 3 4 2 3" xfId="32366"/>
    <cellStyle name="Currency 3 4 3" xfId="1431"/>
    <cellStyle name="Currency 3 4 3 2" xfId="1432"/>
    <cellStyle name="Currency 3 4 4" xfId="1433"/>
    <cellStyle name="Currency 3 4 5" xfId="15707"/>
    <cellStyle name="Currency 3 5" xfId="1434"/>
    <cellStyle name="Currency 3 5 2" xfId="1435"/>
    <cellStyle name="Currency 3 5 2 2" xfId="1436"/>
    <cellStyle name="Currency 3 5 3" xfId="1437"/>
    <cellStyle name="Currency 3 5 4" xfId="9907"/>
    <cellStyle name="Currency 3 6" xfId="1438"/>
    <cellStyle name="Currency 3 6 2" xfId="27022"/>
    <cellStyle name="Currency 3 7" xfId="1439"/>
    <cellStyle name="Currency 3 7 2" xfId="43767"/>
    <cellStyle name="Currency 3 8" xfId="7275"/>
    <cellStyle name="Currency 3 9" xfId="9757"/>
    <cellStyle name="Currency 4" xfId="138"/>
    <cellStyle name="Currency 4 2" xfId="1440"/>
    <cellStyle name="Currency 4 2 2" xfId="8585"/>
    <cellStyle name="Currency 4 3" xfId="1441"/>
    <cellStyle name="Currency 4 3 2" xfId="1442"/>
    <cellStyle name="Currency 4 3 3" xfId="9909"/>
    <cellStyle name="Currency 4 4" xfId="1443"/>
    <cellStyle name="Currency 4 4 2" xfId="10070"/>
    <cellStyle name="Currency 4 5" xfId="1444"/>
    <cellStyle name="Currency 4 5 2" xfId="1445"/>
    <cellStyle name="Currency 4 5 3" xfId="10240"/>
    <cellStyle name="Currency 4 6" xfId="9211"/>
    <cellStyle name="Currency 4 6 2" xfId="9560"/>
    <cellStyle name="Currency 4 6 2 2" xfId="32367"/>
    <cellStyle name="Currency 4 6 3" xfId="15708"/>
    <cellStyle name="Currency 4 7" xfId="9135"/>
    <cellStyle name="Currency 4 7 2" xfId="9561"/>
    <cellStyle name="Currency 4 7 3" xfId="9908"/>
    <cellStyle name="Currency 4 8" xfId="9381"/>
    <cellStyle name="Currency 4 8 2" xfId="27023"/>
    <cellStyle name="Currency 4 9" xfId="9758"/>
    <cellStyle name="Currency 5" xfId="1446"/>
    <cellStyle name="Currency 5 2" xfId="1447"/>
    <cellStyle name="Currency 5 2 2" xfId="1448"/>
    <cellStyle name="Currency 5 2 3" xfId="1449"/>
    <cellStyle name="Currency 5 2 4" xfId="7276"/>
    <cellStyle name="Currency 5 2 5" xfId="10241"/>
    <cellStyle name="Currency 5 3" xfId="7277"/>
    <cellStyle name="Currency 5 3 2" xfId="32368"/>
    <cellStyle name="Currency 5 3 3" xfId="15709"/>
    <cellStyle name="Currency 5 4" xfId="7278"/>
    <cellStyle name="Currency 5 4 2" xfId="9910"/>
    <cellStyle name="Currency 5 5" xfId="27024"/>
    <cellStyle name="Currency 5 6" xfId="9759"/>
    <cellStyle name="Currency 6" xfId="1450"/>
    <cellStyle name="Currency 6 2" xfId="1451"/>
    <cellStyle name="Currency 6 2 2" xfId="1452"/>
    <cellStyle name="Currency 6 2 2 2" xfId="1453"/>
    <cellStyle name="Currency 6 2 3" xfId="1454"/>
    <cellStyle name="Currency 6 3" xfId="1455"/>
    <cellStyle name="Currency 6 3 2" xfId="1456"/>
    <cellStyle name="Currency 6 4" xfId="1457"/>
    <cellStyle name="Currency 6 5" xfId="9911"/>
    <cellStyle name="Currency 7" xfId="1458"/>
    <cellStyle name="Currency 7 2" xfId="1459"/>
    <cellStyle name="Currency 7 2 2" xfId="1460"/>
    <cellStyle name="Currency 7 2 2 2" xfId="1461"/>
    <cellStyle name="Currency 7 2 3" xfId="1462"/>
    <cellStyle name="Currency 7 2 3 2" xfId="10243"/>
    <cellStyle name="Currency 7 3" xfId="1463"/>
    <cellStyle name="Currency 7 3 2" xfId="1464"/>
    <cellStyle name="Currency 7 3 3" xfId="10244"/>
    <cellStyle name="Currency 7 4" xfId="1465"/>
    <cellStyle name="Currency 7 4 2" xfId="10242"/>
    <cellStyle name="Currency 7 5" xfId="10546"/>
    <cellStyle name="Currency 7 5 2" xfId="11405"/>
    <cellStyle name="Currency 7 5 2 2" xfId="12912"/>
    <cellStyle name="Currency 7 5 2 2 2" xfId="15525"/>
    <cellStyle name="Currency 7 5 2 2 2 2" xfId="32196"/>
    <cellStyle name="Currency 7 5 2 2 3" xfId="29598"/>
    <cellStyle name="Currency 7 5 2 3" xfId="14073"/>
    <cellStyle name="Currency 7 5 2 3 2" xfId="30746"/>
    <cellStyle name="Currency 7 5 2 4" xfId="28154"/>
    <cellStyle name="Currency 7 5 3" xfId="10953"/>
    <cellStyle name="Currency 7 5 3 2" xfId="13636"/>
    <cellStyle name="Currency 7 5 3 2 2" xfId="30310"/>
    <cellStyle name="Currency 7 5 3 3" xfId="27718"/>
    <cellStyle name="Currency 7 5 4" xfId="12334"/>
    <cellStyle name="Currency 7 5 4 2" xfId="15008"/>
    <cellStyle name="Currency 7 5 4 2 2" xfId="31679"/>
    <cellStyle name="Currency 7 5 4 3" xfId="29081"/>
    <cellStyle name="Currency 7 5 5" xfId="13232"/>
    <cellStyle name="Currency 7 5 5 2" xfId="29908"/>
    <cellStyle name="Currency 7 5 6" xfId="27319"/>
    <cellStyle name="Currency 7 6" xfId="10581"/>
    <cellStyle name="Currency 7 6 2" xfId="11437"/>
    <cellStyle name="Currency 7 6 2 2" xfId="12951"/>
    <cellStyle name="Currency 7 6 2 2 2" xfId="15563"/>
    <cellStyle name="Currency 7 6 2 2 2 2" xfId="32234"/>
    <cellStyle name="Currency 7 6 2 2 3" xfId="29636"/>
    <cellStyle name="Currency 7 6 2 3" xfId="14111"/>
    <cellStyle name="Currency 7 6 2 3 2" xfId="30784"/>
    <cellStyle name="Currency 7 6 2 4" xfId="28192"/>
    <cellStyle name="Currency 7 6 3" xfId="10986"/>
    <cellStyle name="Currency 7 6 3 2" xfId="13674"/>
    <cellStyle name="Currency 7 6 3 2 2" xfId="30348"/>
    <cellStyle name="Currency 7 6 3 3" xfId="27756"/>
    <cellStyle name="Currency 7 6 4" xfId="12372"/>
    <cellStyle name="Currency 7 6 4 2" xfId="15046"/>
    <cellStyle name="Currency 7 6 4 2 2" xfId="31717"/>
    <cellStyle name="Currency 7 6 4 3" xfId="29119"/>
    <cellStyle name="Currency 7 6 5" xfId="13270"/>
    <cellStyle name="Currency 7 6 5 2" xfId="29946"/>
    <cellStyle name="Currency 7 6 6" xfId="27357"/>
    <cellStyle name="Currency 7 7" xfId="10602"/>
    <cellStyle name="Currency 7 7 2" xfId="11448"/>
    <cellStyle name="Currency 7 7 2 2" xfId="12962"/>
    <cellStyle name="Currency 7 7 2 2 2" xfId="15574"/>
    <cellStyle name="Currency 7 7 2 2 2 2" xfId="32245"/>
    <cellStyle name="Currency 7 7 2 2 3" xfId="29647"/>
    <cellStyle name="Currency 7 7 2 3" xfId="14122"/>
    <cellStyle name="Currency 7 7 2 3 2" xfId="30795"/>
    <cellStyle name="Currency 7 7 2 4" xfId="28203"/>
    <cellStyle name="Currency 7 7 3" xfId="11001"/>
    <cellStyle name="Currency 7 7 3 2" xfId="13689"/>
    <cellStyle name="Currency 7 7 3 2 2" xfId="30363"/>
    <cellStyle name="Currency 7 7 3 3" xfId="27771"/>
    <cellStyle name="Currency 7 7 4" xfId="12383"/>
    <cellStyle name="Currency 7 7 4 2" xfId="15057"/>
    <cellStyle name="Currency 7 7 4 2 2" xfId="31728"/>
    <cellStyle name="Currency 7 7 4 3" xfId="29130"/>
    <cellStyle name="Currency 7 7 5" xfId="13281"/>
    <cellStyle name="Currency 7 7 5 2" xfId="29957"/>
    <cellStyle name="Currency 7 7 6" xfId="27368"/>
    <cellStyle name="Currency 7 8" xfId="43784"/>
    <cellStyle name="Currency 8" xfId="1466"/>
    <cellStyle name="Currency 8 2" xfId="1467"/>
    <cellStyle name="Currency 8 2 2" xfId="1468"/>
    <cellStyle name="Currency 8 3" xfId="1469"/>
    <cellStyle name="Currency 8 3 2" xfId="10245"/>
    <cellStyle name="Currency 8 4" xfId="43874"/>
    <cellStyle name="Currency 9" xfId="1470"/>
    <cellStyle name="Currency 9 2" xfId="1471"/>
    <cellStyle name="Currency 9 2 2" xfId="1472"/>
    <cellStyle name="Currency 9 2 2 2" xfId="1473"/>
    <cellStyle name="Currency 9 2 3" xfId="1474"/>
    <cellStyle name="Currency 9 3" xfId="1475"/>
    <cellStyle name="Currency 9 3 2" xfId="1476"/>
    <cellStyle name="Currency 9 3 2 2" xfId="1477"/>
    <cellStyle name="Currency 9 3 3" xfId="1478"/>
    <cellStyle name="Currency 9 3 3 2" xfId="1479"/>
    <cellStyle name="Currency 9 3 3 3" xfId="1480"/>
    <cellStyle name="Currency 9 3 4" xfId="1481"/>
    <cellStyle name="Currency 9 3 4 2" xfId="1482"/>
    <cellStyle name="Currency 9 3 4 3" xfId="1483"/>
    <cellStyle name="Currency 9 3 5" xfId="1484"/>
    <cellStyle name="Currency0" xfId="1485"/>
    <cellStyle name="Currency0 2" xfId="1486"/>
    <cellStyle name="Currency0 2 2" xfId="1487"/>
    <cellStyle name="Currency0 3" xfId="1488"/>
    <cellStyle name="Date" xfId="1489"/>
    <cellStyle name="Date 2" xfId="1490"/>
    <cellStyle name="Date 3" xfId="10246"/>
    <cellStyle name="Date Aligned" xfId="1491"/>
    <cellStyle name="Dotted Line" xfId="1492"/>
    <cellStyle name="Entered" xfId="1493"/>
    <cellStyle name="Entered 2" xfId="1494"/>
    <cellStyle name="Entered 2 2" xfId="1495"/>
    <cellStyle name="Entered 3" xfId="1496"/>
    <cellStyle name="Euro" xfId="32"/>
    <cellStyle name="Euro 2" xfId="9136"/>
    <cellStyle name="Explanatory Text" xfId="33" builtinId="53" customBuiltin="1"/>
    <cellStyle name="Explanatory Text 10" xfId="9707"/>
    <cellStyle name="Explanatory Text 2" xfId="112"/>
    <cellStyle name="Explanatory Text 2 2" xfId="1497"/>
    <cellStyle name="Explanatory Text 2 2 2" xfId="6306"/>
    <cellStyle name="Explanatory Text 2 2 3" xfId="6307"/>
    <cellStyle name="Explanatory Text 2 2 4" xfId="6308"/>
    <cellStyle name="Explanatory Text 2 3" xfId="1498"/>
    <cellStyle name="Explanatory Text 2 3 2" xfId="9912"/>
    <cellStyle name="Explanatory Text 2 4" xfId="6309"/>
    <cellStyle name="Explanatory Text 2 5" xfId="6310"/>
    <cellStyle name="Explanatory Text 2_QC Sheet" xfId="6311"/>
    <cellStyle name="Explanatory Text 3" xfId="1499"/>
    <cellStyle name="Explanatory Text 3 2" xfId="1500"/>
    <cellStyle name="Explanatory Text 3 2 2" xfId="10248"/>
    <cellStyle name="Explanatory Text 3 3" xfId="1501"/>
    <cellStyle name="Explanatory Text 3 4" xfId="1502"/>
    <cellStyle name="Explanatory Text 4" xfId="1503"/>
    <cellStyle name="Explanatory Text 4 2" xfId="10249"/>
    <cellStyle name="Explanatory Text 4 3" xfId="9913"/>
    <cellStyle name="Explanatory Text 5" xfId="1504"/>
    <cellStyle name="Explanatory Text 5 2" xfId="10250"/>
    <cellStyle name="Explanatory Text 6" xfId="10251"/>
    <cellStyle name="Explanatory Text 7" xfId="12463"/>
    <cellStyle name="Explanatory Text 8" xfId="12495"/>
    <cellStyle name="Explanatory Text 9" xfId="12502"/>
    <cellStyle name="F2" xfId="34"/>
    <cellStyle name="F3" xfId="35"/>
    <cellStyle name="F4" xfId="36"/>
    <cellStyle name="F5" xfId="37"/>
    <cellStyle name="F5 2" xfId="9137"/>
    <cellStyle name="F6" xfId="38"/>
    <cellStyle name="F7" xfId="39"/>
    <cellStyle name="F7 2" xfId="9138"/>
    <cellStyle name="F8" xfId="40"/>
    <cellStyle name="Fixed" xfId="1505"/>
    <cellStyle name="Fixed3 - Style3" xfId="1506"/>
    <cellStyle name="Footnote" xfId="1507"/>
    <cellStyle name="Good" xfId="41" builtinId="26" customBuiltin="1"/>
    <cellStyle name="Good 10" xfId="9699"/>
    <cellStyle name="Good 2" xfId="74"/>
    <cellStyle name="Good 2 2" xfId="82"/>
    <cellStyle name="Good 2 2 2" xfId="6312"/>
    <cellStyle name="Good 2 2 3" xfId="6313"/>
    <cellStyle name="Good 2 2 4" xfId="6314"/>
    <cellStyle name="Good 2 3" xfId="1508"/>
    <cellStyle name="Good 2 3 2" xfId="9914"/>
    <cellStyle name="Good 2 4" xfId="6315"/>
    <cellStyle name="Good 2 5" xfId="6316"/>
    <cellStyle name="Good 2_QC Sheet" xfId="6317"/>
    <cellStyle name="Good 3" xfId="113"/>
    <cellStyle name="Good 3 2" xfId="1509"/>
    <cellStyle name="Good 3 2 2" xfId="10252"/>
    <cellStyle name="Good 3 3" xfId="1510"/>
    <cellStyle name="Good 3 4" xfId="1511"/>
    <cellStyle name="Good 4" xfId="1512"/>
    <cellStyle name="Good 4 2" xfId="10253"/>
    <cellStyle name="Good 4 3" xfId="9915"/>
    <cellStyle name="Good 5" xfId="1513"/>
    <cellStyle name="Good 5 2" xfId="10254"/>
    <cellStyle name="Good 6" xfId="1514"/>
    <cellStyle name="Good 7" xfId="12411"/>
    <cellStyle name="Good 8" xfId="12390"/>
    <cellStyle name="Good 9" xfId="12688"/>
    <cellStyle name="Grey" xfId="1515"/>
    <cellStyle name="Grey 2" xfId="6318"/>
    <cellStyle name="Hard Percent" xfId="1516"/>
    <cellStyle name="Header" xfId="1517"/>
    <cellStyle name="Header1" xfId="1518"/>
    <cellStyle name="Header2" xfId="1519"/>
    <cellStyle name="Header2 2" xfId="7279"/>
    <cellStyle name="Header2 2 10" xfId="11026"/>
    <cellStyle name="Header2 2 2" xfId="11593"/>
    <cellStyle name="Header2 2 2 2" xfId="14267"/>
    <cellStyle name="Header2 2 2 2 2" xfId="20030"/>
    <cellStyle name="Header2 2 2 2 2 2" xfId="36700"/>
    <cellStyle name="Header2 2 2 2 3" xfId="23175"/>
    <cellStyle name="Header2 2 2 2 3 2" xfId="39879"/>
    <cellStyle name="Header2 2 2 2 4" xfId="30940"/>
    <cellStyle name="Header2 2 2 3" xfId="17744"/>
    <cellStyle name="Header2 2 2 3 2" xfId="34421"/>
    <cellStyle name="Header2 2 2 4" xfId="17420"/>
    <cellStyle name="Header2 2 2 4 2" xfId="34097"/>
    <cellStyle name="Header2 2 2 5" xfId="28346"/>
    <cellStyle name="Header2 2 3" xfId="10723"/>
    <cellStyle name="Header2 2 3 2" xfId="13406"/>
    <cellStyle name="Header2 2 3 2 2" xfId="19283"/>
    <cellStyle name="Header2 2 3 2 2 2" xfId="35954"/>
    <cellStyle name="Header2 2 3 2 3" xfId="22463"/>
    <cellStyle name="Header2 2 3 2 3 2" xfId="39156"/>
    <cellStyle name="Header2 2 3 2 4" xfId="25328"/>
    <cellStyle name="Header2 2 3 2 4 2" xfId="42064"/>
    <cellStyle name="Header2 2 3 2 5" xfId="30082"/>
    <cellStyle name="Header2 2 3 3" xfId="16962"/>
    <cellStyle name="Header2 2 3 3 2" xfId="33638"/>
    <cellStyle name="Header2 2 3 4" xfId="19885"/>
    <cellStyle name="Header2 2 3 4 2" xfId="36555"/>
    <cellStyle name="Header2 2 3 5" xfId="16652"/>
    <cellStyle name="Header2 2 3 5 2" xfId="33325"/>
    <cellStyle name="Header2 2 3 6" xfId="27493"/>
    <cellStyle name="Header2 2 4" xfId="12465"/>
    <cellStyle name="Header2 2 4 2" xfId="15113"/>
    <cellStyle name="Header2 2 4 2 2" xfId="20802"/>
    <cellStyle name="Header2 2 4 2 2 2" xfId="37471"/>
    <cellStyle name="Header2 2 4 2 3" xfId="23924"/>
    <cellStyle name="Header2 2 4 2 3 2" xfId="40637"/>
    <cellStyle name="Header2 2 4 2 4" xfId="26660"/>
    <cellStyle name="Header2 2 4 2 4 2" xfId="43401"/>
    <cellStyle name="Header2 2 4 2 5" xfId="31784"/>
    <cellStyle name="Header2 2 4 3" xfId="18534"/>
    <cellStyle name="Header2 2 4 3 2" xfId="35211"/>
    <cellStyle name="Header2 2 4 4" xfId="21763"/>
    <cellStyle name="Header2 2 4 4 2" xfId="38441"/>
    <cellStyle name="Header2 2 4 5" xfId="24751"/>
    <cellStyle name="Header2 2 4 5 2" xfId="41474"/>
    <cellStyle name="Header2 2 4 6" xfId="29186"/>
    <cellStyle name="Header2 2 5" xfId="13717"/>
    <cellStyle name="Header2 2 5 2" xfId="19558"/>
    <cellStyle name="Header2 2 5 2 2" xfId="36229"/>
    <cellStyle name="Header2 2 5 3" xfId="22715"/>
    <cellStyle name="Header2 2 5 3 2" xfId="39415"/>
    <cellStyle name="Header2 2 5 4" xfId="25546"/>
    <cellStyle name="Header2 2 5 4 2" xfId="42284"/>
    <cellStyle name="Header2 2 5 5" xfId="30391"/>
    <cellStyle name="Header2 2 6" xfId="17244"/>
    <cellStyle name="Header2 2 6 2" xfId="33921"/>
    <cellStyle name="Header2 2 7" xfId="16536"/>
    <cellStyle name="Header2 2 7 2" xfId="33208"/>
    <cellStyle name="Header2 2 8" xfId="16167"/>
    <cellStyle name="Header2 2 8 2" xfId="32832"/>
    <cellStyle name="Header2 2 9" xfId="27799"/>
    <cellStyle name="Header2 3" xfId="10653"/>
    <cellStyle name="Header2 3 2" xfId="12497"/>
    <cellStyle name="Header2 3 2 2" xfId="15143"/>
    <cellStyle name="Header2 3 2 2 2" xfId="20830"/>
    <cellStyle name="Header2 3 2 2 2 2" xfId="37499"/>
    <cellStyle name="Header2 3 2 2 3" xfId="23950"/>
    <cellStyle name="Header2 3 2 2 3 2" xfId="40663"/>
    <cellStyle name="Header2 3 2 2 4" xfId="26685"/>
    <cellStyle name="Header2 3 2 2 4 2" xfId="43426"/>
    <cellStyle name="Header2 3 2 2 5" xfId="31814"/>
    <cellStyle name="Header2 3 2 3" xfId="18561"/>
    <cellStyle name="Header2 3 2 3 2" xfId="35238"/>
    <cellStyle name="Header2 3 2 4" xfId="21790"/>
    <cellStyle name="Header2 3 2 4 2" xfId="38468"/>
    <cellStyle name="Header2 3 2 5" xfId="24776"/>
    <cellStyle name="Header2 3 2 5 2" xfId="41499"/>
    <cellStyle name="Header2 3 2 6" xfId="29216"/>
    <cellStyle name="Header2 3 3" xfId="13332"/>
    <cellStyle name="Header2 3 3 2" xfId="19240"/>
    <cellStyle name="Header2 3 3 2 2" xfId="35911"/>
    <cellStyle name="Header2 3 3 3" xfId="22422"/>
    <cellStyle name="Header2 3 3 3 2" xfId="39115"/>
    <cellStyle name="Header2 3 3 4" xfId="25287"/>
    <cellStyle name="Header2 3 3 4 2" xfId="42023"/>
    <cellStyle name="Header2 3 3 5" xfId="30008"/>
    <cellStyle name="Header2 3 4" xfId="16919"/>
    <cellStyle name="Header2 3 4 2" xfId="33595"/>
    <cellStyle name="Header2 3 5" xfId="15946"/>
    <cellStyle name="Header2 3 5 2" xfId="32612"/>
    <cellStyle name="Header2 3 6" xfId="22712"/>
    <cellStyle name="Header2 3 6 2" xfId="39412"/>
    <cellStyle name="Header2 3 7" xfId="27419"/>
    <cellStyle name="Header2 4" xfId="10710"/>
    <cellStyle name="Header2 4 2" xfId="12662"/>
    <cellStyle name="Header2 4 2 2" xfId="15287"/>
    <cellStyle name="Header2 4 2 2 2" xfId="20930"/>
    <cellStyle name="Header2 4 2 2 2 2" xfId="37599"/>
    <cellStyle name="Header2 4 2 2 3" xfId="24047"/>
    <cellStyle name="Header2 4 2 2 3 2" xfId="40761"/>
    <cellStyle name="Header2 4 2 2 4" xfId="26773"/>
    <cellStyle name="Header2 4 2 2 4 2" xfId="43514"/>
    <cellStyle name="Header2 4 2 2 5" xfId="31958"/>
    <cellStyle name="Header2 4 2 3" xfId="18679"/>
    <cellStyle name="Header2 4 2 3 2" xfId="35356"/>
    <cellStyle name="Header2 4 2 4" xfId="21896"/>
    <cellStyle name="Header2 4 2 4 2" xfId="38575"/>
    <cellStyle name="Header2 4 2 5" xfId="24863"/>
    <cellStyle name="Header2 4 2 5 2" xfId="41587"/>
    <cellStyle name="Header2 4 2 6" xfId="29360"/>
    <cellStyle name="Header2 4 3" xfId="13393"/>
    <cellStyle name="Header2 4 3 2" xfId="19270"/>
    <cellStyle name="Header2 4 3 2 2" xfId="35941"/>
    <cellStyle name="Header2 4 3 3" xfId="22450"/>
    <cellStyle name="Header2 4 3 3 2" xfId="39143"/>
    <cellStyle name="Header2 4 3 4" xfId="25315"/>
    <cellStyle name="Header2 4 3 4 2" xfId="42051"/>
    <cellStyle name="Header2 4 3 5" xfId="30069"/>
    <cellStyle name="Header2 4 4" xfId="16949"/>
    <cellStyle name="Header2 4 4 2" xfId="33625"/>
    <cellStyle name="Header2 4 5" xfId="21247"/>
    <cellStyle name="Header2 4 5 2" xfId="37918"/>
    <cellStyle name="Header2 4 6" xfId="16125"/>
    <cellStyle name="Header2 4 6 2" xfId="32789"/>
    <cellStyle name="Header2 4 7" xfId="27480"/>
    <cellStyle name="Header2 5" xfId="43990"/>
    <cellStyle name="Heading 1" xfId="42" builtinId="16" customBuiltin="1"/>
    <cellStyle name="Heading 1 10" xfId="10463"/>
    <cellStyle name="Heading 1 11" xfId="9696"/>
    <cellStyle name="Heading 1 2" xfId="114"/>
    <cellStyle name="Heading 1 2 2" xfId="1520"/>
    <cellStyle name="Heading 1 2 2 2" xfId="6319"/>
    <cellStyle name="Heading 1 2 2 3" xfId="6320"/>
    <cellStyle name="Heading 1 2 3" xfId="1521"/>
    <cellStyle name="Heading 1 2 3 2" xfId="9917"/>
    <cellStyle name="Heading 1 2 4" xfId="1522"/>
    <cellStyle name="Heading 1 2 4 2" xfId="9918"/>
    <cellStyle name="Heading 1 2 5" xfId="6321"/>
    <cellStyle name="Heading 1 2 6" xfId="9916"/>
    <cellStyle name="Heading 1 2_QC" xfId="6322"/>
    <cellStyle name="Heading 1 3" xfId="1523"/>
    <cellStyle name="Heading 1 3 2" xfId="1524"/>
    <cellStyle name="Heading 1 3 2 2" xfId="10257"/>
    <cellStyle name="Heading 1 3 3" xfId="1525"/>
    <cellStyle name="Heading 1 3 4" xfId="1526"/>
    <cellStyle name="Heading 1 4" xfId="1527"/>
    <cellStyle name="Heading 1 4 2" xfId="10258"/>
    <cellStyle name="Heading 1 4 3" xfId="9919"/>
    <cellStyle name="Heading 1 5" xfId="1528"/>
    <cellStyle name="Heading 1 5 2" xfId="10259"/>
    <cellStyle name="Heading 1 6" xfId="1529"/>
    <cellStyle name="Heading 1 7" xfId="10256"/>
    <cellStyle name="Heading 1 8" xfId="10394"/>
    <cellStyle name="Heading 1 9" xfId="10393"/>
    <cellStyle name="Heading 2" xfId="43" builtinId="17" customBuiltin="1"/>
    <cellStyle name="Heading 2 10" xfId="10464"/>
    <cellStyle name="Heading 2 11" xfId="9697"/>
    <cellStyle name="Heading 2 2" xfId="115"/>
    <cellStyle name="Heading 2 2 2" xfId="1530"/>
    <cellStyle name="Heading 2 2 2 2" xfId="6323"/>
    <cellStyle name="Heading 2 2 2 3" xfId="6324"/>
    <cellStyle name="Heading 2 2 3" xfId="1531"/>
    <cellStyle name="Heading 2 2 3 2" xfId="9921"/>
    <cellStyle name="Heading 2 2 4" xfId="1532"/>
    <cellStyle name="Heading 2 2 4 2" xfId="9922"/>
    <cellStyle name="Heading 2 2 5" xfId="6325"/>
    <cellStyle name="Heading 2 2 6" xfId="9920"/>
    <cellStyle name="Heading 2 2_QC" xfId="6326"/>
    <cellStyle name="Heading 2 3" xfId="1533"/>
    <cellStyle name="Heading 2 3 2" xfId="1534"/>
    <cellStyle name="Heading 2 3 2 2" xfId="10261"/>
    <cellStyle name="Heading 2 3 3" xfId="1535"/>
    <cellStyle name="Heading 2 3 4" xfId="1536"/>
    <cellStyle name="Heading 2 4" xfId="1537"/>
    <cellStyle name="Heading 2 4 2" xfId="10262"/>
    <cellStyle name="Heading 2 4 3" xfId="9923"/>
    <cellStyle name="Heading 2 5" xfId="1538"/>
    <cellStyle name="Heading 2 5 2" xfId="10263"/>
    <cellStyle name="Heading 2 6" xfId="1539"/>
    <cellStyle name="Heading 2 7" xfId="10260"/>
    <cellStyle name="Heading 2 8" xfId="10395"/>
    <cellStyle name="Heading 2 9" xfId="10392"/>
    <cellStyle name="Heading 3" xfId="44" builtinId="18" customBuiltin="1"/>
    <cellStyle name="Heading 3 10" xfId="10466"/>
    <cellStyle name="Heading 3 11" xfId="9698"/>
    <cellStyle name="Heading 3 2" xfId="116"/>
    <cellStyle name="Heading 3 2 10" xfId="1540"/>
    <cellStyle name="Heading 3 2 10 2" xfId="7280"/>
    <cellStyle name="Heading 3 2 11" xfId="1541"/>
    <cellStyle name="Heading 3 2 11 2" xfId="7281"/>
    <cellStyle name="Heading 3 2 12" xfId="1542"/>
    <cellStyle name="Heading 3 2 13" xfId="1543"/>
    <cellStyle name="Heading 3 2 14" xfId="7282"/>
    <cellStyle name="Heading 3 2 15" xfId="7283"/>
    <cellStyle name="Heading 3 2 16" xfId="9924"/>
    <cellStyle name="Heading 3 2 2" xfId="1544"/>
    <cellStyle name="Heading 3 2 2 10" xfId="7284"/>
    <cellStyle name="Heading 3 2 2 11" xfId="9925"/>
    <cellStyle name="Heading 3 2 2 2" xfId="1545"/>
    <cellStyle name="Heading 3 2 2 2 10" xfId="7285"/>
    <cellStyle name="Heading 3 2 2 2 11" xfId="9926"/>
    <cellStyle name="Heading 3 2 2 2 2" xfId="1546"/>
    <cellStyle name="Heading 3 2 2 2 2 2" xfId="1547"/>
    <cellStyle name="Heading 3 2 2 2 2 2 2" xfId="1548"/>
    <cellStyle name="Heading 3 2 2 2 2 2 2 2" xfId="7286"/>
    <cellStyle name="Heading 3 2 2 2 2 2 3" xfId="1549"/>
    <cellStyle name="Heading 3 2 2 2 2 2 4" xfId="7287"/>
    <cellStyle name="Heading 3 2 2 2 2 3" xfId="1550"/>
    <cellStyle name="Heading 3 2 2 2 2 3 2" xfId="7288"/>
    <cellStyle name="Heading 3 2 2 2 2 4" xfId="1551"/>
    <cellStyle name="Heading 3 2 2 2 2 4 2" xfId="7289"/>
    <cellStyle name="Heading 3 2 2 2 2 5" xfId="1552"/>
    <cellStyle name="Heading 3 2 2 2 2 5 2" xfId="7290"/>
    <cellStyle name="Heading 3 2 2 2 2 6" xfId="1553"/>
    <cellStyle name="Heading 3 2 2 2 2 7" xfId="1554"/>
    <cellStyle name="Heading 3 2 2 2 2 8" xfId="7291"/>
    <cellStyle name="Heading 3 2 2 2 2 9" xfId="7292"/>
    <cellStyle name="Heading 3 2 2 2 3" xfId="1555"/>
    <cellStyle name="Heading 3 2 2 2 3 2" xfId="1556"/>
    <cellStyle name="Heading 3 2 2 2 3 2 2" xfId="7293"/>
    <cellStyle name="Heading 3 2 2 2 3 3" xfId="1557"/>
    <cellStyle name="Heading 3 2 2 2 3 4" xfId="7294"/>
    <cellStyle name="Heading 3 2 2 2 4" xfId="1558"/>
    <cellStyle name="Heading 3 2 2 2 4 2" xfId="7295"/>
    <cellStyle name="Heading 3 2 2 2 5" xfId="1559"/>
    <cellStyle name="Heading 3 2 2 2 5 2" xfId="7296"/>
    <cellStyle name="Heading 3 2 2 2 6" xfId="1560"/>
    <cellStyle name="Heading 3 2 2 2 7" xfId="1561"/>
    <cellStyle name="Heading 3 2 2 2 8" xfId="1562"/>
    <cellStyle name="Heading 3 2 2 2 9" xfId="7297"/>
    <cellStyle name="Heading 3 2 2 3" xfId="1563"/>
    <cellStyle name="Heading 3 2 2 3 10" xfId="7298"/>
    <cellStyle name="Heading 3 2 2 3 11" xfId="9927"/>
    <cellStyle name="Heading 3 2 2 3 2" xfId="1564"/>
    <cellStyle name="Heading 3 2 2 3 2 2" xfId="1565"/>
    <cellStyle name="Heading 3 2 2 3 2 2 2" xfId="1566"/>
    <cellStyle name="Heading 3 2 2 3 2 2 2 2" xfId="7299"/>
    <cellStyle name="Heading 3 2 2 3 2 2 3" xfId="1567"/>
    <cellStyle name="Heading 3 2 2 3 2 2 4" xfId="7300"/>
    <cellStyle name="Heading 3 2 2 3 2 3" xfId="1568"/>
    <cellStyle name="Heading 3 2 2 3 2 3 2" xfId="7301"/>
    <cellStyle name="Heading 3 2 2 3 2 4" xfId="1569"/>
    <cellStyle name="Heading 3 2 2 3 2 4 2" xfId="7302"/>
    <cellStyle name="Heading 3 2 2 3 2 5" xfId="7303"/>
    <cellStyle name="Heading 3 2 2 3 2 6" xfId="7304"/>
    <cellStyle name="Heading 3 2 2 3 3" xfId="1570"/>
    <cellStyle name="Heading 3 2 2 3 3 2" xfId="1571"/>
    <cellStyle name="Heading 3 2 2 3 3 2 2" xfId="7305"/>
    <cellStyle name="Heading 3 2 2 3 3 3" xfId="1572"/>
    <cellStyle name="Heading 3 2 2 3 3 4" xfId="7306"/>
    <cellStyle name="Heading 3 2 2 3 4" xfId="1573"/>
    <cellStyle name="Heading 3 2 2 3 4 2" xfId="7307"/>
    <cellStyle name="Heading 3 2 2 3 5" xfId="1574"/>
    <cellStyle name="Heading 3 2 2 3 5 2" xfId="7308"/>
    <cellStyle name="Heading 3 2 2 3 6" xfId="1575"/>
    <cellStyle name="Heading 3 2 2 3 7" xfId="1576"/>
    <cellStyle name="Heading 3 2 2 3 8" xfId="1577"/>
    <cellStyle name="Heading 3 2 2 3 9" xfId="7309"/>
    <cellStyle name="Heading 3 2 2 4" xfId="1578"/>
    <cellStyle name="Heading 3 2 2 4 2" xfId="1579"/>
    <cellStyle name="Heading 3 2 2 4 2 2" xfId="1580"/>
    <cellStyle name="Heading 3 2 2 4 2 2 2" xfId="7310"/>
    <cellStyle name="Heading 3 2 2 4 2 3" xfId="1581"/>
    <cellStyle name="Heading 3 2 2 4 2 4" xfId="7311"/>
    <cellStyle name="Heading 3 2 2 4 3" xfId="1582"/>
    <cellStyle name="Heading 3 2 2 4 3 2" xfId="7312"/>
    <cellStyle name="Heading 3 2 2 4 4" xfId="1583"/>
    <cellStyle name="Heading 3 2 2 4 4 2" xfId="7313"/>
    <cellStyle name="Heading 3 2 2 4 5" xfId="7314"/>
    <cellStyle name="Heading 3 2 2 4 6" xfId="7315"/>
    <cellStyle name="Heading 3 2 2 5" xfId="1584"/>
    <cellStyle name="Heading 3 2 2 5 2" xfId="1585"/>
    <cellStyle name="Heading 3 2 2 5 2 2" xfId="1586"/>
    <cellStyle name="Heading 3 2 2 5 2 2 2" xfId="7316"/>
    <cellStyle name="Heading 3 2 2 5 2 3" xfId="1587"/>
    <cellStyle name="Heading 3 2 2 5 2 4" xfId="7317"/>
    <cellStyle name="Heading 3 2 2 5 3" xfId="1588"/>
    <cellStyle name="Heading 3 2 2 5 3 2" xfId="7318"/>
    <cellStyle name="Heading 3 2 2 5 4" xfId="1589"/>
    <cellStyle name="Heading 3 2 2 5 5" xfId="7319"/>
    <cellStyle name="Heading 3 2 2 6" xfId="1590"/>
    <cellStyle name="Heading 3 2 2 6 2" xfId="1591"/>
    <cellStyle name="Heading 3 2 2 6 2 2" xfId="7320"/>
    <cellStyle name="Heading 3 2 2 6 3" xfId="1592"/>
    <cellStyle name="Heading 3 2 2 6 4" xfId="7321"/>
    <cellStyle name="Heading 3 2 2 7" xfId="1593"/>
    <cellStyle name="Heading 3 2 2 7 2" xfId="7322"/>
    <cellStyle name="Heading 3 2 2 8" xfId="1594"/>
    <cellStyle name="Heading 3 2 2 8 2" xfId="7323"/>
    <cellStyle name="Heading 3 2 2 9" xfId="1595"/>
    <cellStyle name="Heading 3 2 3" xfId="1596"/>
    <cellStyle name="Heading 3 2 3 10" xfId="7324"/>
    <cellStyle name="Heading 3 2 3 11" xfId="9928"/>
    <cellStyle name="Heading 3 2 3 2" xfId="1597"/>
    <cellStyle name="Heading 3 2 3 2 10" xfId="7325"/>
    <cellStyle name="Heading 3 2 3 2 2" xfId="1598"/>
    <cellStyle name="Heading 3 2 3 2 2 2" xfId="1599"/>
    <cellStyle name="Heading 3 2 3 2 2 2 2" xfId="1600"/>
    <cellStyle name="Heading 3 2 3 2 2 2 2 2" xfId="7326"/>
    <cellStyle name="Heading 3 2 3 2 2 2 3" xfId="1601"/>
    <cellStyle name="Heading 3 2 3 2 2 2 4" xfId="7327"/>
    <cellStyle name="Heading 3 2 3 2 2 3" xfId="1602"/>
    <cellStyle name="Heading 3 2 3 2 2 3 2" xfId="7328"/>
    <cellStyle name="Heading 3 2 3 2 2 4" xfId="1603"/>
    <cellStyle name="Heading 3 2 3 2 2 4 2" xfId="7329"/>
    <cellStyle name="Heading 3 2 3 2 2 5" xfId="1604"/>
    <cellStyle name="Heading 3 2 3 2 2 5 2" xfId="7330"/>
    <cellStyle name="Heading 3 2 3 2 2 6" xfId="1605"/>
    <cellStyle name="Heading 3 2 3 2 2 7" xfId="1606"/>
    <cellStyle name="Heading 3 2 3 2 2 8" xfId="7331"/>
    <cellStyle name="Heading 3 2 3 2 2 9" xfId="7332"/>
    <cellStyle name="Heading 3 2 3 2 3" xfId="1607"/>
    <cellStyle name="Heading 3 2 3 2 3 2" xfId="1608"/>
    <cellStyle name="Heading 3 2 3 2 3 2 2" xfId="7333"/>
    <cellStyle name="Heading 3 2 3 2 3 3" xfId="1609"/>
    <cellStyle name="Heading 3 2 3 2 3 4" xfId="7334"/>
    <cellStyle name="Heading 3 2 3 2 4" xfId="1610"/>
    <cellStyle name="Heading 3 2 3 2 4 2" xfId="7335"/>
    <cellStyle name="Heading 3 2 3 2 5" xfId="1611"/>
    <cellStyle name="Heading 3 2 3 2 5 2" xfId="7336"/>
    <cellStyle name="Heading 3 2 3 2 6" xfId="1612"/>
    <cellStyle name="Heading 3 2 3 2 7" xfId="1613"/>
    <cellStyle name="Heading 3 2 3 2 8" xfId="1614"/>
    <cellStyle name="Heading 3 2 3 2 9" xfId="7337"/>
    <cellStyle name="Heading 3 2 3 3" xfId="1615"/>
    <cellStyle name="Heading 3 2 3 3 10" xfId="7338"/>
    <cellStyle name="Heading 3 2 3 3 2" xfId="1616"/>
    <cellStyle name="Heading 3 2 3 3 2 2" xfId="1617"/>
    <cellStyle name="Heading 3 2 3 3 2 2 2" xfId="1618"/>
    <cellStyle name="Heading 3 2 3 3 2 2 2 2" xfId="7339"/>
    <cellStyle name="Heading 3 2 3 3 2 2 3" xfId="1619"/>
    <cellStyle name="Heading 3 2 3 3 2 2 4" xfId="7340"/>
    <cellStyle name="Heading 3 2 3 3 2 3" xfId="1620"/>
    <cellStyle name="Heading 3 2 3 3 2 3 2" xfId="7341"/>
    <cellStyle name="Heading 3 2 3 3 2 4" xfId="1621"/>
    <cellStyle name="Heading 3 2 3 3 2 4 2" xfId="7342"/>
    <cellStyle name="Heading 3 2 3 3 2 5" xfId="7343"/>
    <cellStyle name="Heading 3 2 3 3 2 6" xfId="7344"/>
    <cellStyle name="Heading 3 2 3 3 3" xfId="1622"/>
    <cellStyle name="Heading 3 2 3 3 3 2" xfId="1623"/>
    <cellStyle name="Heading 3 2 3 3 3 2 2" xfId="7345"/>
    <cellStyle name="Heading 3 2 3 3 3 3" xfId="1624"/>
    <cellStyle name="Heading 3 2 3 3 3 4" xfId="7346"/>
    <cellStyle name="Heading 3 2 3 3 4" xfId="1625"/>
    <cellStyle name="Heading 3 2 3 3 4 2" xfId="7347"/>
    <cellStyle name="Heading 3 2 3 3 5" xfId="1626"/>
    <cellStyle name="Heading 3 2 3 3 5 2" xfId="7348"/>
    <cellStyle name="Heading 3 2 3 3 6" xfId="1627"/>
    <cellStyle name="Heading 3 2 3 3 7" xfId="1628"/>
    <cellStyle name="Heading 3 2 3 3 8" xfId="1629"/>
    <cellStyle name="Heading 3 2 3 3 9" xfId="7349"/>
    <cellStyle name="Heading 3 2 3 4" xfId="1630"/>
    <cellStyle name="Heading 3 2 3 4 2" xfId="1631"/>
    <cellStyle name="Heading 3 2 3 4 2 2" xfId="1632"/>
    <cellStyle name="Heading 3 2 3 4 2 2 2" xfId="7350"/>
    <cellStyle name="Heading 3 2 3 4 2 3" xfId="1633"/>
    <cellStyle name="Heading 3 2 3 4 2 4" xfId="7351"/>
    <cellStyle name="Heading 3 2 3 4 3" xfId="1634"/>
    <cellStyle name="Heading 3 2 3 4 3 2" xfId="7352"/>
    <cellStyle name="Heading 3 2 3 4 4" xfId="1635"/>
    <cellStyle name="Heading 3 2 3 4 4 2" xfId="7353"/>
    <cellStyle name="Heading 3 2 3 4 5" xfId="7354"/>
    <cellStyle name="Heading 3 2 3 4 6" xfId="7355"/>
    <cellStyle name="Heading 3 2 3 5" xfId="1636"/>
    <cellStyle name="Heading 3 2 3 5 2" xfId="1637"/>
    <cellStyle name="Heading 3 2 3 5 2 2" xfId="1638"/>
    <cellStyle name="Heading 3 2 3 5 2 2 2" xfId="7356"/>
    <cellStyle name="Heading 3 2 3 5 2 3" xfId="1639"/>
    <cellStyle name="Heading 3 2 3 5 2 4" xfId="7357"/>
    <cellStyle name="Heading 3 2 3 5 3" xfId="1640"/>
    <cellStyle name="Heading 3 2 3 5 3 2" xfId="7358"/>
    <cellStyle name="Heading 3 2 3 5 4" xfId="1641"/>
    <cellStyle name="Heading 3 2 3 5 5" xfId="7359"/>
    <cellStyle name="Heading 3 2 3 6" xfId="1642"/>
    <cellStyle name="Heading 3 2 3 6 2" xfId="1643"/>
    <cellStyle name="Heading 3 2 3 6 2 2" xfId="7360"/>
    <cellStyle name="Heading 3 2 3 6 3" xfId="1644"/>
    <cellStyle name="Heading 3 2 3 6 4" xfId="7361"/>
    <cellStyle name="Heading 3 2 3 7" xfId="1645"/>
    <cellStyle name="Heading 3 2 3 7 2" xfId="7362"/>
    <cellStyle name="Heading 3 2 3 8" xfId="1646"/>
    <cellStyle name="Heading 3 2 3 8 2" xfId="7363"/>
    <cellStyle name="Heading 3 2 3 9" xfId="1647"/>
    <cellStyle name="Heading 3 2 4" xfId="1648"/>
    <cellStyle name="Heading 3 2 4 10" xfId="7364"/>
    <cellStyle name="Heading 3 2 4 11" xfId="9929"/>
    <cellStyle name="Heading 3 2 4 2" xfId="1649"/>
    <cellStyle name="Heading 3 2 4 2 10" xfId="7365"/>
    <cellStyle name="Heading 3 2 4 2 2" xfId="1650"/>
    <cellStyle name="Heading 3 2 4 2 2 2" xfId="1651"/>
    <cellStyle name="Heading 3 2 4 2 2 2 2" xfId="1652"/>
    <cellStyle name="Heading 3 2 4 2 2 2 2 2" xfId="7366"/>
    <cellStyle name="Heading 3 2 4 2 2 2 3" xfId="1653"/>
    <cellStyle name="Heading 3 2 4 2 2 2 4" xfId="7367"/>
    <cellStyle name="Heading 3 2 4 2 2 3" xfId="1654"/>
    <cellStyle name="Heading 3 2 4 2 2 3 2" xfId="7368"/>
    <cellStyle name="Heading 3 2 4 2 2 4" xfId="1655"/>
    <cellStyle name="Heading 3 2 4 2 2 4 2" xfId="7369"/>
    <cellStyle name="Heading 3 2 4 2 2 5" xfId="1656"/>
    <cellStyle name="Heading 3 2 4 2 2 5 2" xfId="7370"/>
    <cellStyle name="Heading 3 2 4 2 2 6" xfId="1657"/>
    <cellStyle name="Heading 3 2 4 2 2 7" xfId="1658"/>
    <cellStyle name="Heading 3 2 4 2 2 8" xfId="7371"/>
    <cellStyle name="Heading 3 2 4 2 2 9" xfId="7372"/>
    <cellStyle name="Heading 3 2 4 2 3" xfId="1659"/>
    <cellStyle name="Heading 3 2 4 2 3 2" xfId="1660"/>
    <cellStyle name="Heading 3 2 4 2 3 2 2" xfId="7373"/>
    <cellStyle name="Heading 3 2 4 2 3 3" xfId="1661"/>
    <cellStyle name="Heading 3 2 4 2 3 4" xfId="7374"/>
    <cellStyle name="Heading 3 2 4 2 4" xfId="1662"/>
    <cellStyle name="Heading 3 2 4 2 4 2" xfId="7375"/>
    <cellStyle name="Heading 3 2 4 2 5" xfId="1663"/>
    <cellStyle name="Heading 3 2 4 2 5 2" xfId="7376"/>
    <cellStyle name="Heading 3 2 4 2 6" xfId="1664"/>
    <cellStyle name="Heading 3 2 4 2 7" xfId="1665"/>
    <cellStyle name="Heading 3 2 4 2 8" xfId="1666"/>
    <cellStyle name="Heading 3 2 4 2 9" xfId="7377"/>
    <cellStyle name="Heading 3 2 4 3" xfId="1667"/>
    <cellStyle name="Heading 3 2 4 3 10" xfId="7378"/>
    <cellStyle name="Heading 3 2 4 3 2" xfId="1668"/>
    <cellStyle name="Heading 3 2 4 3 2 2" xfId="1669"/>
    <cellStyle name="Heading 3 2 4 3 2 2 2" xfId="1670"/>
    <cellStyle name="Heading 3 2 4 3 2 2 2 2" xfId="7379"/>
    <cellStyle name="Heading 3 2 4 3 2 2 3" xfId="1671"/>
    <cellStyle name="Heading 3 2 4 3 2 2 4" xfId="7380"/>
    <cellStyle name="Heading 3 2 4 3 2 3" xfId="1672"/>
    <cellStyle name="Heading 3 2 4 3 2 3 2" xfId="7381"/>
    <cellStyle name="Heading 3 2 4 3 2 4" xfId="1673"/>
    <cellStyle name="Heading 3 2 4 3 2 4 2" xfId="7382"/>
    <cellStyle name="Heading 3 2 4 3 2 5" xfId="7383"/>
    <cellStyle name="Heading 3 2 4 3 2 6" xfId="7384"/>
    <cellStyle name="Heading 3 2 4 3 3" xfId="1674"/>
    <cellStyle name="Heading 3 2 4 3 3 2" xfId="1675"/>
    <cellStyle name="Heading 3 2 4 3 3 2 2" xfId="7385"/>
    <cellStyle name="Heading 3 2 4 3 3 3" xfId="1676"/>
    <cellStyle name="Heading 3 2 4 3 3 4" xfId="7386"/>
    <cellStyle name="Heading 3 2 4 3 4" xfId="1677"/>
    <cellStyle name="Heading 3 2 4 3 4 2" xfId="7387"/>
    <cellStyle name="Heading 3 2 4 3 5" xfId="1678"/>
    <cellStyle name="Heading 3 2 4 3 5 2" xfId="7388"/>
    <cellStyle name="Heading 3 2 4 3 6" xfId="1679"/>
    <cellStyle name="Heading 3 2 4 3 7" xfId="1680"/>
    <cellStyle name="Heading 3 2 4 3 8" xfId="1681"/>
    <cellStyle name="Heading 3 2 4 3 9" xfId="7389"/>
    <cellStyle name="Heading 3 2 4 4" xfId="1682"/>
    <cellStyle name="Heading 3 2 4 4 2" xfId="1683"/>
    <cellStyle name="Heading 3 2 4 4 2 2" xfId="1684"/>
    <cellStyle name="Heading 3 2 4 4 2 2 2" xfId="7390"/>
    <cellStyle name="Heading 3 2 4 4 2 3" xfId="1685"/>
    <cellStyle name="Heading 3 2 4 4 2 4" xfId="7391"/>
    <cellStyle name="Heading 3 2 4 4 3" xfId="1686"/>
    <cellStyle name="Heading 3 2 4 4 3 2" xfId="7392"/>
    <cellStyle name="Heading 3 2 4 4 4" xfId="1687"/>
    <cellStyle name="Heading 3 2 4 4 4 2" xfId="7393"/>
    <cellStyle name="Heading 3 2 4 4 5" xfId="7394"/>
    <cellStyle name="Heading 3 2 4 4 6" xfId="7395"/>
    <cellStyle name="Heading 3 2 4 5" xfId="1688"/>
    <cellStyle name="Heading 3 2 4 5 2" xfId="1689"/>
    <cellStyle name="Heading 3 2 4 5 2 2" xfId="1690"/>
    <cellStyle name="Heading 3 2 4 5 2 2 2" xfId="7396"/>
    <cellStyle name="Heading 3 2 4 5 2 3" xfId="1691"/>
    <cellStyle name="Heading 3 2 4 5 2 4" xfId="7397"/>
    <cellStyle name="Heading 3 2 4 5 3" xfId="1692"/>
    <cellStyle name="Heading 3 2 4 5 3 2" xfId="7398"/>
    <cellStyle name="Heading 3 2 4 5 4" xfId="1693"/>
    <cellStyle name="Heading 3 2 4 5 5" xfId="7399"/>
    <cellStyle name="Heading 3 2 4 6" xfId="1694"/>
    <cellStyle name="Heading 3 2 4 6 2" xfId="1695"/>
    <cellStyle name="Heading 3 2 4 6 2 2" xfId="7400"/>
    <cellStyle name="Heading 3 2 4 6 3" xfId="1696"/>
    <cellStyle name="Heading 3 2 4 6 4" xfId="7401"/>
    <cellStyle name="Heading 3 2 4 7" xfId="1697"/>
    <cellStyle name="Heading 3 2 4 7 2" xfId="7402"/>
    <cellStyle name="Heading 3 2 4 8" xfId="1698"/>
    <cellStyle name="Heading 3 2 4 8 2" xfId="7403"/>
    <cellStyle name="Heading 3 2 4 9" xfId="1699"/>
    <cellStyle name="Heading 3 2 5" xfId="1700"/>
    <cellStyle name="Heading 3 2 5 10" xfId="7404"/>
    <cellStyle name="Heading 3 2 5 11" xfId="10071"/>
    <cellStyle name="Heading 3 2 5 2" xfId="1701"/>
    <cellStyle name="Heading 3 2 5 2 2" xfId="1702"/>
    <cellStyle name="Heading 3 2 5 2 2 2" xfId="1703"/>
    <cellStyle name="Heading 3 2 5 2 2 2 2" xfId="7405"/>
    <cellStyle name="Heading 3 2 5 2 2 3" xfId="1704"/>
    <cellStyle name="Heading 3 2 5 2 2 4" xfId="7406"/>
    <cellStyle name="Heading 3 2 5 2 3" xfId="1705"/>
    <cellStyle name="Heading 3 2 5 2 3 2" xfId="7407"/>
    <cellStyle name="Heading 3 2 5 2 4" xfId="1706"/>
    <cellStyle name="Heading 3 2 5 2 4 2" xfId="7408"/>
    <cellStyle name="Heading 3 2 5 2 5" xfId="1707"/>
    <cellStyle name="Heading 3 2 5 2 5 2" xfId="7409"/>
    <cellStyle name="Heading 3 2 5 2 6" xfId="1708"/>
    <cellStyle name="Heading 3 2 5 2 7" xfId="1709"/>
    <cellStyle name="Heading 3 2 5 2 8" xfId="7410"/>
    <cellStyle name="Heading 3 2 5 2 9" xfId="7411"/>
    <cellStyle name="Heading 3 2 5 3" xfId="1710"/>
    <cellStyle name="Heading 3 2 5 3 2" xfId="1711"/>
    <cellStyle name="Heading 3 2 5 3 2 2" xfId="7412"/>
    <cellStyle name="Heading 3 2 5 3 3" xfId="1712"/>
    <cellStyle name="Heading 3 2 5 3 3 2" xfId="9139"/>
    <cellStyle name="Heading 3 2 5 3 4" xfId="1713"/>
    <cellStyle name="Heading 3 2 5 3 4 2" xfId="9140"/>
    <cellStyle name="Heading 3 2 5 3 5" xfId="1714"/>
    <cellStyle name="Heading 3 2 5 3 6" xfId="1715"/>
    <cellStyle name="Heading 3 2 5 3 7" xfId="1716"/>
    <cellStyle name="Heading 3 2 5 3 8" xfId="7413"/>
    <cellStyle name="Heading 3 2 5 3 9" xfId="7414"/>
    <cellStyle name="Heading 3 2 5 4" xfId="1717"/>
    <cellStyle name="Heading 3 2 5 4 2" xfId="7415"/>
    <cellStyle name="Heading 3 2 5 5" xfId="1718"/>
    <cellStyle name="Heading 3 2 5 5 2" xfId="7416"/>
    <cellStyle name="Heading 3 2 5 6" xfId="1719"/>
    <cellStyle name="Heading 3 2 5 7" xfId="1720"/>
    <cellStyle name="Heading 3 2 5 8" xfId="1721"/>
    <cellStyle name="Heading 3 2 5 9" xfId="7417"/>
    <cellStyle name="Heading 3 2 6" xfId="1722"/>
    <cellStyle name="Heading 3 2 6 10" xfId="7418"/>
    <cellStyle name="Heading 3 2 6 2" xfId="1723"/>
    <cellStyle name="Heading 3 2 6 2 2" xfId="1724"/>
    <cellStyle name="Heading 3 2 6 2 2 2" xfId="1725"/>
    <cellStyle name="Heading 3 2 6 2 2 2 2" xfId="7419"/>
    <cellStyle name="Heading 3 2 6 2 2 3" xfId="1726"/>
    <cellStyle name="Heading 3 2 6 2 2 4" xfId="7420"/>
    <cellStyle name="Heading 3 2 6 2 3" xfId="1727"/>
    <cellStyle name="Heading 3 2 6 2 3 2" xfId="7421"/>
    <cellStyle name="Heading 3 2 6 2 4" xfId="1728"/>
    <cellStyle name="Heading 3 2 6 2 4 2" xfId="7422"/>
    <cellStyle name="Heading 3 2 6 2 5" xfId="1729"/>
    <cellStyle name="Heading 3 2 6 2 5 2" xfId="7423"/>
    <cellStyle name="Heading 3 2 6 2 6" xfId="1730"/>
    <cellStyle name="Heading 3 2 6 2 7" xfId="1731"/>
    <cellStyle name="Heading 3 2 6 2 8" xfId="7424"/>
    <cellStyle name="Heading 3 2 6 2 9" xfId="7425"/>
    <cellStyle name="Heading 3 2 6 3" xfId="1732"/>
    <cellStyle name="Heading 3 2 6 3 2" xfId="1733"/>
    <cellStyle name="Heading 3 2 6 3 2 2" xfId="7426"/>
    <cellStyle name="Heading 3 2 6 3 3" xfId="1734"/>
    <cellStyle name="Heading 3 2 6 3 4" xfId="7427"/>
    <cellStyle name="Heading 3 2 6 4" xfId="1735"/>
    <cellStyle name="Heading 3 2 6 4 2" xfId="7428"/>
    <cellStyle name="Heading 3 2 6 5" xfId="1736"/>
    <cellStyle name="Heading 3 2 6 5 2" xfId="7429"/>
    <cellStyle name="Heading 3 2 6 6" xfId="1737"/>
    <cellStyle name="Heading 3 2 6 6 2" xfId="9141"/>
    <cellStyle name="Heading 3 2 6 7" xfId="1738"/>
    <cellStyle name="Heading 3 2 6 8" xfId="1739"/>
    <cellStyle name="Heading 3 2 6 9" xfId="7430"/>
    <cellStyle name="Heading 3 2 7" xfId="1740"/>
    <cellStyle name="Heading 3 2 7 2" xfId="1741"/>
    <cellStyle name="Heading 3 2 7 2 2" xfId="1742"/>
    <cellStyle name="Heading 3 2 7 2 2 2" xfId="7431"/>
    <cellStyle name="Heading 3 2 7 2 3" xfId="1743"/>
    <cellStyle name="Heading 3 2 7 2 4" xfId="7432"/>
    <cellStyle name="Heading 3 2 7 3" xfId="1744"/>
    <cellStyle name="Heading 3 2 7 3 2" xfId="7433"/>
    <cellStyle name="Heading 3 2 7 4" xfId="1745"/>
    <cellStyle name="Heading 3 2 7 4 2" xfId="7434"/>
    <cellStyle name="Heading 3 2 7 5" xfId="7435"/>
    <cellStyle name="Heading 3 2 7 6" xfId="7436"/>
    <cellStyle name="Heading 3 2 8" xfId="1746"/>
    <cellStyle name="Heading 3 2 8 2" xfId="1747"/>
    <cellStyle name="Heading 3 2 8 2 2" xfId="1748"/>
    <cellStyle name="Heading 3 2 8 2 2 2" xfId="7437"/>
    <cellStyle name="Heading 3 2 8 2 3" xfId="1749"/>
    <cellStyle name="Heading 3 2 8 2 4" xfId="7438"/>
    <cellStyle name="Heading 3 2 8 3" xfId="1750"/>
    <cellStyle name="Heading 3 2 8 3 2" xfId="7439"/>
    <cellStyle name="Heading 3 2 8 4" xfId="1751"/>
    <cellStyle name="Heading 3 2 8 5" xfId="7440"/>
    <cellStyle name="Heading 3 2 9" xfId="1752"/>
    <cellStyle name="Heading 3 2 9 2" xfId="1753"/>
    <cellStyle name="Heading 3 2 9 2 2" xfId="7441"/>
    <cellStyle name="Heading 3 2 9 3" xfId="1754"/>
    <cellStyle name="Heading 3 2 9 4" xfId="7442"/>
    <cellStyle name="Heading 3 2_QC" xfId="6327"/>
    <cellStyle name="Heading 3 3" xfId="1755"/>
    <cellStyle name="Heading 3 3 10" xfId="7443"/>
    <cellStyle name="Heading 3 3 2" xfId="1756"/>
    <cellStyle name="Heading 3 3 2 10" xfId="1757"/>
    <cellStyle name="Heading 3 3 2 11" xfId="7444"/>
    <cellStyle name="Heading 3 3 2 12" xfId="7445"/>
    <cellStyle name="Heading 3 3 2 13" xfId="10265"/>
    <cellStyle name="Heading 3 3 2 2" xfId="1758"/>
    <cellStyle name="Heading 3 3 2 2 10" xfId="7446"/>
    <cellStyle name="Heading 3 3 2 2 2" xfId="1759"/>
    <cellStyle name="Heading 3 3 2 2 2 2" xfId="1760"/>
    <cellStyle name="Heading 3 3 2 2 2 2 2" xfId="1761"/>
    <cellStyle name="Heading 3 3 2 2 2 2 2 2" xfId="7447"/>
    <cellStyle name="Heading 3 3 2 2 2 2 3" xfId="1762"/>
    <cellStyle name="Heading 3 3 2 2 2 2 4" xfId="7448"/>
    <cellStyle name="Heading 3 3 2 2 2 3" xfId="1763"/>
    <cellStyle name="Heading 3 3 2 2 2 3 2" xfId="7449"/>
    <cellStyle name="Heading 3 3 2 2 2 4" xfId="1764"/>
    <cellStyle name="Heading 3 3 2 2 2 4 2" xfId="7450"/>
    <cellStyle name="Heading 3 3 2 2 2 5" xfId="7451"/>
    <cellStyle name="Heading 3 3 2 2 2 6" xfId="7452"/>
    <cellStyle name="Heading 3 3 2 2 3" xfId="1765"/>
    <cellStyle name="Heading 3 3 2 2 3 2" xfId="1766"/>
    <cellStyle name="Heading 3 3 2 2 3 2 2" xfId="7453"/>
    <cellStyle name="Heading 3 3 2 2 3 3" xfId="1767"/>
    <cellStyle name="Heading 3 3 2 2 3 4" xfId="7454"/>
    <cellStyle name="Heading 3 3 2 2 4" xfId="1768"/>
    <cellStyle name="Heading 3 3 2 2 4 2" xfId="7455"/>
    <cellStyle name="Heading 3 3 2 2 5" xfId="1769"/>
    <cellStyle name="Heading 3 3 2 2 5 2" xfId="7456"/>
    <cellStyle name="Heading 3 3 2 2 6" xfId="1770"/>
    <cellStyle name="Heading 3 3 2 2 7" xfId="1771"/>
    <cellStyle name="Heading 3 3 2 2 8" xfId="1772"/>
    <cellStyle name="Heading 3 3 2 2 9" xfId="7457"/>
    <cellStyle name="Heading 3 3 2 3" xfId="1773"/>
    <cellStyle name="Heading 3 3 2 3 10" xfId="7458"/>
    <cellStyle name="Heading 3 3 2 3 2" xfId="1774"/>
    <cellStyle name="Heading 3 3 2 3 2 2" xfId="1775"/>
    <cellStyle name="Heading 3 3 2 3 2 2 2" xfId="1776"/>
    <cellStyle name="Heading 3 3 2 3 2 2 2 2" xfId="7459"/>
    <cellStyle name="Heading 3 3 2 3 2 2 3" xfId="1777"/>
    <cellStyle name="Heading 3 3 2 3 2 2 4" xfId="7460"/>
    <cellStyle name="Heading 3 3 2 3 2 3" xfId="1778"/>
    <cellStyle name="Heading 3 3 2 3 2 3 2" xfId="7461"/>
    <cellStyle name="Heading 3 3 2 3 2 4" xfId="1779"/>
    <cellStyle name="Heading 3 3 2 3 2 4 2" xfId="7462"/>
    <cellStyle name="Heading 3 3 2 3 2 5" xfId="7463"/>
    <cellStyle name="Heading 3 3 2 3 2 6" xfId="7464"/>
    <cellStyle name="Heading 3 3 2 3 3" xfId="1780"/>
    <cellStyle name="Heading 3 3 2 3 3 2" xfId="1781"/>
    <cellStyle name="Heading 3 3 2 3 3 2 2" xfId="7465"/>
    <cellStyle name="Heading 3 3 2 3 3 3" xfId="1782"/>
    <cellStyle name="Heading 3 3 2 3 3 4" xfId="7466"/>
    <cellStyle name="Heading 3 3 2 3 4" xfId="1783"/>
    <cellStyle name="Heading 3 3 2 3 4 2" xfId="7467"/>
    <cellStyle name="Heading 3 3 2 3 5" xfId="1784"/>
    <cellStyle name="Heading 3 3 2 3 5 2" xfId="7468"/>
    <cellStyle name="Heading 3 3 2 3 6" xfId="1785"/>
    <cellStyle name="Heading 3 3 2 3 7" xfId="1786"/>
    <cellStyle name="Heading 3 3 2 3 8" xfId="1787"/>
    <cellStyle name="Heading 3 3 2 3 9" xfId="7469"/>
    <cellStyle name="Heading 3 3 2 4" xfId="1788"/>
    <cellStyle name="Heading 3 3 2 4 2" xfId="1789"/>
    <cellStyle name="Heading 3 3 2 4 2 2" xfId="1790"/>
    <cellStyle name="Heading 3 3 2 4 2 2 2" xfId="7470"/>
    <cellStyle name="Heading 3 3 2 4 2 3" xfId="1791"/>
    <cellStyle name="Heading 3 3 2 4 2 4" xfId="7471"/>
    <cellStyle name="Heading 3 3 2 4 3" xfId="1792"/>
    <cellStyle name="Heading 3 3 2 4 3 2" xfId="7472"/>
    <cellStyle name="Heading 3 3 2 4 4" xfId="1793"/>
    <cellStyle name="Heading 3 3 2 4 4 2" xfId="7473"/>
    <cellStyle name="Heading 3 3 2 4 5" xfId="7474"/>
    <cellStyle name="Heading 3 3 2 4 6" xfId="7475"/>
    <cellStyle name="Heading 3 3 2 5" xfId="1794"/>
    <cellStyle name="Heading 3 3 2 5 2" xfId="1795"/>
    <cellStyle name="Heading 3 3 2 5 2 2" xfId="7476"/>
    <cellStyle name="Heading 3 3 2 5 3" xfId="1796"/>
    <cellStyle name="Heading 3 3 2 5 4" xfId="7477"/>
    <cellStyle name="Heading 3 3 2 6" xfId="1797"/>
    <cellStyle name="Heading 3 3 2 6 2" xfId="7478"/>
    <cellStyle name="Heading 3 3 2 7" xfId="1798"/>
    <cellStyle name="Heading 3 3 2 7 2" xfId="7479"/>
    <cellStyle name="Heading 3 3 2 8" xfId="1799"/>
    <cellStyle name="Heading 3 3 2 9" xfId="1800"/>
    <cellStyle name="Heading 3 3 3" xfId="1801"/>
    <cellStyle name="Heading 3 3 4" xfId="1802"/>
    <cellStyle name="Heading 3 3 5" xfId="1803"/>
    <cellStyle name="Heading 3 3 5 2" xfId="1804"/>
    <cellStyle name="Heading 3 3 5 2 2" xfId="1805"/>
    <cellStyle name="Heading 3 3 5 2 2 2" xfId="7480"/>
    <cellStyle name="Heading 3 3 5 2 3" xfId="1806"/>
    <cellStyle name="Heading 3 3 5 2 4" xfId="7481"/>
    <cellStyle name="Heading 3 3 5 3" xfId="1807"/>
    <cellStyle name="Heading 3 3 5 3 2" xfId="7482"/>
    <cellStyle name="Heading 3 3 5 4" xfId="1808"/>
    <cellStyle name="Heading 3 3 5 4 2" xfId="7483"/>
    <cellStyle name="Heading 3 3 5 5" xfId="7484"/>
    <cellStyle name="Heading 3 3 5 6" xfId="7485"/>
    <cellStyle name="Heading 3 3 6" xfId="1809"/>
    <cellStyle name="Heading 3 3 6 2" xfId="1810"/>
    <cellStyle name="Heading 3 3 6 2 2" xfId="1811"/>
    <cellStyle name="Heading 3 3 6 2 2 2" xfId="7486"/>
    <cellStyle name="Heading 3 3 6 2 3" xfId="1812"/>
    <cellStyle name="Heading 3 3 6 2 4" xfId="7487"/>
    <cellStyle name="Heading 3 3 6 3" xfId="1813"/>
    <cellStyle name="Heading 3 3 6 3 2" xfId="7488"/>
    <cellStyle name="Heading 3 3 6 4" xfId="1814"/>
    <cellStyle name="Heading 3 3 6 5" xfId="7489"/>
    <cellStyle name="Heading 3 3 7" xfId="1815"/>
    <cellStyle name="Heading 3 3 7 2" xfId="1816"/>
    <cellStyle name="Heading 3 3 7 2 2" xfId="7490"/>
    <cellStyle name="Heading 3 3 7 3" xfId="1817"/>
    <cellStyle name="Heading 3 3 7 4" xfId="7491"/>
    <cellStyle name="Heading 3 3 8" xfId="1818"/>
    <cellStyle name="Heading 3 3 8 2" xfId="7492"/>
    <cellStyle name="Heading 3 3 9" xfId="7493"/>
    <cellStyle name="Heading 3 4" xfId="1819"/>
    <cellStyle name="Heading 3 4 10" xfId="7494"/>
    <cellStyle name="Heading 3 4 11" xfId="9930"/>
    <cellStyle name="Heading 3 4 2" xfId="1820"/>
    <cellStyle name="Heading 3 4 2 10" xfId="7495"/>
    <cellStyle name="Heading 3 4 2 11" xfId="10266"/>
    <cellStyle name="Heading 3 4 2 2" xfId="1821"/>
    <cellStyle name="Heading 3 4 2 2 2" xfId="1822"/>
    <cellStyle name="Heading 3 4 2 2 2 2" xfId="1823"/>
    <cellStyle name="Heading 3 4 2 2 2 2 2" xfId="7496"/>
    <cellStyle name="Heading 3 4 2 2 2 3" xfId="1824"/>
    <cellStyle name="Heading 3 4 2 2 2 4" xfId="7497"/>
    <cellStyle name="Heading 3 4 2 2 3" xfId="1825"/>
    <cellStyle name="Heading 3 4 2 2 3 2" xfId="7498"/>
    <cellStyle name="Heading 3 4 2 2 4" xfId="1826"/>
    <cellStyle name="Heading 3 4 2 2 4 2" xfId="7499"/>
    <cellStyle name="Heading 3 4 2 2 5" xfId="1827"/>
    <cellStyle name="Heading 3 4 2 2 5 2" xfId="7500"/>
    <cellStyle name="Heading 3 4 2 2 6" xfId="1828"/>
    <cellStyle name="Heading 3 4 2 2 7" xfId="1829"/>
    <cellStyle name="Heading 3 4 2 2 8" xfId="7501"/>
    <cellStyle name="Heading 3 4 2 2 9" xfId="7502"/>
    <cellStyle name="Heading 3 4 2 3" xfId="1830"/>
    <cellStyle name="Heading 3 4 2 3 2" xfId="1831"/>
    <cellStyle name="Heading 3 4 2 3 2 2" xfId="7503"/>
    <cellStyle name="Heading 3 4 2 3 3" xfId="1832"/>
    <cellStyle name="Heading 3 4 2 3 4" xfId="7504"/>
    <cellStyle name="Heading 3 4 2 4" xfId="1833"/>
    <cellStyle name="Heading 3 4 2 4 2" xfId="7505"/>
    <cellStyle name="Heading 3 4 2 5" xfId="1834"/>
    <cellStyle name="Heading 3 4 2 5 2" xfId="7506"/>
    <cellStyle name="Heading 3 4 2 6" xfId="1835"/>
    <cellStyle name="Heading 3 4 2 7" xfId="1836"/>
    <cellStyle name="Heading 3 4 2 8" xfId="1837"/>
    <cellStyle name="Heading 3 4 2 9" xfId="7507"/>
    <cellStyle name="Heading 3 4 3" xfId="1838"/>
    <cellStyle name="Heading 3 4 3 10" xfId="7508"/>
    <cellStyle name="Heading 3 4 3 2" xfId="1839"/>
    <cellStyle name="Heading 3 4 3 2 2" xfId="1840"/>
    <cellStyle name="Heading 3 4 3 2 2 2" xfId="1841"/>
    <cellStyle name="Heading 3 4 3 2 2 2 2" xfId="7509"/>
    <cellStyle name="Heading 3 4 3 2 2 3" xfId="1842"/>
    <cellStyle name="Heading 3 4 3 2 2 4" xfId="7510"/>
    <cellStyle name="Heading 3 4 3 2 3" xfId="1843"/>
    <cellStyle name="Heading 3 4 3 2 3 2" xfId="7511"/>
    <cellStyle name="Heading 3 4 3 2 4" xfId="1844"/>
    <cellStyle name="Heading 3 4 3 2 4 2" xfId="7512"/>
    <cellStyle name="Heading 3 4 3 2 5" xfId="7513"/>
    <cellStyle name="Heading 3 4 3 2 6" xfId="7514"/>
    <cellStyle name="Heading 3 4 3 3" xfId="1845"/>
    <cellStyle name="Heading 3 4 3 3 2" xfId="1846"/>
    <cellStyle name="Heading 3 4 3 3 2 2" xfId="7515"/>
    <cellStyle name="Heading 3 4 3 3 3" xfId="1847"/>
    <cellStyle name="Heading 3 4 3 3 4" xfId="7516"/>
    <cellStyle name="Heading 3 4 3 4" xfId="1848"/>
    <cellStyle name="Heading 3 4 3 4 2" xfId="7517"/>
    <cellStyle name="Heading 3 4 3 5" xfId="1849"/>
    <cellStyle name="Heading 3 4 3 5 2" xfId="7518"/>
    <cellStyle name="Heading 3 4 3 6" xfId="1850"/>
    <cellStyle name="Heading 3 4 3 7" xfId="1851"/>
    <cellStyle name="Heading 3 4 3 8" xfId="1852"/>
    <cellStyle name="Heading 3 4 3 9" xfId="7519"/>
    <cellStyle name="Heading 3 4 4" xfId="1853"/>
    <cellStyle name="Heading 3 4 4 2" xfId="1854"/>
    <cellStyle name="Heading 3 4 4 2 2" xfId="1855"/>
    <cellStyle name="Heading 3 4 4 2 2 2" xfId="7520"/>
    <cellStyle name="Heading 3 4 4 2 3" xfId="1856"/>
    <cellStyle name="Heading 3 4 4 2 4" xfId="7521"/>
    <cellStyle name="Heading 3 4 4 3" xfId="1857"/>
    <cellStyle name="Heading 3 4 4 3 2" xfId="7522"/>
    <cellStyle name="Heading 3 4 4 4" xfId="1858"/>
    <cellStyle name="Heading 3 4 4 4 2" xfId="7523"/>
    <cellStyle name="Heading 3 4 4 5" xfId="7524"/>
    <cellStyle name="Heading 3 4 4 6" xfId="7525"/>
    <cellStyle name="Heading 3 4 5" xfId="1859"/>
    <cellStyle name="Heading 3 4 5 2" xfId="1860"/>
    <cellStyle name="Heading 3 4 5 2 2" xfId="1861"/>
    <cellStyle name="Heading 3 4 5 2 2 2" xfId="7526"/>
    <cellStyle name="Heading 3 4 5 2 3" xfId="1862"/>
    <cellStyle name="Heading 3 4 5 2 4" xfId="7527"/>
    <cellStyle name="Heading 3 4 5 3" xfId="1863"/>
    <cellStyle name="Heading 3 4 5 3 2" xfId="7528"/>
    <cellStyle name="Heading 3 4 5 4" xfId="1864"/>
    <cellStyle name="Heading 3 4 5 5" xfId="7529"/>
    <cellStyle name="Heading 3 4 6" xfId="1865"/>
    <cellStyle name="Heading 3 4 6 2" xfId="1866"/>
    <cellStyle name="Heading 3 4 6 2 2" xfId="7530"/>
    <cellStyle name="Heading 3 4 6 3" xfId="1867"/>
    <cellStyle name="Heading 3 4 6 4" xfId="7531"/>
    <cellStyle name="Heading 3 4 7" xfId="1868"/>
    <cellStyle name="Heading 3 4 7 2" xfId="7532"/>
    <cellStyle name="Heading 3 4 8" xfId="1869"/>
    <cellStyle name="Heading 3 4 8 2" xfId="7533"/>
    <cellStyle name="Heading 3 4 9" xfId="1870"/>
    <cellStyle name="Heading 3 5" xfId="1871"/>
    <cellStyle name="Heading 3 5 2" xfId="1872"/>
    <cellStyle name="Heading 3 5 2 2" xfId="1873"/>
    <cellStyle name="Heading 3 5 2 2 2" xfId="1874"/>
    <cellStyle name="Heading 3 5 2 2 2 2" xfId="7534"/>
    <cellStyle name="Heading 3 5 2 2 3" xfId="7535"/>
    <cellStyle name="Heading 3 5 2 3" xfId="1875"/>
    <cellStyle name="Heading 3 5 2 3 2" xfId="7536"/>
    <cellStyle name="Heading 3 5 2 4" xfId="7537"/>
    <cellStyle name="Heading 3 5 2 5" xfId="7538"/>
    <cellStyle name="Heading 3 5 2 6" xfId="7539"/>
    <cellStyle name="Heading 3 5 3" xfId="1876"/>
    <cellStyle name="Heading 3 5 3 2" xfId="1877"/>
    <cellStyle name="Heading 3 5 3 2 2" xfId="1878"/>
    <cellStyle name="Heading 3 5 3 2 2 2" xfId="7540"/>
    <cellStyle name="Heading 3 5 3 2 3" xfId="7541"/>
    <cellStyle name="Heading 3 5 3 3" xfId="1879"/>
    <cellStyle name="Heading 3 5 3 3 2" xfId="7542"/>
    <cellStyle name="Heading 3 5 3 4" xfId="7543"/>
    <cellStyle name="Heading 3 5 4" xfId="1880"/>
    <cellStyle name="Heading 3 5 4 2" xfId="7544"/>
    <cellStyle name="Heading 3 5 5" xfId="7545"/>
    <cellStyle name="Heading 3 5 6" xfId="7546"/>
    <cellStyle name="Heading 3 5 7" xfId="7547"/>
    <cellStyle name="Heading 3 5 8" xfId="10267"/>
    <cellStyle name="Heading 3 6" xfId="1881"/>
    <cellStyle name="Heading 3 7" xfId="10264"/>
    <cellStyle name="Heading 3 8" xfId="10396"/>
    <cellStyle name="Heading 3 9" xfId="10391"/>
    <cellStyle name="Heading 4" xfId="45" builtinId="19" customBuiltin="1"/>
    <cellStyle name="Heading 4 2" xfId="117"/>
    <cellStyle name="Heading 4 2 2" xfId="1882"/>
    <cellStyle name="Heading 4 2 2 2" xfId="6328"/>
    <cellStyle name="Heading 4 2 2 3" xfId="6329"/>
    <cellStyle name="Heading 4 2 3" xfId="1883"/>
    <cellStyle name="Heading 4 2 3 2" xfId="9932"/>
    <cellStyle name="Heading 4 2 4" xfId="1884"/>
    <cellStyle name="Heading 4 2 4 2" xfId="9933"/>
    <cellStyle name="Heading 4 2 5" xfId="6330"/>
    <cellStyle name="Heading 4 2 6" xfId="9931"/>
    <cellStyle name="Heading 4 3" xfId="1885"/>
    <cellStyle name="Heading 4 3 2" xfId="1886"/>
    <cellStyle name="Heading 4 3 2 2" xfId="10269"/>
    <cellStyle name="Heading 4 3 3" xfId="1887"/>
    <cellStyle name="Heading 4 3 4" xfId="1888"/>
    <cellStyle name="Heading 4 4" xfId="1889"/>
    <cellStyle name="Heading 4 4 2" xfId="10270"/>
    <cellStyle name="Heading 4 4 3" xfId="9934"/>
    <cellStyle name="Heading 4 5" xfId="1890"/>
    <cellStyle name="Heading 4 5 2" xfId="10271"/>
    <cellStyle name="Heading 4 6" xfId="1891"/>
    <cellStyle name="Heading 4 7" xfId="10268"/>
    <cellStyle name="Heading1" xfId="1892"/>
    <cellStyle name="Heading2" xfId="1893"/>
    <cellStyle name="Hyperlink 2" xfId="1894"/>
    <cellStyle name="Hyperlink 2 2" xfId="1895"/>
    <cellStyle name="Hyperlink 2 2 2" xfId="10274"/>
    <cellStyle name="Hyperlink 2 3" xfId="1896"/>
    <cellStyle name="Hyperlink 2 4" xfId="7548"/>
    <cellStyle name="Hyperlink 2 4 2" xfId="10273"/>
    <cellStyle name="Hyperlink 3" xfId="6033"/>
    <cellStyle name="Hyperlink 3 2" xfId="6331"/>
    <cellStyle name="Hyperlink 3 3" xfId="6332"/>
    <cellStyle name="Hyperlink 3 4" xfId="10275"/>
    <cellStyle name="Hyperlink 3 5" xfId="15640"/>
    <cellStyle name="Hyperlink 3 6" xfId="9936"/>
    <cellStyle name="Hyperlink 3 7" xfId="9743"/>
    <cellStyle name="Hyperlink 4" xfId="6333"/>
    <cellStyle name="Hyperlink 4 2" xfId="6334"/>
    <cellStyle name="Hyperlink 4 3" xfId="6335"/>
    <cellStyle name="Hyperlink 5" xfId="6336"/>
    <cellStyle name="Hyperlink 5 2" xfId="6337"/>
    <cellStyle name="Hyperlink 5 3" xfId="6338"/>
    <cellStyle name="Hyperlink 5 4" xfId="10276"/>
    <cellStyle name="Hyperlink 6" xfId="6339"/>
    <cellStyle name="Hyperlink 6 2" xfId="10277"/>
    <cellStyle name="Hyperlink 7" xfId="10272"/>
    <cellStyle name="Input" xfId="46" builtinId="20" customBuiltin="1"/>
    <cellStyle name="Input [yellow]" xfId="1897"/>
    <cellStyle name="Input [yellow] 2" xfId="6340"/>
    <cellStyle name="Input [yellow] 2 2" xfId="13065"/>
    <cellStyle name="Input [yellow] 2 2 2" xfId="19006"/>
    <cellStyle name="Input [yellow] 2 2 2 2" xfId="35678"/>
    <cellStyle name="Input [yellow] 2 2 3" xfId="22207"/>
    <cellStyle name="Input [yellow] 2 2 3 2" xfId="38897"/>
    <cellStyle name="Input [yellow] 2 2 4" xfId="25115"/>
    <cellStyle name="Input [yellow] 2 2 4 2" xfId="41849"/>
    <cellStyle name="Input [yellow] 2 2 5" xfId="29743"/>
    <cellStyle name="Input [yellow] 2 3" xfId="16307"/>
    <cellStyle name="Input [yellow] 2 3 2" xfId="32974"/>
    <cellStyle name="Input [yellow] 2 4" xfId="27150"/>
    <cellStyle name="Input [yellow] 3" xfId="12501"/>
    <cellStyle name="Input [yellow] 3 2" xfId="15146"/>
    <cellStyle name="Input [yellow] 3 2 2" xfId="20833"/>
    <cellStyle name="Input [yellow] 3 2 2 2" xfId="37502"/>
    <cellStyle name="Input [yellow] 3 2 3" xfId="23953"/>
    <cellStyle name="Input [yellow] 3 2 3 2" xfId="40666"/>
    <cellStyle name="Input [yellow] 3 2 4" xfId="26688"/>
    <cellStyle name="Input [yellow] 3 2 4 2" xfId="43429"/>
    <cellStyle name="Input [yellow] 3 2 5" xfId="31817"/>
    <cellStyle name="Input [yellow] 3 3" xfId="18565"/>
    <cellStyle name="Input [yellow] 3 3 2" xfId="35242"/>
    <cellStyle name="Input [yellow] 3 4" xfId="21793"/>
    <cellStyle name="Input [yellow] 3 4 2" xfId="38471"/>
    <cellStyle name="Input [yellow] 3 5" xfId="24779"/>
    <cellStyle name="Input [yellow] 3 5 2" xfId="41502"/>
    <cellStyle name="Input [yellow] 3 6" xfId="29219"/>
    <cellStyle name="Input [yellow] 4" xfId="16046"/>
    <cellStyle name="Input [yellow] 4 2" xfId="32714"/>
    <cellStyle name="Input [yellow] 5" xfId="27064"/>
    <cellStyle name="Input 10" xfId="1898"/>
    <cellStyle name="Input 10 10" xfId="19726"/>
    <cellStyle name="Input 10 10 2" xfId="36396"/>
    <cellStyle name="Input 10 11" xfId="27184"/>
    <cellStyle name="Input 10 12" xfId="10278"/>
    <cellStyle name="Input 10 2" xfId="7549"/>
    <cellStyle name="Input 10 2 10" xfId="11265"/>
    <cellStyle name="Input 10 2 2" xfId="11744"/>
    <cellStyle name="Input 10 2 2 2" xfId="14418"/>
    <cellStyle name="Input 10 2 2 2 2" xfId="20181"/>
    <cellStyle name="Input 10 2 2 2 2 2" xfId="36850"/>
    <cellStyle name="Input 10 2 2 2 3" xfId="23323"/>
    <cellStyle name="Input 10 2 2 2 3 2" xfId="40030"/>
    <cellStyle name="Input 10 2 2 2 4" xfId="26104"/>
    <cellStyle name="Input 10 2 2 2 4 2" xfId="42844"/>
    <cellStyle name="Input 10 2 2 2 5" xfId="31090"/>
    <cellStyle name="Input 10 2 2 3" xfId="17895"/>
    <cellStyle name="Input 10 2 2 3 2" xfId="34571"/>
    <cellStyle name="Input 10 2 2 4" xfId="18280"/>
    <cellStyle name="Input 10 2 2 4 2" xfId="34955"/>
    <cellStyle name="Input 10 2 2 5" xfId="23719"/>
    <cellStyle name="Input 10 2 2 5 2" xfId="40429"/>
    <cellStyle name="Input 10 2 2 6" xfId="28494"/>
    <cellStyle name="Input 10 2 3" xfId="12002"/>
    <cellStyle name="Input 10 2 3 2" xfId="14676"/>
    <cellStyle name="Input 10 2 3 2 2" xfId="20439"/>
    <cellStyle name="Input 10 2 3 2 2 2" xfId="37107"/>
    <cellStyle name="Input 10 2 3 2 3" xfId="23579"/>
    <cellStyle name="Input 10 2 3 2 3 2" xfId="40288"/>
    <cellStyle name="Input 10 2 3 2 4" xfId="26361"/>
    <cellStyle name="Input 10 2 3 2 4 2" xfId="43102"/>
    <cellStyle name="Input 10 2 3 2 5" xfId="31347"/>
    <cellStyle name="Input 10 2 3 3" xfId="18153"/>
    <cellStyle name="Input 10 2 3 3 2" xfId="34828"/>
    <cellStyle name="Input 10 2 3 4" xfId="21406"/>
    <cellStyle name="Input 10 2 3 4 2" xfId="38079"/>
    <cellStyle name="Input 10 2 3 5" xfId="24456"/>
    <cellStyle name="Input 10 2 3 5 2" xfId="41175"/>
    <cellStyle name="Input 10 2 3 6" xfId="28750"/>
    <cellStyle name="Input 10 2 4" xfId="12772"/>
    <cellStyle name="Input 10 2 4 2" xfId="15387"/>
    <cellStyle name="Input 10 2 4 2 2" xfId="21028"/>
    <cellStyle name="Input 10 2 4 2 2 2" xfId="37697"/>
    <cellStyle name="Input 10 2 4 2 3" xfId="24140"/>
    <cellStyle name="Input 10 2 4 2 3 2" xfId="40857"/>
    <cellStyle name="Input 10 2 4 2 4" xfId="26858"/>
    <cellStyle name="Input 10 2 4 2 4 2" xfId="43599"/>
    <cellStyle name="Input 10 2 4 2 5" xfId="32058"/>
    <cellStyle name="Input 10 2 4 3" xfId="18785"/>
    <cellStyle name="Input 10 2 4 3 2" xfId="35463"/>
    <cellStyle name="Input 10 2 4 4" xfId="21994"/>
    <cellStyle name="Input 10 2 4 4 2" xfId="38676"/>
    <cellStyle name="Input 10 2 4 5" xfId="24945"/>
    <cellStyle name="Input 10 2 4 5 2" xfId="41672"/>
    <cellStyle name="Input 10 2 4 6" xfId="29460"/>
    <cellStyle name="Input 10 2 5" xfId="13937"/>
    <cellStyle name="Input 10 2 5 2" xfId="19733"/>
    <cellStyle name="Input 10 2 5 2 2" xfId="36403"/>
    <cellStyle name="Input 10 2 5 3" xfId="22882"/>
    <cellStyle name="Input 10 2 5 3 2" xfId="39584"/>
    <cellStyle name="Input 10 2 5 4" xfId="25690"/>
    <cellStyle name="Input 10 2 5 4 2" xfId="42429"/>
    <cellStyle name="Input 10 2 5 5" xfId="30610"/>
    <cellStyle name="Input 10 2 6" xfId="17434"/>
    <cellStyle name="Input 10 2 6 2" xfId="34111"/>
    <cellStyle name="Input 10 2 7" xfId="19629"/>
    <cellStyle name="Input 10 2 7 2" xfId="36300"/>
    <cellStyle name="Input 10 2 8" xfId="15912"/>
    <cellStyle name="Input 10 2 8 2" xfId="32576"/>
    <cellStyle name="Input 10 2 9" xfId="28018"/>
    <cellStyle name="Input 10 3" xfId="10799"/>
    <cellStyle name="Input 10 3 2" xfId="12392"/>
    <cellStyle name="Input 10 3 2 2" xfId="15064"/>
    <cellStyle name="Input 10 3 2 2 2" xfId="20758"/>
    <cellStyle name="Input 10 3 2 2 2 2" xfId="37427"/>
    <cellStyle name="Input 10 3 2 2 3" xfId="23882"/>
    <cellStyle name="Input 10 3 2 2 3 2" xfId="40593"/>
    <cellStyle name="Input 10 3 2 2 4" xfId="26619"/>
    <cellStyle name="Input 10 3 2 2 4 2" xfId="43360"/>
    <cellStyle name="Input 10 3 2 2 5" xfId="31735"/>
    <cellStyle name="Input 10 3 2 3" xfId="18470"/>
    <cellStyle name="Input 10 3 2 3 2" xfId="35147"/>
    <cellStyle name="Input 10 3 2 4" xfId="21710"/>
    <cellStyle name="Input 10 3 2 4 2" xfId="38385"/>
    <cellStyle name="Input 10 3 2 5" xfId="24712"/>
    <cellStyle name="Input 10 3 2 5 2" xfId="41433"/>
    <cellStyle name="Input 10 3 2 6" xfId="29137"/>
    <cellStyle name="Input 10 3 3" xfId="13486"/>
    <cellStyle name="Input 10 3 3 2" xfId="19356"/>
    <cellStyle name="Input 10 3 3 2 2" xfId="36027"/>
    <cellStyle name="Input 10 3 3 3" xfId="22531"/>
    <cellStyle name="Input 10 3 3 3 2" xfId="39227"/>
    <cellStyle name="Input 10 3 3 4" xfId="25388"/>
    <cellStyle name="Input 10 3 3 4 2" xfId="42125"/>
    <cellStyle name="Input 10 3 3 5" xfId="30161"/>
    <cellStyle name="Input 10 3 4" xfId="17039"/>
    <cellStyle name="Input 10 3 4 2" xfId="33715"/>
    <cellStyle name="Input 10 3 5" xfId="16875"/>
    <cellStyle name="Input 10 3 5 2" xfId="33550"/>
    <cellStyle name="Input 10 3 6" xfId="16586"/>
    <cellStyle name="Input 10 3 6 2" xfId="33259"/>
    <cellStyle name="Input 10 3 7" xfId="27572"/>
    <cellStyle name="Input 10 4" xfId="10853"/>
    <cellStyle name="Input 10 4 2" xfId="13541"/>
    <cellStyle name="Input 10 4 2 2" xfId="19408"/>
    <cellStyle name="Input 10 4 2 2 2" xfId="36078"/>
    <cellStyle name="Input 10 4 2 3" xfId="22578"/>
    <cellStyle name="Input 10 4 2 3 2" xfId="39277"/>
    <cellStyle name="Input 10 4 2 4" xfId="25437"/>
    <cellStyle name="Input 10 4 2 4 2" xfId="42175"/>
    <cellStyle name="Input 10 4 2 5" xfId="30215"/>
    <cellStyle name="Input 10 4 3" xfId="17095"/>
    <cellStyle name="Input 10 4 3 2" xfId="33770"/>
    <cellStyle name="Input 10 4 4" xfId="15894"/>
    <cellStyle name="Input 10 4 4 2" xfId="32558"/>
    <cellStyle name="Input 10 4 5" xfId="16409"/>
    <cellStyle name="Input 10 4 5 2" xfId="33078"/>
    <cellStyle name="Input 10 4 6" xfId="27624"/>
    <cellStyle name="Input 10 5" xfId="10630"/>
    <cellStyle name="Input 10 5 2" xfId="13309"/>
    <cellStyle name="Input 10 5 2 2" xfId="19217"/>
    <cellStyle name="Input 10 5 2 2 2" xfId="35888"/>
    <cellStyle name="Input 10 5 2 3" xfId="22401"/>
    <cellStyle name="Input 10 5 2 3 2" xfId="39094"/>
    <cellStyle name="Input 10 5 2 4" xfId="25269"/>
    <cellStyle name="Input 10 5 2 4 2" xfId="42005"/>
    <cellStyle name="Input 10 5 2 5" xfId="29985"/>
    <cellStyle name="Input 10 5 3" xfId="16897"/>
    <cellStyle name="Input 10 5 3 2" xfId="33573"/>
    <cellStyle name="Input 10 5 4" xfId="15964"/>
    <cellStyle name="Input 10 5 4 2" xfId="32630"/>
    <cellStyle name="Input 10 5 5" xfId="16383"/>
    <cellStyle name="Input 10 5 5 2" xfId="33051"/>
    <cellStyle name="Input 10 5 6" xfId="27396"/>
    <cellStyle name="Input 10 6" xfId="12198"/>
    <cellStyle name="Input 10 6 2" xfId="14872"/>
    <cellStyle name="Input 10 6 2 2" xfId="20599"/>
    <cellStyle name="Input 10 6 2 2 2" xfId="37267"/>
    <cellStyle name="Input 10 6 2 3" xfId="23734"/>
    <cellStyle name="Input 10 6 2 3 2" xfId="40444"/>
    <cellStyle name="Input 10 6 2 4" xfId="26493"/>
    <cellStyle name="Input 10 6 2 4 2" xfId="43234"/>
    <cellStyle name="Input 10 6 2 5" xfId="31543"/>
    <cellStyle name="Input 10 6 3" xfId="18312"/>
    <cellStyle name="Input 10 6 3 2" xfId="34987"/>
    <cellStyle name="Input 10 6 4" xfId="21559"/>
    <cellStyle name="Input 10 6 4 2" xfId="38233"/>
    <cellStyle name="Input 10 6 5" xfId="24587"/>
    <cellStyle name="Input 10 6 5 2" xfId="41307"/>
    <cellStyle name="Input 10 6 6" xfId="28945"/>
    <cellStyle name="Input 10 7" xfId="13096"/>
    <cellStyle name="Input 10 7 2" xfId="19034"/>
    <cellStyle name="Input 10 7 2 2" xfId="35705"/>
    <cellStyle name="Input 10 7 3" xfId="22232"/>
    <cellStyle name="Input 10 7 3 2" xfId="38923"/>
    <cellStyle name="Input 10 7 4" xfId="25129"/>
    <cellStyle name="Input 10 7 4 2" xfId="41864"/>
    <cellStyle name="Input 10 7 5" xfId="29773"/>
    <cellStyle name="Input 10 8" xfId="16615"/>
    <cellStyle name="Input 10 8 2" xfId="33288"/>
    <cellStyle name="Input 10 9" xfId="16052"/>
    <cellStyle name="Input 10 9 2" xfId="32720"/>
    <cellStyle name="Input 11" xfId="1899"/>
    <cellStyle name="Input 11 10" xfId="21709"/>
    <cellStyle name="Input 11 10 2" xfId="38384"/>
    <cellStyle name="Input 11 11" xfId="27220"/>
    <cellStyle name="Input 11 12" xfId="10397"/>
    <cellStyle name="Input 11 2" xfId="7550"/>
    <cellStyle name="Input 11 2 10" xfId="11298"/>
    <cellStyle name="Input 11 2 2" xfId="11776"/>
    <cellStyle name="Input 11 2 2 2" xfId="14450"/>
    <cellStyle name="Input 11 2 2 2 2" xfId="20213"/>
    <cellStyle name="Input 11 2 2 2 2 2" xfId="36882"/>
    <cellStyle name="Input 11 2 2 2 3" xfId="23354"/>
    <cellStyle name="Input 11 2 2 2 3 2" xfId="40062"/>
    <cellStyle name="Input 11 2 2 2 4" xfId="26136"/>
    <cellStyle name="Input 11 2 2 2 4 2" xfId="42876"/>
    <cellStyle name="Input 11 2 2 2 5" xfId="31122"/>
    <cellStyle name="Input 11 2 2 3" xfId="17927"/>
    <cellStyle name="Input 11 2 2 3 2" xfId="34603"/>
    <cellStyle name="Input 11 2 2 4" xfId="18297"/>
    <cellStyle name="Input 11 2 2 4 2" xfId="34972"/>
    <cellStyle name="Input 11 2 2 5" xfId="21532"/>
    <cellStyle name="Input 11 2 2 5 2" xfId="38206"/>
    <cellStyle name="Input 11 2 2 6" xfId="28525"/>
    <cellStyle name="Input 11 2 3" xfId="12034"/>
    <cellStyle name="Input 11 2 3 2" xfId="14708"/>
    <cellStyle name="Input 11 2 3 2 2" xfId="20471"/>
    <cellStyle name="Input 11 2 3 2 2 2" xfId="37139"/>
    <cellStyle name="Input 11 2 3 2 3" xfId="23610"/>
    <cellStyle name="Input 11 2 3 2 3 2" xfId="40320"/>
    <cellStyle name="Input 11 2 3 2 4" xfId="26393"/>
    <cellStyle name="Input 11 2 3 2 4 2" xfId="43134"/>
    <cellStyle name="Input 11 2 3 2 5" xfId="31379"/>
    <cellStyle name="Input 11 2 3 3" xfId="18185"/>
    <cellStyle name="Input 11 2 3 3 2" xfId="34860"/>
    <cellStyle name="Input 11 2 3 4" xfId="21437"/>
    <cellStyle name="Input 11 2 3 4 2" xfId="38111"/>
    <cellStyle name="Input 11 2 3 5" xfId="24487"/>
    <cellStyle name="Input 11 2 3 5 2" xfId="41207"/>
    <cellStyle name="Input 11 2 3 6" xfId="28781"/>
    <cellStyle name="Input 11 2 4" xfId="12813"/>
    <cellStyle name="Input 11 2 4 2" xfId="15426"/>
    <cellStyle name="Input 11 2 4 2 2" xfId="21064"/>
    <cellStyle name="Input 11 2 4 2 2 2" xfId="37733"/>
    <cellStyle name="Input 11 2 4 2 3" xfId="24174"/>
    <cellStyle name="Input 11 2 4 2 3 2" xfId="40891"/>
    <cellStyle name="Input 11 2 4 2 4" xfId="26892"/>
    <cellStyle name="Input 11 2 4 2 4 2" xfId="43633"/>
    <cellStyle name="Input 11 2 4 2 5" xfId="32097"/>
    <cellStyle name="Input 11 2 4 3" xfId="18823"/>
    <cellStyle name="Input 11 2 4 3 2" xfId="35501"/>
    <cellStyle name="Input 11 2 4 4" xfId="22030"/>
    <cellStyle name="Input 11 2 4 4 2" xfId="38712"/>
    <cellStyle name="Input 11 2 4 5" xfId="24979"/>
    <cellStyle name="Input 11 2 4 5 2" xfId="41706"/>
    <cellStyle name="Input 11 2 4 6" xfId="29499"/>
    <cellStyle name="Input 11 2 5" xfId="13974"/>
    <cellStyle name="Input 11 2 5 2" xfId="19767"/>
    <cellStyle name="Input 11 2 5 2 2" xfId="36437"/>
    <cellStyle name="Input 11 2 5 3" xfId="22914"/>
    <cellStyle name="Input 11 2 5 3 2" xfId="39616"/>
    <cellStyle name="Input 11 2 5 4" xfId="25722"/>
    <cellStyle name="Input 11 2 5 4 2" xfId="42461"/>
    <cellStyle name="Input 11 2 5 5" xfId="30647"/>
    <cellStyle name="Input 11 2 6" xfId="17469"/>
    <cellStyle name="Input 11 2 6 2" xfId="34146"/>
    <cellStyle name="Input 11 2 7" xfId="18421"/>
    <cellStyle name="Input 11 2 7 2" xfId="35097"/>
    <cellStyle name="Input 11 2 8" xfId="19537"/>
    <cellStyle name="Input 11 2 8 2" xfId="36208"/>
    <cellStyle name="Input 11 2 9" xfId="28055"/>
    <cellStyle name="Input 11 3" xfId="10845"/>
    <cellStyle name="Input 11 3 2" xfId="13536"/>
    <cellStyle name="Input 11 3 2 2" xfId="19403"/>
    <cellStyle name="Input 11 3 2 2 2" xfId="36073"/>
    <cellStyle name="Input 11 3 2 3" xfId="22573"/>
    <cellStyle name="Input 11 3 2 3 2" xfId="39272"/>
    <cellStyle name="Input 11 3 2 4" xfId="25432"/>
    <cellStyle name="Input 11 3 2 4 2" xfId="42170"/>
    <cellStyle name="Input 11 3 2 5" xfId="30210"/>
    <cellStyle name="Input 11 3 3" xfId="17087"/>
    <cellStyle name="Input 11 3 3 2" xfId="33762"/>
    <cellStyle name="Input 11 3 4" xfId="16574"/>
    <cellStyle name="Input 11 3 4 2" xfId="33247"/>
    <cellStyle name="Input 11 3 5" xfId="16624"/>
    <cellStyle name="Input 11 3 5 2" xfId="33297"/>
    <cellStyle name="Input 11 3 6" xfId="27619"/>
    <cellStyle name="Input 11 4" xfId="11472"/>
    <cellStyle name="Input 11 4 2" xfId="14146"/>
    <cellStyle name="Input 11 4 2 2" xfId="19909"/>
    <cellStyle name="Input 11 4 2 2 2" xfId="36579"/>
    <cellStyle name="Input 11 4 2 3" xfId="23056"/>
    <cellStyle name="Input 11 4 2 3 2" xfId="39758"/>
    <cellStyle name="Input 11 4 2 4" xfId="25834"/>
    <cellStyle name="Input 11 4 2 4 2" xfId="42573"/>
    <cellStyle name="Input 11 4 2 5" xfId="30819"/>
    <cellStyle name="Input 11 4 3" xfId="17623"/>
    <cellStyle name="Input 11 4 3 2" xfId="34300"/>
    <cellStyle name="Input 11 4 4" xfId="19141"/>
    <cellStyle name="Input 11 4 4 2" xfId="35812"/>
    <cellStyle name="Input 11 4 5" xfId="17317"/>
    <cellStyle name="Input 11 4 5 2" xfId="33994"/>
    <cellStyle name="Input 11 4 6" xfId="28227"/>
    <cellStyle name="Input 11 5" xfId="10713"/>
    <cellStyle name="Input 11 5 2" xfId="13396"/>
    <cellStyle name="Input 11 5 2 2" xfId="19273"/>
    <cellStyle name="Input 11 5 2 2 2" xfId="35944"/>
    <cellStyle name="Input 11 5 2 3" xfId="22453"/>
    <cellStyle name="Input 11 5 2 3 2" xfId="39146"/>
    <cellStyle name="Input 11 5 2 4" xfId="25318"/>
    <cellStyle name="Input 11 5 2 4 2" xfId="42054"/>
    <cellStyle name="Input 11 5 2 5" xfId="30072"/>
    <cellStyle name="Input 11 5 3" xfId="16952"/>
    <cellStyle name="Input 11 5 3 2" xfId="33628"/>
    <cellStyle name="Input 11 5 4" xfId="21224"/>
    <cellStyle name="Input 11 5 4 2" xfId="37895"/>
    <cellStyle name="Input 11 5 5" xfId="16397"/>
    <cellStyle name="Input 11 5 5 2" xfId="33065"/>
    <cellStyle name="Input 11 5 6" xfId="27483"/>
    <cellStyle name="Input 11 6" xfId="12235"/>
    <cellStyle name="Input 11 6 2" xfId="14909"/>
    <cellStyle name="Input 11 6 2 2" xfId="20632"/>
    <cellStyle name="Input 11 6 2 2 2" xfId="37300"/>
    <cellStyle name="Input 11 6 2 3" xfId="23765"/>
    <cellStyle name="Input 11 6 2 3 2" xfId="40476"/>
    <cellStyle name="Input 11 6 2 4" xfId="26525"/>
    <cellStyle name="Input 11 6 2 4 2" xfId="43266"/>
    <cellStyle name="Input 11 6 2 5" xfId="31580"/>
    <cellStyle name="Input 11 6 3" xfId="18345"/>
    <cellStyle name="Input 11 6 3 2" xfId="35020"/>
    <cellStyle name="Input 11 6 4" xfId="21590"/>
    <cellStyle name="Input 11 6 4 2" xfId="38265"/>
    <cellStyle name="Input 11 6 5" xfId="24618"/>
    <cellStyle name="Input 11 6 5 2" xfId="41339"/>
    <cellStyle name="Input 11 6 6" xfId="28982"/>
    <cellStyle name="Input 11 7" xfId="13133"/>
    <cellStyle name="Input 11 7 2" xfId="19068"/>
    <cellStyle name="Input 11 7 2 2" xfId="35738"/>
    <cellStyle name="Input 11 7 3" xfId="22263"/>
    <cellStyle name="Input 11 7 3 2" xfId="38955"/>
    <cellStyle name="Input 11 7 4" xfId="25160"/>
    <cellStyle name="Input 11 7 4 2" xfId="41896"/>
    <cellStyle name="Input 11 7 5" xfId="29809"/>
    <cellStyle name="Input 11 8" xfId="16697"/>
    <cellStyle name="Input 11 8 2" xfId="33371"/>
    <cellStyle name="Input 11 9" xfId="16603"/>
    <cellStyle name="Input 11 9 2" xfId="33276"/>
    <cellStyle name="Input 12" xfId="1900"/>
    <cellStyle name="Input 12 10" xfId="16107"/>
    <cellStyle name="Input 12 10 2" xfId="32771"/>
    <cellStyle name="Input 12 11" xfId="27219"/>
    <cellStyle name="Input 12 12" xfId="10390"/>
    <cellStyle name="Input 12 2" xfId="7551"/>
    <cellStyle name="Input 12 2 10" xfId="11297"/>
    <cellStyle name="Input 12 2 2" xfId="11775"/>
    <cellStyle name="Input 12 2 2 2" xfId="14449"/>
    <cellStyle name="Input 12 2 2 2 2" xfId="20212"/>
    <cellStyle name="Input 12 2 2 2 2 2" xfId="36881"/>
    <cellStyle name="Input 12 2 2 2 3" xfId="23353"/>
    <cellStyle name="Input 12 2 2 2 3 2" xfId="40061"/>
    <cellStyle name="Input 12 2 2 2 4" xfId="26135"/>
    <cellStyle name="Input 12 2 2 2 4 2" xfId="42875"/>
    <cellStyle name="Input 12 2 2 2 5" xfId="31121"/>
    <cellStyle name="Input 12 2 2 3" xfId="17926"/>
    <cellStyle name="Input 12 2 2 3 2" xfId="34602"/>
    <cellStyle name="Input 12 2 2 4" xfId="20582"/>
    <cellStyle name="Input 12 2 2 4 2" xfId="37250"/>
    <cellStyle name="Input 12 2 2 5" xfId="23705"/>
    <cellStyle name="Input 12 2 2 5 2" xfId="40415"/>
    <cellStyle name="Input 12 2 2 6" xfId="28524"/>
    <cellStyle name="Input 12 2 3" xfId="12033"/>
    <cellStyle name="Input 12 2 3 2" xfId="14707"/>
    <cellStyle name="Input 12 2 3 2 2" xfId="20470"/>
    <cellStyle name="Input 12 2 3 2 2 2" xfId="37138"/>
    <cellStyle name="Input 12 2 3 2 3" xfId="23609"/>
    <cellStyle name="Input 12 2 3 2 3 2" xfId="40319"/>
    <cellStyle name="Input 12 2 3 2 4" xfId="26392"/>
    <cellStyle name="Input 12 2 3 2 4 2" xfId="43133"/>
    <cellStyle name="Input 12 2 3 2 5" xfId="31378"/>
    <cellStyle name="Input 12 2 3 3" xfId="18184"/>
    <cellStyle name="Input 12 2 3 3 2" xfId="34859"/>
    <cellStyle name="Input 12 2 3 4" xfId="21436"/>
    <cellStyle name="Input 12 2 3 4 2" xfId="38110"/>
    <cellStyle name="Input 12 2 3 5" xfId="24486"/>
    <cellStyle name="Input 12 2 3 5 2" xfId="41206"/>
    <cellStyle name="Input 12 2 3 6" xfId="28780"/>
    <cellStyle name="Input 12 2 4" xfId="12812"/>
    <cellStyle name="Input 12 2 4 2" xfId="15425"/>
    <cellStyle name="Input 12 2 4 2 2" xfId="21063"/>
    <cellStyle name="Input 12 2 4 2 2 2" xfId="37732"/>
    <cellStyle name="Input 12 2 4 2 3" xfId="24173"/>
    <cellStyle name="Input 12 2 4 2 3 2" xfId="40890"/>
    <cellStyle name="Input 12 2 4 2 4" xfId="26891"/>
    <cellStyle name="Input 12 2 4 2 4 2" xfId="43632"/>
    <cellStyle name="Input 12 2 4 2 5" xfId="32096"/>
    <cellStyle name="Input 12 2 4 3" xfId="18822"/>
    <cellStyle name="Input 12 2 4 3 2" xfId="35500"/>
    <cellStyle name="Input 12 2 4 4" xfId="22029"/>
    <cellStyle name="Input 12 2 4 4 2" xfId="38711"/>
    <cellStyle name="Input 12 2 4 5" xfId="24978"/>
    <cellStyle name="Input 12 2 4 5 2" xfId="41705"/>
    <cellStyle name="Input 12 2 4 6" xfId="29498"/>
    <cellStyle name="Input 12 2 5" xfId="13973"/>
    <cellStyle name="Input 12 2 5 2" xfId="19766"/>
    <cellStyle name="Input 12 2 5 2 2" xfId="36436"/>
    <cellStyle name="Input 12 2 5 3" xfId="22913"/>
    <cellStyle name="Input 12 2 5 3 2" xfId="39615"/>
    <cellStyle name="Input 12 2 5 4" xfId="25721"/>
    <cellStyle name="Input 12 2 5 4 2" xfId="42460"/>
    <cellStyle name="Input 12 2 5 5" xfId="30646"/>
    <cellStyle name="Input 12 2 6" xfId="17468"/>
    <cellStyle name="Input 12 2 6 2" xfId="34145"/>
    <cellStyle name="Input 12 2 7" xfId="20709"/>
    <cellStyle name="Input 12 2 7 2" xfId="37377"/>
    <cellStyle name="Input 12 2 8" xfId="16184"/>
    <cellStyle name="Input 12 2 8 2" xfId="32849"/>
    <cellStyle name="Input 12 2 9" xfId="28054"/>
    <cellStyle name="Input 12 3" xfId="10844"/>
    <cellStyle name="Input 12 3 2" xfId="13535"/>
    <cellStyle name="Input 12 3 2 2" xfId="19402"/>
    <cellStyle name="Input 12 3 2 2 2" xfId="36072"/>
    <cellStyle name="Input 12 3 2 3" xfId="22572"/>
    <cellStyle name="Input 12 3 2 3 2" xfId="39271"/>
    <cellStyle name="Input 12 3 2 4" xfId="25431"/>
    <cellStyle name="Input 12 3 2 4 2" xfId="42169"/>
    <cellStyle name="Input 12 3 2 5" xfId="30209"/>
    <cellStyle name="Input 12 3 3" xfId="17086"/>
    <cellStyle name="Input 12 3 3 2" xfId="33761"/>
    <cellStyle name="Input 12 3 4" xfId="16575"/>
    <cellStyle name="Input 12 3 4 2" xfId="33248"/>
    <cellStyle name="Input 12 3 5" xfId="22113"/>
    <cellStyle name="Input 12 3 5 2" xfId="38796"/>
    <cellStyle name="Input 12 3 6" xfId="27618"/>
    <cellStyle name="Input 12 4" xfId="11471"/>
    <cellStyle name="Input 12 4 2" xfId="14145"/>
    <cellStyle name="Input 12 4 2 2" xfId="19908"/>
    <cellStyle name="Input 12 4 2 2 2" xfId="36578"/>
    <cellStyle name="Input 12 4 2 3" xfId="23055"/>
    <cellStyle name="Input 12 4 2 3 2" xfId="39757"/>
    <cellStyle name="Input 12 4 2 4" xfId="25833"/>
    <cellStyle name="Input 12 4 2 4 2" xfId="42572"/>
    <cellStyle name="Input 12 4 2 5" xfId="30818"/>
    <cellStyle name="Input 12 4 3" xfId="17622"/>
    <cellStyle name="Input 12 4 3 2" xfId="34299"/>
    <cellStyle name="Input 12 4 4" xfId="17422"/>
    <cellStyle name="Input 12 4 4 2" xfId="34099"/>
    <cellStyle name="Input 12 4 5" xfId="15787"/>
    <cellStyle name="Input 12 4 5 2" xfId="32449"/>
    <cellStyle name="Input 12 4 6" xfId="28226"/>
    <cellStyle name="Input 12 5" xfId="11654"/>
    <cellStyle name="Input 12 5 2" xfId="14328"/>
    <cellStyle name="Input 12 5 2 2" xfId="20091"/>
    <cellStyle name="Input 12 5 2 2 2" xfId="36761"/>
    <cellStyle name="Input 12 5 2 3" xfId="23235"/>
    <cellStyle name="Input 12 5 2 3 2" xfId="39940"/>
    <cellStyle name="Input 12 5 2 4" xfId="26015"/>
    <cellStyle name="Input 12 5 2 4 2" xfId="42754"/>
    <cellStyle name="Input 12 5 2 5" xfId="31001"/>
    <cellStyle name="Input 12 5 3" xfId="17805"/>
    <cellStyle name="Input 12 5 3 2" xfId="34482"/>
    <cellStyle name="Input 12 5 4" xfId="21014"/>
    <cellStyle name="Input 12 5 4 2" xfId="37683"/>
    <cellStyle name="Input 12 5 5" xfId="23997"/>
    <cellStyle name="Input 12 5 5 2" xfId="40710"/>
    <cellStyle name="Input 12 5 6" xfId="28406"/>
    <cellStyle name="Input 12 6" xfId="12234"/>
    <cellStyle name="Input 12 6 2" xfId="14908"/>
    <cellStyle name="Input 12 6 2 2" xfId="20631"/>
    <cellStyle name="Input 12 6 2 2 2" xfId="37299"/>
    <cellStyle name="Input 12 6 2 3" xfId="23764"/>
    <cellStyle name="Input 12 6 2 3 2" xfId="40475"/>
    <cellStyle name="Input 12 6 2 4" xfId="26524"/>
    <cellStyle name="Input 12 6 2 4 2" xfId="43265"/>
    <cellStyle name="Input 12 6 2 5" xfId="31579"/>
    <cellStyle name="Input 12 6 3" xfId="18344"/>
    <cellStyle name="Input 12 6 3 2" xfId="35019"/>
    <cellStyle name="Input 12 6 4" xfId="21589"/>
    <cellStyle name="Input 12 6 4 2" xfId="38264"/>
    <cellStyle name="Input 12 6 5" xfId="24617"/>
    <cellStyle name="Input 12 6 5 2" xfId="41338"/>
    <cellStyle name="Input 12 6 6" xfId="28981"/>
    <cellStyle name="Input 12 7" xfId="13132"/>
    <cellStyle name="Input 12 7 2" xfId="19067"/>
    <cellStyle name="Input 12 7 2 2" xfId="35737"/>
    <cellStyle name="Input 12 7 3" xfId="22262"/>
    <cellStyle name="Input 12 7 3 2" xfId="38954"/>
    <cellStyle name="Input 12 7 4" xfId="25159"/>
    <cellStyle name="Input 12 7 4 2" xfId="41895"/>
    <cellStyle name="Input 12 7 5" xfId="29808"/>
    <cellStyle name="Input 12 8" xfId="16693"/>
    <cellStyle name="Input 12 8 2" xfId="33367"/>
    <cellStyle name="Input 12 9" xfId="16604"/>
    <cellStyle name="Input 12 9 2" xfId="33277"/>
    <cellStyle name="Input 13" xfId="9199"/>
    <cellStyle name="Input 13 10" xfId="22374"/>
    <cellStyle name="Input 13 10 2" xfId="39067"/>
    <cellStyle name="Input 13 11" xfId="27251"/>
    <cellStyle name="Input 13 2" xfId="11332"/>
    <cellStyle name="Input 13 2 2" xfId="11799"/>
    <cellStyle name="Input 13 2 2 2" xfId="14473"/>
    <cellStyle name="Input 13 2 2 2 2" xfId="20236"/>
    <cellStyle name="Input 13 2 2 2 2 2" xfId="36905"/>
    <cellStyle name="Input 13 2 2 2 3" xfId="23377"/>
    <cellStyle name="Input 13 2 2 2 3 2" xfId="40085"/>
    <cellStyle name="Input 13 2 2 2 4" xfId="26159"/>
    <cellStyle name="Input 13 2 2 2 4 2" xfId="42899"/>
    <cellStyle name="Input 13 2 2 2 5" xfId="31145"/>
    <cellStyle name="Input 13 2 2 3" xfId="17950"/>
    <cellStyle name="Input 13 2 2 3 2" xfId="34626"/>
    <cellStyle name="Input 13 2 2 4" xfId="21069"/>
    <cellStyle name="Input 13 2 2 4 2" xfId="37738"/>
    <cellStyle name="Input 13 2 2 5" xfId="24331"/>
    <cellStyle name="Input 13 2 2 5 2" xfId="41049"/>
    <cellStyle name="Input 13 2 2 6" xfId="28548"/>
    <cellStyle name="Input 13 2 3" xfId="12053"/>
    <cellStyle name="Input 13 2 3 2" xfId="14727"/>
    <cellStyle name="Input 13 2 3 2 2" xfId="20490"/>
    <cellStyle name="Input 13 2 3 2 2 2" xfId="37158"/>
    <cellStyle name="Input 13 2 3 2 3" xfId="23629"/>
    <cellStyle name="Input 13 2 3 2 3 2" xfId="40339"/>
    <cellStyle name="Input 13 2 3 2 4" xfId="26412"/>
    <cellStyle name="Input 13 2 3 2 4 2" xfId="43153"/>
    <cellStyle name="Input 13 2 3 2 5" xfId="31398"/>
    <cellStyle name="Input 13 2 3 3" xfId="18204"/>
    <cellStyle name="Input 13 2 3 3 2" xfId="34879"/>
    <cellStyle name="Input 13 2 3 4" xfId="21456"/>
    <cellStyle name="Input 13 2 3 4 2" xfId="38130"/>
    <cellStyle name="Input 13 2 3 5" xfId="24506"/>
    <cellStyle name="Input 13 2 3 5 2" xfId="41226"/>
    <cellStyle name="Input 13 2 3 6" xfId="28800"/>
    <cellStyle name="Input 13 2 4" xfId="12844"/>
    <cellStyle name="Input 13 2 4 2" xfId="15457"/>
    <cellStyle name="Input 13 2 4 2 2" xfId="21092"/>
    <cellStyle name="Input 13 2 4 2 2 2" xfId="37761"/>
    <cellStyle name="Input 13 2 4 2 3" xfId="24205"/>
    <cellStyle name="Input 13 2 4 2 3 2" xfId="40922"/>
    <cellStyle name="Input 13 2 4 2 4" xfId="26911"/>
    <cellStyle name="Input 13 2 4 2 4 2" xfId="43652"/>
    <cellStyle name="Input 13 2 4 2 5" xfId="32128"/>
    <cellStyle name="Input 13 2 4 3" xfId="18851"/>
    <cellStyle name="Input 13 2 4 3 2" xfId="35529"/>
    <cellStyle name="Input 13 2 4 4" xfId="22060"/>
    <cellStyle name="Input 13 2 4 4 2" xfId="38742"/>
    <cellStyle name="Input 13 2 4 5" xfId="24998"/>
    <cellStyle name="Input 13 2 4 5 2" xfId="41725"/>
    <cellStyle name="Input 13 2 4 6" xfId="29530"/>
    <cellStyle name="Input 13 2 5" xfId="14005"/>
    <cellStyle name="Input 13 2 5 2" xfId="19795"/>
    <cellStyle name="Input 13 2 5 2 2" xfId="36465"/>
    <cellStyle name="Input 13 2 5 3" xfId="22945"/>
    <cellStyle name="Input 13 2 5 3 2" xfId="39647"/>
    <cellStyle name="Input 13 2 5 4" xfId="25741"/>
    <cellStyle name="Input 13 2 5 4 2" xfId="42480"/>
    <cellStyle name="Input 13 2 5 5" xfId="30678"/>
    <cellStyle name="Input 13 2 6" xfId="17502"/>
    <cellStyle name="Input 13 2 6 2" xfId="34179"/>
    <cellStyle name="Input 13 2 7" xfId="16249"/>
    <cellStyle name="Input 13 2 7 2" xfId="32914"/>
    <cellStyle name="Input 13 2 8" xfId="16554"/>
    <cellStyle name="Input 13 2 8 2" xfId="33227"/>
    <cellStyle name="Input 13 2 9" xfId="28086"/>
    <cellStyle name="Input 13 3" xfId="10880"/>
    <cellStyle name="Input 13 3 2" xfId="13568"/>
    <cellStyle name="Input 13 3 2 2" xfId="19433"/>
    <cellStyle name="Input 13 3 2 2 2" xfId="36103"/>
    <cellStyle name="Input 13 3 2 3" xfId="22603"/>
    <cellStyle name="Input 13 3 2 3 2" xfId="39302"/>
    <cellStyle name="Input 13 3 2 4" xfId="25452"/>
    <cellStyle name="Input 13 3 2 4 2" xfId="42190"/>
    <cellStyle name="Input 13 3 2 5" xfId="30242"/>
    <cellStyle name="Input 13 3 3" xfId="17118"/>
    <cellStyle name="Input 13 3 3 2" xfId="33794"/>
    <cellStyle name="Input 13 3 4" xfId="16564"/>
    <cellStyle name="Input 13 3 4 2" xfId="33237"/>
    <cellStyle name="Input 13 3 5" xfId="18290"/>
    <cellStyle name="Input 13 3 5 2" xfId="34965"/>
    <cellStyle name="Input 13 3 6" xfId="27651"/>
    <cellStyle name="Input 13 4" xfId="11499"/>
    <cellStyle name="Input 13 4 2" xfId="14173"/>
    <cellStyle name="Input 13 4 2 2" xfId="19936"/>
    <cellStyle name="Input 13 4 2 2 2" xfId="36606"/>
    <cellStyle name="Input 13 4 2 3" xfId="23082"/>
    <cellStyle name="Input 13 4 2 3 2" xfId="39785"/>
    <cellStyle name="Input 13 4 2 4" xfId="25861"/>
    <cellStyle name="Input 13 4 2 4 2" xfId="42600"/>
    <cellStyle name="Input 13 4 2 5" xfId="30846"/>
    <cellStyle name="Input 13 4 3" xfId="17650"/>
    <cellStyle name="Input 13 4 3 2" xfId="34327"/>
    <cellStyle name="Input 13 4 4" xfId="19625"/>
    <cellStyle name="Input 13 4 4 2" xfId="36296"/>
    <cellStyle name="Input 13 4 5" xfId="16268"/>
    <cellStyle name="Input 13 4 5 2" xfId="32933"/>
    <cellStyle name="Input 13 4 6" xfId="28253"/>
    <cellStyle name="Input 13 5" xfId="10825"/>
    <cellStyle name="Input 13 5 2" xfId="13517"/>
    <cellStyle name="Input 13 5 2 2" xfId="19384"/>
    <cellStyle name="Input 13 5 2 2 2" xfId="36054"/>
    <cellStyle name="Input 13 5 2 3" xfId="22554"/>
    <cellStyle name="Input 13 5 2 3 2" xfId="39253"/>
    <cellStyle name="Input 13 5 2 4" xfId="25413"/>
    <cellStyle name="Input 13 5 2 4 2" xfId="42151"/>
    <cellStyle name="Input 13 5 2 5" xfId="30191"/>
    <cellStyle name="Input 13 5 3" xfId="17067"/>
    <cellStyle name="Input 13 5 3 2" xfId="33742"/>
    <cellStyle name="Input 13 5 4" xfId="15904"/>
    <cellStyle name="Input 13 5 4 2" xfId="32568"/>
    <cellStyle name="Input 13 5 5" xfId="15745"/>
    <cellStyle name="Input 13 5 5 2" xfId="32406"/>
    <cellStyle name="Input 13 5 6" xfId="27600"/>
    <cellStyle name="Input 13 6" xfId="12266"/>
    <cellStyle name="Input 13 6 2" xfId="14940"/>
    <cellStyle name="Input 13 6 2 2" xfId="20661"/>
    <cellStyle name="Input 13 6 2 2 2" xfId="37329"/>
    <cellStyle name="Input 13 6 2 3" xfId="23793"/>
    <cellStyle name="Input 13 6 2 3 2" xfId="40504"/>
    <cellStyle name="Input 13 6 2 4" xfId="26544"/>
    <cellStyle name="Input 13 6 2 4 2" xfId="43285"/>
    <cellStyle name="Input 13 6 2 5" xfId="31611"/>
    <cellStyle name="Input 13 6 3" xfId="18374"/>
    <cellStyle name="Input 13 6 3 2" xfId="35049"/>
    <cellStyle name="Input 13 6 4" xfId="21619"/>
    <cellStyle name="Input 13 6 4 2" xfId="38294"/>
    <cellStyle name="Input 13 6 5" xfId="24637"/>
    <cellStyle name="Input 13 6 5 2" xfId="41358"/>
    <cellStyle name="Input 13 6 6" xfId="29013"/>
    <cellStyle name="Input 13 7" xfId="13164"/>
    <cellStyle name="Input 13 7 2" xfId="19096"/>
    <cellStyle name="Input 13 7 2 2" xfId="35767"/>
    <cellStyle name="Input 13 7 3" xfId="22290"/>
    <cellStyle name="Input 13 7 3 2" xfId="38983"/>
    <cellStyle name="Input 13 7 4" xfId="25179"/>
    <cellStyle name="Input 13 7 4 2" xfId="41915"/>
    <cellStyle name="Input 13 7 5" xfId="29840"/>
    <cellStyle name="Input 13 8" xfId="16754"/>
    <cellStyle name="Input 13 8 2" xfId="33428"/>
    <cellStyle name="Input 13 9" xfId="21275"/>
    <cellStyle name="Input 13 9 2" xfId="37947"/>
    <cellStyle name="Input 14" xfId="9308"/>
    <cellStyle name="Input 14 10" xfId="21708"/>
    <cellStyle name="Input 14 10 2" xfId="38383"/>
    <cellStyle name="Input 14 11" xfId="27247"/>
    <cellStyle name="Input 14 2" xfId="11328"/>
    <cellStyle name="Input 14 2 2" xfId="11795"/>
    <cellStyle name="Input 14 2 2 2" xfId="14469"/>
    <cellStyle name="Input 14 2 2 2 2" xfId="20232"/>
    <cellStyle name="Input 14 2 2 2 2 2" xfId="36901"/>
    <cellStyle name="Input 14 2 2 2 3" xfId="23373"/>
    <cellStyle name="Input 14 2 2 2 3 2" xfId="40081"/>
    <cellStyle name="Input 14 2 2 2 4" xfId="26155"/>
    <cellStyle name="Input 14 2 2 2 4 2" xfId="42895"/>
    <cellStyle name="Input 14 2 2 2 5" xfId="31141"/>
    <cellStyle name="Input 14 2 2 3" xfId="17946"/>
    <cellStyle name="Input 14 2 2 3 2" xfId="34622"/>
    <cellStyle name="Input 14 2 2 4" xfId="18350"/>
    <cellStyle name="Input 14 2 2 4 2" xfId="35025"/>
    <cellStyle name="Input 14 2 2 5" xfId="17158"/>
    <cellStyle name="Input 14 2 2 5 2" xfId="33834"/>
    <cellStyle name="Input 14 2 2 6" xfId="28544"/>
    <cellStyle name="Input 14 2 3" xfId="12049"/>
    <cellStyle name="Input 14 2 3 2" xfId="14723"/>
    <cellStyle name="Input 14 2 3 2 2" xfId="20486"/>
    <cellStyle name="Input 14 2 3 2 2 2" xfId="37154"/>
    <cellStyle name="Input 14 2 3 2 3" xfId="23625"/>
    <cellStyle name="Input 14 2 3 2 3 2" xfId="40335"/>
    <cellStyle name="Input 14 2 3 2 4" xfId="26408"/>
    <cellStyle name="Input 14 2 3 2 4 2" xfId="43149"/>
    <cellStyle name="Input 14 2 3 2 5" xfId="31394"/>
    <cellStyle name="Input 14 2 3 3" xfId="18200"/>
    <cellStyle name="Input 14 2 3 3 2" xfId="34875"/>
    <cellStyle name="Input 14 2 3 4" xfId="21452"/>
    <cellStyle name="Input 14 2 3 4 2" xfId="38126"/>
    <cellStyle name="Input 14 2 3 5" xfId="24502"/>
    <cellStyle name="Input 14 2 3 5 2" xfId="41222"/>
    <cellStyle name="Input 14 2 3 6" xfId="28796"/>
    <cellStyle name="Input 14 2 4" xfId="12840"/>
    <cellStyle name="Input 14 2 4 2" xfId="15453"/>
    <cellStyle name="Input 14 2 4 2 2" xfId="21088"/>
    <cellStyle name="Input 14 2 4 2 2 2" xfId="37757"/>
    <cellStyle name="Input 14 2 4 2 3" xfId="24201"/>
    <cellStyle name="Input 14 2 4 2 3 2" xfId="40918"/>
    <cellStyle name="Input 14 2 4 2 4" xfId="26907"/>
    <cellStyle name="Input 14 2 4 2 4 2" xfId="43648"/>
    <cellStyle name="Input 14 2 4 2 5" xfId="32124"/>
    <cellStyle name="Input 14 2 4 3" xfId="18847"/>
    <cellStyle name="Input 14 2 4 3 2" xfId="35525"/>
    <cellStyle name="Input 14 2 4 4" xfId="22056"/>
    <cellStyle name="Input 14 2 4 4 2" xfId="38738"/>
    <cellStyle name="Input 14 2 4 5" xfId="24994"/>
    <cellStyle name="Input 14 2 4 5 2" xfId="41721"/>
    <cellStyle name="Input 14 2 4 6" xfId="29526"/>
    <cellStyle name="Input 14 2 5" xfId="14001"/>
    <cellStyle name="Input 14 2 5 2" xfId="19791"/>
    <cellStyle name="Input 14 2 5 2 2" xfId="36461"/>
    <cellStyle name="Input 14 2 5 3" xfId="22941"/>
    <cellStyle name="Input 14 2 5 3 2" xfId="39643"/>
    <cellStyle name="Input 14 2 5 4" xfId="25737"/>
    <cellStyle name="Input 14 2 5 4 2" xfId="42476"/>
    <cellStyle name="Input 14 2 5 5" xfId="30674"/>
    <cellStyle name="Input 14 2 6" xfId="17498"/>
    <cellStyle name="Input 14 2 6 2" xfId="34175"/>
    <cellStyle name="Input 14 2 7" xfId="15758"/>
    <cellStyle name="Input 14 2 7 2" xfId="32419"/>
    <cellStyle name="Input 14 2 8" xfId="22334"/>
    <cellStyle name="Input 14 2 8 2" xfId="39027"/>
    <cellStyle name="Input 14 2 9" xfId="28082"/>
    <cellStyle name="Input 14 3" xfId="10876"/>
    <cellStyle name="Input 14 3 2" xfId="13564"/>
    <cellStyle name="Input 14 3 2 2" xfId="19429"/>
    <cellStyle name="Input 14 3 2 2 2" xfId="36099"/>
    <cellStyle name="Input 14 3 2 3" xfId="22599"/>
    <cellStyle name="Input 14 3 2 3 2" xfId="39298"/>
    <cellStyle name="Input 14 3 2 4" xfId="25448"/>
    <cellStyle name="Input 14 3 2 4 2" xfId="42186"/>
    <cellStyle name="Input 14 3 2 5" xfId="30238"/>
    <cellStyle name="Input 14 3 3" xfId="17114"/>
    <cellStyle name="Input 14 3 3 2" xfId="33790"/>
    <cellStyle name="Input 14 3 4" xfId="18633"/>
    <cellStyle name="Input 14 3 4 2" xfId="35310"/>
    <cellStyle name="Input 14 3 5" xfId="19574"/>
    <cellStyle name="Input 14 3 5 2" xfId="36245"/>
    <cellStyle name="Input 14 3 6" xfId="27647"/>
    <cellStyle name="Input 14 4" xfId="11495"/>
    <cellStyle name="Input 14 4 2" xfId="14169"/>
    <cellStyle name="Input 14 4 2 2" xfId="19932"/>
    <cellStyle name="Input 14 4 2 2 2" xfId="36602"/>
    <cellStyle name="Input 14 4 2 3" xfId="23078"/>
    <cellStyle name="Input 14 4 2 3 2" xfId="39781"/>
    <cellStyle name="Input 14 4 2 4" xfId="25857"/>
    <cellStyle name="Input 14 4 2 4 2" xfId="42596"/>
    <cellStyle name="Input 14 4 2 5" xfId="30842"/>
    <cellStyle name="Input 14 4 3" xfId="17646"/>
    <cellStyle name="Input 14 4 3 2" xfId="34323"/>
    <cellStyle name="Input 14 4 4" xfId="20570"/>
    <cellStyle name="Input 14 4 4 2" xfId="37238"/>
    <cellStyle name="Input 14 4 5" xfId="22221"/>
    <cellStyle name="Input 14 4 5 2" xfId="38912"/>
    <cellStyle name="Input 14 4 6" xfId="28249"/>
    <cellStyle name="Input 14 5" xfId="11483"/>
    <cellStyle name="Input 14 5 2" xfId="14157"/>
    <cellStyle name="Input 14 5 2 2" xfId="19920"/>
    <cellStyle name="Input 14 5 2 2 2" xfId="36590"/>
    <cellStyle name="Input 14 5 2 3" xfId="23066"/>
    <cellStyle name="Input 14 5 2 3 2" xfId="39769"/>
    <cellStyle name="Input 14 5 2 4" xfId="25845"/>
    <cellStyle name="Input 14 5 2 4 2" xfId="42584"/>
    <cellStyle name="Input 14 5 2 5" xfId="30830"/>
    <cellStyle name="Input 14 5 3" xfId="17634"/>
    <cellStyle name="Input 14 5 3 2" xfId="34311"/>
    <cellStyle name="Input 14 5 4" xfId="20642"/>
    <cellStyle name="Input 14 5 4 2" xfId="37310"/>
    <cellStyle name="Input 14 5 5" xfId="16676"/>
    <cellStyle name="Input 14 5 5 2" xfId="33350"/>
    <cellStyle name="Input 14 5 6" xfId="28237"/>
    <cellStyle name="Input 14 6" xfId="12262"/>
    <cellStyle name="Input 14 6 2" xfId="14936"/>
    <cellStyle name="Input 14 6 2 2" xfId="20657"/>
    <cellStyle name="Input 14 6 2 2 2" xfId="37325"/>
    <cellStyle name="Input 14 6 2 3" xfId="23789"/>
    <cellStyle name="Input 14 6 2 3 2" xfId="40500"/>
    <cellStyle name="Input 14 6 2 4" xfId="26540"/>
    <cellStyle name="Input 14 6 2 4 2" xfId="43281"/>
    <cellStyle name="Input 14 6 2 5" xfId="31607"/>
    <cellStyle name="Input 14 6 3" xfId="18370"/>
    <cellStyle name="Input 14 6 3 2" xfId="35045"/>
    <cellStyle name="Input 14 6 4" xfId="21615"/>
    <cellStyle name="Input 14 6 4 2" xfId="38290"/>
    <cellStyle name="Input 14 6 5" xfId="24633"/>
    <cellStyle name="Input 14 6 5 2" xfId="41354"/>
    <cellStyle name="Input 14 6 6" xfId="29009"/>
    <cellStyle name="Input 14 7" xfId="13160"/>
    <cellStyle name="Input 14 7 2" xfId="19092"/>
    <cellStyle name="Input 14 7 2 2" xfId="35763"/>
    <cellStyle name="Input 14 7 3" xfId="22286"/>
    <cellStyle name="Input 14 7 3 2" xfId="38979"/>
    <cellStyle name="Input 14 7 4" xfId="25175"/>
    <cellStyle name="Input 14 7 4 2" xfId="41911"/>
    <cellStyle name="Input 14 7 5" xfId="29836"/>
    <cellStyle name="Input 14 8" xfId="16749"/>
    <cellStyle name="Input 14 8 2" xfId="33423"/>
    <cellStyle name="Input 14 9" xfId="16301"/>
    <cellStyle name="Input 14 9 2" xfId="32968"/>
    <cellStyle name="Input 15" xfId="9264"/>
    <cellStyle name="Input 15 10" xfId="15980"/>
    <cellStyle name="Input 15 10 2" xfId="32646"/>
    <cellStyle name="Input 15 11" xfId="27250"/>
    <cellStyle name="Input 15 2" xfId="11331"/>
    <cellStyle name="Input 15 2 2" xfId="11798"/>
    <cellStyle name="Input 15 2 2 2" xfId="14472"/>
    <cellStyle name="Input 15 2 2 2 2" xfId="20235"/>
    <cellStyle name="Input 15 2 2 2 2 2" xfId="36904"/>
    <cellStyle name="Input 15 2 2 2 3" xfId="23376"/>
    <cellStyle name="Input 15 2 2 2 3 2" xfId="40084"/>
    <cellStyle name="Input 15 2 2 2 4" xfId="26158"/>
    <cellStyle name="Input 15 2 2 2 4 2" xfId="42898"/>
    <cellStyle name="Input 15 2 2 2 5" xfId="31144"/>
    <cellStyle name="Input 15 2 2 3" xfId="17949"/>
    <cellStyle name="Input 15 2 2 3 2" xfId="34625"/>
    <cellStyle name="Input 15 2 2 4" xfId="19772"/>
    <cellStyle name="Input 15 2 2 4 2" xfId="36442"/>
    <cellStyle name="Input 15 2 2 5" xfId="24342"/>
    <cellStyle name="Input 15 2 2 5 2" xfId="41060"/>
    <cellStyle name="Input 15 2 2 6" xfId="28547"/>
    <cellStyle name="Input 15 2 3" xfId="12052"/>
    <cellStyle name="Input 15 2 3 2" xfId="14726"/>
    <cellStyle name="Input 15 2 3 2 2" xfId="20489"/>
    <cellStyle name="Input 15 2 3 2 2 2" xfId="37157"/>
    <cellStyle name="Input 15 2 3 2 3" xfId="23628"/>
    <cellStyle name="Input 15 2 3 2 3 2" xfId="40338"/>
    <cellStyle name="Input 15 2 3 2 4" xfId="26411"/>
    <cellStyle name="Input 15 2 3 2 4 2" xfId="43152"/>
    <cellStyle name="Input 15 2 3 2 5" xfId="31397"/>
    <cellStyle name="Input 15 2 3 3" xfId="18203"/>
    <cellStyle name="Input 15 2 3 3 2" xfId="34878"/>
    <cellStyle name="Input 15 2 3 4" xfId="21455"/>
    <cellStyle name="Input 15 2 3 4 2" xfId="38129"/>
    <cellStyle name="Input 15 2 3 5" xfId="24505"/>
    <cellStyle name="Input 15 2 3 5 2" xfId="41225"/>
    <cellStyle name="Input 15 2 3 6" xfId="28799"/>
    <cellStyle name="Input 15 2 4" xfId="12843"/>
    <cellStyle name="Input 15 2 4 2" xfId="15456"/>
    <cellStyle name="Input 15 2 4 2 2" xfId="21091"/>
    <cellStyle name="Input 15 2 4 2 2 2" xfId="37760"/>
    <cellStyle name="Input 15 2 4 2 3" xfId="24204"/>
    <cellStyle name="Input 15 2 4 2 3 2" xfId="40921"/>
    <cellStyle name="Input 15 2 4 2 4" xfId="26910"/>
    <cellStyle name="Input 15 2 4 2 4 2" xfId="43651"/>
    <cellStyle name="Input 15 2 4 2 5" xfId="32127"/>
    <cellStyle name="Input 15 2 4 3" xfId="18850"/>
    <cellStyle name="Input 15 2 4 3 2" xfId="35528"/>
    <cellStyle name="Input 15 2 4 4" xfId="22059"/>
    <cellStyle name="Input 15 2 4 4 2" xfId="38741"/>
    <cellStyle name="Input 15 2 4 5" xfId="24997"/>
    <cellStyle name="Input 15 2 4 5 2" xfId="41724"/>
    <cellStyle name="Input 15 2 4 6" xfId="29529"/>
    <cellStyle name="Input 15 2 5" xfId="14004"/>
    <cellStyle name="Input 15 2 5 2" xfId="19794"/>
    <cellStyle name="Input 15 2 5 2 2" xfId="36464"/>
    <cellStyle name="Input 15 2 5 3" xfId="22944"/>
    <cellStyle name="Input 15 2 5 3 2" xfId="39646"/>
    <cellStyle name="Input 15 2 5 4" xfId="25740"/>
    <cellStyle name="Input 15 2 5 4 2" xfId="42479"/>
    <cellStyle name="Input 15 2 5 5" xfId="30677"/>
    <cellStyle name="Input 15 2 6" xfId="17501"/>
    <cellStyle name="Input 15 2 6 2" xfId="34178"/>
    <cellStyle name="Input 15 2 7" xfId="15756"/>
    <cellStyle name="Input 15 2 7 2" xfId="32417"/>
    <cellStyle name="Input 15 2 8" xfId="22646"/>
    <cellStyle name="Input 15 2 8 2" xfId="39346"/>
    <cellStyle name="Input 15 2 9" xfId="28085"/>
    <cellStyle name="Input 15 3" xfId="10879"/>
    <cellStyle name="Input 15 3 2" xfId="13567"/>
    <cellStyle name="Input 15 3 2 2" xfId="19432"/>
    <cellStyle name="Input 15 3 2 2 2" xfId="36102"/>
    <cellStyle name="Input 15 3 2 3" xfId="22602"/>
    <cellStyle name="Input 15 3 2 3 2" xfId="39301"/>
    <cellStyle name="Input 15 3 2 4" xfId="25451"/>
    <cellStyle name="Input 15 3 2 4 2" xfId="42189"/>
    <cellStyle name="Input 15 3 2 5" xfId="30241"/>
    <cellStyle name="Input 15 3 3" xfId="17117"/>
    <cellStyle name="Input 15 3 3 2" xfId="33793"/>
    <cellStyle name="Input 15 3 4" xfId="16565"/>
    <cellStyle name="Input 15 3 4 2" xfId="33238"/>
    <cellStyle name="Input 15 3 5" xfId="16141"/>
    <cellStyle name="Input 15 3 5 2" xfId="32806"/>
    <cellStyle name="Input 15 3 6" xfId="27650"/>
    <cellStyle name="Input 15 4" xfId="11498"/>
    <cellStyle name="Input 15 4 2" xfId="14172"/>
    <cellStyle name="Input 15 4 2 2" xfId="19935"/>
    <cellStyle name="Input 15 4 2 2 2" xfId="36605"/>
    <cellStyle name="Input 15 4 2 3" xfId="23081"/>
    <cellStyle name="Input 15 4 2 3 2" xfId="39784"/>
    <cellStyle name="Input 15 4 2 4" xfId="25860"/>
    <cellStyle name="Input 15 4 2 4 2" xfId="42599"/>
    <cellStyle name="Input 15 4 2 5" xfId="30845"/>
    <cellStyle name="Input 15 4 3" xfId="17649"/>
    <cellStyle name="Input 15 4 3 2" xfId="34326"/>
    <cellStyle name="Input 15 4 4" xfId="16894"/>
    <cellStyle name="Input 15 4 4 2" xfId="33570"/>
    <cellStyle name="Input 15 4 5" xfId="22517"/>
    <cellStyle name="Input 15 4 5 2" xfId="39213"/>
    <cellStyle name="Input 15 4 6" xfId="28252"/>
    <cellStyle name="Input 15 5" xfId="10824"/>
    <cellStyle name="Input 15 5 2" xfId="13516"/>
    <cellStyle name="Input 15 5 2 2" xfId="19383"/>
    <cellStyle name="Input 15 5 2 2 2" xfId="36053"/>
    <cellStyle name="Input 15 5 2 3" xfId="22553"/>
    <cellStyle name="Input 15 5 2 3 2" xfId="39252"/>
    <cellStyle name="Input 15 5 2 4" xfId="25412"/>
    <cellStyle name="Input 15 5 2 4 2" xfId="42150"/>
    <cellStyle name="Input 15 5 2 5" xfId="30190"/>
    <cellStyle name="Input 15 5 3" xfId="17066"/>
    <cellStyle name="Input 15 5 3 2" xfId="33741"/>
    <cellStyle name="Input 15 5 4" xfId="15905"/>
    <cellStyle name="Input 15 5 4 2" xfId="32569"/>
    <cellStyle name="Input 15 5 5" xfId="22150"/>
    <cellStyle name="Input 15 5 5 2" xfId="38833"/>
    <cellStyle name="Input 15 5 6" xfId="27599"/>
    <cellStyle name="Input 15 6" xfId="12265"/>
    <cellStyle name="Input 15 6 2" xfId="14939"/>
    <cellStyle name="Input 15 6 2 2" xfId="20660"/>
    <cellStyle name="Input 15 6 2 2 2" xfId="37328"/>
    <cellStyle name="Input 15 6 2 3" xfId="23792"/>
    <cellStyle name="Input 15 6 2 3 2" xfId="40503"/>
    <cellStyle name="Input 15 6 2 4" xfId="26543"/>
    <cellStyle name="Input 15 6 2 4 2" xfId="43284"/>
    <cellStyle name="Input 15 6 2 5" xfId="31610"/>
    <cellStyle name="Input 15 6 3" xfId="18373"/>
    <cellStyle name="Input 15 6 3 2" xfId="35048"/>
    <cellStyle name="Input 15 6 4" xfId="21618"/>
    <cellStyle name="Input 15 6 4 2" xfId="38293"/>
    <cellStyle name="Input 15 6 5" xfId="24636"/>
    <cellStyle name="Input 15 6 5 2" xfId="41357"/>
    <cellStyle name="Input 15 6 6" xfId="29012"/>
    <cellStyle name="Input 15 7" xfId="13163"/>
    <cellStyle name="Input 15 7 2" xfId="19095"/>
    <cellStyle name="Input 15 7 2 2" xfId="35766"/>
    <cellStyle name="Input 15 7 3" xfId="22289"/>
    <cellStyle name="Input 15 7 3 2" xfId="38982"/>
    <cellStyle name="Input 15 7 4" xfId="25178"/>
    <cellStyle name="Input 15 7 4 2" xfId="41914"/>
    <cellStyle name="Input 15 7 5" xfId="29839"/>
    <cellStyle name="Input 15 8" xfId="16753"/>
    <cellStyle name="Input 15 8 2" xfId="33427"/>
    <cellStyle name="Input 15 9" xfId="16018"/>
    <cellStyle name="Input 15 9 2" xfId="32684"/>
    <cellStyle name="Input 16" xfId="10461"/>
    <cellStyle name="Input 16 10" xfId="22694"/>
    <cellStyle name="Input 16 10 2" xfId="39394"/>
    <cellStyle name="Input 16 11" xfId="27248"/>
    <cellStyle name="Input 16 2" xfId="11329"/>
    <cellStyle name="Input 16 2 2" xfId="11796"/>
    <cellStyle name="Input 16 2 2 2" xfId="14470"/>
    <cellStyle name="Input 16 2 2 2 2" xfId="20233"/>
    <cellStyle name="Input 16 2 2 2 2 2" xfId="36902"/>
    <cellStyle name="Input 16 2 2 2 3" xfId="23374"/>
    <cellStyle name="Input 16 2 2 2 3 2" xfId="40082"/>
    <cellStyle name="Input 16 2 2 2 4" xfId="26156"/>
    <cellStyle name="Input 16 2 2 2 4 2" xfId="42896"/>
    <cellStyle name="Input 16 2 2 2 5" xfId="31142"/>
    <cellStyle name="Input 16 2 2 3" xfId="17947"/>
    <cellStyle name="Input 16 2 2 3 2" xfId="34623"/>
    <cellStyle name="Input 16 2 2 4" xfId="19409"/>
    <cellStyle name="Input 16 2 2 4 2" xfId="36079"/>
    <cellStyle name="Input 16 2 2 5" xfId="17461"/>
    <cellStyle name="Input 16 2 2 5 2" xfId="34138"/>
    <cellStyle name="Input 16 2 2 6" xfId="28545"/>
    <cellStyle name="Input 16 2 3" xfId="12050"/>
    <cellStyle name="Input 16 2 3 2" xfId="14724"/>
    <cellStyle name="Input 16 2 3 2 2" xfId="20487"/>
    <cellStyle name="Input 16 2 3 2 2 2" xfId="37155"/>
    <cellStyle name="Input 16 2 3 2 3" xfId="23626"/>
    <cellStyle name="Input 16 2 3 2 3 2" xfId="40336"/>
    <cellStyle name="Input 16 2 3 2 4" xfId="26409"/>
    <cellStyle name="Input 16 2 3 2 4 2" xfId="43150"/>
    <cellStyle name="Input 16 2 3 2 5" xfId="31395"/>
    <cellStyle name="Input 16 2 3 3" xfId="18201"/>
    <cellStyle name="Input 16 2 3 3 2" xfId="34876"/>
    <cellStyle name="Input 16 2 3 4" xfId="21453"/>
    <cellStyle name="Input 16 2 3 4 2" xfId="38127"/>
    <cellStyle name="Input 16 2 3 5" xfId="24503"/>
    <cellStyle name="Input 16 2 3 5 2" xfId="41223"/>
    <cellStyle name="Input 16 2 3 6" xfId="28797"/>
    <cellStyle name="Input 16 2 4" xfId="12841"/>
    <cellStyle name="Input 16 2 4 2" xfId="15454"/>
    <cellStyle name="Input 16 2 4 2 2" xfId="21089"/>
    <cellStyle name="Input 16 2 4 2 2 2" xfId="37758"/>
    <cellStyle name="Input 16 2 4 2 3" xfId="24202"/>
    <cellStyle name="Input 16 2 4 2 3 2" xfId="40919"/>
    <cellStyle name="Input 16 2 4 2 4" xfId="26908"/>
    <cellStyle name="Input 16 2 4 2 4 2" xfId="43649"/>
    <cellStyle name="Input 16 2 4 2 5" xfId="32125"/>
    <cellStyle name="Input 16 2 4 3" xfId="18848"/>
    <cellStyle name="Input 16 2 4 3 2" xfId="35526"/>
    <cellStyle name="Input 16 2 4 4" xfId="22057"/>
    <cellStyle name="Input 16 2 4 4 2" xfId="38739"/>
    <cellStyle name="Input 16 2 4 5" xfId="24995"/>
    <cellStyle name="Input 16 2 4 5 2" xfId="41722"/>
    <cellStyle name="Input 16 2 4 6" xfId="29527"/>
    <cellStyle name="Input 16 2 5" xfId="14002"/>
    <cellStyle name="Input 16 2 5 2" xfId="19792"/>
    <cellStyle name="Input 16 2 5 2 2" xfId="36462"/>
    <cellStyle name="Input 16 2 5 3" xfId="22942"/>
    <cellStyle name="Input 16 2 5 3 2" xfId="39644"/>
    <cellStyle name="Input 16 2 5 4" xfId="25738"/>
    <cellStyle name="Input 16 2 5 4 2" xfId="42477"/>
    <cellStyle name="Input 16 2 5 5" xfId="30675"/>
    <cellStyle name="Input 16 2 6" xfId="17499"/>
    <cellStyle name="Input 16 2 6 2" xfId="34176"/>
    <cellStyle name="Input 16 2 7" xfId="16506"/>
    <cellStyle name="Input 16 2 7 2" xfId="33178"/>
    <cellStyle name="Input 16 2 8" xfId="23837"/>
    <cellStyle name="Input 16 2 8 2" xfId="40548"/>
    <cellStyle name="Input 16 2 9" xfId="28083"/>
    <cellStyle name="Input 16 3" xfId="10877"/>
    <cellStyle name="Input 16 3 2" xfId="13565"/>
    <cellStyle name="Input 16 3 2 2" xfId="19430"/>
    <cellStyle name="Input 16 3 2 2 2" xfId="36100"/>
    <cellStyle name="Input 16 3 2 3" xfId="22600"/>
    <cellStyle name="Input 16 3 2 3 2" xfId="39299"/>
    <cellStyle name="Input 16 3 2 4" xfId="25449"/>
    <cellStyle name="Input 16 3 2 4 2" xfId="42187"/>
    <cellStyle name="Input 16 3 2 5" xfId="30239"/>
    <cellStyle name="Input 16 3 3" xfId="17115"/>
    <cellStyle name="Input 16 3 3 2" xfId="33791"/>
    <cellStyle name="Input 16 3 4" xfId="18556"/>
    <cellStyle name="Input 16 3 4 2" xfId="35233"/>
    <cellStyle name="Input 16 3 5" xfId="16931"/>
    <cellStyle name="Input 16 3 5 2" xfId="33607"/>
    <cellStyle name="Input 16 3 6" xfId="27648"/>
    <cellStyle name="Input 16 4" xfId="11496"/>
    <cellStyle name="Input 16 4 2" xfId="14170"/>
    <cellStyle name="Input 16 4 2 2" xfId="19933"/>
    <cellStyle name="Input 16 4 2 2 2" xfId="36603"/>
    <cellStyle name="Input 16 4 2 3" xfId="23079"/>
    <cellStyle name="Input 16 4 2 3 2" xfId="39782"/>
    <cellStyle name="Input 16 4 2 4" xfId="25858"/>
    <cellStyle name="Input 16 4 2 4 2" xfId="42597"/>
    <cellStyle name="Input 16 4 2 5" xfId="30843"/>
    <cellStyle name="Input 16 4 3" xfId="17647"/>
    <cellStyle name="Input 16 4 3 2" xfId="34324"/>
    <cellStyle name="Input 16 4 4" xfId="18284"/>
    <cellStyle name="Input 16 4 4 2" xfId="34959"/>
    <cellStyle name="Input 16 4 5" xfId="23723"/>
    <cellStyle name="Input 16 4 5 2" xfId="40433"/>
    <cellStyle name="Input 16 4 6" xfId="28250"/>
    <cellStyle name="Input 16 5" xfId="10635"/>
    <cellStyle name="Input 16 5 2" xfId="13314"/>
    <cellStyle name="Input 16 5 2 2" xfId="19222"/>
    <cellStyle name="Input 16 5 2 2 2" xfId="35893"/>
    <cellStyle name="Input 16 5 2 3" xfId="22405"/>
    <cellStyle name="Input 16 5 2 3 2" xfId="39098"/>
    <cellStyle name="Input 16 5 2 4" xfId="25271"/>
    <cellStyle name="Input 16 5 2 4 2" xfId="42007"/>
    <cellStyle name="Input 16 5 2 5" xfId="29990"/>
    <cellStyle name="Input 16 5 3" xfId="16902"/>
    <cellStyle name="Input 16 5 3 2" xfId="33578"/>
    <cellStyle name="Input 16 5 4" xfId="15959"/>
    <cellStyle name="Input 16 5 4 2" xfId="32625"/>
    <cellStyle name="Input 16 5 5" xfId="16337"/>
    <cellStyle name="Input 16 5 5 2" xfId="33006"/>
    <cellStyle name="Input 16 5 6" xfId="27401"/>
    <cellStyle name="Input 16 6" xfId="12263"/>
    <cellStyle name="Input 16 6 2" xfId="14937"/>
    <cellStyle name="Input 16 6 2 2" xfId="20658"/>
    <cellStyle name="Input 16 6 2 2 2" xfId="37326"/>
    <cellStyle name="Input 16 6 2 3" xfId="23790"/>
    <cellStyle name="Input 16 6 2 3 2" xfId="40501"/>
    <cellStyle name="Input 16 6 2 4" xfId="26541"/>
    <cellStyle name="Input 16 6 2 4 2" xfId="43282"/>
    <cellStyle name="Input 16 6 2 5" xfId="31608"/>
    <cellStyle name="Input 16 6 3" xfId="18371"/>
    <cellStyle name="Input 16 6 3 2" xfId="35046"/>
    <cellStyle name="Input 16 6 4" xfId="21616"/>
    <cellStyle name="Input 16 6 4 2" xfId="38291"/>
    <cellStyle name="Input 16 6 5" xfId="24634"/>
    <cellStyle name="Input 16 6 5 2" xfId="41355"/>
    <cellStyle name="Input 16 6 6" xfId="29010"/>
    <cellStyle name="Input 16 7" xfId="13161"/>
    <cellStyle name="Input 16 7 2" xfId="19093"/>
    <cellStyle name="Input 16 7 2 2" xfId="35764"/>
    <cellStyle name="Input 16 7 3" xfId="22287"/>
    <cellStyle name="Input 16 7 3 2" xfId="38980"/>
    <cellStyle name="Input 16 7 4" xfId="25176"/>
    <cellStyle name="Input 16 7 4 2" xfId="41912"/>
    <cellStyle name="Input 16 7 5" xfId="29837"/>
    <cellStyle name="Input 16 8" xfId="16750"/>
    <cellStyle name="Input 16 8 2" xfId="33424"/>
    <cellStyle name="Input 16 9" xfId="16019"/>
    <cellStyle name="Input 16 9 2" xfId="32685"/>
    <cellStyle name="Input 17" xfId="10465"/>
    <cellStyle name="Input 17 10" xfId="22151"/>
    <cellStyle name="Input 17 10 2" xfId="38834"/>
    <cellStyle name="Input 17 11" xfId="27249"/>
    <cellStyle name="Input 17 2" xfId="11330"/>
    <cellStyle name="Input 17 2 2" xfId="11797"/>
    <cellStyle name="Input 17 2 2 2" xfId="14471"/>
    <cellStyle name="Input 17 2 2 2 2" xfId="20234"/>
    <cellStyle name="Input 17 2 2 2 2 2" xfId="36903"/>
    <cellStyle name="Input 17 2 2 2 3" xfId="23375"/>
    <cellStyle name="Input 17 2 2 2 3 2" xfId="40083"/>
    <cellStyle name="Input 17 2 2 2 4" xfId="26157"/>
    <cellStyle name="Input 17 2 2 2 4 2" xfId="42897"/>
    <cellStyle name="Input 17 2 2 2 5" xfId="31143"/>
    <cellStyle name="Input 17 2 2 3" xfId="17948"/>
    <cellStyle name="Input 17 2 2 3 2" xfId="34624"/>
    <cellStyle name="Input 17 2 2 4" xfId="17096"/>
    <cellStyle name="Input 17 2 2 4 2" xfId="33771"/>
    <cellStyle name="Input 17 2 2 5" xfId="24352"/>
    <cellStyle name="Input 17 2 2 5 2" xfId="41070"/>
    <cellStyle name="Input 17 2 2 6" xfId="28546"/>
    <cellStyle name="Input 17 2 3" xfId="12051"/>
    <cellStyle name="Input 17 2 3 2" xfId="14725"/>
    <cellStyle name="Input 17 2 3 2 2" xfId="20488"/>
    <cellStyle name="Input 17 2 3 2 2 2" xfId="37156"/>
    <cellStyle name="Input 17 2 3 2 3" xfId="23627"/>
    <cellStyle name="Input 17 2 3 2 3 2" xfId="40337"/>
    <cellStyle name="Input 17 2 3 2 4" xfId="26410"/>
    <cellStyle name="Input 17 2 3 2 4 2" xfId="43151"/>
    <cellStyle name="Input 17 2 3 2 5" xfId="31396"/>
    <cellStyle name="Input 17 2 3 3" xfId="18202"/>
    <cellStyle name="Input 17 2 3 3 2" xfId="34877"/>
    <cellStyle name="Input 17 2 3 4" xfId="21454"/>
    <cellStyle name="Input 17 2 3 4 2" xfId="38128"/>
    <cellStyle name="Input 17 2 3 5" xfId="24504"/>
    <cellStyle name="Input 17 2 3 5 2" xfId="41224"/>
    <cellStyle name="Input 17 2 3 6" xfId="28798"/>
    <cellStyle name="Input 17 2 4" xfId="12842"/>
    <cellStyle name="Input 17 2 4 2" xfId="15455"/>
    <cellStyle name="Input 17 2 4 2 2" xfId="21090"/>
    <cellStyle name="Input 17 2 4 2 2 2" xfId="37759"/>
    <cellStyle name="Input 17 2 4 2 3" xfId="24203"/>
    <cellStyle name="Input 17 2 4 2 3 2" xfId="40920"/>
    <cellStyle name="Input 17 2 4 2 4" xfId="26909"/>
    <cellStyle name="Input 17 2 4 2 4 2" xfId="43650"/>
    <cellStyle name="Input 17 2 4 2 5" xfId="32126"/>
    <cellStyle name="Input 17 2 4 3" xfId="18849"/>
    <cellStyle name="Input 17 2 4 3 2" xfId="35527"/>
    <cellStyle name="Input 17 2 4 4" xfId="22058"/>
    <cellStyle name="Input 17 2 4 4 2" xfId="38740"/>
    <cellStyle name="Input 17 2 4 5" xfId="24996"/>
    <cellStyle name="Input 17 2 4 5 2" xfId="41723"/>
    <cellStyle name="Input 17 2 4 6" xfId="29528"/>
    <cellStyle name="Input 17 2 5" xfId="14003"/>
    <cellStyle name="Input 17 2 5 2" xfId="19793"/>
    <cellStyle name="Input 17 2 5 2 2" xfId="36463"/>
    <cellStyle name="Input 17 2 5 3" xfId="22943"/>
    <cellStyle name="Input 17 2 5 3 2" xfId="39645"/>
    <cellStyle name="Input 17 2 5 4" xfId="25739"/>
    <cellStyle name="Input 17 2 5 4 2" xfId="42478"/>
    <cellStyle name="Input 17 2 5 5" xfId="30676"/>
    <cellStyle name="Input 17 2 6" xfId="17500"/>
    <cellStyle name="Input 17 2 6 2" xfId="34177"/>
    <cellStyle name="Input 17 2 7" xfId="15757"/>
    <cellStyle name="Input 17 2 7 2" xfId="32418"/>
    <cellStyle name="Input 17 2 8" xfId="21663"/>
    <cellStyle name="Input 17 2 8 2" xfId="38338"/>
    <cellStyle name="Input 17 2 9" xfId="28084"/>
    <cellStyle name="Input 17 3" xfId="10878"/>
    <cellStyle name="Input 17 3 2" xfId="13566"/>
    <cellStyle name="Input 17 3 2 2" xfId="19431"/>
    <cellStyle name="Input 17 3 2 2 2" xfId="36101"/>
    <cellStyle name="Input 17 3 2 3" xfId="22601"/>
    <cellStyle name="Input 17 3 2 3 2" xfId="39300"/>
    <cellStyle name="Input 17 3 2 4" xfId="25450"/>
    <cellStyle name="Input 17 3 2 4 2" xfId="42188"/>
    <cellStyle name="Input 17 3 2 5" xfId="30240"/>
    <cellStyle name="Input 17 3 3" xfId="17116"/>
    <cellStyle name="Input 17 3 3 2" xfId="33792"/>
    <cellStyle name="Input 17 3 4" xfId="18509"/>
    <cellStyle name="Input 17 3 4 2" xfId="35186"/>
    <cellStyle name="Input 17 3 5" xfId="19252"/>
    <cellStyle name="Input 17 3 5 2" xfId="35923"/>
    <cellStyle name="Input 17 3 6" xfId="27649"/>
    <cellStyle name="Input 17 4" xfId="11497"/>
    <cellStyle name="Input 17 4 2" xfId="14171"/>
    <cellStyle name="Input 17 4 2 2" xfId="19934"/>
    <cellStyle name="Input 17 4 2 2 2" xfId="36604"/>
    <cellStyle name="Input 17 4 2 3" xfId="23080"/>
    <cellStyle name="Input 17 4 2 3 2" xfId="39783"/>
    <cellStyle name="Input 17 4 2 4" xfId="25859"/>
    <cellStyle name="Input 17 4 2 4 2" xfId="42598"/>
    <cellStyle name="Input 17 4 2 5" xfId="30844"/>
    <cellStyle name="Input 17 4 3" xfId="17648"/>
    <cellStyle name="Input 17 4 3 2" xfId="34325"/>
    <cellStyle name="Input 17 4 4" xfId="19213"/>
    <cellStyle name="Input 17 4 4 2" xfId="35884"/>
    <cellStyle name="Input 17 4 5" xfId="21549"/>
    <cellStyle name="Input 17 4 5 2" xfId="38223"/>
    <cellStyle name="Input 17 4 6" xfId="28251"/>
    <cellStyle name="Input 17 5" xfId="10714"/>
    <cellStyle name="Input 17 5 2" xfId="13397"/>
    <cellStyle name="Input 17 5 2 2" xfId="19274"/>
    <cellStyle name="Input 17 5 2 2 2" xfId="35945"/>
    <cellStyle name="Input 17 5 2 3" xfId="22454"/>
    <cellStyle name="Input 17 5 2 3 2" xfId="39147"/>
    <cellStyle name="Input 17 5 2 4" xfId="25319"/>
    <cellStyle name="Input 17 5 2 4 2" xfId="42055"/>
    <cellStyle name="Input 17 5 2 5" xfId="30073"/>
    <cellStyle name="Input 17 5 3" xfId="16953"/>
    <cellStyle name="Input 17 5 3 2" xfId="33629"/>
    <cellStyle name="Input 17 5 4" xfId="19644"/>
    <cellStyle name="Input 17 5 4 2" xfId="36315"/>
    <cellStyle name="Input 17 5 5" xfId="16126"/>
    <cellStyle name="Input 17 5 5 2" xfId="32790"/>
    <cellStyle name="Input 17 5 6" xfId="27484"/>
    <cellStyle name="Input 17 6" xfId="12264"/>
    <cellStyle name="Input 17 6 2" xfId="14938"/>
    <cellStyle name="Input 17 6 2 2" xfId="20659"/>
    <cellStyle name="Input 17 6 2 2 2" xfId="37327"/>
    <cellStyle name="Input 17 6 2 3" xfId="23791"/>
    <cellStyle name="Input 17 6 2 3 2" xfId="40502"/>
    <cellStyle name="Input 17 6 2 4" xfId="26542"/>
    <cellStyle name="Input 17 6 2 4 2" xfId="43283"/>
    <cellStyle name="Input 17 6 2 5" xfId="31609"/>
    <cellStyle name="Input 17 6 3" xfId="18372"/>
    <cellStyle name="Input 17 6 3 2" xfId="35047"/>
    <cellStyle name="Input 17 6 4" xfId="21617"/>
    <cellStyle name="Input 17 6 4 2" xfId="38292"/>
    <cellStyle name="Input 17 6 5" xfId="24635"/>
    <cellStyle name="Input 17 6 5 2" xfId="41356"/>
    <cellStyle name="Input 17 6 6" xfId="29011"/>
    <cellStyle name="Input 17 7" xfId="13162"/>
    <cellStyle name="Input 17 7 2" xfId="19094"/>
    <cellStyle name="Input 17 7 2 2" xfId="35765"/>
    <cellStyle name="Input 17 7 3" xfId="22288"/>
    <cellStyle name="Input 17 7 3 2" xfId="38981"/>
    <cellStyle name="Input 17 7 4" xfId="25177"/>
    <cellStyle name="Input 17 7 4 2" xfId="41913"/>
    <cellStyle name="Input 17 7 5" xfId="29838"/>
    <cellStyle name="Input 17 8" xfId="16752"/>
    <cellStyle name="Input 17 8 2" xfId="33426"/>
    <cellStyle name="Input 17 9" xfId="21276"/>
    <cellStyle name="Input 17 9 2" xfId="37948"/>
    <cellStyle name="Input 18" xfId="10532"/>
    <cellStyle name="Input 18 10" xfId="16325"/>
    <cellStyle name="Input 18 10 2" xfId="32994"/>
    <cellStyle name="Input 18 11" xfId="27306"/>
    <cellStyle name="Input 18 2" xfId="11391"/>
    <cellStyle name="Input 18 2 2" xfId="11841"/>
    <cellStyle name="Input 18 2 2 2" xfId="14515"/>
    <cellStyle name="Input 18 2 2 2 2" xfId="20278"/>
    <cellStyle name="Input 18 2 2 2 2 2" xfId="36947"/>
    <cellStyle name="Input 18 2 2 2 3" xfId="23419"/>
    <cellStyle name="Input 18 2 2 2 3 2" xfId="40127"/>
    <cellStyle name="Input 18 2 2 2 4" xfId="26201"/>
    <cellStyle name="Input 18 2 2 2 4 2" xfId="42941"/>
    <cellStyle name="Input 18 2 2 2 5" xfId="31187"/>
    <cellStyle name="Input 18 2 2 3" xfId="17992"/>
    <cellStyle name="Input 18 2 2 3 2" xfId="34668"/>
    <cellStyle name="Input 18 2 2 4" xfId="9975"/>
    <cellStyle name="Input 18 2 2 4 2" xfId="27092"/>
    <cellStyle name="Input 18 2 2 5" xfId="16285"/>
    <cellStyle name="Input 18 2 2 5 2" xfId="32951"/>
    <cellStyle name="Input 18 2 2 6" xfId="28590"/>
    <cellStyle name="Input 18 2 3" xfId="12091"/>
    <cellStyle name="Input 18 2 3 2" xfId="14765"/>
    <cellStyle name="Input 18 2 3 2 2" xfId="20528"/>
    <cellStyle name="Input 18 2 3 2 2 2" xfId="37196"/>
    <cellStyle name="Input 18 2 3 2 3" xfId="23667"/>
    <cellStyle name="Input 18 2 3 2 3 2" xfId="40377"/>
    <cellStyle name="Input 18 2 3 2 4" xfId="26450"/>
    <cellStyle name="Input 18 2 3 2 4 2" xfId="43191"/>
    <cellStyle name="Input 18 2 3 2 5" xfId="31436"/>
    <cellStyle name="Input 18 2 3 3" xfId="18242"/>
    <cellStyle name="Input 18 2 3 3 2" xfId="34917"/>
    <cellStyle name="Input 18 2 3 4" xfId="21494"/>
    <cellStyle name="Input 18 2 3 4 2" xfId="38168"/>
    <cellStyle name="Input 18 2 3 5" xfId="24544"/>
    <cellStyle name="Input 18 2 3 5 2" xfId="41264"/>
    <cellStyle name="Input 18 2 3 6" xfId="28838"/>
    <cellStyle name="Input 18 2 4" xfId="12899"/>
    <cellStyle name="Input 18 2 4 2" xfId="15512"/>
    <cellStyle name="Input 18 2 4 2 2" xfId="21139"/>
    <cellStyle name="Input 18 2 4 2 2 2" xfId="37809"/>
    <cellStyle name="Input 18 2 4 2 3" xfId="24253"/>
    <cellStyle name="Input 18 2 4 2 3 2" xfId="40970"/>
    <cellStyle name="Input 18 2 4 2 4" xfId="26949"/>
    <cellStyle name="Input 18 2 4 2 4 2" xfId="43690"/>
    <cellStyle name="Input 18 2 4 2 5" xfId="32183"/>
    <cellStyle name="Input 18 2 4 3" xfId="18896"/>
    <cellStyle name="Input 18 2 4 3 2" xfId="35575"/>
    <cellStyle name="Input 18 2 4 4" xfId="22107"/>
    <cellStyle name="Input 18 2 4 4 2" xfId="38790"/>
    <cellStyle name="Input 18 2 4 5" xfId="25036"/>
    <cellStyle name="Input 18 2 4 5 2" xfId="41763"/>
    <cellStyle name="Input 18 2 4 6" xfId="29585"/>
    <cellStyle name="Input 18 2 5" xfId="14060"/>
    <cellStyle name="Input 18 2 5 2" xfId="19844"/>
    <cellStyle name="Input 18 2 5 2 2" xfId="36514"/>
    <cellStyle name="Input 18 2 5 3" xfId="22994"/>
    <cellStyle name="Input 18 2 5 3 2" xfId="39696"/>
    <cellStyle name="Input 18 2 5 4" xfId="25779"/>
    <cellStyle name="Input 18 2 5 4 2" xfId="42518"/>
    <cellStyle name="Input 18 2 5 5" xfId="30733"/>
    <cellStyle name="Input 18 2 6" xfId="17558"/>
    <cellStyle name="Input 18 2 6 2" xfId="34235"/>
    <cellStyle name="Input 18 2 7" xfId="15747"/>
    <cellStyle name="Input 18 2 7 2" xfId="32408"/>
    <cellStyle name="Input 18 2 8" xfId="22989"/>
    <cellStyle name="Input 18 2 8 2" xfId="39691"/>
    <cellStyle name="Input 18 2 9" xfId="28141"/>
    <cellStyle name="Input 18 3" xfId="10939"/>
    <cellStyle name="Input 18 3 2" xfId="13623"/>
    <cellStyle name="Input 18 3 2 2" xfId="19484"/>
    <cellStyle name="Input 18 3 2 2 2" xfId="36154"/>
    <cellStyle name="Input 18 3 2 3" xfId="22648"/>
    <cellStyle name="Input 18 3 2 3 2" xfId="39348"/>
    <cellStyle name="Input 18 3 2 4" xfId="25490"/>
    <cellStyle name="Input 18 3 2 4 2" xfId="42228"/>
    <cellStyle name="Input 18 3 2 5" xfId="30297"/>
    <cellStyle name="Input 18 3 3" xfId="17176"/>
    <cellStyle name="Input 18 3 3 2" xfId="33852"/>
    <cellStyle name="Input 18 3 4" xfId="15852"/>
    <cellStyle name="Input 18 3 4 2" xfId="32516"/>
    <cellStyle name="Input 18 3 5" xfId="16152"/>
    <cellStyle name="Input 18 3 5 2" xfId="32817"/>
    <cellStyle name="Input 18 3 6" xfId="27705"/>
    <cellStyle name="Input 18 4" xfId="11541"/>
    <cellStyle name="Input 18 4 2" xfId="14215"/>
    <cellStyle name="Input 18 4 2 2" xfId="19978"/>
    <cellStyle name="Input 18 4 2 2 2" xfId="36648"/>
    <cellStyle name="Input 18 4 2 3" xfId="23124"/>
    <cellStyle name="Input 18 4 2 3 2" xfId="39827"/>
    <cellStyle name="Input 18 4 2 4" xfId="25903"/>
    <cellStyle name="Input 18 4 2 4 2" xfId="42642"/>
    <cellStyle name="Input 18 4 2 5" xfId="30888"/>
    <cellStyle name="Input 18 4 3" xfId="17692"/>
    <cellStyle name="Input 18 4 3 2" xfId="34369"/>
    <cellStyle name="Input 18 4 4" xfId="17551"/>
    <cellStyle name="Input 18 4 4 2" xfId="34228"/>
    <cellStyle name="Input 18 4 5" xfId="16194"/>
    <cellStyle name="Input 18 4 5 2" xfId="32859"/>
    <cellStyle name="Input 18 4 6" xfId="28295"/>
    <cellStyle name="Input 18 5" xfId="10665"/>
    <cellStyle name="Input 18 5 2" xfId="13347"/>
    <cellStyle name="Input 18 5 2 2" xfId="19255"/>
    <cellStyle name="Input 18 5 2 2 2" xfId="35926"/>
    <cellStyle name="Input 18 5 2 3" xfId="22435"/>
    <cellStyle name="Input 18 5 2 3 2" xfId="39128"/>
    <cellStyle name="Input 18 5 2 4" xfId="25300"/>
    <cellStyle name="Input 18 5 2 4 2" xfId="42036"/>
    <cellStyle name="Input 18 5 2 5" xfId="30023"/>
    <cellStyle name="Input 18 5 3" xfId="16934"/>
    <cellStyle name="Input 18 5 3 2" xfId="33610"/>
    <cellStyle name="Input 18 5 4" xfId="15936"/>
    <cellStyle name="Input 18 5 4 2" xfId="32601"/>
    <cellStyle name="Input 18 5 5" xfId="21277"/>
    <cellStyle name="Input 18 5 5 2" xfId="37949"/>
    <cellStyle name="Input 18 5 6" xfId="27434"/>
    <cellStyle name="Input 18 6" xfId="12321"/>
    <cellStyle name="Input 18 6 2" xfId="14995"/>
    <cellStyle name="Input 18 6 2 2" xfId="20711"/>
    <cellStyle name="Input 18 6 2 2 2" xfId="37379"/>
    <cellStyle name="Input 18 6 2 3" xfId="23839"/>
    <cellStyle name="Input 18 6 2 3 2" xfId="40550"/>
    <cellStyle name="Input 18 6 2 4" xfId="26582"/>
    <cellStyle name="Input 18 6 2 4 2" xfId="43323"/>
    <cellStyle name="Input 18 6 2 5" xfId="31666"/>
    <cellStyle name="Input 18 6 3" xfId="18423"/>
    <cellStyle name="Input 18 6 3 2" xfId="35099"/>
    <cellStyle name="Input 18 6 4" xfId="21665"/>
    <cellStyle name="Input 18 6 4 2" xfId="38340"/>
    <cellStyle name="Input 18 6 5" xfId="24675"/>
    <cellStyle name="Input 18 6 5 2" xfId="41396"/>
    <cellStyle name="Input 18 6 6" xfId="29068"/>
    <cellStyle name="Input 18 7" xfId="13219"/>
    <cellStyle name="Input 18 7 2" xfId="19146"/>
    <cellStyle name="Input 18 7 2 2" xfId="35817"/>
    <cellStyle name="Input 18 7 3" xfId="22336"/>
    <cellStyle name="Input 18 7 3 2" xfId="39029"/>
    <cellStyle name="Input 18 7 4" xfId="25217"/>
    <cellStyle name="Input 18 7 4 2" xfId="41953"/>
    <cellStyle name="Input 18 7 5" xfId="29895"/>
    <cellStyle name="Input 18 8" xfId="16816"/>
    <cellStyle name="Input 18 8 2" xfId="33491"/>
    <cellStyle name="Input 18 9" xfId="16590"/>
    <cellStyle name="Input 18 9 2" xfId="33263"/>
    <cellStyle name="Input 19" xfId="10540"/>
    <cellStyle name="Input 19 10" xfId="16367"/>
    <cellStyle name="Input 19 10 2" xfId="33035"/>
    <cellStyle name="Input 19 11" xfId="27313"/>
    <cellStyle name="Input 19 2" xfId="11399"/>
    <cellStyle name="Input 19 2 2" xfId="11843"/>
    <cellStyle name="Input 19 2 2 2" xfId="14517"/>
    <cellStyle name="Input 19 2 2 2 2" xfId="20280"/>
    <cellStyle name="Input 19 2 2 2 2 2" xfId="36949"/>
    <cellStyle name="Input 19 2 2 2 3" xfId="23421"/>
    <cellStyle name="Input 19 2 2 2 3 2" xfId="40129"/>
    <cellStyle name="Input 19 2 2 2 4" xfId="26203"/>
    <cellStyle name="Input 19 2 2 2 4 2" xfId="42943"/>
    <cellStyle name="Input 19 2 2 2 5" xfId="31189"/>
    <cellStyle name="Input 19 2 2 3" xfId="17994"/>
    <cellStyle name="Input 19 2 2 3 2" xfId="34670"/>
    <cellStyle name="Input 19 2 2 4" xfId="16240"/>
    <cellStyle name="Input 19 2 2 4 2" xfId="32905"/>
    <cellStyle name="Input 19 2 2 5" xfId="23994"/>
    <cellStyle name="Input 19 2 2 5 2" xfId="40707"/>
    <cellStyle name="Input 19 2 2 6" xfId="28592"/>
    <cellStyle name="Input 19 2 3" xfId="12093"/>
    <cellStyle name="Input 19 2 3 2" xfId="14767"/>
    <cellStyle name="Input 19 2 3 2 2" xfId="20530"/>
    <cellStyle name="Input 19 2 3 2 2 2" xfId="37198"/>
    <cellStyle name="Input 19 2 3 2 3" xfId="23669"/>
    <cellStyle name="Input 19 2 3 2 3 2" xfId="40379"/>
    <cellStyle name="Input 19 2 3 2 4" xfId="26452"/>
    <cellStyle name="Input 19 2 3 2 4 2" xfId="43193"/>
    <cellStyle name="Input 19 2 3 2 5" xfId="31438"/>
    <cellStyle name="Input 19 2 3 3" xfId="18244"/>
    <cellStyle name="Input 19 2 3 3 2" xfId="34919"/>
    <cellStyle name="Input 19 2 3 4" xfId="21496"/>
    <cellStyle name="Input 19 2 3 4 2" xfId="38170"/>
    <cellStyle name="Input 19 2 3 5" xfId="24546"/>
    <cellStyle name="Input 19 2 3 5 2" xfId="41266"/>
    <cellStyle name="Input 19 2 3 6" xfId="28840"/>
    <cellStyle name="Input 19 2 4" xfId="12906"/>
    <cellStyle name="Input 19 2 4 2" xfId="15519"/>
    <cellStyle name="Input 19 2 4 2 2" xfId="21143"/>
    <cellStyle name="Input 19 2 4 2 2 2" xfId="37813"/>
    <cellStyle name="Input 19 2 4 2 3" xfId="24255"/>
    <cellStyle name="Input 19 2 4 2 3 2" xfId="40972"/>
    <cellStyle name="Input 19 2 4 2 4" xfId="26951"/>
    <cellStyle name="Input 19 2 4 2 4 2" xfId="43692"/>
    <cellStyle name="Input 19 2 4 2 5" xfId="32190"/>
    <cellStyle name="Input 19 2 4 3" xfId="18900"/>
    <cellStyle name="Input 19 2 4 3 2" xfId="35579"/>
    <cellStyle name="Input 19 2 4 4" xfId="22109"/>
    <cellStyle name="Input 19 2 4 4 2" xfId="38792"/>
    <cellStyle name="Input 19 2 4 5" xfId="25038"/>
    <cellStyle name="Input 19 2 4 5 2" xfId="41765"/>
    <cellStyle name="Input 19 2 4 6" xfId="29592"/>
    <cellStyle name="Input 19 2 5" xfId="14067"/>
    <cellStyle name="Input 19 2 5 2" xfId="19847"/>
    <cellStyle name="Input 19 2 5 2 2" xfId="36517"/>
    <cellStyle name="Input 19 2 5 3" xfId="22996"/>
    <cellStyle name="Input 19 2 5 3 2" xfId="39698"/>
    <cellStyle name="Input 19 2 5 4" xfId="25781"/>
    <cellStyle name="Input 19 2 5 4 2" xfId="42520"/>
    <cellStyle name="Input 19 2 5 5" xfId="30740"/>
    <cellStyle name="Input 19 2 6" xfId="17563"/>
    <cellStyle name="Input 19 2 6 2" xfId="34240"/>
    <cellStyle name="Input 19 2 7" xfId="21265"/>
    <cellStyle name="Input 19 2 7 2" xfId="37937"/>
    <cellStyle name="Input 19 2 8" xfId="22586"/>
    <cellStyle name="Input 19 2 8 2" xfId="39285"/>
    <cellStyle name="Input 19 2 9" xfId="28148"/>
    <cellStyle name="Input 19 3" xfId="10947"/>
    <cellStyle name="Input 19 3 2" xfId="13630"/>
    <cellStyle name="Input 19 3 2 2" xfId="19488"/>
    <cellStyle name="Input 19 3 2 2 2" xfId="36158"/>
    <cellStyle name="Input 19 3 2 3" xfId="22650"/>
    <cellStyle name="Input 19 3 2 3 2" xfId="39350"/>
    <cellStyle name="Input 19 3 2 4" xfId="25492"/>
    <cellStyle name="Input 19 3 2 4 2" xfId="42230"/>
    <cellStyle name="Input 19 3 2 5" xfId="30304"/>
    <cellStyle name="Input 19 3 3" xfId="17180"/>
    <cellStyle name="Input 19 3 3 2" xfId="33856"/>
    <cellStyle name="Input 19 3 4" xfId="15850"/>
    <cellStyle name="Input 19 3 4 2" xfId="32514"/>
    <cellStyle name="Input 19 3 5" xfId="19439"/>
    <cellStyle name="Input 19 3 5 2" xfId="36109"/>
    <cellStyle name="Input 19 3 6" xfId="27712"/>
    <cellStyle name="Input 19 4" xfId="11543"/>
    <cellStyle name="Input 19 4 2" xfId="14217"/>
    <cellStyle name="Input 19 4 2 2" xfId="19980"/>
    <cellStyle name="Input 19 4 2 2 2" xfId="36650"/>
    <cellStyle name="Input 19 4 2 3" xfId="23126"/>
    <cellStyle name="Input 19 4 2 3 2" xfId="39829"/>
    <cellStyle name="Input 19 4 2 4" xfId="25905"/>
    <cellStyle name="Input 19 4 2 4 2" xfId="42644"/>
    <cellStyle name="Input 19 4 2 5" xfId="30890"/>
    <cellStyle name="Input 19 4 3" xfId="17694"/>
    <cellStyle name="Input 19 4 3 2" xfId="34371"/>
    <cellStyle name="Input 19 4 4" xfId="19077"/>
    <cellStyle name="Input 19 4 4 2" xfId="35747"/>
    <cellStyle name="Input 19 4 5" xfId="16452"/>
    <cellStyle name="Input 19 4 5 2" xfId="33122"/>
    <cellStyle name="Input 19 4 6" xfId="28297"/>
    <cellStyle name="Input 19 5" xfId="11539"/>
    <cellStyle name="Input 19 5 2" xfId="14213"/>
    <cellStyle name="Input 19 5 2 2" xfId="19976"/>
    <cellStyle name="Input 19 5 2 2 2" xfId="36646"/>
    <cellStyle name="Input 19 5 2 3" xfId="23122"/>
    <cellStyle name="Input 19 5 2 3 2" xfId="39825"/>
    <cellStyle name="Input 19 5 2 4" xfId="25901"/>
    <cellStyle name="Input 19 5 2 4 2" xfId="42640"/>
    <cellStyle name="Input 19 5 2 5" xfId="30886"/>
    <cellStyle name="Input 19 5 3" xfId="17690"/>
    <cellStyle name="Input 19 5 3 2" xfId="34367"/>
    <cellStyle name="Input 19 5 4" xfId="21134"/>
    <cellStyle name="Input 19 5 4 2" xfId="37804"/>
    <cellStyle name="Input 19 5 5" xfId="16451"/>
    <cellStyle name="Input 19 5 5 2" xfId="33121"/>
    <cellStyle name="Input 19 5 6" xfId="28293"/>
    <cellStyle name="Input 19 6" xfId="12328"/>
    <cellStyle name="Input 19 6 2" xfId="15002"/>
    <cellStyle name="Input 19 6 2 2" xfId="20714"/>
    <cellStyle name="Input 19 6 2 2 2" xfId="37382"/>
    <cellStyle name="Input 19 6 2 3" xfId="23841"/>
    <cellStyle name="Input 19 6 2 3 2" xfId="40552"/>
    <cellStyle name="Input 19 6 2 4" xfId="26584"/>
    <cellStyle name="Input 19 6 2 4 2" xfId="43325"/>
    <cellStyle name="Input 19 6 2 5" xfId="31673"/>
    <cellStyle name="Input 19 6 3" xfId="18426"/>
    <cellStyle name="Input 19 6 3 2" xfId="35102"/>
    <cellStyle name="Input 19 6 4" xfId="21668"/>
    <cellStyle name="Input 19 6 4 2" xfId="38343"/>
    <cellStyle name="Input 19 6 5" xfId="24677"/>
    <cellStyle name="Input 19 6 5 2" xfId="41398"/>
    <cellStyle name="Input 19 6 6" xfId="29075"/>
    <cellStyle name="Input 19 7" xfId="13226"/>
    <cellStyle name="Input 19 7 2" xfId="19149"/>
    <cellStyle name="Input 19 7 2 2" xfId="35820"/>
    <cellStyle name="Input 19 7 3" xfId="22338"/>
    <cellStyle name="Input 19 7 3 2" xfId="39031"/>
    <cellStyle name="Input 19 7 4" xfId="25219"/>
    <cellStyle name="Input 19 7 4 2" xfId="41955"/>
    <cellStyle name="Input 19 7 5" xfId="29902"/>
    <cellStyle name="Input 19 8" xfId="16820"/>
    <cellStyle name="Input 19 8 2" xfId="33495"/>
    <cellStyle name="Input 19 9" xfId="16000"/>
    <cellStyle name="Input 19 9 2" xfId="32666"/>
    <cellStyle name="Input 2" xfId="83"/>
    <cellStyle name="Input 2 10" xfId="1901"/>
    <cellStyle name="Input 2 10 10" xfId="11082"/>
    <cellStyle name="Input 2 10 2" xfId="1902"/>
    <cellStyle name="Input 2 10 2 2" xfId="1903"/>
    <cellStyle name="Input 2 10 2 2 2" xfId="20072"/>
    <cellStyle name="Input 2 10 2 2 2 2" xfId="36742"/>
    <cellStyle name="Input 2 10 2 2 3" xfId="23216"/>
    <cellStyle name="Input 2 10 2 2 3 2" xfId="39921"/>
    <cellStyle name="Input 2 10 2 2 4" xfId="25996"/>
    <cellStyle name="Input 2 10 2 2 4 2" xfId="42735"/>
    <cellStyle name="Input 2 10 2 2 5" xfId="30982"/>
    <cellStyle name="Input 2 10 2 2 6" xfId="14309"/>
    <cellStyle name="Input 2 10 2 3" xfId="1904"/>
    <cellStyle name="Input 2 10 2 3 2" xfId="34463"/>
    <cellStyle name="Input 2 10 2 3 3" xfId="17786"/>
    <cellStyle name="Input 2 10 2 4" xfId="15716"/>
    <cellStyle name="Input 2 10 2 4 2" xfId="32376"/>
    <cellStyle name="Input 2 10 2 5" xfId="19557"/>
    <cellStyle name="Input 2 10 2 5 2" xfId="36228"/>
    <cellStyle name="Input 2 10 2 6" xfId="28387"/>
    <cellStyle name="Input 2 10 2 7" xfId="11635"/>
    <cellStyle name="Input 2 10 3" xfId="1905"/>
    <cellStyle name="Input 2 10 3 2" xfId="14573"/>
    <cellStyle name="Input 2 10 3 2 2" xfId="20336"/>
    <cellStyle name="Input 2 10 3 2 2 2" xfId="37005"/>
    <cellStyle name="Input 2 10 3 2 3" xfId="23477"/>
    <cellStyle name="Input 2 10 3 2 3 2" xfId="40185"/>
    <cellStyle name="Input 2 10 3 2 4" xfId="26259"/>
    <cellStyle name="Input 2 10 3 2 4 2" xfId="42999"/>
    <cellStyle name="Input 2 10 3 2 5" xfId="31245"/>
    <cellStyle name="Input 2 10 3 3" xfId="18050"/>
    <cellStyle name="Input 2 10 3 3 2" xfId="34726"/>
    <cellStyle name="Input 2 10 3 4" xfId="21304"/>
    <cellStyle name="Input 2 10 3 4 2" xfId="37976"/>
    <cellStyle name="Input 2 10 3 5" xfId="16688"/>
    <cellStyle name="Input 2 10 3 5 2" xfId="33362"/>
    <cellStyle name="Input 2 10 3 6" xfId="28648"/>
    <cellStyle name="Input 2 10 3 7" xfId="11899"/>
    <cellStyle name="Input 2 10 4" xfId="1906"/>
    <cellStyle name="Input 2 10 4 2" xfId="15183"/>
    <cellStyle name="Input 2 10 4 2 2" xfId="20857"/>
    <cellStyle name="Input 2 10 4 2 2 2" xfId="37526"/>
    <cellStyle name="Input 2 10 4 2 3" xfId="23977"/>
    <cellStyle name="Input 2 10 4 2 3 2" xfId="40690"/>
    <cellStyle name="Input 2 10 4 2 4" xfId="26712"/>
    <cellStyle name="Input 2 10 4 2 4 2" xfId="43453"/>
    <cellStyle name="Input 2 10 4 2 5" xfId="31854"/>
    <cellStyle name="Input 2 10 4 3" xfId="18594"/>
    <cellStyle name="Input 2 10 4 3 2" xfId="35271"/>
    <cellStyle name="Input 2 10 4 4" xfId="21819"/>
    <cellStyle name="Input 2 10 4 4 2" xfId="38497"/>
    <cellStyle name="Input 2 10 4 5" xfId="24803"/>
    <cellStyle name="Input 2 10 4 5 2" xfId="41526"/>
    <cellStyle name="Input 2 10 4 6" xfId="29256"/>
    <cellStyle name="Input 2 10 4 7" xfId="12544"/>
    <cellStyle name="Input 2 10 5" xfId="7552"/>
    <cellStyle name="Input 2 10 5 2" xfId="19603"/>
    <cellStyle name="Input 2 10 5 2 2" xfId="36274"/>
    <cellStyle name="Input 2 10 5 3" xfId="22758"/>
    <cellStyle name="Input 2 10 5 3 2" xfId="39458"/>
    <cellStyle name="Input 2 10 5 4" xfId="25588"/>
    <cellStyle name="Input 2 10 5 4 2" xfId="42326"/>
    <cellStyle name="Input 2 10 5 5" xfId="30451"/>
    <cellStyle name="Input 2 10 5 6" xfId="13777"/>
    <cellStyle name="Input 2 10 6" xfId="17289"/>
    <cellStyle name="Input 2 10 6 2" xfId="33966"/>
    <cellStyle name="Input 2 10 7" xfId="15801"/>
    <cellStyle name="Input 2 10 7 2" xfId="32463"/>
    <cellStyle name="Input 2 10 8" xfId="21748"/>
    <cellStyle name="Input 2 10 8 2" xfId="38425"/>
    <cellStyle name="Input 2 10 9" xfId="27859"/>
    <cellStyle name="Input 2 11" xfId="1907"/>
    <cellStyle name="Input 2 11 2" xfId="1908"/>
    <cellStyle name="Input 2 11 2 2" xfId="1909"/>
    <cellStyle name="Input 2 11 2 2 2" xfId="20925"/>
    <cellStyle name="Input 2 11 2 2 2 2" xfId="37594"/>
    <cellStyle name="Input 2 11 2 2 3" xfId="24042"/>
    <cellStyle name="Input 2 11 2 2 3 2" xfId="40756"/>
    <cellStyle name="Input 2 11 2 2 4" xfId="26768"/>
    <cellStyle name="Input 2 11 2 2 4 2" xfId="43509"/>
    <cellStyle name="Input 2 11 2 2 5" xfId="31953"/>
    <cellStyle name="Input 2 11 2 2 6" xfId="15282"/>
    <cellStyle name="Input 2 11 2 3" xfId="1910"/>
    <cellStyle name="Input 2 11 2 3 2" xfId="35351"/>
    <cellStyle name="Input 2 11 2 3 3" xfId="18674"/>
    <cellStyle name="Input 2 11 2 4" xfId="21891"/>
    <cellStyle name="Input 2 11 2 4 2" xfId="38570"/>
    <cellStyle name="Input 2 11 2 5" xfId="24858"/>
    <cellStyle name="Input 2 11 2 5 2" xfId="41582"/>
    <cellStyle name="Input 2 11 2 6" xfId="29355"/>
    <cellStyle name="Input 2 11 2 7" xfId="12657"/>
    <cellStyle name="Input 2 11 3" xfId="1911"/>
    <cellStyle name="Input 2 11 3 2" xfId="19241"/>
    <cellStyle name="Input 2 11 3 2 2" xfId="35912"/>
    <cellStyle name="Input 2 11 3 3" xfId="22423"/>
    <cellStyle name="Input 2 11 3 3 2" xfId="39116"/>
    <cellStyle name="Input 2 11 3 4" xfId="25288"/>
    <cellStyle name="Input 2 11 3 4 2" xfId="42024"/>
    <cellStyle name="Input 2 11 3 5" xfId="30009"/>
    <cellStyle name="Input 2 11 3 6" xfId="13333"/>
    <cellStyle name="Input 2 11 4" xfId="1912"/>
    <cellStyle name="Input 2 11 4 2" xfId="33596"/>
    <cellStyle name="Input 2 11 4 3" xfId="16920"/>
    <cellStyle name="Input 2 11 5" xfId="7553"/>
    <cellStyle name="Input 2 11 5 2" xfId="32947"/>
    <cellStyle name="Input 2 11 5 3" xfId="16281"/>
    <cellStyle name="Input 2 11 6" xfId="23919"/>
    <cellStyle name="Input 2 11 6 2" xfId="40632"/>
    <cellStyle name="Input 2 11 7" xfId="27420"/>
    <cellStyle name="Input 2 11 8" xfId="10654"/>
    <cellStyle name="Input 2 12" xfId="1913"/>
    <cellStyle name="Input 2 12 2" xfId="1914"/>
    <cellStyle name="Input 2 12 2 2" xfId="1915"/>
    <cellStyle name="Input 2 12 2 2 2" xfId="37441"/>
    <cellStyle name="Input 2 12 2 2 3" xfId="20772"/>
    <cellStyle name="Input 2 12 2 3" xfId="1916"/>
    <cellStyle name="Input 2 12 2 3 2" xfId="40607"/>
    <cellStyle name="Input 2 12 2 3 3" xfId="23896"/>
    <cellStyle name="Input 2 12 2 4" xfId="26633"/>
    <cellStyle name="Input 2 12 2 4 2" xfId="43374"/>
    <cellStyle name="Input 2 12 2 5" xfId="31749"/>
    <cellStyle name="Input 2 12 2 6" xfId="15078"/>
    <cellStyle name="Input 2 12 3" xfId="1917"/>
    <cellStyle name="Input 2 12 3 2" xfId="35162"/>
    <cellStyle name="Input 2 12 3 3" xfId="18485"/>
    <cellStyle name="Input 2 12 4" xfId="1918"/>
    <cellStyle name="Input 2 12 4 2" xfId="38399"/>
    <cellStyle name="Input 2 12 4 3" xfId="21724"/>
    <cellStyle name="Input 2 12 5" xfId="7554"/>
    <cellStyle name="Input 2 12 5 2" xfId="41447"/>
    <cellStyle name="Input 2 12 5 3" xfId="24726"/>
    <cellStyle name="Input 2 12 6" xfId="29151"/>
    <cellStyle name="Input 2 12 7" xfId="12409"/>
    <cellStyle name="Input 2 13" xfId="1919"/>
    <cellStyle name="Input 2 13 2" xfId="1920"/>
    <cellStyle name="Input 2 13 2 2" xfId="1921"/>
    <cellStyle name="Input 2 13 2 2 2" xfId="35639"/>
    <cellStyle name="Input 2 13 2 3" xfId="1922"/>
    <cellStyle name="Input 2 13 2 4" xfId="18961"/>
    <cellStyle name="Input 2 13 3" xfId="1923"/>
    <cellStyle name="Input 2 13 3 2" xfId="38854"/>
    <cellStyle name="Input 2 13 3 3" xfId="22170"/>
    <cellStyle name="Input 2 13 4" xfId="1924"/>
    <cellStyle name="Input 2 13 4 2" xfId="41808"/>
    <cellStyle name="Input 2 13 4 3" xfId="25080"/>
    <cellStyle name="Input 2 13 5" xfId="7555"/>
    <cellStyle name="Input 2 13 5 2" xfId="29672"/>
    <cellStyle name="Input 2 13 6" xfId="12988"/>
    <cellStyle name="Input 2 14" xfId="1925"/>
    <cellStyle name="Input 2 14 2" xfId="1926"/>
    <cellStyle name="Input 2 14 2 2" xfId="1927"/>
    <cellStyle name="Input 2 14 2 3" xfId="1928"/>
    <cellStyle name="Input 2 14 3" xfId="1929"/>
    <cellStyle name="Input 2 14 4" xfId="1930"/>
    <cellStyle name="Input 2 14 5" xfId="7556"/>
    <cellStyle name="Input 2 14 6" xfId="27065"/>
    <cellStyle name="Input 2 15" xfId="1931"/>
    <cellStyle name="Input 2 15 2" xfId="1932"/>
    <cellStyle name="Input 2 15 2 2" xfId="1933"/>
    <cellStyle name="Input 2 15 2 3" xfId="1934"/>
    <cellStyle name="Input 2 15 3" xfId="1935"/>
    <cellStyle name="Input 2 15 4" xfId="1936"/>
    <cellStyle name="Input 2 15 5" xfId="7557"/>
    <cellStyle name="Input 2 15 6" xfId="43805"/>
    <cellStyle name="Input 2 16" xfId="1937"/>
    <cellStyle name="Input 2 16 2" xfId="1938"/>
    <cellStyle name="Input 2 16 2 2" xfId="1939"/>
    <cellStyle name="Input 2 16 2 3" xfId="1940"/>
    <cellStyle name="Input 2 16 3" xfId="1941"/>
    <cellStyle name="Input 2 16 4" xfId="1942"/>
    <cellStyle name="Input 2 16 5" xfId="7558"/>
    <cellStyle name="Input 2 17" xfId="1943"/>
    <cellStyle name="Input 2 17 2" xfId="1944"/>
    <cellStyle name="Input 2 17 2 2" xfId="1945"/>
    <cellStyle name="Input 2 17 2 3" xfId="1946"/>
    <cellStyle name="Input 2 17 3" xfId="1947"/>
    <cellStyle name="Input 2 17 4" xfId="1948"/>
    <cellStyle name="Input 2 17 5" xfId="7559"/>
    <cellStyle name="Input 2 18" xfId="1949"/>
    <cellStyle name="Input 2 18 2" xfId="1950"/>
    <cellStyle name="Input 2 18 3" xfId="1951"/>
    <cellStyle name="Input 2 18 4" xfId="7560"/>
    <cellStyle name="Input 2 18 5" xfId="7561"/>
    <cellStyle name="Input 2 19" xfId="1952"/>
    <cellStyle name="Input 2 2" xfId="1953"/>
    <cellStyle name="Input 2 2 10" xfId="1954"/>
    <cellStyle name="Input 2 2 10 2" xfId="1955"/>
    <cellStyle name="Input 2 2 10 2 2" xfId="1956"/>
    <cellStyle name="Input 2 2 10 2 3" xfId="1957"/>
    <cellStyle name="Input 2 2 10 3" xfId="1958"/>
    <cellStyle name="Input 2 2 10 4" xfId="1959"/>
    <cellStyle name="Input 2 2 10 5" xfId="7562"/>
    <cellStyle name="Input 2 2 11" xfId="1960"/>
    <cellStyle name="Input 2 2 11 2" xfId="1961"/>
    <cellStyle name="Input 2 2 11 2 2" xfId="1962"/>
    <cellStyle name="Input 2 2 11 2 3" xfId="1963"/>
    <cellStyle name="Input 2 2 11 3" xfId="1964"/>
    <cellStyle name="Input 2 2 11 4" xfId="1965"/>
    <cellStyle name="Input 2 2 11 5" xfId="7563"/>
    <cellStyle name="Input 2 2 12" xfId="1966"/>
    <cellStyle name="Input 2 2 12 2" xfId="1967"/>
    <cellStyle name="Input 2 2 12 2 2" xfId="1968"/>
    <cellStyle name="Input 2 2 12 2 3" xfId="1969"/>
    <cellStyle name="Input 2 2 12 3" xfId="1970"/>
    <cellStyle name="Input 2 2 12 4" xfId="1971"/>
    <cellStyle name="Input 2 2 12 5" xfId="7564"/>
    <cellStyle name="Input 2 2 13" xfId="1972"/>
    <cellStyle name="Input 2 2 13 2" xfId="1973"/>
    <cellStyle name="Input 2 2 13 2 2" xfId="1974"/>
    <cellStyle name="Input 2 2 13 2 3" xfId="1975"/>
    <cellStyle name="Input 2 2 13 3" xfId="1976"/>
    <cellStyle name="Input 2 2 13 4" xfId="1977"/>
    <cellStyle name="Input 2 2 13 5" xfId="7565"/>
    <cellStyle name="Input 2 2 14" xfId="1978"/>
    <cellStyle name="Input 2 2 14 2" xfId="1979"/>
    <cellStyle name="Input 2 2 14 2 2" xfId="1980"/>
    <cellStyle name="Input 2 2 14 2 3" xfId="1981"/>
    <cellStyle name="Input 2 2 14 3" xfId="1982"/>
    <cellStyle name="Input 2 2 14 4" xfId="1983"/>
    <cellStyle name="Input 2 2 14 5" xfId="7566"/>
    <cellStyle name="Input 2 2 15" xfId="1984"/>
    <cellStyle name="Input 2 2 15 2" xfId="1985"/>
    <cellStyle name="Input 2 2 15 2 2" xfId="1986"/>
    <cellStyle name="Input 2 2 15 2 3" xfId="1987"/>
    <cellStyle name="Input 2 2 15 3" xfId="1988"/>
    <cellStyle name="Input 2 2 15 4" xfId="1989"/>
    <cellStyle name="Input 2 2 15 5" xfId="7567"/>
    <cellStyle name="Input 2 2 16" xfId="1990"/>
    <cellStyle name="Input 2 2 16 2" xfId="1991"/>
    <cellStyle name="Input 2 2 16 3" xfId="1992"/>
    <cellStyle name="Input 2 2 16 4" xfId="7568"/>
    <cellStyle name="Input 2 2 16 5" xfId="7569"/>
    <cellStyle name="Input 2 2 17" xfId="1993"/>
    <cellStyle name="Input 2 2 18" xfId="1994"/>
    <cellStyle name="Input 2 2 19" xfId="7570"/>
    <cellStyle name="Input 2 2 2" xfId="1995"/>
    <cellStyle name="Input 2 2 2 10" xfId="7571"/>
    <cellStyle name="Input 2 2 2 11" xfId="9938"/>
    <cellStyle name="Input 2 2 2 12" xfId="43967"/>
    <cellStyle name="Input 2 2 2 2" xfId="1996"/>
    <cellStyle name="Input 2 2 2 2 10" xfId="11028"/>
    <cellStyle name="Input 2 2 2 2 2" xfId="1997"/>
    <cellStyle name="Input 2 2 2 2 2 2" xfId="1998"/>
    <cellStyle name="Input 2 2 2 2 2 2 2" xfId="20034"/>
    <cellStyle name="Input 2 2 2 2 2 2 2 2" xfId="36704"/>
    <cellStyle name="Input 2 2 2 2 2 2 3" xfId="23179"/>
    <cellStyle name="Input 2 2 2 2 2 2 3 2" xfId="39883"/>
    <cellStyle name="Input 2 2 2 2 2 2 4" xfId="25958"/>
    <cellStyle name="Input 2 2 2 2 2 2 4 2" xfId="42697"/>
    <cellStyle name="Input 2 2 2 2 2 2 5" xfId="30944"/>
    <cellStyle name="Input 2 2 2 2 2 2 6" xfId="14271"/>
    <cellStyle name="Input 2 2 2 2 2 3" xfId="1999"/>
    <cellStyle name="Input 2 2 2 2 2 3 2" xfId="34425"/>
    <cellStyle name="Input 2 2 2 2 2 3 3" xfId="17748"/>
    <cellStyle name="Input 2 2 2 2 2 4" xfId="7572"/>
    <cellStyle name="Input 2 2 2 2 2 4 2" xfId="36146"/>
    <cellStyle name="Input 2 2 2 2 2 4 3" xfId="19476"/>
    <cellStyle name="Input 2 2 2 2 2 5" xfId="7573"/>
    <cellStyle name="Input 2 2 2 2 2 5 2" xfId="34080"/>
    <cellStyle name="Input 2 2 2 2 2 5 3" xfId="17404"/>
    <cellStyle name="Input 2 2 2 2 2 6" xfId="28350"/>
    <cellStyle name="Input 2 2 2 2 2 7" xfId="11597"/>
    <cellStyle name="Input 2 2 2 2 3" xfId="2000"/>
    <cellStyle name="Input 2 2 2 2 3 2" xfId="2001"/>
    <cellStyle name="Input 2 2 2 2 3 2 2" xfId="19285"/>
    <cellStyle name="Input 2 2 2 2 3 2 2 2" xfId="35956"/>
    <cellStyle name="Input 2 2 2 2 3 2 3" xfId="22465"/>
    <cellStyle name="Input 2 2 2 2 3 2 3 2" xfId="39158"/>
    <cellStyle name="Input 2 2 2 2 3 2 4" xfId="25330"/>
    <cellStyle name="Input 2 2 2 2 3 2 4 2" xfId="42066"/>
    <cellStyle name="Input 2 2 2 2 3 2 5" xfId="30084"/>
    <cellStyle name="Input 2 2 2 2 3 2 6" xfId="13408"/>
    <cellStyle name="Input 2 2 2 2 3 3" xfId="2002"/>
    <cellStyle name="Input 2 2 2 2 3 3 2" xfId="33640"/>
    <cellStyle name="Input 2 2 2 2 3 3 3" xfId="16964"/>
    <cellStyle name="Input 2 2 2 2 3 4" xfId="18940"/>
    <cellStyle name="Input 2 2 2 2 3 4 2" xfId="35619"/>
    <cellStyle name="Input 2 2 2 2 3 5" xfId="17360"/>
    <cellStyle name="Input 2 2 2 2 3 5 2" xfId="34036"/>
    <cellStyle name="Input 2 2 2 2 3 6" xfId="27495"/>
    <cellStyle name="Input 2 2 2 2 3 7" xfId="10725"/>
    <cellStyle name="Input 2 2 2 2 4" xfId="2003"/>
    <cellStyle name="Input 2 2 2 2 4 2" xfId="15117"/>
    <cellStyle name="Input 2 2 2 2 4 2 2" xfId="20806"/>
    <cellStyle name="Input 2 2 2 2 4 2 2 2" xfId="37475"/>
    <cellStyle name="Input 2 2 2 2 4 2 3" xfId="23928"/>
    <cellStyle name="Input 2 2 2 2 4 2 3 2" xfId="40641"/>
    <cellStyle name="Input 2 2 2 2 4 2 4" xfId="26664"/>
    <cellStyle name="Input 2 2 2 2 4 2 4 2" xfId="43405"/>
    <cellStyle name="Input 2 2 2 2 4 2 5" xfId="31788"/>
    <cellStyle name="Input 2 2 2 2 4 3" xfId="18538"/>
    <cellStyle name="Input 2 2 2 2 4 3 2" xfId="35215"/>
    <cellStyle name="Input 2 2 2 2 4 4" xfId="21767"/>
    <cellStyle name="Input 2 2 2 2 4 4 2" xfId="38445"/>
    <cellStyle name="Input 2 2 2 2 4 5" xfId="24755"/>
    <cellStyle name="Input 2 2 2 2 4 5 2" xfId="41478"/>
    <cellStyle name="Input 2 2 2 2 4 6" xfId="29190"/>
    <cellStyle name="Input 2 2 2 2 4 7" xfId="12469"/>
    <cellStyle name="Input 2 2 2 2 5" xfId="2004"/>
    <cellStyle name="Input 2 2 2 2 5 2" xfId="19562"/>
    <cellStyle name="Input 2 2 2 2 5 2 2" xfId="36233"/>
    <cellStyle name="Input 2 2 2 2 5 3" xfId="22719"/>
    <cellStyle name="Input 2 2 2 2 5 3 2" xfId="39419"/>
    <cellStyle name="Input 2 2 2 2 5 4" xfId="25550"/>
    <cellStyle name="Input 2 2 2 2 5 4 2" xfId="42288"/>
    <cellStyle name="Input 2 2 2 2 5 5" xfId="30395"/>
    <cellStyle name="Input 2 2 2 2 5 6" xfId="13721"/>
    <cellStyle name="Input 2 2 2 2 6" xfId="7574"/>
    <cellStyle name="Input 2 2 2 2 6 2" xfId="33925"/>
    <cellStyle name="Input 2 2 2 2 6 3" xfId="17248"/>
    <cellStyle name="Input 2 2 2 2 7" xfId="7575"/>
    <cellStyle name="Input 2 2 2 2 7 2" xfId="33205"/>
    <cellStyle name="Input 2 2 2 2 7 3" xfId="16533"/>
    <cellStyle name="Input 2 2 2 2 8" xfId="16169"/>
    <cellStyle name="Input 2 2 2 2 8 2" xfId="32834"/>
    <cellStyle name="Input 2 2 2 2 9" xfId="27803"/>
    <cellStyle name="Input 2 2 2 3" xfId="2005"/>
    <cellStyle name="Input 2 2 2 3 10" xfId="11081"/>
    <cellStyle name="Input 2 2 2 3 2" xfId="2006"/>
    <cellStyle name="Input 2 2 2 3 2 2" xfId="2007"/>
    <cellStyle name="Input 2 2 2 3 2 2 2" xfId="20071"/>
    <cellStyle name="Input 2 2 2 3 2 2 2 2" xfId="36741"/>
    <cellStyle name="Input 2 2 2 3 2 2 3" xfId="23215"/>
    <cellStyle name="Input 2 2 2 3 2 2 3 2" xfId="39920"/>
    <cellStyle name="Input 2 2 2 3 2 2 4" xfId="25995"/>
    <cellStyle name="Input 2 2 2 3 2 2 4 2" xfId="42734"/>
    <cellStyle name="Input 2 2 2 3 2 2 5" xfId="30981"/>
    <cellStyle name="Input 2 2 2 3 2 2 6" xfId="14308"/>
    <cellStyle name="Input 2 2 2 3 2 3" xfId="2008"/>
    <cellStyle name="Input 2 2 2 3 2 3 2" xfId="34462"/>
    <cellStyle name="Input 2 2 2 3 2 3 3" xfId="17785"/>
    <cellStyle name="Input 2 2 2 3 2 4" xfId="7576"/>
    <cellStyle name="Input 2 2 2 3 2 4 2" xfId="32377"/>
    <cellStyle name="Input 2 2 2 3 2 4 3" xfId="15717"/>
    <cellStyle name="Input 2 2 2 3 2 5" xfId="7577"/>
    <cellStyle name="Input 2 2 2 3 2 5 2" xfId="33574"/>
    <cellStyle name="Input 2 2 2 3 2 5 3" xfId="16898"/>
    <cellStyle name="Input 2 2 2 3 2 6" xfId="28386"/>
    <cellStyle name="Input 2 2 2 3 2 7" xfId="11634"/>
    <cellStyle name="Input 2 2 2 3 3" xfId="2009"/>
    <cellStyle name="Input 2 2 2 3 3 2" xfId="14572"/>
    <cellStyle name="Input 2 2 2 3 3 2 2" xfId="20335"/>
    <cellStyle name="Input 2 2 2 3 3 2 2 2" xfId="37004"/>
    <cellStyle name="Input 2 2 2 3 3 2 3" xfId="23476"/>
    <cellStyle name="Input 2 2 2 3 3 2 3 2" xfId="40184"/>
    <cellStyle name="Input 2 2 2 3 3 2 4" xfId="26258"/>
    <cellStyle name="Input 2 2 2 3 3 2 4 2" xfId="42998"/>
    <cellStyle name="Input 2 2 2 3 3 2 5" xfId="31244"/>
    <cellStyle name="Input 2 2 2 3 3 3" xfId="18049"/>
    <cellStyle name="Input 2 2 2 3 3 3 2" xfId="34725"/>
    <cellStyle name="Input 2 2 2 3 3 4" xfId="21303"/>
    <cellStyle name="Input 2 2 2 3 3 4 2" xfId="37975"/>
    <cellStyle name="Input 2 2 2 3 3 5" xfId="20712"/>
    <cellStyle name="Input 2 2 2 3 3 5 2" xfId="37380"/>
    <cellStyle name="Input 2 2 2 3 3 6" xfId="28647"/>
    <cellStyle name="Input 2 2 2 3 3 7" xfId="11898"/>
    <cellStyle name="Input 2 2 2 3 4" xfId="2010"/>
    <cellStyle name="Input 2 2 2 3 4 2" xfId="15182"/>
    <cellStyle name="Input 2 2 2 3 4 2 2" xfId="20856"/>
    <cellStyle name="Input 2 2 2 3 4 2 2 2" xfId="37525"/>
    <cellStyle name="Input 2 2 2 3 4 2 3" xfId="23976"/>
    <cellStyle name="Input 2 2 2 3 4 2 3 2" xfId="40689"/>
    <cellStyle name="Input 2 2 2 3 4 2 4" xfId="26711"/>
    <cellStyle name="Input 2 2 2 3 4 2 4 2" xfId="43452"/>
    <cellStyle name="Input 2 2 2 3 4 2 5" xfId="31853"/>
    <cellStyle name="Input 2 2 2 3 4 3" xfId="18593"/>
    <cellStyle name="Input 2 2 2 3 4 3 2" xfId="35270"/>
    <cellStyle name="Input 2 2 2 3 4 4" xfId="21818"/>
    <cellStyle name="Input 2 2 2 3 4 4 2" xfId="38496"/>
    <cellStyle name="Input 2 2 2 3 4 5" xfId="24802"/>
    <cellStyle name="Input 2 2 2 3 4 5 2" xfId="41525"/>
    <cellStyle name="Input 2 2 2 3 4 6" xfId="29255"/>
    <cellStyle name="Input 2 2 2 3 4 7" xfId="12543"/>
    <cellStyle name="Input 2 2 2 3 5" xfId="7578"/>
    <cellStyle name="Input 2 2 2 3 5 2" xfId="19602"/>
    <cellStyle name="Input 2 2 2 3 5 2 2" xfId="36273"/>
    <cellStyle name="Input 2 2 2 3 5 3" xfId="22757"/>
    <cellStyle name="Input 2 2 2 3 5 3 2" xfId="39457"/>
    <cellStyle name="Input 2 2 2 3 5 4" xfId="25587"/>
    <cellStyle name="Input 2 2 2 3 5 4 2" xfId="42325"/>
    <cellStyle name="Input 2 2 2 3 5 5" xfId="30450"/>
    <cellStyle name="Input 2 2 2 3 5 6" xfId="13776"/>
    <cellStyle name="Input 2 2 2 3 6" xfId="17288"/>
    <cellStyle name="Input 2 2 2 3 6 2" xfId="33965"/>
    <cellStyle name="Input 2 2 2 3 7" xfId="16524"/>
    <cellStyle name="Input 2 2 2 3 7 2" xfId="33196"/>
    <cellStyle name="Input 2 2 2 3 8" xfId="16443"/>
    <cellStyle name="Input 2 2 2 3 8 2" xfId="33113"/>
    <cellStyle name="Input 2 2 2 3 9" xfId="27858"/>
    <cellStyle name="Input 2 2 2 4" xfId="2011"/>
    <cellStyle name="Input 2 2 2 4 2" xfId="2012"/>
    <cellStyle name="Input 2 2 2 4 2 2" xfId="15235"/>
    <cellStyle name="Input 2 2 2 4 2 2 2" xfId="20897"/>
    <cellStyle name="Input 2 2 2 4 2 2 2 2" xfId="37566"/>
    <cellStyle name="Input 2 2 2 4 2 2 3" xfId="24014"/>
    <cellStyle name="Input 2 2 2 4 2 2 3 2" xfId="40728"/>
    <cellStyle name="Input 2 2 2 4 2 2 4" xfId="26741"/>
    <cellStyle name="Input 2 2 2 4 2 2 4 2" xfId="43482"/>
    <cellStyle name="Input 2 2 2 4 2 2 5" xfId="31906"/>
    <cellStyle name="Input 2 2 2 4 2 3" xfId="18638"/>
    <cellStyle name="Input 2 2 2 4 2 3 2" xfId="35315"/>
    <cellStyle name="Input 2 2 2 4 2 4" xfId="21859"/>
    <cellStyle name="Input 2 2 2 4 2 4 2" xfId="38538"/>
    <cellStyle name="Input 2 2 2 4 2 5" xfId="24831"/>
    <cellStyle name="Input 2 2 2 4 2 5 2" xfId="41555"/>
    <cellStyle name="Input 2 2 2 4 2 6" xfId="29308"/>
    <cellStyle name="Input 2 2 2 4 2 7" xfId="12600"/>
    <cellStyle name="Input 2 2 2 4 3" xfId="2013"/>
    <cellStyle name="Input 2 2 2 4 3 2" xfId="19243"/>
    <cellStyle name="Input 2 2 2 4 3 2 2" xfId="35914"/>
    <cellStyle name="Input 2 2 2 4 3 3" xfId="22425"/>
    <cellStyle name="Input 2 2 2 4 3 3 2" xfId="39118"/>
    <cellStyle name="Input 2 2 2 4 3 4" xfId="25290"/>
    <cellStyle name="Input 2 2 2 4 3 4 2" xfId="42026"/>
    <cellStyle name="Input 2 2 2 4 3 5" xfId="30011"/>
    <cellStyle name="Input 2 2 2 4 3 6" xfId="13335"/>
    <cellStyle name="Input 2 2 2 4 4" xfId="7579"/>
    <cellStyle name="Input 2 2 2 4 4 2" xfId="33598"/>
    <cellStyle name="Input 2 2 2 4 4 3" xfId="16922"/>
    <cellStyle name="Input 2 2 2 4 5" xfId="7580"/>
    <cellStyle name="Input 2 2 2 4 5 2" xfId="32610"/>
    <cellStyle name="Input 2 2 2 4 5 3" xfId="15945"/>
    <cellStyle name="Input 2 2 2 4 6" xfId="21222"/>
    <cellStyle name="Input 2 2 2 4 6 2" xfId="37893"/>
    <cellStyle name="Input 2 2 2 4 7" xfId="27422"/>
    <cellStyle name="Input 2 2 2 4 8" xfId="10655"/>
    <cellStyle name="Input 2 2 2 5" xfId="2014"/>
    <cellStyle name="Input 2 2 2 5 2" xfId="2015"/>
    <cellStyle name="Input 2 2 2 5 2 2" xfId="20771"/>
    <cellStyle name="Input 2 2 2 5 2 2 2" xfId="37440"/>
    <cellStyle name="Input 2 2 2 5 2 3" xfId="23895"/>
    <cellStyle name="Input 2 2 2 5 2 3 2" xfId="40606"/>
    <cellStyle name="Input 2 2 2 5 2 4" xfId="26632"/>
    <cellStyle name="Input 2 2 2 5 2 4 2" xfId="43373"/>
    <cellStyle name="Input 2 2 2 5 2 5" xfId="31748"/>
    <cellStyle name="Input 2 2 2 5 2 6" xfId="15077"/>
    <cellStyle name="Input 2 2 2 5 3" xfId="2016"/>
    <cellStyle name="Input 2 2 2 5 3 2" xfId="35161"/>
    <cellStyle name="Input 2 2 2 5 3 3" xfId="18484"/>
    <cellStyle name="Input 2 2 2 5 4" xfId="7581"/>
    <cellStyle name="Input 2 2 2 5 4 2" xfId="38398"/>
    <cellStyle name="Input 2 2 2 5 4 3" xfId="21723"/>
    <cellStyle name="Input 2 2 2 5 5" xfId="7582"/>
    <cellStyle name="Input 2 2 2 5 5 2" xfId="41446"/>
    <cellStyle name="Input 2 2 2 5 5 3" xfId="24725"/>
    <cellStyle name="Input 2 2 2 5 6" xfId="29150"/>
    <cellStyle name="Input 2 2 2 5 7" xfId="12408"/>
    <cellStyle name="Input 2 2 2 6" xfId="2017"/>
    <cellStyle name="Input 2 2 2 6 2" xfId="2018"/>
    <cellStyle name="Input 2 2 2 6 2 2" xfId="35640"/>
    <cellStyle name="Input 2 2 2 6 2 3" xfId="18963"/>
    <cellStyle name="Input 2 2 2 6 3" xfId="2019"/>
    <cellStyle name="Input 2 2 2 6 3 2" xfId="38856"/>
    <cellStyle name="Input 2 2 2 6 3 3" xfId="22171"/>
    <cellStyle name="Input 2 2 2 6 4" xfId="25081"/>
    <cellStyle name="Input 2 2 2 6 4 2" xfId="41810"/>
    <cellStyle name="Input 2 2 2 6 5" xfId="29673"/>
    <cellStyle name="Input 2 2 2 6 6" xfId="12990"/>
    <cellStyle name="Input 2 2 2 7" xfId="2020"/>
    <cellStyle name="Input 2 2 2 7 2" xfId="27066"/>
    <cellStyle name="Input 2 2 2 8" xfId="2021"/>
    <cellStyle name="Input 2 2 2 9" xfId="7583"/>
    <cellStyle name="Input 2 2 20" xfId="43906"/>
    <cellStyle name="Input 2 2 21" xfId="43968"/>
    <cellStyle name="Input 2 2 3" xfId="2022"/>
    <cellStyle name="Input 2 2 3 2" xfId="2023"/>
    <cellStyle name="Input 2 2 3 2 2" xfId="2024"/>
    <cellStyle name="Input 2 2 3 2 2 2" xfId="14272"/>
    <cellStyle name="Input 2 2 3 2 2 2 2" xfId="20035"/>
    <cellStyle name="Input 2 2 3 2 2 2 2 2" xfId="36705"/>
    <cellStyle name="Input 2 2 3 2 2 2 3" xfId="23180"/>
    <cellStyle name="Input 2 2 3 2 2 2 3 2" xfId="39884"/>
    <cellStyle name="Input 2 2 3 2 2 2 4" xfId="25959"/>
    <cellStyle name="Input 2 2 3 2 2 2 4 2" xfId="42698"/>
    <cellStyle name="Input 2 2 3 2 2 2 5" xfId="30945"/>
    <cellStyle name="Input 2 2 3 2 2 3" xfId="17749"/>
    <cellStyle name="Input 2 2 3 2 2 3 2" xfId="34426"/>
    <cellStyle name="Input 2 2 3 2 2 4" xfId="17167"/>
    <cellStyle name="Input 2 2 3 2 2 4 2" xfId="33843"/>
    <cellStyle name="Input 2 2 3 2 2 5" xfId="16629"/>
    <cellStyle name="Input 2 2 3 2 2 5 2" xfId="33302"/>
    <cellStyle name="Input 2 2 3 2 2 6" xfId="28351"/>
    <cellStyle name="Input 2 2 3 2 2 7" xfId="11598"/>
    <cellStyle name="Input 2 2 3 2 3" xfId="2025"/>
    <cellStyle name="Input 2 2 3 2 3 2" xfId="13409"/>
    <cellStyle name="Input 2 2 3 2 3 2 2" xfId="19286"/>
    <cellStyle name="Input 2 2 3 2 3 2 2 2" xfId="35957"/>
    <cellStyle name="Input 2 2 3 2 3 2 3" xfId="22466"/>
    <cellStyle name="Input 2 2 3 2 3 2 3 2" xfId="39159"/>
    <cellStyle name="Input 2 2 3 2 3 2 4" xfId="25331"/>
    <cellStyle name="Input 2 2 3 2 3 2 4 2" xfId="42067"/>
    <cellStyle name="Input 2 2 3 2 3 2 5" xfId="30085"/>
    <cellStyle name="Input 2 2 3 2 3 3" xfId="16965"/>
    <cellStyle name="Input 2 2 3 2 3 3 2" xfId="33641"/>
    <cellStyle name="Input 2 2 3 2 3 4" xfId="17602"/>
    <cellStyle name="Input 2 2 3 2 3 4 2" xfId="34279"/>
    <cellStyle name="Input 2 2 3 2 3 5" xfId="17358"/>
    <cellStyle name="Input 2 2 3 2 3 5 2" xfId="34034"/>
    <cellStyle name="Input 2 2 3 2 3 6" xfId="27496"/>
    <cellStyle name="Input 2 2 3 2 3 7" xfId="10726"/>
    <cellStyle name="Input 2 2 3 2 4" xfId="7584"/>
    <cellStyle name="Input 2 2 3 2 4 2" xfId="15118"/>
    <cellStyle name="Input 2 2 3 2 4 2 2" xfId="20807"/>
    <cellStyle name="Input 2 2 3 2 4 2 2 2" xfId="37476"/>
    <cellStyle name="Input 2 2 3 2 4 2 3" xfId="23929"/>
    <cellStyle name="Input 2 2 3 2 4 2 3 2" xfId="40642"/>
    <cellStyle name="Input 2 2 3 2 4 2 4" xfId="26665"/>
    <cellStyle name="Input 2 2 3 2 4 2 4 2" xfId="43406"/>
    <cellStyle name="Input 2 2 3 2 4 2 5" xfId="31789"/>
    <cellStyle name="Input 2 2 3 2 4 3" xfId="18539"/>
    <cellStyle name="Input 2 2 3 2 4 3 2" xfId="35216"/>
    <cellStyle name="Input 2 2 3 2 4 4" xfId="21768"/>
    <cellStyle name="Input 2 2 3 2 4 4 2" xfId="38446"/>
    <cellStyle name="Input 2 2 3 2 4 5" xfId="24756"/>
    <cellStyle name="Input 2 2 3 2 4 5 2" xfId="41479"/>
    <cellStyle name="Input 2 2 3 2 4 6" xfId="29191"/>
    <cellStyle name="Input 2 2 3 2 4 7" xfId="12470"/>
    <cellStyle name="Input 2 2 3 2 5" xfId="7585"/>
    <cellStyle name="Input 2 2 3 2 5 2" xfId="19563"/>
    <cellStyle name="Input 2 2 3 2 5 2 2" xfId="36234"/>
    <cellStyle name="Input 2 2 3 2 5 3" xfId="22720"/>
    <cellStyle name="Input 2 2 3 2 5 3 2" xfId="39420"/>
    <cellStyle name="Input 2 2 3 2 5 4" xfId="25551"/>
    <cellStyle name="Input 2 2 3 2 5 4 2" xfId="42289"/>
    <cellStyle name="Input 2 2 3 2 5 5" xfId="30396"/>
    <cellStyle name="Input 2 2 3 2 5 6" xfId="13722"/>
    <cellStyle name="Input 2 2 3 2 6" xfId="17249"/>
    <cellStyle name="Input 2 2 3 2 6 2" xfId="33926"/>
    <cellStyle name="Input 2 2 3 2 7" xfId="15821"/>
    <cellStyle name="Input 2 2 3 2 7 2" xfId="32483"/>
    <cellStyle name="Input 2 2 3 2 8" xfId="21871"/>
    <cellStyle name="Input 2 2 3 2 8 2" xfId="38550"/>
    <cellStyle name="Input 2 2 3 2 9" xfId="27804"/>
    <cellStyle name="Input 2 2 3 3" xfId="2026"/>
    <cellStyle name="Input 2 2 3 3 2" xfId="2027"/>
    <cellStyle name="Input 2 2 3 3 2 2" xfId="14356"/>
    <cellStyle name="Input 2 2 3 3 2 2 2" xfId="20119"/>
    <cellStyle name="Input 2 2 3 3 2 2 2 2" xfId="36788"/>
    <cellStyle name="Input 2 2 3 3 2 2 3" xfId="23261"/>
    <cellStyle name="Input 2 2 3 3 2 2 3 2" xfId="39968"/>
    <cellStyle name="Input 2 2 3 3 2 2 4" xfId="26042"/>
    <cellStyle name="Input 2 2 3 3 2 2 4 2" xfId="42782"/>
    <cellStyle name="Input 2 2 3 3 2 2 5" xfId="31028"/>
    <cellStyle name="Input 2 2 3 3 2 3" xfId="17833"/>
    <cellStyle name="Input 2 2 3 3 2 3 2" xfId="34509"/>
    <cellStyle name="Input 2 2 3 3 2 4" xfId="19205"/>
    <cellStyle name="Input 2 2 3 3 2 4 2" xfId="35876"/>
    <cellStyle name="Input 2 2 3 3 2 5" xfId="21546"/>
    <cellStyle name="Input 2 2 3 3 2 5 2" xfId="38220"/>
    <cellStyle name="Input 2 2 3 3 2 6" xfId="28432"/>
    <cellStyle name="Input 2 2 3 3 2 7" xfId="11682"/>
    <cellStyle name="Input 2 2 3 3 3" xfId="2028"/>
    <cellStyle name="Input 2 2 3 3 3 2" xfId="14617"/>
    <cellStyle name="Input 2 2 3 3 3 2 2" xfId="20380"/>
    <cellStyle name="Input 2 2 3 3 3 2 2 2" xfId="37048"/>
    <cellStyle name="Input 2 2 3 3 3 2 3" xfId="23520"/>
    <cellStyle name="Input 2 2 3 3 3 2 3 2" xfId="40229"/>
    <cellStyle name="Input 2 2 3 3 3 2 4" xfId="26302"/>
    <cellStyle name="Input 2 2 3 3 3 2 4 2" xfId="43043"/>
    <cellStyle name="Input 2 2 3 3 3 2 5" xfId="31288"/>
    <cellStyle name="Input 2 2 3 3 3 3" xfId="18094"/>
    <cellStyle name="Input 2 2 3 3 3 3 2" xfId="34769"/>
    <cellStyle name="Input 2 2 3 3 3 4" xfId="21347"/>
    <cellStyle name="Input 2 2 3 3 3 4 2" xfId="38020"/>
    <cellStyle name="Input 2 2 3 3 3 5" xfId="24397"/>
    <cellStyle name="Input 2 2 3 3 3 5 2" xfId="41116"/>
    <cellStyle name="Input 2 2 3 3 3 6" xfId="28691"/>
    <cellStyle name="Input 2 2 3 3 3 7" xfId="11943"/>
    <cellStyle name="Input 2 2 3 3 4" xfId="12679"/>
    <cellStyle name="Input 2 2 3 3 4 2" xfId="15300"/>
    <cellStyle name="Input 2 2 3 3 4 2 2" xfId="20943"/>
    <cellStyle name="Input 2 2 3 3 4 2 2 2" xfId="37612"/>
    <cellStyle name="Input 2 2 3 3 4 2 3" xfId="24059"/>
    <cellStyle name="Input 2 2 3 3 4 2 3 2" xfId="40774"/>
    <cellStyle name="Input 2 2 3 3 4 2 4" xfId="26786"/>
    <cellStyle name="Input 2 2 3 3 4 2 4 2" xfId="43527"/>
    <cellStyle name="Input 2 2 3 3 4 2 5" xfId="31971"/>
    <cellStyle name="Input 2 2 3 3 4 3" xfId="18697"/>
    <cellStyle name="Input 2 2 3 3 4 3 2" xfId="35374"/>
    <cellStyle name="Input 2 2 3 3 4 4" xfId="21911"/>
    <cellStyle name="Input 2 2 3 3 4 4 2" xfId="38591"/>
    <cellStyle name="Input 2 2 3 3 4 5" xfId="24875"/>
    <cellStyle name="Input 2 2 3 3 4 5 2" xfId="41600"/>
    <cellStyle name="Input 2 2 3 3 4 6" xfId="29373"/>
    <cellStyle name="Input 2 2 3 3 5" xfId="13864"/>
    <cellStyle name="Input 2 2 3 3 5 2" xfId="19661"/>
    <cellStyle name="Input 2 2 3 3 5 2 2" xfId="36331"/>
    <cellStyle name="Input 2 2 3 3 5 3" xfId="22812"/>
    <cellStyle name="Input 2 2 3 3 5 3 2" xfId="39514"/>
    <cellStyle name="Input 2 2 3 3 5 4" xfId="25631"/>
    <cellStyle name="Input 2 2 3 3 5 4 2" xfId="42370"/>
    <cellStyle name="Input 2 2 3 3 5 5" xfId="30537"/>
    <cellStyle name="Input 2 2 3 3 6" xfId="17345"/>
    <cellStyle name="Input 2 2 3 3 6 2" xfId="34021"/>
    <cellStyle name="Input 2 2 3 3 7" xfId="15776"/>
    <cellStyle name="Input 2 2 3 3 7 2" xfId="32438"/>
    <cellStyle name="Input 2 2 3 3 8" xfId="23783"/>
    <cellStyle name="Input 2 2 3 3 8 2" xfId="40494"/>
    <cellStyle name="Input 2 2 3 3 9" xfId="27945"/>
    <cellStyle name="Input 2 2 3 4" xfId="2029"/>
    <cellStyle name="Input 2 2 3 4 2" xfId="12689"/>
    <cellStyle name="Input 2 2 3 4 2 2" xfId="15309"/>
    <cellStyle name="Input 2 2 3 4 2 2 2" xfId="20952"/>
    <cellStyle name="Input 2 2 3 4 2 2 2 2" xfId="37621"/>
    <cellStyle name="Input 2 2 3 4 2 2 3" xfId="24067"/>
    <cellStyle name="Input 2 2 3 4 2 2 3 2" xfId="40783"/>
    <cellStyle name="Input 2 2 3 4 2 2 4" xfId="26795"/>
    <cellStyle name="Input 2 2 3 4 2 2 4 2" xfId="43536"/>
    <cellStyle name="Input 2 2 3 4 2 2 5" xfId="31980"/>
    <cellStyle name="Input 2 2 3 4 2 3" xfId="18706"/>
    <cellStyle name="Input 2 2 3 4 2 3 2" xfId="35383"/>
    <cellStyle name="Input 2 2 3 4 2 4" xfId="21919"/>
    <cellStyle name="Input 2 2 3 4 2 4 2" xfId="38600"/>
    <cellStyle name="Input 2 2 3 4 2 5" xfId="24883"/>
    <cellStyle name="Input 2 2 3 4 2 5 2" xfId="41609"/>
    <cellStyle name="Input 2 2 3 4 2 6" xfId="29382"/>
    <cellStyle name="Input 2 2 3 4 3" xfId="13336"/>
    <cellStyle name="Input 2 2 3 4 3 2" xfId="19244"/>
    <cellStyle name="Input 2 2 3 4 3 2 2" xfId="35915"/>
    <cellStyle name="Input 2 2 3 4 3 3" xfId="22426"/>
    <cellStyle name="Input 2 2 3 4 3 3 2" xfId="39119"/>
    <cellStyle name="Input 2 2 3 4 3 4" xfId="25291"/>
    <cellStyle name="Input 2 2 3 4 3 4 2" xfId="42027"/>
    <cellStyle name="Input 2 2 3 4 3 5" xfId="30012"/>
    <cellStyle name="Input 2 2 3 4 4" xfId="16923"/>
    <cellStyle name="Input 2 2 3 4 4 2" xfId="33599"/>
    <cellStyle name="Input 2 2 3 4 5" xfId="16280"/>
    <cellStyle name="Input 2 2 3 4 5 2" xfId="32946"/>
    <cellStyle name="Input 2 2 3 4 6" xfId="16339"/>
    <cellStyle name="Input 2 2 3 4 6 2" xfId="33008"/>
    <cellStyle name="Input 2 2 3 4 7" xfId="27423"/>
    <cellStyle name="Input 2 2 3 5" xfId="2030"/>
    <cellStyle name="Input 2 2 3 5 2" xfId="15249"/>
    <cellStyle name="Input 2 2 3 5 2 2" xfId="20908"/>
    <cellStyle name="Input 2 2 3 5 2 2 2" xfId="37577"/>
    <cellStyle name="Input 2 2 3 5 2 3" xfId="24025"/>
    <cellStyle name="Input 2 2 3 5 2 3 2" xfId="40739"/>
    <cellStyle name="Input 2 2 3 5 2 4" xfId="26752"/>
    <cellStyle name="Input 2 2 3 5 2 4 2" xfId="43493"/>
    <cellStyle name="Input 2 2 3 5 2 5" xfId="31920"/>
    <cellStyle name="Input 2 2 3 5 3" xfId="18650"/>
    <cellStyle name="Input 2 2 3 5 3 2" xfId="35327"/>
    <cellStyle name="Input 2 2 3 5 4" xfId="21870"/>
    <cellStyle name="Input 2 2 3 5 4 2" xfId="38549"/>
    <cellStyle name="Input 2 2 3 5 5" xfId="24842"/>
    <cellStyle name="Input 2 2 3 5 5 2" xfId="41566"/>
    <cellStyle name="Input 2 2 3 5 6" xfId="29322"/>
    <cellStyle name="Input 2 2 3 5 7" xfId="12615"/>
    <cellStyle name="Input 2 2 3 6" xfId="7586"/>
    <cellStyle name="Input 2 2 3 6 2" xfId="18964"/>
    <cellStyle name="Input 2 2 3 6 2 2" xfId="35641"/>
    <cellStyle name="Input 2 2 3 6 3" xfId="22172"/>
    <cellStyle name="Input 2 2 3 6 3 2" xfId="38857"/>
    <cellStyle name="Input 2 2 3 6 4" xfId="25082"/>
    <cellStyle name="Input 2 2 3 6 4 2" xfId="41811"/>
    <cellStyle name="Input 2 2 3 6 5" xfId="29674"/>
    <cellStyle name="Input 2 2 3 6 6" xfId="12991"/>
    <cellStyle name="Input 2 2 3 7" xfId="7587"/>
    <cellStyle name="Input 2 2 3 8" xfId="43907"/>
    <cellStyle name="Input 2 2 3 9" xfId="43966"/>
    <cellStyle name="Input 2 2 4" xfId="2031"/>
    <cellStyle name="Input 2 2 4 10" xfId="43965"/>
    <cellStyle name="Input 2 2 4 2" xfId="2032"/>
    <cellStyle name="Input 2 2 4 2 10" xfId="11029"/>
    <cellStyle name="Input 2 2 4 2 2" xfId="2033"/>
    <cellStyle name="Input 2 2 4 2 2 2" xfId="14273"/>
    <cellStyle name="Input 2 2 4 2 2 2 2" xfId="20036"/>
    <cellStyle name="Input 2 2 4 2 2 2 2 2" xfId="36706"/>
    <cellStyle name="Input 2 2 4 2 2 2 3" xfId="23181"/>
    <cellStyle name="Input 2 2 4 2 2 2 3 2" xfId="39885"/>
    <cellStyle name="Input 2 2 4 2 2 2 4" xfId="25960"/>
    <cellStyle name="Input 2 2 4 2 2 2 4 2" xfId="42699"/>
    <cellStyle name="Input 2 2 4 2 2 2 5" xfId="30946"/>
    <cellStyle name="Input 2 2 4 2 2 3" xfId="17750"/>
    <cellStyle name="Input 2 2 4 2 2 3 2" xfId="34427"/>
    <cellStyle name="Input 2 2 4 2 2 4" xfId="19838"/>
    <cellStyle name="Input 2 2 4 2 2 4 2" xfId="36508"/>
    <cellStyle name="Input 2 2 4 2 2 5" xfId="16196"/>
    <cellStyle name="Input 2 2 4 2 2 5 2" xfId="32861"/>
    <cellStyle name="Input 2 2 4 2 2 6" xfId="28352"/>
    <cellStyle name="Input 2 2 4 2 2 7" xfId="11599"/>
    <cellStyle name="Input 2 2 4 2 3" xfId="2034"/>
    <cellStyle name="Input 2 2 4 2 3 2" xfId="13455"/>
    <cellStyle name="Input 2 2 4 2 3 2 2" xfId="19330"/>
    <cellStyle name="Input 2 2 4 2 3 2 2 2" xfId="36000"/>
    <cellStyle name="Input 2 2 4 2 3 2 3" xfId="22507"/>
    <cellStyle name="Input 2 2 4 2 3 2 3 2" xfId="39201"/>
    <cellStyle name="Input 2 2 4 2 3 2 4" xfId="25371"/>
    <cellStyle name="Input 2 2 4 2 3 2 4 2" xfId="42108"/>
    <cellStyle name="Input 2 2 4 2 3 2 5" xfId="30130"/>
    <cellStyle name="Input 2 2 4 2 3 3" xfId="17009"/>
    <cellStyle name="Input 2 2 4 2 3 3 2" xfId="33685"/>
    <cellStyle name="Input 2 2 4 2 3 4" xfId="19577"/>
    <cellStyle name="Input 2 2 4 2 3 4 2" xfId="36248"/>
    <cellStyle name="Input 2 2 4 2 3 5" xfId="19523"/>
    <cellStyle name="Input 2 2 4 2 3 5 2" xfId="36193"/>
    <cellStyle name="Input 2 2 4 2 3 6" xfId="27541"/>
    <cellStyle name="Input 2 2 4 2 3 7" xfId="10768"/>
    <cellStyle name="Input 2 2 4 2 4" xfId="7588"/>
    <cellStyle name="Input 2 2 4 2 4 2" xfId="15119"/>
    <cellStyle name="Input 2 2 4 2 4 2 2" xfId="20808"/>
    <cellStyle name="Input 2 2 4 2 4 2 2 2" xfId="37477"/>
    <cellStyle name="Input 2 2 4 2 4 2 3" xfId="23930"/>
    <cellStyle name="Input 2 2 4 2 4 2 3 2" xfId="40643"/>
    <cellStyle name="Input 2 2 4 2 4 2 4" xfId="26666"/>
    <cellStyle name="Input 2 2 4 2 4 2 4 2" xfId="43407"/>
    <cellStyle name="Input 2 2 4 2 4 2 5" xfId="31790"/>
    <cellStyle name="Input 2 2 4 2 4 3" xfId="18540"/>
    <cellStyle name="Input 2 2 4 2 4 3 2" xfId="35217"/>
    <cellStyle name="Input 2 2 4 2 4 4" xfId="21769"/>
    <cellStyle name="Input 2 2 4 2 4 4 2" xfId="38447"/>
    <cellStyle name="Input 2 2 4 2 4 5" xfId="24757"/>
    <cellStyle name="Input 2 2 4 2 4 5 2" xfId="41480"/>
    <cellStyle name="Input 2 2 4 2 4 6" xfId="29192"/>
    <cellStyle name="Input 2 2 4 2 4 7" xfId="12471"/>
    <cellStyle name="Input 2 2 4 2 5" xfId="7589"/>
    <cellStyle name="Input 2 2 4 2 5 2" xfId="19564"/>
    <cellStyle name="Input 2 2 4 2 5 2 2" xfId="36235"/>
    <cellStyle name="Input 2 2 4 2 5 3" xfId="22721"/>
    <cellStyle name="Input 2 2 4 2 5 3 2" xfId="39421"/>
    <cellStyle name="Input 2 2 4 2 5 4" xfId="25552"/>
    <cellStyle name="Input 2 2 4 2 5 4 2" xfId="42290"/>
    <cellStyle name="Input 2 2 4 2 5 5" xfId="30397"/>
    <cellStyle name="Input 2 2 4 2 5 6" xfId="13723"/>
    <cellStyle name="Input 2 2 4 2 6" xfId="17250"/>
    <cellStyle name="Input 2 2 4 2 6 2" xfId="33927"/>
    <cellStyle name="Input 2 2 4 2 7" xfId="15820"/>
    <cellStyle name="Input 2 2 4 2 7 2" xfId="32482"/>
    <cellStyle name="Input 2 2 4 2 8" xfId="18905"/>
    <cellStyle name="Input 2 2 4 2 8 2" xfId="35584"/>
    <cellStyle name="Input 2 2 4 2 9" xfId="27805"/>
    <cellStyle name="Input 2 2 4 3" xfId="2035"/>
    <cellStyle name="Input 2 2 4 3 10" xfId="11080"/>
    <cellStyle name="Input 2 2 4 3 2" xfId="2036"/>
    <cellStyle name="Input 2 2 4 3 2 2" xfId="14307"/>
    <cellStyle name="Input 2 2 4 3 2 2 2" xfId="20070"/>
    <cellStyle name="Input 2 2 4 3 2 2 2 2" xfId="36740"/>
    <cellStyle name="Input 2 2 4 3 2 2 3" xfId="23214"/>
    <cellStyle name="Input 2 2 4 3 2 2 3 2" xfId="39919"/>
    <cellStyle name="Input 2 2 4 3 2 2 4" xfId="25994"/>
    <cellStyle name="Input 2 2 4 3 2 2 4 2" xfId="42733"/>
    <cellStyle name="Input 2 2 4 3 2 2 5" xfId="30980"/>
    <cellStyle name="Input 2 2 4 3 2 3" xfId="17784"/>
    <cellStyle name="Input 2 2 4 3 2 3 2" xfId="34461"/>
    <cellStyle name="Input 2 2 4 3 2 4" xfId="15718"/>
    <cellStyle name="Input 2 2 4 3 2 4 2" xfId="32378"/>
    <cellStyle name="Input 2 2 4 3 2 5" xfId="22101"/>
    <cellStyle name="Input 2 2 4 3 2 5 2" xfId="38783"/>
    <cellStyle name="Input 2 2 4 3 2 6" xfId="28385"/>
    <cellStyle name="Input 2 2 4 3 2 7" xfId="11633"/>
    <cellStyle name="Input 2 2 4 3 3" xfId="2037"/>
    <cellStyle name="Input 2 2 4 3 3 2" xfId="14571"/>
    <cellStyle name="Input 2 2 4 3 3 2 2" xfId="20334"/>
    <cellStyle name="Input 2 2 4 3 3 2 2 2" xfId="37003"/>
    <cellStyle name="Input 2 2 4 3 3 2 3" xfId="23475"/>
    <cellStyle name="Input 2 2 4 3 3 2 3 2" xfId="40183"/>
    <cellStyle name="Input 2 2 4 3 3 2 4" xfId="26257"/>
    <cellStyle name="Input 2 2 4 3 3 2 4 2" xfId="42997"/>
    <cellStyle name="Input 2 2 4 3 3 2 5" xfId="31243"/>
    <cellStyle name="Input 2 2 4 3 3 3" xfId="18048"/>
    <cellStyle name="Input 2 2 4 3 3 3 2" xfId="34724"/>
    <cellStyle name="Input 2 2 4 3 3 4" xfId="21302"/>
    <cellStyle name="Input 2 2 4 3 3 4 2" xfId="37974"/>
    <cellStyle name="Input 2 2 4 3 3 5" xfId="16232"/>
    <cellStyle name="Input 2 2 4 3 3 5 2" xfId="32897"/>
    <cellStyle name="Input 2 2 4 3 3 6" xfId="28646"/>
    <cellStyle name="Input 2 2 4 3 3 7" xfId="11897"/>
    <cellStyle name="Input 2 2 4 3 4" xfId="12542"/>
    <cellStyle name="Input 2 2 4 3 4 2" xfId="15181"/>
    <cellStyle name="Input 2 2 4 3 4 2 2" xfId="20855"/>
    <cellStyle name="Input 2 2 4 3 4 2 2 2" xfId="37524"/>
    <cellStyle name="Input 2 2 4 3 4 2 3" xfId="23975"/>
    <cellStyle name="Input 2 2 4 3 4 2 3 2" xfId="40688"/>
    <cellStyle name="Input 2 2 4 3 4 2 4" xfId="26710"/>
    <cellStyle name="Input 2 2 4 3 4 2 4 2" xfId="43451"/>
    <cellStyle name="Input 2 2 4 3 4 2 5" xfId="31852"/>
    <cellStyle name="Input 2 2 4 3 4 3" xfId="18592"/>
    <cellStyle name="Input 2 2 4 3 4 3 2" xfId="35269"/>
    <cellStyle name="Input 2 2 4 3 4 4" xfId="21817"/>
    <cellStyle name="Input 2 2 4 3 4 4 2" xfId="38495"/>
    <cellStyle name="Input 2 2 4 3 4 5" xfId="24801"/>
    <cellStyle name="Input 2 2 4 3 4 5 2" xfId="41524"/>
    <cellStyle name="Input 2 2 4 3 4 6" xfId="29254"/>
    <cellStyle name="Input 2 2 4 3 5" xfId="13775"/>
    <cellStyle name="Input 2 2 4 3 5 2" xfId="19601"/>
    <cellStyle name="Input 2 2 4 3 5 2 2" xfId="36272"/>
    <cellStyle name="Input 2 2 4 3 5 3" xfId="22756"/>
    <cellStyle name="Input 2 2 4 3 5 3 2" xfId="39456"/>
    <cellStyle name="Input 2 2 4 3 5 4" xfId="25586"/>
    <cellStyle name="Input 2 2 4 3 5 4 2" xfId="42324"/>
    <cellStyle name="Input 2 2 4 3 5 5" xfId="30449"/>
    <cellStyle name="Input 2 2 4 3 6" xfId="17287"/>
    <cellStyle name="Input 2 2 4 3 6 2" xfId="33964"/>
    <cellStyle name="Input 2 2 4 3 7" xfId="15802"/>
    <cellStyle name="Input 2 2 4 3 7 2" xfId="32464"/>
    <cellStyle name="Input 2 2 4 3 8" xfId="16442"/>
    <cellStyle name="Input 2 2 4 3 8 2" xfId="33112"/>
    <cellStyle name="Input 2 2 4 3 9" xfId="27857"/>
    <cellStyle name="Input 2 2 4 4" xfId="2038"/>
    <cellStyle name="Input 2 2 4 4 2" xfId="12658"/>
    <cellStyle name="Input 2 2 4 4 2 2" xfId="15283"/>
    <cellStyle name="Input 2 2 4 4 2 2 2" xfId="20926"/>
    <cellStyle name="Input 2 2 4 4 2 2 2 2" xfId="37595"/>
    <cellStyle name="Input 2 2 4 4 2 2 3" xfId="24043"/>
    <cellStyle name="Input 2 2 4 4 2 2 3 2" xfId="40757"/>
    <cellStyle name="Input 2 2 4 4 2 2 4" xfId="26769"/>
    <cellStyle name="Input 2 2 4 4 2 2 4 2" xfId="43510"/>
    <cellStyle name="Input 2 2 4 4 2 2 5" xfId="31954"/>
    <cellStyle name="Input 2 2 4 4 2 3" xfId="18675"/>
    <cellStyle name="Input 2 2 4 4 2 3 2" xfId="35352"/>
    <cellStyle name="Input 2 2 4 4 2 4" xfId="21892"/>
    <cellStyle name="Input 2 2 4 4 2 4 2" xfId="38571"/>
    <cellStyle name="Input 2 2 4 4 2 5" xfId="24859"/>
    <cellStyle name="Input 2 2 4 4 2 5 2" xfId="41583"/>
    <cellStyle name="Input 2 2 4 4 2 6" xfId="29356"/>
    <cellStyle name="Input 2 2 4 4 3" xfId="13337"/>
    <cellStyle name="Input 2 2 4 4 3 2" xfId="19245"/>
    <cellStyle name="Input 2 2 4 4 3 2 2" xfId="35916"/>
    <cellStyle name="Input 2 2 4 4 3 3" xfId="22427"/>
    <cellStyle name="Input 2 2 4 4 3 3 2" xfId="39120"/>
    <cellStyle name="Input 2 2 4 4 3 4" xfId="25292"/>
    <cellStyle name="Input 2 2 4 4 3 4 2" xfId="42028"/>
    <cellStyle name="Input 2 2 4 4 3 5" xfId="30013"/>
    <cellStyle name="Input 2 2 4 4 4" xfId="16924"/>
    <cellStyle name="Input 2 2 4 4 4 2" xfId="33600"/>
    <cellStyle name="Input 2 2 4 4 5" xfId="15944"/>
    <cellStyle name="Input 2 2 4 4 5 2" xfId="32609"/>
    <cellStyle name="Input 2 2 4 4 6" xfId="16390"/>
    <cellStyle name="Input 2 2 4 4 6 2" xfId="33058"/>
    <cellStyle name="Input 2 2 4 4 7" xfId="27424"/>
    <cellStyle name="Input 2 2 4 4 8" xfId="10656"/>
    <cellStyle name="Input 2 2 4 5" xfId="2039"/>
    <cellStyle name="Input 2 2 4 5 2" xfId="15076"/>
    <cellStyle name="Input 2 2 4 5 2 2" xfId="20770"/>
    <cellStyle name="Input 2 2 4 5 2 2 2" xfId="37439"/>
    <cellStyle name="Input 2 2 4 5 2 3" xfId="23894"/>
    <cellStyle name="Input 2 2 4 5 2 3 2" xfId="40605"/>
    <cellStyle name="Input 2 2 4 5 2 4" xfId="26631"/>
    <cellStyle name="Input 2 2 4 5 2 4 2" xfId="43372"/>
    <cellStyle name="Input 2 2 4 5 2 5" xfId="31747"/>
    <cellStyle name="Input 2 2 4 5 3" xfId="18483"/>
    <cellStyle name="Input 2 2 4 5 3 2" xfId="35160"/>
    <cellStyle name="Input 2 2 4 5 4" xfId="21722"/>
    <cellStyle name="Input 2 2 4 5 4 2" xfId="38397"/>
    <cellStyle name="Input 2 2 4 5 5" xfId="24724"/>
    <cellStyle name="Input 2 2 4 5 5 2" xfId="41445"/>
    <cellStyle name="Input 2 2 4 5 6" xfId="29149"/>
    <cellStyle name="Input 2 2 4 5 7" xfId="12407"/>
    <cellStyle name="Input 2 2 4 6" xfId="7590"/>
    <cellStyle name="Input 2 2 4 6 2" xfId="18965"/>
    <cellStyle name="Input 2 2 4 6 2 2" xfId="35642"/>
    <cellStyle name="Input 2 2 4 6 3" xfId="22173"/>
    <cellStyle name="Input 2 2 4 6 3 2" xfId="38858"/>
    <cellStyle name="Input 2 2 4 6 4" xfId="25083"/>
    <cellStyle name="Input 2 2 4 6 4 2" xfId="41812"/>
    <cellStyle name="Input 2 2 4 6 5" xfId="29675"/>
    <cellStyle name="Input 2 2 4 6 6" xfId="12992"/>
    <cellStyle name="Input 2 2 4 7" xfId="7591"/>
    <cellStyle name="Input 2 2 4 7 2" xfId="27067"/>
    <cellStyle name="Input 2 2 4 8" xfId="9939"/>
    <cellStyle name="Input 2 2 4 9" xfId="43908"/>
    <cellStyle name="Input 2 2 5" xfId="2040"/>
    <cellStyle name="Input 2 2 5 2" xfId="2041"/>
    <cellStyle name="Input 2 2 5 2 2" xfId="2042"/>
    <cellStyle name="Input 2 2 5 2 2 2" xfId="20033"/>
    <cellStyle name="Input 2 2 5 2 2 2 2" xfId="36703"/>
    <cellStyle name="Input 2 2 5 2 2 3" xfId="23178"/>
    <cellStyle name="Input 2 2 5 2 2 3 2" xfId="39882"/>
    <cellStyle name="Input 2 2 5 2 2 4" xfId="25957"/>
    <cellStyle name="Input 2 2 5 2 2 4 2" xfId="42696"/>
    <cellStyle name="Input 2 2 5 2 2 5" xfId="30943"/>
    <cellStyle name="Input 2 2 5 2 2 6" xfId="14270"/>
    <cellStyle name="Input 2 2 5 2 3" xfId="2043"/>
    <cellStyle name="Input 2 2 5 2 3 2" xfId="34424"/>
    <cellStyle name="Input 2 2 5 2 3 3" xfId="17747"/>
    <cellStyle name="Input 2 2 5 2 4" xfId="7592"/>
    <cellStyle name="Input 2 2 5 2 4 2" xfId="35092"/>
    <cellStyle name="Input 2 2 5 2 5" xfId="7593"/>
    <cellStyle name="Input 2 2 5 2 5 2" xfId="32986"/>
    <cellStyle name="Input 2 2 5 2 6" xfId="28349"/>
    <cellStyle name="Input 2 2 5 2 7" xfId="11596"/>
    <cellStyle name="Input 2 2 5 3" xfId="2044"/>
    <cellStyle name="Input 2 2 5 3 2" xfId="13438"/>
    <cellStyle name="Input 2 2 5 3 2 2" xfId="19315"/>
    <cellStyle name="Input 2 2 5 3 2 2 2" xfId="35986"/>
    <cellStyle name="Input 2 2 5 3 2 3" xfId="22493"/>
    <cellStyle name="Input 2 2 5 3 2 3 2" xfId="39186"/>
    <cellStyle name="Input 2 2 5 3 2 4" xfId="25357"/>
    <cellStyle name="Input 2 2 5 3 2 4 2" xfId="42093"/>
    <cellStyle name="Input 2 2 5 3 2 5" xfId="30114"/>
    <cellStyle name="Input 2 2 5 3 3" xfId="16994"/>
    <cellStyle name="Input 2 2 5 3 3 2" xfId="33670"/>
    <cellStyle name="Input 2 2 5 3 4" xfId="16584"/>
    <cellStyle name="Input 2 2 5 3 4 2" xfId="33257"/>
    <cellStyle name="Input 2 2 5 3 5" xfId="23035"/>
    <cellStyle name="Input 2 2 5 3 5 2" xfId="39737"/>
    <cellStyle name="Input 2 2 5 3 6" xfId="27525"/>
    <cellStyle name="Input 2 2 5 3 7" xfId="10754"/>
    <cellStyle name="Input 2 2 5 4" xfId="2045"/>
    <cellStyle name="Input 2 2 5 4 2" xfId="15116"/>
    <cellStyle name="Input 2 2 5 4 2 2" xfId="20805"/>
    <cellStyle name="Input 2 2 5 4 2 2 2" xfId="37474"/>
    <cellStyle name="Input 2 2 5 4 2 3" xfId="23927"/>
    <cellStyle name="Input 2 2 5 4 2 3 2" xfId="40640"/>
    <cellStyle name="Input 2 2 5 4 2 4" xfId="26663"/>
    <cellStyle name="Input 2 2 5 4 2 4 2" xfId="43404"/>
    <cellStyle name="Input 2 2 5 4 2 5" xfId="31787"/>
    <cellStyle name="Input 2 2 5 4 3" xfId="18537"/>
    <cellStyle name="Input 2 2 5 4 3 2" xfId="35214"/>
    <cellStyle name="Input 2 2 5 4 4" xfId="21766"/>
    <cellStyle name="Input 2 2 5 4 4 2" xfId="38444"/>
    <cellStyle name="Input 2 2 5 4 5" xfId="24754"/>
    <cellStyle name="Input 2 2 5 4 5 2" xfId="41477"/>
    <cellStyle name="Input 2 2 5 4 6" xfId="29189"/>
    <cellStyle name="Input 2 2 5 4 7" xfId="12468"/>
    <cellStyle name="Input 2 2 5 5" xfId="7594"/>
    <cellStyle name="Input 2 2 5 5 2" xfId="19561"/>
    <cellStyle name="Input 2 2 5 5 2 2" xfId="36232"/>
    <cellStyle name="Input 2 2 5 5 3" xfId="22718"/>
    <cellStyle name="Input 2 2 5 5 3 2" xfId="39418"/>
    <cellStyle name="Input 2 2 5 5 4" xfId="25549"/>
    <cellStyle name="Input 2 2 5 5 4 2" xfId="42287"/>
    <cellStyle name="Input 2 2 5 5 5" xfId="30394"/>
    <cellStyle name="Input 2 2 5 5 6" xfId="13720"/>
    <cellStyle name="Input 2 2 5 6" xfId="7595"/>
    <cellStyle name="Input 2 2 5 6 2" xfId="33924"/>
    <cellStyle name="Input 2 2 5 6 3" xfId="17247"/>
    <cellStyle name="Input 2 2 5 7" xfId="15822"/>
    <cellStyle name="Input 2 2 5 7 2" xfId="32484"/>
    <cellStyle name="Input 2 2 5 8" xfId="16434"/>
    <cellStyle name="Input 2 2 5 8 2" xfId="33104"/>
    <cellStyle name="Input 2 2 5 9" xfId="27802"/>
    <cellStyle name="Input 2 2 6" xfId="2046"/>
    <cellStyle name="Input 2 2 6 2" xfId="2047"/>
    <cellStyle name="Input 2 2 6 2 2" xfId="2048"/>
    <cellStyle name="Input 2 2 6 2 2 2" xfId="20120"/>
    <cellStyle name="Input 2 2 6 2 2 2 2" xfId="36789"/>
    <cellStyle name="Input 2 2 6 2 2 3" xfId="23262"/>
    <cellStyle name="Input 2 2 6 2 2 3 2" xfId="39969"/>
    <cellStyle name="Input 2 2 6 2 2 4" xfId="26043"/>
    <cellStyle name="Input 2 2 6 2 2 4 2" xfId="42783"/>
    <cellStyle name="Input 2 2 6 2 2 5" xfId="31029"/>
    <cellStyle name="Input 2 2 6 2 2 6" xfId="14357"/>
    <cellStyle name="Input 2 2 6 2 3" xfId="2049"/>
    <cellStyle name="Input 2 2 6 2 3 2" xfId="34510"/>
    <cellStyle name="Input 2 2 6 2 3 3" xfId="17834"/>
    <cellStyle name="Input 2 2 6 2 4" xfId="7596"/>
    <cellStyle name="Input 2 2 6 2 4 2" xfId="33562"/>
    <cellStyle name="Input 2 2 6 2 5" xfId="7597"/>
    <cellStyle name="Input 2 2 6 2 5 2" xfId="39209"/>
    <cellStyle name="Input 2 2 6 2 6" xfId="28433"/>
    <cellStyle name="Input 2 2 6 2 7" xfId="11683"/>
    <cellStyle name="Input 2 2 6 3" xfId="2050"/>
    <cellStyle name="Input 2 2 6 3 2" xfId="14618"/>
    <cellStyle name="Input 2 2 6 3 2 2" xfId="20381"/>
    <cellStyle name="Input 2 2 6 3 2 2 2" xfId="37049"/>
    <cellStyle name="Input 2 2 6 3 2 3" xfId="23521"/>
    <cellStyle name="Input 2 2 6 3 2 3 2" xfId="40230"/>
    <cellStyle name="Input 2 2 6 3 2 4" xfId="26303"/>
    <cellStyle name="Input 2 2 6 3 2 4 2" xfId="43044"/>
    <cellStyle name="Input 2 2 6 3 2 5" xfId="31289"/>
    <cellStyle name="Input 2 2 6 3 3" xfId="18095"/>
    <cellStyle name="Input 2 2 6 3 3 2" xfId="34770"/>
    <cellStyle name="Input 2 2 6 3 4" xfId="21348"/>
    <cellStyle name="Input 2 2 6 3 4 2" xfId="38021"/>
    <cellStyle name="Input 2 2 6 3 5" xfId="24398"/>
    <cellStyle name="Input 2 2 6 3 5 2" xfId="41117"/>
    <cellStyle name="Input 2 2 6 3 6" xfId="28692"/>
    <cellStyle name="Input 2 2 6 3 7" xfId="11944"/>
    <cellStyle name="Input 2 2 6 4" xfId="2051"/>
    <cellStyle name="Input 2 2 6 4 2" xfId="15301"/>
    <cellStyle name="Input 2 2 6 4 2 2" xfId="20944"/>
    <cellStyle name="Input 2 2 6 4 2 2 2" xfId="37613"/>
    <cellStyle name="Input 2 2 6 4 2 3" xfId="24060"/>
    <cellStyle name="Input 2 2 6 4 2 3 2" xfId="40775"/>
    <cellStyle name="Input 2 2 6 4 2 4" xfId="26787"/>
    <cellStyle name="Input 2 2 6 4 2 4 2" xfId="43528"/>
    <cellStyle name="Input 2 2 6 4 2 5" xfId="31972"/>
    <cellStyle name="Input 2 2 6 4 3" xfId="18698"/>
    <cellStyle name="Input 2 2 6 4 3 2" xfId="35375"/>
    <cellStyle name="Input 2 2 6 4 4" xfId="21912"/>
    <cellStyle name="Input 2 2 6 4 4 2" xfId="38592"/>
    <cellStyle name="Input 2 2 6 4 5" xfId="24876"/>
    <cellStyle name="Input 2 2 6 4 5 2" xfId="41601"/>
    <cellStyle name="Input 2 2 6 4 6" xfId="29374"/>
    <cellStyle name="Input 2 2 6 4 7" xfId="12680"/>
    <cellStyle name="Input 2 2 6 5" xfId="7598"/>
    <cellStyle name="Input 2 2 6 5 2" xfId="19662"/>
    <cellStyle name="Input 2 2 6 5 2 2" xfId="36332"/>
    <cellStyle name="Input 2 2 6 5 3" xfId="22813"/>
    <cellStyle name="Input 2 2 6 5 3 2" xfId="39515"/>
    <cellStyle name="Input 2 2 6 5 4" xfId="25632"/>
    <cellStyle name="Input 2 2 6 5 4 2" xfId="42371"/>
    <cellStyle name="Input 2 2 6 5 5" xfId="30538"/>
    <cellStyle name="Input 2 2 6 5 6" xfId="13865"/>
    <cellStyle name="Input 2 2 6 6" xfId="17346"/>
    <cellStyle name="Input 2 2 6 6 2" xfId="34022"/>
    <cellStyle name="Input 2 2 6 7" xfId="15775"/>
    <cellStyle name="Input 2 2 6 7 2" xfId="32437"/>
    <cellStyle name="Input 2 2 6 8" xfId="21609"/>
    <cellStyle name="Input 2 2 6 8 2" xfId="38284"/>
    <cellStyle name="Input 2 2 6 9" xfId="27946"/>
    <cellStyle name="Input 2 2 7" xfId="2052"/>
    <cellStyle name="Input 2 2 7 2" xfId="2053"/>
    <cellStyle name="Input 2 2 7 2 2" xfId="2054"/>
    <cellStyle name="Input 2 2 7 2 2 2" xfId="20831"/>
    <cellStyle name="Input 2 2 7 2 2 2 2" xfId="37500"/>
    <cellStyle name="Input 2 2 7 2 2 3" xfId="23951"/>
    <cellStyle name="Input 2 2 7 2 2 3 2" xfId="40664"/>
    <cellStyle name="Input 2 2 7 2 2 4" xfId="26686"/>
    <cellStyle name="Input 2 2 7 2 2 4 2" xfId="43427"/>
    <cellStyle name="Input 2 2 7 2 2 5" xfId="31815"/>
    <cellStyle name="Input 2 2 7 2 2 6" xfId="15144"/>
    <cellStyle name="Input 2 2 7 2 3" xfId="2055"/>
    <cellStyle name="Input 2 2 7 2 3 2" xfId="35240"/>
    <cellStyle name="Input 2 2 7 2 3 3" xfId="18563"/>
    <cellStyle name="Input 2 2 7 2 4" xfId="21791"/>
    <cellStyle name="Input 2 2 7 2 4 2" xfId="38469"/>
    <cellStyle name="Input 2 2 7 2 5" xfId="24777"/>
    <cellStyle name="Input 2 2 7 2 5 2" xfId="41500"/>
    <cellStyle name="Input 2 2 7 2 6" xfId="29217"/>
    <cellStyle name="Input 2 2 7 2 7" xfId="12499"/>
    <cellStyle name="Input 2 2 7 3" xfId="2056"/>
    <cellStyle name="Input 2 2 7 3 2" xfId="19242"/>
    <cellStyle name="Input 2 2 7 3 2 2" xfId="35913"/>
    <cellStyle name="Input 2 2 7 3 3" xfId="22424"/>
    <cellStyle name="Input 2 2 7 3 3 2" xfId="39117"/>
    <cellStyle name="Input 2 2 7 3 4" xfId="25289"/>
    <cellStyle name="Input 2 2 7 3 4 2" xfId="42025"/>
    <cellStyle name="Input 2 2 7 3 5" xfId="30010"/>
    <cellStyle name="Input 2 2 7 3 6" xfId="13334"/>
    <cellStyle name="Input 2 2 7 4" xfId="2057"/>
    <cellStyle name="Input 2 2 7 4 2" xfId="33597"/>
    <cellStyle name="Input 2 2 7 4 3" xfId="16921"/>
    <cellStyle name="Input 2 2 7 5" xfId="7599"/>
    <cellStyle name="Input 2 2 7 5 2" xfId="32611"/>
    <cellStyle name="Input 2 2 7 6" xfId="21749"/>
    <cellStyle name="Input 2 2 7 6 2" xfId="38426"/>
    <cellStyle name="Input 2 2 7 7" xfId="27421"/>
    <cellStyle name="Input 2 2 8" xfId="2058"/>
    <cellStyle name="Input 2 2 8 2" xfId="2059"/>
    <cellStyle name="Input 2 2 8 2 2" xfId="2060"/>
    <cellStyle name="Input 2 2 8 2 2 2" xfId="37631"/>
    <cellStyle name="Input 2 2 8 2 2 3" xfId="20962"/>
    <cellStyle name="Input 2 2 8 2 3" xfId="2061"/>
    <cellStyle name="Input 2 2 8 2 3 2" xfId="40793"/>
    <cellStyle name="Input 2 2 8 2 4" xfId="26805"/>
    <cellStyle name="Input 2 2 8 2 4 2" xfId="43546"/>
    <cellStyle name="Input 2 2 8 2 5" xfId="31990"/>
    <cellStyle name="Input 2 2 8 2 6" xfId="15319"/>
    <cellStyle name="Input 2 2 8 3" xfId="2062"/>
    <cellStyle name="Input 2 2 8 3 2" xfId="35393"/>
    <cellStyle name="Input 2 2 8 3 3" xfId="18716"/>
    <cellStyle name="Input 2 2 8 4" xfId="2063"/>
    <cellStyle name="Input 2 2 8 4 2" xfId="38610"/>
    <cellStyle name="Input 2 2 8 5" xfId="7600"/>
    <cellStyle name="Input 2 2 8 5 2" xfId="41619"/>
    <cellStyle name="Input 2 2 8 6" xfId="29392"/>
    <cellStyle name="Input 2 2 8 7" xfId="12699"/>
    <cellStyle name="Input 2 2 9" xfId="2064"/>
    <cellStyle name="Input 2 2 9 2" xfId="2065"/>
    <cellStyle name="Input 2 2 9 2 2" xfId="2066"/>
    <cellStyle name="Input 2 2 9 2 3" xfId="2067"/>
    <cellStyle name="Input 2 2 9 2 4" xfId="18962"/>
    <cellStyle name="Input 2 2 9 3" xfId="2068"/>
    <cellStyle name="Input 2 2 9 3 2" xfId="38855"/>
    <cellStyle name="Input 2 2 9 4" xfId="2069"/>
    <cellStyle name="Input 2 2 9 4 2" xfId="41809"/>
    <cellStyle name="Input 2 2 9 5" xfId="7601"/>
    <cellStyle name="Input 2 2 9 6" xfId="12989"/>
    <cellStyle name="Input 2 20" xfId="2070"/>
    <cellStyle name="Input 2 21" xfId="7602"/>
    <cellStyle name="Input 2 22" xfId="9937"/>
    <cellStyle name="Input 2 23" xfId="43905"/>
    <cellStyle name="Input 2 24" xfId="43969"/>
    <cellStyle name="Input 2 3" xfId="2071"/>
    <cellStyle name="Input 2 3 10" xfId="2072"/>
    <cellStyle name="Input 2 3 10 2" xfId="2073"/>
    <cellStyle name="Input 2 3 10 2 2" xfId="2074"/>
    <cellStyle name="Input 2 3 10 2 3" xfId="2075"/>
    <cellStyle name="Input 2 3 10 3" xfId="2076"/>
    <cellStyle name="Input 2 3 10 4" xfId="2077"/>
    <cellStyle name="Input 2 3 10 5" xfId="7603"/>
    <cellStyle name="Input 2 3 11" xfId="2078"/>
    <cellStyle name="Input 2 3 11 2" xfId="2079"/>
    <cellStyle name="Input 2 3 11 2 2" xfId="2080"/>
    <cellStyle name="Input 2 3 11 2 3" xfId="2081"/>
    <cellStyle name="Input 2 3 11 3" xfId="2082"/>
    <cellStyle name="Input 2 3 11 4" xfId="2083"/>
    <cellStyle name="Input 2 3 11 5" xfId="7604"/>
    <cellStyle name="Input 2 3 12" xfId="2084"/>
    <cellStyle name="Input 2 3 12 2" xfId="2085"/>
    <cellStyle name="Input 2 3 12 2 2" xfId="2086"/>
    <cellStyle name="Input 2 3 12 2 3" xfId="2087"/>
    <cellStyle name="Input 2 3 12 3" xfId="2088"/>
    <cellStyle name="Input 2 3 12 4" xfId="2089"/>
    <cellStyle name="Input 2 3 12 5" xfId="7605"/>
    <cellStyle name="Input 2 3 13" xfId="2090"/>
    <cellStyle name="Input 2 3 13 2" xfId="2091"/>
    <cellStyle name="Input 2 3 13 2 2" xfId="2092"/>
    <cellStyle name="Input 2 3 13 2 3" xfId="2093"/>
    <cellStyle name="Input 2 3 13 3" xfId="2094"/>
    <cellStyle name="Input 2 3 13 4" xfId="2095"/>
    <cellStyle name="Input 2 3 13 5" xfId="7606"/>
    <cellStyle name="Input 2 3 14" xfId="2096"/>
    <cellStyle name="Input 2 3 14 2" xfId="2097"/>
    <cellStyle name="Input 2 3 14 2 2" xfId="2098"/>
    <cellStyle name="Input 2 3 14 2 3" xfId="2099"/>
    <cellStyle name="Input 2 3 14 3" xfId="2100"/>
    <cellStyle name="Input 2 3 14 4" xfId="2101"/>
    <cellStyle name="Input 2 3 14 5" xfId="7607"/>
    <cellStyle name="Input 2 3 15" xfId="2102"/>
    <cellStyle name="Input 2 3 15 2" xfId="2103"/>
    <cellStyle name="Input 2 3 15 2 2" xfId="2104"/>
    <cellStyle name="Input 2 3 15 2 3" xfId="2105"/>
    <cellStyle name="Input 2 3 15 3" xfId="2106"/>
    <cellStyle name="Input 2 3 15 4" xfId="2107"/>
    <cellStyle name="Input 2 3 15 5" xfId="7608"/>
    <cellStyle name="Input 2 3 16" xfId="2108"/>
    <cellStyle name="Input 2 3 16 2" xfId="2109"/>
    <cellStyle name="Input 2 3 16 3" xfId="2110"/>
    <cellStyle name="Input 2 3 16 4" xfId="7609"/>
    <cellStyle name="Input 2 3 16 5" xfId="7610"/>
    <cellStyle name="Input 2 3 17" xfId="2111"/>
    <cellStyle name="Input 2 3 18" xfId="2112"/>
    <cellStyle name="Input 2 3 19" xfId="7611"/>
    <cellStyle name="Input 2 3 2" xfId="2113"/>
    <cellStyle name="Input 2 3 2 10" xfId="7612"/>
    <cellStyle name="Input 2 3 2 11" xfId="11030"/>
    <cellStyle name="Input 2 3 2 2" xfId="2114"/>
    <cellStyle name="Input 2 3 2 2 2" xfId="2115"/>
    <cellStyle name="Input 2 3 2 2 2 2" xfId="2116"/>
    <cellStyle name="Input 2 3 2 2 2 2 2" xfId="36707"/>
    <cellStyle name="Input 2 3 2 2 2 2 3" xfId="20037"/>
    <cellStyle name="Input 2 3 2 2 2 3" xfId="2117"/>
    <cellStyle name="Input 2 3 2 2 2 3 2" xfId="39886"/>
    <cellStyle name="Input 2 3 2 2 2 3 3" xfId="23182"/>
    <cellStyle name="Input 2 3 2 2 2 4" xfId="7613"/>
    <cellStyle name="Input 2 3 2 2 2 4 2" xfId="42700"/>
    <cellStyle name="Input 2 3 2 2 2 4 3" xfId="25961"/>
    <cellStyle name="Input 2 3 2 2 2 5" xfId="7614"/>
    <cellStyle name="Input 2 3 2 2 2 5 2" xfId="30947"/>
    <cellStyle name="Input 2 3 2 2 2 6" xfId="14274"/>
    <cellStyle name="Input 2 3 2 2 3" xfId="2118"/>
    <cellStyle name="Input 2 3 2 2 3 2" xfId="2119"/>
    <cellStyle name="Input 2 3 2 2 3 2 2" xfId="34428"/>
    <cellStyle name="Input 2 3 2 2 3 3" xfId="2120"/>
    <cellStyle name="Input 2 3 2 2 3 4" xfId="17751"/>
    <cellStyle name="Input 2 3 2 2 4" xfId="2121"/>
    <cellStyle name="Input 2 3 2 2 4 2" xfId="37803"/>
    <cellStyle name="Input 2 3 2 2 4 3" xfId="21133"/>
    <cellStyle name="Input 2 3 2 2 5" xfId="2122"/>
    <cellStyle name="Input 2 3 2 2 5 2" xfId="32862"/>
    <cellStyle name="Input 2 3 2 2 5 3" xfId="16197"/>
    <cellStyle name="Input 2 3 2 2 6" xfId="7615"/>
    <cellStyle name="Input 2 3 2 2 6 2" xfId="28353"/>
    <cellStyle name="Input 2 3 2 2 7" xfId="7616"/>
    <cellStyle name="Input 2 3 2 2 8" xfId="11600"/>
    <cellStyle name="Input 2 3 2 3" xfId="2123"/>
    <cellStyle name="Input 2 3 2 3 2" xfId="2124"/>
    <cellStyle name="Input 2 3 2 3 2 2" xfId="2125"/>
    <cellStyle name="Input 2 3 2 3 2 2 2" xfId="35958"/>
    <cellStyle name="Input 2 3 2 3 2 2 3" xfId="19287"/>
    <cellStyle name="Input 2 3 2 3 2 3" xfId="2126"/>
    <cellStyle name="Input 2 3 2 3 2 3 2" xfId="39160"/>
    <cellStyle name="Input 2 3 2 3 2 3 3" xfId="22467"/>
    <cellStyle name="Input 2 3 2 3 2 4" xfId="7617"/>
    <cellStyle name="Input 2 3 2 3 2 4 2" xfId="42068"/>
    <cellStyle name="Input 2 3 2 3 2 4 3" xfId="25332"/>
    <cellStyle name="Input 2 3 2 3 2 5" xfId="7618"/>
    <cellStyle name="Input 2 3 2 3 2 5 2" xfId="30086"/>
    <cellStyle name="Input 2 3 2 3 2 6" xfId="13410"/>
    <cellStyle name="Input 2 3 2 3 3" xfId="2127"/>
    <cellStyle name="Input 2 3 2 3 3 2" xfId="33642"/>
    <cellStyle name="Input 2 3 2 3 3 3" xfId="16966"/>
    <cellStyle name="Input 2 3 2 3 4" xfId="2128"/>
    <cellStyle name="Input 2 3 2 3 4 2" xfId="33548"/>
    <cellStyle name="Input 2 3 2 3 4 3" xfId="16873"/>
    <cellStyle name="Input 2 3 2 3 5" xfId="7619"/>
    <cellStyle name="Input 2 3 2 3 5 2" xfId="37950"/>
    <cellStyle name="Input 2 3 2 3 5 3" xfId="21278"/>
    <cellStyle name="Input 2 3 2 3 6" xfId="27497"/>
    <cellStyle name="Input 2 3 2 3 7" xfId="10727"/>
    <cellStyle name="Input 2 3 2 4" xfId="2129"/>
    <cellStyle name="Input 2 3 2 4 2" xfId="2130"/>
    <cellStyle name="Input 2 3 2 4 2 2" xfId="20809"/>
    <cellStyle name="Input 2 3 2 4 2 2 2" xfId="37478"/>
    <cellStyle name="Input 2 3 2 4 2 3" xfId="23931"/>
    <cellStyle name="Input 2 3 2 4 2 3 2" xfId="40644"/>
    <cellStyle name="Input 2 3 2 4 2 4" xfId="26667"/>
    <cellStyle name="Input 2 3 2 4 2 4 2" xfId="43408"/>
    <cellStyle name="Input 2 3 2 4 2 5" xfId="31791"/>
    <cellStyle name="Input 2 3 2 4 2 6" xfId="15120"/>
    <cellStyle name="Input 2 3 2 4 3" xfId="2131"/>
    <cellStyle name="Input 2 3 2 4 3 2" xfId="35218"/>
    <cellStyle name="Input 2 3 2 4 3 3" xfId="18541"/>
    <cellStyle name="Input 2 3 2 4 4" xfId="7620"/>
    <cellStyle name="Input 2 3 2 4 4 2" xfId="38448"/>
    <cellStyle name="Input 2 3 2 4 4 3" xfId="21770"/>
    <cellStyle name="Input 2 3 2 4 5" xfId="7621"/>
    <cellStyle name="Input 2 3 2 4 5 2" xfId="41481"/>
    <cellStyle name="Input 2 3 2 4 5 3" xfId="24758"/>
    <cellStyle name="Input 2 3 2 4 6" xfId="29193"/>
    <cellStyle name="Input 2 3 2 4 7" xfId="12472"/>
    <cellStyle name="Input 2 3 2 5" xfId="2132"/>
    <cellStyle name="Input 2 3 2 5 2" xfId="2133"/>
    <cellStyle name="Input 2 3 2 5 2 2" xfId="36236"/>
    <cellStyle name="Input 2 3 2 5 2 3" xfId="19565"/>
    <cellStyle name="Input 2 3 2 5 3" xfId="2134"/>
    <cellStyle name="Input 2 3 2 5 3 2" xfId="39422"/>
    <cellStyle name="Input 2 3 2 5 3 3" xfId="22722"/>
    <cellStyle name="Input 2 3 2 5 4" xfId="7622"/>
    <cellStyle name="Input 2 3 2 5 4 2" xfId="42291"/>
    <cellStyle name="Input 2 3 2 5 4 3" xfId="25553"/>
    <cellStyle name="Input 2 3 2 5 5" xfId="7623"/>
    <cellStyle name="Input 2 3 2 5 5 2" xfId="30398"/>
    <cellStyle name="Input 2 3 2 5 6" xfId="13724"/>
    <cellStyle name="Input 2 3 2 6" xfId="2135"/>
    <cellStyle name="Input 2 3 2 6 2" xfId="2136"/>
    <cellStyle name="Input 2 3 2 6 2 2" xfId="33928"/>
    <cellStyle name="Input 2 3 2 6 3" xfId="2137"/>
    <cellStyle name="Input 2 3 2 6 4" xfId="17251"/>
    <cellStyle name="Input 2 3 2 7" xfId="2138"/>
    <cellStyle name="Input 2 3 2 7 2" xfId="32919"/>
    <cellStyle name="Input 2 3 2 7 3" xfId="16254"/>
    <cellStyle name="Input 2 3 2 8" xfId="2139"/>
    <cellStyle name="Input 2 3 2 8 2" xfId="41027"/>
    <cellStyle name="Input 2 3 2 8 3" xfId="24309"/>
    <cellStyle name="Input 2 3 2 9" xfId="7624"/>
    <cellStyle name="Input 2 3 2 9 2" xfId="27806"/>
    <cellStyle name="Input 2 3 20" xfId="9940"/>
    <cellStyle name="Input 2 3 21" xfId="43964"/>
    <cellStyle name="Input 2 3 3" xfId="2140"/>
    <cellStyle name="Input 2 3 3 10" xfId="11160"/>
    <cellStyle name="Input 2 3 3 2" xfId="2141"/>
    <cellStyle name="Input 2 3 3 2 2" xfId="2142"/>
    <cellStyle name="Input 2 3 3 2 2 2" xfId="20118"/>
    <cellStyle name="Input 2 3 3 2 2 2 2" xfId="36787"/>
    <cellStyle name="Input 2 3 3 2 2 3" xfId="23260"/>
    <cellStyle name="Input 2 3 3 2 2 3 2" xfId="39967"/>
    <cellStyle name="Input 2 3 3 2 2 4" xfId="26041"/>
    <cellStyle name="Input 2 3 3 2 2 4 2" xfId="42781"/>
    <cellStyle name="Input 2 3 3 2 2 5" xfId="31027"/>
    <cellStyle name="Input 2 3 3 2 2 6" xfId="14355"/>
    <cellStyle name="Input 2 3 3 2 3" xfId="2143"/>
    <cellStyle name="Input 2 3 3 2 3 2" xfId="34508"/>
    <cellStyle name="Input 2 3 3 2 3 3" xfId="17832"/>
    <cellStyle name="Input 2 3 3 2 4" xfId="7625"/>
    <cellStyle name="Input 2 3 3 2 4 2" xfId="34956"/>
    <cellStyle name="Input 2 3 3 2 4 3" xfId="18281"/>
    <cellStyle name="Input 2 3 3 2 5" xfId="7626"/>
    <cellStyle name="Input 2 3 3 2 5 2" xfId="40430"/>
    <cellStyle name="Input 2 3 3 2 5 3" xfId="23720"/>
    <cellStyle name="Input 2 3 3 2 6" xfId="28431"/>
    <cellStyle name="Input 2 3 3 2 7" xfId="11681"/>
    <cellStyle name="Input 2 3 3 3" xfId="2144"/>
    <cellStyle name="Input 2 3 3 3 2" xfId="2145"/>
    <cellStyle name="Input 2 3 3 3 2 2" xfId="20379"/>
    <cellStyle name="Input 2 3 3 3 2 2 2" xfId="37047"/>
    <cellStyle name="Input 2 3 3 3 2 3" xfId="23519"/>
    <cellStyle name="Input 2 3 3 3 2 3 2" xfId="40228"/>
    <cellStyle name="Input 2 3 3 3 2 4" xfId="26301"/>
    <cellStyle name="Input 2 3 3 3 2 4 2" xfId="43042"/>
    <cellStyle name="Input 2 3 3 3 2 5" xfId="31287"/>
    <cellStyle name="Input 2 3 3 3 2 6" xfId="14616"/>
    <cellStyle name="Input 2 3 3 3 3" xfId="2146"/>
    <cellStyle name="Input 2 3 3 3 3 2" xfId="34768"/>
    <cellStyle name="Input 2 3 3 3 3 3" xfId="18093"/>
    <cellStyle name="Input 2 3 3 3 4" xfId="21346"/>
    <cellStyle name="Input 2 3 3 3 4 2" xfId="38019"/>
    <cellStyle name="Input 2 3 3 3 5" xfId="24396"/>
    <cellStyle name="Input 2 3 3 3 5 2" xfId="41115"/>
    <cellStyle name="Input 2 3 3 3 6" xfId="28690"/>
    <cellStyle name="Input 2 3 3 3 7" xfId="11942"/>
    <cellStyle name="Input 2 3 3 4" xfId="2147"/>
    <cellStyle name="Input 2 3 3 4 2" xfId="15299"/>
    <cellStyle name="Input 2 3 3 4 2 2" xfId="20942"/>
    <cellStyle name="Input 2 3 3 4 2 2 2" xfId="37611"/>
    <cellStyle name="Input 2 3 3 4 2 3" xfId="24058"/>
    <cellStyle name="Input 2 3 3 4 2 3 2" xfId="40773"/>
    <cellStyle name="Input 2 3 3 4 2 4" xfId="26785"/>
    <cellStyle name="Input 2 3 3 4 2 4 2" xfId="43526"/>
    <cellStyle name="Input 2 3 3 4 2 5" xfId="31970"/>
    <cellStyle name="Input 2 3 3 4 3" xfId="18696"/>
    <cellStyle name="Input 2 3 3 4 3 2" xfId="35373"/>
    <cellStyle name="Input 2 3 3 4 4" xfId="21910"/>
    <cellStyle name="Input 2 3 3 4 4 2" xfId="38590"/>
    <cellStyle name="Input 2 3 3 4 5" xfId="24874"/>
    <cellStyle name="Input 2 3 3 4 5 2" xfId="41599"/>
    <cellStyle name="Input 2 3 3 4 6" xfId="29372"/>
    <cellStyle name="Input 2 3 3 4 7" xfId="12678"/>
    <cellStyle name="Input 2 3 3 5" xfId="2148"/>
    <cellStyle name="Input 2 3 3 5 2" xfId="19660"/>
    <cellStyle name="Input 2 3 3 5 2 2" xfId="36330"/>
    <cellStyle name="Input 2 3 3 5 3" xfId="22811"/>
    <cellStyle name="Input 2 3 3 5 3 2" xfId="39513"/>
    <cellStyle name="Input 2 3 3 5 4" xfId="25630"/>
    <cellStyle name="Input 2 3 3 5 4 2" xfId="42369"/>
    <cellStyle name="Input 2 3 3 5 5" xfId="30536"/>
    <cellStyle name="Input 2 3 3 5 6" xfId="13863"/>
    <cellStyle name="Input 2 3 3 6" xfId="7627"/>
    <cellStyle name="Input 2 3 3 6 2" xfId="34020"/>
    <cellStyle name="Input 2 3 3 6 3" xfId="17344"/>
    <cellStyle name="Input 2 3 3 7" xfId="7628"/>
    <cellStyle name="Input 2 3 3 7 2" xfId="32439"/>
    <cellStyle name="Input 2 3 3 7 3" xfId="15777"/>
    <cellStyle name="Input 2 3 3 8" xfId="22280"/>
    <cellStyle name="Input 2 3 3 8 2" xfId="38973"/>
    <cellStyle name="Input 2 3 3 9" xfId="27944"/>
    <cellStyle name="Input 2 3 4" xfId="2149"/>
    <cellStyle name="Input 2 3 4 2" xfId="2150"/>
    <cellStyle name="Input 2 3 4 2 2" xfId="2151"/>
    <cellStyle name="Input 2 3 4 2 2 2" xfId="20832"/>
    <cellStyle name="Input 2 3 4 2 2 2 2" xfId="37501"/>
    <cellStyle name="Input 2 3 4 2 2 3" xfId="23952"/>
    <cellStyle name="Input 2 3 4 2 2 3 2" xfId="40665"/>
    <cellStyle name="Input 2 3 4 2 2 4" xfId="26687"/>
    <cellStyle name="Input 2 3 4 2 2 4 2" xfId="43428"/>
    <cellStyle name="Input 2 3 4 2 2 5" xfId="31816"/>
    <cellStyle name="Input 2 3 4 2 2 6" xfId="15145"/>
    <cellStyle name="Input 2 3 4 2 3" xfId="2152"/>
    <cellStyle name="Input 2 3 4 2 3 2" xfId="35241"/>
    <cellStyle name="Input 2 3 4 2 3 3" xfId="18564"/>
    <cellStyle name="Input 2 3 4 2 4" xfId="7629"/>
    <cellStyle name="Input 2 3 4 2 4 2" xfId="38470"/>
    <cellStyle name="Input 2 3 4 2 4 3" xfId="21792"/>
    <cellStyle name="Input 2 3 4 2 5" xfId="7630"/>
    <cellStyle name="Input 2 3 4 2 5 2" xfId="41501"/>
    <cellStyle name="Input 2 3 4 2 5 3" xfId="24778"/>
    <cellStyle name="Input 2 3 4 2 6" xfId="29218"/>
    <cellStyle name="Input 2 3 4 2 7" xfId="12500"/>
    <cellStyle name="Input 2 3 4 3" xfId="2153"/>
    <cellStyle name="Input 2 3 4 3 2" xfId="2154"/>
    <cellStyle name="Input 2 3 4 3 2 2" xfId="35917"/>
    <cellStyle name="Input 2 3 4 3 2 3" xfId="19246"/>
    <cellStyle name="Input 2 3 4 3 3" xfId="2155"/>
    <cellStyle name="Input 2 3 4 3 3 2" xfId="39121"/>
    <cellStyle name="Input 2 3 4 3 3 3" xfId="22428"/>
    <cellStyle name="Input 2 3 4 3 4" xfId="25293"/>
    <cellStyle name="Input 2 3 4 3 4 2" xfId="42029"/>
    <cellStyle name="Input 2 3 4 3 5" xfId="30014"/>
    <cellStyle name="Input 2 3 4 3 6" xfId="13338"/>
    <cellStyle name="Input 2 3 4 4" xfId="2156"/>
    <cellStyle name="Input 2 3 4 4 2" xfId="33601"/>
    <cellStyle name="Input 2 3 4 4 3" xfId="16925"/>
    <cellStyle name="Input 2 3 4 5" xfId="2157"/>
    <cellStyle name="Input 2 3 4 5 2" xfId="32608"/>
    <cellStyle name="Input 2 3 4 5 3" xfId="15943"/>
    <cellStyle name="Input 2 3 4 6" xfId="7631"/>
    <cellStyle name="Input 2 3 4 6 2" xfId="33129"/>
    <cellStyle name="Input 2 3 4 6 3" xfId="16459"/>
    <cellStyle name="Input 2 3 4 7" xfId="7632"/>
    <cellStyle name="Input 2 3 4 7 2" xfId="27425"/>
    <cellStyle name="Input 2 3 4 8" xfId="10657"/>
    <cellStyle name="Input 2 3 5" xfId="2158"/>
    <cellStyle name="Input 2 3 5 2" xfId="2159"/>
    <cellStyle name="Input 2 3 5 2 2" xfId="2160"/>
    <cellStyle name="Input 2 3 5 2 2 2" xfId="37630"/>
    <cellStyle name="Input 2 3 5 2 2 3" xfId="20961"/>
    <cellStyle name="Input 2 3 5 2 3" xfId="2161"/>
    <cellStyle name="Input 2 3 5 2 3 2" xfId="40792"/>
    <cellStyle name="Input 2 3 5 2 3 3" xfId="24076"/>
    <cellStyle name="Input 2 3 5 2 4" xfId="7633"/>
    <cellStyle name="Input 2 3 5 2 4 2" xfId="43545"/>
    <cellStyle name="Input 2 3 5 2 4 3" xfId="26804"/>
    <cellStyle name="Input 2 3 5 2 5" xfId="7634"/>
    <cellStyle name="Input 2 3 5 2 5 2" xfId="31989"/>
    <cellStyle name="Input 2 3 5 2 6" xfId="15318"/>
    <cellStyle name="Input 2 3 5 3" xfId="2162"/>
    <cellStyle name="Input 2 3 5 3 2" xfId="35392"/>
    <cellStyle name="Input 2 3 5 3 3" xfId="18715"/>
    <cellStyle name="Input 2 3 5 4" xfId="2163"/>
    <cellStyle name="Input 2 3 5 4 2" xfId="38609"/>
    <cellStyle name="Input 2 3 5 4 3" xfId="21928"/>
    <cellStyle name="Input 2 3 5 5" xfId="7635"/>
    <cellStyle name="Input 2 3 5 5 2" xfId="41618"/>
    <cellStyle name="Input 2 3 5 5 3" xfId="24892"/>
    <cellStyle name="Input 2 3 5 6" xfId="7636"/>
    <cellStyle name="Input 2 3 5 6 2" xfId="29391"/>
    <cellStyle name="Input 2 3 5 7" xfId="12698"/>
    <cellStyle name="Input 2 3 6" xfId="2164"/>
    <cellStyle name="Input 2 3 6 2" xfId="2165"/>
    <cellStyle name="Input 2 3 6 2 2" xfId="2166"/>
    <cellStyle name="Input 2 3 6 2 2 2" xfId="35643"/>
    <cellStyle name="Input 2 3 6 2 3" xfId="2167"/>
    <cellStyle name="Input 2 3 6 2 4" xfId="7637"/>
    <cellStyle name="Input 2 3 6 2 5" xfId="7638"/>
    <cellStyle name="Input 2 3 6 2 6" xfId="18966"/>
    <cellStyle name="Input 2 3 6 3" xfId="2168"/>
    <cellStyle name="Input 2 3 6 3 2" xfId="38859"/>
    <cellStyle name="Input 2 3 6 3 3" xfId="22174"/>
    <cellStyle name="Input 2 3 6 4" xfId="2169"/>
    <cellStyle name="Input 2 3 6 4 2" xfId="41813"/>
    <cellStyle name="Input 2 3 6 4 3" xfId="25084"/>
    <cellStyle name="Input 2 3 6 5" xfId="7639"/>
    <cellStyle name="Input 2 3 6 5 2" xfId="29676"/>
    <cellStyle name="Input 2 3 6 6" xfId="12993"/>
    <cellStyle name="Input 2 3 7" xfId="2170"/>
    <cellStyle name="Input 2 3 7 2" xfId="2171"/>
    <cellStyle name="Input 2 3 7 2 2" xfId="2172"/>
    <cellStyle name="Input 2 3 7 2 3" xfId="2173"/>
    <cellStyle name="Input 2 3 7 3" xfId="2174"/>
    <cellStyle name="Input 2 3 7 4" xfId="2175"/>
    <cellStyle name="Input 2 3 7 5" xfId="7640"/>
    <cellStyle name="Input 2 3 7 6" xfId="27068"/>
    <cellStyle name="Input 2 3 8" xfId="2176"/>
    <cellStyle name="Input 2 3 8 2" xfId="2177"/>
    <cellStyle name="Input 2 3 8 2 2" xfId="2178"/>
    <cellStyle name="Input 2 3 8 2 3" xfId="2179"/>
    <cellStyle name="Input 2 3 8 3" xfId="2180"/>
    <cellStyle name="Input 2 3 8 4" xfId="2181"/>
    <cellStyle name="Input 2 3 8 5" xfId="7641"/>
    <cellStyle name="Input 2 3 9" xfId="2182"/>
    <cellStyle name="Input 2 3 9 2" xfId="2183"/>
    <cellStyle name="Input 2 3 9 2 2" xfId="2184"/>
    <cellStyle name="Input 2 3 9 2 3" xfId="2185"/>
    <cellStyle name="Input 2 3 9 3" xfId="2186"/>
    <cellStyle name="Input 2 3 9 4" xfId="2187"/>
    <cellStyle name="Input 2 3 9 5" xfId="7642"/>
    <cellStyle name="Input 2 4" xfId="2188"/>
    <cellStyle name="Input 2 4 10" xfId="7643"/>
    <cellStyle name="Input 2 4 11" xfId="9941"/>
    <cellStyle name="Input 2 4 12" xfId="43963"/>
    <cellStyle name="Input 2 4 2" xfId="2189"/>
    <cellStyle name="Input 2 4 2 10" xfId="11031"/>
    <cellStyle name="Input 2 4 2 2" xfId="2190"/>
    <cellStyle name="Input 2 4 2 2 2" xfId="2191"/>
    <cellStyle name="Input 2 4 2 2 2 2" xfId="20038"/>
    <cellStyle name="Input 2 4 2 2 2 2 2" xfId="36708"/>
    <cellStyle name="Input 2 4 2 2 2 3" xfId="23183"/>
    <cellStyle name="Input 2 4 2 2 2 3 2" xfId="39887"/>
    <cellStyle name="Input 2 4 2 2 2 4" xfId="25962"/>
    <cellStyle name="Input 2 4 2 2 2 4 2" xfId="42701"/>
    <cellStyle name="Input 2 4 2 2 2 5" xfId="30948"/>
    <cellStyle name="Input 2 4 2 2 2 6" xfId="14275"/>
    <cellStyle name="Input 2 4 2 2 3" xfId="2192"/>
    <cellStyle name="Input 2 4 2 2 3 2" xfId="34429"/>
    <cellStyle name="Input 2 4 2 2 3 3" xfId="17752"/>
    <cellStyle name="Input 2 4 2 2 4" xfId="7644"/>
    <cellStyle name="Input 2 4 2 2 4 2" xfId="35571"/>
    <cellStyle name="Input 2 4 2 2 4 3" xfId="18893"/>
    <cellStyle name="Input 2 4 2 2 5" xfId="7645"/>
    <cellStyle name="Input 2 4 2 2 5 2" xfId="37919"/>
    <cellStyle name="Input 2 4 2 2 5 3" xfId="21248"/>
    <cellStyle name="Input 2 4 2 2 6" xfId="28354"/>
    <cellStyle name="Input 2 4 2 2 7" xfId="11601"/>
    <cellStyle name="Input 2 4 2 3" xfId="2193"/>
    <cellStyle name="Input 2 4 2 3 2" xfId="2194"/>
    <cellStyle name="Input 2 4 2 3 2 2" xfId="19288"/>
    <cellStyle name="Input 2 4 2 3 2 2 2" xfId="35959"/>
    <cellStyle name="Input 2 4 2 3 2 3" xfId="22468"/>
    <cellStyle name="Input 2 4 2 3 2 3 2" xfId="39161"/>
    <cellStyle name="Input 2 4 2 3 2 4" xfId="25333"/>
    <cellStyle name="Input 2 4 2 3 2 4 2" xfId="42069"/>
    <cellStyle name="Input 2 4 2 3 2 5" xfId="30087"/>
    <cellStyle name="Input 2 4 2 3 2 6" xfId="13411"/>
    <cellStyle name="Input 2 4 2 3 3" xfId="2195"/>
    <cellStyle name="Input 2 4 2 3 3 2" xfId="33643"/>
    <cellStyle name="Input 2 4 2 3 3 3" xfId="16967"/>
    <cellStyle name="Input 2 4 2 3 4" xfId="17174"/>
    <cellStyle name="Input 2 4 2 3 4 2" xfId="33850"/>
    <cellStyle name="Input 2 4 2 3 5" xfId="17027"/>
    <cellStyle name="Input 2 4 2 3 5 2" xfId="33703"/>
    <cellStyle name="Input 2 4 2 3 6" xfId="27498"/>
    <cellStyle name="Input 2 4 2 3 7" xfId="10728"/>
    <cellStyle name="Input 2 4 2 4" xfId="2196"/>
    <cellStyle name="Input 2 4 2 4 2" xfId="15121"/>
    <cellStyle name="Input 2 4 2 4 2 2" xfId="20810"/>
    <cellStyle name="Input 2 4 2 4 2 2 2" xfId="37479"/>
    <cellStyle name="Input 2 4 2 4 2 3" xfId="23932"/>
    <cellStyle name="Input 2 4 2 4 2 3 2" xfId="40645"/>
    <cellStyle name="Input 2 4 2 4 2 4" xfId="26668"/>
    <cellStyle name="Input 2 4 2 4 2 4 2" xfId="43409"/>
    <cellStyle name="Input 2 4 2 4 2 5" xfId="31792"/>
    <cellStyle name="Input 2 4 2 4 3" xfId="18542"/>
    <cellStyle name="Input 2 4 2 4 3 2" xfId="35219"/>
    <cellStyle name="Input 2 4 2 4 4" xfId="21771"/>
    <cellStyle name="Input 2 4 2 4 4 2" xfId="38449"/>
    <cellStyle name="Input 2 4 2 4 5" xfId="24759"/>
    <cellStyle name="Input 2 4 2 4 5 2" xfId="41482"/>
    <cellStyle name="Input 2 4 2 4 6" xfId="29194"/>
    <cellStyle name="Input 2 4 2 4 7" xfId="12473"/>
    <cellStyle name="Input 2 4 2 5" xfId="2197"/>
    <cellStyle name="Input 2 4 2 5 2" xfId="19566"/>
    <cellStyle name="Input 2 4 2 5 2 2" xfId="36237"/>
    <cellStyle name="Input 2 4 2 5 3" xfId="22723"/>
    <cellStyle name="Input 2 4 2 5 3 2" xfId="39423"/>
    <cellStyle name="Input 2 4 2 5 4" xfId="25554"/>
    <cellStyle name="Input 2 4 2 5 4 2" xfId="42292"/>
    <cellStyle name="Input 2 4 2 5 5" xfId="30399"/>
    <cellStyle name="Input 2 4 2 5 6" xfId="13725"/>
    <cellStyle name="Input 2 4 2 6" xfId="7646"/>
    <cellStyle name="Input 2 4 2 6 2" xfId="33929"/>
    <cellStyle name="Input 2 4 2 6 3" xfId="17252"/>
    <cellStyle name="Input 2 4 2 7" xfId="7647"/>
    <cellStyle name="Input 2 4 2 7 2" xfId="32481"/>
    <cellStyle name="Input 2 4 2 7 3" xfId="15819"/>
    <cellStyle name="Input 2 4 2 8" xfId="16029"/>
    <cellStyle name="Input 2 4 2 8 2" xfId="32695"/>
    <cellStyle name="Input 2 4 2 9" xfId="27807"/>
    <cellStyle name="Input 2 4 3" xfId="2198"/>
    <cellStyle name="Input 2 4 3 10" xfId="11079"/>
    <cellStyle name="Input 2 4 3 2" xfId="2199"/>
    <cellStyle name="Input 2 4 3 2 2" xfId="2200"/>
    <cellStyle name="Input 2 4 3 2 2 2" xfId="20069"/>
    <cellStyle name="Input 2 4 3 2 2 2 2" xfId="36739"/>
    <cellStyle name="Input 2 4 3 2 2 3" xfId="23213"/>
    <cellStyle name="Input 2 4 3 2 2 3 2" xfId="39918"/>
    <cellStyle name="Input 2 4 3 2 2 4" xfId="25993"/>
    <cellStyle name="Input 2 4 3 2 2 4 2" xfId="42732"/>
    <cellStyle name="Input 2 4 3 2 2 5" xfId="30979"/>
    <cellStyle name="Input 2 4 3 2 2 6" xfId="14306"/>
    <cellStyle name="Input 2 4 3 2 3" xfId="2201"/>
    <cellStyle name="Input 2 4 3 2 3 2" xfId="34460"/>
    <cellStyle name="Input 2 4 3 2 3 3" xfId="17783"/>
    <cellStyle name="Input 2 4 3 2 4" xfId="7648"/>
    <cellStyle name="Input 2 4 3 2 4 2" xfId="32379"/>
    <cellStyle name="Input 2 4 3 2 4 3" xfId="15719"/>
    <cellStyle name="Input 2 4 3 2 5" xfId="7649"/>
    <cellStyle name="Input 2 4 3 2 5 2" xfId="40963"/>
    <cellStyle name="Input 2 4 3 2 5 3" xfId="24246"/>
    <cellStyle name="Input 2 4 3 2 6" xfId="28384"/>
    <cellStyle name="Input 2 4 3 2 7" xfId="11632"/>
    <cellStyle name="Input 2 4 3 3" xfId="2202"/>
    <cellStyle name="Input 2 4 3 3 2" xfId="14570"/>
    <cellStyle name="Input 2 4 3 3 2 2" xfId="20333"/>
    <cellStyle name="Input 2 4 3 3 2 2 2" xfId="37002"/>
    <cellStyle name="Input 2 4 3 3 2 3" xfId="23474"/>
    <cellStyle name="Input 2 4 3 3 2 3 2" xfId="40182"/>
    <cellStyle name="Input 2 4 3 3 2 4" xfId="26256"/>
    <cellStyle name="Input 2 4 3 3 2 4 2" xfId="42996"/>
    <cellStyle name="Input 2 4 3 3 2 5" xfId="31242"/>
    <cellStyle name="Input 2 4 3 3 3" xfId="18047"/>
    <cellStyle name="Input 2 4 3 3 3 2" xfId="34723"/>
    <cellStyle name="Input 2 4 3 3 4" xfId="21301"/>
    <cellStyle name="Input 2 4 3 3 4 2" xfId="37973"/>
    <cellStyle name="Input 2 4 3 3 5" xfId="16343"/>
    <cellStyle name="Input 2 4 3 3 5 2" xfId="33012"/>
    <cellStyle name="Input 2 4 3 3 6" xfId="28645"/>
    <cellStyle name="Input 2 4 3 3 7" xfId="11896"/>
    <cellStyle name="Input 2 4 3 4" xfId="2203"/>
    <cellStyle name="Input 2 4 3 4 2" xfId="15180"/>
    <cellStyle name="Input 2 4 3 4 2 2" xfId="20854"/>
    <cellStyle name="Input 2 4 3 4 2 2 2" xfId="37523"/>
    <cellStyle name="Input 2 4 3 4 2 3" xfId="23974"/>
    <cellStyle name="Input 2 4 3 4 2 3 2" xfId="40687"/>
    <cellStyle name="Input 2 4 3 4 2 4" xfId="26709"/>
    <cellStyle name="Input 2 4 3 4 2 4 2" xfId="43450"/>
    <cellStyle name="Input 2 4 3 4 2 5" xfId="31851"/>
    <cellStyle name="Input 2 4 3 4 3" xfId="18591"/>
    <cellStyle name="Input 2 4 3 4 3 2" xfId="35268"/>
    <cellStyle name="Input 2 4 3 4 4" xfId="21816"/>
    <cellStyle name="Input 2 4 3 4 4 2" xfId="38494"/>
    <cellStyle name="Input 2 4 3 4 5" xfId="24800"/>
    <cellStyle name="Input 2 4 3 4 5 2" xfId="41523"/>
    <cellStyle name="Input 2 4 3 4 6" xfId="29253"/>
    <cellStyle name="Input 2 4 3 4 7" xfId="12541"/>
    <cellStyle name="Input 2 4 3 5" xfId="7650"/>
    <cellStyle name="Input 2 4 3 5 2" xfId="19600"/>
    <cellStyle name="Input 2 4 3 5 2 2" xfId="36271"/>
    <cellStyle name="Input 2 4 3 5 3" xfId="22755"/>
    <cellStyle name="Input 2 4 3 5 3 2" xfId="39455"/>
    <cellStyle name="Input 2 4 3 5 4" xfId="25585"/>
    <cellStyle name="Input 2 4 3 5 4 2" xfId="42323"/>
    <cellStyle name="Input 2 4 3 5 5" xfId="30448"/>
    <cellStyle name="Input 2 4 3 5 6" xfId="13774"/>
    <cellStyle name="Input 2 4 3 6" xfId="17286"/>
    <cellStyle name="Input 2 4 3 6 2" xfId="33963"/>
    <cellStyle name="Input 2 4 3 7" xfId="16525"/>
    <cellStyle name="Input 2 4 3 7 2" xfId="33197"/>
    <cellStyle name="Input 2 4 3 8" xfId="16177"/>
    <cellStyle name="Input 2 4 3 8 2" xfId="32842"/>
    <cellStyle name="Input 2 4 3 9" xfId="27856"/>
    <cellStyle name="Input 2 4 4" xfId="2204"/>
    <cellStyle name="Input 2 4 4 2" xfId="2205"/>
    <cellStyle name="Input 2 4 4 2 2" xfId="15065"/>
    <cellStyle name="Input 2 4 4 2 2 2" xfId="20759"/>
    <cellStyle name="Input 2 4 4 2 2 2 2" xfId="37428"/>
    <cellStyle name="Input 2 4 4 2 2 3" xfId="23883"/>
    <cellStyle name="Input 2 4 4 2 2 3 2" xfId="40594"/>
    <cellStyle name="Input 2 4 4 2 2 4" xfId="26620"/>
    <cellStyle name="Input 2 4 4 2 2 4 2" xfId="43361"/>
    <cellStyle name="Input 2 4 4 2 2 5" xfId="31736"/>
    <cellStyle name="Input 2 4 4 2 3" xfId="18471"/>
    <cellStyle name="Input 2 4 4 2 3 2" xfId="35148"/>
    <cellStyle name="Input 2 4 4 2 4" xfId="21711"/>
    <cellStyle name="Input 2 4 4 2 4 2" xfId="38386"/>
    <cellStyle name="Input 2 4 4 2 5" xfId="24713"/>
    <cellStyle name="Input 2 4 4 2 5 2" xfId="41434"/>
    <cellStyle name="Input 2 4 4 2 6" xfId="29138"/>
    <cellStyle name="Input 2 4 4 2 7" xfId="12393"/>
    <cellStyle name="Input 2 4 4 3" xfId="2206"/>
    <cellStyle name="Input 2 4 4 3 2" xfId="19247"/>
    <cellStyle name="Input 2 4 4 3 2 2" xfId="35918"/>
    <cellStyle name="Input 2 4 4 3 3" xfId="22429"/>
    <cellStyle name="Input 2 4 4 3 3 2" xfId="39122"/>
    <cellStyle name="Input 2 4 4 3 4" xfId="25294"/>
    <cellStyle name="Input 2 4 4 3 4 2" xfId="42030"/>
    <cellStyle name="Input 2 4 4 3 5" xfId="30015"/>
    <cellStyle name="Input 2 4 4 3 6" xfId="13339"/>
    <cellStyle name="Input 2 4 4 4" xfId="7651"/>
    <cellStyle name="Input 2 4 4 4 2" xfId="33602"/>
    <cellStyle name="Input 2 4 4 4 3" xfId="16926"/>
    <cellStyle name="Input 2 4 4 5" xfId="7652"/>
    <cellStyle name="Input 2 4 4 5 2" xfId="32607"/>
    <cellStyle name="Input 2 4 4 5 3" xfId="15942"/>
    <cellStyle name="Input 2 4 4 6" xfId="16118"/>
    <cellStyle name="Input 2 4 4 6 2" xfId="32782"/>
    <cellStyle name="Input 2 4 4 7" xfId="27426"/>
    <cellStyle name="Input 2 4 4 8" xfId="10658"/>
    <cellStyle name="Input 2 4 5" xfId="2207"/>
    <cellStyle name="Input 2 4 5 2" xfId="2208"/>
    <cellStyle name="Input 2 4 5 2 2" xfId="20769"/>
    <cellStyle name="Input 2 4 5 2 2 2" xfId="37438"/>
    <cellStyle name="Input 2 4 5 2 3" xfId="23893"/>
    <cellStyle name="Input 2 4 5 2 3 2" xfId="40604"/>
    <cellStyle name="Input 2 4 5 2 4" xfId="26630"/>
    <cellStyle name="Input 2 4 5 2 4 2" xfId="43371"/>
    <cellStyle name="Input 2 4 5 2 5" xfId="31746"/>
    <cellStyle name="Input 2 4 5 2 6" xfId="15075"/>
    <cellStyle name="Input 2 4 5 3" xfId="2209"/>
    <cellStyle name="Input 2 4 5 3 2" xfId="35159"/>
    <cellStyle name="Input 2 4 5 3 3" xfId="18482"/>
    <cellStyle name="Input 2 4 5 4" xfId="7653"/>
    <cellStyle name="Input 2 4 5 4 2" xfId="38396"/>
    <cellStyle name="Input 2 4 5 4 3" xfId="21721"/>
    <cellStyle name="Input 2 4 5 5" xfId="7654"/>
    <cellStyle name="Input 2 4 5 5 2" xfId="41444"/>
    <cellStyle name="Input 2 4 5 5 3" xfId="24723"/>
    <cellStyle name="Input 2 4 5 6" xfId="29148"/>
    <cellStyle name="Input 2 4 5 7" xfId="12406"/>
    <cellStyle name="Input 2 4 6" xfId="2210"/>
    <cellStyle name="Input 2 4 6 2" xfId="2211"/>
    <cellStyle name="Input 2 4 6 2 2" xfId="35644"/>
    <cellStyle name="Input 2 4 6 2 3" xfId="18967"/>
    <cellStyle name="Input 2 4 6 3" xfId="2212"/>
    <cellStyle name="Input 2 4 6 3 2" xfId="38860"/>
    <cellStyle name="Input 2 4 6 3 3" xfId="22175"/>
    <cellStyle name="Input 2 4 6 4" xfId="25085"/>
    <cellStyle name="Input 2 4 6 4 2" xfId="41814"/>
    <cellStyle name="Input 2 4 6 5" xfId="29677"/>
    <cellStyle name="Input 2 4 6 6" xfId="12994"/>
    <cellStyle name="Input 2 4 7" xfId="2213"/>
    <cellStyle name="Input 2 4 7 2" xfId="27069"/>
    <cellStyle name="Input 2 4 8" xfId="2214"/>
    <cellStyle name="Input 2 4 9" xfId="7655"/>
    <cellStyle name="Input 2 5" xfId="2215"/>
    <cellStyle name="Input 2 5 10" xfId="43962"/>
    <cellStyle name="Input 2 5 2" xfId="2216"/>
    <cellStyle name="Input 2 5 2 10" xfId="11032"/>
    <cellStyle name="Input 2 5 2 2" xfId="2217"/>
    <cellStyle name="Input 2 5 2 2 2" xfId="14276"/>
    <cellStyle name="Input 2 5 2 2 2 2" xfId="20039"/>
    <cellStyle name="Input 2 5 2 2 2 2 2" xfId="36709"/>
    <cellStyle name="Input 2 5 2 2 2 3" xfId="23184"/>
    <cellStyle name="Input 2 5 2 2 2 3 2" xfId="39888"/>
    <cellStyle name="Input 2 5 2 2 2 4" xfId="25963"/>
    <cellStyle name="Input 2 5 2 2 2 4 2" xfId="42702"/>
    <cellStyle name="Input 2 5 2 2 2 5" xfId="30949"/>
    <cellStyle name="Input 2 5 2 2 3" xfId="17753"/>
    <cellStyle name="Input 2 5 2 2 3 2" xfId="34430"/>
    <cellStyle name="Input 2 5 2 2 4" xfId="17550"/>
    <cellStyle name="Input 2 5 2 2 4 2" xfId="34227"/>
    <cellStyle name="Input 2 5 2 2 5" xfId="16198"/>
    <cellStyle name="Input 2 5 2 2 5 2" xfId="32863"/>
    <cellStyle name="Input 2 5 2 2 6" xfId="28355"/>
    <cellStyle name="Input 2 5 2 2 7" xfId="11602"/>
    <cellStyle name="Input 2 5 2 3" xfId="2218"/>
    <cellStyle name="Input 2 5 2 3 2" xfId="13412"/>
    <cellStyle name="Input 2 5 2 3 2 2" xfId="19289"/>
    <cellStyle name="Input 2 5 2 3 2 2 2" xfId="35960"/>
    <cellStyle name="Input 2 5 2 3 2 3" xfId="22469"/>
    <cellStyle name="Input 2 5 2 3 2 3 2" xfId="39162"/>
    <cellStyle name="Input 2 5 2 3 2 4" xfId="25334"/>
    <cellStyle name="Input 2 5 2 3 2 4 2" xfId="42070"/>
    <cellStyle name="Input 2 5 2 3 2 5" xfId="30088"/>
    <cellStyle name="Input 2 5 2 3 3" xfId="16968"/>
    <cellStyle name="Input 2 5 2 3 3 2" xfId="33644"/>
    <cellStyle name="Input 2 5 2 3 4" xfId="17556"/>
    <cellStyle name="Input 2 5 2 3 4 2" xfId="34233"/>
    <cellStyle name="Input 2 5 2 3 5" xfId="16130"/>
    <cellStyle name="Input 2 5 2 3 5 2" xfId="32794"/>
    <cellStyle name="Input 2 5 2 3 6" xfId="27499"/>
    <cellStyle name="Input 2 5 2 3 7" xfId="10729"/>
    <cellStyle name="Input 2 5 2 4" xfId="7656"/>
    <cellStyle name="Input 2 5 2 4 2" xfId="15122"/>
    <cellStyle name="Input 2 5 2 4 2 2" xfId="20811"/>
    <cellStyle name="Input 2 5 2 4 2 2 2" xfId="37480"/>
    <cellStyle name="Input 2 5 2 4 2 3" xfId="23933"/>
    <cellStyle name="Input 2 5 2 4 2 3 2" xfId="40646"/>
    <cellStyle name="Input 2 5 2 4 2 4" xfId="26669"/>
    <cellStyle name="Input 2 5 2 4 2 4 2" xfId="43410"/>
    <cellStyle name="Input 2 5 2 4 2 5" xfId="31793"/>
    <cellStyle name="Input 2 5 2 4 3" xfId="18543"/>
    <cellStyle name="Input 2 5 2 4 3 2" xfId="35220"/>
    <cellStyle name="Input 2 5 2 4 4" xfId="21772"/>
    <cellStyle name="Input 2 5 2 4 4 2" xfId="38450"/>
    <cellStyle name="Input 2 5 2 4 5" xfId="24760"/>
    <cellStyle name="Input 2 5 2 4 5 2" xfId="41483"/>
    <cellStyle name="Input 2 5 2 4 6" xfId="29195"/>
    <cellStyle name="Input 2 5 2 4 7" xfId="12474"/>
    <cellStyle name="Input 2 5 2 5" xfId="7657"/>
    <cellStyle name="Input 2 5 2 5 2" xfId="19567"/>
    <cellStyle name="Input 2 5 2 5 2 2" xfId="36238"/>
    <cellStyle name="Input 2 5 2 5 3" xfId="22724"/>
    <cellStyle name="Input 2 5 2 5 3 2" xfId="39424"/>
    <cellStyle name="Input 2 5 2 5 4" xfId="25555"/>
    <cellStyle name="Input 2 5 2 5 4 2" xfId="42293"/>
    <cellStyle name="Input 2 5 2 5 5" xfId="30400"/>
    <cellStyle name="Input 2 5 2 5 6" xfId="13726"/>
    <cellStyle name="Input 2 5 2 6" xfId="17253"/>
    <cellStyle name="Input 2 5 2 6 2" xfId="33930"/>
    <cellStyle name="Input 2 5 2 7" xfId="15818"/>
    <cellStyle name="Input 2 5 2 7 2" xfId="32480"/>
    <cellStyle name="Input 2 5 2 8" xfId="19526"/>
    <cellStyle name="Input 2 5 2 8 2" xfId="36196"/>
    <cellStyle name="Input 2 5 2 9" xfId="27808"/>
    <cellStyle name="Input 2 5 3" xfId="2219"/>
    <cellStyle name="Input 2 5 3 10" xfId="11027"/>
    <cellStyle name="Input 2 5 3 2" xfId="2220"/>
    <cellStyle name="Input 2 5 3 2 2" xfId="14268"/>
    <cellStyle name="Input 2 5 3 2 2 2" xfId="20031"/>
    <cellStyle name="Input 2 5 3 2 2 2 2" xfId="36701"/>
    <cellStyle name="Input 2 5 3 2 2 3" xfId="23176"/>
    <cellStyle name="Input 2 5 3 2 2 3 2" xfId="39880"/>
    <cellStyle name="Input 2 5 3 2 2 4" xfId="25955"/>
    <cellStyle name="Input 2 5 3 2 2 4 2" xfId="42694"/>
    <cellStyle name="Input 2 5 3 2 2 5" xfId="30941"/>
    <cellStyle name="Input 2 5 3 2 3" xfId="17745"/>
    <cellStyle name="Input 2 5 3 2 3 2" xfId="34422"/>
    <cellStyle name="Input 2 5 3 2 4" xfId="19139"/>
    <cellStyle name="Input 2 5 3 2 4 2" xfId="35810"/>
    <cellStyle name="Input 2 5 3 2 5" xfId="21840"/>
    <cellStyle name="Input 2 5 3 2 5 2" xfId="38518"/>
    <cellStyle name="Input 2 5 3 2 6" xfId="28347"/>
    <cellStyle name="Input 2 5 3 2 7" xfId="11594"/>
    <cellStyle name="Input 2 5 3 3" xfId="2221"/>
    <cellStyle name="Input 2 5 3 3 2" xfId="13407"/>
    <cellStyle name="Input 2 5 3 3 2 2" xfId="19284"/>
    <cellStyle name="Input 2 5 3 3 2 2 2" xfId="35955"/>
    <cellStyle name="Input 2 5 3 3 2 3" xfId="22464"/>
    <cellStyle name="Input 2 5 3 3 2 3 2" xfId="39157"/>
    <cellStyle name="Input 2 5 3 3 2 4" xfId="25329"/>
    <cellStyle name="Input 2 5 3 3 2 4 2" xfId="42065"/>
    <cellStyle name="Input 2 5 3 3 2 5" xfId="30083"/>
    <cellStyle name="Input 2 5 3 3 3" xfId="16963"/>
    <cellStyle name="Input 2 5 3 3 3 2" xfId="33639"/>
    <cellStyle name="Input 2 5 3 3 4" xfId="21182"/>
    <cellStyle name="Input 2 5 3 3 4 2" xfId="37852"/>
    <cellStyle name="Input 2 5 3 3 5" xfId="17011"/>
    <cellStyle name="Input 2 5 3 3 5 2" xfId="33687"/>
    <cellStyle name="Input 2 5 3 3 6" xfId="27494"/>
    <cellStyle name="Input 2 5 3 3 7" xfId="10724"/>
    <cellStyle name="Input 2 5 3 4" xfId="12466"/>
    <cellStyle name="Input 2 5 3 4 2" xfId="15114"/>
    <cellStyle name="Input 2 5 3 4 2 2" xfId="20803"/>
    <cellStyle name="Input 2 5 3 4 2 2 2" xfId="37472"/>
    <cellStyle name="Input 2 5 3 4 2 3" xfId="23925"/>
    <cellStyle name="Input 2 5 3 4 2 3 2" xfId="40638"/>
    <cellStyle name="Input 2 5 3 4 2 4" xfId="26661"/>
    <cellStyle name="Input 2 5 3 4 2 4 2" xfId="43402"/>
    <cellStyle name="Input 2 5 3 4 2 5" xfId="31785"/>
    <cellStyle name="Input 2 5 3 4 3" xfId="18535"/>
    <cellStyle name="Input 2 5 3 4 3 2" xfId="35212"/>
    <cellStyle name="Input 2 5 3 4 4" xfId="21764"/>
    <cellStyle name="Input 2 5 3 4 4 2" xfId="38442"/>
    <cellStyle name="Input 2 5 3 4 5" xfId="24752"/>
    <cellStyle name="Input 2 5 3 4 5 2" xfId="41475"/>
    <cellStyle name="Input 2 5 3 4 6" xfId="29187"/>
    <cellStyle name="Input 2 5 3 5" xfId="13718"/>
    <cellStyle name="Input 2 5 3 5 2" xfId="19559"/>
    <cellStyle name="Input 2 5 3 5 2 2" xfId="36230"/>
    <cellStyle name="Input 2 5 3 5 3" xfId="22716"/>
    <cellStyle name="Input 2 5 3 5 3 2" xfId="39416"/>
    <cellStyle name="Input 2 5 3 5 4" xfId="25547"/>
    <cellStyle name="Input 2 5 3 5 4 2" xfId="42285"/>
    <cellStyle name="Input 2 5 3 5 5" xfId="30392"/>
    <cellStyle name="Input 2 5 3 6" xfId="17245"/>
    <cellStyle name="Input 2 5 3 6 2" xfId="33922"/>
    <cellStyle name="Input 2 5 3 7" xfId="16535"/>
    <cellStyle name="Input 2 5 3 7 2" xfId="33207"/>
    <cellStyle name="Input 2 5 3 8" xfId="16433"/>
    <cellStyle name="Input 2 5 3 8 2" xfId="33103"/>
    <cellStyle name="Input 2 5 3 9" xfId="27800"/>
    <cellStyle name="Input 2 5 4" xfId="2222"/>
    <cellStyle name="Input 2 5 4 2" xfId="13436"/>
    <cellStyle name="Input 2 5 4 2 2" xfId="19313"/>
    <cellStyle name="Input 2 5 4 2 2 2" xfId="35984"/>
    <cellStyle name="Input 2 5 4 2 3" xfId="22491"/>
    <cellStyle name="Input 2 5 4 2 3 2" xfId="39184"/>
    <cellStyle name="Input 2 5 4 2 4" xfId="25355"/>
    <cellStyle name="Input 2 5 4 2 4 2" xfId="42091"/>
    <cellStyle name="Input 2 5 4 2 5" xfId="30112"/>
    <cellStyle name="Input 2 5 4 3" xfId="15581"/>
    <cellStyle name="Input 2 5 4 3 2" xfId="21188"/>
    <cellStyle name="Input 2 5 4 3 2 2" xfId="37858"/>
    <cellStyle name="Input 2 5 4 3 3" xfId="24297"/>
    <cellStyle name="Input 2 5 4 3 3 2" xfId="41014"/>
    <cellStyle name="Input 2 5 4 3 4" xfId="26987"/>
    <cellStyle name="Input 2 5 4 3 4 2" xfId="43728"/>
    <cellStyle name="Input 2 5 4 3 5" xfId="32252"/>
    <cellStyle name="Input 2 5 4 4" xfId="16992"/>
    <cellStyle name="Input 2 5 4 4 2" xfId="33668"/>
    <cellStyle name="Input 2 5 4 5" xfId="15924"/>
    <cellStyle name="Input 2 5 4 5 2" xfId="32589"/>
    <cellStyle name="Input 2 5 4 6" xfId="22691"/>
    <cellStyle name="Input 2 5 4 6 2" xfId="39391"/>
    <cellStyle name="Input 2 5 4 7" xfId="27523"/>
    <cellStyle name="Input 2 5 4 8" xfId="10752"/>
    <cellStyle name="Input 2 5 5" xfId="2223"/>
    <cellStyle name="Input 2 5 5 2" xfId="19005"/>
    <cellStyle name="Input 2 5 5 2 2" xfId="35677"/>
    <cellStyle name="Input 2 5 5 3" xfId="22206"/>
    <cellStyle name="Input 2 5 5 3 2" xfId="38896"/>
    <cellStyle name="Input 2 5 5 4" xfId="25114"/>
    <cellStyle name="Input 2 5 5 4 2" xfId="41848"/>
    <cellStyle name="Input 2 5 5 5" xfId="29742"/>
    <cellStyle name="Input 2 5 5 6" xfId="13064"/>
    <cellStyle name="Input 2 5 6" xfId="7658"/>
    <cellStyle name="Input 2 5 6 2" xfId="27151"/>
    <cellStyle name="Input 2 5 7" xfId="7659"/>
    <cellStyle name="Input 2 5 8" xfId="10072"/>
    <cellStyle name="Input 2 5 9" xfId="43909"/>
    <cellStyle name="Input 2 6" xfId="2224"/>
    <cellStyle name="Input 2 6 10" xfId="16047"/>
    <cellStyle name="Input 2 6 10 2" xfId="32715"/>
    <cellStyle name="Input 2 6 11" xfId="27185"/>
    <cellStyle name="Input 2 6 12" xfId="10279"/>
    <cellStyle name="Input 2 6 2" xfId="2225"/>
    <cellStyle name="Input 2 6 2 10" xfId="11266"/>
    <cellStyle name="Input 2 6 2 2" xfId="2226"/>
    <cellStyle name="Input 2 6 2 2 2" xfId="14419"/>
    <cellStyle name="Input 2 6 2 2 2 2" xfId="20182"/>
    <cellStyle name="Input 2 6 2 2 2 2 2" xfId="36851"/>
    <cellStyle name="Input 2 6 2 2 2 3" xfId="23324"/>
    <cellStyle name="Input 2 6 2 2 2 3 2" xfId="40031"/>
    <cellStyle name="Input 2 6 2 2 2 4" xfId="26105"/>
    <cellStyle name="Input 2 6 2 2 2 4 2" xfId="42845"/>
    <cellStyle name="Input 2 6 2 2 2 5" xfId="31091"/>
    <cellStyle name="Input 2 6 2 2 3" xfId="17896"/>
    <cellStyle name="Input 2 6 2 2 3 2" xfId="34572"/>
    <cellStyle name="Input 2 6 2 2 4" xfId="19204"/>
    <cellStyle name="Input 2 6 2 2 4 2" xfId="35875"/>
    <cellStyle name="Input 2 6 2 2 5" xfId="21545"/>
    <cellStyle name="Input 2 6 2 2 5 2" xfId="38219"/>
    <cellStyle name="Input 2 6 2 2 6" xfId="28495"/>
    <cellStyle name="Input 2 6 2 2 7" xfId="11745"/>
    <cellStyle name="Input 2 6 2 3" xfId="2227"/>
    <cellStyle name="Input 2 6 2 3 2" xfId="14677"/>
    <cellStyle name="Input 2 6 2 3 2 2" xfId="20440"/>
    <cellStyle name="Input 2 6 2 3 2 2 2" xfId="37108"/>
    <cellStyle name="Input 2 6 2 3 2 3" xfId="23580"/>
    <cellStyle name="Input 2 6 2 3 2 3 2" xfId="40289"/>
    <cellStyle name="Input 2 6 2 3 2 4" xfId="26362"/>
    <cellStyle name="Input 2 6 2 3 2 4 2" xfId="43103"/>
    <cellStyle name="Input 2 6 2 3 2 5" xfId="31348"/>
    <cellStyle name="Input 2 6 2 3 3" xfId="18154"/>
    <cellStyle name="Input 2 6 2 3 3 2" xfId="34829"/>
    <cellStyle name="Input 2 6 2 3 4" xfId="21407"/>
    <cellStyle name="Input 2 6 2 3 4 2" xfId="38080"/>
    <cellStyle name="Input 2 6 2 3 5" xfId="24457"/>
    <cellStyle name="Input 2 6 2 3 5 2" xfId="41176"/>
    <cellStyle name="Input 2 6 2 3 6" xfId="28751"/>
    <cellStyle name="Input 2 6 2 3 7" xfId="12003"/>
    <cellStyle name="Input 2 6 2 4" xfId="7660"/>
    <cellStyle name="Input 2 6 2 4 2" xfId="15388"/>
    <cellStyle name="Input 2 6 2 4 2 2" xfId="21029"/>
    <cellStyle name="Input 2 6 2 4 2 2 2" xfId="37698"/>
    <cellStyle name="Input 2 6 2 4 2 3" xfId="24141"/>
    <cellStyle name="Input 2 6 2 4 2 3 2" xfId="40858"/>
    <cellStyle name="Input 2 6 2 4 2 4" xfId="26859"/>
    <cellStyle name="Input 2 6 2 4 2 4 2" xfId="43600"/>
    <cellStyle name="Input 2 6 2 4 2 5" xfId="32059"/>
    <cellStyle name="Input 2 6 2 4 3" xfId="18786"/>
    <cellStyle name="Input 2 6 2 4 3 2" xfId="35464"/>
    <cellStyle name="Input 2 6 2 4 4" xfId="21995"/>
    <cellStyle name="Input 2 6 2 4 4 2" xfId="38677"/>
    <cellStyle name="Input 2 6 2 4 5" xfId="24946"/>
    <cellStyle name="Input 2 6 2 4 5 2" xfId="41673"/>
    <cellStyle name="Input 2 6 2 4 6" xfId="29461"/>
    <cellStyle name="Input 2 6 2 4 7" xfId="12773"/>
    <cellStyle name="Input 2 6 2 5" xfId="7661"/>
    <cellStyle name="Input 2 6 2 5 2" xfId="19734"/>
    <cellStyle name="Input 2 6 2 5 2 2" xfId="36404"/>
    <cellStyle name="Input 2 6 2 5 3" xfId="22883"/>
    <cellStyle name="Input 2 6 2 5 3 2" xfId="39585"/>
    <cellStyle name="Input 2 6 2 5 4" xfId="25691"/>
    <cellStyle name="Input 2 6 2 5 4 2" xfId="42430"/>
    <cellStyle name="Input 2 6 2 5 5" xfId="30611"/>
    <cellStyle name="Input 2 6 2 5 6" xfId="13938"/>
    <cellStyle name="Input 2 6 2 6" xfId="17435"/>
    <cellStyle name="Input 2 6 2 6 2" xfId="34112"/>
    <cellStyle name="Input 2 6 2 7" xfId="20882"/>
    <cellStyle name="Input 2 6 2 7 2" xfId="37551"/>
    <cellStyle name="Input 2 6 2 8" xfId="22873"/>
    <cellStyle name="Input 2 6 2 8 2" xfId="39575"/>
    <cellStyle name="Input 2 6 2 9" xfId="28019"/>
    <cellStyle name="Input 2 6 3" xfId="2228"/>
    <cellStyle name="Input 2 6 3 2" xfId="2229"/>
    <cellStyle name="Input 2 6 3 2 2" xfId="19357"/>
    <cellStyle name="Input 2 6 3 2 2 2" xfId="36028"/>
    <cellStyle name="Input 2 6 3 2 3" xfId="22532"/>
    <cellStyle name="Input 2 6 3 2 3 2" xfId="39228"/>
    <cellStyle name="Input 2 6 3 2 4" xfId="25389"/>
    <cellStyle name="Input 2 6 3 2 4 2" xfId="42126"/>
    <cellStyle name="Input 2 6 3 2 5" xfId="30162"/>
    <cellStyle name="Input 2 6 3 2 6" xfId="13487"/>
    <cellStyle name="Input 2 6 3 3" xfId="2230"/>
    <cellStyle name="Input 2 6 3 3 2" xfId="33716"/>
    <cellStyle name="Input 2 6 3 3 3" xfId="17040"/>
    <cellStyle name="Input 2 6 3 4" xfId="19186"/>
    <cellStyle name="Input 2 6 3 4 2" xfId="35857"/>
    <cellStyle name="Input 2 6 3 5" xfId="22732"/>
    <cellStyle name="Input 2 6 3 5 2" xfId="39432"/>
    <cellStyle name="Input 2 6 3 6" xfId="27573"/>
    <cellStyle name="Input 2 6 3 7" xfId="10800"/>
    <cellStyle name="Input 2 6 4" xfId="2231"/>
    <cellStyle name="Input 2 6 4 2" xfId="13430"/>
    <cellStyle name="Input 2 6 4 2 2" xfId="19307"/>
    <cellStyle name="Input 2 6 4 2 2 2" xfId="35978"/>
    <cellStyle name="Input 2 6 4 2 3" xfId="22487"/>
    <cellStyle name="Input 2 6 4 2 3 2" xfId="39180"/>
    <cellStyle name="Input 2 6 4 2 4" xfId="25351"/>
    <cellStyle name="Input 2 6 4 2 4 2" xfId="42087"/>
    <cellStyle name="Input 2 6 4 2 5" xfId="30106"/>
    <cellStyle name="Input 2 6 4 3" xfId="16986"/>
    <cellStyle name="Input 2 6 4 3 2" xfId="33662"/>
    <cellStyle name="Input 2 6 4 4" xfId="15926"/>
    <cellStyle name="Input 2 6 4 4 2" xfId="32591"/>
    <cellStyle name="Input 2 6 4 5" xfId="24028"/>
    <cellStyle name="Input 2 6 4 5 2" xfId="40742"/>
    <cellStyle name="Input 2 6 4 6" xfId="27517"/>
    <cellStyle name="Input 2 6 4 7" xfId="10746"/>
    <cellStyle name="Input 2 6 5" xfId="2232"/>
    <cellStyle name="Input 2 6 5 2" xfId="13395"/>
    <cellStyle name="Input 2 6 5 2 2" xfId="19272"/>
    <cellStyle name="Input 2 6 5 2 2 2" xfId="35943"/>
    <cellStyle name="Input 2 6 5 2 3" xfId="22452"/>
    <cellStyle name="Input 2 6 5 2 3 2" xfId="39145"/>
    <cellStyle name="Input 2 6 5 2 4" xfId="25317"/>
    <cellStyle name="Input 2 6 5 2 4 2" xfId="42053"/>
    <cellStyle name="Input 2 6 5 2 5" xfId="30071"/>
    <cellStyle name="Input 2 6 5 3" xfId="16951"/>
    <cellStyle name="Input 2 6 5 3 2" xfId="33627"/>
    <cellStyle name="Input 2 6 5 4" xfId="21227"/>
    <cellStyle name="Input 2 6 5 4 2" xfId="37898"/>
    <cellStyle name="Input 2 6 5 5" xfId="16396"/>
    <cellStyle name="Input 2 6 5 5 2" xfId="33064"/>
    <cellStyle name="Input 2 6 5 6" xfId="27482"/>
    <cellStyle name="Input 2 6 5 7" xfId="10712"/>
    <cellStyle name="Input 2 6 6" xfId="7662"/>
    <cellStyle name="Input 2 6 6 2" xfId="14873"/>
    <cellStyle name="Input 2 6 6 2 2" xfId="20600"/>
    <cellStyle name="Input 2 6 6 2 2 2" xfId="37268"/>
    <cellStyle name="Input 2 6 6 2 3" xfId="23735"/>
    <cellStyle name="Input 2 6 6 2 3 2" xfId="40445"/>
    <cellStyle name="Input 2 6 6 2 4" xfId="26494"/>
    <cellStyle name="Input 2 6 6 2 4 2" xfId="43235"/>
    <cellStyle name="Input 2 6 6 2 5" xfId="31544"/>
    <cellStyle name="Input 2 6 6 3" xfId="18313"/>
    <cellStyle name="Input 2 6 6 3 2" xfId="34988"/>
    <cellStyle name="Input 2 6 6 4" xfId="21560"/>
    <cellStyle name="Input 2 6 6 4 2" xfId="38234"/>
    <cellStyle name="Input 2 6 6 5" xfId="24588"/>
    <cellStyle name="Input 2 6 6 5 2" xfId="41308"/>
    <cellStyle name="Input 2 6 6 6" xfId="28946"/>
    <cellStyle name="Input 2 6 6 7" xfId="12199"/>
    <cellStyle name="Input 2 6 7" xfId="7663"/>
    <cellStyle name="Input 2 6 7 2" xfId="19035"/>
    <cellStyle name="Input 2 6 7 2 2" xfId="35706"/>
    <cellStyle name="Input 2 6 7 3" xfId="22233"/>
    <cellStyle name="Input 2 6 7 3 2" xfId="38924"/>
    <cellStyle name="Input 2 6 7 4" xfId="25130"/>
    <cellStyle name="Input 2 6 7 4 2" xfId="41865"/>
    <cellStyle name="Input 2 6 7 5" xfId="29774"/>
    <cellStyle name="Input 2 6 7 6" xfId="13097"/>
    <cellStyle name="Input 2 6 8" xfId="16616"/>
    <cellStyle name="Input 2 6 8 2" xfId="33289"/>
    <cellStyle name="Input 2 6 9" xfId="16051"/>
    <cellStyle name="Input 2 6 9 2" xfId="32719"/>
    <cellStyle name="Input 2 7" xfId="2233"/>
    <cellStyle name="Input 2 7 10" xfId="22378"/>
    <cellStyle name="Input 2 7 10 2" xfId="39071"/>
    <cellStyle name="Input 2 7 11" xfId="27245"/>
    <cellStyle name="Input 2 7 12" xfId="10459"/>
    <cellStyle name="Input 2 7 2" xfId="2234"/>
    <cellStyle name="Input 2 7 2 10" xfId="11326"/>
    <cellStyle name="Input 2 7 2 2" xfId="2235"/>
    <cellStyle name="Input 2 7 2 2 2" xfId="14467"/>
    <cellStyle name="Input 2 7 2 2 2 2" xfId="20230"/>
    <cellStyle name="Input 2 7 2 2 2 2 2" xfId="36899"/>
    <cellStyle name="Input 2 7 2 2 2 3" xfId="23371"/>
    <cellStyle name="Input 2 7 2 2 2 3 2" xfId="40079"/>
    <cellStyle name="Input 2 7 2 2 2 4" xfId="26153"/>
    <cellStyle name="Input 2 7 2 2 2 4 2" xfId="42893"/>
    <cellStyle name="Input 2 7 2 2 2 5" xfId="31139"/>
    <cellStyle name="Input 2 7 2 2 3" xfId="17944"/>
    <cellStyle name="Input 2 7 2 2 3 2" xfId="34620"/>
    <cellStyle name="Input 2 7 2 2 4" xfId="19073"/>
    <cellStyle name="Input 2 7 2 2 4 2" xfId="35743"/>
    <cellStyle name="Input 2 7 2 2 5" xfId="16796"/>
    <cellStyle name="Input 2 7 2 2 5 2" xfId="33470"/>
    <cellStyle name="Input 2 7 2 2 6" xfId="28542"/>
    <cellStyle name="Input 2 7 2 2 7" xfId="11793"/>
    <cellStyle name="Input 2 7 2 3" xfId="2236"/>
    <cellStyle name="Input 2 7 2 3 2" xfId="14721"/>
    <cellStyle name="Input 2 7 2 3 2 2" xfId="20484"/>
    <cellStyle name="Input 2 7 2 3 2 2 2" xfId="37152"/>
    <cellStyle name="Input 2 7 2 3 2 3" xfId="23623"/>
    <cellStyle name="Input 2 7 2 3 2 3 2" xfId="40333"/>
    <cellStyle name="Input 2 7 2 3 2 4" xfId="26406"/>
    <cellStyle name="Input 2 7 2 3 2 4 2" xfId="43147"/>
    <cellStyle name="Input 2 7 2 3 2 5" xfId="31392"/>
    <cellStyle name="Input 2 7 2 3 3" xfId="18198"/>
    <cellStyle name="Input 2 7 2 3 3 2" xfId="34873"/>
    <cellStyle name="Input 2 7 2 3 4" xfId="21450"/>
    <cellStyle name="Input 2 7 2 3 4 2" xfId="38124"/>
    <cellStyle name="Input 2 7 2 3 5" xfId="24500"/>
    <cellStyle name="Input 2 7 2 3 5 2" xfId="41220"/>
    <cellStyle name="Input 2 7 2 3 6" xfId="28794"/>
    <cellStyle name="Input 2 7 2 3 7" xfId="12047"/>
    <cellStyle name="Input 2 7 2 4" xfId="7664"/>
    <cellStyle name="Input 2 7 2 4 2" xfId="15451"/>
    <cellStyle name="Input 2 7 2 4 2 2" xfId="21086"/>
    <cellStyle name="Input 2 7 2 4 2 2 2" xfId="37755"/>
    <cellStyle name="Input 2 7 2 4 2 3" xfId="24199"/>
    <cellStyle name="Input 2 7 2 4 2 3 2" xfId="40916"/>
    <cellStyle name="Input 2 7 2 4 2 4" xfId="26905"/>
    <cellStyle name="Input 2 7 2 4 2 4 2" xfId="43646"/>
    <cellStyle name="Input 2 7 2 4 2 5" xfId="32122"/>
    <cellStyle name="Input 2 7 2 4 3" xfId="18845"/>
    <cellStyle name="Input 2 7 2 4 3 2" xfId="35523"/>
    <cellStyle name="Input 2 7 2 4 4" xfId="22054"/>
    <cellStyle name="Input 2 7 2 4 4 2" xfId="38736"/>
    <cellStyle name="Input 2 7 2 4 5" xfId="24992"/>
    <cellStyle name="Input 2 7 2 4 5 2" xfId="41719"/>
    <cellStyle name="Input 2 7 2 4 6" xfId="29524"/>
    <cellStyle name="Input 2 7 2 4 7" xfId="12838"/>
    <cellStyle name="Input 2 7 2 5" xfId="7665"/>
    <cellStyle name="Input 2 7 2 5 2" xfId="19789"/>
    <cellStyle name="Input 2 7 2 5 2 2" xfId="36459"/>
    <cellStyle name="Input 2 7 2 5 3" xfId="22939"/>
    <cellStyle name="Input 2 7 2 5 3 2" xfId="39641"/>
    <cellStyle name="Input 2 7 2 5 4" xfId="25735"/>
    <cellStyle name="Input 2 7 2 5 4 2" xfId="42474"/>
    <cellStyle name="Input 2 7 2 5 5" xfId="30672"/>
    <cellStyle name="Input 2 7 2 5 6" xfId="13999"/>
    <cellStyle name="Input 2 7 2 6" xfId="17496"/>
    <cellStyle name="Input 2 7 2 6 2" xfId="34173"/>
    <cellStyle name="Input 2 7 2 7" xfId="17312"/>
    <cellStyle name="Input 2 7 2 7 2" xfId="33989"/>
    <cellStyle name="Input 2 7 2 8" xfId="21984"/>
    <cellStyle name="Input 2 7 2 8 2" xfId="38666"/>
    <cellStyle name="Input 2 7 2 9" xfId="28080"/>
    <cellStyle name="Input 2 7 3" xfId="2237"/>
    <cellStyle name="Input 2 7 3 2" xfId="13562"/>
    <cellStyle name="Input 2 7 3 2 2" xfId="19427"/>
    <cellStyle name="Input 2 7 3 2 2 2" xfId="36097"/>
    <cellStyle name="Input 2 7 3 2 3" xfId="22597"/>
    <cellStyle name="Input 2 7 3 2 3 2" xfId="39296"/>
    <cellStyle name="Input 2 7 3 2 4" xfId="25446"/>
    <cellStyle name="Input 2 7 3 2 4 2" xfId="42184"/>
    <cellStyle name="Input 2 7 3 2 5" xfId="30236"/>
    <cellStyle name="Input 2 7 3 3" xfId="17112"/>
    <cellStyle name="Input 2 7 3 3 2" xfId="33788"/>
    <cellStyle name="Input 2 7 3 4" xfId="21198"/>
    <cellStyle name="Input 2 7 3 4 2" xfId="37869"/>
    <cellStyle name="Input 2 7 3 5" xfId="16605"/>
    <cellStyle name="Input 2 7 3 5 2" xfId="33278"/>
    <cellStyle name="Input 2 7 3 6" xfId="27645"/>
    <cellStyle name="Input 2 7 3 7" xfId="10874"/>
    <cellStyle name="Input 2 7 4" xfId="2238"/>
    <cellStyle name="Input 2 7 4 2" xfId="14167"/>
    <cellStyle name="Input 2 7 4 2 2" xfId="19930"/>
    <cellStyle name="Input 2 7 4 2 2 2" xfId="36600"/>
    <cellStyle name="Input 2 7 4 2 3" xfId="23076"/>
    <cellStyle name="Input 2 7 4 2 3 2" xfId="39779"/>
    <cellStyle name="Input 2 7 4 2 4" xfId="25855"/>
    <cellStyle name="Input 2 7 4 2 4 2" xfId="42594"/>
    <cellStyle name="Input 2 7 4 2 5" xfId="30840"/>
    <cellStyle name="Input 2 7 4 3" xfId="17644"/>
    <cellStyle name="Input 2 7 4 3 2" xfId="34321"/>
    <cellStyle name="Input 2 7 4 4" xfId="16497"/>
    <cellStyle name="Input 2 7 4 4 2" xfId="33169"/>
    <cellStyle name="Input 2 7 4 5" xfId="22027"/>
    <cellStyle name="Input 2 7 4 5 2" xfId="38709"/>
    <cellStyle name="Input 2 7 4 6" xfId="28247"/>
    <cellStyle name="Input 2 7 4 7" xfId="11493"/>
    <cellStyle name="Input 2 7 5" xfId="7666"/>
    <cellStyle name="Input 2 7 5 2" xfId="14214"/>
    <cellStyle name="Input 2 7 5 2 2" xfId="19977"/>
    <cellStyle name="Input 2 7 5 2 2 2" xfId="36647"/>
    <cellStyle name="Input 2 7 5 2 3" xfId="23123"/>
    <cellStyle name="Input 2 7 5 2 3 2" xfId="39826"/>
    <cellStyle name="Input 2 7 5 2 4" xfId="25902"/>
    <cellStyle name="Input 2 7 5 2 4 2" xfId="42641"/>
    <cellStyle name="Input 2 7 5 2 5" xfId="30887"/>
    <cellStyle name="Input 2 7 5 3" xfId="17691"/>
    <cellStyle name="Input 2 7 5 3 2" xfId="34368"/>
    <cellStyle name="Input 2 7 5 4" xfId="18894"/>
    <cellStyle name="Input 2 7 5 4 2" xfId="35572"/>
    <cellStyle name="Input 2 7 5 5" xfId="21246"/>
    <cellStyle name="Input 2 7 5 5 2" xfId="37917"/>
    <cellStyle name="Input 2 7 5 6" xfId="28294"/>
    <cellStyle name="Input 2 7 5 7" xfId="11540"/>
    <cellStyle name="Input 2 7 6" xfId="7667"/>
    <cellStyle name="Input 2 7 6 2" xfId="14934"/>
    <cellStyle name="Input 2 7 6 2 2" xfId="20655"/>
    <cellStyle name="Input 2 7 6 2 2 2" xfId="37323"/>
    <cellStyle name="Input 2 7 6 2 3" xfId="23787"/>
    <cellStyle name="Input 2 7 6 2 3 2" xfId="40498"/>
    <cellStyle name="Input 2 7 6 2 4" xfId="26538"/>
    <cellStyle name="Input 2 7 6 2 4 2" xfId="43279"/>
    <cellStyle name="Input 2 7 6 2 5" xfId="31605"/>
    <cellStyle name="Input 2 7 6 3" xfId="18368"/>
    <cellStyle name="Input 2 7 6 3 2" xfId="35043"/>
    <cellStyle name="Input 2 7 6 4" xfId="21613"/>
    <cellStyle name="Input 2 7 6 4 2" xfId="38288"/>
    <cellStyle name="Input 2 7 6 5" xfId="24631"/>
    <cellStyle name="Input 2 7 6 5 2" xfId="41352"/>
    <cellStyle name="Input 2 7 6 6" xfId="29007"/>
    <cellStyle name="Input 2 7 6 7" xfId="12260"/>
    <cellStyle name="Input 2 7 7" xfId="13158"/>
    <cellStyle name="Input 2 7 7 2" xfId="19090"/>
    <cellStyle name="Input 2 7 7 2 2" xfId="35761"/>
    <cellStyle name="Input 2 7 7 3" xfId="22284"/>
    <cellStyle name="Input 2 7 7 3 2" xfId="38977"/>
    <cellStyle name="Input 2 7 7 4" xfId="25173"/>
    <cellStyle name="Input 2 7 7 4 2" xfId="41909"/>
    <cellStyle name="Input 2 7 7 5" xfId="29834"/>
    <cellStyle name="Input 2 7 8" xfId="16747"/>
    <cellStyle name="Input 2 7 8 2" xfId="33421"/>
    <cellStyle name="Input 2 7 9" xfId="16597"/>
    <cellStyle name="Input 2 7 9 2" xfId="33270"/>
    <cellStyle name="Input 2 8" xfId="2239"/>
    <cellStyle name="Input 2 8 10" xfId="16326"/>
    <cellStyle name="Input 2 8 10 2" xfId="32995"/>
    <cellStyle name="Input 2 8 11" xfId="27324"/>
    <cellStyle name="Input 2 8 12" xfId="10552"/>
    <cellStyle name="Input 2 8 2" xfId="2240"/>
    <cellStyle name="Input 2 8 2 10" xfId="11410"/>
    <cellStyle name="Input 2 8 2 2" xfId="2241"/>
    <cellStyle name="Input 2 8 2 2 2" xfId="14525"/>
    <cellStyle name="Input 2 8 2 2 2 2" xfId="20288"/>
    <cellStyle name="Input 2 8 2 2 2 2 2" xfId="36957"/>
    <cellStyle name="Input 2 8 2 2 2 3" xfId="23429"/>
    <cellStyle name="Input 2 8 2 2 2 3 2" xfId="40137"/>
    <cellStyle name="Input 2 8 2 2 2 4" xfId="26211"/>
    <cellStyle name="Input 2 8 2 2 2 4 2" xfId="42951"/>
    <cellStyle name="Input 2 8 2 2 2 5" xfId="31197"/>
    <cellStyle name="Input 2 8 2 2 3" xfId="18002"/>
    <cellStyle name="Input 2 8 2 2 3 2" xfId="34678"/>
    <cellStyle name="Input 2 8 2 2 4" xfId="16469"/>
    <cellStyle name="Input 2 8 2 2 4 2" xfId="33139"/>
    <cellStyle name="Input 2 8 2 2 5" xfId="16079"/>
    <cellStyle name="Input 2 8 2 2 5 2" xfId="32747"/>
    <cellStyle name="Input 2 8 2 2 6" xfId="28600"/>
    <cellStyle name="Input 2 8 2 2 7" xfId="11851"/>
    <cellStyle name="Input 2 8 2 3" xfId="2242"/>
    <cellStyle name="Input 2 8 2 3 2" xfId="14775"/>
    <cellStyle name="Input 2 8 2 3 2 2" xfId="20538"/>
    <cellStyle name="Input 2 8 2 3 2 2 2" xfId="37206"/>
    <cellStyle name="Input 2 8 2 3 2 3" xfId="23677"/>
    <cellStyle name="Input 2 8 2 3 2 3 2" xfId="40387"/>
    <cellStyle name="Input 2 8 2 3 2 4" xfId="26460"/>
    <cellStyle name="Input 2 8 2 3 2 4 2" xfId="43201"/>
    <cellStyle name="Input 2 8 2 3 2 5" xfId="31446"/>
    <cellStyle name="Input 2 8 2 3 3" xfId="18252"/>
    <cellStyle name="Input 2 8 2 3 3 2" xfId="34927"/>
    <cellStyle name="Input 2 8 2 3 4" xfId="21504"/>
    <cellStyle name="Input 2 8 2 3 4 2" xfId="38178"/>
    <cellStyle name="Input 2 8 2 3 5" xfId="24554"/>
    <cellStyle name="Input 2 8 2 3 5 2" xfId="41274"/>
    <cellStyle name="Input 2 8 2 3 6" xfId="28848"/>
    <cellStyle name="Input 2 8 2 3 7" xfId="12101"/>
    <cellStyle name="Input 2 8 2 4" xfId="7668"/>
    <cellStyle name="Input 2 8 2 4 2" xfId="15530"/>
    <cellStyle name="Input 2 8 2 4 2 2" xfId="21152"/>
    <cellStyle name="Input 2 8 2 4 2 2 2" xfId="37822"/>
    <cellStyle name="Input 2 8 2 4 2 3" xfId="24265"/>
    <cellStyle name="Input 2 8 2 4 2 3 2" xfId="40982"/>
    <cellStyle name="Input 2 8 2 4 2 4" xfId="26959"/>
    <cellStyle name="Input 2 8 2 4 2 4 2" xfId="43700"/>
    <cellStyle name="Input 2 8 2 4 2 5" xfId="32201"/>
    <cellStyle name="Input 2 8 2 4 3" xfId="18910"/>
    <cellStyle name="Input 2 8 2 4 3 2" xfId="35589"/>
    <cellStyle name="Input 2 8 2 4 4" xfId="22119"/>
    <cellStyle name="Input 2 8 2 4 4 2" xfId="38802"/>
    <cellStyle name="Input 2 8 2 4 5" xfId="25046"/>
    <cellStyle name="Input 2 8 2 4 5 2" xfId="41773"/>
    <cellStyle name="Input 2 8 2 4 6" xfId="29603"/>
    <cellStyle name="Input 2 8 2 4 7" xfId="12917"/>
    <cellStyle name="Input 2 8 2 5" xfId="7669"/>
    <cellStyle name="Input 2 8 2 5 2" xfId="19856"/>
    <cellStyle name="Input 2 8 2 5 2 2" xfId="36526"/>
    <cellStyle name="Input 2 8 2 5 3" xfId="23006"/>
    <cellStyle name="Input 2 8 2 5 3 2" xfId="39708"/>
    <cellStyle name="Input 2 8 2 5 4" xfId="25789"/>
    <cellStyle name="Input 2 8 2 5 4 2" xfId="42528"/>
    <cellStyle name="Input 2 8 2 5 5" xfId="30751"/>
    <cellStyle name="Input 2 8 2 5 6" xfId="14078"/>
    <cellStyle name="Input 2 8 2 6" xfId="17573"/>
    <cellStyle name="Input 2 8 2 6 2" xfId="34250"/>
    <cellStyle name="Input 2 8 2 7" xfId="17023"/>
    <cellStyle name="Input 2 8 2 7 2" xfId="33699"/>
    <cellStyle name="Input 2 8 2 8" xfId="21538"/>
    <cellStyle name="Input 2 8 2 8 2" xfId="38212"/>
    <cellStyle name="Input 2 8 2 9" xfId="28159"/>
    <cellStyle name="Input 2 8 3" xfId="2243"/>
    <cellStyle name="Input 2 8 3 2" xfId="13641"/>
    <cellStyle name="Input 2 8 3 2 2" xfId="19497"/>
    <cellStyle name="Input 2 8 3 2 2 2" xfId="36167"/>
    <cellStyle name="Input 2 8 3 2 3" xfId="22659"/>
    <cellStyle name="Input 2 8 3 2 3 2" xfId="39359"/>
    <cellStyle name="Input 2 8 3 2 4" xfId="25500"/>
    <cellStyle name="Input 2 8 3 2 4 2" xfId="42238"/>
    <cellStyle name="Input 2 8 3 2 5" xfId="30315"/>
    <cellStyle name="Input 2 8 3 3" xfId="17188"/>
    <cellStyle name="Input 2 8 3 3 2" xfId="33865"/>
    <cellStyle name="Input 2 8 3 4" xfId="16549"/>
    <cellStyle name="Input 2 8 3 4 2" xfId="33221"/>
    <cellStyle name="Input 2 8 3 5" xfId="16421"/>
    <cellStyle name="Input 2 8 3 5 2" xfId="33090"/>
    <cellStyle name="Input 2 8 3 6" xfId="27723"/>
    <cellStyle name="Input 2 8 3 7" xfId="10958"/>
    <cellStyle name="Input 2 8 4" xfId="2244"/>
    <cellStyle name="Input 2 8 4 2" xfId="14225"/>
    <cellStyle name="Input 2 8 4 2 2" xfId="19988"/>
    <cellStyle name="Input 2 8 4 2 2 2" xfId="36658"/>
    <cellStyle name="Input 2 8 4 2 3" xfId="23134"/>
    <cellStyle name="Input 2 8 4 2 3 2" xfId="39837"/>
    <cellStyle name="Input 2 8 4 2 4" xfId="25913"/>
    <cellStyle name="Input 2 8 4 2 4 2" xfId="42652"/>
    <cellStyle name="Input 2 8 4 2 5" xfId="30898"/>
    <cellStyle name="Input 2 8 4 3" xfId="17702"/>
    <cellStyle name="Input 2 8 4 3 2" xfId="34379"/>
    <cellStyle name="Input 2 8 4 4" xfId="17481"/>
    <cellStyle name="Input 2 8 4 4 2" xfId="34158"/>
    <cellStyle name="Input 2 8 4 5" xfId="24336"/>
    <cellStyle name="Input 2 8 4 5 2" xfId="41054"/>
    <cellStyle name="Input 2 8 4 6" xfId="28305"/>
    <cellStyle name="Input 2 8 4 7" xfId="11551"/>
    <cellStyle name="Input 2 8 5" xfId="7670"/>
    <cellStyle name="Input 2 8 5 2" xfId="13522"/>
    <cellStyle name="Input 2 8 5 2 2" xfId="19389"/>
    <cellStyle name="Input 2 8 5 2 2 2" xfId="36059"/>
    <cellStyle name="Input 2 8 5 2 3" xfId="22559"/>
    <cellStyle name="Input 2 8 5 2 3 2" xfId="39258"/>
    <cellStyle name="Input 2 8 5 2 4" xfId="25418"/>
    <cellStyle name="Input 2 8 5 2 4 2" xfId="42156"/>
    <cellStyle name="Input 2 8 5 2 5" xfId="30196"/>
    <cellStyle name="Input 2 8 5 3" xfId="17072"/>
    <cellStyle name="Input 2 8 5 3 2" xfId="33747"/>
    <cellStyle name="Input 2 8 5 4" xfId="15901"/>
    <cellStyle name="Input 2 8 5 4 2" xfId="32565"/>
    <cellStyle name="Input 2 8 5 5" xfId="22685"/>
    <cellStyle name="Input 2 8 5 5 2" xfId="39385"/>
    <cellStyle name="Input 2 8 5 6" xfId="27605"/>
    <cellStyle name="Input 2 8 5 7" xfId="10830"/>
    <cellStyle name="Input 2 8 6" xfId="12339"/>
    <cellStyle name="Input 2 8 6 2" xfId="15013"/>
    <cellStyle name="Input 2 8 6 2 2" xfId="20723"/>
    <cellStyle name="Input 2 8 6 2 2 2" xfId="37392"/>
    <cellStyle name="Input 2 8 6 2 3" xfId="23851"/>
    <cellStyle name="Input 2 8 6 2 3 2" xfId="40562"/>
    <cellStyle name="Input 2 8 6 2 4" xfId="26592"/>
    <cellStyle name="Input 2 8 6 2 4 2" xfId="43333"/>
    <cellStyle name="Input 2 8 6 2 5" xfId="31684"/>
    <cellStyle name="Input 2 8 6 3" xfId="18435"/>
    <cellStyle name="Input 2 8 6 3 2" xfId="35112"/>
    <cellStyle name="Input 2 8 6 4" xfId="21678"/>
    <cellStyle name="Input 2 8 6 4 2" xfId="38353"/>
    <cellStyle name="Input 2 8 6 5" xfId="24685"/>
    <cellStyle name="Input 2 8 6 5 2" xfId="41406"/>
    <cellStyle name="Input 2 8 6 6" xfId="29086"/>
    <cellStyle name="Input 2 8 7" xfId="13237"/>
    <cellStyle name="Input 2 8 7 2" xfId="19159"/>
    <cellStyle name="Input 2 8 7 2 2" xfId="35830"/>
    <cellStyle name="Input 2 8 7 3" xfId="22347"/>
    <cellStyle name="Input 2 8 7 3 2" xfId="39040"/>
    <cellStyle name="Input 2 8 7 4" xfId="25227"/>
    <cellStyle name="Input 2 8 7 4 2" xfId="41963"/>
    <cellStyle name="Input 2 8 7 5" xfId="29913"/>
    <cellStyle name="Input 2 8 8" xfId="16831"/>
    <cellStyle name="Input 2 8 8 2" xfId="33506"/>
    <cellStyle name="Input 2 8 9" xfId="16292"/>
    <cellStyle name="Input 2 8 9 2" xfId="32958"/>
    <cellStyle name="Input 2 9" xfId="2245"/>
    <cellStyle name="Input 2 9 2" xfId="2246"/>
    <cellStyle name="Input 2 9 2 2" xfId="2247"/>
    <cellStyle name="Input 2 9 2 2 2" xfId="20032"/>
    <cellStyle name="Input 2 9 2 2 2 2" xfId="36702"/>
    <cellStyle name="Input 2 9 2 2 3" xfId="23177"/>
    <cellStyle name="Input 2 9 2 2 3 2" xfId="39881"/>
    <cellStyle name="Input 2 9 2 2 4" xfId="25956"/>
    <cellStyle name="Input 2 9 2 2 4 2" xfId="42695"/>
    <cellStyle name="Input 2 9 2 2 5" xfId="30942"/>
    <cellStyle name="Input 2 9 2 2 6" xfId="14269"/>
    <cellStyle name="Input 2 9 2 3" xfId="2248"/>
    <cellStyle name="Input 2 9 2 3 2" xfId="34423"/>
    <cellStyle name="Input 2 9 2 3 3" xfId="17746"/>
    <cellStyle name="Input 2 9 2 4" xfId="20704"/>
    <cellStyle name="Input 2 9 2 4 2" xfId="37372"/>
    <cellStyle name="Input 2 9 2 5" xfId="15789"/>
    <cellStyle name="Input 2 9 2 5 2" xfId="32451"/>
    <cellStyle name="Input 2 9 2 6" xfId="28348"/>
    <cellStyle name="Input 2 9 2 7" xfId="11595"/>
    <cellStyle name="Input 2 9 3" xfId="2249"/>
    <cellStyle name="Input 2 9 3 2" xfId="14152"/>
    <cellStyle name="Input 2 9 3 2 2" xfId="19915"/>
    <cellStyle name="Input 2 9 3 2 2 2" xfId="36585"/>
    <cellStyle name="Input 2 9 3 2 3" xfId="23062"/>
    <cellStyle name="Input 2 9 3 2 3 2" xfId="39764"/>
    <cellStyle name="Input 2 9 3 2 4" xfId="25840"/>
    <cellStyle name="Input 2 9 3 2 4 2" xfId="42579"/>
    <cellStyle name="Input 2 9 3 2 5" xfId="30825"/>
    <cellStyle name="Input 2 9 3 3" xfId="17629"/>
    <cellStyle name="Input 2 9 3 3 2" xfId="34306"/>
    <cellStyle name="Input 2 9 3 4" xfId="21135"/>
    <cellStyle name="Input 2 9 3 4 2" xfId="37805"/>
    <cellStyle name="Input 2 9 3 5" xfId="16190"/>
    <cellStyle name="Input 2 9 3 5 2" xfId="32855"/>
    <cellStyle name="Input 2 9 3 6" xfId="28233"/>
    <cellStyle name="Input 2 9 3 7" xfId="11478"/>
    <cellStyle name="Input 2 9 4" xfId="2250"/>
    <cellStyle name="Input 2 9 4 2" xfId="15115"/>
    <cellStyle name="Input 2 9 4 2 2" xfId="20804"/>
    <cellStyle name="Input 2 9 4 2 2 2" xfId="37473"/>
    <cellStyle name="Input 2 9 4 2 3" xfId="23926"/>
    <cellStyle name="Input 2 9 4 2 3 2" xfId="40639"/>
    <cellStyle name="Input 2 9 4 2 4" xfId="26662"/>
    <cellStyle name="Input 2 9 4 2 4 2" xfId="43403"/>
    <cellStyle name="Input 2 9 4 2 5" xfId="31786"/>
    <cellStyle name="Input 2 9 4 3" xfId="18536"/>
    <cellStyle name="Input 2 9 4 3 2" xfId="35213"/>
    <cellStyle name="Input 2 9 4 4" xfId="21765"/>
    <cellStyle name="Input 2 9 4 4 2" xfId="38443"/>
    <cellStyle name="Input 2 9 4 5" xfId="24753"/>
    <cellStyle name="Input 2 9 4 5 2" xfId="41476"/>
    <cellStyle name="Input 2 9 4 6" xfId="29188"/>
    <cellStyle name="Input 2 9 4 7" xfId="12467"/>
    <cellStyle name="Input 2 9 5" xfId="7671"/>
    <cellStyle name="Input 2 9 5 2" xfId="19560"/>
    <cellStyle name="Input 2 9 5 2 2" xfId="36231"/>
    <cellStyle name="Input 2 9 5 3" xfId="22717"/>
    <cellStyle name="Input 2 9 5 3 2" xfId="39417"/>
    <cellStyle name="Input 2 9 5 4" xfId="25548"/>
    <cellStyle name="Input 2 9 5 4 2" xfId="42286"/>
    <cellStyle name="Input 2 9 5 5" xfId="30393"/>
    <cellStyle name="Input 2 9 5 6" xfId="13719"/>
    <cellStyle name="Input 2 9 6" xfId="17246"/>
    <cellStyle name="Input 2 9 6 2" xfId="33923"/>
    <cellStyle name="Input 2 9 7" xfId="16534"/>
    <cellStyle name="Input 2 9 7 2" xfId="33206"/>
    <cellStyle name="Input 2 9 8" xfId="16168"/>
    <cellStyle name="Input 2 9 8 2" xfId="32833"/>
    <cellStyle name="Input 2 9 9" xfId="27801"/>
    <cellStyle name="Input 2_QC" xfId="6341"/>
    <cellStyle name="Input 20" xfId="10578"/>
    <cellStyle name="Input 20 10" xfId="16333"/>
    <cellStyle name="Input 20 10 2" xfId="33002"/>
    <cellStyle name="Input 20 11" xfId="27354"/>
    <cellStyle name="Input 20 2" xfId="11434"/>
    <cellStyle name="Input 20 2 2" xfId="11876"/>
    <cellStyle name="Input 20 2 2 2" xfId="14550"/>
    <cellStyle name="Input 20 2 2 2 2" xfId="20313"/>
    <cellStyle name="Input 20 2 2 2 2 2" xfId="36982"/>
    <cellStyle name="Input 20 2 2 2 3" xfId="23454"/>
    <cellStyle name="Input 20 2 2 2 3 2" xfId="40162"/>
    <cellStyle name="Input 20 2 2 2 4" xfId="26236"/>
    <cellStyle name="Input 20 2 2 2 4 2" xfId="42976"/>
    <cellStyle name="Input 20 2 2 2 5" xfId="31222"/>
    <cellStyle name="Input 20 2 2 3" xfId="18027"/>
    <cellStyle name="Input 20 2 2 3 2" xfId="34703"/>
    <cellStyle name="Input 20 2 2 4" xfId="21281"/>
    <cellStyle name="Input 20 2 2 4 2" xfId="37953"/>
    <cellStyle name="Input 20 2 2 5" xfId="16225"/>
    <cellStyle name="Input 20 2 2 5 2" xfId="32890"/>
    <cellStyle name="Input 20 2 2 6" xfId="28625"/>
    <cellStyle name="Input 20 2 3" xfId="12126"/>
    <cellStyle name="Input 20 2 3 2" xfId="14800"/>
    <cellStyle name="Input 20 2 3 2 2" xfId="20563"/>
    <cellStyle name="Input 20 2 3 2 2 2" xfId="37231"/>
    <cellStyle name="Input 20 2 3 2 3" xfId="23702"/>
    <cellStyle name="Input 20 2 3 2 3 2" xfId="40412"/>
    <cellStyle name="Input 20 2 3 2 4" xfId="26485"/>
    <cellStyle name="Input 20 2 3 2 4 2" xfId="43226"/>
    <cellStyle name="Input 20 2 3 2 5" xfId="31471"/>
    <cellStyle name="Input 20 2 3 3" xfId="18277"/>
    <cellStyle name="Input 20 2 3 3 2" xfId="34952"/>
    <cellStyle name="Input 20 2 3 4" xfId="21529"/>
    <cellStyle name="Input 20 2 3 4 2" xfId="38203"/>
    <cellStyle name="Input 20 2 3 5" xfId="24579"/>
    <cellStyle name="Input 20 2 3 5 2" xfId="41299"/>
    <cellStyle name="Input 20 2 3 6" xfId="28873"/>
    <cellStyle name="Input 20 2 4" xfId="12948"/>
    <cellStyle name="Input 20 2 4 2" xfId="15560"/>
    <cellStyle name="Input 20 2 4 2 2" xfId="21179"/>
    <cellStyle name="Input 20 2 4 2 2 2" xfId="37849"/>
    <cellStyle name="Input 20 2 4 2 3" xfId="24291"/>
    <cellStyle name="Input 20 2 4 2 3 2" xfId="41008"/>
    <cellStyle name="Input 20 2 4 2 4" xfId="26984"/>
    <cellStyle name="Input 20 2 4 2 4 2" xfId="43725"/>
    <cellStyle name="Input 20 2 4 2 5" xfId="32231"/>
    <cellStyle name="Input 20 2 4 3" xfId="18937"/>
    <cellStyle name="Input 20 2 4 3 2" xfId="35616"/>
    <cellStyle name="Input 20 2 4 4" xfId="22146"/>
    <cellStyle name="Input 20 2 4 4 2" xfId="38829"/>
    <cellStyle name="Input 20 2 4 5" xfId="25071"/>
    <cellStyle name="Input 20 2 4 5 2" xfId="41798"/>
    <cellStyle name="Input 20 2 4 6" xfId="29633"/>
    <cellStyle name="Input 20 2 5" xfId="14108"/>
    <cellStyle name="Input 20 2 5 2" xfId="19882"/>
    <cellStyle name="Input 20 2 5 2 2" xfId="36552"/>
    <cellStyle name="Input 20 2 5 3" xfId="23032"/>
    <cellStyle name="Input 20 2 5 3 2" xfId="39734"/>
    <cellStyle name="Input 20 2 5 4" xfId="25814"/>
    <cellStyle name="Input 20 2 5 4 2" xfId="42553"/>
    <cellStyle name="Input 20 2 5 5" xfId="30781"/>
    <cellStyle name="Input 20 2 6" xfId="17598"/>
    <cellStyle name="Input 20 2 6 2" xfId="34275"/>
    <cellStyle name="Input 20 2 7" xfId="19216"/>
    <cellStyle name="Input 20 2 7 2" xfId="35887"/>
    <cellStyle name="Input 20 2 8" xfId="21550"/>
    <cellStyle name="Input 20 2 8 2" xfId="38224"/>
    <cellStyle name="Input 20 2 9" xfId="28189"/>
    <cellStyle name="Input 20 3" xfId="10983"/>
    <cellStyle name="Input 20 3 2" xfId="13671"/>
    <cellStyle name="Input 20 3 2 2" xfId="19524"/>
    <cellStyle name="Input 20 3 2 2 2" xfId="36194"/>
    <cellStyle name="Input 20 3 2 3" xfId="22684"/>
    <cellStyle name="Input 20 3 2 3 2" xfId="39384"/>
    <cellStyle name="Input 20 3 2 4" xfId="25525"/>
    <cellStyle name="Input 20 3 2 4 2" xfId="42263"/>
    <cellStyle name="Input 20 3 2 5" xfId="30345"/>
    <cellStyle name="Input 20 3 3" xfId="17213"/>
    <cellStyle name="Input 20 3 3 2" xfId="33890"/>
    <cellStyle name="Input 20 3 4" xfId="21205"/>
    <cellStyle name="Input 20 3 4 2" xfId="37876"/>
    <cellStyle name="Input 20 3 5" xfId="19485"/>
    <cellStyle name="Input 20 3 5 2" xfId="36155"/>
    <cellStyle name="Input 20 3 6" xfId="27753"/>
    <cellStyle name="Input 20 4" xfId="11576"/>
    <cellStyle name="Input 20 4 2" xfId="14250"/>
    <cellStyle name="Input 20 4 2 2" xfId="20013"/>
    <cellStyle name="Input 20 4 2 2 2" xfId="36683"/>
    <cellStyle name="Input 20 4 2 3" xfId="23159"/>
    <cellStyle name="Input 20 4 2 3 2" xfId="39862"/>
    <cellStyle name="Input 20 4 2 4" xfId="25938"/>
    <cellStyle name="Input 20 4 2 4 2" xfId="42677"/>
    <cellStyle name="Input 20 4 2 5" xfId="30923"/>
    <cellStyle name="Input 20 4 3" xfId="17727"/>
    <cellStyle name="Input 20 4 3 2" xfId="34404"/>
    <cellStyle name="Input 20 4 4" xfId="15724"/>
    <cellStyle name="Input 20 4 4 2" xfId="32385"/>
    <cellStyle name="Input 20 4 5" xfId="23774"/>
    <cellStyle name="Input 20 4 5 2" xfId="40485"/>
    <cellStyle name="Input 20 4 6" xfId="28330"/>
    <cellStyle name="Input 20 5" xfId="10767"/>
    <cellStyle name="Input 20 5 2" xfId="13454"/>
    <cellStyle name="Input 20 5 2 2" xfId="19329"/>
    <cellStyle name="Input 20 5 2 2 2" xfId="35999"/>
    <cellStyle name="Input 20 5 2 3" xfId="22506"/>
    <cellStyle name="Input 20 5 2 3 2" xfId="39200"/>
    <cellStyle name="Input 20 5 2 4" xfId="25370"/>
    <cellStyle name="Input 20 5 2 4 2" xfId="42107"/>
    <cellStyle name="Input 20 5 2 5" xfId="30129"/>
    <cellStyle name="Input 20 5 3" xfId="17008"/>
    <cellStyle name="Input 20 5 3 2" xfId="33684"/>
    <cellStyle name="Input 20 5 4" xfId="16983"/>
    <cellStyle name="Input 20 5 4 2" xfId="33659"/>
    <cellStyle name="Input 20 5 5" xfId="17555"/>
    <cellStyle name="Input 20 5 5 2" xfId="34232"/>
    <cellStyle name="Input 20 5 6" xfId="27540"/>
    <cellStyle name="Input 20 6" xfId="12369"/>
    <cellStyle name="Input 20 6 2" xfId="15043"/>
    <cellStyle name="Input 20 6 2 2" xfId="20749"/>
    <cellStyle name="Input 20 6 2 2 2" xfId="37418"/>
    <cellStyle name="Input 20 6 2 3" xfId="23876"/>
    <cellStyle name="Input 20 6 2 3 2" xfId="40587"/>
    <cellStyle name="Input 20 6 2 4" xfId="26617"/>
    <cellStyle name="Input 20 6 2 4 2" xfId="43358"/>
    <cellStyle name="Input 20 6 2 5" xfId="31714"/>
    <cellStyle name="Input 20 6 3" xfId="18461"/>
    <cellStyle name="Input 20 6 3 2" xfId="35138"/>
    <cellStyle name="Input 20 6 4" xfId="21703"/>
    <cellStyle name="Input 20 6 4 2" xfId="38378"/>
    <cellStyle name="Input 20 6 5" xfId="24710"/>
    <cellStyle name="Input 20 6 5 2" xfId="41431"/>
    <cellStyle name="Input 20 6 6" xfId="29116"/>
    <cellStyle name="Input 20 7" xfId="13267"/>
    <cellStyle name="Input 20 7 2" xfId="19185"/>
    <cellStyle name="Input 20 7 2 2" xfId="35856"/>
    <cellStyle name="Input 20 7 3" xfId="22372"/>
    <cellStyle name="Input 20 7 3 2" xfId="39065"/>
    <cellStyle name="Input 20 7 4" xfId="25252"/>
    <cellStyle name="Input 20 7 4 2" xfId="41988"/>
    <cellStyle name="Input 20 7 5" xfId="29943"/>
    <cellStyle name="Input 20 8" xfId="16859"/>
    <cellStyle name="Input 20 8 2" xfId="33534"/>
    <cellStyle name="Input 20 9" xfId="16286"/>
    <cellStyle name="Input 20 9 2" xfId="32952"/>
    <cellStyle name="Input 21" xfId="10599"/>
    <cellStyle name="Input 21 10" xfId="21753"/>
    <cellStyle name="Input 21 10 2" xfId="38430"/>
    <cellStyle name="Input 21 11" xfId="27365"/>
    <cellStyle name="Input 21 2" xfId="11445"/>
    <cellStyle name="Input 21 2 2" xfId="11877"/>
    <cellStyle name="Input 21 2 2 2" xfId="14551"/>
    <cellStyle name="Input 21 2 2 2 2" xfId="20314"/>
    <cellStyle name="Input 21 2 2 2 2 2" xfId="36983"/>
    <cellStyle name="Input 21 2 2 2 3" xfId="23455"/>
    <cellStyle name="Input 21 2 2 2 3 2" xfId="40163"/>
    <cellStyle name="Input 21 2 2 2 4" xfId="26237"/>
    <cellStyle name="Input 21 2 2 2 4 2" xfId="42977"/>
    <cellStyle name="Input 21 2 2 2 5" xfId="31223"/>
    <cellStyle name="Input 21 2 2 3" xfId="18028"/>
    <cellStyle name="Input 21 2 2 3 2" xfId="34704"/>
    <cellStyle name="Input 21 2 2 4" xfId="21282"/>
    <cellStyle name="Input 21 2 2 4 2" xfId="37954"/>
    <cellStyle name="Input 21 2 2 5" xfId="16342"/>
    <cellStyle name="Input 21 2 2 5 2" xfId="33011"/>
    <cellStyle name="Input 21 2 2 6" xfId="28626"/>
    <cellStyle name="Input 21 2 3" xfId="12127"/>
    <cellStyle name="Input 21 2 3 2" xfId="14801"/>
    <cellStyle name="Input 21 2 3 2 2" xfId="20564"/>
    <cellStyle name="Input 21 2 3 2 2 2" xfId="37232"/>
    <cellStyle name="Input 21 2 3 2 3" xfId="23703"/>
    <cellStyle name="Input 21 2 3 2 3 2" xfId="40413"/>
    <cellStyle name="Input 21 2 3 2 4" xfId="26486"/>
    <cellStyle name="Input 21 2 3 2 4 2" xfId="43227"/>
    <cellStyle name="Input 21 2 3 2 5" xfId="31472"/>
    <cellStyle name="Input 21 2 3 3" xfId="18278"/>
    <cellStyle name="Input 21 2 3 3 2" xfId="34953"/>
    <cellStyle name="Input 21 2 3 4" xfId="21530"/>
    <cellStyle name="Input 21 2 3 4 2" xfId="38204"/>
    <cellStyle name="Input 21 2 3 5" xfId="24580"/>
    <cellStyle name="Input 21 2 3 5 2" xfId="41300"/>
    <cellStyle name="Input 21 2 3 6" xfId="28874"/>
    <cellStyle name="Input 21 2 4" xfId="12959"/>
    <cellStyle name="Input 21 2 4 2" xfId="15571"/>
    <cellStyle name="Input 21 2 4 2 2" xfId="21183"/>
    <cellStyle name="Input 21 2 4 2 2 2" xfId="37853"/>
    <cellStyle name="Input 21 2 4 2 3" xfId="24294"/>
    <cellStyle name="Input 21 2 4 2 3 2" xfId="41011"/>
    <cellStyle name="Input 21 2 4 2 4" xfId="26985"/>
    <cellStyle name="Input 21 2 4 2 4 2" xfId="43726"/>
    <cellStyle name="Input 21 2 4 2 5" xfId="32242"/>
    <cellStyle name="Input 21 2 4 3" xfId="18941"/>
    <cellStyle name="Input 21 2 4 3 2" xfId="35620"/>
    <cellStyle name="Input 21 2 4 4" xfId="22149"/>
    <cellStyle name="Input 21 2 4 4 2" xfId="38832"/>
    <cellStyle name="Input 21 2 4 5" xfId="25072"/>
    <cellStyle name="Input 21 2 4 5 2" xfId="41799"/>
    <cellStyle name="Input 21 2 4 6" xfId="29644"/>
    <cellStyle name="Input 21 2 5" xfId="14119"/>
    <cellStyle name="Input 21 2 5 2" xfId="19886"/>
    <cellStyle name="Input 21 2 5 2 2" xfId="36556"/>
    <cellStyle name="Input 21 2 5 3" xfId="23036"/>
    <cellStyle name="Input 21 2 5 3 2" xfId="39738"/>
    <cellStyle name="Input 21 2 5 4" xfId="25815"/>
    <cellStyle name="Input 21 2 5 4 2" xfId="42554"/>
    <cellStyle name="Input 21 2 5 5" xfId="30792"/>
    <cellStyle name="Input 21 2 6" xfId="17603"/>
    <cellStyle name="Input 21 2 6 2" xfId="34280"/>
    <cellStyle name="Input 21 2 7" xfId="16248"/>
    <cellStyle name="Input 21 2 7 2" xfId="32913"/>
    <cellStyle name="Input 21 2 8" xfId="16472"/>
    <cellStyle name="Input 21 2 8 2" xfId="33142"/>
    <cellStyle name="Input 21 2 9" xfId="28200"/>
    <cellStyle name="Input 21 3" xfId="10998"/>
    <cellStyle name="Input 21 3 2" xfId="13686"/>
    <cellStyle name="Input 21 3 2 2" xfId="19534"/>
    <cellStyle name="Input 21 3 2 2 2" xfId="36204"/>
    <cellStyle name="Input 21 3 2 3" xfId="22692"/>
    <cellStyle name="Input 21 3 2 3 2" xfId="39392"/>
    <cellStyle name="Input 21 3 2 4" xfId="25530"/>
    <cellStyle name="Input 21 3 2 4 2" xfId="42268"/>
    <cellStyle name="Input 21 3 2 5" xfId="30360"/>
    <cellStyle name="Input 21 3 3" xfId="17221"/>
    <cellStyle name="Input 21 3 3 2" xfId="33898"/>
    <cellStyle name="Input 21 3 4" xfId="15832"/>
    <cellStyle name="Input 21 3 4 2" xfId="32496"/>
    <cellStyle name="Input 21 3 5" xfId="21975"/>
    <cellStyle name="Input 21 3 5 2" xfId="38657"/>
    <cellStyle name="Input 21 3 6" xfId="27768"/>
    <cellStyle name="Input 21 4" xfId="11577"/>
    <cellStyle name="Input 21 4 2" xfId="14251"/>
    <cellStyle name="Input 21 4 2 2" xfId="20014"/>
    <cellStyle name="Input 21 4 2 2 2" xfId="36684"/>
    <cellStyle name="Input 21 4 2 3" xfId="23160"/>
    <cellStyle name="Input 21 4 2 3 2" xfId="39863"/>
    <cellStyle name="Input 21 4 2 4" xfId="25939"/>
    <cellStyle name="Input 21 4 2 4 2" xfId="42678"/>
    <cellStyle name="Input 21 4 2 5" xfId="30924"/>
    <cellStyle name="Input 21 4 3" xfId="17728"/>
    <cellStyle name="Input 21 4 3 2" xfId="34405"/>
    <cellStyle name="Input 21 4 4" xfId="15723"/>
    <cellStyle name="Input 21 4 4 2" xfId="32384"/>
    <cellStyle name="Input 21 4 5" xfId="21599"/>
    <cellStyle name="Input 21 4 5 2" xfId="38274"/>
    <cellStyle name="Input 21 4 6" xfId="28331"/>
    <cellStyle name="Input 21 5" xfId="10720"/>
    <cellStyle name="Input 21 5 2" xfId="13403"/>
    <cellStyle name="Input 21 5 2 2" xfId="19280"/>
    <cellStyle name="Input 21 5 2 2 2" xfId="35951"/>
    <cellStyle name="Input 21 5 2 3" xfId="22460"/>
    <cellStyle name="Input 21 5 2 3 2" xfId="39153"/>
    <cellStyle name="Input 21 5 2 4" xfId="25325"/>
    <cellStyle name="Input 21 5 2 4 2" xfId="42061"/>
    <cellStyle name="Input 21 5 2 5" xfId="30079"/>
    <cellStyle name="Input 21 5 3" xfId="16959"/>
    <cellStyle name="Input 21 5 3 2" xfId="33635"/>
    <cellStyle name="Input 21 5 4" xfId="18464"/>
    <cellStyle name="Input 21 5 4 2" xfId="35141"/>
    <cellStyle name="Input 21 5 5" xfId="16651"/>
    <cellStyle name="Input 21 5 5 2" xfId="33324"/>
    <cellStyle name="Input 21 5 6" xfId="27490"/>
    <cellStyle name="Input 21 6" xfId="12380"/>
    <cellStyle name="Input 21 6 2" xfId="15054"/>
    <cellStyle name="Input 21 6 2 2" xfId="20754"/>
    <cellStyle name="Input 21 6 2 2 2" xfId="37423"/>
    <cellStyle name="Input 21 6 2 3" xfId="23879"/>
    <cellStyle name="Input 21 6 2 3 2" xfId="40590"/>
    <cellStyle name="Input 21 6 2 4" xfId="26618"/>
    <cellStyle name="Input 21 6 2 4 2" xfId="43359"/>
    <cellStyle name="Input 21 6 2 5" xfId="31725"/>
    <cellStyle name="Input 21 6 3" xfId="18465"/>
    <cellStyle name="Input 21 6 3 2" xfId="35142"/>
    <cellStyle name="Input 21 6 4" xfId="21706"/>
    <cellStyle name="Input 21 6 4 2" xfId="38381"/>
    <cellStyle name="Input 21 6 5" xfId="24711"/>
    <cellStyle name="Input 21 6 5 2" xfId="41432"/>
    <cellStyle name="Input 21 6 6" xfId="29127"/>
    <cellStyle name="Input 21 7" xfId="13278"/>
    <cellStyle name="Input 21 7 2" xfId="19191"/>
    <cellStyle name="Input 21 7 2 2" xfId="35862"/>
    <cellStyle name="Input 21 7 3" xfId="22376"/>
    <cellStyle name="Input 21 7 3 2" xfId="39069"/>
    <cellStyle name="Input 21 7 4" xfId="25253"/>
    <cellStyle name="Input 21 7 4 2" xfId="41989"/>
    <cellStyle name="Input 21 7 5" xfId="29954"/>
    <cellStyle name="Input 21 8" xfId="16874"/>
    <cellStyle name="Input 21 8 2" xfId="33549"/>
    <cellStyle name="Input 21 9" xfId="15982"/>
    <cellStyle name="Input 21 9 2" xfId="32648"/>
    <cellStyle name="Input 22" xfId="12661"/>
    <cellStyle name="Input 22 2" xfId="15286"/>
    <cellStyle name="Input 22 2 2" xfId="20929"/>
    <cellStyle name="Input 22 2 2 2" xfId="37598"/>
    <cellStyle name="Input 22 2 3" xfId="24046"/>
    <cellStyle name="Input 22 2 3 2" xfId="40760"/>
    <cellStyle name="Input 22 2 4" xfId="26772"/>
    <cellStyle name="Input 22 2 4 2" xfId="43513"/>
    <cellStyle name="Input 22 2 5" xfId="31957"/>
    <cellStyle name="Input 22 3" xfId="18678"/>
    <cellStyle name="Input 22 3 2" xfId="35355"/>
    <cellStyle name="Input 22 4" xfId="21895"/>
    <cellStyle name="Input 22 4 2" xfId="38574"/>
    <cellStyle name="Input 22 5" xfId="24862"/>
    <cellStyle name="Input 22 5 2" xfId="41586"/>
    <cellStyle name="Input 22 6" xfId="29359"/>
    <cellStyle name="Input 23" xfId="12656"/>
    <cellStyle name="Input 23 2" xfId="15281"/>
    <cellStyle name="Input 23 2 2" xfId="20924"/>
    <cellStyle name="Input 23 2 2 2" xfId="37593"/>
    <cellStyle name="Input 23 2 3" xfId="24041"/>
    <cellStyle name="Input 23 2 3 2" xfId="40755"/>
    <cellStyle name="Input 23 2 4" xfId="26767"/>
    <cellStyle name="Input 23 2 4 2" xfId="43508"/>
    <cellStyle name="Input 23 2 5" xfId="31952"/>
    <cellStyle name="Input 23 3" xfId="18673"/>
    <cellStyle name="Input 23 3 2" xfId="35350"/>
    <cellStyle name="Input 23 4" xfId="21890"/>
    <cellStyle name="Input 23 4 2" xfId="38569"/>
    <cellStyle name="Input 23 5" xfId="24857"/>
    <cellStyle name="Input 23 5 2" xfId="41581"/>
    <cellStyle name="Input 23 6" xfId="29354"/>
    <cellStyle name="Input 24" xfId="12410"/>
    <cellStyle name="Input 24 2" xfId="15079"/>
    <cellStyle name="Input 24 2 2" xfId="20773"/>
    <cellStyle name="Input 24 2 2 2" xfId="37442"/>
    <cellStyle name="Input 24 2 3" xfId="23897"/>
    <cellStyle name="Input 24 2 3 2" xfId="40608"/>
    <cellStyle name="Input 24 2 4" xfId="26634"/>
    <cellStyle name="Input 24 2 4 2" xfId="43375"/>
    <cellStyle name="Input 24 2 5" xfId="31750"/>
    <cellStyle name="Input 24 3" xfId="18486"/>
    <cellStyle name="Input 24 3 2" xfId="35163"/>
    <cellStyle name="Input 24 4" xfId="21725"/>
    <cellStyle name="Input 24 4 2" xfId="38400"/>
    <cellStyle name="Input 24 5" xfId="24727"/>
    <cellStyle name="Input 24 5 2" xfId="41448"/>
    <cellStyle name="Input 24 6" xfId="29152"/>
    <cellStyle name="Input 25" xfId="43777"/>
    <cellStyle name="Input 26" xfId="43832"/>
    <cellStyle name="Input 27" xfId="9702"/>
    <cellStyle name="Input 3" xfId="2251"/>
    <cellStyle name="Input 3 10" xfId="2252"/>
    <cellStyle name="Input 3 10 2" xfId="2253"/>
    <cellStyle name="Input 3 10 2 2" xfId="2254"/>
    <cellStyle name="Input 3 10 2 3" xfId="2255"/>
    <cellStyle name="Input 3 10 3" xfId="2256"/>
    <cellStyle name="Input 3 10 4" xfId="2257"/>
    <cellStyle name="Input 3 10 5" xfId="7672"/>
    <cellStyle name="Input 3 10 6" xfId="43776"/>
    <cellStyle name="Input 3 11" xfId="2258"/>
    <cellStyle name="Input 3 11 2" xfId="2259"/>
    <cellStyle name="Input 3 11 2 2" xfId="2260"/>
    <cellStyle name="Input 3 11 2 3" xfId="2261"/>
    <cellStyle name="Input 3 11 3" xfId="2262"/>
    <cellStyle name="Input 3 11 4" xfId="2263"/>
    <cellStyle name="Input 3 11 5" xfId="7673"/>
    <cellStyle name="Input 3 12" xfId="2264"/>
    <cellStyle name="Input 3 12 2" xfId="2265"/>
    <cellStyle name="Input 3 12 2 2" xfId="2266"/>
    <cellStyle name="Input 3 12 2 3" xfId="2267"/>
    <cellStyle name="Input 3 12 3" xfId="2268"/>
    <cellStyle name="Input 3 12 4" xfId="2269"/>
    <cellStyle name="Input 3 12 5" xfId="7674"/>
    <cellStyle name="Input 3 13" xfId="2270"/>
    <cellStyle name="Input 3 13 2" xfId="2271"/>
    <cellStyle name="Input 3 13 2 2" xfId="2272"/>
    <cellStyle name="Input 3 13 2 3" xfId="2273"/>
    <cellStyle name="Input 3 13 3" xfId="2274"/>
    <cellStyle name="Input 3 13 4" xfId="2275"/>
    <cellStyle name="Input 3 13 5" xfId="7675"/>
    <cellStyle name="Input 3 14" xfId="2276"/>
    <cellStyle name="Input 3 14 2" xfId="2277"/>
    <cellStyle name="Input 3 14 2 2" xfId="2278"/>
    <cellStyle name="Input 3 14 2 3" xfId="2279"/>
    <cellStyle name="Input 3 14 3" xfId="2280"/>
    <cellStyle name="Input 3 14 4" xfId="2281"/>
    <cellStyle name="Input 3 14 5" xfId="7676"/>
    <cellStyle name="Input 3 15" xfId="2282"/>
    <cellStyle name="Input 3 15 2" xfId="2283"/>
    <cellStyle name="Input 3 15 2 2" xfId="2284"/>
    <cellStyle name="Input 3 15 2 3" xfId="2285"/>
    <cellStyle name="Input 3 15 3" xfId="2286"/>
    <cellStyle name="Input 3 15 4" xfId="2287"/>
    <cellStyle name="Input 3 15 5" xfId="7677"/>
    <cellStyle name="Input 3 16" xfId="2288"/>
    <cellStyle name="Input 3 16 2" xfId="2289"/>
    <cellStyle name="Input 3 16 2 2" xfId="2290"/>
    <cellStyle name="Input 3 16 2 3" xfId="2291"/>
    <cellStyle name="Input 3 16 3" xfId="2292"/>
    <cellStyle name="Input 3 16 4" xfId="2293"/>
    <cellStyle name="Input 3 16 5" xfId="7678"/>
    <cellStyle name="Input 3 17" xfId="2294"/>
    <cellStyle name="Input 3 17 2" xfId="2295"/>
    <cellStyle name="Input 3 17 3" xfId="2296"/>
    <cellStyle name="Input 3 17 4" xfId="7679"/>
    <cellStyle name="Input 3 17 5" xfId="7680"/>
    <cellStyle name="Input 3 18" xfId="2297"/>
    <cellStyle name="Input 3 18 2" xfId="7681"/>
    <cellStyle name="Input 3 19" xfId="7682"/>
    <cellStyle name="Input 3 2" xfId="2298"/>
    <cellStyle name="Input 3 2 10" xfId="2299"/>
    <cellStyle name="Input 3 2 10 2" xfId="2300"/>
    <cellStyle name="Input 3 2 10 2 2" xfId="2301"/>
    <cellStyle name="Input 3 2 10 2 3" xfId="2302"/>
    <cellStyle name="Input 3 2 10 2 4" xfId="32761"/>
    <cellStyle name="Input 3 2 10 3" xfId="2303"/>
    <cellStyle name="Input 3 2 10 4" xfId="2304"/>
    <cellStyle name="Input 3 2 10 5" xfId="7683"/>
    <cellStyle name="Input 3 2 10 6" xfId="16097"/>
    <cellStyle name="Input 3 2 11" xfId="2305"/>
    <cellStyle name="Input 3 2 11 2" xfId="2306"/>
    <cellStyle name="Input 3 2 11 2 2" xfId="2307"/>
    <cellStyle name="Input 3 2 11 2 3" xfId="2308"/>
    <cellStyle name="Input 3 2 11 3" xfId="2309"/>
    <cellStyle name="Input 3 2 11 4" xfId="2310"/>
    <cellStyle name="Input 3 2 11 5" xfId="7684"/>
    <cellStyle name="Input 3 2 11 6" xfId="27186"/>
    <cellStyle name="Input 3 2 12" xfId="2311"/>
    <cellStyle name="Input 3 2 12 2" xfId="2312"/>
    <cellStyle name="Input 3 2 12 2 2" xfId="2313"/>
    <cellStyle name="Input 3 2 12 2 3" xfId="2314"/>
    <cellStyle name="Input 3 2 12 3" xfId="2315"/>
    <cellStyle name="Input 3 2 12 4" xfId="2316"/>
    <cellStyle name="Input 3 2 12 5" xfId="7685"/>
    <cellStyle name="Input 3 2 13" xfId="2317"/>
    <cellStyle name="Input 3 2 13 2" xfId="2318"/>
    <cellStyle name="Input 3 2 13 3" xfId="2319"/>
    <cellStyle name="Input 3 2 13 4" xfId="7686"/>
    <cellStyle name="Input 3 2 13 5" xfId="7687"/>
    <cellStyle name="Input 3 2 14" xfId="2320"/>
    <cellStyle name="Input 3 2 15" xfId="2321"/>
    <cellStyle name="Input 3 2 16" xfId="7688"/>
    <cellStyle name="Input 3 2 17" xfId="10280"/>
    <cellStyle name="Input 3 2 2" xfId="2322"/>
    <cellStyle name="Input 3 2 2 10" xfId="11267"/>
    <cellStyle name="Input 3 2 2 2" xfId="2323"/>
    <cellStyle name="Input 3 2 2 2 2" xfId="2324"/>
    <cellStyle name="Input 3 2 2 2 2 2" xfId="20183"/>
    <cellStyle name="Input 3 2 2 2 2 2 2" xfId="36852"/>
    <cellStyle name="Input 3 2 2 2 2 3" xfId="23325"/>
    <cellStyle name="Input 3 2 2 2 2 3 2" xfId="40032"/>
    <cellStyle name="Input 3 2 2 2 2 4" xfId="26106"/>
    <cellStyle name="Input 3 2 2 2 2 4 2" xfId="42846"/>
    <cellStyle name="Input 3 2 2 2 2 5" xfId="31092"/>
    <cellStyle name="Input 3 2 2 2 2 6" xfId="14420"/>
    <cellStyle name="Input 3 2 2 2 3" xfId="2325"/>
    <cellStyle name="Input 3 2 2 2 3 2" xfId="34573"/>
    <cellStyle name="Input 3 2 2 2 3 3" xfId="17897"/>
    <cellStyle name="Input 3 2 2 2 4" xfId="7689"/>
    <cellStyle name="Input 3 2 2 2 4 2" xfId="33561"/>
    <cellStyle name="Input 3 2 2 2 4 3" xfId="16886"/>
    <cellStyle name="Input 3 2 2 2 5" xfId="7690"/>
    <cellStyle name="Input 3 2 2 2 5 2" xfId="39208"/>
    <cellStyle name="Input 3 2 2 2 5 3" xfId="22513"/>
    <cellStyle name="Input 3 2 2 2 6" xfId="28496"/>
    <cellStyle name="Input 3 2 2 2 7" xfId="11746"/>
    <cellStyle name="Input 3 2 2 3" xfId="2326"/>
    <cellStyle name="Input 3 2 2 3 2" xfId="2327"/>
    <cellStyle name="Input 3 2 2 3 2 2" xfId="20441"/>
    <cellStyle name="Input 3 2 2 3 2 2 2" xfId="37109"/>
    <cellStyle name="Input 3 2 2 3 2 3" xfId="23581"/>
    <cellStyle name="Input 3 2 2 3 2 3 2" xfId="40290"/>
    <cellStyle name="Input 3 2 2 3 2 4" xfId="26363"/>
    <cellStyle name="Input 3 2 2 3 2 4 2" xfId="43104"/>
    <cellStyle name="Input 3 2 2 3 2 5" xfId="31349"/>
    <cellStyle name="Input 3 2 2 3 2 6" xfId="14678"/>
    <cellStyle name="Input 3 2 2 3 3" xfId="2328"/>
    <cellStyle name="Input 3 2 2 3 3 2" xfId="34830"/>
    <cellStyle name="Input 3 2 2 3 3 3" xfId="18155"/>
    <cellStyle name="Input 3 2 2 3 4" xfId="7691"/>
    <cellStyle name="Input 3 2 2 3 4 2" xfId="38081"/>
    <cellStyle name="Input 3 2 2 3 4 3" xfId="21408"/>
    <cellStyle name="Input 3 2 2 3 5" xfId="7692"/>
    <cellStyle name="Input 3 2 2 3 5 2" xfId="41177"/>
    <cellStyle name="Input 3 2 2 3 5 3" xfId="24458"/>
    <cellStyle name="Input 3 2 2 3 6" xfId="28752"/>
    <cellStyle name="Input 3 2 2 3 7" xfId="12004"/>
    <cellStyle name="Input 3 2 2 4" xfId="2329"/>
    <cellStyle name="Input 3 2 2 4 2" xfId="2330"/>
    <cellStyle name="Input 3 2 2 4 2 2" xfId="21030"/>
    <cellStyle name="Input 3 2 2 4 2 2 2" xfId="37699"/>
    <cellStyle name="Input 3 2 2 4 2 3" xfId="24142"/>
    <cellStyle name="Input 3 2 2 4 2 3 2" xfId="40859"/>
    <cellStyle name="Input 3 2 2 4 2 4" xfId="26860"/>
    <cellStyle name="Input 3 2 2 4 2 4 2" xfId="43601"/>
    <cellStyle name="Input 3 2 2 4 2 5" xfId="32060"/>
    <cellStyle name="Input 3 2 2 4 2 6" xfId="15389"/>
    <cellStyle name="Input 3 2 2 4 3" xfId="2331"/>
    <cellStyle name="Input 3 2 2 4 3 2" xfId="35465"/>
    <cellStyle name="Input 3 2 2 4 3 3" xfId="18787"/>
    <cellStyle name="Input 3 2 2 4 4" xfId="21996"/>
    <cellStyle name="Input 3 2 2 4 4 2" xfId="38678"/>
    <cellStyle name="Input 3 2 2 4 5" xfId="24947"/>
    <cellStyle name="Input 3 2 2 4 5 2" xfId="41674"/>
    <cellStyle name="Input 3 2 2 4 6" xfId="29462"/>
    <cellStyle name="Input 3 2 2 4 7" xfId="12774"/>
    <cellStyle name="Input 3 2 2 5" xfId="2332"/>
    <cellStyle name="Input 3 2 2 5 2" xfId="19735"/>
    <cellStyle name="Input 3 2 2 5 2 2" xfId="36405"/>
    <cellStyle name="Input 3 2 2 5 3" xfId="22884"/>
    <cellStyle name="Input 3 2 2 5 3 2" xfId="39586"/>
    <cellStyle name="Input 3 2 2 5 4" xfId="25692"/>
    <cellStyle name="Input 3 2 2 5 4 2" xfId="42431"/>
    <cellStyle name="Input 3 2 2 5 5" xfId="30612"/>
    <cellStyle name="Input 3 2 2 5 6" xfId="13939"/>
    <cellStyle name="Input 3 2 2 6" xfId="2333"/>
    <cellStyle name="Input 3 2 2 6 2" xfId="34113"/>
    <cellStyle name="Input 3 2 2 6 3" xfId="17436"/>
    <cellStyle name="Input 3 2 2 7" xfId="7693"/>
    <cellStyle name="Input 3 2 2 7 2" xfId="35295"/>
    <cellStyle name="Input 3 2 2 7 3" xfId="18618"/>
    <cellStyle name="Input 3 2 2 8" xfId="7694"/>
    <cellStyle name="Input 3 2 2 8 2" xfId="40848"/>
    <cellStyle name="Input 3 2 2 8 3" xfId="24131"/>
    <cellStyle name="Input 3 2 2 9" xfId="28020"/>
    <cellStyle name="Input 3 2 3" xfId="2334"/>
    <cellStyle name="Input 3 2 3 2" xfId="2335"/>
    <cellStyle name="Input 3 2 3 2 2" xfId="2336"/>
    <cellStyle name="Input 3 2 3 2 2 2" xfId="36029"/>
    <cellStyle name="Input 3 2 3 2 2 3" xfId="19358"/>
    <cellStyle name="Input 3 2 3 2 3" xfId="2337"/>
    <cellStyle name="Input 3 2 3 2 3 2" xfId="39229"/>
    <cellStyle name="Input 3 2 3 2 3 3" xfId="22533"/>
    <cellStyle name="Input 3 2 3 2 4" xfId="7695"/>
    <cellStyle name="Input 3 2 3 2 4 2" xfId="42127"/>
    <cellStyle name="Input 3 2 3 2 4 3" xfId="25390"/>
    <cellStyle name="Input 3 2 3 2 5" xfId="7696"/>
    <cellStyle name="Input 3 2 3 2 5 2" xfId="30163"/>
    <cellStyle name="Input 3 2 3 2 6" xfId="13488"/>
    <cellStyle name="Input 3 2 3 3" xfId="2338"/>
    <cellStyle name="Input 3 2 3 3 2" xfId="2339"/>
    <cellStyle name="Input 3 2 3 3 2 2" xfId="33717"/>
    <cellStyle name="Input 3 2 3 3 3" xfId="2340"/>
    <cellStyle name="Input 3 2 3 3 4" xfId="17041"/>
    <cellStyle name="Input 3 2 3 4" xfId="2341"/>
    <cellStyle name="Input 3 2 3 4 2" xfId="37419"/>
    <cellStyle name="Input 3 2 3 4 3" xfId="20750"/>
    <cellStyle name="Input 3 2 3 5" xfId="2342"/>
    <cellStyle name="Input 3 2 3 5 2" xfId="40654"/>
    <cellStyle name="Input 3 2 3 5 3" xfId="23941"/>
    <cellStyle name="Input 3 2 3 6" xfId="7697"/>
    <cellStyle name="Input 3 2 3 6 2" xfId="27574"/>
    <cellStyle name="Input 3 2 3 7" xfId="7698"/>
    <cellStyle name="Input 3 2 3 8" xfId="10801"/>
    <cellStyle name="Input 3 2 4" xfId="2343"/>
    <cellStyle name="Input 3 2 4 2" xfId="2344"/>
    <cellStyle name="Input 3 2 4 2 2" xfId="2345"/>
    <cellStyle name="Input 3 2 4 2 2 2" xfId="35873"/>
    <cellStyle name="Input 3 2 4 2 2 3" xfId="19202"/>
    <cellStyle name="Input 3 2 4 2 3" xfId="2346"/>
    <cellStyle name="Input 3 2 4 2 3 2" xfId="39079"/>
    <cellStyle name="Input 3 2 4 2 3 3" xfId="22386"/>
    <cellStyle name="Input 3 2 4 2 4" xfId="7699"/>
    <cellStyle name="Input 3 2 4 2 4 2" xfId="41997"/>
    <cellStyle name="Input 3 2 4 2 4 3" xfId="25261"/>
    <cellStyle name="Input 3 2 4 2 5" xfId="7700"/>
    <cellStyle name="Input 3 2 4 2 5 2" xfId="29970"/>
    <cellStyle name="Input 3 2 4 2 6" xfId="13294"/>
    <cellStyle name="Input 3 2 4 3" xfId="2347"/>
    <cellStyle name="Input 3 2 4 3 2" xfId="33559"/>
    <cellStyle name="Input 3 2 4 3 3" xfId="16884"/>
    <cellStyle name="Input 3 2 4 4" xfId="2348"/>
    <cellStyle name="Input 3 2 4 4 2" xfId="32638"/>
    <cellStyle name="Input 3 2 4 4 3" xfId="15972"/>
    <cellStyle name="Input 3 2 4 5" xfId="7701"/>
    <cellStyle name="Input 3 2 4 5 2" xfId="39413"/>
    <cellStyle name="Input 3 2 4 5 3" xfId="22713"/>
    <cellStyle name="Input 3 2 4 6" xfId="27381"/>
    <cellStyle name="Input 3 2 4 7" xfId="10615"/>
    <cellStyle name="Input 3 2 5" xfId="2349"/>
    <cellStyle name="Input 3 2 5 2" xfId="2350"/>
    <cellStyle name="Input 3 2 5 2 2" xfId="2351"/>
    <cellStyle name="Input 3 2 5 2 2 2" xfId="35979"/>
    <cellStyle name="Input 3 2 5 2 2 3" xfId="19308"/>
    <cellStyle name="Input 3 2 5 2 3" xfId="2352"/>
    <cellStyle name="Input 3 2 5 2 3 2" xfId="39181"/>
    <cellStyle name="Input 3 2 5 2 3 3" xfId="22488"/>
    <cellStyle name="Input 3 2 5 2 4" xfId="7702"/>
    <cellStyle name="Input 3 2 5 2 4 2" xfId="42088"/>
    <cellStyle name="Input 3 2 5 2 4 3" xfId="25352"/>
    <cellStyle name="Input 3 2 5 2 5" xfId="7703"/>
    <cellStyle name="Input 3 2 5 2 5 2" xfId="30107"/>
    <cellStyle name="Input 3 2 5 2 6" xfId="13431"/>
    <cellStyle name="Input 3 2 5 3" xfId="2353"/>
    <cellStyle name="Input 3 2 5 3 2" xfId="33663"/>
    <cellStyle name="Input 3 2 5 3 3" xfId="16987"/>
    <cellStyle name="Input 3 2 5 4" xfId="2354"/>
    <cellStyle name="Input 3 2 5 4 2" xfId="32940"/>
    <cellStyle name="Input 3 2 5 4 3" xfId="16274"/>
    <cellStyle name="Input 3 2 5 5" xfId="7704"/>
    <cellStyle name="Input 3 2 5 5 2" xfId="38554"/>
    <cellStyle name="Input 3 2 5 5 3" xfId="21875"/>
    <cellStyle name="Input 3 2 5 6" xfId="27518"/>
    <cellStyle name="Input 3 2 5 7" xfId="10747"/>
    <cellStyle name="Input 3 2 6" xfId="2355"/>
    <cellStyle name="Input 3 2 6 2" xfId="2356"/>
    <cellStyle name="Input 3 2 6 2 2" xfId="2357"/>
    <cellStyle name="Input 3 2 6 2 2 2" xfId="37269"/>
    <cellStyle name="Input 3 2 6 2 2 3" xfId="20601"/>
    <cellStyle name="Input 3 2 6 2 3" xfId="2358"/>
    <cellStyle name="Input 3 2 6 2 3 2" xfId="40446"/>
    <cellStyle name="Input 3 2 6 2 3 3" xfId="23736"/>
    <cellStyle name="Input 3 2 6 2 4" xfId="26495"/>
    <cellStyle name="Input 3 2 6 2 4 2" xfId="43236"/>
    <cellStyle name="Input 3 2 6 2 5" xfId="31545"/>
    <cellStyle name="Input 3 2 6 2 6" xfId="14874"/>
    <cellStyle name="Input 3 2 6 3" xfId="2359"/>
    <cellStyle name="Input 3 2 6 3 2" xfId="34989"/>
    <cellStyle name="Input 3 2 6 3 3" xfId="18314"/>
    <cellStyle name="Input 3 2 6 4" xfId="2360"/>
    <cellStyle name="Input 3 2 6 4 2" xfId="38235"/>
    <cellStyle name="Input 3 2 6 4 3" xfId="21561"/>
    <cellStyle name="Input 3 2 6 5" xfId="7705"/>
    <cellStyle name="Input 3 2 6 5 2" xfId="41309"/>
    <cellStyle name="Input 3 2 6 5 3" xfId="24589"/>
    <cellStyle name="Input 3 2 6 6" xfId="28947"/>
    <cellStyle name="Input 3 2 6 7" xfId="12200"/>
    <cellStyle name="Input 3 2 7" xfId="2361"/>
    <cellStyle name="Input 3 2 7 2" xfId="2362"/>
    <cellStyle name="Input 3 2 7 2 2" xfId="2363"/>
    <cellStyle name="Input 3 2 7 2 2 2" xfId="35707"/>
    <cellStyle name="Input 3 2 7 2 3" xfId="2364"/>
    <cellStyle name="Input 3 2 7 2 4" xfId="19036"/>
    <cellStyle name="Input 3 2 7 3" xfId="2365"/>
    <cellStyle name="Input 3 2 7 3 2" xfId="38925"/>
    <cellStyle name="Input 3 2 7 3 3" xfId="22234"/>
    <cellStyle name="Input 3 2 7 4" xfId="2366"/>
    <cellStyle name="Input 3 2 7 4 2" xfId="41866"/>
    <cellStyle name="Input 3 2 7 4 3" xfId="25131"/>
    <cellStyle name="Input 3 2 7 5" xfId="7706"/>
    <cellStyle name="Input 3 2 7 5 2" xfId="29775"/>
    <cellStyle name="Input 3 2 7 6" xfId="13098"/>
    <cellStyle name="Input 3 2 8" xfId="2367"/>
    <cellStyle name="Input 3 2 8 2" xfId="2368"/>
    <cellStyle name="Input 3 2 8 2 2" xfId="2369"/>
    <cellStyle name="Input 3 2 8 2 3" xfId="2370"/>
    <cellStyle name="Input 3 2 8 2 4" xfId="33290"/>
    <cellStyle name="Input 3 2 8 3" xfId="2371"/>
    <cellStyle name="Input 3 2 8 4" xfId="2372"/>
    <cellStyle name="Input 3 2 8 5" xfId="7707"/>
    <cellStyle name="Input 3 2 8 6" xfId="16617"/>
    <cellStyle name="Input 3 2 9" xfId="2373"/>
    <cellStyle name="Input 3 2 9 2" xfId="2374"/>
    <cellStyle name="Input 3 2 9 2 2" xfId="2375"/>
    <cellStyle name="Input 3 2 9 2 3" xfId="2376"/>
    <cellStyle name="Input 3 2 9 2 4" xfId="32718"/>
    <cellStyle name="Input 3 2 9 3" xfId="2377"/>
    <cellStyle name="Input 3 2 9 4" xfId="2378"/>
    <cellStyle name="Input 3 2 9 5" xfId="7708"/>
    <cellStyle name="Input 3 2 9 6" xfId="16050"/>
    <cellStyle name="Input 3 20" xfId="7709"/>
    <cellStyle name="Input 3 21" xfId="7710"/>
    <cellStyle name="Input 3 22" xfId="43961"/>
    <cellStyle name="Input 3 3" xfId="2379"/>
    <cellStyle name="Input 3 3 10" xfId="16359"/>
    <cellStyle name="Input 3 3 10 2" xfId="33027"/>
    <cellStyle name="Input 3 3 11" xfId="27244"/>
    <cellStyle name="Input 3 3 12" xfId="10458"/>
    <cellStyle name="Input 3 3 2" xfId="11325"/>
    <cellStyle name="Input 3 3 2 2" xfId="11792"/>
    <cellStyle name="Input 3 3 2 2 2" xfId="14466"/>
    <cellStyle name="Input 3 3 2 2 2 2" xfId="20229"/>
    <cellStyle name="Input 3 3 2 2 2 2 2" xfId="36898"/>
    <cellStyle name="Input 3 3 2 2 2 3" xfId="23370"/>
    <cellStyle name="Input 3 3 2 2 2 3 2" xfId="40078"/>
    <cellStyle name="Input 3 3 2 2 2 4" xfId="26152"/>
    <cellStyle name="Input 3 3 2 2 2 4 2" xfId="42892"/>
    <cellStyle name="Input 3 3 2 2 2 5" xfId="31138"/>
    <cellStyle name="Input 3 3 2 2 3" xfId="17943"/>
    <cellStyle name="Input 3 3 2 2 3 2" xfId="34619"/>
    <cellStyle name="Input 3 3 2 2 4" xfId="16804"/>
    <cellStyle name="Input 3 3 2 2 4 2" xfId="33479"/>
    <cellStyle name="Input 3 3 2 2 5" xfId="17150"/>
    <cellStyle name="Input 3 3 2 2 5 2" xfId="33826"/>
    <cellStyle name="Input 3 3 2 2 6" xfId="28541"/>
    <cellStyle name="Input 3 3 2 3" xfId="12046"/>
    <cellStyle name="Input 3 3 2 3 2" xfId="14720"/>
    <cellStyle name="Input 3 3 2 3 2 2" xfId="20483"/>
    <cellStyle name="Input 3 3 2 3 2 2 2" xfId="37151"/>
    <cellStyle name="Input 3 3 2 3 2 3" xfId="23622"/>
    <cellStyle name="Input 3 3 2 3 2 3 2" xfId="40332"/>
    <cellStyle name="Input 3 3 2 3 2 4" xfId="26405"/>
    <cellStyle name="Input 3 3 2 3 2 4 2" xfId="43146"/>
    <cellStyle name="Input 3 3 2 3 2 5" xfId="31391"/>
    <cellStyle name="Input 3 3 2 3 3" xfId="18197"/>
    <cellStyle name="Input 3 3 2 3 3 2" xfId="34872"/>
    <cellStyle name="Input 3 3 2 3 4" xfId="21449"/>
    <cellStyle name="Input 3 3 2 3 4 2" xfId="38123"/>
    <cellStyle name="Input 3 3 2 3 5" xfId="24499"/>
    <cellStyle name="Input 3 3 2 3 5 2" xfId="41219"/>
    <cellStyle name="Input 3 3 2 3 6" xfId="28793"/>
    <cellStyle name="Input 3 3 2 4" xfId="12837"/>
    <cellStyle name="Input 3 3 2 4 2" xfId="15450"/>
    <cellStyle name="Input 3 3 2 4 2 2" xfId="21085"/>
    <cellStyle name="Input 3 3 2 4 2 2 2" xfId="37754"/>
    <cellStyle name="Input 3 3 2 4 2 3" xfId="24198"/>
    <cellStyle name="Input 3 3 2 4 2 3 2" xfId="40915"/>
    <cellStyle name="Input 3 3 2 4 2 4" xfId="26904"/>
    <cellStyle name="Input 3 3 2 4 2 4 2" xfId="43645"/>
    <cellStyle name="Input 3 3 2 4 2 5" xfId="32121"/>
    <cellStyle name="Input 3 3 2 4 3" xfId="18844"/>
    <cellStyle name="Input 3 3 2 4 3 2" xfId="35522"/>
    <cellStyle name="Input 3 3 2 4 4" xfId="22053"/>
    <cellStyle name="Input 3 3 2 4 4 2" xfId="38735"/>
    <cellStyle name="Input 3 3 2 4 5" xfId="24991"/>
    <cellStyle name="Input 3 3 2 4 5 2" xfId="41718"/>
    <cellStyle name="Input 3 3 2 4 6" xfId="29523"/>
    <cellStyle name="Input 3 3 2 5" xfId="13998"/>
    <cellStyle name="Input 3 3 2 5 2" xfId="19788"/>
    <cellStyle name="Input 3 3 2 5 2 2" xfId="36458"/>
    <cellStyle name="Input 3 3 2 5 3" xfId="22938"/>
    <cellStyle name="Input 3 3 2 5 3 2" xfId="39640"/>
    <cellStyle name="Input 3 3 2 5 4" xfId="25734"/>
    <cellStyle name="Input 3 3 2 5 4 2" xfId="42473"/>
    <cellStyle name="Input 3 3 2 5 5" xfId="30671"/>
    <cellStyle name="Input 3 3 2 6" xfId="17495"/>
    <cellStyle name="Input 3 3 2 6 2" xfId="34172"/>
    <cellStyle name="Input 3 3 2 7" xfId="18617"/>
    <cellStyle name="Input 3 3 2 7 2" xfId="35294"/>
    <cellStyle name="Input 3 3 2 8" xfId="24130"/>
    <cellStyle name="Input 3 3 2 8 2" xfId="40847"/>
    <cellStyle name="Input 3 3 2 9" xfId="28079"/>
    <cellStyle name="Input 3 3 3" xfId="10873"/>
    <cellStyle name="Input 3 3 3 2" xfId="13561"/>
    <cellStyle name="Input 3 3 3 2 2" xfId="19426"/>
    <cellStyle name="Input 3 3 3 2 2 2" xfId="36096"/>
    <cellStyle name="Input 3 3 3 2 3" xfId="22596"/>
    <cellStyle name="Input 3 3 3 2 3 2" xfId="39295"/>
    <cellStyle name="Input 3 3 3 2 4" xfId="25445"/>
    <cellStyle name="Input 3 3 3 2 4 2" xfId="42183"/>
    <cellStyle name="Input 3 3 3 2 5" xfId="30235"/>
    <cellStyle name="Input 3 3 3 3" xfId="17111"/>
    <cellStyle name="Input 3 3 3 3 2" xfId="33787"/>
    <cellStyle name="Input 3 3 3 4" xfId="15879"/>
    <cellStyle name="Input 3 3 3 4 2" xfId="32543"/>
    <cellStyle name="Input 3 3 3 5" xfId="16602"/>
    <cellStyle name="Input 3 3 3 5 2" xfId="33275"/>
    <cellStyle name="Input 3 3 3 6" xfId="27644"/>
    <cellStyle name="Input 3 3 4" xfId="11492"/>
    <cellStyle name="Input 3 3 4 2" xfId="14166"/>
    <cellStyle name="Input 3 3 4 2 2" xfId="19929"/>
    <cellStyle name="Input 3 3 4 2 2 2" xfId="36599"/>
    <cellStyle name="Input 3 3 4 2 3" xfId="23075"/>
    <cellStyle name="Input 3 3 4 2 3 2" xfId="39778"/>
    <cellStyle name="Input 3 3 4 2 4" xfId="25854"/>
    <cellStyle name="Input 3 3 4 2 4 2" xfId="42593"/>
    <cellStyle name="Input 3 3 4 2 5" xfId="30839"/>
    <cellStyle name="Input 3 3 4 3" xfId="17643"/>
    <cellStyle name="Input 3 3 4 3 2" xfId="34320"/>
    <cellStyle name="Input 3 3 4 4" xfId="16498"/>
    <cellStyle name="Input 3 3 4 4 2" xfId="33170"/>
    <cellStyle name="Input 3 3 4 5" xfId="21757"/>
    <cellStyle name="Input 3 3 4 5 2" xfId="38435"/>
    <cellStyle name="Input 3 3 4 6" xfId="28246"/>
    <cellStyle name="Input 3 3 5" xfId="11840"/>
    <cellStyle name="Input 3 3 5 2" xfId="14514"/>
    <cellStyle name="Input 3 3 5 2 2" xfId="20277"/>
    <cellStyle name="Input 3 3 5 2 2 2" xfId="36946"/>
    <cellStyle name="Input 3 3 5 2 3" xfId="23418"/>
    <cellStyle name="Input 3 3 5 2 3 2" xfId="40126"/>
    <cellStyle name="Input 3 3 5 2 4" xfId="26200"/>
    <cellStyle name="Input 3 3 5 2 4 2" xfId="42940"/>
    <cellStyle name="Input 3 3 5 2 5" xfId="31186"/>
    <cellStyle name="Input 3 3 5 3" xfId="17991"/>
    <cellStyle name="Input 3 3 5 3 2" xfId="34667"/>
    <cellStyle name="Input 3 3 5 4" xfId="9967"/>
    <cellStyle name="Input 3 3 5 4 2" xfId="27090"/>
    <cellStyle name="Input 3 3 5 5" xfId="22387"/>
    <cellStyle name="Input 3 3 5 5 2" xfId="39080"/>
    <cellStyle name="Input 3 3 5 6" xfId="28589"/>
    <cellStyle name="Input 3 3 6" xfId="12259"/>
    <cellStyle name="Input 3 3 6 2" xfId="14933"/>
    <cellStyle name="Input 3 3 6 2 2" xfId="20654"/>
    <cellStyle name="Input 3 3 6 2 2 2" xfId="37322"/>
    <cellStyle name="Input 3 3 6 2 3" xfId="23786"/>
    <cellStyle name="Input 3 3 6 2 3 2" xfId="40497"/>
    <cellStyle name="Input 3 3 6 2 4" xfId="26537"/>
    <cellStyle name="Input 3 3 6 2 4 2" xfId="43278"/>
    <cellStyle name="Input 3 3 6 2 5" xfId="31604"/>
    <cellStyle name="Input 3 3 6 3" xfId="18367"/>
    <cellStyle name="Input 3 3 6 3 2" xfId="35042"/>
    <cellStyle name="Input 3 3 6 4" xfId="21612"/>
    <cellStyle name="Input 3 3 6 4 2" xfId="38287"/>
    <cellStyle name="Input 3 3 6 5" xfId="24630"/>
    <cellStyle name="Input 3 3 6 5 2" xfId="41351"/>
    <cellStyle name="Input 3 3 6 6" xfId="29006"/>
    <cellStyle name="Input 3 3 7" xfId="13157"/>
    <cellStyle name="Input 3 3 7 2" xfId="19089"/>
    <cellStyle name="Input 3 3 7 2 2" xfId="35760"/>
    <cellStyle name="Input 3 3 7 3" xfId="22283"/>
    <cellStyle name="Input 3 3 7 3 2" xfId="38976"/>
    <cellStyle name="Input 3 3 7 4" xfId="25172"/>
    <cellStyle name="Input 3 3 7 4 2" xfId="41908"/>
    <cellStyle name="Input 3 3 7 5" xfId="29833"/>
    <cellStyle name="Input 3 3 8" xfId="16746"/>
    <cellStyle name="Input 3 3 8 2" xfId="33420"/>
    <cellStyle name="Input 3 3 9" xfId="16598"/>
    <cellStyle name="Input 3 3 9 2" xfId="33271"/>
    <cellStyle name="Input 3 4" xfId="2380"/>
    <cellStyle name="Input 3 4 10" xfId="16368"/>
    <cellStyle name="Input 3 4 10 2" xfId="33036"/>
    <cellStyle name="Input 3 4 11" xfId="27325"/>
    <cellStyle name="Input 3 4 12" xfId="10553"/>
    <cellStyle name="Input 3 4 2" xfId="2381"/>
    <cellStyle name="Input 3 4 2 10" xfId="11411"/>
    <cellStyle name="Input 3 4 2 2" xfId="2382"/>
    <cellStyle name="Input 3 4 2 2 2" xfId="14526"/>
    <cellStyle name="Input 3 4 2 2 2 2" xfId="20289"/>
    <cellStyle name="Input 3 4 2 2 2 2 2" xfId="36958"/>
    <cellStyle name="Input 3 4 2 2 2 3" xfId="23430"/>
    <cellStyle name="Input 3 4 2 2 2 3 2" xfId="40138"/>
    <cellStyle name="Input 3 4 2 2 2 4" xfId="26212"/>
    <cellStyle name="Input 3 4 2 2 2 4 2" xfId="42952"/>
    <cellStyle name="Input 3 4 2 2 2 5" xfId="31198"/>
    <cellStyle name="Input 3 4 2 2 3" xfId="18003"/>
    <cellStyle name="Input 3 4 2 2 3 2" xfId="34679"/>
    <cellStyle name="Input 3 4 2 2 4" xfId="10012"/>
    <cellStyle name="Input 3 4 2 2 4 2" xfId="27117"/>
    <cellStyle name="Input 3 4 2 2 5" xfId="16204"/>
    <cellStyle name="Input 3 4 2 2 5 2" xfId="32870"/>
    <cellStyle name="Input 3 4 2 2 6" xfId="28601"/>
    <cellStyle name="Input 3 4 2 2 7" xfId="11852"/>
    <cellStyle name="Input 3 4 2 3" xfId="2383"/>
    <cellStyle name="Input 3 4 2 3 2" xfId="14776"/>
    <cellStyle name="Input 3 4 2 3 2 2" xfId="20539"/>
    <cellStyle name="Input 3 4 2 3 2 2 2" xfId="37207"/>
    <cellStyle name="Input 3 4 2 3 2 3" xfId="23678"/>
    <cellStyle name="Input 3 4 2 3 2 3 2" xfId="40388"/>
    <cellStyle name="Input 3 4 2 3 2 4" xfId="26461"/>
    <cellStyle name="Input 3 4 2 3 2 4 2" xfId="43202"/>
    <cellStyle name="Input 3 4 2 3 2 5" xfId="31447"/>
    <cellStyle name="Input 3 4 2 3 3" xfId="18253"/>
    <cellStyle name="Input 3 4 2 3 3 2" xfId="34928"/>
    <cellStyle name="Input 3 4 2 3 4" xfId="21505"/>
    <cellStyle name="Input 3 4 2 3 4 2" xfId="38179"/>
    <cellStyle name="Input 3 4 2 3 5" xfId="24555"/>
    <cellStyle name="Input 3 4 2 3 5 2" xfId="41275"/>
    <cellStyle name="Input 3 4 2 3 6" xfId="28849"/>
    <cellStyle name="Input 3 4 2 3 7" xfId="12102"/>
    <cellStyle name="Input 3 4 2 4" xfId="7711"/>
    <cellStyle name="Input 3 4 2 4 2" xfId="15531"/>
    <cellStyle name="Input 3 4 2 4 2 2" xfId="21153"/>
    <cellStyle name="Input 3 4 2 4 2 2 2" xfId="37823"/>
    <cellStyle name="Input 3 4 2 4 2 3" xfId="24266"/>
    <cellStyle name="Input 3 4 2 4 2 3 2" xfId="40983"/>
    <cellStyle name="Input 3 4 2 4 2 4" xfId="26960"/>
    <cellStyle name="Input 3 4 2 4 2 4 2" xfId="43701"/>
    <cellStyle name="Input 3 4 2 4 2 5" xfId="32202"/>
    <cellStyle name="Input 3 4 2 4 3" xfId="18911"/>
    <cellStyle name="Input 3 4 2 4 3 2" xfId="35590"/>
    <cellStyle name="Input 3 4 2 4 4" xfId="22120"/>
    <cellStyle name="Input 3 4 2 4 4 2" xfId="38803"/>
    <cellStyle name="Input 3 4 2 4 5" xfId="25047"/>
    <cellStyle name="Input 3 4 2 4 5 2" xfId="41774"/>
    <cellStyle name="Input 3 4 2 4 6" xfId="29604"/>
    <cellStyle name="Input 3 4 2 4 7" xfId="12918"/>
    <cellStyle name="Input 3 4 2 5" xfId="7712"/>
    <cellStyle name="Input 3 4 2 5 2" xfId="19857"/>
    <cellStyle name="Input 3 4 2 5 2 2" xfId="36527"/>
    <cellStyle name="Input 3 4 2 5 3" xfId="23007"/>
    <cellStyle name="Input 3 4 2 5 3 2" xfId="39709"/>
    <cellStyle name="Input 3 4 2 5 4" xfId="25790"/>
    <cellStyle name="Input 3 4 2 5 4 2" xfId="42529"/>
    <cellStyle name="Input 3 4 2 5 5" xfId="30752"/>
    <cellStyle name="Input 3 4 2 5 6" xfId="14079"/>
    <cellStyle name="Input 3 4 2 6" xfId="17574"/>
    <cellStyle name="Input 3 4 2 6 2" xfId="34251"/>
    <cellStyle name="Input 3 4 2 7" xfId="19722"/>
    <cellStyle name="Input 3 4 2 7 2" xfId="36392"/>
    <cellStyle name="Input 3 4 2 8" xfId="22402"/>
    <cellStyle name="Input 3 4 2 8 2" xfId="39095"/>
    <cellStyle name="Input 3 4 2 9" xfId="28160"/>
    <cellStyle name="Input 3 4 3" xfId="2384"/>
    <cellStyle name="Input 3 4 3 2" xfId="2385"/>
    <cellStyle name="Input 3 4 3 2 2" xfId="19498"/>
    <cellStyle name="Input 3 4 3 2 2 2" xfId="36168"/>
    <cellStyle name="Input 3 4 3 2 3" xfId="22660"/>
    <cellStyle name="Input 3 4 3 2 3 2" xfId="39360"/>
    <cellStyle name="Input 3 4 3 2 4" xfId="25501"/>
    <cellStyle name="Input 3 4 3 2 4 2" xfId="42239"/>
    <cellStyle name="Input 3 4 3 2 5" xfId="30316"/>
    <cellStyle name="Input 3 4 3 2 6" xfId="13642"/>
    <cellStyle name="Input 3 4 3 3" xfId="2386"/>
    <cellStyle name="Input 3 4 3 3 2" xfId="33866"/>
    <cellStyle name="Input 3 4 3 3 3" xfId="17189"/>
    <cellStyle name="Input 3 4 3 4" xfId="7713"/>
    <cellStyle name="Input 3 4 3 4 2" xfId="32512"/>
    <cellStyle name="Input 3 4 3 4 3" xfId="15848"/>
    <cellStyle name="Input 3 4 3 5" xfId="7714"/>
    <cellStyle name="Input 3 4 3 5 2" xfId="33091"/>
    <cellStyle name="Input 3 4 3 5 3" xfId="16422"/>
    <cellStyle name="Input 3 4 3 6" xfId="27724"/>
    <cellStyle name="Input 3 4 3 7" xfId="10959"/>
    <cellStyle name="Input 3 4 4" xfId="2387"/>
    <cellStyle name="Input 3 4 4 2" xfId="2388"/>
    <cellStyle name="Input 3 4 4 2 2" xfId="19989"/>
    <cellStyle name="Input 3 4 4 2 2 2" xfId="36659"/>
    <cellStyle name="Input 3 4 4 2 3" xfId="23135"/>
    <cellStyle name="Input 3 4 4 2 3 2" xfId="39838"/>
    <cellStyle name="Input 3 4 4 2 4" xfId="25914"/>
    <cellStyle name="Input 3 4 4 2 4 2" xfId="42653"/>
    <cellStyle name="Input 3 4 4 2 5" xfId="30899"/>
    <cellStyle name="Input 3 4 4 2 6" xfId="14226"/>
    <cellStyle name="Input 3 4 4 3" xfId="2389"/>
    <cellStyle name="Input 3 4 4 3 2" xfId="34380"/>
    <cellStyle name="Input 3 4 4 3 3" xfId="17703"/>
    <cellStyle name="Input 3 4 4 4" xfId="16725"/>
    <cellStyle name="Input 3 4 4 4 2" xfId="33399"/>
    <cellStyle name="Input 3 4 4 5" xfId="24322"/>
    <cellStyle name="Input 3 4 4 5 2" xfId="41040"/>
    <cellStyle name="Input 3 4 4 6" xfId="28306"/>
    <cellStyle name="Input 3 4 4 7" xfId="11552"/>
    <cellStyle name="Input 3 4 5" xfId="2390"/>
    <cellStyle name="Input 3 4 5 2" xfId="13679"/>
    <cellStyle name="Input 3 4 5 2 2" xfId="19530"/>
    <cellStyle name="Input 3 4 5 2 2 2" xfId="36200"/>
    <cellStyle name="Input 3 4 5 2 3" xfId="22690"/>
    <cellStyle name="Input 3 4 5 2 3 2" xfId="39390"/>
    <cellStyle name="Input 3 4 5 2 4" xfId="25529"/>
    <cellStyle name="Input 3 4 5 2 4 2" xfId="42267"/>
    <cellStyle name="Input 3 4 5 2 5" xfId="30353"/>
    <cellStyle name="Input 3 4 5 3" xfId="17218"/>
    <cellStyle name="Input 3 4 5 3 2" xfId="33895"/>
    <cellStyle name="Input 3 4 5 4" xfId="16542"/>
    <cellStyle name="Input 3 4 5 4 2" xfId="33214"/>
    <cellStyle name="Input 3 4 5 5" xfId="16162"/>
    <cellStyle name="Input 3 4 5 5 2" xfId="32827"/>
    <cellStyle name="Input 3 4 5 6" xfId="27761"/>
    <cellStyle name="Input 3 4 5 7" xfId="10991"/>
    <cellStyle name="Input 3 4 6" xfId="2391"/>
    <cellStyle name="Input 3 4 6 2" xfId="15014"/>
    <cellStyle name="Input 3 4 6 2 2" xfId="20724"/>
    <cellStyle name="Input 3 4 6 2 2 2" xfId="37393"/>
    <cellStyle name="Input 3 4 6 2 3" xfId="23852"/>
    <cellStyle name="Input 3 4 6 2 3 2" xfId="40563"/>
    <cellStyle name="Input 3 4 6 2 4" xfId="26593"/>
    <cellStyle name="Input 3 4 6 2 4 2" xfId="43334"/>
    <cellStyle name="Input 3 4 6 2 5" xfId="31685"/>
    <cellStyle name="Input 3 4 6 3" xfId="18436"/>
    <cellStyle name="Input 3 4 6 3 2" xfId="35113"/>
    <cellStyle name="Input 3 4 6 4" xfId="21679"/>
    <cellStyle name="Input 3 4 6 4 2" xfId="38354"/>
    <cellStyle name="Input 3 4 6 5" xfId="24686"/>
    <cellStyle name="Input 3 4 6 5 2" xfId="41407"/>
    <cellStyle name="Input 3 4 6 6" xfId="29087"/>
    <cellStyle name="Input 3 4 6 7" xfId="12340"/>
    <cellStyle name="Input 3 4 7" xfId="7715"/>
    <cellStyle name="Input 3 4 7 2" xfId="19160"/>
    <cellStyle name="Input 3 4 7 2 2" xfId="35831"/>
    <cellStyle name="Input 3 4 7 3" xfId="22348"/>
    <cellStyle name="Input 3 4 7 3 2" xfId="39041"/>
    <cellStyle name="Input 3 4 7 4" xfId="25228"/>
    <cellStyle name="Input 3 4 7 4 2" xfId="41964"/>
    <cellStyle name="Input 3 4 7 5" xfId="29914"/>
    <cellStyle name="Input 3 4 7 6" xfId="13238"/>
    <cellStyle name="Input 3 4 8" xfId="7716"/>
    <cellStyle name="Input 3 4 8 2" xfId="33507"/>
    <cellStyle name="Input 3 4 8 3" xfId="16832"/>
    <cellStyle name="Input 3 4 9" xfId="16291"/>
    <cellStyle name="Input 3 4 9 2" xfId="32957"/>
    <cellStyle name="Input 3 5" xfId="2392"/>
    <cellStyle name="Input 3 5 10" xfId="11033"/>
    <cellStyle name="Input 3 5 2" xfId="2393"/>
    <cellStyle name="Input 3 5 2 2" xfId="2394"/>
    <cellStyle name="Input 3 5 2 2 2" xfId="20040"/>
    <cellStyle name="Input 3 5 2 2 2 2" xfId="36710"/>
    <cellStyle name="Input 3 5 2 2 3" xfId="23185"/>
    <cellStyle name="Input 3 5 2 2 3 2" xfId="39889"/>
    <cellStyle name="Input 3 5 2 2 4" xfId="25964"/>
    <cellStyle name="Input 3 5 2 2 4 2" xfId="42703"/>
    <cellStyle name="Input 3 5 2 2 5" xfId="30950"/>
    <cellStyle name="Input 3 5 2 2 6" xfId="14277"/>
    <cellStyle name="Input 3 5 2 3" xfId="2395"/>
    <cellStyle name="Input 3 5 2 3 2" xfId="34431"/>
    <cellStyle name="Input 3 5 2 3 3" xfId="17754"/>
    <cellStyle name="Input 3 5 2 4" xfId="7717"/>
    <cellStyle name="Input 3 5 2 4 2" xfId="33482"/>
    <cellStyle name="Input 3 5 2 4 3" xfId="16807"/>
    <cellStyle name="Input 3 5 2 5" xfId="7718"/>
    <cellStyle name="Input 3 5 2 5 2" xfId="33385"/>
    <cellStyle name="Input 3 5 2 5 3" xfId="16711"/>
    <cellStyle name="Input 3 5 2 6" xfId="28356"/>
    <cellStyle name="Input 3 5 2 7" xfId="11603"/>
    <cellStyle name="Input 3 5 3" xfId="2396"/>
    <cellStyle name="Input 3 5 3 2" xfId="2397"/>
    <cellStyle name="Input 3 5 3 2 2" xfId="19290"/>
    <cellStyle name="Input 3 5 3 2 2 2" xfId="35961"/>
    <cellStyle name="Input 3 5 3 2 3" xfId="22470"/>
    <cellStyle name="Input 3 5 3 2 3 2" xfId="39163"/>
    <cellStyle name="Input 3 5 3 2 4" xfId="25335"/>
    <cellStyle name="Input 3 5 3 2 4 2" xfId="42071"/>
    <cellStyle name="Input 3 5 3 2 5" xfId="30089"/>
    <cellStyle name="Input 3 5 3 2 6" xfId="13413"/>
    <cellStyle name="Input 3 5 3 3" xfId="2398"/>
    <cellStyle name="Input 3 5 3 3 2" xfId="33645"/>
    <cellStyle name="Input 3 5 3 3 3" xfId="16969"/>
    <cellStyle name="Input 3 5 3 4" xfId="16814"/>
    <cellStyle name="Input 3 5 3 4 2" xfId="33489"/>
    <cellStyle name="Input 3 5 3 5" xfId="21178"/>
    <cellStyle name="Input 3 5 3 5 2" xfId="37848"/>
    <cellStyle name="Input 3 5 3 6" xfId="27500"/>
    <cellStyle name="Input 3 5 3 7" xfId="10730"/>
    <cellStyle name="Input 3 5 4" xfId="2399"/>
    <cellStyle name="Input 3 5 4 2" xfId="15123"/>
    <cellStyle name="Input 3 5 4 2 2" xfId="20812"/>
    <cellStyle name="Input 3 5 4 2 2 2" xfId="37481"/>
    <cellStyle name="Input 3 5 4 2 3" xfId="23934"/>
    <cellStyle name="Input 3 5 4 2 3 2" xfId="40647"/>
    <cellStyle name="Input 3 5 4 2 4" xfId="26670"/>
    <cellStyle name="Input 3 5 4 2 4 2" xfId="43411"/>
    <cellStyle name="Input 3 5 4 2 5" xfId="31794"/>
    <cellStyle name="Input 3 5 4 3" xfId="18544"/>
    <cellStyle name="Input 3 5 4 3 2" xfId="35221"/>
    <cellStyle name="Input 3 5 4 4" xfId="21773"/>
    <cellStyle name="Input 3 5 4 4 2" xfId="38451"/>
    <cellStyle name="Input 3 5 4 5" xfId="24761"/>
    <cellStyle name="Input 3 5 4 5 2" xfId="41484"/>
    <cellStyle name="Input 3 5 4 6" xfId="29196"/>
    <cellStyle name="Input 3 5 4 7" xfId="12475"/>
    <cellStyle name="Input 3 5 5" xfId="2400"/>
    <cellStyle name="Input 3 5 5 2" xfId="19568"/>
    <cellStyle name="Input 3 5 5 2 2" xfId="36239"/>
    <cellStyle name="Input 3 5 5 3" xfId="22725"/>
    <cellStyle name="Input 3 5 5 3 2" xfId="39425"/>
    <cellStyle name="Input 3 5 5 4" xfId="25556"/>
    <cellStyle name="Input 3 5 5 4 2" xfId="42294"/>
    <cellStyle name="Input 3 5 5 5" xfId="30401"/>
    <cellStyle name="Input 3 5 5 6" xfId="13727"/>
    <cellStyle name="Input 3 5 6" xfId="7719"/>
    <cellStyle name="Input 3 5 6 2" xfId="33931"/>
    <cellStyle name="Input 3 5 6 3" xfId="17254"/>
    <cellStyle name="Input 3 5 7" xfId="7720"/>
    <cellStyle name="Input 3 5 7 2" xfId="32479"/>
    <cellStyle name="Input 3 5 7 3" xfId="15817"/>
    <cellStyle name="Input 3 5 8" xfId="17600"/>
    <cellStyle name="Input 3 5 8 2" xfId="34277"/>
    <cellStyle name="Input 3 5 9" xfId="27809"/>
    <cellStyle name="Input 3 6" xfId="2401"/>
    <cellStyle name="Input 3 6 10" xfId="11078"/>
    <cellStyle name="Input 3 6 2" xfId="2402"/>
    <cellStyle name="Input 3 6 2 2" xfId="2403"/>
    <cellStyle name="Input 3 6 2 2 2" xfId="20068"/>
    <cellStyle name="Input 3 6 2 2 2 2" xfId="36738"/>
    <cellStyle name="Input 3 6 2 2 3" xfId="23212"/>
    <cellStyle name="Input 3 6 2 2 3 2" xfId="39917"/>
    <cellStyle name="Input 3 6 2 2 4" xfId="25992"/>
    <cellStyle name="Input 3 6 2 2 4 2" xfId="42731"/>
    <cellStyle name="Input 3 6 2 2 5" xfId="30978"/>
    <cellStyle name="Input 3 6 2 2 6" xfId="14305"/>
    <cellStyle name="Input 3 6 2 3" xfId="2404"/>
    <cellStyle name="Input 3 6 2 3 2" xfId="34459"/>
    <cellStyle name="Input 3 6 2 3 3" xfId="17782"/>
    <cellStyle name="Input 3 6 2 4" xfId="7721"/>
    <cellStyle name="Input 3 6 2 4 2" xfId="32380"/>
    <cellStyle name="Input 3 6 2 4 3" xfId="15720"/>
    <cellStyle name="Input 3 6 2 5" xfId="7722"/>
    <cellStyle name="Input 3 6 2 5 2" xfId="39688"/>
    <cellStyle name="Input 3 6 2 5 3" xfId="22986"/>
    <cellStyle name="Input 3 6 2 6" xfId="28383"/>
    <cellStyle name="Input 3 6 2 7" xfId="11631"/>
    <cellStyle name="Input 3 6 3" xfId="2405"/>
    <cellStyle name="Input 3 6 3 2" xfId="14569"/>
    <cellStyle name="Input 3 6 3 2 2" xfId="20332"/>
    <cellStyle name="Input 3 6 3 2 2 2" xfId="37001"/>
    <cellStyle name="Input 3 6 3 2 3" xfId="23473"/>
    <cellStyle name="Input 3 6 3 2 3 2" xfId="40181"/>
    <cellStyle name="Input 3 6 3 2 4" xfId="26255"/>
    <cellStyle name="Input 3 6 3 2 4 2" xfId="42995"/>
    <cellStyle name="Input 3 6 3 2 5" xfId="31241"/>
    <cellStyle name="Input 3 6 3 3" xfId="18046"/>
    <cellStyle name="Input 3 6 3 3 2" xfId="34722"/>
    <cellStyle name="Input 3 6 3 4" xfId="21300"/>
    <cellStyle name="Input 3 6 3 4 2" xfId="37972"/>
    <cellStyle name="Input 3 6 3 5" xfId="16456"/>
    <cellStyle name="Input 3 6 3 5 2" xfId="33126"/>
    <cellStyle name="Input 3 6 3 6" xfId="28644"/>
    <cellStyle name="Input 3 6 3 7" xfId="11895"/>
    <cellStyle name="Input 3 6 4" xfId="2406"/>
    <cellStyle name="Input 3 6 4 2" xfId="15179"/>
    <cellStyle name="Input 3 6 4 2 2" xfId="20853"/>
    <cellStyle name="Input 3 6 4 2 2 2" xfId="37522"/>
    <cellStyle name="Input 3 6 4 2 3" xfId="23973"/>
    <cellStyle name="Input 3 6 4 2 3 2" xfId="40686"/>
    <cellStyle name="Input 3 6 4 2 4" xfId="26708"/>
    <cellStyle name="Input 3 6 4 2 4 2" xfId="43449"/>
    <cellStyle name="Input 3 6 4 2 5" xfId="31850"/>
    <cellStyle name="Input 3 6 4 3" xfId="18590"/>
    <cellStyle name="Input 3 6 4 3 2" xfId="35267"/>
    <cellStyle name="Input 3 6 4 4" xfId="21815"/>
    <cellStyle name="Input 3 6 4 4 2" xfId="38493"/>
    <cellStyle name="Input 3 6 4 5" xfId="24799"/>
    <cellStyle name="Input 3 6 4 5 2" xfId="41522"/>
    <cellStyle name="Input 3 6 4 6" xfId="29252"/>
    <cellStyle name="Input 3 6 4 7" xfId="12540"/>
    <cellStyle name="Input 3 6 5" xfId="7723"/>
    <cellStyle name="Input 3 6 5 2" xfId="19599"/>
    <cellStyle name="Input 3 6 5 2 2" xfId="36270"/>
    <cellStyle name="Input 3 6 5 3" xfId="22754"/>
    <cellStyle name="Input 3 6 5 3 2" xfId="39454"/>
    <cellStyle name="Input 3 6 5 4" xfId="25584"/>
    <cellStyle name="Input 3 6 5 4 2" xfId="42322"/>
    <cellStyle name="Input 3 6 5 5" xfId="30447"/>
    <cellStyle name="Input 3 6 5 6" xfId="13773"/>
    <cellStyle name="Input 3 6 6" xfId="7724"/>
    <cellStyle name="Input 3 6 6 2" xfId="33962"/>
    <cellStyle name="Input 3 6 6 3" xfId="17285"/>
    <cellStyle name="Input 3 6 7" xfId="16526"/>
    <cellStyle name="Input 3 6 7 2" xfId="33198"/>
    <cellStyle name="Input 3 6 8" xfId="16176"/>
    <cellStyle name="Input 3 6 8 2" xfId="32841"/>
    <cellStyle name="Input 3 6 9" xfId="27855"/>
    <cellStyle name="Input 3 7" xfId="2407"/>
    <cellStyle name="Input 3 7 2" xfId="15248"/>
    <cellStyle name="Input 3 7 2 2" xfId="20907"/>
    <cellStyle name="Input 3 7 2 2 2" xfId="37576"/>
    <cellStyle name="Input 3 7 2 3" xfId="24024"/>
    <cellStyle name="Input 3 7 2 3 2" xfId="40738"/>
    <cellStyle name="Input 3 7 2 4" xfId="26751"/>
    <cellStyle name="Input 3 7 2 4 2" xfId="43492"/>
    <cellStyle name="Input 3 7 2 5" xfId="31919"/>
    <cellStyle name="Input 3 7 3" xfId="18649"/>
    <cellStyle name="Input 3 7 3 2" xfId="35326"/>
    <cellStyle name="Input 3 7 4" xfId="21869"/>
    <cellStyle name="Input 3 7 4 2" xfId="38548"/>
    <cellStyle name="Input 3 7 5" xfId="24841"/>
    <cellStyle name="Input 3 7 5 2" xfId="41565"/>
    <cellStyle name="Input 3 7 6" xfId="29321"/>
    <cellStyle name="Input 3 7 7" xfId="12614"/>
    <cellStyle name="Input 3 8" xfId="2408"/>
    <cellStyle name="Input 3 8 2" xfId="2409"/>
    <cellStyle name="Input 3 8 2 2" xfId="2410"/>
    <cellStyle name="Input 3 8 2 2 2" xfId="35645"/>
    <cellStyle name="Input 3 8 2 3" xfId="2411"/>
    <cellStyle name="Input 3 8 2 4" xfId="18968"/>
    <cellStyle name="Input 3 8 3" xfId="2412"/>
    <cellStyle name="Input 3 8 3 2" xfId="38861"/>
    <cellStyle name="Input 3 8 3 3" xfId="22176"/>
    <cellStyle name="Input 3 8 4" xfId="2413"/>
    <cellStyle name="Input 3 8 4 2" xfId="41815"/>
    <cellStyle name="Input 3 8 4 3" xfId="25086"/>
    <cellStyle name="Input 3 8 5" xfId="7725"/>
    <cellStyle name="Input 3 8 5 2" xfId="29678"/>
    <cellStyle name="Input 3 8 6" xfId="12995"/>
    <cellStyle name="Input 3 9" xfId="2414"/>
    <cellStyle name="Input 3 9 2" xfId="2415"/>
    <cellStyle name="Input 3 9 2 2" xfId="2416"/>
    <cellStyle name="Input 3 9 2 3" xfId="2417"/>
    <cellStyle name="Input 3 9 3" xfId="2418"/>
    <cellStyle name="Input 3 9 4" xfId="2419"/>
    <cellStyle name="Input 3 9 5" xfId="7726"/>
    <cellStyle name="Input 3 9 6" xfId="27070"/>
    <cellStyle name="Input 4" xfId="2420"/>
    <cellStyle name="Input 4 10" xfId="2421"/>
    <cellStyle name="Input 4 10 2" xfId="2422"/>
    <cellStyle name="Input 4 10 2 2" xfId="2423"/>
    <cellStyle name="Input 4 10 2 3" xfId="2424"/>
    <cellStyle name="Input 4 10 3" xfId="2425"/>
    <cellStyle name="Input 4 10 4" xfId="2426"/>
    <cellStyle name="Input 4 10 5" xfId="7727"/>
    <cellStyle name="Input 4 10 6" xfId="43804"/>
    <cellStyle name="Input 4 11" xfId="2427"/>
    <cellStyle name="Input 4 11 2" xfId="2428"/>
    <cellStyle name="Input 4 11 2 2" xfId="2429"/>
    <cellStyle name="Input 4 11 2 3" xfId="2430"/>
    <cellStyle name="Input 4 11 3" xfId="2431"/>
    <cellStyle name="Input 4 11 4" xfId="2432"/>
    <cellStyle name="Input 4 11 5" xfId="7728"/>
    <cellStyle name="Input 4 12" xfId="2433"/>
    <cellStyle name="Input 4 12 2" xfId="2434"/>
    <cellStyle name="Input 4 12 2 2" xfId="2435"/>
    <cellStyle name="Input 4 12 2 3" xfId="2436"/>
    <cellStyle name="Input 4 12 3" xfId="2437"/>
    <cellStyle name="Input 4 12 4" xfId="2438"/>
    <cellStyle name="Input 4 12 5" xfId="7729"/>
    <cellStyle name="Input 4 13" xfId="2439"/>
    <cellStyle name="Input 4 13 2" xfId="2440"/>
    <cellStyle name="Input 4 13 2 2" xfId="2441"/>
    <cellStyle name="Input 4 13 2 3" xfId="2442"/>
    <cellStyle name="Input 4 13 3" xfId="2443"/>
    <cellStyle name="Input 4 13 4" xfId="2444"/>
    <cellStyle name="Input 4 13 5" xfId="7730"/>
    <cellStyle name="Input 4 14" xfId="2445"/>
    <cellStyle name="Input 4 14 2" xfId="2446"/>
    <cellStyle name="Input 4 14 2 2" xfId="2447"/>
    <cellStyle name="Input 4 14 2 3" xfId="2448"/>
    <cellStyle name="Input 4 14 3" xfId="2449"/>
    <cellStyle name="Input 4 14 4" xfId="2450"/>
    <cellStyle name="Input 4 14 5" xfId="7731"/>
    <cellStyle name="Input 4 15" xfId="2451"/>
    <cellStyle name="Input 4 15 2" xfId="2452"/>
    <cellStyle name="Input 4 15 2 2" xfId="2453"/>
    <cellStyle name="Input 4 15 2 3" xfId="2454"/>
    <cellStyle name="Input 4 15 3" xfId="2455"/>
    <cellStyle name="Input 4 15 4" xfId="2456"/>
    <cellStyle name="Input 4 15 5" xfId="7732"/>
    <cellStyle name="Input 4 16" xfId="2457"/>
    <cellStyle name="Input 4 16 2" xfId="2458"/>
    <cellStyle name="Input 4 16 3" xfId="2459"/>
    <cellStyle name="Input 4 16 4" xfId="7733"/>
    <cellStyle name="Input 4 16 5" xfId="7734"/>
    <cellStyle name="Input 4 17" xfId="2460"/>
    <cellStyle name="Input 4 17 2" xfId="7735"/>
    <cellStyle name="Input 4 18" xfId="2461"/>
    <cellStyle name="Input 4 19" xfId="2462"/>
    <cellStyle name="Input 4 2" xfId="2463"/>
    <cellStyle name="Input 4 2 10" xfId="7736"/>
    <cellStyle name="Input 4 2 10 2" xfId="33018"/>
    <cellStyle name="Input 4 2 10 3" xfId="16350"/>
    <cellStyle name="Input 4 2 11" xfId="27187"/>
    <cellStyle name="Input 4 2 12" xfId="10281"/>
    <cellStyle name="Input 4 2 2" xfId="2464"/>
    <cellStyle name="Input 4 2 2 10" xfId="11268"/>
    <cellStyle name="Input 4 2 2 2" xfId="2465"/>
    <cellStyle name="Input 4 2 2 2 2" xfId="2466"/>
    <cellStyle name="Input 4 2 2 2 2 2" xfId="20184"/>
    <cellStyle name="Input 4 2 2 2 2 2 2" xfId="36853"/>
    <cellStyle name="Input 4 2 2 2 2 3" xfId="23326"/>
    <cellStyle name="Input 4 2 2 2 2 3 2" xfId="40033"/>
    <cellStyle name="Input 4 2 2 2 2 4" xfId="26107"/>
    <cellStyle name="Input 4 2 2 2 2 4 2" xfId="42847"/>
    <cellStyle name="Input 4 2 2 2 2 5" xfId="31093"/>
    <cellStyle name="Input 4 2 2 2 2 6" xfId="14421"/>
    <cellStyle name="Input 4 2 2 2 3" xfId="2467"/>
    <cellStyle name="Input 4 2 2 2 3 2" xfId="34574"/>
    <cellStyle name="Input 4 2 2 2 3 3" xfId="17898"/>
    <cellStyle name="Input 4 2 2 2 4" xfId="7737"/>
    <cellStyle name="Input 4 2 2 2 4 2" xfId="36292"/>
    <cellStyle name="Input 4 2 2 2 4 3" xfId="19621"/>
    <cellStyle name="Input 4 2 2 2 5" xfId="7738"/>
    <cellStyle name="Input 4 2 2 2 5 2" xfId="32935"/>
    <cellStyle name="Input 4 2 2 2 5 3" xfId="16270"/>
    <cellStyle name="Input 4 2 2 2 6" xfId="28497"/>
    <cellStyle name="Input 4 2 2 2 7" xfId="11747"/>
    <cellStyle name="Input 4 2 2 3" xfId="2468"/>
    <cellStyle name="Input 4 2 2 3 2" xfId="2469"/>
    <cellStyle name="Input 4 2 2 3 2 2" xfId="20442"/>
    <cellStyle name="Input 4 2 2 3 2 2 2" xfId="37110"/>
    <cellStyle name="Input 4 2 2 3 2 3" xfId="23582"/>
    <cellStyle name="Input 4 2 2 3 2 3 2" xfId="40291"/>
    <cellStyle name="Input 4 2 2 3 2 4" xfId="26364"/>
    <cellStyle name="Input 4 2 2 3 2 4 2" xfId="43105"/>
    <cellStyle name="Input 4 2 2 3 2 5" xfId="31350"/>
    <cellStyle name="Input 4 2 2 3 2 6" xfId="14679"/>
    <cellStyle name="Input 4 2 2 3 3" xfId="2470"/>
    <cellStyle name="Input 4 2 2 3 3 2" xfId="34831"/>
    <cellStyle name="Input 4 2 2 3 3 3" xfId="18156"/>
    <cellStyle name="Input 4 2 2 3 4" xfId="21409"/>
    <cellStyle name="Input 4 2 2 3 4 2" xfId="38082"/>
    <cellStyle name="Input 4 2 2 3 5" xfId="24459"/>
    <cellStyle name="Input 4 2 2 3 5 2" xfId="41178"/>
    <cellStyle name="Input 4 2 2 3 6" xfId="28753"/>
    <cellStyle name="Input 4 2 2 3 7" xfId="12005"/>
    <cellStyle name="Input 4 2 2 4" xfId="2471"/>
    <cellStyle name="Input 4 2 2 4 2" xfId="15390"/>
    <cellStyle name="Input 4 2 2 4 2 2" xfId="21031"/>
    <cellStyle name="Input 4 2 2 4 2 2 2" xfId="37700"/>
    <cellStyle name="Input 4 2 2 4 2 3" xfId="24143"/>
    <cellStyle name="Input 4 2 2 4 2 3 2" xfId="40860"/>
    <cellStyle name="Input 4 2 2 4 2 4" xfId="26861"/>
    <cellStyle name="Input 4 2 2 4 2 4 2" xfId="43602"/>
    <cellStyle name="Input 4 2 2 4 2 5" xfId="32061"/>
    <cellStyle name="Input 4 2 2 4 3" xfId="18788"/>
    <cellStyle name="Input 4 2 2 4 3 2" xfId="35466"/>
    <cellStyle name="Input 4 2 2 4 4" xfId="21997"/>
    <cellStyle name="Input 4 2 2 4 4 2" xfId="38679"/>
    <cellStyle name="Input 4 2 2 4 5" xfId="24948"/>
    <cellStyle name="Input 4 2 2 4 5 2" xfId="41675"/>
    <cellStyle name="Input 4 2 2 4 6" xfId="29463"/>
    <cellStyle name="Input 4 2 2 4 7" xfId="12775"/>
    <cellStyle name="Input 4 2 2 5" xfId="2472"/>
    <cellStyle name="Input 4 2 2 5 2" xfId="19736"/>
    <cellStyle name="Input 4 2 2 5 2 2" xfId="36406"/>
    <cellStyle name="Input 4 2 2 5 3" xfId="22885"/>
    <cellStyle name="Input 4 2 2 5 3 2" xfId="39587"/>
    <cellStyle name="Input 4 2 2 5 4" xfId="25693"/>
    <cellStyle name="Input 4 2 2 5 4 2" xfId="42432"/>
    <cellStyle name="Input 4 2 2 5 5" xfId="30613"/>
    <cellStyle name="Input 4 2 2 5 6" xfId="13940"/>
    <cellStyle name="Input 4 2 2 6" xfId="7739"/>
    <cellStyle name="Input 4 2 2 6 2" xfId="34114"/>
    <cellStyle name="Input 4 2 2 6 3" xfId="17437"/>
    <cellStyle name="Input 4 2 2 7" xfId="7740"/>
    <cellStyle name="Input 4 2 2 7 2" xfId="33990"/>
    <cellStyle name="Input 4 2 2 7 3" xfId="17313"/>
    <cellStyle name="Input 4 2 2 8" xfId="21985"/>
    <cellStyle name="Input 4 2 2 8 2" xfId="38667"/>
    <cellStyle name="Input 4 2 2 9" xfId="28021"/>
    <cellStyle name="Input 4 2 3" xfId="2473"/>
    <cellStyle name="Input 4 2 3 2" xfId="2474"/>
    <cellStyle name="Input 4 2 3 2 2" xfId="2475"/>
    <cellStyle name="Input 4 2 3 2 2 2" xfId="36030"/>
    <cellStyle name="Input 4 2 3 2 2 3" xfId="19359"/>
    <cellStyle name="Input 4 2 3 2 3" xfId="2476"/>
    <cellStyle name="Input 4 2 3 2 3 2" xfId="39230"/>
    <cellStyle name="Input 4 2 3 2 3 3" xfId="22534"/>
    <cellStyle name="Input 4 2 3 2 4" xfId="7741"/>
    <cellStyle name="Input 4 2 3 2 4 2" xfId="42128"/>
    <cellStyle name="Input 4 2 3 2 4 3" xfId="25391"/>
    <cellStyle name="Input 4 2 3 2 5" xfId="7742"/>
    <cellStyle name="Input 4 2 3 2 5 2" xfId="30164"/>
    <cellStyle name="Input 4 2 3 2 6" xfId="13489"/>
    <cellStyle name="Input 4 2 3 3" xfId="2477"/>
    <cellStyle name="Input 4 2 3 3 2" xfId="33718"/>
    <cellStyle name="Input 4 2 3 3 3" xfId="17042"/>
    <cellStyle name="Input 4 2 3 4" xfId="2478"/>
    <cellStyle name="Input 4 2 3 4 2" xfId="35139"/>
    <cellStyle name="Input 4 2 3 4 3" xfId="18462"/>
    <cellStyle name="Input 4 2 3 5" xfId="7743"/>
    <cellStyle name="Input 4 2 3 5 2" xfId="38458"/>
    <cellStyle name="Input 4 2 3 5 3" xfId="21780"/>
    <cellStyle name="Input 4 2 3 6" xfId="27575"/>
    <cellStyle name="Input 4 2 3 7" xfId="10802"/>
    <cellStyle name="Input 4 2 4" xfId="2479"/>
    <cellStyle name="Input 4 2 4 2" xfId="2480"/>
    <cellStyle name="Input 4 2 4 2 2" xfId="19201"/>
    <cellStyle name="Input 4 2 4 2 2 2" xfId="35872"/>
    <cellStyle name="Input 4 2 4 2 3" xfId="22385"/>
    <cellStyle name="Input 4 2 4 2 3 2" xfId="39078"/>
    <cellStyle name="Input 4 2 4 2 4" xfId="25260"/>
    <cellStyle name="Input 4 2 4 2 4 2" xfId="41996"/>
    <cellStyle name="Input 4 2 4 2 5" xfId="29969"/>
    <cellStyle name="Input 4 2 4 2 6" xfId="13293"/>
    <cellStyle name="Input 4 2 4 3" xfId="2481"/>
    <cellStyle name="Input 4 2 4 3 2" xfId="33558"/>
    <cellStyle name="Input 4 2 4 3 3" xfId="16883"/>
    <cellStyle name="Input 4 2 4 4" xfId="7744"/>
    <cellStyle name="Input 4 2 4 4 2" xfId="32639"/>
    <cellStyle name="Input 4 2 4 4 3" xfId="15973"/>
    <cellStyle name="Input 4 2 4 5" xfId="7745"/>
    <cellStyle name="Input 4 2 4 5 2" xfId="32744"/>
    <cellStyle name="Input 4 2 4 5 3" xfId="16076"/>
    <cellStyle name="Input 4 2 4 6" xfId="27380"/>
    <cellStyle name="Input 4 2 4 7" xfId="10614"/>
    <cellStyle name="Input 4 2 5" xfId="2482"/>
    <cellStyle name="Input 4 2 5 2" xfId="2483"/>
    <cellStyle name="Input 4 2 5 2 2" xfId="19325"/>
    <cellStyle name="Input 4 2 5 2 2 2" xfId="35995"/>
    <cellStyle name="Input 4 2 5 2 3" xfId="22502"/>
    <cellStyle name="Input 4 2 5 2 3 2" xfId="39196"/>
    <cellStyle name="Input 4 2 5 2 4" xfId="25366"/>
    <cellStyle name="Input 4 2 5 2 4 2" xfId="42103"/>
    <cellStyle name="Input 4 2 5 2 5" xfId="30125"/>
    <cellStyle name="Input 4 2 5 2 6" xfId="13450"/>
    <cellStyle name="Input 4 2 5 3" xfId="2484"/>
    <cellStyle name="Input 4 2 5 3 2" xfId="33680"/>
    <cellStyle name="Input 4 2 5 3 3" xfId="17004"/>
    <cellStyle name="Input 4 2 5 4" xfId="7746"/>
    <cellStyle name="Input 4 2 5 4 2" xfId="37246"/>
    <cellStyle name="Input 4 2 5 4 3" xfId="20578"/>
    <cellStyle name="Input 4 2 5 5" xfId="7747"/>
    <cellStyle name="Input 4 2 5 5 2" xfId="33940"/>
    <cellStyle name="Input 4 2 5 5 3" xfId="17263"/>
    <cellStyle name="Input 4 2 5 6" xfId="27536"/>
    <cellStyle name="Input 4 2 5 7" xfId="10763"/>
    <cellStyle name="Input 4 2 6" xfId="2485"/>
    <cellStyle name="Input 4 2 6 2" xfId="2486"/>
    <cellStyle name="Input 4 2 6 2 2" xfId="20602"/>
    <cellStyle name="Input 4 2 6 2 2 2" xfId="37270"/>
    <cellStyle name="Input 4 2 6 2 3" xfId="23737"/>
    <cellStyle name="Input 4 2 6 2 3 2" xfId="40447"/>
    <cellStyle name="Input 4 2 6 2 4" xfId="26496"/>
    <cellStyle name="Input 4 2 6 2 4 2" xfId="43237"/>
    <cellStyle name="Input 4 2 6 2 5" xfId="31546"/>
    <cellStyle name="Input 4 2 6 2 6" xfId="14875"/>
    <cellStyle name="Input 4 2 6 3" xfId="2487"/>
    <cellStyle name="Input 4 2 6 3 2" xfId="34990"/>
    <cellStyle name="Input 4 2 6 3 3" xfId="18315"/>
    <cellStyle name="Input 4 2 6 4" xfId="21562"/>
    <cellStyle name="Input 4 2 6 4 2" xfId="38236"/>
    <cellStyle name="Input 4 2 6 5" xfId="24590"/>
    <cellStyle name="Input 4 2 6 5 2" xfId="41310"/>
    <cellStyle name="Input 4 2 6 6" xfId="28948"/>
    <cellStyle name="Input 4 2 6 7" xfId="12201"/>
    <cellStyle name="Input 4 2 7" xfId="2488"/>
    <cellStyle name="Input 4 2 7 2" xfId="19037"/>
    <cellStyle name="Input 4 2 7 2 2" xfId="35708"/>
    <cellStyle name="Input 4 2 7 3" xfId="22235"/>
    <cellStyle name="Input 4 2 7 3 2" xfId="38926"/>
    <cellStyle name="Input 4 2 7 4" xfId="25132"/>
    <cellStyle name="Input 4 2 7 4 2" xfId="41867"/>
    <cellStyle name="Input 4 2 7 5" xfId="29776"/>
    <cellStyle name="Input 4 2 7 6" xfId="13099"/>
    <cellStyle name="Input 4 2 8" xfId="2489"/>
    <cellStyle name="Input 4 2 8 2" xfId="33291"/>
    <cellStyle name="Input 4 2 8 3" xfId="16618"/>
    <cellStyle name="Input 4 2 9" xfId="7748"/>
    <cellStyle name="Input 4 2 9 2" xfId="32717"/>
    <cellStyle name="Input 4 2 9 3" xfId="16049"/>
    <cellStyle name="Input 4 20" xfId="7749"/>
    <cellStyle name="Input 4 21" xfId="7750"/>
    <cellStyle name="Input 4 22" xfId="43960"/>
    <cellStyle name="Input 4 3" xfId="2490"/>
    <cellStyle name="Input 4 3 10" xfId="16321"/>
    <cellStyle name="Input 4 3 10 2" xfId="32990"/>
    <cellStyle name="Input 4 3 11" xfId="27243"/>
    <cellStyle name="Input 4 3 12" xfId="10457"/>
    <cellStyle name="Input 4 3 2" xfId="2491"/>
    <cellStyle name="Input 4 3 2 10" xfId="11324"/>
    <cellStyle name="Input 4 3 2 2" xfId="2492"/>
    <cellStyle name="Input 4 3 2 2 2" xfId="14465"/>
    <cellStyle name="Input 4 3 2 2 2 2" xfId="20228"/>
    <cellStyle name="Input 4 3 2 2 2 2 2" xfId="36897"/>
    <cellStyle name="Input 4 3 2 2 2 3" xfId="23369"/>
    <cellStyle name="Input 4 3 2 2 2 3 2" xfId="40077"/>
    <cellStyle name="Input 4 3 2 2 2 4" xfId="26151"/>
    <cellStyle name="Input 4 3 2 2 2 4 2" xfId="42891"/>
    <cellStyle name="Input 4 3 2 2 2 5" xfId="31137"/>
    <cellStyle name="Input 4 3 2 2 3" xfId="17942"/>
    <cellStyle name="Input 4 3 2 2 3 2" xfId="34618"/>
    <cellStyle name="Input 4 3 2 2 4" xfId="17547"/>
    <cellStyle name="Input 4 3 2 2 4 2" xfId="34224"/>
    <cellStyle name="Input 4 3 2 2 5" xfId="17533"/>
    <cellStyle name="Input 4 3 2 2 5 2" xfId="34210"/>
    <cellStyle name="Input 4 3 2 2 6" xfId="28540"/>
    <cellStyle name="Input 4 3 2 2 7" xfId="11791"/>
    <cellStyle name="Input 4 3 2 3" xfId="2493"/>
    <cellStyle name="Input 4 3 2 3 2" xfId="14719"/>
    <cellStyle name="Input 4 3 2 3 2 2" xfId="20482"/>
    <cellStyle name="Input 4 3 2 3 2 2 2" xfId="37150"/>
    <cellStyle name="Input 4 3 2 3 2 3" xfId="23621"/>
    <cellStyle name="Input 4 3 2 3 2 3 2" xfId="40331"/>
    <cellStyle name="Input 4 3 2 3 2 4" xfId="26404"/>
    <cellStyle name="Input 4 3 2 3 2 4 2" xfId="43145"/>
    <cellStyle name="Input 4 3 2 3 2 5" xfId="31390"/>
    <cellStyle name="Input 4 3 2 3 3" xfId="18196"/>
    <cellStyle name="Input 4 3 2 3 3 2" xfId="34871"/>
    <cellStyle name="Input 4 3 2 3 4" xfId="21448"/>
    <cellStyle name="Input 4 3 2 3 4 2" xfId="38122"/>
    <cellStyle name="Input 4 3 2 3 5" xfId="24498"/>
    <cellStyle name="Input 4 3 2 3 5 2" xfId="41218"/>
    <cellStyle name="Input 4 3 2 3 6" xfId="28792"/>
    <cellStyle name="Input 4 3 2 3 7" xfId="12045"/>
    <cellStyle name="Input 4 3 2 4" xfId="7751"/>
    <cellStyle name="Input 4 3 2 4 2" xfId="15449"/>
    <cellStyle name="Input 4 3 2 4 2 2" xfId="21084"/>
    <cellStyle name="Input 4 3 2 4 2 2 2" xfId="37753"/>
    <cellStyle name="Input 4 3 2 4 2 3" xfId="24197"/>
    <cellStyle name="Input 4 3 2 4 2 3 2" xfId="40914"/>
    <cellStyle name="Input 4 3 2 4 2 4" xfId="26903"/>
    <cellStyle name="Input 4 3 2 4 2 4 2" xfId="43644"/>
    <cellStyle name="Input 4 3 2 4 2 5" xfId="32120"/>
    <cellStyle name="Input 4 3 2 4 3" xfId="18843"/>
    <cellStyle name="Input 4 3 2 4 3 2" xfId="35521"/>
    <cellStyle name="Input 4 3 2 4 4" xfId="22052"/>
    <cellStyle name="Input 4 3 2 4 4 2" xfId="38734"/>
    <cellStyle name="Input 4 3 2 4 5" xfId="24990"/>
    <cellStyle name="Input 4 3 2 4 5 2" xfId="41717"/>
    <cellStyle name="Input 4 3 2 4 6" xfId="29522"/>
    <cellStyle name="Input 4 3 2 4 7" xfId="12836"/>
    <cellStyle name="Input 4 3 2 5" xfId="7752"/>
    <cellStyle name="Input 4 3 2 5 2" xfId="19787"/>
    <cellStyle name="Input 4 3 2 5 2 2" xfId="36457"/>
    <cellStyle name="Input 4 3 2 5 3" xfId="22937"/>
    <cellStyle name="Input 4 3 2 5 3 2" xfId="39639"/>
    <cellStyle name="Input 4 3 2 5 4" xfId="25733"/>
    <cellStyle name="Input 4 3 2 5 4 2" xfId="42472"/>
    <cellStyle name="Input 4 3 2 5 5" xfId="30670"/>
    <cellStyle name="Input 4 3 2 5 6" xfId="13997"/>
    <cellStyle name="Input 4 3 2 6" xfId="17494"/>
    <cellStyle name="Input 4 3 2 6 2" xfId="34171"/>
    <cellStyle name="Input 4 3 2 7" xfId="20881"/>
    <cellStyle name="Input 4 3 2 7 2" xfId="37550"/>
    <cellStyle name="Input 4 3 2 8" xfId="22872"/>
    <cellStyle name="Input 4 3 2 8 2" xfId="39574"/>
    <cellStyle name="Input 4 3 2 9" xfId="28078"/>
    <cellStyle name="Input 4 3 3" xfId="2494"/>
    <cellStyle name="Input 4 3 3 2" xfId="2495"/>
    <cellStyle name="Input 4 3 3 2 2" xfId="19425"/>
    <cellStyle name="Input 4 3 3 2 2 2" xfId="36095"/>
    <cellStyle name="Input 4 3 3 2 3" xfId="22595"/>
    <cellStyle name="Input 4 3 3 2 3 2" xfId="39294"/>
    <cellStyle name="Input 4 3 3 2 4" xfId="25444"/>
    <cellStyle name="Input 4 3 3 2 4 2" xfId="42182"/>
    <cellStyle name="Input 4 3 3 2 5" xfId="30234"/>
    <cellStyle name="Input 4 3 3 2 6" xfId="13560"/>
    <cellStyle name="Input 4 3 3 3" xfId="2496"/>
    <cellStyle name="Input 4 3 3 3 2" xfId="33786"/>
    <cellStyle name="Input 4 3 3 3 3" xfId="17110"/>
    <cellStyle name="Input 4 3 3 4" xfId="15880"/>
    <cellStyle name="Input 4 3 3 4 2" xfId="32544"/>
    <cellStyle name="Input 4 3 3 5" xfId="19531"/>
    <cellStyle name="Input 4 3 3 5 2" xfId="36201"/>
    <cellStyle name="Input 4 3 3 6" xfId="27643"/>
    <cellStyle name="Input 4 3 3 7" xfId="10872"/>
    <cellStyle name="Input 4 3 4" xfId="2497"/>
    <cellStyle name="Input 4 3 4 2" xfId="14165"/>
    <cellStyle name="Input 4 3 4 2 2" xfId="19928"/>
    <cellStyle name="Input 4 3 4 2 2 2" xfId="36598"/>
    <cellStyle name="Input 4 3 4 2 3" xfId="23074"/>
    <cellStyle name="Input 4 3 4 2 3 2" xfId="39777"/>
    <cellStyle name="Input 4 3 4 2 4" xfId="25853"/>
    <cellStyle name="Input 4 3 4 2 4 2" xfId="42592"/>
    <cellStyle name="Input 4 3 4 2 5" xfId="30838"/>
    <cellStyle name="Input 4 3 4 3" xfId="17642"/>
    <cellStyle name="Input 4 3 4 3 2" xfId="34319"/>
    <cellStyle name="Input 4 3 4 4" xfId="16726"/>
    <cellStyle name="Input 4 3 4 4 2" xfId="33400"/>
    <cellStyle name="Input 4 3 4 5" xfId="24311"/>
    <cellStyle name="Input 4 3 4 5 2" xfId="41029"/>
    <cellStyle name="Input 4 3 4 6" xfId="28245"/>
    <cellStyle name="Input 4 3 4 7" xfId="11491"/>
    <cellStyle name="Input 4 3 5" xfId="2498"/>
    <cellStyle name="Input 4 3 5 2" xfId="14411"/>
    <cellStyle name="Input 4 3 5 2 2" xfId="20174"/>
    <cellStyle name="Input 4 3 5 2 2 2" xfId="36843"/>
    <cellStyle name="Input 4 3 5 2 3" xfId="23316"/>
    <cellStyle name="Input 4 3 5 2 3 2" xfId="40023"/>
    <cellStyle name="Input 4 3 5 2 4" xfId="26097"/>
    <cellStyle name="Input 4 3 5 2 4 2" xfId="42837"/>
    <cellStyle name="Input 4 3 5 2 5" xfId="31083"/>
    <cellStyle name="Input 4 3 5 3" xfId="17888"/>
    <cellStyle name="Input 4 3 5 3 2" xfId="34564"/>
    <cellStyle name="Input 4 3 5 4" xfId="18829"/>
    <cellStyle name="Input 4 3 5 4 2" xfId="35507"/>
    <cellStyle name="Input 4 3 5 5" xfId="21755"/>
    <cellStyle name="Input 4 3 5 5 2" xfId="38433"/>
    <cellStyle name="Input 4 3 5 6" xfId="28487"/>
    <cellStyle name="Input 4 3 5 7" xfId="11737"/>
    <cellStyle name="Input 4 3 6" xfId="7753"/>
    <cellStyle name="Input 4 3 6 2" xfId="14932"/>
    <cellStyle name="Input 4 3 6 2 2" xfId="20653"/>
    <cellStyle name="Input 4 3 6 2 2 2" xfId="37321"/>
    <cellStyle name="Input 4 3 6 2 3" xfId="23785"/>
    <cellStyle name="Input 4 3 6 2 3 2" xfId="40496"/>
    <cellStyle name="Input 4 3 6 2 4" xfId="26536"/>
    <cellStyle name="Input 4 3 6 2 4 2" xfId="43277"/>
    <cellStyle name="Input 4 3 6 2 5" xfId="31603"/>
    <cellStyle name="Input 4 3 6 3" xfId="18366"/>
    <cellStyle name="Input 4 3 6 3 2" xfId="35041"/>
    <cellStyle name="Input 4 3 6 4" xfId="21611"/>
    <cellStyle name="Input 4 3 6 4 2" xfId="38286"/>
    <cellStyle name="Input 4 3 6 5" xfId="24629"/>
    <cellStyle name="Input 4 3 6 5 2" xfId="41350"/>
    <cellStyle name="Input 4 3 6 6" xfId="29005"/>
    <cellStyle name="Input 4 3 6 7" xfId="12258"/>
    <cellStyle name="Input 4 3 7" xfId="7754"/>
    <cellStyle name="Input 4 3 7 2" xfId="19088"/>
    <cellStyle name="Input 4 3 7 2 2" xfId="35759"/>
    <cellStyle name="Input 4 3 7 3" xfId="22282"/>
    <cellStyle name="Input 4 3 7 3 2" xfId="38975"/>
    <cellStyle name="Input 4 3 7 4" xfId="25171"/>
    <cellStyle name="Input 4 3 7 4 2" xfId="41907"/>
    <cellStyle name="Input 4 3 7 5" xfId="29832"/>
    <cellStyle name="Input 4 3 7 6" xfId="13156"/>
    <cellStyle name="Input 4 3 8" xfId="16745"/>
    <cellStyle name="Input 4 3 8 2" xfId="33419"/>
    <cellStyle name="Input 4 3 9" xfId="16596"/>
    <cellStyle name="Input 4 3 9 2" xfId="33269"/>
    <cellStyle name="Input 4 4" xfId="2499"/>
    <cellStyle name="Input 4 4 10" xfId="16327"/>
    <cellStyle name="Input 4 4 10 2" xfId="32996"/>
    <cellStyle name="Input 4 4 11" xfId="27326"/>
    <cellStyle name="Input 4 4 12" xfId="10554"/>
    <cellStyle name="Input 4 4 2" xfId="2500"/>
    <cellStyle name="Input 4 4 2 10" xfId="11412"/>
    <cellStyle name="Input 4 4 2 2" xfId="2501"/>
    <cellStyle name="Input 4 4 2 2 2" xfId="14527"/>
    <cellStyle name="Input 4 4 2 2 2 2" xfId="20290"/>
    <cellStyle name="Input 4 4 2 2 2 2 2" xfId="36959"/>
    <cellStyle name="Input 4 4 2 2 2 3" xfId="23431"/>
    <cellStyle name="Input 4 4 2 2 2 3 2" xfId="40139"/>
    <cellStyle name="Input 4 4 2 2 2 4" xfId="26213"/>
    <cellStyle name="Input 4 4 2 2 2 4 2" xfId="42953"/>
    <cellStyle name="Input 4 4 2 2 2 5" xfId="31199"/>
    <cellStyle name="Input 4 4 2 2 3" xfId="18004"/>
    <cellStyle name="Input 4 4 2 2 3 2" xfId="34680"/>
    <cellStyle name="Input 4 4 2 2 4" xfId="10099"/>
    <cellStyle name="Input 4 4 2 2 4 2" xfId="27163"/>
    <cellStyle name="Input 4 4 2 2 5" xfId="16205"/>
    <cellStyle name="Input 4 4 2 2 5 2" xfId="32871"/>
    <cellStyle name="Input 4 4 2 2 6" xfId="28602"/>
    <cellStyle name="Input 4 4 2 2 7" xfId="11853"/>
    <cellStyle name="Input 4 4 2 3" xfId="2502"/>
    <cellStyle name="Input 4 4 2 3 2" xfId="14777"/>
    <cellStyle name="Input 4 4 2 3 2 2" xfId="20540"/>
    <cellStyle name="Input 4 4 2 3 2 2 2" xfId="37208"/>
    <cellStyle name="Input 4 4 2 3 2 3" xfId="23679"/>
    <cellStyle name="Input 4 4 2 3 2 3 2" xfId="40389"/>
    <cellStyle name="Input 4 4 2 3 2 4" xfId="26462"/>
    <cellStyle name="Input 4 4 2 3 2 4 2" xfId="43203"/>
    <cellStyle name="Input 4 4 2 3 2 5" xfId="31448"/>
    <cellStyle name="Input 4 4 2 3 3" xfId="18254"/>
    <cellStyle name="Input 4 4 2 3 3 2" xfId="34929"/>
    <cellStyle name="Input 4 4 2 3 4" xfId="21506"/>
    <cellStyle name="Input 4 4 2 3 4 2" xfId="38180"/>
    <cellStyle name="Input 4 4 2 3 5" xfId="24556"/>
    <cellStyle name="Input 4 4 2 3 5 2" xfId="41276"/>
    <cellStyle name="Input 4 4 2 3 6" xfId="28850"/>
    <cellStyle name="Input 4 4 2 3 7" xfId="12103"/>
    <cellStyle name="Input 4 4 2 4" xfId="7755"/>
    <cellStyle name="Input 4 4 2 4 2" xfId="15532"/>
    <cellStyle name="Input 4 4 2 4 2 2" xfId="21154"/>
    <cellStyle name="Input 4 4 2 4 2 2 2" xfId="37824"/>
    <cellStyle name="Input 4 4 2 4 2 3" xfId="24267"/>
    <cellStyle name="Input 4 4 2 4 2 3 2" xfId="40984"/>
    <cellStyle name="Input 4 4 2 4 2 4" xfId="26961"/>
    <cellStyle name="Input 4 4 2 4 2 4 2" xfId="43702"/>
    <cellStyle name="Input 4 4 2 4 2 5" xfId="32203"/>
    <cellStyle name="Input 4 4 2 4 3" xfId="18912"/>
    <cellStyle name="Input 4 4 2 4 3 2" xfId="35591"/>
    <cellStyle name="Input 4 4 2 4 4" xfId="22121"/>
    <cellStyle name="Input 4 4 2 4 4 2" xfId="38804"/>
    <cellStyle name="Input 4 4 2 4 5" xfId="25048"/>
    <cellStyle name="Input 4 4 2 4 5 2" xfId="41775"/>
    <cellStyle name="Input 4 4 2 4 6" xfId="29605"/>
    <cellStyle name="Input 4 4 2 4 7" xfId="12919"/>
    <cellStyle name="Input 4 4 2 5" xfId="7756"/>
    <cellStyle name="Input 4 4 2 5 2" xfId="19858"/>
    <cellStyle name="Input 4 4 2 5 2 2" xfId="36528"/>
    <cellStyle name="Input 4 4 2 5 3" xfId="23008"/>
    <cellStyle name="Input 4 4 2 5 3 2" xfId="39710"/>
    <cellStyle name="Input 4 4 2 5 4" xfId="25791"/>
    <cellStyle name="Input 4 4 2 5 4 2" xfId="42530"/>
    <cellStyle name="Input 4 4 2 5 5" xfId="30753"/>
    <cellStyle name="Input 4 4 2 5 6" xfId="14080"/>
    <cellStyle name="Input 4 4 2 6" xfId="17575"/>
    <cellStyle name="Input 4 4 2 6 2" xfId="34252"/>
    <cellStyle name="Input 4 4 2 7" xfId="21018"/>
    <cellStyle name="Input 4 4 2 7 2" xfId="37687"/>
    <cellStyle name="Input 4 4 2 8" xfId="15963"/>
    <cellStyle name="Input 4 4 2 8 2" xfId="32629"/>
    <cellStyle name="Input 4 4 2 9" xfId="28161"/>
    <cellStyle name="Input 4 4 3" xfId="2503"/>
    <cellStyle name="Input 4 4 3 2" xfId="2504"/>
    <cellStyle name="Input 4 4 3 2 2" xfId="19499"/>
    <cellStyle name="Input 4 4 3 2 2 2" xfId="36169"/>
    <cellStyle name="Input 4 4 3 2 3" xfId="22661"/>
    <cellStyle name="Input 4 4 3 2 3 2" xfId="39361"/>
    <cellStyle name="Input 4 4 3 2 4" xfId="25502"/>
    <cellStyle name="Input 4 4 3 2 4 2" xfId="42240"/>
    <cellStyle name="Input 4 4 3 2 5" xfId="30317"/>
    <cellStyle name="Input 4 4 3 2 6" xfId="13643"/>
    <cellStyle name="Input 4 4 3 3" xfId="2505"/>
    <cellStyle name="Input 4 4 3 3 2" xfId="33867"/>
    <cellStyle name="Input 4 4 3 3 3" xfId="17190"/>
    <cellStyle name="Input 4 4 3 4" xfId="15847"/>
    <cellStyle name="Input 4 4 3 4 2" xfId="32511"/>
    <cellStyle name="Input 4 4 3 5" xfId="16156"/>
    <cellStyle name="Input 4 4 3 5 2" xfId="32821"/>
    <cellStyle name="Input 4 4 3 6" xfId="27725"/>
    <cellStyle name="Input 4 4 3 7" xfId="10960"/>
    <cellStyle name="Input 4 4 4" xfId="2506"/>
    <cellStyle name="Input 4 4 4 2" xfId="14227"/>
    <cellStyle name="Input 4 4 4 2 2" xfId="19990"/>
    <cellStyle name="Input 4 4 4 2 2 2" xfId="36660"/>
    <cellStyle name="Input 4 4 4 2 3" xfId="23136"/>
    <cellStyle name="Input 4 4 4 2 3 2" xfId="39839"/>
    <cellStyle name="Input 4 4 4 2 4" xfId="25915"/>
    <cellStyle name="Input 4 4 4 2 4 2" xfId="42654"/>
    <cellStyle name="Input 4 4 4 2 5" xfId="30900"/>
    <cellStyle name="Input 4 4 4 3" xfId="17704"/>
    <cellStyle name="Input 4 4 4 3 2" xfId="34381"/>
    <cellStyle name="Input 4 4 4 4" xfId="16494"/>
    <cellStyle name="Input 4 4 4 4 2" xfId="33166"/>
    <cellStyle name="Input 4 4 4 5" xfId="21899"/>
    <cellStyle name="Input 4 4 4 5 2" xfId="38578"/>
    <cellStyle name="Input 4 4 4 6" xfId="28307"/>
    <cellStyle name="Input 4 4 4 7" xfId="11553"/>
    <cellStyle name="Input 4 4 5" xfId="2507"/>
    <cellStyle name="Input 4 4 5 2" xfId="13676"/>
    <cellStyle name="Input 4 4 5 2 2" xfId="19527"/>
    <cellStyle name="Input 4 4 5 2 2 2" xfId="36197"/>
    <cellStyle name="Input 4 4 5 2 3" xfId="22687"/>
    <cellStyle name="Input 4 4 5 2 3 2" xfId="39387"/>
    <cellStyle name="Input 4 4 5 2 4" xfId="25526"/>
    <cellStyle name="Input 4 4 5 2 4 2" xfId="42264"/>
    <cellStyle name="Input 4 4 5 2 5" xfId="30350"/>
    <cellStyle name="Input 4 4 5 3" xfId="17215"/>
    <cellStyle name="Input 4 4 5 3 2" xfId="33892"/>
    <cellStyle name="Input 4 4 5 4" xfId="16544"/>
    <cellStyle name="Input 4 4 5 4 2" xfId="33216"/>
    <cellStyle name="Input 4 4 5 5" xfId="17226"/>
    <cellStyle name="Input 4 4 5 5 2" xfId="33903"/>
    <cellStyle name="Input 4 4 5 6" xfId="27758"/>
    <cellStyle name="Input 4 4 5 7" xfId="10988"/>
    <cellStyle name="Input 4 4 6" xfId="7757"/>
    <cellStyle name="Input 4 4 6 2" xfId="15015"/>
    <cellStyle name="Input 4 4 6 2 2" xfId="20725"/>
    <cellStyle name="Input 4 4 6 2 2 2" xfId="37394"/>
    <cellStyle name="Input 4 4 6 2 3" xfId="23853"/>
    <cellStyle name="Input 4 4 6 2 3 2" xfId="40564"/>
    <cellStyle name="Input 4 4 6 2 4" xfId="26594"/>
    <cellStyle name="Input 4 4 6 2 4 2" xfId="43335"/>
    <cellStyle name="Input 4 4 6 2 5" xfId="31686"/>
    <cellStyle name="Input 4 4 6 3" xfId="18437"/>
    <cellStyle name="Input 4 4 6 3 2" xfId="35114"/>
    <cellStyle name="Input 4 4 6 4" xfId="21680"/>
    <cellStyle name="Input 4 4 6 4 2" xfId="38355"/>
    <cellStyle name="Input 4 4 6 5" xfId="24687"/>
    <cellStyle name="Input 4 4 6 5 2" xfId="41408"/>
    <cellStyle name="Input 4 4 6 6" xfId="29088"/>
    <cellStyle name="Input 4 4 6 7" xfId="12341"/>
    <cellStyle name="Input 4 4 7" xfId="7758"/>
    <cellStyle name="Input 4 4 7 2" xfId="19161"/>
    <cellStyle name="Input 4 4 7 2 2" xfId="35832"/>
    <cellStyle name="Input 4 4 7 3" xfId="22349"/>
    <cellStyle name="Input 4 4 7 3 2" xfId="39042"/>
    <cellStyle name="Input 4 4 7 4" xfId="25229"/>
    <cellStyle name="Input 4 4 7 4 2" xfId="41965"/>
    <cellStyle name="Input 4 4 7 5" xfId="29915"/>
    <cellStyle name="Input 4 4 7 6" xfId="13239"/>
    <cellStyle name="Input 4 4 8" xfId="16833"/>
    <cellStyle name="Input 4 4 8 2" xfId="33508"/>
    <cellStyle name="Input 4 4 9" xfId="15989"/>
    <cellStyle name="Input 4 4 9 2" xfId="32655"/>
    <cellStyle name="Input 4 5" xfId="2508"/>
    <cellStyle name="Input 4 5 10" xfId="11034"/>
    <cellStyle name="Input 4 5 2" xfId="2509"/>
    <cellStyle name="Input 4 5 2 2" xfId="2510"/>
    <cellStyle name="Input 4 5 2 2 2" xfId="20041"/>
    <cellStyle name="Input 4 5 2 2 2 2" xfId="36711"/>
    <cellStyle name="Input 4 5 2 2 3" xfId="23186"/>
    <cellStyle name="Input 4 5 2 2 3 2" xfId="39890"/>
    <cellStyle name="Input 4 5 2 2 4" xfId="25965"/>
    <cellStyle name="Input 4 5 2 2 4 2" xfId="42704"/>
    <cellStyle name="Input 4 5 2 2 5" xfId="30951"/>
    <cellStyle name="Input 4 5 2 2 6" xfId="14278"/>
    <cellStyle name="Input 4 5 2 3" xfId="2511"/>
    <cellStyle name="Input 4 5 2 3 2" xfId="34432"/>
    <cellStyle name="Input 4 5 2 3 3" xfId="17755"/>
    <cellStyle name="Input 4 5 2 4" xfId="7759"/>
    <cellStyle name="Input 4 5 2 4 2" xfId="35746"/>
    <cellStyle name="Input 4 5 2 4 3" xfId="19076"/>
    <cellStyle name="Input 4 5 2 5" xfId="7760"/>
    <cellStyle name="Input 4 5 2 5 2" xfId="34149"/>
    <cellStyle name="Input 4 5 2 5 3" xfId="17472"/>
    <cellStyle name="Input 4 5 2 6" xfId="28357"/>
    <cellStyle name="Input 4 5 2 7" xfId="11604"/>
    <cellStyle name="Input 4 5 3" xfId="2512"/>
    <cellStyle name="Input 4 5 3 2" xfId="13423"/>
    <cellStyle name="Input 4 5 3 2 2" xfId="19300"/>
    <cellStyle name="Input 4 5 3 2 2 2" xfId="35971"/>
    <cellStyle name="Input 4 5 3 2 3" xfId="22480"/>
    <cellStyle name="Input 4 5 3 2 3 2" xfId="39173"/>
    <cellStyle name="Input 4 5 3 2 4" xfId="25345"/>
    <cellStyle name="Input 4 5 3 2 4 2" xfId="42081"/>
    <cellStyle name="Input 4 5 3 2 5" xfId="30099"/>
    <cellStyle name="Input 4 5 3 3" xfId="16979"/>
    <cellStyle name="Input 4 5 3 3 2" xfId="33655"/>
    <cellStyle name="Input 4 5 3 4" xfId="16460"/>
    <cellStyle name="Input 4 5 3 4 2" xfId="33130"/>
    <cellStyle name="Input 4 5 3 5" xfId="24349"/>
    <cellStyle name="Input 4 5 3 5 2" xfId="41067"/>
    <cellStyle name="Input 4 5 3 6" xfId="27510"/>
    <cellStyle name="Input 4 5 3 7" xfId="10739"/>
    <cellStyle name="Input 4 5 4" xfId="2513"/>
    <cellStyle name="Input 4 5 4 2" xfId="15124"/>
    <cellStyle name="Input 4 5 4 2 2" xfId="20813"/>
    <cellStyle name="Input 4 5 4 2 2 2" xfId="37482"/>
    <cellStyle name="Input 4 5 4 2 3" xfId="23935"/>
    <cellStyle name="Input 4 5 4 2 3 2" xfId="40648"/>
    <cellStyle name="Input 4 5 4 2 4" xfId="26671"/>
    <cellStyle name="Input 4 5 4 2 4 2" xfId="43412"/>
    <cellStyle name="Input 4 5 4 2 5" xfId="31795"/>
    <cellStyle name="Input 4 5 4 3" xfId="18545"/>
    <cellStyle name="Input 4 5 4 3 2" xfId="35222"/>
    <cellStyle name="Input 4 5 4 4" xfId="21774"/>
    <cellStyle name="Input 4 5 4 4 2" xfId="38452"/>
    <cellStyle name="Input 4 5 4 5" xfId="24762"/>
    <cellStyle name="Input 4 5 4 5 2" xfId="41485"/>
    <cellStyle name="Input 4 5 4 6" xfId="29197"/>
    <cellStyle name="Input 4 5 4 7" xfId="12476"/>
    <cellStyle name="Input 4 5 5" xfId="7761"/>
    <cellStyle name="Input 4 5 5 2" xfId="19569"/>
    <cellStyle name="Input 4 5 5 2 2" xfId="36240"/>
    <cellStyle name="Input 4 5 5 3" xfId="22726"/>
    <cellStyle name="Input 4 5 5 3 2" xfId="39426"/>
    <cellStyle name="Input 4 5 5 4" xfId="25557"/>
    <cellStyle name="Input 4 5 5 4 2" xfId="42295"/>
    <cellStyle name="Input 4 5 5 5" xfId="30402"/>
    <cellStyle name="Input 4 5 5 6" xfId="13728"/>
    <cellStyle name="Input 4 5 6" xfId="7762"/>
    <cellStyle name="Input 4 5 6 2" xfId="33932"/>
    <cellStyle name="Input 4 5 6 3" xfId="17255"/>
    <cellStyle name="Input 4 5 7" xfId="15816"/>
    <cellStyle name="Input 4 5 7 2" xfId="32478"/>
    <cellStyle name="Input 4 5 8" xfId="18439"/>
    <cellStyle name="Input 4 5 8 2" xfId="35116"/>
    <cellStyle name="Input 4 5 9" xfId="27810"/>
    <cellStyle name="Input 4 6" xfId="2514"/>
    <cellStyle name="Input 4 6 10" xfId="11159"/>
    <cellStyle name="Input 4 6 2" xfId="2515"/>
    <cellStyle name="Input 4 6 2 2" xfId="2516"/>
    <cellStyle name="Input 4 6 2 2 2" xfId="20117"/>
    <cellStyle name="Input 4 6 2 2 2 2" xfId="36786"/>
    <cellStyle name="Input 4 6 2 2 3" xfId="23259"/>
    <cellStyle name="Input 4 6 2 2 3 2" xfId="39966"/>
    <cellStyle name="Input 4 6 2 2 4" xfId="26040"/>
    <cellStyle name="Input 4 6 2 2 4 2" xfId="42780"/>
    <cellStyle name="Input 4 6 2 2 5" xfId="31026"/>
    <cellStyle name="Input 4 6 2 2 6" xfId="14354"/>
    <cellStyle name="Input 4 6 2 3" xfId="2517"/>
    <cellStyle name="Input 4 6 2 3 2" xfId="34507"/>
    <cellStyle name="Input 4 6 2 3 3" xfId="17831"/>
    <cellStyle name="Input 4 6 2 4" xfId="7763"/>
    <cellStyle name="Input 4 6 2 4 2" xfId="37235"/>
    <cellStyle name="Input 4 6 2 4 3" xfId="20567"/>
    <cellStyle name="Input 4 6 2 5" xfId="7764"/>
    <cellStyle name="Input 4 6 2 5 2" xfId="38909"/>
    <cellStyle name="Input 4 6 2 5 3" xfId="22218"/>
    <cellStyle name="Input 4 6 2 6" xfId="28430"/>
    <cellStyle name="Input 4 6 2 7" xfId="11680"/>
    <cellStyle name="Input 4 6 3" xfId="2518"/>
    <cellStyle name="Input 4 6 3 2" xfId="14615"/>
    <cellStyle name="Input 4 6 3 2 2" xfId="20378"/>
    <cellStyle name="Input 4 6 3 2 2 2" xfId="37046"/>
    <cellStyle name="Input 4 6 3 2 3" xfId="23518"/>
    <cellStyle name="Input 4 6 3 2 3 2" xfId="40227"/>
    <cellStyle name="Input 4 6 3 2 4" xfId="26300"/>
    <cellStyle name="Input 4 6 3 2 4 2" xfId="43041"/>
    <cellStyle name="Input 4 6 3 2 5" xfId="31286"/>
    <cellStyle name="Input 4 6 3 3" xfId="18092"/>
    <cellStyle name="Input 4 6 3 3 2" xfId="34767"/>
    <cellStyle name="Input 4 6 3 4" xfId="21345"/>
    <cellStyle name="Input 4 6 3 4 2" xfId="38018"/>
    <cellStyle name="Input 4 6 3 5" xfId="24395"/>
    <cellStyle name="Input 4 6 3 5 2" xfId="41114"/>
    <cellStyle name="Input 4 6 3 6" xfId="28689"/>
    <cellStyle name="Input 4 6 3 7" xfId="11941"/>
    <cellStyle name="Input 4 6 4" xfId="2519"/>
    <cellStyle name="Input 4 6 4 2" xfId="15298"/>
    <cellStyle name="Input 4 6 4 2 2" xfId="20941"/>
    <cellStyle name="Input 4 6 4 2 2 2" xfId="37610"/>
    <cellStyle name="Input 4 6 4 2 3" xfId="24057"/>
    <cellStyle name="Input 4 6 4 2 3 2" xfId="40772"/>
    <cellStyle name="Input 4 6 4 2 4" xfId="26784"/>
    <cellStyle name="Input 4 6 4 2 4 2" xfId="43525"/>
    <cellStyle name="Input 4 6 4 2 5" xfId="31969"/>
    <cellStyle name="Input 4 6 4 3" xfId="18695"/>
    <cellStyle name="Input 4 6 4 3 2" xfId="35372"/>
    <cellStyle name="Input 4 6 4 4" xfId="21909"/>
    <cellStyle name="Input 4 6 4 4 2" xfId="38589"/>
    <cellStyle name="Input 4 6 4 5" xfId="24873"/>
    <cellStyle name="Input 4 6 4 5 2" xfId="41598"/>
    <cellStyle name="Input 4 6 4 6" xfId="29371"/>
    <cellStyle name="Input 4 6 4 7" xfId="12677"/>
    <cellStyle name="Input 4 6 5" xfId="7765"/>
    <cellStyle name="Input 4 6 5 2" xfId="19659"/>
    <cellStyle name="Input 4 6 5 2 2" xfId="36329"/>
    <cellStyle name="Input 4 6 5 3" xfId="22810"/>
    <cellStyle name="Input 4 6 5 3 2" xfId="39512"/>
    <cellStyle name="Input 4 6 5 4" xfId="25629"/>
    <cellStyle name="Input 4 6 5 4 2" xfId="42368"/>
    <cellStyle name="Input 4 6 5 5" xfId="30535"/>
    <cellStyle name="Input 4 6 5 6" xfId="13862"/>
    <cellStyle name="Input 4 6 6" xfId="17343"/>
    <cellStyle name="Input 4 6 6 2" xfId="34019"/>
    <cellStyle name="Input 4 6 7" xfId="15778"/>
    <cellStyle name="Input 4 6 7 2" xfId="32440"/>
    <cellStyle name="Input 4 6 8" xfId="16001"/>
    <cellStyle name="Input 4 6 8 2" xfId="32667"/>
    <cellStyle name="Input 4 6 9" xfId="27943"/>
    <cellStyle name="Input 4 7" xfId="2520"/>
    <cellStyle name="Input 4 7 2" xfId="2521"/>
    <cellStyle name="Input 4 7 2 2" xfId="2522"/>
    <cellStyle name="Input 4 7 2 2 2" xfId="37437"/>
    <cellStyle name="Input 4 7 2 2 3" xfId="20768"/>
    <cellStyle name="Input 4 7 2 3" xfId="2523"/>
    <cellStyle name="Input 4 7 2 3 2" xfId="40603"/>
    <cellStyle name="Input 4 7 2 3 3" xfId="23892"/>
    <cellStyle name="Input 4 7 2 4" xfId="26629"/>
    <cellStyle name="Input 4 7 2 4 2" xfId="43370"/>
    <cellStyle name="Input 4 7 2 5" xfId="31745"/>
    <cellStyle name="Input 4 7 2 6" xfId="15074"/>
    <cellStyle name="Input 4 7 3" xfId="2524"/>
    <cellStyle name="Input 4 7 3 2" xfId="35158"/>
    <cellStyle name="Input 4 7 3 3" xfId="18481"/>
    <cellStyle name="Input 4 7 4" xfId="2525"/>
    <cellStyle name="Input 4 7 4 2" xfId="38395"/>
    <cellStyle name="Input 4 7 4 3" xfId="21720"/>
    <cellStyle name="Input 4 7 5" xfId="7766"/>
    <cellStyle name="Input 4 7 5 2" xfId="41443"/>
    <cellStyle name="Input 4 7 5 3" xfId="24722"/>
    <cellStyle name="Input 4 7 6" xfId="29147"/>
    <cellStyle name="Input 4 7 7" xfId="12405"/>
    <cellStyle name="Input 4 8" xfId="2526"/>
    <cellStyle name="Input 4 8 2" xfId="2527"/>
    <cellStyle name="Input 4 8 2 2" xfId="2528"/>
    <cellStyle name="Input 4 8 2 2 2" xfId="35646"/>
    <cellStyle name="Input 4 8 2 3" xfId="2529"/>
    <cellStyle name="Input 4 8 2 4" xfId="18969"/>
    <cellStyle name="Input 4 8 3" xfId="2530"/>
    <cellStyle name="Input 4 8 3 2" xfId="38862"/>
    <cellStyle name="Input 4 8 3 3" xfId="22177"/>
    <cellStyle name="Input 4 8 4" xfId="2531"/>
    <cellStyle name="Input 4 8 4 2" xfId="41816"/>
    <cellStyle name="Input 4 8 4 3" xfId="25087"/>
    <cellStyle name="Input 4 8 5" xfId="7767"/>
    <cellStyle name="Input 4 8 5 2" xfId="29679"/>
    <cellStyle name="Input 4 8 6" xfId="12996"/>
    <cellStyle name="Input 4 9" xfId="2532"/>
    <cellStyle name="Input 4 9 2" xfId="2533"/>
    <cellStyle name="Input 4 9 2 2" xfId="2534"/>
    <cellStyle name="Input 4 9 2 3" xfId="2535"/>
    <cellStyle name="Input 4 9 3" xfId="2536"/>
    <cellStyle name="Input 4 9 4" xfId="2537"/>
    <cellStyle name="Input 4 9 5" xfId="7768"/>
    <cellStyle name="Input 4 9 6" xfId="27071"/>
    <cellStyle name="Input 5" xfId="2538"/>
    <cellStyle name="Input 5 10" xfId="7769"/>
    <cellStyle name="Input 5 11" xfId="7770"/>
    <cellStyle name="Input 5 11 2" xfId="43803"/>
    <cellStyle name="Input 5 12" xfId="43910"/>
    <cellStyle name="Input 5 13" xfId="43959"/>
    <cellStyle name="Input 5 2" xfId="2539"/>
    <cellStyle name="Input 5 2 10" xfId="19482"/>
    <cellStyle name="Input 5 2 10 2" xfId="36152"/>
    <cellStyle name="Input 5 2 11" xfId="27188"/>
    <cellStyle name="Input 5 2 12" xfId="10282"/>
    <cellStyle name="Input 5 2 2" xfId="2540"/>
    <cellStyle name="Input 5 2 2 10" xfId="11269"/>
    <cellStyle name="Input 5 2 2 2" xfId="2541"/>
    <cellStyle name="Input 5 2 2 2 2" xfId="14422"/>
    <cellStyle name="Input 5 2 2 2 2 2" xfId="20185"/>
    <cellStyle name="Input 5 2 2 2 2 2 2" xfId="36854"/>
    <cellStyle name="Input 5 2 2 2 2 3" xfId="23327"/>
    <cellStyle name="Input 5 2 2 2 2 3 2" xfId="40034"/>
    <cellStyle name="Input 5 2 2 2 2 4" xfId="26108"/>
    <cellStyle name="Input 5 2 2 2 2 4 2" xfId="42848"/>
    <cellStyle name="Input 5 2 2 2 2 5" xfId="31094"/>
    <cellStyle name="Input 5 2 2 2 3" xfId="17899"/>
    <cellStyle name="Input 5 2 2 2 3 2" xfId="34575"/>
    <cellStyle name="Input 5 2 2 2 4" xfId="20875"/>
    <cellStyle name="Input 5 2 2 2 4 2" xfId="37544"/>
    <cellStyle name="Input 5 2 2 2 5" xfId="22867"/>
    <cellStyle name="Input 5 2 2 2 5 2" xfId="39569"/>
    <cellStyle name="Input 5 2 2 2 6" xfId="28498"/>
    <cellStyle name="Input 5 2 2 2 7" xfId="11748"/>
    <cellStyle name="Input 5 2 2 3" xfId="2542"/>
    <cellStyle name="Input 5 2 2 3 2" xfId="14680"/>
    <cellStyle name="Input 5 2 2 3 2 2" xfId="20443"/>
    <cellStyle name="Input 5 2 2 3 2 2 2" xfId="37111"/>
    <cellStyle name="Input 5 2 2 3 2 3" xfId="23583"/>
    <cellStyle name="Input 5 2 2 3 2 3 2" xfId="40292"/>
    <cellStyle name="Input 5 2 2 3 2 4" xfId="26365"/>
    <cellStyle name="Input 5 2 2 3 2 4 2" xfId="43106"/>
    <cellStyle name="Input 5 2 2 3 2 5" xfId="31351"/>
    <cellStyle name="Input 5 2 2 3 3" xfId="18157"/>
    <cellStyle name="Input 5 2 2 3 3 2" xfId="34832"/>
    <cellStyle name="Input 5 2 2 3 4" xfId="21410"/>
    <cellStyle name="Input 5 2 2 3 4 2" xfId="38083"/>
    <cellStyle name="Input 5 2 2 3 5" xfId="24460"/>
    <cellStyle name="Input 5 2 2 3 5 2" xfId="41179"/>
    <cellStyle name="Input 5 2 2 3 6" xfId="28754"/>
    <cellStyle name="Input 5 2 2 3 7" xfId="12006"/>
    <cellStyle name="Input 5 2 2 4" xfId="12776"/>
    <cellStyle name="Input 5 2 2 4 2" xfId="15391"/>
    <cellStyle name="Input 5 2 2 4 2 2" xfId="21032"/>
    <cellStyle name="Input 5 2 2 4 2 2 2" xfId="37701"/>
    <cellStyle name="Input 5 2 2 4 2 3" xfId="24144"/>
    <cellStyle name="Input 5 2 2 4 2 3 2" xfId="40861"/>
    <cellStyle name="Input 5 2 2 4 2 4" xfId="26862"/>
    <cellStyle name="Input 5 2 2 4 2 4 2" xfId="43603"/>
    <cellStyle name="Input 5 2 2 4 2 5" xfId="32062"/>
    <cellStyle name="Input 5 2 2 4 3" xfId="18789"/>
    <cellStyle name="Input 5 2 2 4 3 2" xfId="35467"/>
    <cellStyle name="Input 5 2 2 4 4" xfId="21998"/>
    <cellStyle name="Input 5 2 2 4 4 2" xfId="38680"/>
    <cellStyle name="Input 5 2 2 4 5" xfId="24949"/>
    <cellStyle name="Input 5 2 2 4 5 2" xfId="41676"/>
    <cellStyle name="Input 5 2 2 4 6" xfId="29464"/>
    <cellStyle name="Input 5 2 2 5" xfId="13941"/>
    <cellStyle name="Input 5 2 2 5 2" xfId="19737"/>
    <cellStyle name="Input 5 2 2 5 2 2" xfId="36407"/>
    <cellStyle name="Input 5 2 2 5 3" xfId="22886"/>
    <cellStyle name="Input 5 2 2 5 3 2" xfId="39588"/>
    <cellStyle name="Input 5 2 2 5 4" xfId="25694"/>
    <cellStyle name="Input 5 2 2 5 4 2" xfId="42433"/>
    <cellStyle name="Input 5 2 2 5 5" xfId="30614"/>
    <cellStyle name="Input 5 2 2 6" xfId="17438"/>
    <cellStyle name="Input 5 2 2 6 2" xfId="34115"/>
    <cellStyle name="Input 5 2 2 7" xfId="16511"/>
    <cellStyle name="Input 5 2 2 7 2" xfId="33183"/>
    <cellStyle name="Input 5 2 2 8" xfId="17486"/>
    <cellStyle name="Input 5 2 2 8 2" xfId="34163"/>
    <cellStyle name="Input 5 2 2 9" xfId="28022"/>
    <cellStyle name="Input 5 2 3" xfId="2543"/>
    <cellStyle name="Input 5 2 3 2" xfId="13490"/>
    <cellStyle name="Input 5 2 3 2 2" xfId="19360"/>
    <cellStyle name="Input 5 2 3 2 2 2" xfId="36031"/>
    <cellStyle name="Input 5 2 3 2 3" xfId="22535"/>
    <cellStyle name="Input 5 2 3 2 3 2" xfId="39231"/>
    <cellStyle name="Input 5 2 3 2 4" xfId="25392"/>
    <cellStyle name="Input 5 2 3 2 4 2" xfId="42129"/>
    <cellStyle name="Input 5 2 3 2 5" xfId="30165"/>
    <cellStyle name="Input 5 2 3 3" xfId="17043"/>
    <cellStyle name="Input 5 2 3 3 2" xfId="33719"/>
    <cellStyle name="Input 5 2 3 4" xfId="19525"/>
    <cellStyle name="Input 5 2 3 4 2" xfId="36195"/>
    <cellStyle name="Input 5 2 3 5" xfId="16532"/>
    <cellStyle name="Input 5 2 3 5 2" xfId="33204"/>
    <cellStyle name="Input 5 2 3 6" xfId="27576"/>
    <cellStyle name="Input 5 2 3 7" xfId="10803"/>
    <cellStyle name="Input 5 2 4" xfId="2544"/>
    <cellStyle name="Input 5 2 4 2" xfId="13292"/>
    <cellStyle name="Input 5 2 4 2 2" xfId="19200"/>
    <cellStyle name="Input 5 2 4 2 2 2" xfId="35871"/>
    <cellStyle name="Input 5 2 4 2 3" xfId="22384"/>
    <cellStyle name="Input 5 2 4 2 3 2" xfId="39077"/>
    <cellStyle name="Input 5 2 4 2 4" xfId="25259"/>
    <cellStyle name="Input 5 2 4 2 4 2" xfId="41995"/>
    <cellStyle name="Input 5 2 4 2 5" xfId="29968"/>
    <cellStyle name="Input 5 2 4 3" xfId="16882"/>
    <cellStyle name="Input 5 2 4 3 2" xfId="33557"/>
    <cellStyle name="Input 5 2 4 4" xfId="15974"/>
    <cellStyle name="Input 5 2 4 4 2" xfId="32640"/>
    <cellStyle name="Input 5 2 4 5" xfId="24326"/>
    <cellStyle name="Input 5 2 4 5 2" xfId="41044"/>
    <cellStyle name="Input 5 2 4 6" xfId="27379"/>
    <cellStyle name="Input 5 2 4 7" xfId="10613"/>
    <cellStyle name="Input 5 2 5" xfId="7771"/>
    <cellStyle name="Input 5 2 5 2" xfId="13451"/>
    <cellStyle name="Input 5 2 5 2 2" xfId="19326"/>
    <cellStyle name="Input 5 2 5 2 2 2" xfId="35996"/>
    <cellStyle name="Input 5 2 5 2 3" xfId="22503"/>
    <cellStyle name="Input 5 2 5 2 3 2" xfId="39197"/>
    <cellStyle name="Input 5 2 5 2 4" xfId="25367"/>
    <cellStyle name="Input 5 2 5 2 4 2" xfId="42104"/>
    <cellStyle name="Input 5 2 5 2 5" xfId="30126"/>
    <cellStyle name="Input 5 2 5 3" xfId="17005"/>
    <cellStyle name="Input 5 2 5 3 2" xfId="33681"/>
    <cellStyle name="Input 5 2 5 4" xfId="18292"/>
    <cellStyle name="Input 5 2 5 4 2" xfId="34967"/>
    <cellStyle name="Input 5 2 5 5" xfId="22865"/>
    <cellStyle name="Input 5 2 5 5 2" xfId="39567"/>
    <cellStyle name="Input 5 2 5 6" xfId="27537"/>
    <cellStyle name="Input 5 2 5 7" xfId="10764"/>
    <cellStyle name="Input 5 2 6" xfId="12202"/>
    <cellStyle name="Input 5 2 6 2" xfId="14876"/>
    <cellStyle name="Input 5 2 6 2 2" xfId="20603"/>
    <cellStyle name="Input 5 2 6 2 2 2" xfId="37271"/>
    <cellStyle name="Input 5 2 6 2 3" xfId="23738"/>
    <cellStyle name="Input 5 2 6 2 3 2" xfId="40448"/>
    <cellStyle name="Input 5 2 6 2 4" xfId="26497"/>
    <cellStyle name="Input 5 2 6 2 4 2" xfId="43238"/>
    <cellStyle name="Input 5 2 6 2 5" xfId="31547"/>
    <cellStyle name="Input 5 2 6 3" xfId="18316"/>
    <cellStyle name="Input 5 2 6 3 2" xfId="34991"/>
    <cellStyle name="Input 5 2 6 4" xfId="21563"/>
    <cellStyle name="Input 5 2 6 4 2" xfId="38237"/>
    <cellStyle name="Input 5 2 6 5" xfId="24591"/>
    <cellStyle name="Input 5 2 6 5 2" xfId="41311"/>
    <cellStyle name="Input 5 2 6 6" xfId="28949"/>
    <cellStyle name="Input 5 2 7" xfId="13100"/>
    <cellStyle name="Input 5 2 7 2" xfId="19038"/>
    <cellStyle name="Input 5 2 7 2 2" xfId="35709"/>
    <cellStyle name="Input 5 2 7 3" xfId="22236"/>
    <cellStyle name="Input 5 2 7 3 2" xfId="38927"/>
    <cellStyle name="Input 5 2 7 4" xfId="25133"/>
    <cellStyle name="Input 5 2 7 4 2" xfId="41868"/>
    <cellStyle name="Input 5 2 7 5" xfId="29777"/>
    <cellStyle name="Input 5 2 8" xfId="16619"/>
    <cellStyle name="Input 5 2 8 2" xfId="33292"/>
    <cellStyle name="Input 5 2 9" xfId="16048"/>
    <cellStyle name="Input 5 2 9 2" xfId="32716"/>
    <cellStyle name="Input 5 3" xfId="2545"/>
    <cellStyle name="Input 5 3 10" xfId="16309"/>
    <cellStyle name="Input 5 3 10 2" xfId="32976"/>
    <cellStyle name="Input 5 3 11" xfId="27242"/>
    <cellStyle name="Input 5 3 12" xfId="10456"/>
    <cellStyle name="Input 5 3 2" xfId="2546"/>
    <cellStyle name="Input 5 3 2 10" xfId="11323"/>
    <cellStyle name="Input 5 3 2 2" xfId="11790"/>
    <cellStyle name="Input 5 3 2 2 2" xfId="14464"/>
    <cellStyle name="Input 5 3 2 2 2 2" xfId="20227"/>
    <cellStyle name="Input 5 3 2 2 2 2 2" xfId="36896"/>
    <cellStyle name="Input 5 3 2 2 2 3" xfId="23368"/>
    <cellStyle name="Input 5 3 2 2 2 3 2" xfId="40076"/>
    <cellStyle name="Input 5 3 2 2 2 4" xfId="26150"/>
    <cellStyle name="Input 5 3 2 2 2 4 2" xfId="42890"/>
    <cellStyle name="Input 5 3 2 2 2 5" xfId="31136"/>
    <cellStyle name="Input 5 3 2 2 3" xfId="17941"/>
    <cellStyle name="Input 5 3 2 2 3 2" xfId="34617"/>
    <cellStyle name="Input 5 3 2 2 4" xfId="18890"/>
    <cellStyle name="Input 5 3 2 2 4 2" xfId="35568"/>
    <cellStyle name="Input 5 3 2 2 5" xfId="16787"/>
    <cellStyle name="Input 5 3 2 2 5 2" xfId="33461"/>
    <cellStyle name="Input 5 3 2 2 6" xfId="28539"/>
    <cellStyle name="Input 5 3 2 3" xfId="12044"/>
    <cellStyle name="Input 5 3 2 3 2" xfId="14718"/>
    <cellStyle name="Input 5 3 2 3 2 2" xfId="20481"/>
    <cellStyle name="Input 5 3 2 3 2 2 2" xfId="37149"/>
    <cellStyle name="Input 5 3 2 3 2 3" xfId="23620"/>
    <cellStyle name="Input 5 3 2 3 2 3 2" xfId="40330"/>
    <cellStyle name="Input 5 3 2 3 2 4" xfId="26403"/>
    <cellStyle name="Input 5 3 2 3 2 4 2" xfId="43144"/>
    <cellStyle name="Input 5 3 2 3 2 5" xfId="31389"/>
    <cellStyle name="Input 5 3 2 3 3" xfId="18195"/>
    <cellStyle name="Input 5 3 2 3 3 2" xfId="34870"/>
    <cellStyle name="Input 5 3 2 3 4" xfId="21447"/>
    <cellStyle name="Input 5 3 2 3 4 2" xfId="38121"/>
    <cellStyle name="Input 5 3 2 3 5" xfId="24497"/>
    <cellStyle name="Input 5 3 2 3 5 2" xfId="41217"/>
    <cellStyle name="Input 5 3 2 3 6" xfId="28791"/>
    <cellStyle name="Input 5 3 2 4" xfId="12835"/>
    <cellStyle name="Input 5 3 2 4 2" xfId="15448"/>
    <cellStyle name="Input 5 3 2 4 2 2" xfId="21083"/>
    <cellStyle name="Input 5 3 2 4 2 2 2" xfId="37752"/>
    <cellStyle name="Input 5 3 2 4 2 3" xfId="24196"/>
    <cellStyle name="Input 5 3 2 4 2 3 2" xfId="40913"/>
    <cellStyle name="Input 5 3 2 4 2 4" xfId="26902"/>
    <cellStyle name="Input 5 3 2 4 2 4 2" xfId="43643"/>
    <cellStyle name="Input 5 3 2 4 2 5" xfId="32119"/>
    <cellStyle name="Input 5 3 2 4 3" xfId="18842"/>
    <cellStyle name="Input 5 3 2 4 3 2" xfId="35520"/>
    <cellStyle name="Input 5 3 2 4 4" xfId="22051"/>
    <cellStyle name="Input 5 3 2 4 4 2" xfId="38733"/>
    <cellStyle name="Input 5 3 2 4 5" xfId="24989"/>
    <cellStyle name="Input 5 3 2 4 5 2" xfId="41716"/>
    <cellStyle name="Input 5 3 2 4 6" xfId="29521"/>
    <cellStyle name="Input 5 3 2 5" xfId="13996"/>
    <cellStyle name="Input 5 3 2 5 2" xfId="19786"/>
    <cellStyle name="Input 5 3 2 5 2 2" xfId="36456"/>
    <cellStyle name="Input 5 3 2 5 3" xfId="22936"/>
    <cellStyle name="Input 5 3 2 5 3 2" xfId="39638"/>
    <cellStyle name="Input 5 3 2 5 4" xfId="25732"/>
    <cellStyle name="Input 5 3 2 5 4 2" xfId="42471"/>
    <cellStyle name="Input 5 3 2 5 5" xfId="30669"/>
    <cellStyle name="Input 5 3 2 6" xfId="17493"/>
    <cellStyle name="Input 5 3 2 6 2" xfId="34170"/>
    <cellStyle name="Input 5 3 2 7" xfId="19628"/>
    <cellStyle name="Input 5 3 2 7 2" xfId="36299"/>
    <cellStyle name="Input 5 3 2 8" xfId="15913"/>
    <cellStyle name="Input 5 3 2 8 2" xfId="32577"/>
    <cellStyle name="Input 5 3 2 9" xfId="28077"/>
    <cellStyle name="Input 5 3 3" xfId="2547"/>
    <cellStyle name="Input 5 3 3 2" xfId="13559"/>
    <cellStyle name="Input 5 3 3 2 2" xfId="19424"/>
    <cellStyle name="Input 5 3 3 2 2 2" xfId="36094"/>
    <cellStyle name="Input 5 3 3 2 3" xfId="22594"/>
    <cellStyle name="Input 5 3 3 2 3 2" xfId="39293"/>
    <cellStyle name="Input 5 3 3 2 4" xfId="25443"/>
    <cellStyle name="Input 5 3 3 2 4 2" xfId="42181"/>
    <cellStyle name="Input 5 3 3 2 5" xfId="30233"/>
    <cellStyle name="Input 5 3 3 3" xfId="17109"/>
    <cellStyle name="Input 5 3 3 3 2" xfId="33785"/>
    <cellStyle name="Input 5 3 3 4" xfId="15881"/>
    <cellStyle name="Input 5 3 3 4 2" xfId="32545"/>
    <cellStyle name="Input 5 3 3 5" xfId="16140"/>
    <cellStyle name="Input 5 3 3 5 2" xfId="32805"/>
    <cellStyle name="Input 5 3 3 6" xfId="27642"/>
    <cellStyle name="Input 5 3 3 7" xfId="10871"/>
    <cellStyle name="Input 5 3 4" xfId="7772"/>
    <cellStyle name="Input 5 3 4 2" xfId="14164"/>
    <cellStyle name="Input 5 3 4 2 2" xfId="19927"/>
    <cellStyle name="Input 5 3 4 2 2 2" xfId="36597"/>
    <cellStyle name="Input 5 3 4 2 3" xfId="23073"/>
    <cellStyle name="Input 5 3 4 2 3 2" xfId="39776"/>
    <cellStyle name="Input 5 3 4 2 4" xfId="25852"/>
    <cellStyle name="Input 5 3 4 2 4 2" xfId="42591"/>
    <cellStyle name="Input 5 3 4 2 5" xfId="30837"/>
    <cellStyle name="Input 5 3 4 3" xfId="17641"/>
    <cellStyle name="Input 5 3 4 3 2" xfId="34318"/>
    <cellStyle name="Input 5 3 4 4" xfId="17482"/>
    <cellStyle name="Input 5 3 4 4 2" xfId="34159"/>
    <cellStyle name="Input 5 3 4 5" xfId="21185"/>
    <cellStyle name="Input 5 3 4 5 2" xfId="37855"/>
    <cellStyle name="Input 5 3 4 6" xfId="28244"/>
    <cellStyle name="Input 5 3 4 7" xfId="11490"/>
    <cellStyle name="Input 5 3 5" xfId="7773"/>
    <cellStyle name="Input 5 3 5 2" xfId="14158"/>
    <cellStyle name="Input 5 3 5 2 2" xfId="19921"/>
    <cellStyle name="Input 5 3 5 2 2 2" xfId="36591"/>
    <cellStyle name="Input 5 3 5 2 3" xfId="23067"/>
    <cellStyle name="Input 5 3 5 2 3 2" xfId="39770"/>
    <cellStyle name="Input 5 3 5 2 4" xfId="25846"/>
    <cellStyle name="Input 5 3 5 2 4 2" xfId="42585"/>
    <cellStyle name="Input 5 3 5 2 5" xfId="30831"/>
    <cellStyle name="Input 5 3 5 3" xfId="17635"/>
    <cellStyle name="Input 5 3 5 3 2" xfId="34312"/>
    <cellStyle name="Input 5 3 5 4" xfId="18355"/>
    <cellStyle name="Input 5 3 5 4 2" xfId="35030"/>
    <cellStyle name="Input 5 3 5 5" xfId="16677"/>
    <cellStyle name="Input 5 3 5 5 2" xfId="33351"/>
    <cellStyle name="Input 5 3 5 6" xfId="28238"/>
    <cellStyle name="Input 5 3 5 7" xfId="11484"/>
    <cellStyle name="Input 5 3 6" xfId="12257"/>
    <cellStyle name="Input 5 3 6 2" xfId="14931"/>
    <cellStyle name="Input 5 3 6 2 2" xfId="20652"/>
    <cellStyle name="Input 5 3 6 2 2 2" xfId="37320"/>
    <cellStyle name="Input 5 3 6 2 3" xfId="23784"/>
    <cellStyle name="Input 5 3 6 2 3 2" xfId="40495"/>
    <cellStyle name="Input 5 3 6 2 4" xfId="26535"/>
    <cellStyle name="Input 5 3 6 2 4 2" xfId="43276"/>
    <cellStyle name="Input 5 3 6 2 5" xfId="31602"/>
    <cellStyle name="Input 5 3 6 3" xfId="18365"/>
    <cellStyle name="Input 5 3 6 3 2" xfId="35040"/>
    <cellStyle name="Input 5 3 6 4" xfId="21610"/>
    <cellStyle name="Input 5 3 6 4 2" xfId="38285"/>
    <cellStyle name="Input 5 3 6 5" xfId="24628"/>
    <cellStyle name="Input 5 3 6 5 2" xfId="41349"/>
    <cellStyle name="Input 5 3 6 6" xfId="29004"/>
    <cellStyle name="Input 5 3 7" xfId="13155"/>
    <cellStyle name="Input 5 3 7 2" xfId="19087"/>
    <cellStyle name="Input 5 3 7 2 2" xfId="35758"/>
    <cellStyle name="Input 5 3 7 3" xfId="22281"/>
    <cellStyle name="Input 5 3 7 3 2" xfId="38974"/>
    <cellStyle name="Input 5 3 7 4" xfId="25170"/>
    <cellStyle name="Input 5 3 7 4 2" xfId="41906"/>
    <cellStyle name="Input 5 3 7 5" xfId="29831"/>
    <cellStyle name="Input 5 3 8" xfId="16744"/>
    <cellStyle name="Input 5 3 8 2" xfId="33418"/>
    <cellStyle name="Input 5 3 9" xfId="16825"/>
    <cellStyle name="Input 5 3 9 2" xfId="33500"/>
    <cellStyle name="Input 5 4" xfId="2548"/>
    <cellStyle name="Input 5 4 10" xfId="16369"/>
    <cellStyle name="Input 5 4 10 2" xfId="33037"/>
    <cellStyle name="Input 5 4 11" xfId="27327"/>
    <cellStyle name="Input 5 4 12" xfId="10555"/>
    <cellStyle name="Input 5 4 2" xfId="2549"/>
    <cellStyle name="Input 5 4 2 10" xfId="11413"/>
    <cellStyle name="Input 5 4 2 2" xfId="2550"/>
    <cellStyle name="Input 5 4 2 2 2" xfId="14528"/>
    <cellStyle name="Input 5 4 2 2 2 2" xfId="20291"/>
    <cellStyle name="Input 5 4 2 2 2 2 2" xfId="36960"/>
    <cellStyle name="Input 5 4 2 2 2 3" xfId="23432"/>
    <cellStyle name="Input 5 4 2 2 2 3 2" xfId="40140"/>
    <cellStyle name="Input 5 4 2 2 2 4" xfId="26214"/>
    <cellStyle name="Input 5 4 2 2 2 4 2" xfId="42954"/>
    <cellStyle name="Input 5 4 2 2 2 5" xfId="31200"/>
    <cellStyle name="Input 5 4 2 2 3" xfId="18005"/>
    <cellStyle name="Input 5 4 2 2 3 2" xfId="34681"/>
    <cellStyle name="Input 5 4 2 2 4" xfId="16238"/>
    <cellStyle name="Input 5 4 2 2 4 2" xfId="32903"/>
    <cellStyle name="Input 5 4 2 2 5" xfId="16206"/>
    <cellStyle name="Input 5 4 2 2 5 2" xfId="32872"/>
    <cellStyle name="Input 5 4 2 2 6" xfId="28603"/>
    <cellStyle name="Input 5 4 2 2 7" xfId="11854"/>
    <cellStyle name="Input 5 4 2 3" xfId="2551"/>
    <cellStyle name="Input 5 4 2 3 2" xfId="14778"/>
    <cellStyle name="Input 5 4 2 3 2 2" xfId="20541"/>
    <cellStyle name="Input 5 4 2 3 2 2 2" xfId="37209"/>
    <cellStyle name="Input 5 4 2 3 2 3" xfId="23680"/>
    <cellStyle name="Input 5 4 2 3 2 3 2" xfId="40390"/>
    <cellStyle name="Input 5 4 2 3 2 4" xfId="26463"/>
    <cellStyle name="Input 5 4 2 3 2 4 2" xfId="43204"/>
    <cellStyle name="Input 5 4 2 3 2 5" xfId="31449"/>
    <cellStyle name="Input 5 4 2 3 3" xfId="18255"/>
    <cellStyle name="Input 5 4 2 3 3 2" xfId="34930"/>
    <cellStyle name="Input 5 4 2 3 4" xfId="21507"/>
    <cellStyle name="Input 5 4 2 3 4 2" xfId="38181"/>
    <cellStyle name="Input 5 4 2 3 5" xfId="24557"/>
    <cellStyle name="Input 5 4 2 3 5 2" xfId="41277"/>
    <cellStyle name="Input 5 4 2 3 6" xfId="28851"/>
    <cellStyle name="Input 5 4 2 3 7" xfId="12104"/>
    <cellStyle name="Input 5 4 2 4" xfId="12920"/>
    <cellStyle name="Input 5 4 2 4 2" xfId="15533"/>
    <cellStyle name="Input 5 4 2 4 2 2" xfId="21155"/>
    <cellStyle name="Input 5 4 2 4 2 2 2" xfId="37825"/>
    <cellStyle name="Input 5 4 2 4 2 3" xfId="24268"/>
    <cellStyle name="Input 5 4 2 4 2 3 2" xfId="40985"/>
    <cellStyle name="Input 5 4 2 4 2 4" xfId="26962"/>
    <cellStyle name="Input 5 4 2 4 2 4 2" xfId="43703"/>
    <cellStyle name="Input 5 4 2 4 2 5" xfId="32204"/>
    <cellStyle name="Input 5 4 2 4 3" xfId="18913"/>
    <cellStyle name="Input 5 4 2 4 3 2" xfId="35592"/>
    <cellStyle name="Input 5 4 2 4 4" xfId="22122"/>
    <cellStyle name="Input 5 4 2 4 4 2" xfId="38805"/>
    <cellStyle name="Input 5 4 2 4 5" xfId="25049"/>
    <cellStyle name="Input 5 4 2 4 5 2" xfId="41776"/>
    <cellStyle name="Input 5 4 2 4 6" xfId="29606"/>
    <cellStyle name="Input 5 4 2 5" xfId="14081"/>
    <cellStyle name="Input 5 4 2 5 2" xfId="19859"/>
    <cellStyle name="Input 5 4 2 5 2 2" xfId="36529"/>
    <cellStyle name="Input 5 4 2 5 3" xfId="23009"/>
    <cellStyle name="Input 5 4 2 5 3 2" xfId="39711"/>
    <cellStyle name="Input 5 4 2 5 4" xfId="25792"/>
    <cellStyle name="Input 5 4 2 5 4 2" xfId="42531"/>
    <cellStyle name="Input 5 4 2 5 5" xfId="30754"/>
    <cellStyle name="Input 5 4 2 6" xfId="17576"/>
    <cellStyle name="Input 5 4 2 6 2" xfId="34253"/>
    <cellStyle name="Input 5 4 2 7" xfId="18775"/>
    <cellStyle name="Input 5 4 2 7 2" xfId="35453"/>
    <cellStyle name="Input 5 4 2 8" xfId="22781"/>
    <cellStyle name="Input 5 4 2 8 2" xfId="39482"/>
    <cellStyle name="Input 5 4 2 9" xfId="28162"/>
    <cellStyle name="Input 5 4 3" xfId="2552"/>
    <cellStyle name="Input 5 4 3 2" xfId="13644"/>
    <cellStyle name="Input 5 4 3 2 2" xfId="19500"/>
    <cellStyle name="Input 5 4 3 2 2 2" xfId="36170"/>
    <cellStyle name="Input 5 4 3 2 3" xfId="22662"/>
    <cellStyle name="Input 5 4 3 2 3 2" xfId="39362"/>
    <cellStyle name="Input 5 4 3 2 4" xfId="25503"/>
    <cellStyle name="Input 5 4 3 2 4 2" xfId="42241"/>
    <cellStyle name="Input 5 4 3 2 5" xfId="30318"/>
    <cellStyle name="Input 5 4 3 3" xfId="17191"/>
    <cellStyle name="Input 5 4 3 3 2" xfId="33868"/>
    <cellStyle name="Input 5 4 3 4" xfId="16257"/>
    <cellStyle name="Input 5 4 3 4 2" xfId="32922"/>
    <cellStyle name="Input 5 4 3 5" xfId="24319"/>
    <cellStyle name="Input 5 4 3 5 2" xfId="41037"/>
    <cellStyle name="Input 5 4 3 6" xfId="27726"/>
    <cellStyle name="Input 5 4 3 7" xfId="10961"/>
    <cellStyle name="Input 5 4 4" xfId="2553"/>
    <cellStyle name="Input 5 4 4 2" xfId="14228"/>
    <cellStyle name="Input 5 4 4 2 2" xfId="19991"/>
    <cellStyle name="Input 5 4 4 2 2 2" xfId="36661"/>
    <cellStyle name="Input 5 4 4 2 3" xfId="23137"/>
    <cellStyle name="Input 5 4 4 2 3 2" xfId="39840"/>
    <cellStyle name="Input 5 4 4 2 4" xfId="25916"/>
    <cellStyle name="Input 5 4 4 2 4 2" xfId="42655"/>
    <cellStyle name="Input 5 4 4 2 5" xfId="30901"/>
    <cellStyle name="Input 5 4 4 3" xfId="17705"/>
    <cellStyle name="Input 5 4 4 3 2" xfId="34382"/>
    <cellStyle name="Input 5 4 4 4" xfId="16493"/>
    <cellStyle name="Input 5 4 4 4 2" xfId="33165"/>
    <cellStyle name="Input 5 4 4 5" xfId="21761"/>
    <cellStyle name="Input 5 4 4 5 2" xfId="38439"/>
    <cellStyle name="Input 5 4 4 6" xfId="28308"/>
    <cellStyle name="Input 5 4 4 7" xfId="11554"/>
    <cellStyle name="Input 5 4 5" xfId="7774"/>
    <cellStyle name="Input 5 4 5 2" xfId="13399"/>
    <cellStyle name="Input 5 4 5 2 2" xfId="19276"/>
    <cellStyle name="Input 5 4 5 2 2 2" xfId="35947"/>
    <cellStyle name="Input 5 4 5 2 3" xfId="22456"/>
    <cellStyle name="Input 5 4 5 2 3 2" xfId="39149"/>
    <cellStyle name="Input 5 4 5 2 4" xfId="25321"/>
    <cellStyle name="Input 5 4 5 2 4 2" xfId="42057"/>
    <cellStyle name="Input 5 4 5 2 5" xfId="30075"/>
    <cellStyle name="Input 5 4 5 3" xfId="16955"/>
    <cellStyle name="Input 5 4 5 3 2" xfId="33631"/>
    <cellStyle name="Input 5 4 5 4" xfId="18655"/>
    <cellStyle name="Input 5 4 5 4 2" xfId="35332"/>
    <cellStyle name="Input 5 4 5 5" xfId="16127"/>
    <cellStyle name="Input 5 4 5 5 2" xfId="32791"/>
    <cellStyle name="Input 5 4 5 6" xfId="27486"/>
    <cellStyle name="Input 5 4 5 7" xfId="10716"/>
    <cellStyle name="Input 5 4 6" xfId="12342"/>
    <cellStyle name="Input 5 4 6 2" xfId="15016"/>
    <cellStyle name="Input 5 4 6 2 2" xfId="20726"/>
    <cellStyle name="Input 5 4 6 2 2 2" xfId="37395"/>
    <cellStyle name="Input 5 4 6 2 3" xfId="23854"/>
    <cellStyle name="Input 5 4 6 2 3 2" xfId="40565"/>
    <cellStyle name="Input 5 4 6 2 4" xfId="26595"/>
    <cellStyle name="Input 5 4 6 2 4 2" xfId="43336"/>
    <cellStyle name="Input 5 4 6 2 5" xfId="31687"/>
    <cellStyle name="Input 5 4 6 3" xfId="18438"/>
    <cellStyle name="Input 5 4 6 3 2" xfId="35115"/>
    <cellStyle name="Input 5 4 6 4" xfId="21681"/>
    <cellStyle name="Input 5 4 6 4 2" xfId="38356"/>
    <cellStyle name="Input 5 4 6 5" xfId="24688"/>
    <cellStyle name="Input 5 4 6 5 2" xfId="41409"/>
    <cellStyle name="Input 5 4 6 6" xfId="29089"/>
    <cellStyle name="Input 5 4 7" xfId="13240"/>
    <cellStyle name="Input 5 4 7 2" xfId="19162"/>
    <cellStyle name="Input 5 4 7 2 2" xfId="35833"/>
    <cellStyle name="Input 5 4 7 3" xfId="22350"/>
    <cellStyle name="Input 5 4 7 3 2" xfId="39043"/>
    <cellStyle name="Input 5 4 7 4" xfId="25230"/>
    <cellStyle name="Input 5 4 7 4 2" xfId="41966"/>
    <cellStyle name="Input 5 4 7 5" xfId="29916"/>
    <cellStyle name="Input 5 4 8" xfId="16834"/>
    <cellStyle name="Input 5 4 8 2" xfId="33509"/>
    <cellStyle name="Input 5 4 9" xfId="15988"/>
    <cellStyle name="Input 5 4 9 2" xfId="32654"/>
    <cellStyle name="Input 5 5" xfId="2554"/>
    <cellStyle name="Input 5 5 10" xfId="11035"/>
    <cellStyle name="Input 5 5 2" xfId="2555"/>
    <cellStyle name="Input 5 5 2 2" xfId="2556"/>
    <cellStyle name="Input 5 5 2 2 2" xfId="20042"/>
    <cellStyle name="Input 5 5 2 2 2 2" xfId="36712"/>
    <cellStyle name="Input 5 5 2 2 3" xfId="23187"/>
    <cellStyle name="Input 5 5 2 2 3 2" xfId="39891"/>
    <cellStyle name="Input 5 5 2 2 4" xfId="25966"/>
    <cellStyle name="Input 5 5 2 2 4 2" xfId="42705"/>
    <cellStyle name="Input 5 5 2 2 5" xfId="30952"/>
    <cellStyle name="Input 5 5 2 2 6" xfId="14279"/>
    <cellStyle name="Input 5 5 2 3" xfId="2557"/>
    <cellStyle name="Input 5 5 2 3 2" xfId="34433"/>
    <cellStyle name="Input 5 5 2 3 3" xfId="17756"/>
    <cellStyle name="Input 5 5 2 4" xfId="20640"/>
    <cellStyle name="Input 5 5 2 4 2" xfId="37308"/>
    <cellStyle name="Input 5 5 2 5" xfId="17090"/>
    <cellStyle name="Input 5 5 2 5 2" xfId="33765"/>
    <cellStyle name="Input 5 5 2 6" xfId="28358"/>
    <cellStyle name="Input 5 5 2 7" xfId="11605"/>
    <cellStyle name="Input 5 5 3" xfId="2558"/>
    <cellStyle name="Input 5 5 3 2" xfId="13439"/>
    <cellStyle name="Input 5 5 3 2 2" xfId="19316"/>
    <cellStyle name="Input 5 5 3 2 2 2" xfId="35987"/>
    <cellStyle name="Input 5 5 3 2 3" xfId="22494"/>
    <cellStyle name="Input 5 5 3 2 3 2" xfId="39187"/>
    <cellStyle name="Input 5 5 3 2 4" xfId="25358"/>
    <cellStyle name="Input 5 5 3 2 4 2" xfId="42094"/>
    <cellStyle name="Input 5 5 3 2 5" xfId="30115"/>
    <cellStyle name="Input 5 5 3 3" xfId="16995"/>
    <cellStyle name="Input 5 5 3 3 2" xfId="33671"/>
    <cellStyle name="Input 5 5 3 4" xfId="16272"/>
    <cellStyle name="Input 5 5 3 4 2" xfId="32938"/>
    <cellStyle name="Input 5 5 3 5" xfId="24293"/>
    <cellStyle name="Input 5 5 3 5 2" xfId="41010"/>
    <cellStyle name="Input 5 5 3 6" xfId="27526"/>
    <cellStyle name="Input 5 5 3 7" xfId="10755"/>
    <cellStyle name="Input 5 5 4" xfId="2559"/>
    <cellStyle name="Input 5 5 4 2" xfId="15125"/>
    <cellStyle name="Input 5 5 4 2 2" xfId="20814"/>
    <cellStyle name="Input 5 5 4 2 2 2" xfId="37483"/>
    <cellStyle name="Input 5 5 4 2 3" xfId="23936"/>
    <cellStyle name="Input 5 5 4 2 3 2" xfId="40649"/>
    <cellStyle name="Input 5 5 4 2 4" xfId="26672"/>
    <cellStyle name="Input 5 5 4 2 4 2" xfId="43413"/>
    <cellStyle name="Input 5 5 4 2 5" xfId="31796"/>
    <cellStyle name="Input 5 5 4 3" xfId="18546"/>
    <cellStyle name="Input 5 5 4 3 2" xfId="35223"/>
    <cellStyle name="Input 5 5 4 4" xfId="21775"/>
    <cellStyle name="Input 5 5 4 4 2" xfId="38453"/>
    <cellStyle name="Input 5 5 4 5" xfId="24763"/>
    <cellStyle name="Input 5 5 4 5 2" xfId="41486"/>
    <cellStyle name="Input 5 5 4 6" xfId="29198"/>
    <cellStyle name="Input 5 5 4 7" xfId="12477"/>
    <cellStyle name="Input 5 5 5" xfId="13729"/>
    <cellStyle name="Input 5 5 5 2" xfId="19570"/>
    <cellStyle name="Input 5 5 5 2 2" xfId="36241"/>
    <cellStyle name="Input 5 5 5 3" xfId="22727"/>
    <cellStyle name="Input 5 5 5 3 2" xfId="39427"/>
    <cellStyle name="Input 5 5 5 4" xfId="25558"/>
    <cellStyle name="Input 5 5 5 4 2" xfId="42296"/>
    <cellStyle name="Input 5 5 5 5" xfId="30403"/>
    <cellStyle name="Input 5 5 6" xfId="17256"/>
    <cellStyle name="Input 5 5 6 2" xfId="33933"/>
    <cellStyle name="Input 5 5 7" xfId="15815"/>
    <cellStyle name="Input 5 5 7 2" xfId="32477"/>
    <cellStyle name="Input 5 5 8" xfId="20727"/>
    <cellStyle name="Input 5 5 8 2" xfId="37396"/>
    <cellStyle name="Input 5 5 9" xfId="27811"/>
    <cellStyle name="Input 5 6" xfId="2560"/>
    <cellStyle name="Input 5 6 2" xfId="7775"/>
    <cellStyle name="Input 5 6 2 2" xfId="14304"/>
    <cellStyle name="Input 5 6 2 2 2" xfId="20067"/>
    <cellStyle name="Input 5 6 2 2 2 2" xfId="36737"/>
    <cellStyle name="Input 5 6 2 2 3" xfId="23211"/>
    <cellStyle name="Input 5 6 2 2 3 2" xfId="39916"/>
    <cellStyle name="Input 5 6 2 2 4" xfId="25991"/>
    <cellStyle name="Input 5 6 2 2 4 2" xfId="42730"/>
    <cellStyle name="Input 5 6 2 2 5" xfId="30977"/>
    <cellStyle name="Input 5 6 2 3" xfId="17781"/>
    <cellStyle name="Input 5 6 2 3 2" xfId="34458"/>
    <cellStyle name="Input 5 6 2 4" xfId="16245"/>
    <cellStyle name="Input 5 6 2 4 2" xfId="32910"/>
    <cellStyle name="Input 5 6 2 5" xfId="15855"/>
    <cellStyle name="Input 5 6 2 5 2" xfId="32519"/>
    <cellStyle name="Input 5 6 2 6" xfId="28382"/>
    <cellStyle name="Input 5 6 2 7" xfId="11630"/>
    <cellStyle name="Input 5 6 3" xfId="11894"/>
    <cellStyle name="Input 5 6 3 2" xfId="14568"/>
    <cellStyle name="Input 5 6 3 2 2" xfId="20331"/>
    <cellStyle name="Input 5 6 3 2 2 2" xfId="37000"/>
    <cellStyle name="Input 5 6 3 2 3" xfId="23472"/>
    <cellStyle name="Input 5 6 3 2 3 2" xfId="40180"/>
    <cellStyle name="Input 5 6 3 2 4" xfId="26254"/>
    <cellStyle name="Input 5 6 3 2 4 2" xfId="42994"/>
    <cellStyle name="Input 5 6 3 2 5" xfId="31240"/>
    <cellStyle name="Input 5 6 3 3" xfId="18045"/>
    <cellStyle name="Input 5 6 3 3 2" xfId="34721"/>
    <cellStyle name="Input 5 6 3 4" xfId="21299"/>
    <cellStyle name="Input 5 6 3 4 2" xfId="37971"/>
    <cellStyle name="Input 5 6 3 5" xfId="16082"/>
    <cellStyle name="Input 5 6 3 5 2" xfId="32750"/>
    <cellStyle name="Input 5 6 3 6" xfId="28643"/>
    <cellStyle name="Input 5 6 4" xfId="12539"/>
    <cellStyle name="Input 5 6 4 2" xfId="15178"/>
    <cellStyle name="Input 5 6 4 2 2" xfId="20852"/>
    <cellStyle name="Input 5 6 4 2 2 2" xfId="37521"/>
    <cellStyle name="Input 5 6 4 2 3" xfId="23972"/>
    <cellStyle name="Input 5 6 4 2 3 2" xfId="40685"/>
    <cellStyle name="Input 5 6 4 2 4" xfId="26707"/>
    <cellStyle name="Input 5 6 4 2 4 2" xfId="43448"/>
    <cellStyle name="Input 5 6 4 2 5" xfId="31849"/>
    <cellStyle name="Input 5 6 4 3" xfId="18589"/>
    <cellStyle name="Input 5 6 4 3 2" xfId="35266"/>
    <cellStyle name="Input 5 6 4 4" xfId="21814"/>
    <cellStyle name="Input 5 6 4 4 2" xfId="38492"/>
    <cellStyle name="Input 5 6 4 5" xfId="24798"/>
    <cellStyle name="Input 5 6 4 5 2" xfId="41521"/>
    <cellStyle name="Input 5 6 4 6" xfId="29251"/>
    <cellStyle name="Input 5 6 5" xfId="13772"/>
    <cellStyle name="Input 5 6 5 2" xfId="19598"/>
    <cellStyle name="Input 5 6 5 2 2" xfId="36269"/>
    <cellStyle name="Input 5 6 5 3" xfId="22753"/>
    <cellStyle name="Input 5 6 5 3 2" xfId="39453"/>
    <cellStyle name="Input 5 6 5 4" xfId="25583"/>
    <cellStyle name="Input 5 6 5 4 2" xfId="42321"/>
    <cellStyle name="Input 5 6 5 5" xfId="30446"/>
    <cellStyle name="Input 5 6 6" xfId="17284"/>
    <cellStyle name="Input 5 6 6 2" xfId="33961"/>
    <cellStyle name="Input 5 6 7" xfId="16527"/>
    <cellStyle name="Input 5 6 7 2" xfId="33199"/>
    <cellStyle name="Input 5 6 8" xfId="16441"/>
    <cellStyle name="Input 5 6 8 2" xfId="33111"/>
    <cellStyle name="Input 5 6 9" xfId="27854"/>
    <cellStyle name="Input 5 7" xfId="2561"/>
    <cellStyle name="Input 5 7 2" xfId="12802"/>
    <cellStyle name="Input 5 7 2 2" xfId="15417"/>
    <cellStyle name="Input 5 7 2 2 2" xfId="21055"/>
    <cellStyle name="Input 5 7 2 2 2 2" xfId="37724"/>
    <cellStyle name="Input 5 7 2 2 3" xfId="24165"/>
    <cellStyle name="Input 5 7 2 2 3 2" xfId="40882"/>
    <cellStyle name="Input 5 7 2 2 4" xfId="26883"/>
    <cellStyle name="Input 5 7 2 2 4 2" xfId="43624"/>
    <cellStyle name="Input 5 7 2 2 5" xfId="32088"/>
    <cellStyle name="Input 5 7 2 3" xfId="18812"/>
    <cellStyle name="Input 5 7 2 3 2" xfId="35490"/>
    <cellStyle name="Input 5 7 2 4" xfId="22019"/>
    <cellStyle name="Input 5 7 2 4 2" xfId="38701"/>
    <cellStyle name="Input 5 7 2 5" xfId="24970"/>
    <cellStyle name="Input 5 7 2 5 2" xfId="41697"/>
    <cellStyle name="Input 5 7 2 6" xfId="29490"/>
    <cellStyle name="Input 5 7 3" xfId="13340"/>
    <cellStyle name="Input 5 7 3 2" xfId="19248"/>
    <cellStyle name="Input 5 7 3 2 2" xfId="35919"/>
    <cellStyle name="Input 5 7 3 3" xfId="22430"/>
    <cellStyle name="Input 5 7 3 3 2" xfId="39123"/>
    <cellStyle name="Input 5 7 3 4" xfId="25295"/>
    <cellStyle name="Input 5 7 3 4 2" xfId="42031"/>
    <cellStyle name="Input 5 7 3 5" xfId="30016"/>
    <cellStyle name="Input 5 7 4" xfId="16927"/>
    <cellStyle name="Input 5 7 4 2" xfId="33603"/>
    <cellStyle name="Input 5 7 5" xfId="15941"/>
    <cellStyle name="Input 5 7 5 2" xfId="32606"/>
    <cellStyle name="Input 5 7 6" xfId="16119"/>
    <cellStyle name="Input 5 7 6 2" xfId="32783"/>
    <cellStyle name="Input 5 7 7" xfId="27427"/>
    <cellStyle name="Input 5 7 8" xfId="10659"/>
    <cellStyle name="Input 5 8" xfId="2562"/>
    <cellStyle name="Input 5 8 2" xfId="15317"/>
    <cellStyle name="Input 5 8 2 2" xfId="20960"/>
    <cellStyle name="Input 5 8 2 2 2" xfId="37629"/>
    <cellStyle name="Input 5 8 2 3" xfId="24075"/>
    <cellStyle name="Input 5 8 2 3 2" xfId="40791"/>
    <cellStyle name="Input 5 8 2 4" xfId="26803"/>
    <cellStyle name="Input 5 8 2 4 2" xfId="43544"/>
    <cellStyle name="Input 5 8 2 5" xfId="31988"/>
    <cellStyle name="Input 5 8 3" xfId="18714"/>
    <cellStyle name="Input 5 8 3 2" xfId="35391"/>
    <cellStyle name="Input 5 8 4" xfId="21927"/>
    <cellStyle name="Input 5 8 4 2" xfId="38608"/>
    <cellStyle name="Input 5 8 5" xfId="24891"/>
    <cellStyle name="Input 5 8 5 2" xfId="41617"/>
    <cellStyle name="Input 5 8 6" xfId="29390"/>
    <cellStyle name="Input 5 8 7" xfId="12697"/>
    <cellStyle name="Input 5 9" xfId="2563"/>
    <cellStyle name="Input 5 9 2" xfId="18970"/>
    <cellStyle name="Input 5 9 2 2" xfId="35647"/>
    <cellStyle name="Input 5 9 3" xfId="22178"/>
    <cellStyle name="Input 5 9 3 2" xfId="38863"/>
    <cellStyle name="Input 5 9 4" xfId="25088"/>
    <cellStyle name="Input 5 9 4 2" xfId="41817"/>
    <cellStyle name="Input 5 9 5" xfId="29680"/>
    <cellStyle name="Input 5 9 6" xfId="12997"/>
    <cellStyle name="Input 6" xfId="2564"/>
    <cellStyle name="Input 6 10" xfId="43958"/>
    <cellStyle name="Input 6 2" xfId="2565"/>
    <cellStyle name="Input 6 2 2" xfId="10283"/>
    <cellStyle name="Input 6 3" xfId="2566"/>
    <cellStyle name="Input 6 3 10" xfId="11036"/>
    <cellStyle name="Input 6 3 2" xfId="11606"/>
    <cellStyle name="Input 6 3 2 2" xfId="14280"/>
    <cellStyle name="Input 6 3 2 2 2" xfId="20043"/>
    <cellStyle name="Input 6 3 2 2 2 2" xfId="36713"/>
    <cellStyle name="Input 6 3 2 2 3" xfId="23188"/>
    <cellStyle name="Input 6 3 2 2 3 2" xfId="39892"/>
    <cellStyle name="Input 6 3 2 2 4" xfId="25967"/>
    <cellStyle name="Input 6 3 2 2 4 2" xfId="42706"/>
    <cellStyle name="Input 6 3 2 2 5" xfId="30953"/>
    <cellStyle name="Input 6 3 2 3" xfId="17757"/>
    <cellStyle name="Input 6 3 2 3 2" xfId="34434"/>
    <cellStyle name="Input 6 3 2 4" xfId="18353"/>
    <cellStyle name="Input 6 3 2 4 2" xfId="35028"/>
    <cellStyle name="Input 6 3 2 5" xfId="16785"/>
    <cellStyle name="Input 6 3 2 5 2" xfId="33459"/>
    <cellStyle name="Input 6 3 2 6" xfId="28359"/>
    <cellStyle name="Input 6 3 3" xfId="10842"/>
    <cellStyle name="Input 6 3 3 2" xfId="13533"/>
    <cellStyle name="Input 6 3 3 2 2" xfId="19400"/>
    <cellStyle name="Input 6 3 3 2 2 2" xfId="36070"/>
    <cellStyle name="Input 6 3 3 2 3" xfId="22570"/>
    <cellStyle name="Input 6 3 3 2 3 2" xfId="39269"/>
    <cellStyle name="Input 6 3 3 2 4" xfId="25429"/>
    <cellStyle name="Input 6 3 3 2 4 2" xfId="42167"/>
    <cellStyle name="Input 6 3 3 2 5" xfId="30207"/>
    <cellStyle name="Input 6 3 3 3" xfId="17084"/>
    <cellStyle name="Input 6 3 3 3 2" xfId="33759"/>
    <cellStyle name="Input 6 3 3 4" xfId="16692"/>
    <cellStyle name="Input 6 3 3 4 2" xfId="33366"/>
    <cellStyle name="Input 6 3 3 5" xfId="23000"/>
    <cellStyle name="Input 6 3 3 5 2" xfId="39702"/>
    <cellStyle name="Input 6 3 3 6" xfId="27616"/>
    <cellStyle name="Input 6 3 4" xfId="12478"/>
    <cellStyle name="Input 6 3 4 2" xfId="15126"/>
    <cellStyle name="Input 6 3 4 2 2" xfId="20815"/>
    <cellStyle name="Input 6 3 4 2 2 2" xfId="37484"/>
    <cellStyle name="Input 6 3 4 2 3" xfId="23937"/>
    <cellStyle name="Input 6 3 4 2 3 2" xfId="40650"/>
    <cellStyle name="Input 6 3 4 2 4" xfId="26673"/>
    <cellStyle name="Input 6 3 4 2 4 2" xfId="43414"/>
    <cellStyle name="Input 6 3 4 2 5" xfId="31797"/>
    <cellStyle name="Input 6 3 4 3" xfId="18547"/>
    <cellStyle name="Input 6 3 4 3 2" xfId="35224"/>
    <cellStyle name="Input 6 3 4 4" xfId="21776"/>
    <cellStyle name="Input 6 3 4 4 2" xfId="38454"/>
    <cellStyle name="Input 6 3 4 5" xfId="24764"/>
    <cellStyle name="Input 6 3 4 5 2" xfId="41487"/>
    <cellStyle name="Input 6 3 4 6" xfId="29199"/>
    <cellStyle name="Input 6 3 5" xfId="13730"/>
    <cellStyle name="Input 6 3 5 2" xfId="19571"/>
    <cellStyle name="Input 6 3 5 2 2" xfId="36242"/>
    <cellStyle name="Input 6 3 5 3" xfId="22728"/>
    <cellStyle name="Input 6 3 5 3 2" xfId="39428"/>
    <cellStyle name="Input 6 3 5 4" xfId="25559"/>
    <cellStyle name="Input 6 3 5 4 2" xfId="42297"/>
    <cellStyle name="Input 6 3 5 5" xfId="30404"/>
    <cellStyle name="Input 6 3 6" xfId="17257"/>
    <cellStyle name="Input 6 3 6 2" xfId="33934"/>
    <cellStyle name="Input 6 3 7" xfId="15814"/>
    <cellStyle name="Input 6 3 7 2" xfId="32476"/>
    <cellStyle name="Input 6 3 8" xfId="19163"/>
    <cellStyle name="Input 6 3 8 2" xfId="35834"/>
    <cellStyle name="Input 6 3 9" xfId="27812"/>
    <cellStyle name="Input 6 4" xfId="7776"/>
    <cellStyle name="Input 6 4 2" xfId="11679"/>
    <cellStyle name="Input 6 4 2 2" xfId="14353"/>
    <cellStyle name="Input 6 4 2 2 2" xfId="20116"/>
    <cellStyle name="Input 6 4 2 2 2 2" xfId="36785"/>
    <cellStyle name="Input 6 4 2 2 3" xfId="23258"/>
    <cellStyle name="Input 6 4 2 2 3 2" xfId="39965"/>
    <cellStyle name="Input 6 4 2 2 4" xfId="26039"/>
    <cellStyle name="Input 6 4 2 2 4 2" xfId="42779"/>
    <cellStyle name="Input 6 4 2 2 5" xfId="31025"/>
    <cellStyle name="Input 6 4 2 3" xfId="17830"/>
    <cellStyle name="Input 6 4 2 3 2" xfId="34506"/>
    <cellStyle name="Input 6 4 2 4" xfId="18946"/>
    <cellStyle name="Input 6 4 2 4 2" xfId="35625"/>
    <cellStyle name="Input 6 4 2 5" xfId="16760"/>
    <cellStyle name="Input 6 4 2 5 2" xfId="33434"/>
    <cellStyle name="Input 6 4 2 6" xfId="28429"/>
    <cellStyle name="Input 6 4 3" xfId="11940"/>
    <cellStyle name="Input 6 4 3 2" xfId="14614"/>
    <cellStyle name="Input 6 4 3 2 2" xfId="20377"/>
    <cellStyle name="Input 6 4 3 2 2 2" xfId="37045"/>
    <cellStyle name="Input 6 4 3 2 3" xfId="23517"/>
    <cellStyle name="Input 6 4 3 2 3 2" xfId="40226"/>
    <cellStyle name="Input 6 4 3 2 4" xfId="26299"/>
    <cellStyle name="Input 6 4 3 2 4 2" xfId="43040"/>
    <cellStyle name="Input 6 4 3 2 5" xfId="31285"/>
    <cellStyle name="Input 6 4 3 3" xfId="18091"/>
    <cellStyle name="Input 6 4 3 3 2" xfId="34766"/>
    <cellStyle name="Input 6 4 3 4" xfId="21344"/>
    <cellStyle name="Input 6 4 3 4 2" xfId="38017"/>
    <cellStyle name="Input 6 4 3 5" xfId="24394"/>
    <cellStyle name="Input 6 4 3 5 2" xfId="41113"/>
    <cellStyle name="Input 6 4 3 6" xfId="28688"/>
    <cellStyle name="Input 6 4 4" xfId="12676"/>
    <cellStyle name="Input 6 4 4 2" xfId="15297"/>
    <cellStyle name="Input 6 4 4 2 2" xfId="20940"/>
    <cellStyle name="Input 6 4 4 2 2 2" xfId="37609"/>
    <cellStyle name="Input 6 4 4 2 3" xfId="24056"/>
    <cellStyle name="Input 6 4 4 2 3 2" xfId="40771"/>
    <cellStyle name="Input 6 4 4 2 4" xfId="26783"/>
    <cellStyle name="Input 6 4 4 2 4 2" xfId="43524"/>
    <cellStyle name="Input 6 4 4 2 5" xfId="31968"/>
    <cellStyle name="Input 6 4 4 3" xfId="18694"/>
    <cellStyle name="Input 6 4 4 3 2" xfId="35371"/>
    <cellStyle name="Input 6 4 4 4" xfId="21908"/>
    <cellStyle name="Input 6 4 4 4 2" xfId="38588"/>
    <cellStyle name="Input 6 4 4 5" xfId="24872"/>
    <cellStyle name="Input 6 4 4 5 2" xfId="41597"/>
    <cellStyle name="Input 6 4 4 6" xfId="29370"/>
    <cellStyle name="Input 6 4 5" xfId="13861"/>
    <cellStyle name="Input 6 4 5 2" xfId="19658"/>
    <cellStyle name="Input 6 4 5 2 2" xfId="36328"/>
    <cellStyle name="Input 6 4 5 3" xfId="22809"/>
    <cellStyle name="Input 6 4 5 3 2" xfId="39511"/>
    <cellStyle name="Input 6 4 5 4" xfId="25628"/>
    <cellStyle name="Input 6 4 5 4 2" xfId="42367"/>
    <cellStyle name="Input 6 4 5 5" xfId="30534"/>
    <cellStyle name="Input 6 4 6" xfId="17342"/>
    <cellStyle name="Input 6 4 6 2" xfId="34018"/>
    <cellStyle name="Input 6 4 7" xfId="15779"/>
    <cellStyle name="Input 6 4 7 2" xfId="32441"/>
    <cellStyle name="Input 6 4 8" xfId="15749"/>
    <cellStyle name="Input 6 4 8 2" xfId="32410"/>
    <cellStyle name="Input 6 4 9" xfId="27942"/>
    <cellStyle name="Input 6 5" xfId="7777"/>
    <cellStyle name="Input 6 5 2" xfId="12803"/>
    <cellStyle name="Input 6 5 2 2" xfId="15418"/>
    <cellStyle name="Input 6 5 2 2 2" xfId="21056"/>
    <cellStyle name="Input 6 5 2 2 2 2" xfId="37725"/>
    <cellStyle name="Input 6 5 2 2 3" xfId="24166"/>
    <cellStyle name="Input 6 5 2 2 3 2" xfId="40883"/>
    <cellStyle name="Input 6 5 2 2 4" xfId="26884"/>
    <cellStyle name="Input 6 5 2 2 4 2" xfId="43625"/>
    <cellStyle name="Input 6 5 2 2 5" xfId="32089"/>
    <cellStyle name="Input 6 5 2 3" xfId="18813"/>
    <cellStyle name="Input 6 5 2 3 2" xfId="35491"/>
    <cellStyle name="Input 6 5 2 4" xfId="22020"/>
    <cellStyle name="Input 6 5 2 4 2" xfId="38702"/>
    <cellStyle name="Input 6 5 2 5" xfId="24971"/>
    <cellStyle name="Input 6 5 2 5 2" xfId="41698"/>
    <cellStyle name="Input 6 5 2 6" xfId="29491"/>
    <cellStyle name="Input 6 5 3" xfId="13341"/>
    <cellStyle name="Input 6 5 3 2" xfId="19249"/>
    <cellStyle name="Input 6 5 3 2 2" xfId="35920"/>
    <cellStyle name="Input 6 5 3 3" xfId="22431"/>
    <cellStyle name="Input 6 5 3 3 2" xfId="39124"/>
    <cellStyle name="Input 6 5 3 4" xfId="25296"/>
    <cellStyle name="Input 6 5 3 4 2" xfId="42032"/>
    <cellStyle name="Input 6 5 3 5" xfId="30017"/>
    <cellStyle name="Input 6 5 4" xfId="16928"/>
    <cellStyle name="Input 6 5 4 2" xfId="33604"/>
    <cellStyle name="Input 6 5 5" xfId="15940"/>
    <cellStyle name="Input 6 5 5 2" xfId="32605"/>
    <cellStyle name="Input 6 5 6" xfId="16120"/>
    <cellStyle name="Input 6 5 6 2" xfId="32784"/>
    <cellStyle name="Input 6 5 7" xfId="27428"/>
    <cellStyle name="Input 6 6" xfId="12404"/>
    <cellStyle name="Input 6 6 2" xfId="15073"/>
    <cellStyle name="Input 6 6 2 2" xfId="20767"/>
    <cellStyle name="Input 6 6 2 2 2" xfId="37436"/>
    <cellStyle name="Input 6 6 2 3" xfId="23891"/>
    <cellStyle name="Input 6 6 2 3 2" xfId="40602"/>
    <cellStyle name="Input 6 6 2 4" xfId="26628"/>
    <cellStyle name="Input 6 6 2 4 2" xfId="43369"/>
    <cellStyle name="Input 6 6 2 5" xfId="31744"/>
    <cellStyle name="Input 6 6 3" xfId="18480"/>
    <cellStyle name="Input 6 6 3 2" xfId="35157"/>
    <cellStyle name="Input 6 6 4" xfId="21719"/>
    <cellStyle name="Input 6 6 4 2" xfId="38394"/>
    <cellStyle name="Input 6 6 5" xfId="24721"/>
    <cellStyle name="Input 6 6 5 2" xfId="41442"/>
    <cellStyle name="Input 6 6 6" xfId="29146"/>
    <cellStyle name="Input 6 7" xfId="12998"/>
    <cellStyle name="Input 6 7 2" xfId="18971"/>
    <cellStyle name="Input 6 7 2 2" xfId="35648"/>
    <cellStyle name="Input 6 7 3" xfId="22179"/>
    <cellStyle name="Input 6 7 3 2" xfId="38864"/>
    <cellStyle name="Input 6 7 4" xfId="25089"/>
    <cellStyle name="Input 6 7 4 2" xfId="41818"/>
    <cellStyle name="Input 6 7 5" xfId="29681"/>
    <cellStyle name="Input 6 8" xfId="27072"/>
    <cellStyle name="Input 6 9" xfId="43911"/>
    <cellStyle name="Input 7" xfId="2567"/>
    <cellStyle name="Input 7 2" xfId="7778"/>
    <cellStyle name="Input 7 2 2" xfId="11607"/>
    <cellStyle name="Input 7 2 2 2" xfId="14281"/>
    <cellStyle name="Input 7 2 2 2 2" xfId="20044"/>
    <cellStyle name="Input 7 2 2 2 2 2" xfId="36714"/>
    <cellStyle name="Input 7 2 2 2 3" xfId="23189"/>
    <cellStyle name="Input 7 2 2 2 3 2" xfId="39893"/>
    <cellStyle name="Input 7 2 2 2 4" xfId="25968"/>
    <cellStyle name="Input 7 2 2 2 4 2" xfId="42707"/>
    <cellStyle name="Input 7 2 2 2 5" xfId="30954"/>
    <cellStyle name="Input 7 2 2 3" xfId="17758"/>
    <cellStyle name="Input 7 2 2 3 2" xfId="34435"/>
    <cellStyle name="Input 7 2 2 4" xfId="19412"/>
    <cellStyle name="Input 7 2 2 4 2" xfId="36082"/>
    <cellStyle name="Input 7 2 2 5" xfId="17531"/>
    <cellStyle name="Input 7 2 2 5 2" xfId="34208"/>
    <cellStyle name="Input 7 2 2 6" xfId="28360"/>
    <cellStyle name="Input 7 2 3" xfId="10667"/>
    <cellStyle name="Input 7 2 3 2" xfId="13349"/>
    <cellStyle name="Input 7 2 3 2 2" xfId="19257"/>
    <cellStyle name="Input 7 2 3 2 2 2" xfId="35928"/>
    <cellStyle name="Input 7 2 3 2 3" xfId="22437"/>
    <cellStyle name="Input 7 2 3 2 3 2" xfId="39130"/>
    <cellStyle name="Input 7 2 3 2 4" xfId="25302"/>
    <cellStyle name="Input 7 2 3 2 4 2" xfId="42038"/>
    <cellStyle name="Input 7 2 3 2 5" xfId="30025"/>
    <cellStyle name="Input 7 2 3 3" xfId="16936"/>
    <cellStyle name="Input 7 2 3 3 2" xfId="33612"/>
    <cellStyle name="Input 7 2 3 4" xfId="15934"/>
    <cellStyle name="Input 7 2 3 4 2" xfId="32599"/>
    <cellStyle name="Input 7 2 3 5" xfId="22711"/>
    <cellStyle name="Input 7 2 3 5 2" xfId="39411"/>
    <cellStyle name="Input 7 2 3 6" xfId="27436"/>
    <cellStyle name="Input 7 2 4" xfId="12479"/>
    <cellStyle name="Input 7 2 4 2" xfId="15127"/>
    <cellStyle name="Input 7 2 4 2 2" xfId="20816"/>
    <cellStyle name="Input 7 2 4 2 2 2" xfId="37485"/>
    <cellStyle name="Input 7 2 4 2 3" xfId="23938"/>
    <cellStyle name="Input 7 2 4 2 3 2" xfId="40651"/>
    <cellStyle name="Input 7 2 4 2 4" xfId="26674"/>
    <cellStyle name="Input 7 2 4 2 4 2" xfId="43415"/>
    <cellStyle name="Input 7 2 4 2 5" xfId="31798"/>
    <cellStyle name="Input 7 2 4 3" xfId="18548"/>
    <cellStyle name="Input 7 2 4 3 2" xfId="35225"/>
    <cellStyle name="Input 7 2 4 4" xfId="21777"/>
    <cellStyle name="Input 7 2 4 4 2" xfId="38455"/>
    <cellStyle name="Input 7 2 4 5" xfId="24765"/>
    <cellStyle name="Input 7 2 4 5 2" xfId="41488"/>
    <cellStyle name="Input 7 2 4 6" xfId="29200"/>
    <cellStyle name="Input 7 2 5" xfId="13731"/>
    <cellStyle name="Input 7 2 5 2" xfId="19572"/>
    <cellStyle name="Input 7 2 5 2 2" xfId="36243"/>
    <cellStyle name="Input 7 2 5 3" xfId="22729"/>
    <cellStyle name="Input 7 2 5 3 2" xfId="39429"/>
    <cellStyle name="Input 7 2 5 4" xfId="25560"/>
    <cellStyle name="Input 7 2 5 4 2" xfId="42298"/>
    <cellStyle name="Input 7 2 5 5" xfId="30405"/>
    <cellStyle name="Input 7 2 6" xfId="17258"/>
    <cellStyle name="Input 7 2 6 2" xfId="33935"/>
    <cellStyle name="Input 7 2 7" xfId="15813"/>
    <cellStyle name="Input 7 2 7 2" xfId="32475"/>
    <cellStyle name="Input 7 2 8" xfId="16435"/>
    <cellStyle name="Input 7 2 8 2" xfId="33105"/>
    <cellStyle name="Input 7 2 9" xfId="27813"/>
    <cellStyle name="Input 7 3" xfId="11077"/>
    <cellStyle name="Input 7 3 2" xfId="11629"/>
    <cellStyle name="Input 7 3 2 2" xfId="14303"/>
    <cellStyle name="Input 7 3 2 2 2" xfId="20066"/>
    <cellStyle name="Input 7 3 2 2 2 2" xfId="36736"/>
    <cellStyle name="Input 7 3 2 2 3" xfId="23210"/>
    <cellStyle name="Input 7 3 2 2 3 2" xfId="39915"/>
    <cellStyle name="Input 7 3 2 2 4" xfId="25990"/>
    <cellStyle name="Input 7 3 2 2 4 2" xfId="42729"/>
    <cellStyle name="Input 7 3 2 2 5" xfId="30976"/>
    <cellStyle name="Input 7 3 2 3" xfId="17780"/>
    <cellStyle name="Input 7 3 2 3 2" xfId="34457"/>
    <cellStyle name="Input 7 3 2 4" xfId="15721"/>
    <cellStyle name="Input 7 3 2 4 2" xfId="32381"/>
    <cellStyle name="Input 7 3 2 5" xfId="22643"/>
    <cellStyle name="Input 7 3 2 5 2" xfId="39343"/>
    <cellStyle name="Input 7 3 2 6" xfId="28381"/>
    <cellStyle name="Input 7 3 3" xfId="11893"/>
    <cellStyle name="Input 7 3 3 2" xfId="14567"/>
    <cellStyle name="Input 7 3 3 2 2" xfId="20330"/>
    <cellStyle name="Input 7 3 3 2 2 2" xfId="36999"/>
    <cellStyle name="Input 7 3 3 2 3" xfId="23471"/>
    <cellStyle name="Input 7 3 3 2 3 2" xfId="40179"/>
    <cellStyle name="Input 7 3 3 2 4" xfId="26253"/>
    <cellStyle name="Input 7 3 3 2 4 2" xfId="42993"/>
    <cellStyle name="Input 7 3 3 2 5" xfId="31239"/>
    <cellStyle name="Input 7 3 3 3" xfId="18044"/>
    <cellStyle name="Input 7 3 3 3 2" xfId="34720"/>
    <cellStyle name="Input 7 3 3 4" xfId="21298"/>
    <cellStyle name="Input 7 3 3 4 2" xfId="37970"/>
    <cellStyle name="Input 7 3 3 5" xfId="16231"/>
    <cellStyle name="Input 7 3 3 5 2" xfId="32896"/>
    <cellStyle name="Input 7 3 3 6" xfId="28642"/>
    <cellStyle name="Input 7 3 4" xfId="12538"/>
    <cellStyle name="Input 7 3 4 2" xfId="15177"/>
    <cellStyle name="Input 7 3 4 2 2" xfId="20851"/>
    <cellStyle name="Input 7 3 4 2 2 2" xfId="37520"/>
    <cellStyle name="Input 7 3 4 2 3" xfId="23971"/>
    <cellStyle name="Input 7 3 4 2 3 2" xfId="40684"/>
    <cellStyle name="Input 7 3 4 2 4" xfId="26706"/>
    <cellStyle name="Input 7 3 4 2 4 2" xfId="43447"/>
    <cellStyle name="Input 7 3 4 2 5" xfId="31848"/>
    <cellStyle name="Input 7 3 4 3" xfId="18588"/>
    <cellStyle name="Input 7 3 4 3 2" xfId="35265"/>
    <cellStyle name="Input 7 3 4 4" xfId="21813"/>
    <cellStyle name="Input 7 3 4 4 2" xfId="38491"/>
    <cellStyle name="Input 7 3 4 5" xfId="24797"/>
    <cellStyle name="Input 7 3 4 5 2" xfId="41520"/>
    <cellStyle name="Input 7 3 4 6" xfId="29250"/>
    <cellStyle name="Input 7 3 5" xfId="13771"/>
    <cellStyle name="Input 7 3 5 2" xfId="19597"/>
    <cellStyle name="Input 7 3 5 2 2" xfId="36268"/>
    <cellStyle name="Input 7 3 5 3" xfId="22752"/>
    <cellStyle name="Input 7 3 5 3 2" xfId="39452"/>
    <cellStyle name="Input 7 3 5 4" xfId="25582"/>
    <cellStyle name="Input 7 3 5 4 2" xfId="42320"/>
    <cellStyle name="Input 7 3 5 5" xfId="30445"/>
    <cellStyle name="Input 7 3 6" xfId="17283"/>
    <cellStyle name="Input 7 3 6 2" xfId="33960"/>
    <cellStyle name="Input 7 3 7" xfId="18634"/>
    <cellStyle name="Input 7 3 7 2" xfId="35311"/>
    <cellStyle name="Input 7 3 8" xfId="16440"/>
    <cellStyle name="Input 7 3 8 2" xfId="33110"/>
    <cellStyle name="Input 7 3 9" xfId="27853"/>
    <cellStyle name="Input 7 4" xfId="10660"/>
    <cellStyle name="Input 7 4 2" xfId="12394"/>
    <cellStyle name="Input 7 4 2 2" xfId="15066"/>
    <cellStyle name="Input 7 4 2 2 2" xfId="20760"/>
    <cellStyle name="Input 7 4 2 2 2 2" xfId="37429"/>
    <cellStyle name="Input 7 4 2 2 3" xfId="23884"/>
    <cellStyle name="Input 7 4 2 2 3 2" xfId="40595"/>
    <cellStyle name="Input 7 4 2 2 4" xfId="26621"/>
    <cellStyle name="Input 7 4 2 2 4 2" xfId="43362"/>
    <cellStyle name="Input 7 4 2 2 5" xfId="31737"/>
    <cellStyle name="Input 7 4 2 3" xfId="18472"/>
    <cellStyle name="Input 7 4 2 3 2" xfId="35149"/>
    <cellStyle name="Input 7 4 2 4" xfId="21712"/>
    <cellStyle name="Input 7 4 2 4 2" xfId="38387"/>
    <cellStyle name="Input 7 4 2 5" xfId="24714"/>
    <cellStyle name="Input 7 4 2 5 2" xfId="41435"/>
    <cellStyle name="Input 7 4 2 6" xfId="29139"/>
    <cellStyle name="Input 7 4 3" xfId="13342"/>
    <cellStyle name="Input 7 4 3 2" xfId="19250"/>
    <cellStyle name="Input 7 4 3 2 2" xfId="35921"/>
    <cellStyle name="Input 7 4 3 3" xfId="22432"/>
    <cellStyle name="Input 7 4 3 3 2" xfId="39125"/>
    <cellStyle name="Input 7 4 3 4" xfId="25297"/>
    <cellStyle name="Input 7 4 3 4 2" xfId="42033"/>
    <cellStyle name="Input 7 4 3 5" xfId="30018"/>
    <cellStyle name="Input 7 4 4" xfId="16929"/>
    <cellStyle name="Input 7 4 4 2" xfId="33605"/>
    <cellStyle name="Input 7 4 5" xfId="15939"/>
    <cellStyle name="Input 7 4 5 2" xfId="32604"/>
    <cellStyle name="Input 7 4 6" xfId="16121"/>
    <cellStyle name="Input 7 4 6 2" xfId="32785"/>
    <cellStyle name="Input 7 4 7" xfId="27429"/>
    <cellStyle name="Input 7 5" xfId="12613"/>
    <cellStyle name="Input 7 5 2" xfId="15247"/>
    <cellStyle name="Input 7 5 2 2" xfId="20906"/>
    <cellStyle name="Input 7 5 2 2 2" xfId="37575"/>
    <cellStyle name="Input 7 5 2 3" xfId="24023"/>
    <cellStyle name="Input 7 5 2 3 2" xfId="40737"/>
    <cellStyle name="Input 7 5 2 4" xfId="26750"/>
    <cellStyle name="Input 7 5 2 4 2" xfId="43491"/>
    <cellStyle name="Input 7 5 2 5" xfId="31918"/>
    <cellStyle name="Input 7 5 3" xfId="18648"/>
    <cellStyle name="Input 7 5 3 2" xfId="35325"/>
    <cellStyle name="Input 7 5 4" xfId="21868"/>
    <cellStyle name="Input 7 5 4 2" xfId="38547"/>
    <cellStyle name="Input 7 5 5" xfId="24840"/>
    <cellStyle name="Input 7 5 5 2" xfId="41564"/>
    <cellStyle name="Input 7 5 6" xfId="29320"/>
    <cellStyle name="Input 7 6" xfId="12999"/>
    <cellStyle name="Input 7 6 2" xfId="18972"/>
    <cellStyle name="Input 7 6 2 2" xfId="35649"/>
    <cellStyle name="Input 7 6 3" xfId="22180"/>
    <cellStyle name="Input 7 6 3 2" xfId="38865"/>
    <cellStyle name="Input 7 6 4" xfId="25090"/>
    <cellStyle name="Input 7 6 4 2" xfId="41819"/>
    <cellStyle name="Input 7 6 5" xfId="29682"/>
    <cellStyle name="Input 7 7" xfId="27073"/>
    <cellStyle name="Input 7 8" xfId="43912"/>
    <cellStyle name="Input 7 9" xfId="43957"/>
    <cellStyle name="Input 8" xfId="2568"/>
    <cellStyle name="Input 8 2" xfId="7779"/>
    <cellStyle name="Input 8 2 2" xfId="11608"/>
    <cellStyle name="Input 8 2 2 2" xfId="14282"/>
    <cellStyle name="Input 8 2 2 2 2" xfId="20045"/>
    <cellStyle name="Input 8 2 2 2 2 2" xfId="36715"/>
    <cellStyle name="Input 8 2 2 2 3" xfId="23190"/>
    <cellStyle name="Input 8 2 2 2 3 2" xfId="39894"/>
    <cellStyle name="Input 8 2 2 2 4" xfId="25969"/>
    <cellStyle name="Input 8 2 2 2 4 2" xfId="42708"/>
    <cellStyle name="Input 8 2 2 2 5" xfId="30955"/>
    <cellStyle name="Input 8 2 2 3" xfId="17759"/>
    <cellStyle name="Input 8 2 2 3 2" xfId="34436"/>
    <cellStyle name="Input 8 2 2 4" xfId="17099"/>
    <cellStyle name="Input 8 2 2 4 2" xfId="33774"/>
    <cellStyle name="Input 8 2 2 5" xfId="17148"/>
    <cellStyle name="Input 8 2 2 5 2" xfId="33824"/>
    <cellStyle name="Input 8 2 2 6" xfId="28361"/>
    <cellStyle name="Input 8 2 3" xfId="10740"/>
    <cellStyle name="Input 8 2 3 2" xfId="13424"/>
    <cellStyle name="Input 8 2 3 2 2" xfId="19301"/>
    <cellStyle name="Input 8 2 3 2 2 2" xfId="35972"/>
    <cellStyle name="Input 8 2 3 2 3" xfId="22481"/>
    <cellStyle name="Input 8 2 3 2 3 2" xfId="39174"/>
    <cellStyle name="Input 8 2 3 2 4" xfId="25346"/>
    <cellStyle name="Input 8 2 3 2 4 2" xfId="42082"/>
    <cellStyle name="Input 8 2 3 2 5" xfId="30100"/>
    <cellStyle name="Input 8 2 3 3" xfId="16980"/>
    <cellStyle name="Input 8 2 3 3 2" xfId="33656"/>
    <cellStyle name="Input 8 2 3 4" xfId="15928"/>
    <cellStyle name="Input 8 2 3 4 2" xfId="32593"/>
    <cellStyle name="Input 8 2 3 5" xfId="24339"/>
    <cellStyle name="Input 8 2 3 5 2" xfId="41057"/>
    <cellStyle name="Input 8 2 3 6" xfId="27511"/>
    <cellStyle name="Input 8 2 4" xfId="12480"/>
    <cellStyle name="Input 8 2 4 2" xfId="15128"/>
    <cellStyle name="Input 8 2 4 2 2" xfId="20817"/>
    <cellStyle name="Input 8 2 4 2 2 2" xfId="37486"/>
    <cellStyle name="Input 8 2 4 2 3" xfId="23939"/>
    <cellStyle name="Input 8 2 4 2 3 2" xfId="40652"/>
    <cellStyle name="Input 8 2 4 2 4" xfId="26675"/>
    <cellStyle name="Input 8 2 4 2 4 2" xfId="43416"/>
    <cellStyle name="Input 8 2 4 2 5" xfId="31799"/>
    <cellStyle name="Input 8 2 4 3" xfId="18549"/>
    <cellStyle name="Input 8 2 4 3 2" xfId="35226"/>
    <cellStyle name="Input 8 2 4 4" xfId="21778"/>
    <cellStyle name="Input 8 2 4 4 2" xfId="38456"/>
    <cellStyle name="Input 8 2 4 5" xfId="24766"/>
    <cellStyle name="Input 8 2 4 5 2" xfId="41489"/>
    <cellStyle name="Input 8 2 4 6" xfId="29201"/>
    <cellStyle name="Input 8 2 5" xfId="13732"/>
    <cellStyle name="Input 8 2 5 2" xfId="19573"/>
    <cellStyle name="Input 8 2 5 2 2" xfId="36244"/>
    <cellStyle name="Input 8 2 5 3" xfId="22730"/>
    <cellStyle name="Input 8 2 5 3 2" xfId="39430"/>
    <cellStyle name="Input 8 2 5 4" xfId="25561"/>
    <cellStyle name="Input 8 2 5 4 2" xfId="42299"/>
    <cellStyle name="Input 8 2 5 5" xfId="30406"/>
    <cellStyle name="Input 8 2 6" xfId="17259"/>
    <cellStyle name="Input 8 2 6 2" xfId="33936"/>
    <cellStyle name="Input 8 2 7" xfId="21219"/>
    <cellStyle name="Input 8 2 7 2" xfId="37890"/>
    <cellStyle name="Input 8 2 8" xfId="16862"/>
    <cellStyle name="Input 8 2 8 2" xfId="33537"/>
    <cellStyle name="Input 8 2 9" xfId="27814"/>
    <cellStyle name="Input 8 3" xfId="11158"/>
    <cellStyle name="Input 8 3 2" xfId="11678"/>
    <cellStyle name="Input 8 3 2 2" xfId="14352"/>
    <cellStyle name="Input 8 3 2 2 2" xfId="20115"/>
    <cellStyle name="Input 8 3 2 2 2 2" xfId="36784"/>
    <cellStyle name="Input 8 3 2 2 3" xfId="23257"/>
    <cellStyle name="Input 8 3 2 2 3 2" xfId="39964"/>
    <cellStyle name="Input 8 3 2 2 4" xfId="26038"/>
    <cellStyle name="Input 8 3 2 2 4 2" xfId="42778"/>
    <cellStyle name="Input 8 3 2 2 5" xfId="31024"/>
    <cellStyle name="Input 8 3 2 3" xfId="17829"/>
    <cellStyle name="Input 8 3 2 3 2" xfId="34505"/>
    <cellStyle name="Input 8 3 2 4" xfId="16485"/>
    <cellStyle name="Input 8 3 2 4 2" xfId="33156"/>
    <cellStyle name="Input 8 3 2 5" xfId="16695"/>
    <cellStyle name="Input 8 3 2 5 2" xfId="33369"/>
    <cellStyle name="Input 8 3 2 6" xfId="28428"/>
    <cellStyle name="Input 8 3 3" xfId="11939"/>
    <cellStyle name="Input 8 3 3 2" xfId="14613"/>
    <cellStyle name="Input 8 3 3 2 2" xfId="20376"/>
    <cellStyle name="Input 8 3 3 2 2 2" xfId="37044"/>
    <cellStyle name="Input 8 3 3 2 3" xfId="23516"/>
    <cellStyle name="Input 8 3 3 2 3 2" xfId="40225"/>
    <cellStyle name="Input 8 3 3 2 4" xfId="26298"/>
    <cellStyle name="Input 8 3 3 2 4 2" xfId="43039"/>
    <cellStyle name="Input 8 3 3 2 5" xfId="31284"/>
    <cellStyle name="Input 8 3 3 3" xfId="18090"/>
    <cellStyle name="Input 8 3 3 3 2" xfId="34765"/>
    <cellStyle name="Input 8 3 3 4" xfId="21343"/>
    <cellStyle name="Input 8 3 3 4 2" xfId="38016"/>
    <cellStyle name="Input 8 3 3 5" xfId="24393"/>
    <cellStyle name="Input 8 3 3 5 2" xfId="41112"/>
    <cellStyle name="Input 8 3 3 6" xfId="28687"/>
    <cellStyle name="Input 8 3 4" xfId="12675"/>
    <cellStyle name="Input 8 3 4 2" xfId="15296"/>
    <cellStyle name="Input 8 3 4 2 2" xfId="20939"/>
    <cellStyle name="Input 8 3 4 2 2 2" xfId="37608"/>
    <cellStyle name="Input 8 3 4 2 3" xfId="24055"/>
    <cellStyle name="Input 8 3 4 2 3 2" xfId="40770"/>
    <cellStyle name="Input 8 3 4 2 4" xfId="26782"/>
    <cellStyle name="Input 8 3 4 2 4 2" xfId="43523"/>
    <cellStyle name="Input 8 3 4 2 5" xfId="31967"/>
    <cellStyle name="Input 8 3 4 3" xfId="18693"/>
    <cellStyle name="Input 8 3 4 3 2" xfId="35370"/>
    <cellStyle name="Input 8 3 4 4" xfId="21907"/>
    <cellStyle name="Input 8 3 4 4 2" xfId="38587"/>
    <cellStyle name="Input 8 3 4 5" xfId="24871"/>
    <cellStyle name="Input 8 3 4 5 2" xfId="41596"/>
    <cellStyle name="Input 8 3 4 6" xfId="29369"/>
    <cellStyle name="Input 8 3 5" xfId="13860"/>
    <cellStyle name="Input 8 3 5 2" xfId="19657"/>
    <cellStyle name="Input 8 3 5 2 2" xfId="36327"/>
    <cellStyle name="Input 8 3 5 3" xfId="22808"/>
    <cellStyle name="Input 8 3 5 3 2" xfId="39510"/>
    <cellStyle name="Input 8 3 5 4" xfId="25627"/>
    <cellStyle name="Input 8 3 5 4 2" xfId="42366"/>
    <cellStyle name="Input 8 3 5 5" xfId="30533"/>
    <cellStyle name="Input 8 3 6" xfId="17341"/>
    <cellStyle name="Input 8 3 6 2" xfId="34017"/>
    <cellStyle name="Input 8 3 7" xfId="15780"/>
    <cellStyle name="Input 8 3 7 2" xfId="32442"/>
    <cellStyle name="Input 8 3 8" xfId="22106"/>
    <cellStyle name="Input 8 3 8 2" xfId="38789"/>
    <cellStyle name="Input 8 3 9" xfId="27941"/>
    <cellStyle name="Input 8 4" xfId="10661"/>
    <cellStyle name="Input 8 4 2" xfId="12659"/>
    <cellStyle name="Input 8 4 2 2" xfId="15284"/>
    <cellStyle name="Input 8 4 2 2 2" xfId="20927"/>
    <cellStyle name="Input 8 4 2 2 2 2" xfId="37596"/>
    <cellStyle name="Input 8 4 2 2 3" xfId="24044"/>
    <cellStyle name="Input 8 4 2 2 3 2" xfId="40758"/>
    <cellStyle name="Input 8 4 2 2 4" xfId="26770"/>
    <cellStyle name="Input 8 4 2 2 4 2" xfId="43511"/>
    <cellStyle name="Input 8 4 2 2 5" xfId="31955"/>
    <cellStyle name="Input 8 4 2 3" xfId="18676"/>
    <cellStyle name="Input 8 4 2 3 2" xfId="35353"/>
    <cellStyle name="Input 8 4 2 4" xfId="21893"/>
    <cellStyle name="Input 8 4 2 4 2" xfId="38572"/>
    <cellStyle name="Input 8 4 2 5" xfId="24860"/>
    <cellStyle name="Input 8 4 2 5 2" xfId="41584"/>
    <cellStyle name="Input 8 4 2 6" xfId="29357"/>
    <cellStyle name="Input 8 4 3" xfId="13343"/>
    <cellStyle name="Input 8 4 3 2" xfId="19251"/>
    <cellStyle name="Input 8 4 3 2 2" xfId="35922"/>
    <cellStyle name="Input 8 4 3 3" xfId="22433"/>
    <cellStyle name="Input 8 4 3 3 2" xfId="39126"/>
    <cellStyle name="Input 8 4 3 4" xfId="25298"/>
    <cellStyle name="Input 8 4 3 4 2" xfId="42034"/>
    <cellStyle name="Input 8 4 3 5" xfId="30019"/>
    <cellStyle name="Input 8 4 4" xfId="16930"/>
    <cellStyle name="Input 8 4 4 2" xfId="33606"/>
    <cellStyle name="Input 8 4 5" xfId="15938"/>
    <cellStyle name="Input 8 4 5 2" xfId="32603"/>
    <cellStyle name="Input 8 4 6" xfId="16391"/>
    <cellStyle name="Input 8 4 6 2" xfId="33059"/>
    <cellStyle name="Input 8 4 7" xfId="27430"/>
    <cellStyle name="Input 8 5" xfId="12577"/>
    <cellStyle name="Input 8 5 2" xfId="15216"/>
    <cellStyle name="Input 8 5 2 2" xfId="20886"/>
    <cellStyle name="Input 8 5 2 2 2" xfId="37555"/>
    <cellStyle name="Input 8 5 2 3" xfId="24004"/>
    <cellStyle name="Input 8 5 2 3 2" xfId="40717"/>
    <cellStyle name="Input 8 5 2 4" xfId="26730"/>
    <cellStyle name="Input 8 5 2 4 2" xfId="43471"/>
    <cellStyle name="Input 8 5 2 5" xfId="31887"/>
    <cellStyle name="Input 8 5 3" xfId="18622"/>
    <cellStyle name="Input 8 5 3 2" xfId="35299"/>
    <cellStyle name="Input 8 5 4" xfId="21847"/>
    <cellStyle name="Input 8 5 4 2" xfId="38525"/>
    <cellStyle name="Input 8 5 5" xfId="24821"/>
    <cellStyle name="Input 8 5 5 2" xfId="41544"/>
    <cellStyle name="Input 8 5 6" xfId="29289"/>
    <cellStyle name="Input 8 6" xfId="13000"/>
    <cellStyle name="Input 8 6 2" xfId="18973"/>
    <cellStyle name="Input 8 6 2 2" xfId="35650"/>
    <cellStyle name="Input 8 6 3" xfId="22181"/>
    <cellStyle name="Input 8 6 3 2" xfId="38866"/>
    <cellStyle name="Input 8 6 4" xfId="25091"/>
    <cellStyle name="Input 8 6 4 2" xfId="41820"/>
    <cellStyle name="Input 8 6 5" xfId="29683"/>
    <cellStyle name="Input 8 7" xfId="27074"/>
    <cellStyle name="Input 8 8" xfId="43913"/>
    <cellStyle name="Input 8 9" xfId="43956"/>
    <cellStyle name="Input 9" xfId="2569"/>
    <cellStyle name="Input 9 2" xfId="7780"/>
    <cellStyle name="Input 9 3" xfId="9942"/>
    <cellStyle name="Input Cells" xfId="2570"/>
    <cellStyle name="Lines" xfId="2571"/>
    <cellStyle name="Lines 2" xfId="6342"/>
    <cellStyle name="Linked Cell" xfId="47" builtinId="24" customBuiltin="1"/>
    <cellStyle name="Linked Cell 10" xfId="43831"/>
    <cellStyle name="Linked Cell 11" xfId="9705"/>
    <cellStyle name="Linked Cell 2" xfId="118"/>
    <cellStyle name="Linked Cell 2 2" xfId="2572"/>
    <cellStyle name="Linked Cell 2 2 2" xfId="6343"/>
    <cellStyle name="Linked Cell 2 2 2 2" xfId="11179"/>
    <cellStyle name="Linked Cell 2 2 3" xfId="6344"/>
    <cellStyle name="Linked Cell 2 2 3 2" xfId="11176"/>
    <cellStyle name="Linked Cell 2 2 4" xfId="11177"/>
    <cellStyle name="Linked Cell 2 3" xfId="2573"/>
    <cellStyle name="Linked Cell 2 3 2" xfId="11178"/>
    <cellStyle name="Linked Cell 2 3 3" xfId="9943"/>
    <cellStyle name="Linked Cell 2 4" xfId="6345"/>
    <cellStyle name="Linked Cell 2 4 2" xfId="11175"/>
    <cellStyle name="Linked Cell 2 5" xfId="11180"/>
    <cellStyle name="Linked Cell 2 6" xfId="43802"/>
    <cellStyle name="Linked Cell 2_QC" xfId="6346"/>
    <cellStyle name="Linked Cell 3" xfId="2574"/>
    <cellStyle name="Linked Cell 3 2" xfId="2575"/>
    <cellStyle name="Linked Cell 3 2 2" xfId="11174"/>
    <cellStyle name="Linked Cell 3 2 3" xfId="10284"/>
    <cellStyle name="Linked Cell 3 3" xfId="2576"/>
    <cellStyle name="Linked Cell 3 3 2" xfId="43801"/>
    <cellStyle name="Linked Cell 3 4" xfId="2577"/>
    <cellStyle name="Linked Cell 4" xfId="2578"/>
    <cellStyle name="Linked Cell 4 2" xfId="10285"/>
    <cellStyle name="Linked Cell 4 3" xfId="43775"/>
    <cellStyle name="Linked Cell 4 4" xfId="9944"/>
    <cellStyle name="Linked Cell 5" xfId="2579"/>
    <cellStyle name="Linked Cell 5 2" xfId="43800"/>
    <cellStyle name="Linked Cell 5 3" xfId="10286"/>
    <cellStyle name="Linked Cell 6" xfId="2580"/>
    <cellStyle name="Linked Cell 7" xfId="12403"/>
    <cellStyle name="Linked Cell 8" xfId="12498"/>
    <cellStyle name="Linked Cell 9" xfId="12402"/>
    <cellStyle name="modified border" xfId="2581"/>
    <cellStyle name="modified border1" xfId="2582"/>
    <cellStyle name="Multiple" xfId="2583"/>
    <cellStyle name="Neutral" xfId="48" builtinId="28" customBuiltin="1"/>
    <cellStyle name="Neutral 10" xfId="9701"/>
    <cellStyle name="Neutral 2" xfId="84"/>
    <cellStyle name="Neutral 2 2" xfId="2584"/>
    <cellStyle name="Neutral 2 2 2" xfId="6347"/>
    <cellStyle name="Neutral 2 2 3" xfId="6348"/>
    <cellStyle name="Neutral 2 3" xfId="2585"/>
    <cellStyle name="Neutral 2 3 2" xfId="9945"/>
    <cellStyle name="Neutral 2 4" xfId="6349"/>
    <cellStyle name="Neutral 2_QC Sheet" xfId="6350"/>
    <cellStyle name="Neutral 3" xfId="2586"/>
    <cellStyle name="Neutral 3 2" xfId="2587"/>
    <cellStyle name="Neutral 3 2 2" xfId="10288"/>
    <cellStyle name="Neutral 3 3" xfId="2588"/>
    <cellStyle name="Neutral 3 4" xfId="2589"/>
    <cellStyle name="Neutral 4" xfId="2590"/>
    <cellStyle name="Neutral 4 2" xfId="10289"/>
    <cellStyle name="Neutral 4 3" xfId="9946"/>
    <cellStyle name="Neutral 5" xfId="2591"/>
    <cellStyle name="Neutral 5 2" xfId="10290"/>
    <cellStyle name="Neutral 6" xfId="2592"/>
    <cellStyle name="Neutral 7" xfId="12611"/>
    <cellStyle name="Neutral 8" xfId="12391"/>
    <cellStyle name="Neutral 9" xfId="12401"/>
    <cellStyle name="no dec" xfId="2593"/>
    <cellStyle name="Normal" xfId="0" builtinId="0"/>
    <cellStyle name="Normal - Style1" xfId="2594"/>
    <cellStyle name="Normal 10" xfId="2595"/>
    <cellStyle name="Normal 10 10" xfId="10603"/>
    <cellStyle name="Normal 10 10 2" xfId="11449"/>
    <cellStyle name="Normal 10 10 2 2" xfId="12963"/>
    <cellStyle name="Normal 10 10 2 2 2" xfId="15575"/>
    <cellStyle name="Normal 10 10 2 2 2 2" xfId="32246"/>
    <cellStyle name="Normal 10 10 2 2 3" xfId="29648"/>
    <cellStyle name="Normal 10 10 2 3" xfId="14123"/>
    <cellStyle name="Normal 10 10 2 3 2" xfId="30796"/>
    <cellStyle name="Normal 10 10 2 4" xfId="28204"/>
    <cellStyle name="Normal 10 10 3" xfId="11002"/>
    <cellStyle name="Normal 10 10 3 2" xfId="13690"/>
    <cellStyle name="Normal 10 10 3 2 2" xfId="30364"/>
    <cellStyle name="Normal 10 10 3 3" xfId="27772"/>
    <cellStyle name="Normal 10 10 4" xfId="12384"/>
    <cellStyle name="Normal 10 10 4 2" xfId="15058"/>
    <cellStyle name="Normal 10 10 4 2 2" xfId="31729"/>
    <cellStyle name="Normal 10 10 4 3" xfId="29131"/>
    <cellStyle name="Normal 10 10 5" xfId="13282"/>
    <cellStyle name="Normal 10 10 5 2" xfId="29958"/>
    <cellStyle name="Normal 10 10 6" xfId="27369"/>
    <cellStyle name="Normal 10 11" xfId="15637"/>
    <cellStyle name="Normal 10 12" xfId="9947"/>
    <cellStyle name="Normal 10 13" xfId="43810"/>
    <cellStyle name="Normal 10 14" xfId="9740"/>
    <cellStyle name="Normal 10 2" xfId="2596"/>
    <cellStyle name="Normal 10 2 2" xfId="2597"/>
    <cellStyle name="Normal 10 3" xfId="2598"/>
    <cellStyle name="Normal 10 3 2" xfId="2599"/>
    <cellStyle name="Normal 10 3 2 2" xfId="2600"/>
    <cellStyle name="Normal 10 3 2 2 2" xfId="15129"/>
    <cellStyle name="Normal 10 3 2 2 2 2" xfId="31800"/>
    <cellStyle name="Normal 10 3 2 2 3" xfId="29202"/>
    <cellStyle name="Normal 10 3 2 2 4" xfId="12481"/>
    <cellStyle name="Normal 10 3 2 3" xfId="13733"/>
    <cellStyle name="Normal 10 3 2 3 2" xfId="30407"/>
    <cellStyle name="Normal 10 3 2 4" xfId="27815"/>
    <cellStyle name="Normal 10 3 2 5" xfId="11037"/>
    <cellStyle name="Normal 10 3 3" xfId="2601"/>
    <cellStyle name="Normal 10 3 3 2" xfId="2602"/>
    <cellStyle name="Normal 10 3 3 2 2" xfId="30020"/>
    <cellStyle name="Normal 10 3 3 2 3" xfId="13344"/>
    <cellStyle name="Normal 10 3 3 3" xfId="2603"/>
    <cellStyle name="Normal 10 3 3 3 2" xfId="27431"/>
    <cellStyle name="Normal 10 3 3 4" xfId="10662"/>
    <cellStyle name="Normal 10 3 4" xfId="2604"/>
    <cellStyle name="Normal 10 3 4 2" xfId="2605"/>
    <cellStyle name="Normal 10 3 4 2 2" xfId="31485"/>
    <cellStyle name="Normal 10 3 4 2 3" xfId="14814"/>
    <cellStyle name="Normal 10 3 4 3" xfId="2606"/>
    <cellStyle name="Normal 10 3 4 3 2" xfId="28887"/>
    <cellStyle name="Normal 10 3 4 4" xfId="12140"/>
    <cellStyle name="Normal 10 3 5" xfId="2607"/>
    <cellStyle name="Normal 10 3 5 2" xfId="29684"/>
    <cellStyle name="Normal 10 3 5 3" xfId="13001"/>
    <cellStyle name="Normal 10 3 6" xfId="27075"/>
    <cellStyle name="Normal 10 3 7" xfId="9948"/>
    <cellStyle name="Normal 10 3 8" xfId="43914"/>
    <cellStyle name="Normal 10 4" xfId="2608"/>
    <cellStyle name="Normal 10 4 2" xfId="2609"/>
    <cellStyle name="Normal 10 4 3" xfId="2610"/>
    <cellStyle name="Normal 10 5" xfId="2611"/>
    <cellStyle name="Normal 10 5 2" xfId="2612"/>
    <cellStyle name="Normal 10 5 2 2" xfId="12777"/>
    <cellStyle name="Normal 10 5 2 2 2" xfId="15392"/>
    <cellStyle name="Normal 10 5 2 2 2 2" xfId="32063"/>
    <cellStyle name="Normal 10 5 2 2 3" xfId="29465"/>
    <cellStyle name="Normal 10 5 2 3" xfId="13942"/>
    <cellStyle name="Normal 10 5 2 3 2" xfId="30615"/>
    <cellStyle name="Normal 10 5 2 4" xfId="28023"/>
    <cellStyle name="Normal 10 5 2 5" xfId="11270"/>
    <cellStyle name="Normal 10 5 3" xfId="2613"/>
    <cellStyle name="Normal 10 5 3 2" xfId="13491"/>
    <cellStyle name="Normal 10 5 3 2 2" xfId="30166"/>
    <cellStyle name="Normal 10 5 3 3" xfId="27577"/>
    <cellStyle name="Normal 10 5 3 4" xfId="10804"/>
    <cellStyle name="Normal 10 5 4" xfId="7781"/>
    <cellStyle name="Normal 10 5 4 2" xfId="14877"/>
    <cellStyle name="Normal 10 5 4 2 2" xfId="31548"/>
    <cellStyle name="Normal 10 5 4 3" xfId="28950"/>
    <cellStyle name="Normal 10 5 4 4" xfId="12203"/>
    <cellStyle name="Normal 10 5 5" xfId="13101"/>
    <cellStyle name="Normal 10 5 5 2" xfId="29778"/>
    <cellStyle name="Normal 10 5 6" xfId="27189"/>
    <cellStyle name="Normal 10 5 7" xfId="10291"/>
    <cellStyle name="Normal 10 6" xfId="10472"/>
    <cellStyle name="Normal 10 6 2" xfId="11338"/>
    <cellStyle name="Normal 10 6 2 2" xfId="12850"/>
    <cellStyle name="Normal 10 6 2 2 2" xfId="15463"/>
    <cellStyle name="Normal 10 6 2 2 2 2" xfId="32134"/>
    <cellStyle name="Normal 10 6 2 2 3" xfId="29536"/>
    <cellStyle name="Normal 10 6 2 3" xfId="14011"/>
    <cellStyle name="Normal 10 6 2 3 2" xfId="30684"/>
    <cellStyle name="Normal 10 6 2 4" xfId="28092"/>
    <cellStyle name="Normal 10 6 3" xfId="10886"/>
    <cellStyle name="Normal 10 6 3 2" xfId="13574"/>
    <cellStyle name="Normal 10 6 3 2 2" xfId="30248"/>
    <cellStyle name="Normal 10 6 3 3" xfId="27657"/>
    <cellStyle name="Normal 10 6 4" xfId="12272"/>
    <cellStyle name="Normal 10 6 4 2" xfId="14946"/>
    <cellStyle name="Normal 10 6 4 2 2" xfId="31617"/>
    <cellStyle name="Normal 10 6 4 3" xfId="29019"/>
    <cellStyle name="Normal 10 6 5" xfId="13170"/>
    <cellStyle name="Normal 10 6 5 2" xfId="29846"/>
    <cellStyle name="Normal 10 6 6" xfId="27257"/>
    <cellStyle name="Normal 10 7" xfId="10533"/>
    <cellStyle name="Normal 10 7 2" xfId="11392"/>
    <cellStyle name="Normal 10 7 2 2" xfId="12900"/>
    <cellStyle name="Normal 10 7 2 2 2" xfId="15513"/>
    <cellStyle name="Normal 10 7 2 2 2 2" xfId="32184"/>
    <cellStyle name="Normal 10 7 2 2 3" xfId="29586"/>
    <cellStyle name="Normal 10 7 2 3" xfId="14061"/>
    <cellStyle name="Normal 10 7 2 3 2" xfId="30734"/>
    <cellStyle name="Normal 10 7 2 4" xfId="28142"/>
    <cellStyle name="Normal 10 7 3" xfId="10940"/>
    <cellStyle name="Normal 10 7 3 2" xfId="13624"/>
    <cellStyle name="Normal 10 7 3 2 2" xfId="30298"/>
    <cellStyle name="Normal 10 7 3 3" xfId="27706"/>
    <cellStyle name="Normal 10 7 4" xfId="12322"/>
    <cellStyle name="Normal 10 7 4 2" xfId="14996"/>
    <cellStyle name="Normal 10 7 4 2 2" xfId="31667"/>
    <cellStyle name="Normal 10 7 4 3" xfId="29069"/>
    <cellStyle name="Normal 10 7 5" xfId="13220"/>
    <cellStyle name="Normal 10 7 5 2" xfId="29896"/>
    <cellStyle name="Normal 10 7 6" xfId="27307"/>
    <cellStyle name="Normal 10 8" xfId="10556"/>
    <cellStyle name="Normal 10 8 2" xfId="11414"/>
    <cellStyle name="Normal 10 8 2 2" xfId="12921"/>
    <cellStyle name="Normal 10 8 2 2 2" xfId="15534"/>
    <cellStyle name="Normal 10 8 2 2 2 2" xfId="32205"/>
    <cellStyle name="Normal 10 8 2 2 3" xfId="29607"/>
    <cellStyle name="Normal 10 8 2 3" xfId="14082"/>
    <cellStyle name="Normal 10 8 2 3 2" xfId="30755"/>
    <cellStyle name="Normal 10 8 2 4" xfId="28163"/>
    <cellStyle name="Normal 10 8 3" xfId="10962"/>
    <cellStyle name="Normal 10 8 3 2" xfId="13645"/>
    <cellStyle name="Normal 10 8 3 2 2" xfId="30319"/>
    <cellStyle name="Normal 10 8 3 3" xfId="27727"/>
    <cellStyle name="Normal 10 8 4" xfId="12343"/>
    <cellStyle name="Normal 10 8 4 2" xfId="15017"/>
    <cellStyle name="Normal 10 8 4 2 2" xfId="31688"/>
    <cellStyle name="Normal 10 8 4 3" xfId="29090"/>
    <cellStyle name="Normal 10 8 5" xfId="13241"/>
    <cellStyle name="Normal 10 8 5 2" xfId="29917"/>
    <cellStyle name="Normal 10 8 6" xfId="27328"/>
    <cellStyle name="Normal 10 9" xfId="10582"/>
    <cellStyle name="Normal 10 9 2" xfId="11438"/>
    <cellStyle name="Normal 10 9 2 2" xfId="12952"/>
    <cellStyle name="Normal 10 9 2 2 2" xfId="15564"/>
    <cellStyle name="Normal 10 9 2 2 2 2" xfId="32235"/>
    <cellStyle name="Normal 10 9 2 2 3" xfId="29637"/>
    <cellStyle name="Normal 10 9 2 3" xfId="14112"/>
    <cellStyle name="Normal 10 9 2 3 2" xfId="30785"/>
    <cellStyle name="Normal 10 9 2 4" xfId="28193"/>
    <cellStyle name="Normal 10 9 3" xfId="10987"/>
    <cellStyle name="Normal 10 9 3 2" xfId="13675"/>
    <cellStyle name="Normal 10 9 3 2 2" xfId="30349"/>
    <cellStyle name="Normal 10 9 3 3" xfId="27757"/>
    <cellStyle name="Normal 10 9 4" xfId="12373"/>
    <cellStyle name="Normal 10 9 4 2" xfId="15047"/>
    <cellStyle name="Normal 10 9 4 2 2" xfId="31718"/>
    <cellStyle name="Normal 10 9 4 3" xfId="29120"/>
    <cellStyle name="Normal 10 9 5" xfId="13271"/>
    <cellStyle name="Normal 10 9 5 2" xfId="29947"/>
    <cellStyle name="Normal 10 9 6" xfId="27358"/>
    <cellStyle name="Normal 100" xfId="6351"/>
    <cellStyle name="Normal 100 2" xfId="8586"/>
    <cellStyle name="Normal 101" xfId="6352"/>
    <cellStyle name="Normal 101 2" xfId="8587"/>
    <cellStyle name="Normal 102" xfId="6353"/>
    <cellStyle name="Normal 102 2" xfId="8588"/>
    <cellStyle name="Normal 103" xfId="6354"/>
    <cellStyle name="Normal 103 2" xfId="8589"/>
    <cellStyle name="Normal 104" xfId="6355"/>
    <cellStyle name="Normal 104 2" xfId="8590"/>
    <cellStyle name="Normal 105" xfId="6356"/>
    <cellStyle name="Normal 105 2" xfId="8591"/>
    <cellStyle name="Normal 106" xfId="6357"/>
    <cellStyle name="Normal 106 2" xfId="8592"/>
    <cellStyle name="Normal 107" xfId="6358"/>
    <cellStyle name="Normal 107 2" xfId="8593"/>
    <cellStyle name="Normal 108" xfId="6359"/>
    <cellStyle name="Normal 108 2" xfId="8594"/>
    <cellStyle name="Normal 109" xfId="6360"/>
    <cellStyle name="Normal 109 2" xfId="6361"/>
    <cellStyle name="Normal 109 2 2" xfId="8595"/>
    <cellStyle name="Normal 109 3" xfId="8596"/>
    <cellStyle name="Normal 11" xfId="2614"/>
    <cellStyle name="Normal 11 10" xfId="10604"/>
    <cellStyle name="Normal 11 10 2" xfId="11450"/>
    <cellStyle name="Normal 11 10 2 2" xfId="12964"/>
    <cellStyle name="Normal 11 10 2 2 2" xfId="15576"/>
    <cellStyle name="Normal 11 10 2 2 2 2" xfId="32247"/>
    <cellStyle name="Normal 11 10 2 2 3" xfId="29649"/>
    <cellStyle name="Normal 11 10 2 3" xfId="14124"/>
    <cellStyle name="Normal 11 10 2 3 2" xfId="30797"/>
    <cellStyle name="Normal 11 10 2 4" xfId="28205"/>
    <cellStyle name="Normal 11 10 3" xfId="11003"/>
    <cellStyle name="Normal 11 10 3 2" xfId="13691"/>
    <cellStyle name="Normal 11 10 3 2 2" xfId="30365"/>
    <cellStyle name="Normal 11 10 3 3" xfId="27773"/>
    <cellStyle name="Normal 11 10 4" xfId="12385"/>
    <cellStyle name="Normal 11 10 4 2" xfId="15059"/>
    <cellStyle name="Normal 11 10 4 2 2" xfId="31730"/>
    <cellStyle name="Normal 11 10 4 3" xfId="29132"/>
    <cellStyle name="Normal 11 10 5" xfId="13283"/>
    <cellStyle name="Normal 11 10 5 2" xfId="29959"/>
    <cellStyle name="Normal 11 10 6" xfId="27370"/>
    <cellStyle name="Normal 11 11" xfId="11038"/>
    <cellStyle name="Normal 11 11 2" xfId="12482"/>
    <cellStyle name="Normal 11 11 2 2" xfId="15130"/>
    <cellStyle name="Normal 11 11 2 2 2" xfId="31801"/>
    <cellStyle name="Normal 11 11 2 3" xfId="29203"/>
    <cellStyle name="Normal 11 11 3" xfId="13734"/>
    <cellStyle name="Normal 11 11 3 2" xfId="30408"/>
    <cellStyle name="Normal 11 11 4" xfId="27816"/>
    <cellStyle name="Normal 11 12" xfId="15650"/>
    <cellStyle name="Normal 11 13" xfId="9949"/>
    <cellStyle name="Normal 11 14" xfId="43838"/>
    <cellStyle name="Normal 11 15" xfId="43915"/>
    <cellStyle name="Normal 11 2" xfId="2615"/>
    <cellStyle name="Normal 11 2 2" xfId="2616"/>
    <cellStyle name="Normal 11 2 3" xfId="2617"/>
    <cellStyle name="Normal 11 2 4" xfId="7782"/>
    <cellStyle name="Normal 11 2 5" xfId="9950"/>
    <cellStyle name="Normal 11 3" xfId="2618"/>
    <cellStyle name="Normal 11 3 2" xfId="6362"/>
    <cellStyle name="Normal 11 3 3" xfId="6363"/>
    <cellStyle name="Normal 11 3 3 2" xfId="9271"/>
    <cellStyle name="Normal 11 3 3 2 2" xfId="9562"/>
    <cellStyle name="Normal 11 3 3 2 2 2" xfId="15226"/>
    <cellStyle name="Normal 11 3 3 2 2 2 2" xfId="31897"/>
    <cellStyle name="Normal 11 3 3 2 2 3" xfId="29299"/>
    <cellStyle name="Normal 11 3 3 2 2 4" xfId="12591"/>
    <cellStyle name="Normal 11 3 3 2 3" xfId="13810"/>
    <cellStyle name="Normal 11 3 3 2 3 2" xfId="30484"/>
    <cellStyle name="Normal 11 3 3 2 4" xfId="27892"/>
    <cellStyle name="Normal 11 3 3 2 5" xfId="11113"/>
    <cellStyle name="Normal 11 3 3 3" xfId="9142"/>
    <cellStyle name="Normal 11 3 3 3 2" xfId="9563"/>
    <cellStyle name="Normal 11 3 3 3 2 2" xfId="30021"/>
    <cellStyle name="Normal 11 3 3 3 2 3" xfId="13345"/>
    <cellStyle name="Normal 11 3 3 3 3" xfId="27432"/>
    <cellStyle name="Normal 11 3 3 3 4" xfId="10663"/>
    <cellStyle name="Normal 11 3 3 4" xfId="9382"/>
    <cellStyle name="Normal 11 3 3 4 2" xfId="14815"/>
    <cellStyle name="Normal 11 3 3 4 2 2" xfId="31486"/>
    <cellStyle name="Normal 11 3 3 4 3" xfId="28888"/>
    <cellStyle name="Normal 11 3 3 4 4" xfId="12141"/>
    <cellStyle name="Normal 11 3 3 5" xfId="13002"/>
    <cellStyle name="Normal 11 3 3 5 2" xfId="29685"/>
    <cellStyle name="Normal 11 3 3 6" xfId="27076"/>
    <cellStyle name="Normal 11 3 3 7" xfId="9951"/>
    <cellStyle name="Normal 11 3 3 8" xfId="43916"/>
    <cellStyle name="Normal 11 4" xfId="6364"/>
    <cellStyle name="Normal 11 5" xfId="10292"/>
    <cellStyle name="Normal 11 5 2" xfId="11271"/>
    <cellStyle name="Normal 11 5 2 2" xfId="12778"/>
    <cellStyle name="Normal 11 5 2 2 2" xfId="15393"/>
    <cellStyle name="Normal 11 5 2 2 2 2" xfId="32064"/>
    <cellStyle name="Normal 11 5 2 2 3" xfId="29466"/>
    <cellStyle name="Normal 11 5 2 3" xfId="13943"/>
    <cellStyle name="Normal 11 5 2 3 2" xfId="30616"/>
    <cellStyle name="Normal 11 5 2 4" xfId="28024"/>
    <cellStyle name="Normal 11 5 3" xfId="10805"/>
    <cellStyle name="Normal 11 5 3 2" xfId="13492"/>
    <cellStyle name="Normal 11 5 3 2 2" xfId="30167"/>
    <cellStyle name="Normal 11 5 3 3" xfId="27578"/>
    <cellStyle name="Normal 11 5 4" xfId="12204"/>
    <cellStyle name="Normal 11 5 4 2" xfId="14878"/>
    <cellStyle name="Normal 11 5 4 2 2" xfId="31549"/>
    <cellStyle name="Normal 11 5 4 3" xfId="28951"/>
    <cellStyle name="Normal 11 5 5" xfId="13102"/>
    <cellStyle name="Normal 11 5 5 2" xfId="29779"/>
    <cellStyle name="Normal 11 5 6" xfId="27190"/>
    <cellStyle name="Normal 11 6" xfId="10473"/>
    <cellStyle name="Normal 11 6 2" xfId="11339"/>
    <cellStyle name="Normal 11 6 2 2" xfId="12851"/>
    <cellStyle name="Normal 11 6 2 2 2" xfId="15464"/>
    <cellStyle name="Normal 11 6 2 2 2 2" xfId="32135"/>
    <cellStyle name="Normal 11 6 2 2 3" xfId="29537"/>
    <cellStyle name="Normal 11 6 2 3" xfId="14012"/>
    <cellStyle name="Normal 11 6 2 3 2" xfId="30685"/>
    <cellStyle name="Normal 11 6 2 4" xfId="28093"/>
    <cellStyle name="Normal 11 6 3" xfId="10887"/>
    <cellStyle name="Normal 11 6 3 2" xfId="13575"/>
    <cellStyle name="Normal 11 6 3 2 2" xfId="30249"/>
    <cellStyle name="Normal 11 6 3 3" xfId="27658"/>
    <cellStyle name="Normal 11 6 4" xfId="12273"/>
    <cellStyle name="Normal 11 6 4 2" xfId="14947"/>
    <cellStyle name="Normal 11 6 4 2 2" xfId="31618"/>
    <cellStyle name="Normal 11 6 4 3" xfId="29020"/>
    <cellStyle name="Normal 11 6 5" xfId="13171"/>
    <cellStyle name="Normal 11 6 5 2" xfId="29847"/>
    <cellStyle name="Normal 11 6 6" xfId="27258"/>
    <cellStyle name="Normal 11 7" xfId="10534"/>
    <cellStyle name="Normal 11 7 2" xfId="11393"/>
    <cellStyle name="Normal 11 7 2 2" xfId="12901"/>
    <cellStyle name="Normal 11 7 2 2 2" xfId="15514"/>
    <cellStyle name="Normal 11 7 2 2 2 2" xfId="32185"/>
    <cellStyle name="Normal 11 7 2 2 3" xfId="29587"/>
    <cellStyle name="Normal 11 7 2 3" xfId="14062"/>
    <cellStyle name="Normal 11 7 2 3 2" xfId="30735"/>
    <cellStyle name="Normal 11 7 2 4" xfId="28143"/>
    <cellStyle name="Normal 11 7 3" xfId="10941"/>
    <cellStyle name="Normal 11 7 3 2" xfId="13625"/>
    <cellStyle name="Normal 11 7 3 2 2" xfId="30299"/>
    <cellStyle name="Normal 11 7 3 3" xfId="27707"/>
    <cellStyle name="Normal 11 7 4" xfId="12323"/>
    <cellStyle name="Normal 11 7 4 2" xfId="14997"/>
    <cellStyle name="Normal 11 7 4 2 2" xfId="31668"/>
    <cellStyle name="Normal 11 7 4 3" xfId="29070"/>
    <cellStyle name="Normal 11 7 5" xfId="13221"/>
    <cellStyle name="Normal 11 7 5 2" xfId="29897"/>
    <cellStyle name="Normal 11 7 6" xfId="27308"/>
    <cellStyle name="Normal 11 8" xfId="10574"/>
    <cellStyle name="Normal 11 8 2" xfId="11430"/>
    <cellStyle name="Normal 11 8 2 2" xfId="12944"/>
    <cellStyle name="Normal 11 8 2 2 2" xfId="15556"/>
    <cellStyle name="Normal 11 8 2 2 2 2" xfId="32227"/>
    <cellStyle name="Normal 11 8 2 2 3" xfId="29629"/>
    <cellStyle name="Normal 11 8 2 3" xfId="14104"/>
    <cellStyle name="Normal 11 8 2 3 2" xfId="30777"/>
    <cellStyle name="Normal 11 8 2 4" xfId="28185"/>
    <cellStyle name="Normal 11 8 3" xfId="10979"/>
    <cellStyle name="Normal 11 8 3 2" xfId="13667"/>
    <cellStyle name="Normal 11 8 3 2 2" xfId="30341"/>
    <cellStyle name="Normal 11 8 3 3" xfId="27749"/>
    <cellStyle name="Normal 11 8 4" xfId="12365"/>
    <cellStyle name="Normal 11 8 4 2" xfId="15039"/>
    <cellStyle name="Normal 11 8 4 2 2" xfId="31710"/>
    <cellStyle name="Normal 11 8 4 3" xfId="29112"/>
    <cellStyle name="Normal 11 8 5" xfId="13263"/>
    <cellStyle name="Normal 11 8 5 2" xfId="29939"/>
    <cellStyle name="Normal 11 8 6" xfId="27350"/>
    <cellStyle name="Normal 11 9" xfId="10593"/>
    <cellStyle name="Normal 11 9 2" xfId="11439"/>
    <cellStyle name="Normal 11 9 2 2" xfId="12953"/>
    <cellStyle name="Normal 11 9 2 2 2" xfId="15565"/>
    <cellStyle name="Normal 11 9 2 2 2 2" xfId="32236"/>
    <cellStyle name="Normal 11 9 2 2 3" xfId="29638"/>
    <cellStyle name="Normal 11 9 2 3" xfId="14113"/>
    <cellStyle name="Normal 11 9 2 3 2" xfId="30786"/>
    <cellStyle name="Normal 11 9 2 4" xfId="28194"/>
    <cellStyle name="Normal 11 9 3" xfId="10992"/>
    <cellStyle name="Normal 11 9 3 2" xfId="13680"/>
    <cellStyle name="Normal 11 9 3 2 2" xfId="30354"/>
    <cellStyle name="Normal 11 9 3 3" xfId="27762"/>
    <cellStyle name="Normal 11 9 4" xfId="12374"/>
    <cellStyle name="Normal 11 9 4 2" xfId="15048"/>
    <cellStyle name="Normal 11 9 4 2 2" xfId="31719"/>
    <cellStyle name="Normal 11 9 4 3" xfId="29121"/>
    <cellStyle name="Normal 11 9 5" xfId="13272"/>
    <cellStyle name="Normal 11 9 5 2" xfId="29948"/>
    <cellStyle name="Normal 11 9 6" xfId="27359"/>
    <cellStyle name="Normal 110" xfId="6365"/>
    <cellStyle name="Normal 110 2" xfId="6366"/>
    <cellStyle name="Normal 110 2 2" xfId="8597"/>
    <cellStyle name="Normal 110 3" xfId="8598"/>
    <cellStyle name="Normal 111" xfId="6367"/>
    <cellStyle name="Normal 111 2" xfId="6368"/>
    <cellStyle name="Normal 111 2 2" xfId="8599"/>
    <cellStyle name="Normal 111 3" xfId="8600"/>
    <cellStyle name="Normal 112" xfId="6369"/>
    <cellStyle name="Normal 112 2" xfId="6370"/>
    <cellStyle name="Normal 112 2 2" xfId="8601"/>
    <cellStyle name="Normal 112 3" xfId="8602"/>
    <cellStyle name="Normal 113" xfId="6371"/>
    <cellStyle name="Normal 113 2" xfId="6372"/>
    <cellStyle name="Normal 113 2 2" xfId="8603"/>
    <cellStyle name="Normal 113 3" xfId="8604"/>
    <cellStyle name="Normal 114" xfId="6373"/>
    <cellStyle name="Normal 114 2" xfId="6374"/>
    <cellStyle name="Normal 114 2 2" xfId="8605"/>
    <cellStyle name="Normal 114 3" xfId="8606"/>
    <cellStyle name="Normal 115" xfId="6375"/>
    <cellStyle name="Normal 115 2" xfId="6376"/>
    <cellStyle name="Normal 115 2 2" xfId="8607"/>
    <cellStyle name="Normal 115 3" xfId="8608"/>
    <cellStyle name="Normal 116" xfId="6377"/>
    <cellStyle name="Normal 116 2" xfId="8609"/>
    <cellStyle name="Normal 117" xfId="6378"/>
    <cellStyle name="Normal 117 2" xfId="8610"/>
    <cellStyle name="Normal 118" xfId="6379"/>
    <cellStyle name="Normal 118 2" xfId="8611"/>
    <cellStyle name="Normal 119" xfId="6380"/>
    <cellStyle name="Normal 119 2" xfId="8612"/>
    <cellStyle name="Normal 12" xfId="2619"/>
    <cellStyle name="Normal 12 2" xfId="2620"/>
    <cellStyle name="Normal 12 2 2" xfId="2621"/>
    <cellStyle name="Normal 12 2 2 2" xfId="2622"/>
    <cellStyle name="Normal 12 2 2 3" xfId="2623"/>
    <cellStyle name="Normal 12 2 2 4" xfId="2624"/>
    <cellStyle name="Normal 12 2 3" xfId="2625"/>
    <cellStyle name="Normal 12 2 4" xfId="2626"/>
    <cellStyle name="Normal 12 3" xfId="2627"/>
    <cellStyle name="Normal 12 3 2" xfId="2628"/>
    <cellStyle name="Normal 12 3 3" xfId="2629"/>
    <cellStyle name="Normal 12 3 4" xfId="7783"/>
    <cellStyle name="Normal 12 3 5" xfId="15651"/>
    <cellStyle name="Normal 12 4" xfId="2630"/>
    <cellStyle name="Normal 12 4 2" xfId="9952"/>
    <cellStyle name="Normal 12 5" xfId="7784"/>
    <cellStyle name="Normal 12 5 2" xfId="9301"/>
    <cellStyle name="Normal 12 5 2 2" xfId="9564"/>
    <cellStyle name="Normal 12 5 3" xfId="9143"/>
    <cellStyle name="Normal 12 5 3 2" xfId="9565"/>
    <cellStyle name="Normal 12 5 4" xfId="9383"/>
    <cellStyle name="Normal 12 5 5" xfId="43847"/>
    <cellStyle name="Normal 12 6" xfId="9753"/>
    <cellStyle name="Normal 120" xfId="6381"/>
    <cellStyle name="Normal 120 2" xfId="8613"/>
    <cellStyle name="Normal 121" xfId="6382"/>
    <cellStyle name="Normal 121 2" xfId="8614"/>
    <cellStyle name="Normal 122" xfId="6383"/>
    <cellStyle name="Normal 122 2" xfId="8615"/>
    <cellStyle name="Normal 123" xfId="6384"/>
    <cellStyle name="Normal 123 2" xfId="8616"/>
    <cellStyle name="Normal 124" xfId="6385"/>
    <cellStyle name="Normal 124 2" xfId="8617"/>
    <cellStyle name="Normal 125" xfId="6386"/>
    <cellStyle name="Normal 125 2" xfId="8618"/>
    <cellStyle name="Normal 126" xfId="6387"/>
    <cellStyle name="Normal 126 2" xfId="8619"/>
    <cellStyle name="Normal 127" xfId="6388"/>
    <cellStyle name="Normal 127 2" xfId="8620"/>
    <cellStyle name="Normal 128" xfId="6389"/>
    <cellStyle name="Normal 128 2" xfId="8621"/>
    <cellStyle name="Normal 129" xfId="6390"/>
    <cellStyle name="Normal 129 2" xfId="8622"/>
    <cellStyle name="Normal 13" xfId="2631"/>
    <cellStyle name="Normal 13 2" xfId="2632"/>
    <cellStyle name="Normal 13 2 2" xfId="2633"/>
    <cellStyle name="Normal 13 2 2 2" xfId="2634"/>
    <cellStyle name="Normal 13 2 3" xfId="2635"/>
    <cellStyle name="Normal 13 2 4" xfId="2636"/>
    <cellStyle name="Normal 13 2 5" xfId="7785"/>
    <cellStyle name="Normal 13 3" xfId="2637"/>
    <cellStyle name="Normal 13 3 2" xfId="2638"/>
    <cellStyle name="Normal 13 3 3" xfId="2639"/>
    <cellStyle name="Normal 13 3 4" xfId="7786"/>
    <cellStyle name="Normal 13 4" xfId="2640"/>
    <cellStyle name="Normal 13 4 2" xfId="7787"/>
    <cellStyle name="Normal 13 4 2 2" xfId="32324"/>
    <cellStyle name="Normal 13 4 3" xfId="15664"/>
    <cellStyle name="Normal 13 5" xfId="2641"/>
    <cellStyle name="Normal 13 5 2" xfId="32360"/>
    <cellStyle name="Normal 13 5 3" xfId="15700"/>
    <cellStyle name="Normal 13 6" xfId="7788"/>
    <cellStyle name="Normal 13 7" xfId="27013"/>
    <cellStyle name="Normal 13 8" xfId="9733"/>
    <cellStyle name="Normal 130" xfId="6391"/>
    <cellStyle name="Normal 130 2" xfId="8623"/>
    <cellStyle name="Normal 131" xfId="6392"/>
    <cellStyle name="Normal 131 2" xfId="8624"/>
    <cellStyle name="Normal 132" xfId="6393"/>
    <cellStyle name="Normal 132 2" xfId="6394"/>
    <cellStyle name="Normal 132 2 2" xfId="8625"/>
    <cellStyle name="Normal 132 3" xfId="8626"/>
    <cellStyle name="Normal 133" xfId="6395"/>
    <cellStyle name="Normal 133 2" xfId="6396"/>
    <cellStyle name="Normal 133 2 2" xfId="8627"/>
    <cellStyle name="Normal 133 3" xfId="8628"/>
    <cellStyle name="Normal 134" xfId="6397"/>
    <cellStyle name="Normal 134 2" xfId="6398"/>
    <cellStyle name="Normal 134 2 2" xfId="8629"/>
    <cellStyle name="Normal 134 3" xfId="8630"/>
    <cellStyle name="Normal 135" xfId="6399"/>
    <cellStyle name="Normal 135 2" xfId="6400"/>
    <cellStyle name="Normal 135 2 2" xfId="8631"/>
    <cellStyle name="Normal 135 3" xfId="8632"/>
    <cellStyle name="Normal 136" xfId="6401"/>
    <cellStyle name="Normal 136 2" xfId="6402"/>
    <cellStyle name="Normal 136 2 2" xfId="8633"/>
    <cellStyle name="Normal 136 3" xfId="8634"/>
    <cellStyle name="Normal 137" xfId="6403"/>
    <cellStyle name="Normal 137 2" xfId="6404"/>
    <cellStyle name="Normal 137 2 2" xfId="8635"/>
    <cellStyle name="Normal 137 3" xfId="8636"/>
    <cellStyle name="Normal 138" xfId="6405"/>
    <cellStyle name="Normal 138 2" xfId="6406"/>
    <cellStyle name="Normal 138 2 2" xfId="8637"/>
    <cellStyle name="Normal 138 3" xfId="8638"/>
    <cellStyle name="Normal 139" xfId="6407"/>
    <cellStyle name="Normal 139 2" xfId="6408"/>
    <cellStyle name="Normal 139 2 2" xfId="8639"/>
    <cellStyle name="Normal 139 3" xfId="8640"/>
    <cellStyle name="Normal 14" xfId="2642"/>
    <cellStyle name="Normal 14 10" xfId="27027"/>
    <cellStyle name="Normal 14 11" xfId="43839"/>
    <cellStyle name="Normal 14 12" xfId="9762"/>
    <cellStyle name="Normal 14 2" xfId="2643"/>
    <cellStyle name="Normal 14 2 2" xfId="2644"/>
    <cellStyle name="Normal 14 2 3" xfId="2645"/>
    <cellStyle name="Normal 14 3" xfId="2646"/>
    <cellStyle name="Normal 14 3 2" xfId="2647"/>
    <cellStyle name="Normal 14 3 2 2" xfId="12779"/>
    <cellStyle name="Normal 14 3 2 2 2" xfId="15394"/>
    <cellStyle name="Normal 14 3 2 2 2 2" xfId="32065"/>
    <cellStyle name="Normal 14 3 2 2 3" xfId="29467"/>
    <cellStyle name="Normal 14 3 2 3" xfId="13944"/>
    <cellStyle name="Normal 14 3 2 3 2" xfId="30617"/>
    <cellStyle name="Normal 14 3 2 4" xfId="28025"/>
    <cellStyle name="Normal 14 3 2 5" xfId="11272"/>
    <cellStyle name="Normal 14 3 3" xfId="2648"/>
    <cellStyle name="Normal 14 3 3 2" xfId="13493"/>
    <cellStyle name="Normal 14 3 3 2 2" xfId="30168"/>
    <cellStyle name="Normal 14 3 3 3" xfId="27579"/>
    <cellStyle name="Normal 14 3 3 4" xfId="10806"/>
    <cellStyle name="Normal 14 3 4" xfId="12205"/>
    <cellStyle name="Normal 14 3 4 2" xfId="14879"/>
    <cellStyle name="Normal 14 3 4 2 2" xfId="31550"/>
    <cellStyle name="Normal 14 3 4 3" xfId="28952"/>
    <cellStyle name="Normal 14 3 5" xfId="13103"/>
    <cellStyle name="Normal 14 3 5 2" xfId="29780"/>
    <cellStyle name="Normal 14 3 6" xfId="27191"/>
    <cellStyle name="Normal 14 3 7" xfId="10293"/>
    <cellStyle name="Normal 14 4" xfId="2649"/>
    <cellStyle name="Normal 14 4 2" xfId="7789"/>
    <cellStyle name="Normal 14 4 2 2" xfId="12852"/>
    <cellStyle name="Normal 14 4 2 2 2" xfId="15465"/>
    <cellStyle name="Normal 14 4 2 2 2 2" xfId="32136"/>
    <cellStyle name="Normal 14 4 2 2 3" xfId="29538"/>
    <cellStyle name="Normal 14 4 2 3" xfId="14013"/>
    <cellStyle name="Normal 14 4 2 3 2" xfId="30686"/>
    <cellStyle name="Normal 14 4 2 4" xfId="28094"/>
    <cellStyle name="Normal 14 4 2 5" xfId="11340"/>
    <cellStyle name="Normal 14 4 3" xfId="10888"/>
    <cellStyle name="Normal 14 4 3 2" xfId="13576"/>
    <cellStyle name="Normal 14 4 3 2 2" xfId="30250"/>
    <cellStyle name="Normal 14 4 3 3" xfId="27659"/>
    <cellStyle name="Normal 14 4 4" xfId="12274"/>
    <cellStyle name="Normal 14 4 4 2" xfId="14948"/>
    <cellStyle name="Normal 14 4 4 2 2" xfId="31619"/>
    <cellStyle name="Normal 14 4 4 3" xfId="29021"/>
    <cellStyle name="Normal 14 4 5" xfId="13172"/>
    <cellStyle name="Normal 14 4 5 2" xfId="29848"/>
    <cellStyle name="Normal 14 4 6" xfId="27259"/>
    <cellStyle name="Normal 14 4 7" xfId="10474"/>
    <cellStyle name="Normal 14 5" xfId="10535"/>
    <cellStyle name="Normal 14 5 2" xfId="11394"/>
    <cellStyle name="Normal 14 5 2 2" xfId="12902"/>
    <cellStyle name="Normal 14 5 2 2 2" xfId="15515"/>
    <cellStyle name="Normal 14 5 2 2 2 2" xfId="32186"/>
    <cellStyle name="Normal 14 5 2 2 3" xfId="29588"/>
    <cellStyle name="Normal 14 5 2 3" xfId="14063"/>
    <cellStyle name="Normal 14 5 2 3 2" xfId="30736"/>
    <cellStyle name="Normal 14 5 2 4" xfId="28144"/>
    <cellStyle name="Normal 14 5 3" xfId="10942"/>
    <cellStyle name="Normal 14 5 3 2" xfId="13626"/>
    <cellStyle name="Normal 14 5 3 2 2" xfId="30300"/>
    <cellStyle name="Normal 14 5 3 3" xfId="27708"/>
    <cellStyle name="Normal 14 5 4" xfId="12324"/>
    <cellStyle name="Normal 14 5 4 2" xfId="14998"/>
    <cellStyle name="Normal 14 5 4 2 2" xfId="31669"/>
    <cellStyle name="Normal 14 5 4 3" xfId="29071"/>
    <cellStyle name="Normal 14 5 5" xfId="13222"/>
    <cellStyle name="Normal 14 5 5 2" xfId="29898"/>
    <cellStyle name="Normal 14 5 6" xfId="27309"/>
    <cellStyle name="Normal 14 6" xfId="10575"/>
    <cellStyle name="Normal 14 6 2" xfId="11431"/>
    <cellStyle name="Normal 14 6 2 2" xfId="12945"/>
    <cellStyle name="Normal 14 6 2 2 2" xfId="15557"/>
    <cellStyle name="Normal 14 6 2 2 2 2" xfId="32228"/>
    <cellStyle name="Normal 14 6 2 2 3" xfId="29630"/>
    <cellStyle name="Normal 14 6 2 3" xfId="14105"/>
    <cellStyle name="Normal 14 6 2 3 2" xfId="30778"/>
    <cellStyle name="Normal 14 6 2 4" xfId="28186"/>
    <cellStyle name="Normal 14 6 3" xfId="10980"/>
    <cellStyle name="Normal 14 6 3 2" xfId="13668"/>
    <cellStyle name="Normal 14 6 3 2 2" xfId="30342"/>
    <cellStyle name="Normal 14 6 3 3" xfId="27750"/>
    <cellStyle name="Normal 14 6 4" xfId="12366"/>
    <cellStyle name="Normal 14 6 4 2" xfId="15040"/>
    <cellStyle name="Normal 14 6 4 2 2" xfId="31711"/>
    <cellStyle name="Normal 14 6 4 3" xfId="29113"/>
    <cellStyle name="Normal 14 6 5" xfId="13264"/>
    <cellStyle name="Normal 14 6 5 2" xfId="29940"/>
    <cellStyle name="Normal 14 6 6" xfId="27351"/>
    <cellStyle name="Normal 14 7" xfId="10594"/>
    <cellStyle name="Normal 14 7 2" xfId="11440"/>
    <cellStyle name="Normal 14 7 2 2" xfId="12954"/>
    <cellStyle name="Normal 14 7 2 2 2" xfId="15566"/>
    <cellStyle name="Normal 14 7 2 2 2 2" xfId="32237"/>
    <cellStyle name="Normal 14 7 2 2 3" xfId="29639"/>
    <cellStyle name="Normal 14 7 2 3" xfId="14114"/>
    <cellStyle name="Normal 14 7 2 3 2" xfId="30787"/>
    <cellStyle name="Normal 14 7 2 4" xfId="28195"/>
    <cellStyle name="Normal 14 7 3" xfId="10993"/>
    <cellStyle name="Normal 14 7 3 2" xfId="13681"/>
    <cellStyle name="Normal 14 7 3 2 2" xfId="30355"/>
    <cellStyle name="Normal 14 7 3 3" xfId="27763"/>
    <cellStyle name="Normal 14 7 4" xfId="12375"/>
    <cellStyle name="Normal 14 7 4 2" xfId="15049"/>
    <cellStyle name="Normal 14 7 4 2 2" xfId="31720"/>
    <cellStyle name="Normal 14 7 4 3" xfId="29122"/>
    <cellStyle name="Normal 14 7 5" xfId="13273"/>
    <cellStyle name="Normal 14 7 5 2" xfId="29949"/>
    <cellStyle name="Normal 14 7 6" xfId="27360"/>
    <cellStyle name="Normal 14 8" xfId="10605"/>
    <cellStyle name="Normal 14 8 2" xfId="11451"/>
    <cellStyle name="Normal 14 8 2 2" xfId="12965"/>
    <cellStyle name="Normal 14 8 2 2 2" xfId="15577"/>
    <cellStyle name="Normal 14 8 2 2 2 2" xfId="32248"/>
    <cellStyle name="Normal 14 8 2 2 3" xfId="29650"/>
    <cellStyle name="Normal 14 8 2 3" xfId="14125"/>
    <cellStyle name="Normal 14 8 2 3 2" xfId="30798"/>
    <cellStyle name="Normal 14 8 2 4" xfId="28206"/>
    <cellStyle name="Normal 14 8 3" xfId="11004"/>
    <cellStyle name="Normal 14 8 3 2" xfId="13692"/>
    <cellStyle name="Normal 14 8 3 2 2" xfId="30366"/>
    <cellStyle name="Normal 14 8 3 3" xfId="27774"/>
    <cellStyle name="Normal 14 8 4" xfId="12386"/>
    <cellStyle name="Normal 14 8 4 2" xfId="15060"/>
    <cellStyle name="Normal 14 8 4 2 2" xfId="31731"/>
    <cellStyle name="Normal 14 8 4 3" xfId="29133"/>
    <cellStyle name="Normal 14 8 5" xfId="13284"/>
    <cellStyle name="Normal 14 8 5 2" xfId="29960"/>
    <cellStyle name="Normal 14 8 6" xfId="27371"/>
    <cellStyle name="Normal 14 9" xfId="9953"/>
    <cellStyle name="Normal 140" xfId="6409"/>
    <cellStyle name="Normal 140 2" xfId="6410"/>
    <cellStyle name="Normal 140 2 2" xfId="8641"/>
    <cellStyle name="Normal 140 3" xfId="8642"/>
    <cellStyle name="Normal 141" xfId="6411"/>
    <cellStyle name="Normal 141 2" xfId="6412"/>
    <cellStyle name="Normal 141 2 2" xfId="8643"/>
    <cellStyle name="Normal 141 3" xfId="8644"/>
    <cellStyle name="Normal 142" xfId="6413"/>
    <cellStyle name="Normal 142 2" xfId="6414"/>
    <cellStyle name="Normal 142 2 2" xfId="8645"/>
    <cellStyle name="Normal 142 3" xfId="8646"/>
    <cellStyle name="Normal 143" xfId="6415"/>
    <cellStyle name="Normal 143 2" xfId="6416"/>
    <cellStyle name="Normal 143 2 2" xfId="8647"/>
    <cellStyle name="Normal 143 3" xfId="8648"/>
    <cellStyle name="Normal 144" xfId="6417"/>
    <cellStyle name="Normal 144 2" xfId="8649"/>
    <cellStyle name="Normal 145" xfId="6418"/>
    <cellStyle name="Normal 145 2" xfId="8650"/>
    <cellStyle name="Normal 146" xfId="6419"/>
    <cellStyle name="Normal 146 2" xfId="8651"/>
    <cellStyle name="Normal 147" xfId="6420"/>
    <cellStyle name="Normal 147 2" xfId="8652"/>
    <cellStyle name="Normal 148" xfId="6421"/>
    <cellStyle name="Normal 148 2" xfId="8653"/>
    <cellStyle name="Normal 149" xfId="6422"/>
    <cellStyle name="Normal 149 2" xfId="8654"/>
    <cellStyle name="Normal 15" xfId="2650"/>
    <cellStyle name="Normal 15 2" xfId="2651"/>
    <cellStyle name="Normal 15 2 2" xfId="2652"/>
    <cellStyle name="Normal 15 3" xfId="2653"/>
    <cellStyle name="Normal 150" xfId="6423"/>
    <cellStyle name="Normal 150 2" xfId="8655"/>
    <cellStyle name="Normal 151" xfId="6424"/>
    <cellStyle name="Normal 151 2" xfId="8656"/>
    <cellStyle name="Normal 152" xfId="6425"/>
    <cellStyle name="Normal 152 2" xfId="8657"/>
    <cellStyle name="Normal 153" xfId="6426"/>
    <cellStyle name="Normal 153 2" xfId="8658"/>
    <cellStyle name="Normal 154" xfId="6427"/>
    <cellStyle name="Normal 154 2" xfId="8659"/>
    <cellStyle name="Normal 155" xfId="6428"/>
    <cellStyle name="Normal 155 2" xfId="8660"/>
    <cellStyle name="Normal 156" xfId="6429"/>
    <cellStyle name="Normal 156 2" xfId="8661"/>
    <cellStyle name="Normal 157" xfId="6430"/>
    <cellStyle name="Normal 157 2" xfId="8662"/>
    <cellStyle name="Normal 158" xfId="6431"/>
    <cellStyle name="Normal 158 2" xfId="8663"/>
    <cellStyle name="Normal 159" xfId="6432"/>
    <cellStyle name="Normal 159 2" xfId="8664"/>
    <cellStyle name="Normal 16" xfId="2654"/>
    <cellStyle name="Normal 16 2" xfId="2655"/>
    <cellStyle name="Normal 16 2 2" xfId="2656"/>
    <cellStyle name="Normal 16 3" xfId="2657"/>
    <cellStyle name="Normal 16 4" xfId="2658"/>
    <cellStyle name="Normal 16 5" xfId="7790"/>
    <cellStyle name="Normal 160" xfId="6433"/>
    <cellStyle name="Normal 160 2" xfId="8665"/>
    <cellStyle name="Normal 161" xfId="6434"/>
    <cellStyle name="Normal 161 2" xfId="8666"/>
    <cellStyle name="Normal 162" xfId="6435"/>
    <cellStyle name="Normal 162 2" xfId="8667"/>
    <cellStyle name="Normal 163" xfId="6436"/>
    <cellStyle name="Normal 163 2" xfId="8668"/>
    <cellStyle name="Normal 164" xfId="6437"/>
    <cellStyle name="Normal 164 2" xfId="8669"/>
    <cellStyle name="Normal 165" xfId="6438"/>
    <cellStyle name="Normal 165 2" xfId="8670"/>
    <cellStyle name="Normal 166" xfId="6439"/>
    <cellStyle name="Normal 166 2" xfId="8671"/>
    <cellStyle name="Normal 167" xfId="6440"/>
    <cellStyle name="Normal 167 2" xfId="8672"/>
    <cellStyle name="Normal 168" xfId="6441"/>
    <cellStyle name="Normal 168 2" xfId="6442"/>
    <cellStyle name="Normal 168 2 2" xfId="8673"/>
    <cellStyle name="Normal 168 3" xfId="8674"/>
    <cellStyle name="Normal 169" xfId="6443"/>
    <cellStyle name="Normal 169 2" xfId="6444"/>
    <cellStyle name="Normal 169 2 2" xfId="8675"/>
    <cellStyle name="Normal 169 3" xfId="8676"/>
    <cellStyle name="Normal 17" xfId="2659"/>
    <cellStyle name="Normal 17 2" xfId="2660"/>
    <cellStyle name="Normal 17 2 2" xfId="2661"/>
    <cellStyle name="Normal 17 3" xfId="2662"/>
    <cellStyle name="Normal 170" xfId="6445"/>
    <cellStyle name="Normal 170 2" xfId="6446"/>
    <cellStyle name="Normal 170 2 2" xfId="8677"/>
    <cellStyle name="Normal 170 3" xfId="8678"/>
    <cellStyle name="Normal 171" xfId="6447"/>
    <cellStyle name="Normal 171 2" xfId="6448"/>
    <cellStyle name="Normal 171 2 2" xfId="8679"/>
    <cellStyle name="Normal 171 3" xfId="8680"/>
    <cellStyle name="Normal 172" xfId="6449"/>
    <cellStyle name="Normal 172 2" xfId="8681"/>
    <cellStyle name="Normal 173" xfId="6450"/>
    <cellStyle name="Normal 173 2" xfId="8682"/>
    <cellStyle name="Normal 174" xfId="6451"/>
    <cellStyle name="Normal 174 2" xfId="8683"/>
    <cellStyle name="Normal 175" xfId="6452"/>
    <cellStyle name="Normal 175 2" xfId="8684"/>
    <cellStyle name="Normal 176" xfId="6453"/>
    <cellStyle name="Normal 176 2" xfId="8685"/>
    <cellStyle name="Normal 177" xfId="6454"/>
    <cellStyle name="Normal 177 2" xfId="8686"/>
    <cellStyle name="Normal 178" xfId="6455"/>
    <cellStyle name="Normal 178 2" xfId="8687"/>
    <cellStyle name="Normal 179" xfId="6456"/>
    <cellStyle name="Normal 179 2" xfId="8688"/>
    <cellStyle name="Normal 18" xfId="2663"/>
    <cellStyle name="Normal 18 2" xfId="6457"/>
    <cellStyle name="Normal 18 3" xfId="6458"/>
    <cellStyle name="Normal 18 3 2" xfId="6459"/>
    <cellStyle name="Normal 18 3 3" xfId="6460"/>
    <cellStyle name="Normal 18 3 3 2" xfId="9272"/>
    <cellStyle name="Normal 18 3 3 2 2" xfId="9566"/>
    <cellStyle name="Normal 18 3 3 2 2 2" xfId="15228"/>
    <cellStyle name="Normal 18 3 3 2 2 2 2" xfId="31899"/>
    <cellStyle name="Normal 18 3 3 2 2 3" xfId="29301"/>
    <cellStyle name="Normal 18 3 3 2 2 4" xfId="12593"/>
    <cellStyle name="Normal 18 3 3 2 3" xfId="13811"/>
    <cellStyle name="Normal 18 3 3 2 3 2" xfId="30485"/>
    <cellStyle name="Normal 18 3 3 2 4" xfId="27893"/>
    <cellStyle name="Normal 18 3 3 2 5" xfId="11114"/>
    <cellStyle name="Normal 18 3 3 3" xfId="9144"/>
    <cellStyle name="Normal 18 3 3 3 2" xfId="9567"/>
    <cellStyle name="Normal 18 3 3 3 2 2" xfId="30026"/>
    <cellStyle name="Normal 18 3 3 3 2 3" xfId="13350"/>
    <cellStyle name="Normal 18 3 3 3 3" xfId="27437"/>
    <cellStyle name="Normal 18 3 3 3 4" xfId="10668"/>
    <cellStyle name="Normal 18 3 3 4" xfId="9384"/>
    <cellStyle name="Normal 18 3 3 4 2" xfId="14816"/>
    <cellStyle name="Normal 18 3 3 4 2 2" xfId="31487"/>
    <cellStyle name="Normal 18 3 3 4 3" xfId="28889"/>
    <cellStyle name="Normal 18 3 3 4 4" xfId="12142"/>
    <cellStyle name="Normal 18 3 3 5" xfId="13003"/>
    <cellStyle name="Normal 18 3 3 5 2" xfId="29686"/>
    <cellStyle name="Normal 18 3 3 6" xfId="27077"/>
    <cellStyle name="Normal 18 3 3 7" xfId="9954"/>
    <cellStyle name="Normal 18 3 3 8" xfId="43918"/>
    <cellStyle name="Normal 18 4" xfId="6461"/>
    <cellStyle name="Normal 18 5" xfId="11045"/>
    <cellStyle name="Normal 18 5 2" xfId="12492"/>
    <cellStyle name="Normal 18 5 2 2" xfId="15139"/>
    <cellStyle name="Normal 18 5 2 2 2" xfId="31810"/>
    <cellStyle name="Normal 18 5 2 3" xfId="29212"/>
    <cellStyle name="Normal 18 5 3" xfId="13741"/>
    <cellStyle name="Normal 18 5 3 2" xfId="30415"/>
    <cellStyle name="Normal 18 5 4" xfId="27823"/>
    <cellStyle name="Normal 18 6" xfId="43917"/>
    <cellStyle name="Normal 180" xfId="6462"/>
    <cellStyle name="Normal 180 2" xfId="8689"/>
    <cellStyle name="Normal 181" xfId="6463"/>
    <cellStyle name="Normal 181 2" xfId="8690"/>
    <cellStyle name="Normal 182" xfId="6464"/>
    <cellStyle name="Normal 182 2" xfId="6465"/>
    <cellStyle name="Normal 182 3" xfId="6466"/>
    <cellStyle name="Normal 182 3 2" xfId="9273"/>
    <cellStyle name="Normal 182 3 2 2" xfId="9568"/>
    <cellStyle name="Normal 182 3 2 2 2" xfId="15229"/>
    <cellStyle name="Normal 182 3 2 2 2 2" xfId="31900"/>
    <cellStyle name="Normal 182 3 2 2 3" xfId="29302"/>
    <cellStyle name="Normal 182 3 2 2 4" xfId="12594"/>
    <cellStyle name="Normal 182 3 2 3" xfId="13812"/>
    <cellStyle name="Normal 182 3 2 3 2" xfId="30486"/>
    <cellStyle name="Normal 182 3 2 4" xfId="27894"/>
    <cellStyle name="Normal 182 3 2 5" xfId="11115"/>
    <cellStyle name="Normal 182 3 3" xfId="9145"/>
    <cellStyle name="Normal 182 3 3 2" xfId="9569"/>
    <cellStyle name="Normal 182 3 3 2 2" xfId="30027"/>
    <cellStyle name="Normal 182 3 3 2 3" xfId="13351"/>
    <cellStyle name="Normal 182 3 3 3" xfId="27438"/>
    <cellStyle name="Normal 182 3 3 4" xfId="10669"/>
    <cellStyle name="Normal 182 3 4" xfId="9385"/>
    <cellStyle name="Normal 182 3 4 2" xfId="14817"/>
    <cellStyle name="Normal 182 3 4 2 2" xfId="31488"/>
    <cellStyle name="Normal 182 3 4 3" xfId="28890"/>
    <cellStyle name="Normal 182 3 4 4" xfId="12143"/>
    <cellStyle name="Normal 182 3 5" xfId="13004"/>
    <cellStyle name="Normal 182 3 5 2" xfId="29687"/>
    <cellStyle name="Normal 182 3 6" xfId="27078"/>
    <cellStyle name="Normal 182 3 7" xfId="9955"/>
    <cellStyle name="Normal 182 3 8" xfId="43919"/>
    <cellStyle name="Normal 183" xfId="6467"/>
    <cellStyle name="Normal 183 2" xfId="6468"/>
    <cellStyle name="Normal 183 3" xfId="6469"/>
    <cellStyle name="Normal 183 3 2" xfId="9274"/>
    <cellStyle name="Normal 183 3 2 2" xfId="9570"/>
    <cellStyle name="Normal 183 3 2 2 2" xfId="15230"/>
    <cellStyle name="Normal 183 3 2 2 2 2" xfId="31901"/>
    <cellStyle name="Normal 183 3 2 2 3" xfId="29303"/>
    <cellStyle name="Normal 183 3 2 2 4" xfId="12595"/>
    <cellStyle name="Normal 183 3 2 3" xfId="13813"/>
    <cellStyle name="Normal 183 3 2 3 2" xfId="30487"/>
    <cellStyle name="Normal 183 3 2 4" xfId="27895"/>
    <cellStyle name="Normal 183 3 2 5" xfId="11116"/>
    <cellStyle name="Normal 183 3 3" xfId="9146"/>
    <cellStyle name="Normal 183 3 3 2" xfId="9571"/>
    <cellStyle name="Normal 183 3 3 2 2" xfId="30028"/>
    <cellStyle name="Normal 183 3 3 2 3" xfId="13352"/>
    <cellStyle name="Normal 183 3 3 3" xfId="27439"/>
    <cellStyle name="Normal 183 3 3 4" xfId="10670"/>
    <cellStyle name="Normal 183 3 4" xfId="9386"/>
    <cellStyle name="Normal 183 3 4 2" xfId="14818"/>
    <cellStyle name="Normal 183 3 4 2 2" xfId="31489"/>
    <cellStyle name="Normal 183 3 4 3" xfId="28891"/>
    <cellStyle name="Normal 183 3 4 4" xfId="12144"/>
    <cellStyle name="Normal 183 3 5" xfId="13005"/>
    <cellStyle name="Normal 183 3 5 2" xfId="29688"/>
    <cellStyle name="Normal 183 3 6" xfId="27079"/>
    <cellStyle name="Normal 183 3 7" xfId="9956"/>
    <cellStyle name="Normal 183 3 8" xfId="43920"/>
    <cellStyle name="Normal 184" xfId="6470"/>
    <cellStyle name="Normal 184 2" xfId="6471"/>
    <cellStyle name="Normal 184 3" xfId="6472"/>
    <cellStyle name="Normal 184 3 2" xfId="9275"/>
    <cellStyle name="Normal 184 3 2 2" xfId="9572"/>
    <cellStyle name="Normal 184 3 2 2 2" xfId="15231"/>
    <cellStyle name="Normal 184 3 2 2 2 2" xfId="31902"/>
    <cellStyle name="Normal 184 3 2 2 3" xfId="29304"/>
    <cellStyle name="Normal 184 3 2 2 4" xfId="12596"/>
    <cellStyle name="Normal 184 3 2 3" xfId="13814"/>
    <cellStyle name="Normal 184 3 2 3 2" xfId="30488"/>
    <cellStyle name="Normal 184 3 2 4" xfId="27896"/>
    <cellStyle name="Normal 184 3 2 5" xfId="11117"/>
    <cellStyle name="Normal 184 3 3" xfId="9147"/>
    <cellStyle name="Normal 184 3 3 2" xfId="9573"/>
    <cellStyle name="Normal 184 3 3 2 2" xfId="30029"/>
    <cellStyle name="Normal 184 3 3 2 3" xfId="13353"/>
    <cellStyle name="Normal 184 3 3 3" xfId="27440"/>
    <cellStyle name="Normal 184 3 3 4" xfId="10671"/>
    <cellStyle name="Normal 184 3 4" xfId="9387"/>
    <cellStyle name="Normal 184 3 4 2" xfId="14819"/>
    <cellStyle name="Normal 184 3 4 2 2" xfId="31490"/>
    <cellStyle name="Normal 184 3 4 3" xfId="28892"/>
    <cellStyle name="Normal 184 3 4 4" xfId="12145"/>
    <cellStyle name="Normal 184 3 5" xfId="13006"/>
    <cellStyle name="Normal 184 3 5 2" xfId="29689"/>
    <cellStyle name="Normal 184 3 6" xfId="27080"/>
    <cellStyle name="Normal 184 3 7" xfId="9957"/>
    <cellStyle name="Normal 184 3 8" xfId="43921"/>
    <cellStyle name="Normal 185" xfId="6473"/>
    <cellStyle name="Normal 185 2" xfId="6474"/>
    <cellStyle name="Normal 185 2 2" xfId="6475"/>
    <cellStyle name="Normal 185 2 3" xfId="6476"/>
    <cellStyle name="Normal 185 2 3 2" xfId="9276"/>
    <cellStyle name="Normal 185 2 3 2 2" xfId="9574"/>
    <cellStyle name="Normal 185 2 3 2 2 2" xfId="15232"/>
    <cellStyle name="Normal 185 2 3 2 2 2 2" xfId="31903"/>
    <cellStyle name="Normal 185 2 3 2 2 3" xfId="29305"/>
    <cellStyle name="Normal 185 2 3 2 2 4" xfId="12597"/>
    <cellStyle name="Normal 185 2 3 2 3" xfId="13815"/>
    <cellStyle name="Normal 185 2 3 2 3 2" xfId="30489"/>
    <cellStyle name="Normal 185 2 3 2 4" xfId="27897"/>
    <cellStyle name="Normal 185 2 3 2 5" xfId="11118"/>
    <cellStyle name="Normal 185 2 3 3" xfId="9148"/>
    <cellStyle name="Normal 185 2 3 3 2" xfId="9575"/>
    <cellStyle name="Normal 185 2 3 3 2 2" xfId="30030"/>
    <cellStyle name="Normal 185 2 3 3 2 3" xfId="13354"/>
    <cellStyle name="Normal 185 2 3 3 3" xfId="27441"/>
    <cellStyle name="Normal 185 2 3 3 4" xfId="10672"/>
    <cellStyle name="Normal 185 2 3 4" xfId="9388"/>
    <cellStyle name="Normal 185 2 3 4 2" xfId="14820"/>
    <cellStyle name="Normal 185 2 3 4 2 2" xfId="31491"/>
    <cellStyle name="Normal 185 2 3 4 3" xfId="28893"/>
    <cellStyle name="Normal 185 2 3 4 4" xfId="12146"/>
    <cellStyle name="Normal 185 2 3 5" xfId="13007"/>
    <cellStyle name="Normal 185 2 3 5 2" xfId="29690"/>
    <cellStyle name="Normal 185 2 3 6" xfId="27081"/>
    <cellStyle name="Normal 185 2 3 7" xfId="9958"/>
    <cellStyle name="Normal 185 2 3 8" xfId="43922"/>
    <cellStyle name="Normal 185 3" xfId="6477"/>
    <cellStyle name="Normal 185 3 2" xfId="8691"/>
    <cellStyle name="Normal 185 4" xfId="8692"/>
    <cellStyle name="Normal 186" xfId="6478"/>
    <cellStyle name="Normal 186 2" xfId="8693"/>
    <cellStyle name="Normal 187" xfId="6479"/>
    <cellStyle name="Normal 187 2" xfId="8694"/>
    <cellStyle name="Normal 188" xfId="6480"/>
    <cellStyle name="Normal 188 2" xfId="8695"/>
    <cellStyle name="Normal 189" xfId="6481"/>
    <cellStyle name="Normal 189 2" xfId="8696"/>
    <cellStyle name="Normal 19" xfId="2664"/>
    <cellStyle name="Normal 19 2" xfId="2665"/>
    <cellStyle name="Normal 19 2 2" xfId="2666"/>
    <cellStyle name="Normal 19 3" xfId="2667"/>
    <cellStyle name="Normal 190" xfId="6482"/>
    <cellStyle name="Normal 190 2" xfId="8697"/>
    <cellStyle name="Normal 191" xfId="6483"/>
    <cellStyle name="Normal 191 2" xfId="8698"/>
    <cellStyle name="Normal 192" xfId="6484"/>
    <cellStyle name="Normal 192 2" xfId="8699"/>
    <cellStyle name="Normal 193" xfId="6485"/>
    <cellStyle name="Normal 193 2" xfId="8700"/>
    <cellStyle name="Normal 194" xfId="6486"/>
    <cellStyle name="Normal 194 2" xfId="8701"/>
    <cellStyle name="Normal 195" xfId="6487"/>
    <cellStyle name="Normal 195 2" xfId="8702"/>
    <cellStyle name="Normal 196" xfId="6488"/>
    <cellStyle name="Normal 196 2" xfId="8703"/>
    <cellStyle name="Normal 197" xfId="6489"/>
    <cellStyle name="Normal 197 2" xfId="8704"/>
    <cellStyle name="Normal 198" xfId="6490"/>
    <cellStyle name="Normal 198 2" xfId="8705"/>
    <cellStyle name="Normal 199" xfId="6491"/>
    <cellStyle name="Normal 199 2" xfId="6492"/>
    <cellStyle name="Normal 199 3" xfId="6493"/>
    <cellStyle name="Normal 199 3 2" xfId="9277"/>
    <cellStyle name="Normal 199 3 2 2" xfId="9576"/>
    <cellStyle name="Normal 199 3 2 2 2" xfId="15233"/>
    <cellStyle name="Normal 199 3 2 2 2 2" xfId="31904"/>
    <cellStyle name="Normal 199 3 2 2 3" xfId="29306"/>
    <cellStyle name="Normal 199 3 2 2 4" xfId="12598"/>
    <cellStyle name="Normal 199 3 2 3" xfId="13816"/>
    <cellStyle name="Normal 199 3 2 3 2" xfId="30490"/>
    <cellStyle name="Normal 199 3 2 4" xfId="27898"/>
    <cellStyle name="Normal 199 3 2 5" xfId="11119"/>
    <cellStyle name="Normal 199 3 3" xfId="9149"/>
    <cellStyle name="Normal 199 3 3 2" xfId="9577"/>
    <cellStyle name="Normal 199 3 3 2 2" xfId="30031"/>
    <cellStyle name="Normal 199 3 3 2 3" xfId="13355"/>
    <cellStyle name="Normal 199 3 3 3" xfId="27442"/>
    <cellStyle name="Normal 199 3 3 4" xfId="10673"/>
    <cellStyle name="Normal 199 3 4" xfId="9389"/>
    <cellStyle name="Normal 199 3 4 2" xfId="14821"/>
    <cellStyle name="Normal 199 3 4 2 2" xfId="31492"/>
    <cellStyle name="Normal 199 3 4 3" xfId="28894"/>
    <cellStyle name="Normal 199 3 4 4" xfId="12147"/>
    <cellStyle name="Normal 199 3 5" xfId="13008"/>
    <cellStyle name="Normal 199 3 5 2" xfId="29691"/>
    <cellStyle name="Normal 199 3 6" xfId="27082"/>
    <cellStyle name="Normal 199 3 7" xfId="9959"/>
    <cellStyle name="Normal 199 3 8" xfId="43923"/>
    <cellStyle name="Normal 2" xfId="49"/>
    <cellStyle name="Normal 2 10" xfId="9678"/>
    <cellStyle name="Normal 2 11" xfId="9686"/>
    <cellStyle name="Normal 2 2" xfId="50"/>
    <cellStyle name="Normal 2 2 10" xfId="9741"/>
    <cellStyle name="Normal 2 2 2" xfId="75"/>
    <cellStyle name="Normal 2 2 2 2" xfId="10294"/>
    <cellStyle name="Normal 2 2 2 2 2" xfId="11273"/>
    <cellStyle name="Normal 2 2 2 2 2 2" xfId="12780"/>
    <cellStyle name="Normal 2 2 2 2 2 2 2" xfId="15395"/>
    <cellStyle name="Normal 2 2 2 2 2 2 2 2" xfId="32066"/>
    <cellStyle name="Normal 2 2 2 2 2 2 3" xfId="29468"/>
    <cellStyle name="Normal 2 2 2 2 2 3" xfId="13945"/>
    <cellStyle name="Normal 2 2 2 2 2 3 2" xfId="30618"/>
    <cellStyle name="Normal 2 2 2 2 2 4" xfId="28026"/>
    <cellStyle name="Normal 2 2 2 2 3" xfId="10807"/>
    <cellStyle name="Normal 2 2 2 2 3 2" xfId="13494"/>
    <cellStyle name="Normal 2 2 2 2 3 2 2" xfId="30169"/>
    <cellStyle name="Normal 2 2 2 2 3 3" xfId="27580"/>
    <cellStyle name="Normal 2 2 2 2 4" xfId="12206"/>
    <cellStyle name="Normal 2 2 2 2 4 2" xfId="14880"/>
    <cellStyle name="Normal 2 2 2 2 4 2 2" xfId="31551"/>
    <cellStyle name="Normal 2 2 2 2 4 3" xfId="28953"/>
    <cellStyle name="Normal 2 2 2 2 5" xfId="13104"/>
    <cellStyle name="Normal 2 2 2 2 5 2" xfId="29781"/>
    <cellStyle name="Normal 2 2 2 2 6" xfId="27192"/>
    <cellStyle name="Normal 2 2 2 3" xfId="10475"/>
    <cellStyle name="Normal 2 2 2 3 2" xfId="11341"/>
    <cellStyle name="Normal 2 2 2 3 2 2" xfId="12853"/>
    <cellStyle name="Normal 2 2 2 3 2 2 2" xfId="15466"/>
    <cellStyle name="Normal 2 2 2 3 2 2 2 2" xfId="32137"/>
    <cellStyle name="Normal 2 2 2 3 2 2 3" xfId="29539"/>
    <cellStyle name="Normal 2 2 2 3 2 3" xfId="14014"/>
    <cellStyle name="Normal 2 2 2 3 2 3 2" xfId="30687"/>
    <cellStyle name="Normal 2 2 2 3 2 4" xfId="28095"/>
    <cellStyle name="Normal 2 2 2 3 3" xfId="10889"/>
    <cellStyle name="Normal 2 2 2 3 3 2" xfId="13577"/>
    <cellStyle name="Normal 2 2 2 3 3 2 2" xfId="30251"/>
    <cellStyle name="Normal 2 2 2 3 3 3" xfId="27660"/>
    <cellStyle name="Normal 2 2 2 3 4" xfId="12275"/>
    <cellStyle name="Normal 2 2 2 3 4 2" xfId="14949"/>
    <cellStyle name="Normal 2 2 2 3 4 2 2" xfId="31620"/>
    <cellStyle name="Normal 2 2 2 3 4 3" xfId="29022"/>
    <cellStyle name="Normal 2 2 2 3 5" xfId="13173"/>
    <cellStyle name="Normal 2 2 2 3 5 2" xfId="29849"/>
    <cellStyle name="Normal 2 2 2 3 6" xfId="27260"/>
    <cellStyle name="Normal 2 2 2 4" xfId="10536"/>
    <cellStyle name="Normal 2 2 2 4 2" xfId="11395"/>
    <cellStyle name="Normal 2 2 2 4 2 2" xfId="12903"/>
    <cellStyle name="Normal 2 2 2 4 2 2 2" xfId="15516"/>
    <cellStyle name="Normal 2 2 2 4 2 2 2 2" xfId="32187"/>
    <cellStyle name="Normal 2 2 2 4 2 2 3" xfId="29589"/>
    <cellStyle name="Normal 2 2 2 4 2 3" xfId="14064"/>
    <cellStyle name="Normal 2 2 2 4 2 3 2" xfId="30737"/>
    <cellStyle name="Normal 2 2 2 4 2 4" xfId="28145"/>
    <cellStyle name="Normal 2 2 2 4 3" xfId="10943"/>
    <cellStyle name="Normal 2 2 2 4 3 2" xfId="13627"/>
    <cellStyle name="Normal 2 2 2 4 3 2 2" xfId="30301"/>
    <cellStyle name="Normal 2 2 2 4 3 3" xfId="27709"/>
    <cellStyle name="Normal 2 2 2 4 4" xfId="12325"/>
    <cellStyle name="Normal 2 2 2 4 4 2" xfId="14999"/>
    <cellStyle name="Normal 2 2 2 4 4 2 2" xfId="31670"/>
    <cellStyle name="Normal 2 2 2 4 4 3" xfId="29072"/>
    <cellStyle name="Normal 2 2 2 4 5" xfId="13223"/>
    <cellStyle name="Normal 2 2 2 4 5 2" xfId="29899"/>
    <cellStyle name="Normal 2 2 2 4 6" xfId="27310"/>
    <cellStyle name="Normal 2 2 3" xfId="2668"/>
    <cellStyle name="Normal 2 2 3 2" xfId="9750"/>
    <cellStyle name="Normal 2 2 4" xfId="2669"/>
    <cellStyle name="Normal 2 2 4 2" xfId="2670"/>
    <cellStyle name="Normal 2 2 4 3" xfId="15638"/>
    <cellStyle name="Normal 2 2 5" xfId="2671"/>
    <cellStyle name="Normal 2 2 5 2" xfId="27018"/>
    <cellStyle name="Normal 2 2 6" xfId="2672"/>
    <cellStyle name="Normal 2 2 6 2" xfId="2673"/>
    <cellStyle name="Normal 2 2 6 3" xfId="2674"/>
    <cellStyle name="Normal 2 2 6 4" xfId="7791"/>
    <cellStyle name="Normal 2 2 6 5" xfId="26998"/>
    <cellStyle name="Normal 2 2 7" xfId="9200"/>
    <cellStyle name="Normal 2 2 7 2" xfId="9578"/>
    <cellStyle name="Normal 2 2 8" xfId="9150"/>
    <cellStyle name="Normal 2 2 8 2" xfId="9579"/>
    <cellStyle name="Normal 2 2 9" xfId="9390"/>
    <cellStyle name="Normal 2 3" xfId="2675"/>
    <cellStyle name="Normal 2 3 2" xfId="2676"/>
    <cellStyle name="Normal 2 3 2 2" xfId="9748"/>
    <cellStyle name="Normal 2 3 3" xfId="2677"/>
    <cellStyle name="Normal 2 3 3 2" xfId="43851"/>
    <cellStyle name="Normal 2 3 4" xfId="2678"/>
    <cellStyle name="Normal 2 3 5" xfId="9749"/>
    <cellStyle name="Normal 2 4" xfId="2679"/>
    <cellStyle name="Normal 2 4 2" xfId="2680"/>
    <cellStyle name="Normal 2 4 2 2" xfId="2681"/>
    <cellStyle name="Normal 2 4 2 3" xfId="15643"/>
    <cellStyle name="Normal 2 4 3" xfId="2682"/>
    <cellStyle name="Normal 2 4 4" xfId="43844"/>
    <cellStyle name="Normal 2 4 5" xfId="9747"/>
    <cellStyle name="Normal 2 5" xfId="2683"/>
    <cellStyle name="Normal 2 5 2" xfId="2684"/>
    <cellStyle name="Normal 2 5 2 2" xfId="15642"/>
    <cellStyle name="Normal 2 5 3" xfId="10102"/>
    <cellStyle name="Normal 2 5 4" xfId="9745"/>
    <cellStyle name="Normal 2 6" xfId="2685"/>
    <cellStyle name="Normal 2 6 2" xfId="43843"/>
    <cellStyle name="Normal 2 6 3" xfId="9744"/>
    <cellStyle name="Normal 2 7" xfId="2686"/>
    <cellStyle name="Normal 2 7 2" xfId="2687"/>
    <cellStyle name="Normal 2 7 2 2" xfId="7792"/>
    <cellStyle name="Normal 2 7 3" xfId="9742"/>
    <cellStyle name="Normal 2 8" xfId="2688"/>
    <cellStyle name="Normal 2 8 2" xfId="15704"/>
    <cellStyle name="Normal 2 8 2 2" xfId="32364"/>
    <cellStyle name="Normal 2 8 3" xfId="27019"/>
    <cellStyle name="Normal 2 8 4" xfId="9754"/>
    <cellStyle name="Normal 2 9" xfId="2689"/>
    <cellStyle name="Normal 2 9 2" xfId="43762"/>
    <cellStyle name="Normal 2_Federal Interest Calculation Su" xfId="6494"/>
    <cellStyle name="Normal 20" xfId="2690"/>
    <cellStyle name="Normal 20 2" xfId="6495"/>
    <cellStyle name="Normal 20 3" xfId="6496"/>
    <cellStyle name="Normal 20 3 2" xfId="6497"/>
    <cellStyle name="Normal 20 3 3" xfId="6498"/>
    <cellStyle name="Normal 20 3 3 2" xfId="9278"/>
    <cellStyle name="Normal 20 3 3 2 2" xfId="9580"/>
    <cellStyle name="Normal 20 3 3 2 2 2" xfId="15234"/>
    <cellStyle name="Normal 20 3 3 2 2 2 2" xfId="31905"/>
    <cellStyle name="Normal 20 3 3 2 2 3" xfId="29307"/>
    <cellStyle name="Normal 20 3 3 2 2 4" xfId="12599"/>
    <cellStyle name="Normal 20 3 3 2 3" xfId="13817"/>
    <cellStyle name="Normal 20 3 3 2 3 2" xfId="30491"/>
    <cellStyle name="Normal 20 3 3 2 4" xfId="27899"/>
    <cellStyle name="Normal 20 3 3 2 5" xfId="11120"/>
    <cellStyle name="Normal 20 3 3 3" xfId="9151"/>
    <cellStyle name="Normal 20 3 3 3 2" xfId="9581"/>
    <cellStyle name="Normal 20 3 3 3 2 2" xfId="30032"/>
    <cellStyle name="Normal 20 3 3 3 2 3" xfId="13356"/>
    <cellStyle name="Normal 20 3 3 3 3" xfId="27443"/>
    <cellStyle name="Normal 20 3 3 3 4" xfId="10674"/>
    <cellStyle name="Normal 20 3 3 4" xfId="9391"/>
    <cellStyle name="Normal 20 3 3 4 2" xfId="14822"/>
    <cellStyle name="Normal 20 3 3 4 2 2" xfId="31493"/>
    <cellStyle name="Normal 20 3 3 4 3" xfId="28895"/>
    <cellStyle name="Normal 20 3 3 4 4" xfId="12148"/>
    <cellStyle name="Normal 20 3 3 5" xfId="13009"/>
    <cellStyle name="Normal 20 3 3 5 2" xfId="29692"/>
    <cellStyle name="Normal 20 3 3 6" xfId="27086"/>
    <cellStyle name="Normal 20 3 3 7" xfId="9963"/>
    <cellStyle name="Normal 20 3 3 8" xfId="43925"/>
    <cellStyle name="Normal 20 4" xfId="6499"/>
    <cellStyle name="Normal 20 5" xfId="11046"/>
    <cellStyle name="Normal 20 5 2" xfId="12496"/>
    <cellStyle name="Normal 20 5 2 2" xfId="15142"/>
    <cellStyle name="Normal 20 5 2 2 2" xfId="31813"/>
    <cellStyle name="Normal 20 5 2 3" xfId="29215"/>
    <cellStyle name="Normal 20 5 3" xfId="13742"/>
    <cellStyle name="Normal 20 5 3 2" xfId="30416"/>
    <cellStyle name="Normal 20 5 4" xfId="27824"/>
    <cellStyle name="Normal 20 6" xfId="43924"/>
    <cellStyle name="Normal 200" xfId="6500"/>
    <cellStyle name="Normal 200 2" xfId="8706"/>
    <cellStyle name="Normal 201" xfId="6501"/>
    <cellStyle name="Normal 201 2" xfId="8707"/>
    <cellStyle name="Normal 202" xfId="6502"/>
    <cellStyle name="Normal 202 2" xfId="8708"/>
    <cellStyle name="Normal 203" xfId="6503"/>
    <cellStyle name="Normal 203 2" xfId="8709"/>
    <cellStyle name="Normal 204" xfId="6504"/>
    <cellStyle name="Normal 204 2" xfId="8710"/>
    <cellStyle name="Normal 205" xfId="6505"/>
    <cellStyle name="Normal 205 2" xfId="8711"/>
    <cellStyle name="Normal 206" xfId="6506"/>
    <cellStyle name="Normal 206 2" xfId="8712"/>
    <cellStyle name="Normal 207" xfId="6507"/>
    <cellStyle name="Normal 207 2" xfId="8713"/>
    <cellStyle name="Normal 208" xfId="6508"/>
    <cellStyle name="Normal 208 2" xfId="6509"/>
    <cellStyle name="Normal 208 2 2" xfId="8714"/>
    <cellStyle name="Normal 208 3" xfId="8715"/>
    <cellStyle name="Normal 209" xfId="6510"/>
    <cellStyle name="Normal 209 2" xfId="6511"/>
    <cellStyle name="Normal 209 2 2" xfId="8716"/>
    <cellStyle name="Normal 209 3" xfId="8717"/>
    <cellStyle name="Normal 21" xfId="2691"/>
    <cellStyle name="Normal 21 2" xfId="2692"/>
    <cellStyle name="Normal 21 2 2" xfId="2693"/>
    <cellStyle name="Normal 21 3" xfId="2694"/>
    <cellStyle name="Normal 210" xfId="6512"/>
    <cellStyle name="Normal 210 2" xfId="8718"/>
    <cellStyle name="Normal 211" xfId="6513"/>
    <cellStyle name="Normal 211 2" xfId="6514"/>
    <cellStyle name="Normal 211 2 2" xfId="8719"/>
    <cellStyle name="Normal 211 3" xfId="6515"/>
    <cellStyle name="Normal 211 3 2" xfId="8720"/>
    <cellStyle name="Normal 211 4" xfId="8721"/>
    <cellStyle name="Normal 212" xfId="6516"/>
    <cellStyle name="Normal 212 2" xfId="6517"/>
    <cellStyle name="Normal 212 2 2" xfId="8722"/>
    <cellStyle name="Normal 212 3" xfId="6518"/>
    <cellStyle name="Normal 212 3 2" xfId="8723"/>
    <cellStyle name="Normal 212 4" xfId="8724"/>
    <cellStyle name="Normal 213" xfId="6519"/>
    <cellStyle name="Normal 213 2" xfId="6520"/>
    <cellStyle name="Normal 213 2 2" xfId="8725"/>
    <cellStyle name="Normal 213 3" xfId="6521"/>
    <cellStyle name="Normal 213 3 2" xfId="8726"/>
    <cellStyle name="Normal 213 4" xfId="8727"/>
    <cellStyle name="Normal 214" xfId="6522"/>
    <cellStyle name="Normal 214 2" xfId="6523"/>
    <cellStyle name="Normal 214 2 2" xfId="8728"/>
    <cellStyle name="Normal 214 3" xfId="6524"/>
    <cellStyle name="Normal 214 3 2" xfId="8729"/>
    <cellStyle name="Normal 214 4" xfId="8730"/>
    <cellStyle name="Normal 215" xfId="6525"/>
    <cellStyle name="Normal 215 2" xfId="6526"/>
    <cellStyle name="Normal 215 2 2" xfId="8731"/>
    <cellStyle name="Normal 215 3" xfId="6527"/>
    <cellStyle name="Normal 215 3 2" xfId="8732"/>
    <cellStyle name="Normal 215 4" xfId="8733"/>
    <cellStyle name="Normal 216" xfId="6528"/>
    <cellStyle name="Normal 216 2" xfId="6529"/>
    <cellStyle name="Normal 216 2 2" xfId="8734"/>
    <cellStyle name="Normal 216 3" xfId="8735"/>
    <cellStyle name="Normal 217" xfId="6530"/>
    <cellStyle name="Normal 217 2" xfId="6531"/>
    <cellStyle name="Normal 217 2 2" xfId="8736"/>
    <cellStyle name="Normal 217 3" xfId="8737"/>
    <cellStyle name="Normal 218" xfId="6532"/>
    <cellStyle name="Normal 218 2" xfId="6533"/>
    <cellStyle name="Normal 218 2 2" xfId="8738"/>
    <cellStyle name="Normal 218 3" xfId="8739"/>
    <cellStyle name="Normal 219" xfId="6534"/>
    <cellStyle name="Normal 219 2" xfId="6535"/>
    <cellStyle name="Normal 219 2 2" xfId="8740"/>
    <cellStyle name="Normal 219 3" xfId="8741"/>
    <cellStyle name="Normal 22" xfId="2695"/>
    <cellStyle name="Normal 22 2" xfId="2696"/>
    <cellStyle name="Normal 22 2 2" xfId="2697"/>
    <cellStyle name="Normal 22 3" xfId="2698"/>
    <cellStyle name="Normal 220" xfId="6536"/>
    <cellStyle name="Normal 220 2" xfId="8742"/>
    <cellStyle name="Normal 221" xfId="6537"/>
    <cellStyle name="Normal 221 2" xfId="6538"/>
    <cellStyle name="Normal 221 2 2" xfId="9279"/>
    <cellStyle name="Normal 221 2 2 2" xfId="9582"/>
    <cellStyle name="Normal 221 2 2 2 2" xfId="15236"/>
    <cellStyle name="Normal 221 2 2 2 2 2" xfId="31907"/>
    <cellStyle name="Normal 221 2 2 2 3" xfId="29309"/>
    <cellStyle name="Normal 221 2 2 2 4" xfId="12601"/>
    <cellStyle name="Normal 221 2 2 3" xfId="13818"/>
    <cellStyle name="Normal 221 2 2 3 2" xfId="30492"/>
    <cellStyle name="Normal 221 2 2 4" xfId="27900"/>
    <cellStyle name="Normal 221 2 2 5" xfId="11121"/>
    <cellStyle name="Normal 221 2 3" xfId="9152"/>
    <cellStyle name="Normal 221 2 3 2" xfId="9583"/>
    <cellStyle name="Normal 221 2 3 2 2" xfId="30033"/>
    <cellStyle name="Normal 221 2 3 2 3" xfId="13357"/>
    <cellStyle name="Normal 221 2 3 3" xfId="27444"/>
    <cellStyle name="Normal 221 2 3 4" xfId="10675"/>
    <cellStyle name="Normal 221 2 4" xfId="9392"/>
    <cellStyle name="Normal 221 2 4 2" xfId="14823"/>
    <cellStyle name="Normal 221 2 4 2 2" xfId="31494"/>
    <cellStyle name="Normal 221 2 4 3" xfId="28896"/>
    <cellStyle name="Normal 221 2 4 4" xfId="12149"/>
    <cellStyle name="Normal 221 2 5" xfId="13010"/>
    <cellStyle name="Normal 221 2 5 2" xfId="29693"/>
    <cellStyle name="Normal 221 2 6" xfId="27087"/>
    <cellStyle name="Normal 221 2 7" xfId="9964"/>
    <cellStyle name="Normal 221 2 8" xfId="43926"/>
    <cellStyle name="Normal 221 3" xfId="8743"/>
    <cellStyle name="Normal 222" xfId="6539"/>
    <cellStyle name="Normal 222 2" xfId="6540"/>
    <cellStyle name="Normal 222 2 2" xfId="9280"/>
    <cellStyle name="Normal 222 2 2 2" xfId="9584"/>
    <cellStyle name="Normal 222 2 2 2 2" xfId="15237"/>
    <cellStyle name="Normal 222 2 2 2 2 2" xfId="31908"/>
    <cellStyle name="Normal 222 2 2 2 3" xfId="29310"/>
    <cellStyle name="Normal 222 2 2 2 4" xfId="12602"/>
    <cellStyle name="Normal 222 2 2 3" xfId="13819"/>
    <cellStyle name="Normal 222 2 2 3 2" xfId="30493"/>
    <cellStyle name="Normal 222 2 2 4" xfId="27901"/>
    <cellStyle name="Normal 222 2 2 5" xfId="11122"/>
    <cellStyle name="Normal 222 2 3" xfId="9153"/>
    <cellStyle name="Normal 222 2 3 2" xfId="9585"/>
    <cellStyle name="Normal 222 2 3 2 2" xfId="30034"/>
    <cellStyle name="Normal 222 2 3 2 3" xfId="13358"/>
    <cellStyle name="Normal 222 2 3 3" xfId="27445"/>
    <cellStyle name="Normal 222 2 3 4" xfId="10676"/>
    <cellStyle name="Normal 222 2 4" xfId="9393"/>
    <cellStyle name="Normal 222 2 4 2" xfId="14824"/>
    <cellStyle name="Normal 222 2 4 2 2" xfId="31495"/>
    <cellStyle name="Normal 222 2 4 3" xfId="28897"/>
    <cellStyle name="Normal 222 2 4 4" xfId="12150"/>
    <cellStyle name="Normal 222 2 5" xfId="13011"/>
    <cellStyle name="Normal 222 2 5 2" xfId="29694"/>
    <cellStyle name="Normal 222 2 6" xfId="27088"/>
    <cellStyle name="Normal 222 2 7" xfId="9965"/>
    <cellStyle name="Normal 222 2 8" xfId="43927"/>
    <cellStyle name="Normal 222 3" xfId="8744"/>
    <cellStyle name="Normal 223" xfId="6541"/>
    <cellStyle name="Normal 223 2" xfId="8745"/>
    <cellStyle name="Normal 224" xfId="6542"/>
    <cellStyle name="Normal 224 2" xfId="6543"/>
    <cellStyle name="Normal 224 2 2" xfId="8746"/>
    <cellStyle name="Normal 224 3" xfId="11047"/>
    <cellStyle name="Normal 225" xfId="6544"/>
    <cellStyle name="Normal 225 2" xfId="6545"/>
    <cellStyle name="Normal 225 2 2" xfId="8747"/>
    <cellStyle name="Normal 225 3" xfId="11048"/>
    <cellStyle name="Normal 226" xfId="6546"/>
    <cellStyle name="Normal 226 2" xfId="6547"/>
    <cellStyle name="Normal 226 2 2" xfId="8748"/>
    <cellStyle name="Normal 226 3" xfId="11049"/>
    <cellStyle name="Normal 227" xfId="6548"/>
    <cellStyle name="Normal 227 2" xfId="6549"/>
    <cellStyle name="Normal 227 2 2" xfId="8749"/>
    <cellStyle name="Normal 227 3" xfId="11050"/>
    <cellStyle name="Normal 228" xfId="6550"/>
    <cellStyle name="Normal 228 2" xfId="6551"/>
    <cellStyle name="Normal 228 2 2" xfId="8750"/>
    <cellStyle name="Normal 228 3" xfId="11051"/>
    <cellStyle name="Normal 229" xfId="6552"/>
    <cellStyle name="Normal 229 2" xfId="6553"/>
    <cellStyle name="Normal 229 2 2" xfId="8751"/>
    <cellStyle name="Normal 229 3" xfId="11052"/>
    <cellStyle name="Normal 23" xfId="2699"/>
    <cellStyle name="Normal 23 2" xfId="2700"/>
    <cellStyle name="Normal 23 2 2" xfId="2701"/>
    <cellStyle name="Normal 23 3" xfId="2702"/>
    <cellStyle name="Normal 230" xfId="6554"/>
    <cellStyle name="Normal 230 2" xfId="8752"/>
    <cellStyle name="Normal 231" xfId="6555"/>
    <cellStyle name="Normal 231 2" xfId="8753"/>
    <cellStyle name="Normal 232" xfId="6556"/>
    <cellStyle name="Normal 232 2" xfId="6557"/>
    <cellStyle name="Normal 232 2 2" xfId="8754"/>
    <cellStyle name="Normal 233" xfId="6558"/>
    <cellStyle name="Normal 233 2" xfId="6559"/>
    <cellStyle name="Normal 233 2 2" xfId="8755"/>
    <cellStyle name="Normal 234" xfId="6560"/>
    <cellStyle name="Normal 234 2" xfId="6561"/>
    <cellStyle name="Normal 234 2 2" xfId="8756"/>
    <cellStyle name="Normal 235" xfId="6562"/>
    <cellStyle name="Normal 235 2" xfId="8757"/>
    <cellStyle name="Normal 236" xfId="6563"/>
    <cellStyle name="Normal 236 2" xfId="8758"/>
    <cellStyle name="Normal 237" xfId="6564"/>
    <cellStyle name="Normal 237 2" xfId="8759"/>
    <cellStyle name="Normal 238" xfId="6565"/>
    <cellStyle name="Normal 238 2" xfId="8760"/>
    <cellStyle name="Normal 239" xfId="6566"/>
    <cellStyle name="Normal 239 2" xfId="8761"/>
    <cellStyle name="Normal 24" xfId="2703"/>
    <cellStyle name="Normal 24 2" xfId="2704"/>
    <cellStyle name="Normal 24 2 2" xfId="2705"/>
    <cellStyle name="Normal 24 3" xfId="2706"/>
    <cellStyle name="Normal 240" xfId="6567"/>
    <cellStyle name="Normal 240 2" xfId="8762"/>
    <cellStyle name="Normal 241" xfId="6568"/>
    <cellStyle name="Normal 241 2" xfId="8763"/>
    <cellStyle name="Normal 242" xfId="6569"/>
    <cellStyle name="Normal 242 2" xfId="8764"/>
    <cellStyle name="Normal 243" xfId="6570"/>
    <cellStyle name="Normal 243 2" xfId="8765"/>
    <cellStyle name="Normal 244" xfId="6571"/>
    <cellStyle name="Normal 244 2" xfId="8766"/>
    <cellStyle name="Normal 245" xfId="6572"/>
    <cellStyle name="Normal 245 2" xfId="8767"/>
    <cellStyle name="Normal 246" xfId="6573"/>
    <cellStyle name="Normal 246 2" xfId="8768"/>
    <cellStyle name="Normal 247" xfId="6574"/>
    <cellStyle name="Normal 247 2" xfId="8769"/>
    <cellStyle name="Normal 248" xfId="6575"/>
    <cellStyle name="Normal 248 2" xfId="8770"/>
    <cellStyle name="Normal 249" xfId="6576"/>
    <cellStyle name="Normal 249 2" xfId="8771"/>
    <cellStyle name="Normal 25" xfId="2707"/>
    <cellStyle name="Normal 25 2" xfId="2708"/>
    <cellStyle name="Normal 25 2 2" xfId="2709"/>
    <cellStyle name="Normal 25 3" xfId="2710"/>
    <cellStyle name="Normal 250" xfId="6577"/>
    <cellStyle name="Normal 250 2" xfId="8772"/>
    <cellStyle name="Normal 251" xfId="6578"/>
    <cellStyle name="Normal 251 2" xfId="8773"/>
    <cellStyle name="Normal 252" xfId="6579"/>
    <cellStyle name="Normal 252 2" xfId="8774"/>
    <cellStyle name="Normal 253" xfId="6580"/>
    <cellStyle name="Normal 253 2" xfId="8775"/>
    <cellStyle name="Normal 254" xfId="6581"/>
    <cellStyle name="Normal 254 2" xfId="8776"/>
    <cellStyle name="Normal 255" xfId="6582"/>
    <cellStyle name="Normal 255 2" xfId="8777"/>
    <cellStyle name="Normal 256" xfId="6583"/>
    <cellStyle name="Normal 256 2" xfId="8778"/>
    <cellStyle name="Normal 257" xfId="6584"/>
    <cellStyle name="Normal 257 2" xfId="8779"/>
    <cellStyle name="Normal 258" xfId="6585"/>
    <cellStyle name="Normal 258 2" xfId="8780"/>
    <cellStyle name="Normal 259" xfId="6586"/>
    <cellStyle name="Normal 259 2" xfId="8781"/>
    <cellStyle name="Normal 26" xfId="2711"/>
    <cellStyle name="Normal 26 2" xfId="2712"/>
    <cellStyle name="Normal 26 2 2" xfId="2713"/>
    <cellStyle name="Normal 26 3" xfId="2714"/>
    <cellStyle name="Normal 260" xfId="6587"/>
    <cellStyle name="Normal 260 2" xfId="8782"/>
    <cellStyle name="Normal 261" xfId="6588"/>
    <cellStyle name="Normal 261 2" xfId="8783"/>
    <cellStyle name="Normal 262" xfId="6589"/>
    <cellStyle name="Normal 262 2" xfId="8784"/>
    <cellStyle name="Normal 263" xfId="6590"/>
    <cellStyle name="Normal 263 2" xfId="8785"/>
    <cellStyle name="Normal 264" xfId="6591"/>
    <cellStyle name="Normal 264 2" xfId="9281"/>
    <cellStyle name="Normal 264 2 2" xfId="9586"/>
    <cellStyle name="Normal 264 2 2 2" xfId="15246"/>
    <cellStyle name="Normal 264 2 2 2 2" xfId="31917"/>
    <cellStyle name="Normal 264 2 2 3" xfId="29319"/>
    <cellStyle name="Normal 264 2 2 4" xfId="12612"/>
    <cellStyle name="Normal 264 2 3" xfId="13828"/>
    <cellStyle name="Normal 264 2 3 2" xfId="30502"/>
    <cellStyle name="Normal 264 2 4" xfId="27910"/>
    <cellStyle name="Normal 264 2 5" xfId="11129"/>
    <cellStyle name="Normal 264 3" xfId="9154"/>
    <cellStyle name="Normal 264 3 2" xfId="9587"/>
    <cellStyle name="Normal 264 3 2 2" xfId="30035"/>
    <cellStyle name="Normal 264 3 2 3" xfId="13359"/>
    <cellStyle name="Normal 264 3 3" xfId="27446"/>
    <cellStyle name="Normal 264 3 4" xfId="10677"/>
    <cellStyle name="Normal 264 4" xfId="9394"/>
    <cellStyle name="Normal 264 4 2" xfId="14825"/>
    <cellStyle name="Normal 264 4 2 2" xfId="31496"/>
    <cellStyle name="Normal 264 4 3" xfId="28898"/>
    <cellStyle name="Normal 264 4 4" xfId="12151"/>
    <cellStyle name="Normal 264 5" xfId="13012"/>
    <cellStyle name="Normal 264 5 2" xfId="29695"/>
    <cellStyle name="Normal 264 6" xfId="27089"/>
    <cellStyle name="Normal 264 7" xfId="9966"/>
    <cellStyle name="Normal 264 8" xfId="43928"/>
    <cellStyle name="Normal 265" xfId="6592"/>
    <cellStyle name="Normal 265 2" xfId="8786"/>
    <cellStyle name="Normal 266" xfId="6593"/>
    <cellStyle name="Normal 266 2" xfId="8787"/>
    <cellStyle name="Normal 267" xfId="6594"/>
    <cellStyle name="Normal 267 2" xfId="8788"/>
    <cellStyle name="Normal 268" xfId="6595"/>
    <cellStyle name="Normal 268 2" xfId="8789"/>
    <cellStyle name="Normal 269" xfId="6596"/>
    <cellStyle name="Normal 269 2" xfId="8790"/>
    <cellStyle name="Normal 27" xfId="2715"/>
    <cellStyle name="Normal 27 2" xfId="2716"/>
    <cellStyle name="Normal 27 2 2" xfId="2717"/>
    <cellStyle name="Normal 27 3" xfId="2718"/>
    <cellStyle name="Normal 270" xfId="6597"/>
    <cellStyle name="Normal 270 2" xfId="8791"/>
    <cellStyle name="Normal 271" xfId="6598"/>
    <cellStyle name="Normal 271 2" xfId="8792"/>
    <cellStyle name="Normal 272" xfId="6599"/>
    <cellStyle name="Normal 272 2" xfId="8793"/>
    <cellStyle name="Normal 273" xfId="6600"/>
    <cellStyle name="Normal 273 2" xfId="8794"/>
    <cellStyle name="Normal 274" xfId="6601"/>
    <cellStyle name="Normal 274 2" xfId="8795"/>
    <cellStyle name="Normal 275" xfId="6602"/>
    <cellStyle name="Normal 275 2" xfId="8796"/>
    <cellStyle name="Normal 276" xfId="6603"/>
    <cellStyle name="Normal 276 2" xfId="8797"/>
    <cellStyle name="Normal 277" xfId="6604"/>
    <cellStyle name="Normal 277 2" xfId="8798"/>
    <cellStyle name="Normal 278" xfId="6605"/>
    <cellStyle name="Normal 278 2" xfId="8799"/>
    <cellStyle name="Normal 279" xfId="6032"/>
    <cellStyle name="Normal 279 2" xfId="8800"/>
    <cellStyle name="Normal 28" xfId="2719"/>
    <cellStyle name="Normal 28 2" xfId="2720"/>
    <cellStyle name="Normal 28 2 2" xfId="2721"/>
    <cellStyle name="Normal 28 3" xfId="2722"/>
    <cellStyle name="Normal 280" xfId="6606"/>
    <cellStyle name="Normal 281" xfId="6607"/>
    <cellStyle name="Normal 282" xfId="6608"/>
    <cellStyle name="Normal 283" xfId="6609"/>
    <cellStyle name="Normal 284" xfId="6610"/>
    <cellStyle name="Normal 285" xfId="6611"/>
    <cellStyle name="Normal 286" xfId="6612"/>
    <cellStyle name="Normal 287" xfId="6613"/>
    <cellStyle name="Normal 288" xfId="6614"/>
    <cellStyle name="Normal 289" xfId="6615"/>
    <cellStyle name="Normal 29" xfId="2723"/>
    <cellStyle name="Normal 29 2" xfId="2724"/>
    <cellStyle name="Normal 29 2 2" xfId="2725"/>
    <cellStyle name="Normal 29 3" xfId="2726"/>
    <cellStyle name="Normal 290" xfId="6616"/>
    <cellStyle name="Normal 290 2" xfId="8801"/>
    <cellStyle name="Normal 291" xfId="6617"/>
    <cellStyle name="Normal 291 2" xfId="8802"/>
    <cellStyle name="Normal 292" xfId="6618"/>
    <cellStyle name="Normal 293" xfId="6619"/>
    <cellStyle name="Normal 294" xfId="6620"/>
    <cellStyle name="Normal 295" xfId="6621"/>
    <cellStyle name="Normal 296" xfId="6622"/>
    <cellStyle name="Normal 297" xfId="6623"/>
    <cellStyle name="Normal 298" xfId="6624"/>
    <cellStyle name="Normal 299" xfId="6625"/>
    <cellStyle name="Normal 299 2" xfId="8803"/>
    <cellStyle name="Normal 3" xfId="51"/>
    <cellStyle name="Normal 3 10" xfId="9395"/>
    <cellStyle name="Normal 3 11" xfId="9736"/>
    <cellStyle name="Normal 3 2" xfId="79"/>
    <cellStyle name="Normal 3 2 2" xfId="2727"/>
    <cellStyle name="Normal 3 2 2 2" xfId="8550"/>
    <cellStyle name="Normal 3 2 2 2 2" xfId="9310"/>
    <cellStyle name="Normal 3 2 2 2 2 2" xfId="9588"/>
    <cellStyle name="Normal 3 2 2 2 3" xfId="9157"/>
    <cellStyle name="Normal 3 2 2 2 3 2" xfId="9589"/>
    <cellStyle name="Normal 3 2 2 2 4" xfId="9397"/>
    <cellStyle name="Normal 3 2 2 3" xfId="9969"/>
    <cellStyle name="Normal 3 2 3" xfId="2728"/>
    <cellStyle name="Normal 3 2 3 2" xfId="9970"/>
    <cellStyle name="Normal 3 2 4" xfId="6626"/>
    <cellStyle name="Normal 3 2 5" xfId="9204"/>
    <cellStyle name="Normal 3 2 5 2" xfId="9590"/>
    <cellStyle name="Normal 3 2 5 3" xfId="10295"/>
    <cellStyle name="Normal 3 2 6" xfId="9156"/>
    <cellStyle name="Normal 3 2 6 2" xfId="9591"/>
    <cellStyle name="Normal 3 2 6 3" xfId="9968"/>
    <cellStyle name="Normal 3 2 7" xfId="9396"/>
    <cellStyle name="Normal 3 3" xfId="119"/>
    <cellStyle name="Normal 3 3 2" xfId="2729"/>
    <cellStyle name="Normal 3 3 2 2" xfId="2730"/>
    <cellStyle name="Normal 3 3 2 2 2" xfId="9973"/>
    <cellStyle name="Normal 3 3 2 3" xfId="6627"/>
    <cellStyle name="Normal 3 3 2 3 2" xfId="9282"/>
    <cellStyle name="Normal 3 3 2 3 2 2" xfId="9592"/>
    <cellStyle name="Normal 3 3 2 3 2 2 2" xfId="15250"/>
    <cellStyle name="Normal 3 3 2 3 2 2 2 2" xfId="31921"/>
    <cellStyle name="Normal 3 3 2 3 2 2 3" xfId="29323"/>
    <cellStyle name="Normal 3 3 2 3 2 2 4" xfId="12616"/>
    <cellStyle name="Normal 3 3 2 3 2 3" xfId="13829"/>
    <cellStyle name="Normal 3 3 2 3 2 3 2" xfId="30503"/>
    <cellStyle name="Normal 3 3 2 3 2 4" xfId="27911"/>
    <cellStyle name="Normal 3 3 2 3 2 5" xfId="11130"/>
    <cellStyle name="Normal 3 3 2 3 3" xfId="9158"/>
    <cellStyle name="Normal 3 3 2 3 3 2" xfId="9593"/>
    <cellStyle name="Normal 3 3 2 3 3 2 2" xfId="30036"/>
    <cellStyle name="Normal 3 3 2 3 3 2 3" xfId="13360"/>
    <cellStyle name="Normal 3 3 2 3 3 3" xfId="27447"/>
    <cellStyle name="Normal 3 3 2 3 3 4" xfId="10678"/>
    <cellStyle name="Normal 3 3 2 3 4" xfId="9398"/>
    <cellStyle name="Normal 3 3 2 3 4 2" xfId="14826"/>
    <cellStyle name="Normal 3 3 2 3 4 2 2" xfId="31497"/>
    <cellStyle name="Normal 3 3 2 3 4 3" xfId="28899"/>
    <cellStyle name="Normal 3 3 2 3 4 4" xfId="12152"/>
    <cellStyle name="Normal 3 3 2 3 5" xfId="13013"/>
    <cellStyle name="Normal 3 3 2 3 5 2" xfId="29696"/>
    <cellStyle name="Normal 3 3 2 3 6" xfId="27091"/>
    <cellStyle name="Normal 3 3 2 3 7" xfId="9974"/>
    <cellStyle name="Normal 3 3 2 3 8" xfId="43929"/>
    <cellStyle name="Normal 3 3 2 4" xfId="9972"/>
    <cellStyle name="Normal 3 3 3" xfId="2731"/>
    <cellStyle name="Normal 3 3 3 2" xfId="8551"/>
    <cellStyle name="Normal 3 3 3 2 2" xfId="9311"/>
    <cellStyle name="Normal 3 3 3 2 2 2" xfId="9594"/>
    <cellStyle name="Normal 3 3 3 2 3" xfId="9159"/>
    <cellStyle name="Normal 3 3 3 2 3 2" xfId="9595"/>
    <cellStyle name="Normal 3 3 3 2 4" xfId="9399"/>
    <cellStyle name="Normal 3 3 3 2 5" xfId="10075"/>
    <cellStyle name="Normal 3 3 4" xfId="6628"/>
    <cellStyle name="Normal 3 3 5" xfId="8804"/>
    <cellStyle name="Normal 3 3 6" xfId="9971"/>
    <cellStyle name="Normal 3 3 7" xfId="43856"/>
    <cellStyle name="Normal 3 4" xfId="2732"/>
    <cellStyle name="Normal 3 4 10" xfId="9752"/>
    <cellStyle name="Normal 3 4 2" xfId="2733"/>
    <cellStyle name="Normal 3 4 2 2" xfId="2734"/>
    <cellStyle name="Normal 3 4 2 2 2" xfId="10077"/>
    <cellStyle name="Normal 3 4 2 3" xfId="2735"/>
    <cellStyle name="Normal 3 4 2 3 2" xfId="9257"/>
    <cellStyle name="Normal 3 4 2 3 2 2" xfId="9596"/>
    <cellStyle name="Normal 3 4 2 3 3" xfId="9160"/>
    <cellStyle name="Normal 3 4 2 3 3 2" xfId="9597"/>
    <cellStyle name="Normal 3 4 2 3 4" xfId="9400"/>
    <cellStyle name="Normal 3 4 2 3 5" xfId="27042"/>
    <cellStyle name="Normal 3 4 2 4" xfId="7793"/>
    <cellStyle name="Normal 3 4 2 5" xfId="9777"/>
    <cellStyle name="Normal 3 4 3" xfId="2736"/>
    <cellStyle name="Normal 3 4 3 2" xfId="2737"/>
    <cellStyle name="Normal 3 4 3 2 2" xfId="9259"/>
    <cellStyle name="Normal 3 4 3 2 2 2" xfId="9598"/>
    <cellStyle name="Normal 3 4 3 2 3" xfId="9162"/>
    <cellStyle name="Normal 3 4 3 2 3 2" xfId="9599"/>
    <cellStyle name="Normal 3 4 3 2 4" xfId="9402"/>
    <cellStyle name="Normal 3 4 3 3" xfId="2738"/>
    <cellStyle name="Normal 3 4 3 4" xfId="7794"/>
    <cellStyle name="Normal 3 4 3 4 2" xfId="9302"/>
    <cellStyle name="Normal 3 4 3 4 2 2" xfId="9600"/>
    <cellStyle name="Normal 3 4 3 4 3" xfId="9163"/>
    <cellStyle name="Normal 3 4 3 4 3 2" xfId="9601"/>
    <cellStyle name="Normal 3 4 3 4 4" xfId="9403"/>
    <cellStyle name="Normal 3 4 3 5" xfId="9258"/>
    <cellStyle name="Normal 3 4 3 5 2" xfId="9602"/>
    <cellStyle name="Normal 3 4 3 6" xfId="9161"/>
    <cellStyle name="Normal 3 4 3 6 2" xfId="9603"/>
    <cellStyle name="Normal 3 4 3 7" xfId="9401"/>
    <cellStyle name="Normal 3 4 4" xfId="7795"/>
    <cellStyle name="Normal 3 4 4 2" xfId="32311"/>
    <cellStyle name="Normal 3 4 4 3" xfId="15649"/>
    <cellStyle name="Normal 3 4 5" xfId="15667"/>
    <cellStyle name="Normal 3 4 5 2" xfId="32327"/>
    <cellStyle name="Normal 3 4 6" xfId="15686"/>
    <cellStyle name="Normal 3 4 6 2" xfId="32346"/>
    <cellStyle name="Normal 3 4 7" xfId="15703"/>
    <cellStyle name="Normal 3 4 7 2" xfId="32363"/>
    <cellStyle name="Normal 3 4 8" xfId="10076"/>
    <cellStyle name="Normal 3 4 9" xfId="26999"/>
    <cellStyle name="Normal 3 5" xfId="2739"/>
    <cellStyle name="Normal 3 5 2" xfId="7796"/>
    <cellStyle name="Normal 3 5 3" xfId="10078"/>
    <cellStyle name="Normal 3 6" xfId="2740"/>
    <cellStyle name="Normal 3 6 2" xfId="11171"/>
    <cellStyle name="Normal 3 6 3" xfId="10105"/>
    <cellStyle name="Normal 3 7" xfId="7797"/>
    <cellStyle name="Normal 3 7 2" xfId="43765"/>
    <cellStyle name="Normal 3 8" xfId="9201"/>
    <cellStyle name="Normal 3 8 2" xfId="9604"/>
    <cellStyle name="Normal 3 9" xfId="9155"/>
    <cellStyle name="Normal 3 9 2" xfId="9605"/>
    <cellStyle name="Normal 3_710 CFS; full sustain + full expand (static-like)" xfId="6629"/>
    <cellStyle name="Normal 30" xfId="2741"/>
    <cellStyle name="Normal 30 2" xfId="2742"/>
    <cellStyle name="Normal 30 2 2" xfId="2743"/>
    <cellStyle name="Normal 30 3" xfId="2744"/>
    <cellStyle name="Normal 300" xfId="6630"/>
    <cellStyle name="Normal 301" xfId="6631"/>
    <cellStyle name="Normal 302" xfId="6632"/>
    <cellStyle name="Normal 303" xfId="6633"/>
    <cellStyle name="Normal 304" xfId="6634"/>
    <cellStyle name="Normal 305" xfId="6635"/>
    <cellStyle name="Normal 306" xfId="6636"/>
    <cellStyle name="Normal 307" xfId="6637"/>
    <cellStyle name="Normal 308" xfId="6638"/>
    <cellStyle name="Normal 309" xfId="6639"/>
    <cellStyle name="Normal 309 2" xfId="8805"/>
    <cellStyle name="Normal 31" xfId="2745"/>
    <cellStyle name="Normal 31 2" xfId="2746"/>
    <cellStyle name="Normal 31 2 2" xfId="2747"/>
    <cellStyle name="Normal 31 3" xfId="2748"/>
    <cellStyle name="Normal 310" xfId="6034"/>
    <cellStyle name="Normal 311" xfId="6035"/>
    <cellStyle name="Normal 312" xfId="6036"/>
    <cellStyle name="Normal 312 2" xfId="8806"/>
    <cellStyle name="Normal 313" xfId="6037"/>
    <cellStyle name="Normal 313 2" xfId="8807"/>
    <cellStyle name="Normal 314" xfId="6038"/>
    <cellStyle name="Normal 314 2" xfId="8808"/>
    <cellStyle name="Normal 315" xfId="6039"/>
    <cellStyle name="Normal 315 2" xfId="8809"/>
    <cellStyle name="Normal 316" xfId="6040"/>
    <cellStyle name="Normal 316 2" xfId="8810"/>
    <cellStyle name="Normal 317" xfId="6041"/>
    <cellStyle name="Normal 317 2" xfId="8811"/>
    <cellStyle name="Normal 318" xfId="6042"/>
    <cellStyle name="Normal 318 2" xfId="8812"/>
    <cellStyle name="Normal 319" xfId="6043"/>
    <cellStyle name="Normal 319 2" xfId="8813"/>
    <cellStyle name="Normal 32" xfId="2749"/>
    <cellStyle name="Normal 32 2" xfId="2750"/>
    <cellStyle name="Normal 32 2 2" xfId="2751"/>
    <cellStyle name="Normal 32 3" xfId="2752"/>
    <cellStyle name="Normal 320" xfId="6044"/>
    <cellStyle name="Normal 321" xfId="6045"/>
    <cellStyle name="Normal 322" xfId="6046"/>
    <cellStyle name="Normal 322 2" xfId="8814"/>
    <cellStyle name="Normal 323" xfId="6047"/>
    <cellStyle name="Normal 323 2" xfId="8815"/>
    <cellStyle name="Normal 324" xfId="6640"/>
    <cellStyle name="Normal 324 2" xfId="8816"/>
    <cellStyle name="Normal 325" xfId="6048"/>
    <cellStyle name="Normal 325 2" xfId="8817"/>
    <cellStyle name="Normal 326" xfId="6049"/>
    <cellStyle name="Normal 326 2" xfId="8818"/>
    <cellStyle name="Normal 327" xfId="6050"/>
    <cellStyle name="Normal 327 2" xfId="8819"/>
    <cellStyle name="Normal 328" xfId="6051"/>
    <cellStyle name="Normal 328 2" xfId="8820"/>
    <cellStyle name="Normal 329" xfId="6052"/>
    <cellStyle name="Normal 329 2" xfId="8821"/>
    <cellStyle name="Normal 33" xfId="2753"/>
    <cellStyle name="Normal 33 2" xfId="2754"/>
    <cellStyle name="Normal 33 2 2" xfId="2755"/>
    <cellStyle name="Normal 33 3" xfId="2756"/>
    <cellStyle name="Normal 330" xfId="6053"/>
    <cellStyle name="Normal 330 2" xfId="8822"/>
    <cellStyle name="Normal 331" xfId="6054"/>
    <cellStyle name="Normal 331 2" xfId="8823"/>
    <cellStyle name="Normal 332" xfId="6055"/>
    <cellStyle name="Normal 332 2" xfId="8824"/>
    <cellStyle name="Normal 333" xfId="6056"/>
    <cellStyle name="Normal 333 2" xfId="8825"/>
    <cellStyle name="Normal 334" xfId="6057"/>
    <cellStyle name="Normal 334 2" xfId="8826"/>
    <cellStyle name="Normal 335" xfId="6641"/>
    <cellStyle name="Normal 335 2" xfId="8827"/>
    <cellStyle name="Normal 336" xfId="6642"/>
    <cellStyle name="Normal 337" xfId="6643"/>
    <cellStyle name="Normal 338" xfId="6644"/>
    <cellStyle name="Normal 339" xfId="6645"/>
    <cellStyle name="Normal 34" xfId="2757"/>
    <cellStyle name="Normal 34 2" xfId="2758"/>
    <cellStyle name="Normal 34 2 2" xfId="2759"/>
    <cellStyle name="Normal 34 3" xfId="2760"/>
    <cellStyle name="Normal 340" xfId="6646"/>
    <cellStyle name="Normal 341" xfId="6647"/>
    <cellStyle name="Normal 342" xfId="6648"/>
    <cellStyle name="Normal 343" xfId="6649"/>
    <cellStyle name="Normal 344" xfId="6650"/>
    <cellStyle name="Normal 345" xfId="6973"/>
    <cellStyle name="Normal 345 2" xfId="9296"/>
    <cellStyle name="Normal 345 2 2" xfId="9606"/>
    <cellStyle name="Normal 345 2 2 2" xfId="11242"/>
    <cellStyle name="Normal 345 2 3" xfId="11191"/>
    <cellStyle name="Normal 345 3" xfId="9164"/>
    <cellStyle name="Normal 345 3 2" xfId="9607"/>
    <cellStyle name="Normal 345 3 3" xfId="11183"/>
    <cellStyle name="Normal 345 4" xfId="9404"/>
    <cellStyle name="Normal 345 4 2" xfId="12752"/>
    <cellStyle name="Normal 345 4 2 2" xfId="15367"/>
    <cellStyle name="Normal 345 4 2 2 2" xfId="32038"/>
    <cellStyle name="Normal 345 4 2 3" xfId="29440"/>
    <cellStyle name="Normal 345 4 3" xfId="13917"/>
    <cellStyle name="Normal 345 4 3 2" xfId="30590"/>
    <cellStyle name="Normal 345 4 4" xfId="27998"/>
    <cellStyle name="Normal 345 4 5" xfId="11245"/>
    <cellStyle name="Normal 345 5" xfId="10770"/>
    <cellStyle name="Normal 345 5 2" xfId="13457"/>
    <cellStyle name="Normal 345 5 2 2" xfId="30132"/>
    <cellStyle name="Normal 345 5 3" xfId="27543"/>
    <cellStyle name="Normal 345 6" xfId="12178"/>
    <cellStyle name="Normal 345 6 2" xfId="14852"/>
    <cellStyle name="Normal 345 6 2 2" xfId="31523"/>
    <cellStyle name="Normal 345 6 3" xfId="28925"/>
    <cellStyle name="Normal 345 7" xfId="13076"/>
    <cellStyle name="Normal 345 7 2" xfId="29753"/>
    <cellStyle name="Normal 345 8" xfId="27164"/>
    <cellStyle name="Normal 345 9" xfId="10100"/>
    <cellStyle name="Normal 346" xfId="8548"/>
    <cellStyle name="Normal 346 2" xfId="11184"/>
    <cellStyle name="Normal 346 3" xfId="10106"/>
    <cellStyle name="Normal 347" xfId="8558"/>
    <cellStyle name="Normal 347 2" xfId="9318"/>
    <cellStyle name="Normal 347 2 2" xfId="9608"/>
    <cellStyle name="Normal 347 3" xfId="9165"/>
    <cellStyle name="Normal 347 3 2" xfId="9609"/>
    <cellStyle name="Normal 347 4" xfId="9405"/>
    <cellStyle name="Normal 347 5" xfId="10383"/>
    <cellStyle name="Normal 348" xfId="9059"/>
    <cellStyle name="Normal 348 2" xfId="10420"/>
    <cellStyle name="Normal 349" xfId="9320"/>
    <cellStyle name="Normal 349 2" xfId="10422"/>
    <cellStyle name="Normal 35" xfId="2761"/>
    <cellStyle name="Normal 35 2" xfId="2762"/>
    <cellStyle name="Normal 35 2 2" xfId="2763"/>
    <cellStyle name="Normal 35 3" xfId="2764"/>
    <cellStyle name="Normal 350" xfId="9439"/>
    <cellStyle name="Normal 350 2" xfId="10497"/>
    <cellStyle name="Normal 351" xfId="9676"/>
    <cellStyle name="Normal 351 2" xfId="10506"/>
    <cellStyle name="Normal 352" xfId="9677"/>
    <cellStyle name="Normal 352 2" xfId="10515"/>
    <cellStyle name="Normal 353" xfId="9682"/>
    <cellStyle name="Normal 353 2" xfId="10516"/>
    <cellStyle name="Normal 354" xfId="9689"/>
    <cellStyle name="Normal 354 2" xfId="11376"/>
    <cellStyle name="Normal 354 3" xfId="10924"/>
    <cellStyle name="Normal 354 4" xfId="10517"/>
    <cellStyle name="Normal 355" xfId="10597"/>
    <cellStyle name="Normal 355 2" xfId="11443"/>
    <cellStyle name="Normal 355 2 2" xfId="12957"/>
    <cellStyle name="Normal 355 2 2 2" xfId="15569"/>
    <cellStyle name="Normal 355 2 2 2 2" xfId="32240"/>
    <cellStyle name="Normal 355 2 2 3" xfId="29642"/>
    <cellStyle name="Normal 355 2 3" xfId="14117"/>
    <cellStyle name="Normal 355 2 3 2" xfId="30790"/>
    <cellStyle name="Normal 355 2 4" xfId="28198"/>
    <cellStyle name="Normal 355 3" xfId="10996"/>
    <cellStyle name="Normal 355 3 2" xfId="13684"/>
    <cellStyle name="Normal 355 3 2 2" xfId="30358"/>
    <cellStyle name="Normal 355 3 3" xfId="27766"/>
    <cellStyle name="Normal 355 4" xfId="12378"/>
    <cellStyle name="Normal 355 4 2" xfId="15052"/>
    <cellStyle name="Normal 355 4 2 2" xfId="31723"/>
    <cellStyle name="Normal 355 4 3" xfId="29125"/>
    <cellStyle name="Normal 355 5" xfId="13276"/>
    <cellStyle name="Normal 355 5 2" xfId="29952"/>
    <cellStyle name="Normal 355 6" xfId="27363"/>
    <cellStyle name="Normal 356" xfId="11007"/>
    <cellStyle name="Normal 356 2" xfId="12389"/>
    <cellStyle name="Normal 356 2 2" xfId="15063"/>
    <cellStyle name="Normal 356 2 2 2" xfId="31734"/>
    <cellStyle name="Normal 356 2 3" xfId="29136"/>
    <cellStyle name="Normal 356 3" xfId="13695"/>
    <cellStyle name="Normal 356 3 2" xfId="30369"/>
    <cellStyle name="Normal 356 4" xfId="27777"/>
    <cellStyle name="Normal 357" xfId="12751"/>
    <cellStyle name="Normal 357 2" xfId="15366"/>
    <cellStyle name="Normal 357 2 2" xfId="32037"/>
    <cellStyle name="Normal 357 3" xfId="29439"/>
    <cellStyle name="Normal 358" xfId="12460"/>
    <cellStyle name="Normal 358 2" xfId="15110"/>
    <cellStyle name="Normal 358 2 2" xfId="31781"/>
    <cellStyle name="Normal 358 3" xfId="29183"/>
    <cellStyle name="Normal 359" xfId="12462"/>
    <cellStyle name="Normal 359 2" xfId="15111"/>
    <cellStyle name="Normal 359 2 2" xfId="31782"/>
    <cellStyle name="Normal 359 3" xfId="29184"/>
    <cellStyle name="Normal 36" xfId="2765"/>
    <cellStyle name="Normal 36 2" xfId="2766"/>
    <cellStyle name="Normal 36 2 2" xfId="2767"/>
    <cellStyle name="Normal 36 3" xfId="2768"/>
    <cellStyle name="Normal 360" xfId="15629"/>
    <cellStyle name="Normal 360 2" xfId="32300"/>
    <cellStyle name="Normal 361" xfId="15632"/>
    <cellStyle name="Normal 361 2" xfId="32303"/>
    <cellStyle name="Normal 362" xfId="15646"/>
    <cellStyle name="Normal 362 2" xfId="32309"/>
    <cellStyle name="Normal 363" xfId="15668"/>
    <cellStyle name="Normal 363 2" xfId="32328"/>
    <cellStyle name="Normal 364" xfId="15670"/>
    <cellStyle name="Normal 364 2" xfId="32330"/>
    <cellStyle name="Normal 365" xfId="15685"/>
    <cellStyle name="Normal 365 2" xfId="32345"/>
    <cellStyle name="Normal 366" xfId="26995"/>
    <cellStyle name="Normal 366 2" xfId="43736"/>
    <cellStyle name="Normal 367" xfId="27012"/>
    <cellStyle name="Normal 368" xfId="43737"/>
    <cellStyle name="Normal 369" xfId="26996"/>
    <cellStyle name="Normal 37" xfId="2769"/>
    <cellStyle name="Normal 37 2" xfId="2770"/>
    <cellStyle name="Normal 37 2 2" xfId="2771"/>
    <cellStyle name="Normal 37 3" xfId="2772"/>
    <cellStyle name="Normal 370" xfId="43758"/>
    <cellStyle name="Normal 371" xfId="43770"/>
    <cellStyle name="Normal 372" xfId="43870"/>
    <cellStyle name="Normal 373" xfId="43872"/>
    <cellStyle name="Normal 374" xfId="9694"/>
    <cellStyle name="Normal 375" xfId="43875"/>
    <cellStyle name="Normal 376" xfId="44015"/>
    <cellStyle name="Normal 38" xfId="2773"/>
    <cellStyle name="Normal 38 2" xfId="2774"/>
    <cellStyle name="Normal 38 2 2" xfId="2775"/>
    <cellStyle name="Normal 38 3" xfId="2776"/>
    <cellStyle name="Normal 39" xfId="2777"/>
    <cellStyle name="Normal 39 2" xfId="2778"/>
    <cellStyle name="Normal 39 2 2" xfId="2779"/>
    <cellStyle name="Normal 39 3" xfId="2780"/>
    <cellStyle name="Normal 4" xfId="71"/>
    <cellStyle name="Normal 4 10" xfId="6651"/>
    <cellStyle name="Normal 4 10 2" xfId="8828"/>
    <cellStyle name="Normal 4 11" xfId="6652"/>
    <cellStyle name="Normal 4 11 2" xfId="8829"/>
    <cellStyle name="Normal 4 12" xfId="9683"/>
    <cellStyle name="Normal 4 12 2" xfId="15635"/>
    <cellStyle name="Normal 4 13" xfId="43769"/>
    <cellStyle name="Normal 4 14" xfId="9738"/>
    <cellStyle name="Normal 4 2" xfId="81"/>
    <cellStyle name="Normal 4 2 2" xfId="137"/>
    <cellStyle name="Normal 4 2 2 2" xfId="2781"/>
    <cellStyle name="Normal 4 2 2 2 2" xfId="6653"/>
    <cellStyle name="Normal 4 2 2 2 3" xfId="6654"/>
    <cellStyle name="Normal 4 2 2 2 3 2" xfId="9283"/>
    <cellStyle name="Normal 4 2 2 2 3 2 2" xfId="9610"/>
    <cellStyle name="Normal 4 2 2 2 3 2 2 2" xfId="15251"/>
    <cellStyle name="Normal 4 2 2 2 3 2 2 2 2" xfId="31922"/>
    <cellStyle name="Normal 4 2 2 2 3 2 2 3" xfId="29324"/>
    <cellStyle name="Normal 4 2 2 2 3 2 2 4" xfId="12619"/>
    <cellStyle name="Normal 4 2 2 2 3 2 3" xfId="13830"/>
    <cellStyle name="Normal 4 2 2 2 3 2 3 2" xfId="30504"/>
    <cellStyle name="Normal 4 2 2 2 3 2 4" xfId="27912"/>
    <cellStyle name="Normal 4 2 2 2 3 2 5" xfId="11131"/>
    <cellStyle name="Normal 4 2 2 2 3 3" xfId="9167"/>
    <cellStyle name="Normal 4 2 2 2 3 3 2" xfId="9611"/>
    <cellStyle name="Normal 4 2 2 2 3 3 2 2" xfId="30037"/>
    <cellStyle name="Normal 4 2 2 2 3 3 2 3" xfId="13361"/>
    <cellStyle name="Normal 4 2 2 2 3 3 3" xfId="27448"/>
    <cellStyle name="Normal 4 2 2 2 3 3 4" xfId="10679"/>
    <cellStyle name="Normal 4 2 2 2 3 4" xfId="9407"/>
    <cellStyle name="Normal 4 2 2 2 3 4 2" xfId="14827"/>
    <cellStyle name="Normal 4 2 2 2 3 4 2 2" xfId="31498"/>
    <cellStyle name="Normal 4 2 2 2 3 4 3" xfId="28900"/>
    <cellStyle name="Normal 4 2 2 2 3 4 4" xfId="12153"/>
    <cellStyle name="Normal 4 2 2 2 3 5" xfId="13014"/>
    <cellStyle name="Normal 4 2 2 2 3 5 2" xfId="29697"/>
    <cellStyle name="Normal 4 2 2 2 3 6" xfId="27093"/>
    <cellStyle name="Normal 4 2 2 2 3 7" xfId="9977"/>
    <cellStyle name="Normal 4 2 2 2 3 8" xfId="43932"/>
    <cellStyle name="Normal 4 2 2 3" xfId="6655"/>
    <cellStyle name="Normal 4 2 2 4" xfId="6656"/>
    <cellStyle name="Normal 4 2 2 4 2" xfId="9284"/>
    <cellStyle name="Normal 4 2 2 4 2 2" xfId="9612"/>
    <cellStyle name="Normal 4 2 2 4 2 2 2" xfId="15252"/>
    <cellStyle name="Normal 4 2 2 4 2 2 2 2" xfId="31923"/>
    <cellStyle name="Normal 4 2 2 4 2 2 3" xfId="29325"/>
    <cellStyle name="Normal 4 2 2 4 2 2 4" xfId="12620"/>
    <cellStyle name="Normal 4 2 2 4 2 3" xfId="13831"/>
    <cellStyle name="Normal 4 2 2 4 2 3 2" xfId="30505"/>
    <cellStyle name="Normal 4 2 2 4 2 4" xfId="27913"/>
    <cellStyle name="Normal 4 2 2 4 2 5" xfId="11132"/>
    <cellStyle name="Normal 4 2 2 4 3" xfId="9168"/>
    <cellStyle name="Normal 4 2 2 4 3 2" xfId="9613"/>
    <cellStyle name="Normal 4 2 2 4 3 2 2" xfId="30038"/>
    <cellStyle name="Normal 4 2 2 4 3 2 3" xfId="13362"/>
    <cellStyle name="Normal 4 2 2 4 3 3" xfId="27449"/>
    <cellStyle name="Normal 4 2 2 4 3 4" xfId="10680"/>
    <cellStyle name="Normal 4 2 2 4 4" xfId="9408"/>
    <cellStyle name="Normal 4 2 2 4 4 2" xfId="14828"/>
    <cellStyle name="Normal 4 2 2 4 4 2 2" xfId="31499"/>
    <cellStyle name="Normal 4 2 2 4 4 3" xfId="28901"/>
    <cellStyle name="Normal 4 2 2 4 4 4" xfId="12154"/>
    <cellStyle name="Normal 4 2 2 4 5" xfId="13015"/>
    <cellStyle name="Normal 4 2 2 4 5 2" xfId="29698"/>
    <cellStyle name="Normal 4 2 2 4 6" xfId="27094"/>
    <cellStyle name="Normal 4 2 2 4 7" xfId="9978"/>
    <cellStyle name="Normal 4 2 2 4 8" xfId="43933"/>
    <cellStyle name="Normal 4 2 2 5" xfId="11054"/>
    <cellStyle name="Normal 4 2 2 5 2" xfId="12505"/>
    <cellStyle name="Normal 4 2 2 5 2 2" xfId="15148"/>
    <cellStyle name="Normal 4 2 2 5 2 2 2" xfId="31819"/>
    <cellStyle name="Normal 4 2 2 5 2 3" xfId="29221"/>
    <cellStyle name="Normal 4 2 2 5 3" xfId="13744"/>
    <cellStyle name="Normal 4 2 2 5 3 2" xfId="30418"/>
    <cellStyle name="Normal 4 2 2 5 4" xfId="27826"/>
    <cellStyle name="Normal 4 2 2 6" xfId="43931"/>
    <cellStyle name="Normal 4 2 3" xfId="2782"/>
    <cellStyle name="Normal 4 2 3 2" xfId="6657"/>
    <cellStyle name="Normal 4 2 3 3" xfId="6658"/>
    <cellStyle name="Normal 4 2 3 3 2" xfId="9285"/>
    <cellStyle name="Normal 4 2 3 3 2 2" xfId="9614"/>
    <cellStyle name="Normal 4 2 3 3 2 2 2" xfId="15253"/>
    <cellStyle name="Normal 4 2 3 3 2 2 2 2" xfId="31924"/>
    <cellStyle name="Normal 4 2 3 3 2 2 3" xfId="29326"/>
    <cellStyle name="Normal 4 2 3 3 2 2 4" xfId="12622"/>
    <cellStyle name="Normal 4 2 3 3 2 3" xfId="13832"/>
    <cellStyle name="Normal 4 2 3 3 2 3 2" xfId="30506"/>
    <cellStyle name="Normal 4 2 3 3 2 4" xfId="27914"/>
    <cellStyle name="Normal 4 2 3 3 2 5" xfId="11133"/>
    <cellStyle name="Normal 4 2 3 3 3" xfId="9169"/>
    <cellStyle name="Normal 4 2 3 3 3 2" xfId="9615"/>
    <cellStyle name="Normal 4 2 3 3 3 2 2" xfId="30039"/>
    <cellStyle name="Normal 4 2 3 3 3 2 3" xfId="13363"/>
    <cellStyle name="Normal 4 2 3 3 3 3" xfId="27450"/>
    <cellStyle name="Normal 4 2 3 3 3 4" xfId="10681"/>
    <cellStyle name="Normal 4 2 3 3 4" xfId="9409"/>
    <cellStyle name="Normal 4 2 3 3 4 2" xfId="14829"/>
    <cellStyle name="Normal 4 2 3 3 4 2 2" xfId="31500"/>
    <cellStyle name="Normal 4 2 3 3 4 3" xfId="28902"/>
    <cellStyle name="Normal 4 2 3 3 4 4" xfId="12155"/>
    <cellStyle name="Normal 4 2 3 3 5" xfId="13016"/>
    <cellStyle name="Normal 4 2 3 3 5 2" xfId="29699"/>
    <cellStyle name="Normal 4 2 3 3 6" xfId="27095"/>
    <cellStyle name="Normal 4 2 3 3 7" xfId="9979"/>
    <cellStyle name="Normal 4 2 3 3 8" xfId="43934"/>
    <cellStyle name="Normal 4 2 4" xfId="6659"/>
    <cellStyle name="Normal 4 2 5" xfId="6660"/>
    <cellStyle name="Normal 4 2 5 2" xfId="9286"/>
    <cellStyle name="Normal 4 2 5 2 2" xfId="9616"/>
    <cellStyle name="Normal 4 2 5 2 2 2" xfId="15254"/>
    <cellStyle name="Normal 4 2 5 2 2 2 2" xfId="31925"/>
    <cellStyle name="Normal 4 2 5 2 2 3" xfId="29327"/>
    <cellStyle name="Normal 4 2 5 2 2 4" xfId="12623"/>
    <cellStyle name="Normal 4 2 5 2 3" xfId="13833"/>
    <cellStyle name="Normal 4 2 5 2 3 2" xfId="30507"/>
    <cellStyle name="Normal 4 2 5 2 4" xfId="27915"/>
    <cellStyle name="Normal 4 2 5 2 5" xfId="11134"/>
    <cellStyle name="Normal 4 2 5 3" xfId="9170"/>
    <cellStyle name="Normal 4 2 5 3 2" xfId="9617"/>
    <cellStyle name="Normal 4 2 5 3 2 2" xfId="30040"/>
    <cellStyle name="Normal 4 2 5 3 2 3" xfId="13364"/>
    <cellStyle name="Normal 4 2 5 3 3" xfId="27451"/>
    <cellStyle name="Normal 4 2 5 3 4" xfId="10682"/>
    <cellStyle name="Normal 4 2 5 4" xfId="9410"/>
    <cellStyle name="Normal 4 2 5 4 2" xfId="14830"/>
    <cellStyle name="Normal 4 2 5 4 2 2" xfId="31501"/>
    <cellStyle name="Normal 4 2 5 4 3" xfId="28903"/>
    <cellStyle name="Normal 4 2 5 4 4" xfId="12156"/>
    <cellStyle name="Normal 4 2 5 5" xfId="13017"/>
    <cellStyle name="Normal 4 2 5 5 2" xfId="29700"/>
    <cellStyle name="Normal 4 2 5 6" xfId="27096"/>
    <cellStyle name="Normal 4 2 5 7" xfId="9980"/>
    <cellStyle name="Normal 4 2 5 8" xfId="43935"/>
    <cellStyle name="Normal 4 2 6" xfId="9205"/>
    <cellStyle name="Normal 4 2 6 2" xfId="9618"/>
    <cellStyle name="Normal 4 2 6 3" xfId="10296"/>
    <cellStyle name="Normal 4 2 7" xfId="9166"/>
    <cellStyle name="Normal 4 2 7 2" xfId="9619"/>
    <cellStyle name="Normal 4 2 7 2 2" xfId="15147"/>
    <cellStyle name="Normal 4 2 7 2 2 2" xfId="31818"/>
    <cellStyle name="Normal 4 2 7 2 3" xfId="29220"/>
    <cellStyle name="Normal 4 2 7 2 4" xfId="12504"/>
    <cellStyle name="Normal 4 2 7 3" xfId="13743"/>
    <cellStyle name="Normal 4 2 7 3 2" xfId="30417"/>
    <cellStyle name="Normal 4 2 7 4" xfId="27825"/>
    <cellStyle name="Normal 4 2 7 5" xfId="11053"/>
    <cellStyle name="Normal 4 2 8" xfId="9406"/>
    <cellStyle name="Normal 4 2 8 2" xfId="9976"/>
    <cellStyle name="Normal 4 2 9" xfId="43930"/>
    <cellStyle name="Normal 4 2_Federal Interest Calculation Su" xfId="6661"/>
    <cellStyle name="Normal 4 3" xfId="2783"/>
    <cellStyle name="Normal 4 3 10" xfId="9981"/>
    <cellStyle name="Normal 4 3 11" xfId="43846"/>
    <cellStyle name="Normal 4 3 12" xfId="43936"/>
    <cellStyle name="Normal 4 3 2" xfId="2784"/>
    <cellStyle name="Normal 4 3 2 2" xfId="2785"/>
    <cellStyle name="Normal 4 3 2 2 2" xfId="2786"/>
    <cellStyle name="Normal 4 3 2 2 3" xfId="9983"/>
    <cellStyle name="Normal 4 3 2 3" xfId="2787"/>
    <cellStyle name="Normal 4 3 2 3 2" xfId="11135"/>
    <cellStyle name="Normal 4 3 2 3 2 2" xfId="12624"/>
    <cellStyle name="Normal 4 3 2 3 2 2 2" xfId="15255"/>
    <cellStyle name="Normal 4 3 2 3 2 2 2 2" xfId="31926"/>
    <cellStyle name="Normal 4 3 2 3 2 2 3" xfId="29328"/>
    <cellStyle name="Normal 4 3 2 3 2 3" xfId="13834"/>
    <cellStyle name="Normal 4 3 2 3 2 3 2" xfId="30508"/>
    <cellStyle name="Normal 4 3 2 3 2 4" xfId="27916"/>
    <cellStyle name="Normal 4 3 2 3 3" xfId="10683"/>
    <cellStyle name="Normal 4 3 2 3 3 2" xfId="13365"/>
    <cellStyle name="Normal 4 3 2 3 3 2 2" xfId="30041"/>
    <cellStyle name="Normal 4 3 2 3 3 3" xfId="27452"/>
    <cellStyle name="Normal 4 3 2 3 4" xfId="12157"/>
    <cellStyle name="Normal 4 3 2 3 4 2" xfId="14831"/>
    <cellStyle name="Normal 4 3 2 3 4 2 2" xfId="31502"/>
    <cellStyle name="Normal 4 3 2 3 4 3" xfId="28904"/>
    <cellStyle name="Normal 4 3 2 3 5" xfId="13018"/>
    <cellStyle name="Normal 4 3 2 3 5 2" xfId="29701"/>
    <cellStyle name="Normal 4 3 2 3 6" xfId="27097"/>
    <cellStyle name="Normal 4 3 2 3 7" xfId="9984"/>
    <cellStyle name="Normal 4 3 2 3 8" xfId="43937"/>
    <cellStyle name="Normal 4 3 2 4" xfId="9982"/>
    <cellStyle name="Normal 4 3 3" xfId="2788"/>
    <cellStyle name="Normal 4 3 3 2" xfId="2789"/>
    <cellStyle name="Normal 4 3 3 3" xfId="9985"/>
    <cellStyle name="Normal 4 3 4" xfId="2790"/>
    <cellStyle name="Normal 4 3 4 2" xfId="2791"/>
    <cellStyle name="Normal 4 3 4 3" xfId="9986"/>
    <cellStyle name="Normal 4 3 5" xfId="2792"/>
    <cellStyle name="Normal 4 3 5 2" xfId="11136"/>
    <cellStyle name="Normal 4 3 5 2 2" xfId="12625"/>
    <cellStyle name="Normal 4 3 5 2 2 2" xfId="15256"/>
    <cellStyle name="Normal 4 3 5 2 2 2 2" xfId="31927"/>
    <cellStyle name="Normal 4 3 5 2 2 3" xfId="29329"/>
    <cellStyle name="Normal 4 3 5 2 3" xfId="13835"/>
    <cellStyle name="Normal 4 3 5 2 3 2" xfId="30509"/>
    <cellStyle name="Normal 4 3 5 2 4" xfId="27917"/>
    <cellStyle name="Normal 4 3 5 3" xfId="10684"/>
    <cellStyle name="Normal 4 3 5 3 2" xfId="13366"/>
    <cellStyle name="Normal 4 3 5 3 2 2" xfId="30042"/>
    <cellStyle name="Normal 4 3 5 3 3" xfId="27453"/>
    <cellStyle name="Normal 4 3 5 4" xfId="12158"/>
    <cellStyle name="Normal 4 3 5 4 2" xfId="14832"/>
    <cellStyle name="Normal 4 3 5 4 2 2" xfId="31503"/>
    <cellStyle name="Normal 4 3 5 4 3" xfId="28905"/>
    <cellStyle name="Normal 4 3 5 5" xfId="13019"/>
    <cellStyle name="Normal 4 3 5 5 2" xfId="29702"/>
    <cellStyle name="Normal 4 3 5 6" xfId="27098"/>
    <cellStyle name="Normal 4 3 5 7" xfId="9987"/>
    <cellStyle name="Normal 4 3 5 8" xfId="43938"/>
    <cellStyle name="Normal 4 3 6" xfId="6662"/>
    <cellStyle name="Normal 4 3 6 2" xfId="9287"/>
    <cellStyle name="Normal 4 3 6 2 2" xfId="9620"/>
    <cellStyle name="Normal 4 3 6 2 2 2" xfId="15257"/>
    <cellStyle name="Normal 4 3 6 2 2 2 2" xfId="31928"/>
    <cellStyle name="Normal 4 3 6 2 2 3" xfId="29330"/>
    <cellStyle name="Normal 4 3 6 2 2 4" xfId="12626"/>
    <cellStyle name="Normal 4 3 6 2 3" xfId="13836"/>
    <cellStyle name="Normal 4 3 6 2 3 2" xfId="30510"/>
    <cellStyle name="Normal 4 3 6 2 4" xfId="27918"/>
    <cellStyle name="Normal 4 3 6 2 5" xfId="11137"/>
    <cellStyle name="Normal 4 3 6 3" xfId="9171"/>
    <cellStyle name="Normal 4 3 6 3 2" xfId="9621"/>
    <cellStyle name="Normal 4 3 6 3 2 2" xfId="30043"/>
    <cellStyle name="Normal 4 3 6 3 2 3" xfId="13367"/>
    <cellStyle name="Normal 4 3 6 3 3" xfId="27454"/>
    <cellStyle name="Normal 4 3 6 3 4" xfId="10685"/>
    <cellStyle name="Normal 4 3 6 4" xfId="9411"/>
    <cellStyle name="Normal 4 3 6 4 2" xfId="14833"/>
    <cellStyle name="Normal 4 3 6 4 2 2" xfId="31504"/>
    <cellStyle name="Normal 4 3 6 4 3" xfId="28906"/>
    <cellStyle name="Normal 4 3 6 4 4" xfId="12159"/>
    <cellStyle name="Normal 4 3 6 5" xfId="13020"/>
    <cellStyle name="Normal 4 3 6 5 2" xfId="29703"/>
    <cellStyle name="Normal 4 3 6 6" xfId="27099"/>
    <cellStyle name="Normal 4 3 6 7" xfId="9988"/>
    <cellStyle name="Normal 4 3 6 8" xfId="43939"/>
    <cellStyle name="Normal 4 3 7" xfId="10297"/>
    <cellStyle name="Normal 4 3 8" xfId="11055"/>
    <cellStyle name="Normal 4 3 8 2" xfId="12506"/>
    <cellStyle name="Normal 4 3 8 2 2" xfId="15149"/>
    <cellStyle name="Normal 4 3 8 2 2 2" xfId="31820"/>
    <cellStyle name="Normal 4 3 8 2 3" xfId="29222"/>
    <cellStyle name="Normal 4 3 8 3" xfId="13745"/>
    <cellStyle name="Normal 4 3 8 3 2" xfId="30419"/>
    <cellStyle name="Normal 4 3 8 4" xfId="27827"/>
    <cellStyle name="Normal 4 3 9" xfId="15644"/>
    <cellStyle name="Normal 4 4" xfId="2793"/>
    <cellStyle name="Normal 4 4 2" xfId="6663"/>
    <cellStyle name="Normal 4 4 2 2" xfId="6664"/>
    <cellStyle name="Normal 4 4 2 3" xfId="6665"/>
    <cellStyle name="Normal 4 4 2 3 2" xfId="9288"/>
    <cellStyle name="Normal 4 4 2 3 2 2" xfId="9622"/>
    <cellStyle name="Normal 4 4 2 3 2 2 2" xfId="15258"/>
    <cellStyle name="Normal 4 4 2 3 2 2 2 2" xfId="31929"/>
    <cellStyle name="Normal 4 4 2 3 2 2 3" xfId="29331"/>
    <cellStyle name="Normal 4 4 2 3 2 2 4" xfId="12627"/>
    <cellStyle name="Normal 4 4 2 3 2 3" xfId="13837"/>
    <cellStyle name="Normal 4 4 2 3 2 3 2" xfId="30511"/>
    <cellStyle name="Normal 4 4 2 3 2 4" xfId="27919"/>
    <cellStyle name="Normal 4 4 2 3 2 5" xfId="11138"/>
    <cellStyle name="Normal 4 4 2 3 3" xfId="9172"/>
    <cellStyle name="Normal 4 4 2 3 3 2" xfId="9623"/>
    <cellStyle name="Normal 4 4 2 3 3 2 2" xfId="30044"/>
    <cellStyle name="Normal 4 4 2 3 3 2 3" xfId="13368"/>
    <cellStyle name="Normal 4 4 2 3 3 3" xfId="27455"/>
    <cellStyle name="Normal 4 4 2 3 3 4" xfId="10686"/>
    <cellStyle name="Normal 4 4 2 3 4" xfId="9412"/>
    <cellStyle name="Normal 4 4 2 3 4 2" xfId="14834"/>
    <cellStyle name="Normal 4 4 2 3 4 2 2" xfId="31505"/>
    <cellStyle name="Normal 4 4 2 3 4 3" xfId="28907"/>
    <cellStyle name="Normal 4 4 2 3 4 4" xfId="12160"/>
    <cellStyle name="Normal 4 4 2 3 5" xfId="13021"/>
    <cellStyle name="Normal 4 4 2 3 5 2" xfId="29704"/>
    <cellStyle name="Normal 4 4 2 3 6" xfId="27100"/>
    <cellStyle name="Normal 4 4 2 3 7" xfId="9989"/>
    <cellStyle name="Normal 4 4 2 3 8" xfId="43941"/>
    <cellStyle name="Normal 4 4 3" xfId="6666"/>
    <cellStyle name="Normal 4 4 3 2" xfId="8830"/>
    <cellStyle name="Normal 4 4 4" xfId="6667"/>
    <cellStyle name="Normal 4 4 4 2" xfId="9289"/>
    <cellStyle name="Normal 4 4 4 2 2" xfId="9624"/>
    <cellStyle name="Normal 4 4 4 2 2 2" xfId="15259"/>
    <cellStyle name="Normal 4 4 4 2 2 2 2" xfId="31930"/>
    <cellStyle name="Normal 4 4 4 2 2 3" xfId="29332"/>
    <cellStyle name="Normal 4 4 4 2 2 4" xfId="12628"/>
    <cellStyle name="Normal 4 4 4 2 3" xfId="13838"/>
    <cellStyle name="Normal 4 4 4 2 3 2" xfId="30512"/>
    <cellStyle name="Normal 4 4 4 2 4" xfId="27920"/>
    <cellStyle name="Normal 4 4 4 2 5" xfId="11139"/>
    <cellStyle name="Normal 4 4 4 3" xfId="9173"/>
    <cellStyle name="Normal 4 4 4 3 2" xfId="9625"/>
    <cellStyle name="Normal 4 4 4 3 2 2" xfId="30045"/>
    <cellStyle name="Normal 4 4 4 3 2 3" xfId="13369"/>
    <cellStyle name="Normal 4 4 4 3 3" xfId="27456"/>
    <cellStyle name="Normal 4 4 4 3 4" xfId="10687"/>
    <cellStyle name="Normal 4 4 4 4" xfId="9413"/>
    <cellStyle name="Normal 4 4 4 4 2" xfId="14835"/>
    <cellStyle name="Normal 4 4 4 4 2 2" xfId="31506"/>
    <cellStyle name="Normal 4 4 4 4 3" xfId="28908"/>
    <cellStyle name="Normal 4 4 4 4 4" xfId="12161"/>
    <cellStyle name="Normal 4 4 4 5" xfId="13022"/>
    <cellStyle name="Normal 4 4 4 5 2" xfId="29705"/>
    <cellStyle name="Normal 4 4 4 6" xfId="27101"/>
    <cellStyle name="Normal 4 4 4 7" xfId="9990"/>
    <cellStyle name="Normal 4 4 4 8" xfId="43942"/>
    <cellStyle name="Normal 4 4 5" xfId="11056"/>
    <cellStyle name="Normal 4 4 5 2" xfId="12507"/>
    <cellStyle name="Normal 4 4 5 2 2" xfId="15150"/>
    <cellStyle name="Normal 4 4 5 2 2 2" xfId="31821"/>
    <cellStyle name="Normal 4 4 5 2 3" xfId="29223"/>
    <cellStyle name="Normal 4 4 5 3" xfId="13746"/>
    <cellStyle name="Normal 4 4 5 3 2" xfId="30420"/>
    <cellStyle name="Normal 4 4 5 4" xfId="27828"/>
    <cellStyle name="Normal 4 4 6" xfId="43855"/>
    <cellStyle name="Normal 4 4 7" xfId="43940"/>
    <cellStyle name="Normal 4 5" xfId="2794"/>
    <cellStyle name="Normal 4 5 2" xfId="2795"/>
    <cellStyle name="Normal 4 5 2 2" xfId="2796"/>
    <cellStyle name="Normal 4 5 3" xfId="2797"/>
    <cellStyle name="Normal 4 5 4" xfId="2798"/>
    <cellStyle name="Normal 4 5 5" xfId="7798"/>
    <cellStyle name="Normal 4 6" xfId="2799"/>
    <cellStyle name="Normal 4 6 2" xfId="6668"/>
    <cellStyle name="Normal 4 6 3" xfId="8831"/>
    <cellStyle name="Normal 4 7" xfId="6669"/>
    <cellStyle name="Normal 4 7 2" xfId="9290"/>
    <cellStyle name="Normal 4 7 2 2" xfId="9626"/>
    <cellStyle name="Normal 4 7 2 2 2" xfId="15151"/>
    <cellStyle name="Normal 4 7 2 2 2 2" xfId="31822"/>
    <cellStyle name="Normal 4 7 2 2 3" xfId="29224"/>
    <cellStyle name="Normal 4 7 2 2 4" xfId="12509"/>
    <cellStyle name="Normal 4 7 2 3" xfId="13747"/>
    <cellStyle name="Normal 4 7 2 3 2" xfId="30421"/>
    <cellStyle name="Normal 4 7 2 4" xfId="27829"/>
    <cellStyle name="Normal 4 7 2 5" xfId="11057"/>
    <cellStyle name="Normal 4 7 3" xfId="9174"/>
    <cellStyle name="Normal 4 7 3 2" xfId="9627"/>
    <cellStyle name="Normal 4 7 3 2 2" xfId="30046"/>
    <cellStyle name="Normal 4 7 3 2 3" xfId="13370"/>
    <cellStyle name="Normal 4 7 3 3" xfId="27457"/>
    <cellStyle name="Normal 4 7 3 4" xfId="10688"/>
    <cellStyle name="Normal 4 7 4" xfId="9414"/>
    <cellStyle name="Normal 4 7 4 2" xfId="14836"/>
    <cellStyle name="Normal 4 7 4 2 2" xfId="31507"/>
    <cellStyle name="Normal 4 7 4 3" xfId="28909"/>
    <cellStyle name="Normal 4 7 4 4" xfId="12162"/>
    <cellStyle name="Normal 4 7 5" xfId="13023"/>
    <cellStyle name="Normal 4 7 5 2" xfId="29706"/>
    <cellStyle name="Normal 4 7 6" xfId="27102"/>
    <cellStyle name="Normal 4 7 7" xfId="9991"/>
    <cellStyle name="Normal 4 7 8" xfId="43943"/>
    <cellStyle name="Normal 4 8" xfId="6670"/>
    <cellStyle name="Normal 4 8 2" xfId="8832"/>
    <cellStyle name="Normal 4 9" xfId="6671"/>
    <cellStyle name="Normal 4 9 2" xfId="8833"/>
    <cellStyle name="Normal 4_710 CFS; full sustain + full expand (static-like)" xfId="6672"/>
    <cellStyle name="Normal 40" xfId="2800"/>
    <cellStyle name="Normal 40 2" xfId="2801"/>
    <cellStyle name="Normal 40 2 2" xfId="2802"/>
    <cellStyle name="Normal 40 3" xfId="2803"/>
    <cellStyle name="Normal 41" xfId="2804"/>
    <cellStyle name="Normal 41 2" xfId="2805"/>
    <cellStyle name="Normal 41 2 2" xfId="2806"/>
    <cellStyle name="Normal 41 3" xfId="2807"/>
    <cellStyle name="Normal 42" xfId="2808"/>
    <cellStyle name="Normal 42 2" xfId="2809"/>
    <cellStyle name="Normal 42 2 2" xfId="2810"/>
    <cellStyle name="Normal 42 3" xfId="2811"/>
    <cellStyle name="Normal 43" xfId="2812"/>
    <cellStyle name="Normal 43 2" xfId="2813"/>
    <cellStyle name="Normal 43 2 2" xfId="2814"/>
    <cellStyle name="Normal 43 3" xfId="2815"/>
    <cellStyle name="Normal 43 3 2" xfId="11432"/>
    <cellStyle name="Normal 43 3 2 2" xfId="12946"/>
    <cellStyle name="Normal 43 3 2 2 2" xfId="15558"/>
    <cellStyle name="Normal 43 3 2 2 2 2" xfId="32229"/>
    <cellStyle name="Normal 43 3 2 2 3" xfId="29631"/>
    <cellStyle name="Normal 43 3 2 3" xfId="14106"/>
    <cellStyle name="Normal 43 3 2 3 2" xfId="30779"/>
    <cellStyle name="Normal 43 3 2 4" xfId="28187"/>
    <cellStyle name="Normal 43 3 3" xfId="10981"/>
    <cellStyle name="Normal 43 3 3 2" xfId="13669"/>
    <cellStyle name="Normal 43 3 3 2 2" xfId="30343"/>
    <cellStyle name="Normal 43 3 3 3" xfId="27751"/>
    <cellStyle name="Normal 43 3 4" xfId="12367"/>
    <cellStyle name="Normal 43 3 4 2" xfId="15041"/>
    <cellStyle name="Normal 43 3 4 2 2" xfId="31712"/>
    <cellStyle name="Normal 43 3 4 3" xfId="29114"/>
    <cellStyle name="Normal 43 3 5" xfId="13265"/>
    <cellStyle name="Normal 43 3 5 2" xfId="29941"/>
    <cellStyle name="Normal 43 3 6" xfId="27352"/>
    <cellStyle name="Normal 43 3 7" xfId="10576"/>
    <cellStyle name="Normal 43 4" xfId="10595"/>
    <cellStyle name="Normal 43 4 2" xfId="11441"/>
    <cellStyle name="Normal 43 4 2 2" xfId="12955"/>
    <cellStyle name="Normal 43 4 2 2 2" xfId="15567"/>
    <cellStyle name="Normal 43 4 2 2 2 2" xfId="32238"/>
    <cellStyle name="Normal 43 4 2 2 3" xfId="29640"/>
    <cellStyle name="Normal 43 4 2 3" xfId="14115"/>
    <cellStyle name="Normal 43 4 2 3 2" xfId="30788"/>
    <cellStyle name="Normal 43 4 2 4" xfId="28196"/>
    <cellStyle name="Normal 43 4 3" xfId="10994"/>
    <cellStyle name="Normal 43 4 3 2" xfId="13682"/>
    <cellStyle name="Normal 43 4 3 2 2" xfId="30356"/>
    <cellStyle name="Normal 43 4 3 3" xfId="27764"/>
    <cellStyle name="Normal 43 4 4" xfId="12376"/>
    <cellStyle name="Normal 43 4 4 2" xfId="15050"/>
    <cellStyle name="Normal 43 4 4 2 2" xfId="31721"/>
    <cellStyle name="Normal 43 4 4 3" xfId="29123"/>
    <cellStyle name="Normal 43 4 5" xfId="13274"/>
    <cellStyle name="Normal 43 4 5 2" xfId="29950"/>
    <cellStyle name="Normal 43 4 6" xfId="27361"/>
    <cellStyle name="Normal 43 5" xfId="10606"/>
    <cellStyle name="Normal 43 5 2" xfId="11452"/>
    <cellStyle name="Normal 43 5 2 2" xfId="12966"/>
    <cellStyle name="Normal 43 5 2 2 2" xfId="15578"/>
    <cellStyle name="Normal 43 5 2 2 2 2" xfId="32249"/>
    <cellStyle name="Normal 43 5 2 2 3" xfId="29651"/>
    <cellStyle name="Normal 43 5 2 3" xfId="14126"/>
    <cellStyle name="Normal 43 5 2 3 2" xfId="30799"/>
    <cellStyle name="Normal 43 5 2 4" xfId="28207"/>
    <cellStyle name="Normal 43 5 3" xfId="11005"/>
    <cellStyle name="Normal 43 5 3 2" xfId="13693"/>
    <cellStyle name="Normal 43 5 3 2 2" xfId="30367"/>
    <cellStyle name="Normal 43 5 3 3" xfId="27775"/>
    <cellStyle name="Normal 43 5 4" xfId="12387"/>
    <cellStyle name="Normal 43 5 4 2" xfId="15061"/>
    <cellStyle name="Normal 43 5 4 2 2" xfId="31732"/>
    <cellStyle name="Normal 43 5 4 3" xfId="29134"/>
    <cellStyle name="Normal 43 5 5" xfId="13285"/>
    <cellStyle name="Normal 43 5 5 2" xfId="29961"/>
    <cellStyle name="Normal 43 5 6" xfId="27372"/>
    <cellStyle name="Normal 43 6" xfId="43840"/>
    <cellStyle name="Normal 44" xfId="2816"/>
    <cellStyle name="Normal 44 2" xfId="2817"/>
    <cellStyle name="Normal 44 2 2" xfId="2818"/>
    <cellStyle name="Normal 44 3" xfId="2819"/>
    <cellStyle name="Normal 44 3 2" xfId="11433"/>
    <cellStyle name="Normal 44 3 2 2" xfId="12947"/>
    <cellStyle name="Normal 44 3 2 2 2" xfId="15559"/>
    <cellStyle name="Normal 44 3 2 2 2 2" xfId="32230"/>
    <cellStyle name="Normal 44 3 2 2 3" xfId="29632"/>
    <cellStyle name="Normal 44 3 2 3" xfId="14107"/>
    <cellStyle name="Normal 44 3 2 3 2" xfId="30780"/>
    <cellStyle name="Normal 44 3 2 4" xfId="28188"/>
    <cellStyle name="Normal 44 3 3" xfId="10982"/>
    <cellStyle name="Normal 44 3 3 2" xfId="13670"/>
    <cellStyle name="Normal 44 3 3 2 2" xfId="30344"/>
    <cellStyle name="Normal 44 3 3 3" xfId="27752"/>
    <cellStyle name="Normal 44 3 4" xfId="12368"/>
    <cellStyle name="Normal 44 3 4 2" xfId="15042"/>
    <cellStyle name="Normal 44 3 4 2 2" xfId="31713"/>
    <cellStyle name="Normal 44 3 4 3" xfId="29115"/>
    <cellStyle name="Normal 44 3 5" xfId="13266"/>
    <cellStyle name="Normal 44 3 5 2" xfId="29942"/>
    <cellStyle name="Normal 44 3 6" xfId="27353"/>
    <cellStyle name="Normal 44 3 7" xfId="10577"/>
    <cellStyle name="Normal 44 4" xfId="10596"/>
    <cellStyle name="Normal 44 4 2" xfId="11442"/>
    <cellStyle name="Normal 44 4 2 2" xfId="12956"/>
    <cellStyle name="Normal 44 4 2 2 2" xfId="15568"/>
    <cellStyle name="Normal 44 4 2 2 2 2" xfId="32239"/>
    <cellStyle name="Normal 44 4 2 2 3" xfId="29641"/>
    <cellStyle name="Normal 44 4 2 3" xfId="14116"/>
    <cellStyle name="Normal 44 4 2 3 2" xfId="30789"/>
    <cellStyle name="Normal 44 4 2 4" xfId="28197"/>
    <cellStyle name="Normal 44 4 3" xfId="10995"/>
    <cellStyle name="Normal 44 4 3 2" xfId="13683"/>
    <cellStyle name="Normal 44 4 3 2 2" xfId="30357"/>
    <cellStyle name="Normal 44 4 3 3" xfId="27765"/>
    <cellStyle name="Normal 44 4 4" xfId="12377"/>
    <cellStyle name="Normal 44 4 4 2" xfId="15051"/>
    <cellStyle name="Normal 44 4 4 2 2" xfId="31722"/>
    <cellStyle name="Normal 44 4 4 3" xfId="29124"/>
    <cellStyle name="Normal 44 4 5" xfId="13275"/>
    <cellStyle name="Normal 44 4 5 2" xfId="29951"/>
    <cellStyle name="Normal 44 4 6" xfId="27362"/>
    <cellStyle name="Normal 44 5" xfId="10607"/>
    <cellStyle name="Normal 44 5 2" xfId="11453"/>
    <cellStyle name="Normal 44 5 2 2" xfId="12967"/>
    <cellStyle name="Normal 44 5 2 2 2" xfId="15579"/>
    <cellStyle name="Normal 44 5 2 2 2 2" xfId="32250"/>
    <cellStyle name="Normal 44 5 2 2 3" xfId="29652"/>
    <cellStyle name="Normal 44 5 2 3" xfId="14127"/>
    <cellStyle name="Normal 44 5 2 3 2" xfId="30800"/>
    <cellStyle name="Normal 44 5 2 4" xfId="28208"/>
    <cellStyle name="Normal 44 5 3" xfId="11006"/>
    <cellStyle name="Normal 44 5 3 2" xfId="13694"/>
    <cellStyle name="Normal 44 5 3 2 2" xfId="30368"/>
    <cellStyle name="Normal 44 5 3 3" xfId="27776"/>
    <cellStyle name="Normal 44 5 4" xfId="12388"/>
    <cellStyle name="Normal 44 5 4 2" xfId="15062"/>
    <cellStyle name="Normal 44 5 4 2 2" xfId="31733"/>
    <cellStyle name="Normal 44 5 4 3" xfId="29135"/>
    <cellStyle name="Normal 44 5 5" xfId="13286"/>
    <cellStyle name="Normal 44 5 5 2" xfId="29962"/>
    <cellStyle name="Normal 44 5 6" xfId="27373"/>
    <cellStyle name="Normal 44 6" xfId="43841"/>
    <cellStyle name="Normal 45" xfId="2820"/>
    <cellStyle name="Normal 45 2" xfId="2821"/>
    <cellStyle name="Normal 45 2 2" xfId="2822"/>
    <cellStyle name="Normal 45 3" xfId="2823"/>
    <cellStyle name="Normal 46" xfId="2824"/>
    <cellStyle name="Normal 46 2" xfId="2825"/>
    <cellStyle name="Normal 46 2 2" xfId="2826"/>
    <cellStyle name="Normal 46 3" xfId="2827"/>
    <cellStyle name="Normal 47" xfId="2828"/>
    <cellStyle name="Normal 47 2" xfId="2829"/>
    <cellStyle name="Normal 47 2 2" xfId="2830"/>
    <cellStyle name="Normal 47 3" xfId="2831"/>
    <cellStyle name="Normal 48" xfId="2832"/>
    <cellStyle name="Normal 48 2" xfId="2833"/>
    <cellStyle name="Normal 48 2 2" xfId="2834"/>
    <cellStyle name="Normal 48 3" xfId="2835"/>
    <cellStyle name="Normal 49" xfId="2836"/>
    <cellStyle name="Normal 49 2" xfId="6673"/>
    <cellStyle name="Normal 49 3" xfId="6674"/>
    <cellStyle name="Normal 49 3 2" xfId="6675"/>
    <cellStyle name="Normal 49 3 3" xfId="6676"/>
    <cellStyle name="Normal 49 3 3 2" xfId="9291"/>
    <cellStyle name="Normal 49 3 3 2 2" xfId="9628"/>
    <cellStyle name="Normal 49 3 3 2 2 2" xfId="15260"/>
    <cellStyle name="Normal 49 3 3 2 2 2 2" xfId="31931"/>
    <cellStyle name="Normal 49 3 3 2 2 3" xfId="29333"/>
    <cellStyle name="Normal 49 3 3 2 2 4" xfId="12630"/>
    <cellStyle name="Normal 49 3 3 2 3" xfId="13839"/>
    <cellStyle name="Normal 49 3 3 2 3 2" xfId="30513"/>
    <cellStyle name="Normal 49 3 3 2 4" xfId="27921"/>
    <cellStyle name="Normal 49 3 3 2 5" xfId="11140"/>
    <cellStyle name="Normal 49 3 3 3" xfId="9175"/>
    <cellStyle name="Normal 49 3 3 3 2" xfId="9629"/>
    <cellStyle name="Normal 49 3 3 3 2 2" xfId="30047"/>
    <cellStyle name="Normal 49 3 3 3 2 3" xfId="13371"/>
    <cellStyle name="Normal 49 3 3 3 3" xfId="27458"/>
    <cellStyle name="Normal 49 3 3 3 4" xfId="10689"/>
    <cellStyle name="Normal 49 3 3 4" xfId="9415"/>
    <cellStyle name="Normal 49 3 3 4 2" xfId="14837"/>
    <cellStyle name="Normal 49 3 3 4 2 2" xfId="31508"/>
    <cellStyle name="Normal 49 3 3 4 3" xfId="28910"/>
    <cellStyle name="Normal 49 3 3 4 4" xfId="12163"/>
    <cellStyle name="Normal 49 3 3 5" xfId="13024"/>
    <cellStyle name="Normal 49 3 3 5 2" xfId="29707"/>
    <cellStyle name="Normal 49 3 3 6" xfId="27103"/>
    <cellStyle name="Normal 49 3 3 7" xfId="9992"/>
    <cellStyle name="Normal 49 3 3 8" xfId="43945"/>
    <cellStyle name="Normal 49 4" xfId="6677"/>
    <cellStyle name="Normal 49 5" xfId="11058"/>
    <cellStyle name="Normal 49 5 2" xfId="12511"/>
    <cellStyle name="Normal 49 5 2 2" xfId="15152"/>
    <cellStyle name="Normal 49 5 2 2 2" xfId="31823"/>
    <cellStyle name="Normal 49 5 2 3" xfId="29225"/>
    <cellStyle name="Normal 49 5 3" xfId="13748"/>
    <cellStyle name="Normal 49 5 3 2" xfId="30422"/>
    <cellStyle name="Normal 49 5 4" xfId="27830"/>
    <cellStyle name="Normal 49 6" xfId="43944"/>
    <cellStyle name="Normal 5" xfId="127"/>
    <cellStyle name="Normal 5 10" xfId="9691"/>
    <cellStyle name="Normal 5 2" xfId="2837"/>
    <cellStyle name="Normal 5 2 2" xfId="6678"/>
    <cellStyle name="Normal 5 2 2 2" xfId="6679"/>
    <cellStyle name="Normal 5 2 2 3" xfId="8834"/>
    <cellStyle name="Normal 5 2 3" xfId="6680"/>
    <cellStyle name="Normal 5 2 3 2" xfId="9292"/>
    <cellStyle name="Normal 5 2 3 2 2" xfId="9630"/>
    <cellStyle name="Normal 5 2 3 2 2 2" xfId="15261"/>
    <cellStyle name="Normal 5 2 3 2 2 2 2" xfId="31932"/>
    <cellStyle name="Normal 5 2 3 2 2 3" xfId="29334"/>
    <cellStyle name="Normal 5 2 3 2 2 4" xfId="12631"/>
    <cellStyle name="Normal 5 2 3 2 3" xfId="13840"/>
    <cellStyle name="Normal 5 2 3 2 3 2" xfId="30514"/>
    <cellStyle name="Normal 5 2 3 2 4" xfId="27922"/>
    <cellStyle name="Normal 5 2 3 2 5" xfId="11141"/>
    <cellStyle name="Normal 5 2 3 3" xfId="9178"/>
    <cellStyle name="Normal 5 2 3 3 2" xfId="9631"/>
    <cellStyle name="Normal 5 2 3 3 2 2" xfId="30048"/>
    <cellStyle name="Normal 5 2 3 3 2 3" xfId="13372"/>
    <cellStyle name="Normal 5 2 3 3 3" xfId="27459"/>
    <cellStyle name="Normal 5 2 3 3 4" xfId="10690"/>
    <cellStyle name="Normal 5 2 3 4" xfId="9418"/>
    <cellStyle name="Normal 5 2 3 4 2" xfId="14838"/>
    <cellStyle name="Normal 5 2 3 4 2 2" xfId="31509"/>
    <cellStyle name="Normal 5 2 3 4 3" xfId="28911"/>
    <cellStyle name="Normal 5 2 3 4 4" xfId="12164"/>
    <cellStyle name="Normal 5 2 3 5" xfId="13025"/>
    <cellStyle name="Normal 5 2 3 5 2" xfId="29708"/>
    <cellStyle name="Normal 5 2 3 6" xfId="27105"/>
    <cellStyle name="Normal 5 2 3 7" xfId="9995"/>
    <cellStyle name="Normal 5 2 3 8" xfId="43946"/>
    <cellStyle name="Normal 5 2 4" xfId="9260"/>
    <cellStyle name="Normal 5 2 4 2" xfId="9632"/>
    <cellStyle name="Normal 5 2 4 3" xfId="9994"/>
    <cellStyle name="Normal 5 2 5" xfId="9177"/>
    <cellStyle name="Normal 5 2 5 2" xfId="9633"/>
    <cellStyle name="Normal 5 2 6" xfId="9417"/>
    <cellStyle name="Normal 5 3" xfId="2838"/>
    <cellStyle name="Normal 5 3 2" xfId="2839"/>
    <cellStyle name="Normal 5 4" xfId="2840"/>
    <cellStyle name="Normal 5 4 2" xfId="11059"/>
    <cellStyle name="Normal 5 4 2 2" xfId="12513"/>
    <cellStyle name="Normal 5 4 2 2 2" xfId="15153"/>
    <cellStyle name="Normal 5 4 2 2 2 2" xfId="31824"/>
    <cellStyle name="Normal 5 4 2 2 3" xfId="29226"/>
    <cellStyle name="Normal 5 4 2 3" xfId="13749"/>
    <cellStyle name="Normal 5 4 2 3 2" xfId="30423"/>
    <cellStyle name="Normal 5 4 2 4" xfId="27831"/>
    <cellStyle name="Normal 5 4 3" xfId="10691"/>
    <cellStyle name="Normal 5 4 3 2" xfId="13373"/>
    <cellStyle name="Normal 5 4 3 2 2" xfId="30049"/>
    <cellStyle name="Normal 5 4 3 3" xfId="27460"/>
    <cellStyle name="Normal 5 4 4" xfId="12165"/>
    <cellStyle name="Normal 5 4 4 2" xfId="14839"/>
    <cellStyle name="Normal 5 4 4 2 2" xfId="31510"/>
    <cellStyle name="Normal 5 4 4 3" xfId="28912"/>
    <cellStyle name="Normal 5 4 5" xfId="13026"/>
    <cellStyle name="Normal 5 4 5 2" xfId="29709"/>
    <cellStyle name="Normal 5 4 6" xfId="27106"/>
    <cellStyle name="Normal 5 4 7" xfId="9996"/>
    <cellStyle name="Normal 5 4 8" xfId="43947"/>
    <cellStyle name="Normal 5 5" xfId="8552"/>
    <cellStyle name="Normal 5 5 2" xfId="8553"/>
    <cellStyle name="Normal 5 5 2 2" xfId="9313"/>
    <cellStyle name="Normal 5 5 2 2 2" xfId="9634"/>
    <cellStyle name="Normal 5 5 2 3" xfId="9180"/>
    <cellStyle name="Normal 5 5 2 3 2" xfId="9635"/>
    <cellStyle name="Normal 5 5 2 4" xfId="9420"/>
    <cellStyle name="Normal 5 5 3" xfId="9312"/>
    <cellStyle name="Normal 5 5 3 2" xfId="9636"/>
    <cellStyle name="Normal 5 5 4" xfId="9179"/>
    <cellStyle name="Normal 5 5 4 2" xfId="9637"/>
    <cellStyle name="Normal 5 5 5" xfId="9419"/>
    <cellStyle name="Normal 5 5 6" xfId="10079"/>
    <cellStyle name="Normal 5 6" xfId="8554"/>
    <cellStyle name="Normal 5 6 2" xfId="9314"/>
    <cellStyle name="Normal 5 6 2 2" xfId="9638"/>
    <cellStyle name="Normal 5 6 3" xfId="9181"/>
    <cellStyle name="Normal 5 6 3 2" xfId="9639"/>
    <cellStyle name="Normal 5 6 4" xfId="9421"/>
    <cellStyle name="Normal 5 6 5" xfId="10298"/>
    <cellStyle name="Normal 5 7" xfId="9206"/>
    <cellStyle name="Normal 5 7 2" xfId="9640"/>
    <cellStyle name="Normal 5 8" xfId="9176"/>
    <cellStyle name="Normal 5 8 2" xfId="9641"/>
    <cellStyle name="Normal 5 9" xfId="9416"/>
    <cellStyle name="Normal 50" xfId="2841"/>
    <cellStyle name="Normal 50 2" xfId="2842"/>
    <cellStyle name="Normal 50 2 2" xfId="2843"/>
    <cellStyle name="Normal 50 2 2 2" xfId="2844"/>
    <cellStyle name="Normal 50 2 3" xfId="2845"/>
    <cellStyle name="Normal 50 2 3 2" xfId="43842"/>
    <cellStyle name="Normal 50 3" xfId="6681"/>
    <cellStyle name="Normal 50 3 2" xfId="8835"/>
    <cellStyle name="Normal 50 4" xfId="8836"/>
    <cellStyle name="Normal 51" xfId="2846"/>
    <cellStyle name="Normal 51 2" xfId="2847"/>
    <cellStyle name="Normal 51 2 2" xfId="2848"/>
    <cellStyle name="Normal 51 3" xfId="2849"/>
    <cellStyle name="Normal 51 3 2" xfId="11060"/>
    <cellStyle name="Normal 51 3 2 2" xfId="12515"/>
    <cellStyle name="Normal 51 3 2 2 2" xfId="15154"/>
    <cellStyle name="Normal 51 3 2 2 2 2" xfId="31825"/>
    <cellStyle name="Normal 51 3 2 2 3" xfId="29227"/>
    <cellStyle name="Normal 51 3 2 3" xfId="13750"/>
    <cellStyle name="Normal 51 3 2 3 2" xfId="30424"/>
    <cellStyle name="Normal 51 3 2 4" xfId="27832"/>
    <cellStyle name="Normal 51 3 3" xfId="10757"/>
    <cellStyle name="Normal 51 3 3 2" xfId="13441"/>
    <cellStyle name="Normal 51 3 3 2 2" xfId="30117"/>
    <cellStyle name="Normal 51 3 3 3" xfId="27528"/>
    <cellStyle name="Normal 51 3 4" xfId="12176"/>
    <cellStyle name="Normal 51 3 4 2" xfId="14850"/>
    <cellStyle name="Normal 51 3 4 2 2" xfId="31521"/>
    <cellStyle name="Normal 51 3 4 3" xfId="28923"/>
    <cellStyle name="Normal 51 3 5" xfId="13066"/>
    <cellStyle name="Normal 51 3 5 2" xfId="29744"/>
    <cellStyle name="Normal 51 3 6" xfId="27154"/>
    <cellStyle name="Normal 51 3 7" xfId="10080"/>
    <cellStyle name="Normal 51 3 8" xfId="43948"/>
    <cellStyle name="Normal 51 4" xfId="8837"/>
    <cellStyle name="Normal 52" xfId="2850"/>
    <cellStyle name="Normal 52 2" xfId="2851"/>
    <cellStyle name="Normal 52 2 2" xfId="2852"/>
    <cellStyle name="Normal 52 3" xfId="2853"/>
    <cellStyle name="Normal 52 3 2" xfId="11061"/>
    <cellStyle name="Normal 52 3 2 2" xfId="12516"/>
    <cellStyle name="Normal 52 3 2 2 2" xfId="15155"/>
    <cellStyle name="Normal 52 3 2 2 2 2" xfId="31826"/>
    <cellStyle name="Normal 52 3 2 2 3" xfId="29228"/>
    <cellStyle name="Normal 52 3 2 3" xfId="13751"/>
    <cellStyle name="Normal 52 3 2 3 2" xfId="30425"/>
    <cellStyle name="Normal 52 3 2 4" xfId="27833"/>
    <cellStyle name="Normal 52 3 3" xfId="10758"/>
    <cellStyle name="Normal 52 3 3 2" xfId="13442"/>
    <cellStyle name="Normal 52 3 3 2 2" xfId="30118"/>
    <cellStyle name="Normal 52 3 3 3" xfId="27529"/>
    <cellStyle name="Normal 52 3 4" xfId="12177"/>
    <cellStyle name="Normal 52 3 4 2" xfId="14851"/>
    <cellStyle name="Normal 52 3 4 2 2" xfId="31522"/>
    <cellStyle name="Normal 52 3 4 3" xfId="28924"/>
    <cellStyle name="Normal 52 3 5" xfId="13067"/>
    <cellStyle name="Normal 52 3 5 2" xfId="29745"/>
    <cellStyle name="Normal 52 3 6" xfId="27155"/>
    <cellStyle name="Normal 52 3 7" xfId="10081"/>
    <cellStyle name="Normal 52 3 8" xfId="43949"/>
    <cellStyle name="Normal 52 4" xfId="8838"/>
    <cellStyle name="Normal 53" xfId="2854"/>
    <cellStyle name="Normal 53 2" xfId="2855"/>
    <cellStyle name="Normal 53 2 2" xfId="2856"/>
    <cellStyle name="Normal 53 3" xfId="2857"/>
    <cellStyle name="Normal 54" xfId="2858"/>
    <cellStyle name="Normal 54 2" xfId="2859"/>
    <cellStyle name="Normal 54 2 2" xfId="2860"/>
    <cellStyle name="Normal 54 3" xfId="2861"/>
    <cellStyle name="Normal 55" xfId="2862"/>
    <cellStyle name="Normal 55 2" xfId="2863"/>
    <cellStyle name="Normal 55 2 2" xfId="2864"/>
    <cellStyle name="Normal 55 3" xfId="2865"/>
    <cellStyle name="Normal 56" xfId="2866"/>
    <cellStyle name="Normal 56 2" xfId="2867"/>
    <cellStyle name="Normal 56 2 2" xfId="2868"/>
    <cellStyle name="Normal 56 3" xfId="2869"/>
    <cellStyle name="Normal 57" xfId="2870"/>
    <cellStyle name="Normal 57 2" xfId="2871"/>
    <cellStyle name="Normal 57 2 2" xfId="2872"/>
    <cellStyle name="Normal 57 3" xfId="2873"/>
    <cellStyle name="Normal 58" xfId="2874"/>
    <cellStyle name="Normal 58 2" xfId="2875"/>
    <cellStyle name="Normal 58 2 2" xfId="2876"/>
    <cellStyle name="Normal 58 3" xfId="2877"/>
    <cellStyle name="Normal 59" xfId="2878"/>
    <cellStyle name="Normal 59 2" xfId="2879"/>
    <cellStyle name="Normal 59 2 2" xfId="2880"/>
    <cellStyle name="Normal 59 3" xfId="2881"/>
    <cellStyle name="Normal 6" xfId="131"/>
    <cellStyle name="Normal 6 10" xfId="9422"/>
    <cellStyle name="Normal 6 2" xfId="2882"/>
    <cellStyle name="Normal 6 2 2" xfId="2883"/>
    <cellStyle name="Normal 6 2 2 2" xfId="2884"/>
    <cellStyle name="Normal 6 2 2 3" xfId="9999"/>
    <cellStyle name="Normal 6 2 3" xfId="2885"/>
    <cellStyle name="Normal 6 2 3 2" xfId="11142"/>
    <cellStyle name="Normal 6 2 3 2 2" xfId="12632"/>
    <cellStyle name="Normal 6 2 3 2 2 2" xfId="15262"/>
    <cellStyle name="Normal 6 2 3 2 2 2 2" xfId="31933"/>
    <cellStyle name="Normal 6 2 3 2 2 3" xfId="29335"/>
    <cellStyle name="Normal 6 2 3 2 3" xfId="13841"/>
    <cellStyle name="Normal 6 2 3 2 3 2" xfId="30515"/>
    <cellStyle name="Normal 6 2 3 2 4" xfId="27923"/>
    <cellStyle name="Normal 6 2 3 3" xfId="10692"/>
    <cellStyle name="Normal 6 2 3 3 2" xfId="13374"/>
    <cellStyle name="Normal 6 2 3 3 2 2" xfId="30050"/>
    <cellStyle name="Normal 6 2 3 3 3" xfId="27461"/>
    <cellStyle name="Normal 6 2 3 4" xfId="12166"/>
    <cellStyle name="Normal 6 2 3 4 2" xfId="14840"/>
    <cellStyle name="Normal 6 2 3 4 2 2" xfId="31511"/>
    <cellStyle name="Normal 6 2 3 4 3" xfId="28913"/>
    <cellStyle name="Normal 6 2 3 5" xfId="13027"/>
    <cellStyle name="Normal 6 2 3 5 2" xfId="29710"/>
    <cellStyle name="Normal 6 2 3 6" xfId="27108"/>
    <cellStyle name="Normal 6 2 3 7" xfId="10000"/>
    <cellStyle name="Normal 6 2 3 8" xfId="43950"/>
    <cellStyle name="Normal 6 2 4" xfId="2886"/>
    <cellStyle name="Normal 6 2 5" xfId="2887"/>
    <cellStyle name="Normal 6 2 5 2" xfId="9998"/>
    <cellStyle name="Normal 6 3" xfId="2888"/>
    <cellStyle name="Normal 6 3 2" xfId="2889"/>
    <cellStyle name="Normal 6 3 2 2" xfId="10082"/>
    <cellStyle name="Normal 6 3 3" xfId="2890"/>
    <cellStyle name="Normal 6 4" xfId="2891"/>
    <cellStyle name="Normal 6 4 2" xfId="2892"/>
    <cellStyle name="Normal 6 4 2 2" xfId="12517"/>
    <cellStyle name="Normal 6 4 2 2 2" xfId="15156"/>
    <cellStyle name="Normal 6 4 2 2 2 2" xfId="31827"/>
    <cellStyle name="Normal 6 4 2 2 3" xfId="29229"/>
    <cellStyle name="Normal 6 4 2 3" xfId="13752"/>
    <cellStyle name="Normal 6 4 2 3 2" xfId="30426"/>
    <cellStyle name="Normal 6 4 2 4" xfId="27834"/>
    <cellStyle name="Normal 6 4 2 5" xfId="11062"/>
    <cellStyle name="Normal 6 4 3" xfId="10693"/>
    <cellStyle name="Normal 6 4 3 2" xfId="13375"/>
    <cellStyle name="Normal 6 4 3 2 2" xfId="30051"/>
    <cellStyle name="Normal 6 4 3 3" xfId="27462"/>
    <cellStyle name="Normal 6 4 4" xfId="12167"/>
    <cellStyle name="Normal 6 4 4 2" xfId="14841"/>
    <cellStyle name="Normal 6 4 4 2 2" xfId="31512"/>
    <cellStyle name="Normal 6 4 4 3" xfId="28914"/>
    <cellStyle name="Normal 6 4 5" xfId="13028"/>
    <cellStyle name="Normal 6 4 5 2" xfId="29711"/>
    <cellStyle name="Normal 6 4 6" xfId="27109"/>
    <cellStyle name="Normal 6 4 7" xfId="10001"/>
    <cellStyle name="Normal 6 4 8" xfId="43951"/>
    <cellStyle name="Normal 6 5" xfId="2893"/>
    <cellStyle name="Normal 6 5 2" xfId="7799"/>
    <cellStyle name="Normal 6 6" xfId="2894"/>
    <cellStyle name="Normal 6 6 2" xfId="2895"/>
    <cellStyle name="Normal 6 6 2 2" xfId="7800"/>
    <cellStyle name="Normal 6 6 3" xfId="10299"/>
    <cellStyle name="Normal 6 7" xfId="2896"/>
    <cellStyle name="Normal 6 8" xfId="9208"/>
    <cellStyle name="Normal 6 8 2" xfId="9642"/>
    <cellStyle name="Normal 6 9" xfId="9182"/>
    <cellStyle name="Normal 6 9 2" xfId="9643"/>
    <cellStyle name="Normal 60" xfId="2897"/>
    <cellStyle name="Normal 60 2" xfId="2898"/>
    <cellStyle name="Normal 60 2 2" xfId="2899"/>
    <cellStyle name="Normal 60 3" xfId="2900"/>
    <cellStyle name="Normal 61" xfId="2901"/>
    <cellStyle name="Normal 61 2" xfId="2902"/>
    <cellStyle name="Normal 61 2 2" xfId="2903"/>
    <cellStyle name="Normal 61 3" xfId="2904"/>
    <cellStyle name="Normal 62" xfId="2905"/>
    <cellStyle name="Normal 62 2" xfId="2906"/>
    <cellStyle name="Normal 62 2 2" xfId="2907"/>
    <cellStyle name="Normal 62 3" xfId="2908"/>
    <cellStyle name="Normal 63" xfId="2909"/>
    <cellStyle name="Normal 63 2" xfId="2910"/>
    <cellStyle name="Normal 63 2 2" xfId="2911"/>
    <cellStyle name="Normal 63 3" xfId="2912"/>
    <cellStyle name="Normal 64" xfId="2913"/>
    <cellStyle name="Normal 64 2" xfId="2914"/>
    <cellStyle name="Normal 64 2 2" xfId="2915"/>
    <cellStyle name="Normal 64 3" xfId="2916"/>
    <cellStyle name="Normal 65" xfId="135"/>
    <cellStyle name="Normal 65 2" xfId="2917"/>
    <cellStyle name="Normal 65 2 2" xfId="2918"/>
    <cellStyle name="Normal 65 3" xfId="2919"/>
    <cellStyle name="Normal 65 3 2" xfId="2920"/>
    <cellStyle name="Normal 66" xfId="2921"/>
    <cellStyle name="Normal 66 2" xfId="2922"/>
    <cellStyle name="Normal 66 2 2" xfId="2923"/>
    <cellStyle name="Normal 66 3" xfId="2924"/>
    <cellStyle name="Normal 67" xfId="2925"/>
    <cellStyle name="Normal 67 2" xfId="2926"/>
    <cellStyle name="Normal 67 2 2" xfId="2927"/>
    <cellStyle name="Normal 67 3" xfId="2928"/>
    <cellStyle name="Normal 68" xfId="2929"/>
    <cellStyle name="Normal 68 2" xfId="2930"/>
    <cellStyle name="Normal 68 2 2" xfId="2931"/>
    <cellStyle name="Normal 68 3" xfId="2932"/>
    <cellStyle name="Normal 69" xfId="2933"/>
    <cellStyle name="Normal 69 2" xfId="2934"/>
    <cellStyle name="Normal 69 2 2" xfId="2935"/>
    <cellStyle name="Normal 69 3" xfId="2936"/>
    <cellStyle name="Normal 7" xfId="2937"/>
    <cellStyle name="Normal 7 2" xfId="2938"/>
    <cellStyle name="Normal 7 2 2" xfId="6682"/>
    <cellStyle name="Normal 7 2 3" xfId="6683"/>
    <cellStyle name="Normal 7 2 3 2" xfId="9293"/>
    <cellStyle name="Normal 7 2 3 2 2" xfId="9644"/>
    <cellStyle name="Normal 7 2 3 2 2 2" xfId="15263"/>
    <cellStyle name="Normal 7 2 3 2 2 2 2" xfId="31934"/>
    <cellStyle name="Normal 7 2 3 2 2 3" xfId="29336"/>
    <cellStyle name="Normal 7 2 3 2 2 4" xfId="12633"/>
    <cellStyle name="Normal 7 2 3 2 3" xfId="13842"/>
    <cellStyle name="Normal 7 2 3 2 3 2" xfId="30516"/>
    <cellStyle name="Normal 7 2 3 2 4" xfId="27924"/>
    <cellStyle name="Normal 7 2 3 2 5" xfId="11143"/>
    <cellStyle name="Normal 7 2 3 3" xfId="9183"/>
    <cellStyle name="Normal 7 2 3 3 2" xfId="9645"/>
    <cellStyle name="Normal 7 2 3 3 2 2" xfId="30052"/>
    <cellStyle name="Normal 7 2 3 3 2 3" xfId="13376"/>
    <cellStyle name="Normal 7 2 3 3 3" xfId="27463"/>
    <cellStyle name="Normal 7 2 3 3 4" xfId="10694"/>
    <cellStyle name="Normal 7 2 3 4" xfId="9423"/>
    <cellStyle name="Normal 7 2 3 4 2" xfId="14842"/>
    <cellStyle name="Normal 7 2 3 4 2 2" xfId="31513"/>
    <cellStyle name="Normal 7 2 3 4 3" xfId="28915"/>
    <cellStyle name="Normal 7 2 3 4 4" xfId="12168"/>
    <cellStyle name="Normal 7 2 3 5" xfId="13029"/>
    <cellStyle name="Normal 7 2 3 5 2" xfId="29712"/>
    <cellStyle name="Normal 7 2 3 6" xfId="27111"/>
    <cellStyle name="Normal 7 2 3 7" xfId="10004"/>
    <cellStyle name="Normal 7 2 3 8" xfId="43952"/>
    <cellStyle name="Normal 7 2 4" xfId="10300"/>
    <cellStyle name="Normal 7 2 5" xfId="10003"/>
    <cellStyle name="Normal 7 2 6" xfId="9746"/>
    <cellStyle name="Normal 7 3" xfId="2939"/>
    <cellStyle name="Normal 7 3 2" xfId="8839"/>
    <cellStyle name="Normal 7 4" xfId="2940"/>
    <cellStyle name="Normal 7 4 2" xfId="2941"/>
    <cellStyle name="Normal 7 4 2 2" xfId="12518"/>
    <cellStyle name="Normal 7 4 2 2 2" xfId="15157"/>
    <cellStyle name="Normal 7 4 2 2 2 2" xfId="31828"/>
    <cellStyle name="Normal 7 4 2 2 3" xfId="29230"/>
    <cellStyle name="Normal 7 4 2 3" xfId="13753"/>
    <cellStyle name="Normal 7 4 2 3 2" xfId="30427"/>
    <cellStyle name="Normal 7 4 2 4" xfId="27835"/>
    <cellStyle name="Normal 7 4 2 5" xfId="11063"/>
    <cellStyle name="Normal 7 4 3" xfId="2942"/>
    <cellStyle name="Normal 7 4 3 2" xfId="13377"/>
    <cellStyle name="Normal 7 4 3 2 2" xfId="30053"/>
    <cellStyle name="Normal 7 4 3 3" xfId="27464"/>
    <cellStyle name="Normal 7 4 3 4" xfId="10695"/>
    <cellStyle name="Normal 7 4 4" xfId="7801"/>
    <cellStyle name="Normal 7 4 4 2" xfId="14843"/>
    <cellStyle name="Normal 7 4 4 2 2" xfId="31514"/>
    <cellStyle name="Normal 7 4 4 3" xfId="28916"/>
    <cellStyle name="Normal 7 4 4 4" xfId="12169"/>
    <cellStyle name="Normal 7 4 5" xfId="13030"/>
    <cellStyle name="Normal 7 4 5 2" xfId="29713"/>
    <cellStyle name="Normal 7 4 6" xfId="27112"/>
    <cellStyle name="Normal 7 4 7" xfId="10005"/>
    <cellStyle name="Normal 7 4 8" xfId="43953"/>
    <cellStyle name="Normal 7 5" xfId="2943"/>
    <cellStyle name="Normal 7 5 2" xfId="10083"/>
    <cellStyle name="Normal 7 6" xfId="2944"/>
    <cellStyle name="Normal 7 7" xfId="7802"/>
    <cellStyle name="Normal 70" xfId="2945"/>
    <cellStyle name="Normal 70 2" xfId="8840"/>
    <cellStyle name="Normal 71" xfId="2946"/>
    <cellStyle name="Normal 71 2" xfId="8841"/>
    <cellStyle name="Normal 72" xfId="2947"/>
    <cellStyle name="Normal 72 2" xfId="8842"/>
    <cellStyle name="Normal 73" xfId="2948"/>
    <cellStyle name="Normal 73 2" xfId="6684"/>
    <cellStyle name="Normal 73 2 2" xfId="8843"/>
    <cellStyle name="Normal 73 3" xfId="8844"/>
    <cellStyle name="Normal 74" xfId="2949"/>
    <cellStyle name="Normal 74 2" xfId="6685"/>
    <cellStyle name="Normal 74 2 2" xfId="8845"/>
    <cellStyle name="Normal 74 3" xfId="8846"/>
    <cellStyle name="Normal 75" xfId="2950"/>
    <cellStyle name="Normal 75 2" xfId="6686"/>
    <cellStyle name="Normal 75 2 2" xfId="8847"/>
    <cellStyle name="Normal 75 3" xfId="6687"/>
    <cellStyle name="Normal 75 3 2" xfId="8848"/>
    <cellStyle name="Normal 75 4" xfId="8849"/>
    <cellStyle name="Normal 76" xfId="6688"/>
    <cellStyle name="Normal 76 2" xfId="6689"/>
    <cellStyle name="Normal 76 2 2" xfId="8850"/>
    <cellStyle name="Normal 76 3" xfId="6690"/>
    <cellStyle name="Normal 76 3 2" xfId="8851"/>
    <cellStyle name="Normal 76 4" xfId="8852"/>
    <cellStyle name="Normal 77" xfId="6691"/>
    <cellStyle name="Normal 77 2" xfId="6692"/>
    <cellStyle name="Normal 77 2 2" xfId="8853"/>
    <cellStyle name="Normal 77 3" xfId="6693"/>
    <cellStyle name="Normal 77 3 2" xfId="8854"/>
    <cellStyle name="Normal 77 4" xfId="8855"/>
    <cellStyle name="Normal 78" xfId="6694"/>
    <cellStyle name="Normal 78 2" xfId="6695"/>
    <cellStyle name="Normal 78 2 2" xfId="8856"/>
    <cellStyle name="Normal 78 3" xfId="8857"/>
    <cellStyle name="Normal 79" xfId="6696"/>
    <cellStyle name="Normal 79 2" xfId="8858"/>
    <cellStyle name="Normal 8" xfId="2951"/>
    <cellStyle name="Normal 8 10" xfId="10579"/>
    <cellStyle name="Normal 8 10 2" xfId="11435"/>
    <cellStyle name="Normal 8 10 2 2" xfId="12949"/>
    <cellStyle name="Normal 8 10 2 2 2" xfId="15561"/>
    <cellStyle name="Normal 8 10 2 2 2 2" xfId="32232"/>
    <cellStyle name="Normal 8 10 2 2 3" xfId="29634"/>
    <cellStyle name="Normal 8 10 2 3" xfId="14109"/>
    <cellStyle name="Normal 8 10 2 3 2" xfId="30782"/>
    <cellStyle name="Normal 8 10 2 4" xfId="28190"/>
    <cellStyle name="Normal 8 10 3" xfId="10984"/>
    <cellStyle name="Normal 8 10 3 2" xfId="13672"/>
    <cellStyle name="Normal 8 10 3 2 2" xfId="30346"/>
    <cellStyle name="Normal 8 10 3 3" xfId="27754"/>
    <cellStyle name="Normal 8 10 4" xfId="12370"/>
    <cellStyle name="Normal 8 10 4 2" xfId="15044"/>
    <cellStyle name="Normal 8 10 4 2 2" xfId="31715"/>
    <cellStyle name="Normal 8 10 4 3" xfId="29117"/>
    <cellStyle name="Normal 8 10 5" xfId="13268"/>
    <cellStyle name="Normal 8 10 5 2" xfId="29944"/>
    <cellStyle name="Normal 8 10 6" xfId="27355"/>
    <cellStyle name="Normal 8 11" xfId="10600"/>
    <cellStyle name="Normal 8 11 2" xfId="11446"/>
    <cellStyle name="Normal 8 11 2 2" xfId="12960"/>
    <cellStyle name="Normal 8 11 2 2 2" xfId="15572"/>
    <cellStyle name="Normal 8 11 2 2 2 2" xfId="32243"/>
    <cellStyle name="Normal 8 11 2 2 3" xfId="29645"/>
    <cellStyle name="Normal 8 11 2 3" xfId="14120"/>
    <cellStyle name="Normal 8 11 2 3 2" xfId="30793"/>
    <cellStyle name="Normal 8 11 2 4" xfId="28201"/>
    <cellStyle name="Normal 8 11 3" xfId="10999"/>
    <cellStyle name="Normal 8 11 3 2" xfId="13687"/>
    <cellStyle name="Normal 8 11 3 2 2" xfId="30361"/>
    <cellStyle name="Normal 8 11 3 3" xfId="27769"/>
    <cellStyle name="Normal 8 11 4" xfId="12381"/>
    <cellStyle name="Normal 8 11 4 2" xfId="15055"/>
    <cellStyle name="Normal 8 11 4 2 2" xfId="31726"/>
    <cellStyle name="Normal 8 11 4 3" xfId="29128"/>
    <cellStyle name="Normal 8 11 5" xfId="13279"/>
    <cellStyle name="Normal 8 11 5 2" xfId="29955"/>
    <cellStyle name="Normal 8 11 6" xfId="27366"/>
    <cellStyle name="Normal 8 12" xfId="43782"/>
    <cellStyle name="Normal 8 2" xfId="2952"/>
    <cellStyle name="Normal 8 2 2" xfId="6697"/>
    <cellStyle name="Normal 8 2 3" xfId="6698"/>
    <cellStyle name="Normal 8 2 3 2" xfId="9294"/>
    <cellStyle name="Normal 8 2 3 2 2" xfId="9646"/>
    <cellStyle name="Normal 8 2 3 2 2 2" xfId="15264"/>
    <cellStyle name="Normal 8 2 3 2 2 2 2" xfId="31935"/>
    <cellStyle name="Normal 8 2 3 2 2 3" xfId="29337"/>
    <cellStyle name="Normal 8 2 3 2 2 4" xfId="12634"/>
    <cellStyle name="Normal 8 2 3 2 3" xfId="13843"/>
    <cellStyle name="Normal 8 2 3 2 3 2" xfId="30517"/>
    <cellStyle name="Normal 8 2 3 2 4" xfId="27925"/>
    <cellStyle name="Normal 8 2 3 2 5" xfId="11144"/>
    <cellStyle name="Normal 8 2 3 3" xfId="9184"/>
    <cellStyle name="Normal 8 2 3 3 2" xfId="9647"/>
    <cellStyle name="Normal 8 2 3 3 2 2" xfId="30054"/>
    <cellStyle name="Normal 8 2 3 3 2 3" xfId="13378"/>
    <cellStyle name="Normal 8 2 3 3 3" xfId="27465"/>
    <cellStyle name="Normal 8 2 3 3 4" xfId="10696"/>
    <cellStyle name="Normal 8 2 3 4" xfId="9424"/>
    <cellStyle name="Normal 8 2 3 4 2" xfId="14844"/>
    <cellStyle name="Normal 8 2 3 4 2 2" xfId="31515"/>
    <cellStyle name="Normal 8 2 3 4 3" xfId="28917"/>
    <cellStyle name="Normal 8 2 3 4 4" xfId="12170"/>
    <cellStyle name="Normal 8 2 3 5" xfId="13031"/>
    <cellStyle name="Normal 8 2 3 5 2" xfId="29714"/>
    <cellStyle name="Normal 8 2 3 6" xfId="27114"/>
    <cellStyle name="Normal 8 2 3 7" xfId="10008"/>
    <cellStyle name="Normal 8 2 3 8" xfId="43954"/>
    <cellStyle name="Normal 8 2 4" xfId="10302"/>
    <cellStyle name="Normal 8 2 5" xfId="15648"/>
    <cellStyle name="Normal 8 2 6" xfId="10007"/>
    <cellStyle name="Normal 8 2 7" xfId="9751"/>
    <cellStyle name="Normal 8 3" xfId="2953"/>
    <cellStyle name="Normal 8 3 2" xfId="2954"/>
    <cellStyle name="Normal 8 3 2 2" xfId="10084"/>
    <cellStyle name="Normal 8 3 3" xfId="2955"/>
    <cellStyle name="Normal 8 3 4" xfId="7803"/>
    <cellStyle name="Normal 8 3 5" xfId="10009"/>
    <cellStyle name="Normal 8 4" xfId="2956"/>
    <cellStyle name="Normal 8 4 2" xfId="2957"/>
    <cellStyle name="Normal 8 4 2 2" xfId="12521"/>
    <cellStyle name="Normal 8 4 2 2 2" xfId="15160"/>
    <cellStyle name="Normal 8 4 2 2 2 2" xfId="31831"/>
    <cellStyle name="Normal 8 4 2 2 3" xfId="29233"/>
    <cellStyle name="Normal 8 4 2 3" xfId="13754"/>
    <cellStyle name="Normal 8 4 2 3 2" xfId="30428"/>
    <cellStyle name="Normal 8 4 2 4" xfId="27836"/>
    <cellStyle name="Normal 8 4 2 5" xfId="11064"/>
    <cellStyle name="Normal 8 4 3" xfId="10697"/>
    <cellStyle name="Normal 8 4 3 2" xfId="13379"/>
    <cellStyle name="Normal 8 4 3 2 2" xfId="30055"/>
    <cellStyle name="Normal 8 4 3 3" xfId="27466"/>
    <cellStyle name="Normal 8 4 4" xfId="12171"/>
    <cellStyle name="Normal 8 4 4 2" xfId="14845"/>
    <cellStyle name="Normal 8 4 4 2 2" xfId="31516"/>
    <cellStyle name="Normal 8 4 4 3" xfId="28918"/>
    <cellStyle name="Normal 8 4 5" xfId="13032"/>
    <cellStyle name="Normal 8 4 5 2" xfId="29715"/>
    <cellStyle name="Normal 8 4 6" xfId="27115"/>
    <cellStyle name="Normal 8 4 7" xfId="10010"/>
    <cellStyle name="Normal 8 4 8" xfId="43955"/>
    <cellStyle name="Normal 8 5" xfId="2958"/>
    <cellStyle name="Normal 8 6" xfId="7804"/>
    <cellStyle name="Normal 8 6 2" xfId="11274"/>
    <cellStyle name="Normal 8 6 2 2" xfId="12781"/>
    <cellStyle name="Normal 8 6 2 2 2" xfId="15396"/>
    <cellStyle name="Normal 8 6 2 2 2 2" xfId="32067"/>
    <cellStyle name="Normal 8 6 2 2 3" xfId="29469"/>
    <cellStyle name="Normal 8 6 2 3" xfId="13946"/>
    <cellStyle name="Normal 8 6 2 3 2" xfId="30619"/>
    <cellStyle name="Normal 8 6 2 4" xfId="28027"/>
    <cellStyle name="Normal 8 6 3" xfId="10808"/>
    <cellStyle name="Normal 8 6 3 2" xfId="13495"/>
    <cellStyle name="Normal 8 6 3 2 2" xfId="30170"/>
    <cellStyle name="Normal 8 6 3 3" xfId="27581"/>
    <cellStyle name="Normal 8 6 4" xfId="12207"/>
    <cellStyle name="Normal 8 6 4 2" xfId="14881"/>
    <cellStyle name="Normal 8 6 4 2 2" xfId="31552"/>
    <cellStyle name="Normal 8 6 4 3" xfId="28954"/>
    <cellStyle name="Normal 8 6 5" xfId="13105"/>
    <cellStyle name="Normal 8 6 5 2" xfId="29782"/>
    <cellStyle name="Normal 8 6 6" xfId="27193"/>
    <cellStyle name="Normal 8 6 7" xfId="10301"/>
    <cellStyle name="Normal 8 7" xfId="10476"/>
    <cellStyle name="Normal 8 7 2" xfId="11342"/>
    <cellStyle name="Normal 8 7 2 2" xfId="12854"/>
    <cellStyle name="Normal 8 7 2 2 2" xfId="15467"/>
    <cellStyle name="Normal 8 7 2 2 2 2" xfId="32138"/>
    <cellStyle name="Normal 8 7 2 2 3" xfId="29540"/>
    <cellStyle name="Normal 8 7 2 3" xfId="14015"/>
    <cellStyle name="Normal 8 7 2 3 2" xfId="30688"/>
    <cellStyle name="Normal 8 7 2 4" xfId="28096"/>
    <cellStyle name="Normal 8 7 3" xfId="10890"/>
    <cellStyle name="Normal 8 7 3 2" xfId="13578"/>
    <cellStyle name="Normal 8 7 3 2 2" xfId="30252"/>
    <cellStyle name="Normal 8 7 3 3" xfId="27661"/>
    <cellStyle name="Normal 8 7 4" xfId="12276"/>
    <cellStyle name="Normal 8 7 4 2" xfId="14950"/>
    <cellStyle name="Normal 8 7 4 2 2" xfId="31621"/>
    <cellStyle name="Normal 8 7 4 3" xfId="29023"/>
    <cellStyle name="Normal 8 7 5" xfId="13174"/>
    <cellStyle name="Normal 8 7 5 2" xfId="29850"/>
    <cellStyle name="Normal 8 7 6" xfId="27261"/>
    <cellStyle name="Normal 8 8" xfId="10537"/>
    <cellStyle name="Normal 8 8 2" xfId="11396"/>
    <cellStyle name="Normal 8 8 2 2" xfId="12904"/>
    <cellStyle name="Normal 8 8 2 2 2" xfId="15517"/>
    <cellStyle name="Normal 8 8 2 2 2 2" xfId="32188"/>
    <cellStyle name="Normal 8 8 2 2 3" xfId="29590"/>
    <cellStyle name="Normal 8 8 2 3" xfId="14065"/>
    <cellStyle name="Normal 8 8 2 3 2" xfId="30738"/>
    <cellStyle name="Normal 8 8 2 4" xfId="28146"/>
    <cellStyle name="Normal 8 8 3" xfId="10944"/>
    <cellStyle name="Normal 8 8 3 2" xfId="13628"/>
    <cellStyle name="Normal 8 8 3 2 2" xfId="30302"/>
    <cellStyle name="Normal 8 8 3 3" xfId="27710"/>
    <cellStyle name="Normal 8 8 4" xfId="12326"/>
    <cellStyle name="Normal 8 8 4 2" xfId="15000"/>
    <cellStyle name="Normal 8 8 4 2 2" xfId="31671"/>
    <cellStyle name="Normal 8 8 4 3" xfId="29073"/>
    <cellStyle name="Normal 8 8 5" xfId="13224"/>
    <cellStyle name="Normal 8 8 5 2" xfId="29900"/>
    <cellStyle name="Normal 8 8 6" xfId="27311"/>
    <cellStyle name="Normal 8 9" xfId="10544"/>
    <cellStyle name="Normal 8 9 2" xfId="11403"/>
    <cellStyle name="Normal 8 9 2 2" xfId="12910"/>
    <cellStyle name="Normal 8 9 2 2 2" xfId="15523"/>
    <cellStyle name="Normal 8 9 2 2 2 2" xfId="32194"/>
    <cellStyle name="Normal 8 9 2 2 3" xfId="29596"/>
    <cellStyle name="Normal 8 9 2 3" xfId="14071"/>
    <cellStyle name="Normal 8 9 2 3 2" xfId="30744"/>
    <cellStyle name="Normal 8 9 2 4" xfId="28152"/>
    <cellStyle name="Normal 8 9 3" xfId="10951"/>
    <cellStyle name="Normal 8 9 3 2" xfId="13634"/>
    <cellStyle name="Normal 8 9 3 2 2" xfId="30308"/>
    <cellStyle name="Normal 8 9 3 3" xfId="27716"/>
    <cellStyle name="Normal 8 9 4" xfId="12332"/>
    <cellStyle name="Normal 8 9 4 2" xfId="15006"/>
    <cellStyle name="Normal 8 9 4 2 2" xfId="31677"/>
    <cellStyle name="Normal 8 9 4 3" xfId="29079"/>
    <cellStyle name="Normal 8 9 5" xfId="13230"/>
    <cellStyle name="Normal 8 9 5 2" xfId="29906"/>
    <cellStyle name="Normal 8 9 6" xfId="27317"/>
    <cellStyle name="Normal 80" xfId="6699"/>
    <cellStyle name="Normal 80 2" xfId="8859"/>
    <cellStyle name="Normal 81" xfId="6700"/>
    <cellStyle name="Normal 81 2" xfId="8860"/>
    <cellStyle name="Normal 82" xfId="6701"/>
    <cellStyle name="Normal 82 2" xfId="8861"/>
    <cellStyle name="Normal 83" xfId="6702"/>
    <cellStyle name="Normal 83 2" xfId="8862"/>
    <cellStyle name="Normal 84" xfId="6703"/>
    <cellStyle name="Normal 84 2" xfId="8863"/>
    <cellStyle name="Normal 85" xfId="6704"/>
    <cellStyle name="Normal 85 2" xfId="8864"/>
    <cellStyle name="Normal 86" xfId="6705"/>
    <cellStyle name="Normal 86 2" xfId="8865"/>
    <cellStyle name="Normal 87" xfId="6706"/>
    <cellStyle name="Normal 87 2" xfId="8866"/>
    <cellStyle name="Normal 88" xfId="6707"/>
    <cellStyle name="Normal 88 2" xfId="8867"/>
    <cellStyle name="Normal 89" xfId="6708"/>
    <cellStyle name="Normal 89 2" xfId="8868"/>
    <cellStyle name="Normal 9" xfId="2959"/>
    <cellStyle name="Normal 9 2" xfId="2960"/>
    <cellStyle name="Normal 9 2 2" xfId="2961"/>
    <cellStyle name="Normal 9 2 2 2" xfId="10085"/>
    <cellStyle name="Normal 9 2 3" xfId="2962"/>
    <cellStyle name="Normal 9 2 3 2" xfId="10304"/>
    <cellStyle name="Normal 9 2 4" xfId="7805"/>
    <cellStyle name="Normal 9 3" xfId="2963"/>
    <cellStyle name="Normal 9 3 2" xfId="11065"/>
    <cellStyle name="Normal 9 3 2 2" xfId="12522"/>
    <cellStyle name="Normal 9 3 2 2 2" xfId="15161"/>
    <cellStyle name="Normal 9 3 2 2 2 2" xfId="31832"/>
    <cellStyle name="Normal 9 3 2 2 3" xfId="29234"/>
    <cellStyle name="Normal 9 3 2 3" xfId="13755"/>
    <cellStyle name="Normal 9 3 2 3 2" xfId="30429"/>
    <cellStyle name="Normal 9 3 2 4" xfId="27837"/>
    <cellStyle name="Normal 9 3 3" xfId="10698"/>
    <cellStyle name="Normal 9 3 3 2" xfId="13380"/>
    <cellStyle name="Normal 9 3 3 2 2" xfId="30056"/>
    <cellStyle name="Normal 9 3 3 3" xfId="27467"/>
    <cellStyle name="Normal 9 3 4" xfId="12172"/>
    <cellStyle name="Normal 9 3 4 2" xfId="14846"/>
    <cellStyle name="Normal 9 3 4 2 2" xfId="31517"/>
    <cellStyle name="Normal 9 3 4 3" xfId="28919"/>
    <cellStyle name="Normal 9 3 5" xfId="13033"/>
    <cellStyle name="Normal 9 3 5 2" xfId="29716"/>
    <cellStyle name="Normal 9 3 6" xfId="27118"/>
    <cellStyle name="Normal 9 3 7" xfId="10013"/>
    <cellStyle name="Normal 9 3 8" xfId="43970"/>
    <cellStyle name="Normal 9 4" xfId="8869"/>
    <cellStyle name="Normal 9 5" xfId="10303"/>
    <cellStyle name="Normal 90" xfId="6709"/>
    <cellStyle name="Normal 90 2" xfId="8870"/>
    <cellStyle name="Normal 91" xfId="6710"/>
    <cellStyle name="Normal 91 2" xfId="8871"/>
    <cellStyle name="Normal 92" xfId="6711"/>
    <cellStyle name="Normal 92 2" xfId="8872"/>
    <cellStyle name="Normal 93" xfId="6712"/>
    <cellStyle name="Normal 93 2" xfId="8873"/>
    <cellStyle name="Normal 94" xfId="6713"/>
    <cellStyle name="Normal 94 2" xfId="8874"/>
    <cellStyle name="Normal 95" xfId="6714"/>
    <cellStyle name="Normal 95 2" xfId="8875"/>
    <cellStyle name="Normal 96" xfId="6715"/>
    <cellStyle name="Normal 96 2" xfId="8876"/>
    <cellStyle name="Normal 97" xfId="6716"/>
    <cellStyle name="Normal 97 2" xfId="8877"/>
    <cellStyle name="Normal 98" xfId="6717"/>
    <cellStyle name="Normal 98 2" xfId="8878"/>
    <cellStyle name="Normal 99" xfId="6718"/>
    <cellStyle name="Normal 99 2" xfId="8879"/>
    <cellStyle name="Normal_03802_05" xfId="133"/>
    <cellStyle name="Normal_2003 OY" xfId="134"/>
    <cellStyle name="Normal_A2C FY 05 Summary model 10 1 04" xfId="52"/>
    <cellStyle name="Normal_Balance Sheet (2)" xfId="53"/>
    <cellStyle name="Normal_Book1" xfId="9681"/>
    <cellStyle name="Normal_FY06 July 2005 Pro Forma with FB,SN" xfId="9680"/>
    <cellStyle name="Normal_FY09_TRANS_0061" xfId="128"/>
    <cellStyle name="Normal_IS FY 11 - 13t" xfId="54"/>
    <cellStyle name="Normal_Sheet1_1" xfId="55"/>
    <cellStyle name="Note" xfId="56" builtinId="10" customBuiltin="1"/>
    <cellStyle name="Note 10" xfId="10306"/>
    <cellStyle name="Note 10 2" xfId="10307"/>
    <cellStyle name="Note 11" xfId="10305"/>
    <cellStyle name="Note 11 10" xfId="27194"/>
    <cellStyle name="Note 11 2" xfId="11275"/>
    <cellStyle name="Note 11 2 2" xfId="11749"/>
    <cellStyle name="Note 11 2 2 2" xfId="14423"/>
    <cellStyle name="Note 11 2 2 2 2" xfId="20186"/>
    <cellStyle name="Note 11 2 2 2 2 2" xfId="36855"/>
    <cellStyle name="Note 11 2 2 2 3" xfId="23328"/>
    <cellStyle name="Note 11 2 2 2 3 2" xfId="40035"/>
    <cellStyle name="Note 11 2 2 2 4" xfId="26109"/>
    <cellStyle name="Note 11 2 2 2 4 2" xfId="42849"/>
    <cellStyle name="Note 11 2 2 2 5" xfId="31095"/>
    <cellStyle name="Note 11 2 2 3" xfId="17900"/>
    <cellStyle name="Note 11 2 2 3 2" xfId="34576"/>
    <cellStyle name="Note 11 2 2 4" xfId="18612"/>
    <cellStyle name="Note 11 2 2 4 2" xfId="35289"/>
    <cellStyle name="Note 11 2 2 5" xfId="24125"/>
    <cellStyle name="Note 11 2 2 5 2" xfId="40842"/>
    <cellStyle name="Note 11 2 2 6" xfId="28499"/>
    <cellStyle name="Note 11 2 3" xfId="12007"/>
    <cellStyle name="Note 11 2 3 2" xfId="14681"/>
    <cellStyle name="Note 11 2 3 2 2" xfId="20444"/>
    <cellStyle name="Note 11 2 3 2 2 2" xfId="37112"/>
    <cellStyle name="Note 11 2 3 2 3" xfId="23584"/>
    <cellStyle name="Note 11 2 3 2 3 2" xfId="40293"/>
    <cellStyle name="Note 11 2 3 2 4" xfId="26366"/>
    <cellStyle name="Note 11 2 3 2 4 2" xfId="43107"/>
    <cellStyle name="Note 11 2 3 2 5" xfId="31352"/>
    <cellStyle name="Note 11 2 3 3" xfId="18158"/>
    <cellStyle name="Note 11 2 3 3 2" xfId="34833"/>
    <cellStyle name="Note 11 2 3 4" xfId="21411"/>
    <cellStyle name="Note 11 2 3 4 2" xfId="38084"/>
    <cellStyle name="Note 11 2 3 5" xfId="24461"/>
    <cellStyle name="Note 11 2 3 5 2" xfId="41180"/>
    <cellStyle name="Note 11 2 3 6" xfId="28755"/>
    <cellStyle name="Note 11 2 4" xfId="12782"/>
    <cellStyle name="Note 11 2 4 2" xfId="15397"/>
    <cellStyle name="Note 11 2 4 2 2" xfId="21035"/>
    <cellStyle name="Note 11 2 4 2 2 2" xfId="37704"/>
    <cellStyle name="Note 11 2 4 2 3" xfId="24145"/>
    <cellStyle name="Note 11 2 4 2 3 2" xfId="40862"/>
    <cellStyle name="Note 11 2 4 2 4" xfId="26863"/>
    <cellStyle name="Note 11 2 4 2 4 2" xfId="43604"/>
    <cellStyle name="Note 11 2 4 2 5" xfId="32068"/>
    <cellStyle name="Note 11 2 4 3" xfId="18792"/>
    <cellStyle name="Note 11 2 4 3 2" xfId="35470"/>
    <cellStyle name="Note 11 2 4 4" xfId="21999"/>
    <cellStyle name="Note 11 2 4 4 2" xfId="38681"/>
    <cellStyle name="Note 11 2 4 5" xfId="24950"/>
    <cellStyle name="Note 11 2 4 5 2" xfId="41677"/>
    <cellStyle name="Note 11 2 4 6" xfId="29470"/>
    <cellStyle name="Note 11 2 5" xfId="13947"/>
    <cellStyle name="Note 11 2 5 2" xfId="19740"/>
    <cellStyle name="Note 11 2 5 2 2" xfId="36410"/>
    <cellStyle name="Note 11 2 5 3" xfId="22887"/>
    <cellStyle name="Note 11 2 5 3 2" xfId="39589"/>
    <cellStyle name="Note 11 2 5 4" xfId="25695"/>
    <cellStyle name="Note 11 2 5 4 2" xfId="42434"/>
    <cellStyle name="Note 11 2 5 5" xfId="30620"/>
    <cellStyle name="Note 11 2 6" xfId="17441"/>
    <cellStyle name="Note 11 2 6 2" xfId="34118"/>
    <cellStyle name="Note 11 2 7" xfId="15765"/>
    <cellStyle name="Note 11 2 7 2" xfId="32427"/>
    <cellStyle name="Note 11 2 8" xfId="22991"/>
    <cellStyle name="Note 11 2 8 2" xfId="39693"/>
    <cellStyle name="Note 11 2 9" xfId="28028"/>
    <cellStyle name="Note 11 3" xfId="10809"/>
    <cellStyle name="Note 11 3 2" xfId="13496"/>
    <cellStyle name="Note 11 3 2 2" xfId="19363"/>
    <cellStyle name="Note 11 3 2 2 2" xfId="36034"/>
    <cellStyle name="Note 11 3 2 3" xfId="22536"/>
    <cellStyle name="Note 11 3 2 3 2" xfId="39232"/>
    <cellStyle name="Note 11 3 2 4" xfId="25393"/>
    <cellStyle name="Note 11 3 2 4 2" xfId="42130"/>
    <cellStyle name="Note 11 3 2 5" xfId="30171"/>
    <cellStyle name="Note 11 3 3" xfId="17046"/>
    <cellStyle name="Note 11 3 3 2" xfId="33722"/>
    <cellStyle name="Note 11 3 4" xfId="16860"/>
    <cellStyle name="Note 11 3 4 2" xfId="33535"/>
    <cellStyle name="Note 11 3 5" xfId="16793"/>
    <cellStyle name="Note 11 3 5 2" xfId="33467"/>
    <cellStyle name="Note 11 3 6" xfId="27582"/>
    <cellStyle name="Note 11 4" xfId="10745"/>
    <cellStyle name="Note 11 4 2" xfId="13429"/>
    <cellStyle name="Note 11 4 2 2" xfId="19306"/>
    <cellStyle name="Note 11 4 2 2 2" xfId="35977"/>
    <cellStyle name="Note 11 4 2 3" xfId="22486"/>
    <cellStyle name="Note 11 4 2 3 2" xfId="39179"/>
    <cellStyle name="Note 11 4 2 4" xfId="25350"/>
    <cellStyle name="Note 11 4 2 4 2" xfId="42086"/>
    <cellStyle name="Note 11 4 2 5" xfId="30105"/>
    <cellStyle name="Note 11 4 3" xfId="16985"/>
    <cellStyle name="Note 11 4 3 2" xfId="33661"/>
    <cellStyle name="Note 11 4 4" xfId="16585"/>
    <cellStyle name="Note 11 4 4 2" xfId="33258"/>
    <cellStyle name="Note 11 4 5" xfId="22796"/>
    <cellStyle name="Note 11 4 5 2" xfId="39497"/>
    <cellStyle name="Note 11 4 6" xfId="27516"/>
    <cellStyle name="Note 11 5" xfId="12208"/>
    <cellStyle name="Note 11 5 2" xfId="14882"/>
    <cellStyle name="Note 11 5 2 2" xfId="20605"/>
    <cellStyle name="Note 11 5 2 2 2" xfId="37273"/>
    <cellStyle name="Note 11 5 2 3" xfId="23739"/>
    <cellStyle name="Note 11 5 2 3 2" xfId="40449"/>
    <cellStyle name="Note 11 5 2 4" xfId="26498"/>
    <cellStyle name="Note 11 5 2 4 2" xfId="43239"/>
    <cellStyle name="Note 11 5 2 5" xfId="31553"/>
    <cellStyle name="Note 11 5 3" xfId="18318"/>
    <cellStyle name="Note 11 5 3 2" xfId="34993"/>
    <cellStyle name="Note 11 5 4" xfId="21564"/>
    <cellStyle name="Note 11 5 4 2" xfId="38238"/>
    <cellStyle name="Note 11 5 5" xfId="24592"/>
    <cellStyle name="Note 11 5 5 2" xfId="41312"/>
    <cellStyle name="Note 11 5 6" xfId="28955"/>
    <cellStyle name="Note 11 6" xfId="13106"/>
    <cellStyle name="Note 11 6 2" xfId="19041"/>
    <cellStyle name="Note 11 6 2 2" xfId="35712"/>
    <cellStyle name="Note 11 6 3" xfId="22237"/>
    <cellStyle name="Note 11 6 3 2" xfId="38928"/>
    <cellStyle name="Note 11 6 4" xfId="25134"/>
    <cellStyle name="Note 11 6 4 2" xfId="41869"/>
    <cellStyle name="Note 11 6 5" xfId="29783"/>
    <cellStyle name="Note 11 7" xfId="16630"/>
    <cellStyle name="Note 11 7 2" xfId="33303"/>
    <cellStyle name="Note 11 8" xfId="16045"/>
    <cellStyle name="Note 11 8 2" xfId="32713"/>
    <cellStyle name="Note 11 9" xfId="16318"/>
    <cellStyle name="Note 11 9 2" xfId="32987"/>
    <cellStyle name="Note 12" xfId="10478"/>
    <cellStyle name="Note 12 10" xfId="27263"/>
    <cellStyle name="Note 12 2" xfId="11344"/>
    <cellStyle name="Note 12 2 2" xfId="11806"/>
    <cellStyle name="Note 12 2 2 2" xfId="14480"/>
    <cellStyle name="Note 12 2 2 2 2" xfId="20243"/>
    <cellStyle name="Note 12 2 2 2 2 2" xfId="36912"/>
    <cellStyle name="Note 12 2 2 2 3" xfId="23384"/>
    <cellStyle name="Note 12 2 2 2 3 2" xfId="40092"/>
    <cellStyle name="Note 12 2 2 2 4" xfId="26166"/>
    <cellStyle name="Note 12 2 2 2 4 2" xfId="42906"/>
    <cellStyle name="Note 12 2 2 2 5" xfId="31152"/>
    <cellStyle name="Note 12 2 2 3" xfId="17957"/>
    <cellStyle name="Note 12 2 2 3 2" xfId="34633"/>
    <cellStyle name="Note 12 2 2 4" xfId="20565"/>
    <cellStyle name="Note 12 2 2 4 2" xfId="37233"/>
    <cellStyle name="Note 12 2 2 5" xfId="22216"/>
    <cellStyle name="Note 12 2 2 5 2" xfId="38907"/>
    <cellStyle name="Note 12 2 2 6" xfId="28555"/>
    <cellStyle name="Note 12 2 3" xfId="12060"/>
    <cellStyle name="Note 12 2 3 2" xfId="14734"/>
    <cellStyle name="Note 12 2 3 2 2" xfId="20497"/>
    <cellStyle name="Note 12 2 3 2 2 2" xfId="37165"/>
    <cellStyle name="Note 12 2 3 2 3" xfId="23636"/>
    <cellStyle name="Note 12 2 3 2 3 2" xfId="40346"/>
    <cellStyle name="Note 12 2 3 2 4" xfId="26419"/>
    <cellStyle name="Note 12 2 3 2 4 2" xfId="43160"/>
    <cellStyle name="Note 12 2 3 2 5" xfId="31405"/>
    <cellStyle name="Note 12 2 3 3" xfId="18211"/>
    <cellStyle name="Note 12 2 3 3 2" xfId="34886"/>
    <cellStyle name="Note 12 2 3 4" xfId="21463"/>
    <cellStyle name="Note 12 2 3 4 2" xfId="38137"/>
    <cellStyle name="Note 12 2 3 5" xfId="24513"/>
    <cellStyle name="Note 12 2 3 5 2" xfId="41233"/>
    <cellStyle name="Note 12 2 3 6" xfId="28807"/>
    <cellStyle name="Note 12 2 4" xfId="12856"/>
    <cellStyle name="Note 12 2 4 2" xfId="15469"/>
    <cellStyle name="Note 12 2 4 2 2" xfId="21100"/>
    <cellStyle name="Note 12 2 4 2 2 2" xfId="37769"/>
    <cellStyle name="Note 12 2 4 2 3" xfId="24212"/>
    <cellStyle name="Note 12 2 4 2 3 2" xfId="40929"/>
    <cellStyle name="Note 12 2 4 2 4" xfId="26918"/>
    <cellStyle name="Note 12 2 4 2 4 2" xfId="43659"/>
    <cellStyle name="Note 12 2 4 2 5" xfId="32140"/>
    <cellStyle name="Note 12 2 4 3" xfId="18859"/>
    <cellStyle name="Note 12 2 4 3 2" xfId="35537"/>
    <cellStyle name="Note 12 2 4 4" xfId="22067"/>
    <cellStyle name="Note 12 2 4 4 2" xfId="38749"/>
    <cellStyle name="Note 12 2 4 5" xfId="25005"/>
    <cellStyle name="Note 12 2 4 5 2" xfId="41732"/>
    <cellStyle name="Note 12 2 4 6" xfId="29542"/>
    <cellStyle name="Note 12 2 5" xfId="14017"/>
    <cellStyle name="Note 12 2 5 2" xfId="19804"/>
    <cellStyle name="Note 12 2 5 2 2" xfId="36474"/>
    <cellStyle name="Note 12 2 5 3" xfId="22952"/>
    <cellStyle name="Note 12 2 5 3 2" xfId="39654"/>
    <cellStyle name="Note 12 2 5 4" xfId="25748"/>
    <cellStyle name="Note 12 2 5 4 2" xfId="42487"/>
    <cellStyle name="Note 12 2 5 5" xfId="30690"/>
    <cellStyle name="Note 12 2 6" xfId="17510"/>
    <cellStyle name="Note 12 2 6 2" xfId="34187"/>
    <cellStyle name="Note 12 2 7" xfId="18570"/>
    <cellStyle name="Note 12 2 7 2" xfId="35247"/>
    <cellStyle name="Note 12 2 8" xfId="24187"/>
    <cellStyle name="Note 12 2 8 2" xfId="40904"/>
    <cellStyle name="Note 12 2 9" xfId="28098"/>
    <cellStyle name="Note 12 3" xfId="10892"/>
    <cellStyle name="Note 12 3 2" xfId="13580"/>
    <cellStyle name="Note 12 3 2 2" xfId="19442"/>
    <cellStyle name="Note 12 3 2 2 2" xfId="36112"/>
    <cellStyle name="Note 12 3 2 3" xfId="22610"/>
    <cellStyle name="Note 12 3 2 3 2" xfId="39309"/>
    <cellStyle name="Note 12 3 2 4" xfId="25459"/>
    <cellStyle name="Note 12 3 2 4 2" xfId="42197"/>
    <cellStyle name="Note 12 3 2 5" xfId="30254"/>
    <cellStyle name="Note 12 3 3" xfId="17127"/>
    <cellStyle name="Note 12 3 3 2" xfId="33803"/>
    <cellStyle name="Note 12 3 4" xfId="15873"/>
    <cellStyle name="Note 12 3 4 2" xfId="32537"/>
    <cellStyle name="Note 12 3 5" xfId="16594"/>
    <cellStyle name="Note 12 3 5 2" xfId="33267"/>
    <cellStyle name="Note 12 3 6" xfId="27663"/>
    <cellStyle name="Note 12 4" xfId="11506"/>
    <cellStyle name="Note 12 4 2" xfId="14180"/>
    <cellStyle name="Note 12 4 2 2" xfId="19943"/>
    <cellStyle name="Note 12 4 2 2 2" xfId="36613"/>
    <cellStyle name="Note 12 4 2 3" xfId="23089"/>
    <cellStyle name="Note 12 4 2 3 2" xfId="39792"/>
    <cellStyle name="Note 12 4 2 4" xfId="25868"/>
    <cellStyle name="Note 12 4 2 4 2" xfId="42607"/>
    <cellStyle name="Note 12 4 2 5" xfId="30853"/>
    <cellStyle name="Note 12 4 3" xfId="17657"/>
    <cellStyle name="Note 12 4 3 2" xfId="34334"/>
    <cellStyle name="Note 12 4 4" xfId="15743"/>
    <cellStyle name="Note 12 4 4 2" xfId="32404"/>
    <cellStyle name="Note 12 4 5" xfId="21662"/>
    <cellStyle name="Note 12 4 5 2" xfId="38337"/>
    <cellStyle name="Note 12 4 6" xfId="28260"/>
    <cellStyle name="Note 12 5" xfId="12278"/>
    <cellStyle name="Note 12 5 2" xfId="14952"/>
    <cellStyle name="Note 12 5 2 2" xfId="20670"/>
    <cellStyle name="Note 12 5 2 2 2" xfId="37338"/>
    <cellStyle name="Note 12 5 2 3" xfId="23800"/>
    <cellStyle name="Note 12 5 2 3 2" xfId="40511"/>
    <cellStyle name="Note 12 5 2 4" xfId="26551"/>
    <cellStyle name="Note 12 5 2 4 2" xfId="43292"/>
    <cellStyle name="Note 12 5 2 5" xfId="31623"/>
    <cellStyle name="Note 12 5 3" xfId="18383"/>
    <cellStyle name="Note 12 5 3 2" xfId="35058"/>
    <cellStyle name="Note 12 5 4" xfId="21626"/>
    <cellStyle name="Note 12 5 4 2" xfId="38301"/>
    <cellStyle name="Note 12 5 5" xfId="24644"/>
    <cellStyle name="Note 12 5 5 2" xfId="41365"/>
    <cellStyle name="Note 12 5 6" xfId="29025"/>
    <cellStyle name="Note 12 6" xfId="13176"/>
    <cellStyle name="Note 12 6 2" xfId="19105"/>
    <cellStyle name="Note 12 6 2 2" xfId="35776"/>
    <cellStyle name="Note 12 6 3" xfId="22297"/>
    <cellStyle name="Note 12 6 3 2" xfId="38990"/>
    <cellStyle name="Note 12 6 4" xfId="25186"/>
    <cellStyle name="Note 12 6 4 2" xfId="41922"/>
    <cellStyle name="Note 12 6 5" xfId="29852"/>
    <cellStyle name="Note 12 7" xfId="16762"/>
    <cellStyle name="Note 12 7 2" xfId="33436"/>
    <cellStyle name="Note 12 8" xfId="21274"/>
    <cellStyle name="Note 12 8 2" xfId="37946"/>
    <cellStyle name="Note 12 9" xfId="21673"/>
    <cellStyle name="Note 12 9 2" xfId="38348"/>
    <cellStyle name="Note 13" xfId="10541"/>
    <cellStyle name="Note 13 10" xfId="16060"/>
    <cellStyle name="Note 13 10 2" xfId="32728"/>
    <cellStyle name="Note 13 11" xfId="27314"/>
    <cellStyle name="Note 13 2" xfId="11400"/>
    <cellStyle name="Note 13 2 2" xfId="11844"/>
    <cellStyle name="Note 13 2 2 2" xfId="14518"/>
    <cellStyle name="Note 13 2 2 2 2" xfId="20281"/>
    <cellStyle name="Note 13 2 2 2 2 2" xfId="36950"/>
    <cellStyle name="Note 13 2 2 2 3" xfId="23422"/>
    <cellStyle name="Note 13 2 2 2 3 2" xfId="40130"/>
    <cellStyle name="Note 13 2 2 2 4" xfId="26204"/>
    <cellStyle name="Note 13 2 2 2 4 2" xfId="42944"/>
    <cellStyle name="Note 13 2 2 2 5" xfId="31190"/>
    <cellStyle name="Note 13 2 2 3" xfId="17995"/>
    <cellStyle name="Note 13 2 2 3 2" xfId="34671"/>
    <cellStyle name="Note 13 2 2 4" xfId="9997"/>
    <cellStyle name="Note 13 2 2 4 2" xfId="27107"/>
    <cellStyle name="Note 13 2 2 5" xfId="21836"/>
    <cellStyle name="Note 13 2 2 5 2" xfId="38514"/>
    <cellStyle name="Note 13 2 2 6" xfId="28593"/>
    <cellStyle name="Note 13 2 3" xfId="12094"/>
    <cellStyle name="Note 13 2 3 2" xfId="14768"/>
    <cellStyle name="Note 13 2 3 2 2" xfId="20531"/>
    <cellStyle name="Note 13 2 3 2 2 2" xfId="37199"/>
    <cellStyle name="Note 13 2 3 2 3" xfId="23670"/>
    <cellStyle name="Note 13 2 3 2 3 2" xfId="40380"/>
    <cellStyle name="Note 13 2 3 2 4" xfId="26453"/>
    <cellStyle name="Note 13 2 3 2 4 2" xfId="43194"/>
    <cellStyle name="Note 13 2 3 2 5" xfId="31439"/>
    <cellStyle name="Note 13 2 3 3" xfId="18245"/>
    <cellStyle name="Note 13 2 3 3 2" xfId="34920"/>
    <cellStyle name="Note 13 2 3 4" xfId="21497"/>
    <cellStyle name="Note 13 2 3 4 2" xfId="38171"/>
    <cellStyle name="Note 13 2 3 5" xfId="24547"/>
    <cellStyle name="Note 13 2 3 5 2" xfId="41267"/>
    <cellStyle name="Note 13 2 3 6" xfId="28841"/>
    <cellStyle name="Note 13 2 4" xfId="12907"/>
    <cellStyle name="Note 13 2 4 2" xfId="15520"/>
    <cellStyle name="Note 13 2 4 2 2" xfId="21144"/>
    <cellStyle name="Note 13 2 4 2 2 2" xfId="37814"/>
    <cellStyle name="Note 13 2 4 2 3" xfId="24256"/>
    <cellStyle name="Note 13 2 4 2 3 2" xfId="40973"/>
    <cellStyle name="Note 13 2 4 2 4" xfId="26952"/>
    <cellStyle name="Note 13 2 4 2 4 2" xfId="43693"/>
    <cellStyle name="Note 13 2 4 2 5" xfId="32191"/>
    <cellStyle name="Note 13 2 4 3" xfId="18901"/>
    <cellStyle name="Note 13 2 4 3 2" xfId="35580"/>
    <cellStyle name="Note 13 2 4 4" xfId="22110"/>
    <cellStyle name="Note 13 2 4 4 2" xfId="38793"/>
    <cellStyle name="Note 13 2 4 5" xfId="25039"/>
    <cellStyle name="Note 13 2 4 5 2" xfId="41766"/>
    <cellStyle name="Note 13 2 4 6" xfId="29593"/>
    <cellStyle name="Note 13 2 5" xfId="14068"/>
    <cellStyle name="Note 13 2 5 2" xfId="19848"/>
    <cellStyle name="Note 13 2 5 2 2" xfId="36518"/>
    <cellStyle name="Note 13 2 5 3" xfId="22997"/>
    <cellStyle name="Note 13 2 5 3 2" xfId="39699"/>
    <cellStyle name="Note 13 2 5 4" xfId="25782"/>
    <cellStyle name="Note 13 2 5 4 2" xfId="42521"/>
    <cellStyle name="Note 13 2 5 5" xfId="30741"/>
    <cellStyle name="Note 13 2 6" xfId="17564"/>
    <cellStyle name="Note 13 2 6 2" xfId="34241"/>
    <cellStyle name="Note 13 2 7" xfId="21252"/>
    <cellStyle name="Note 13 2 7 2" xfId="37924"/>
    <cellStyle name="Note 13 2 8" xfId="21199"/>
    <cellStyle name="Note 13 2 8 2" xfId="37870"/>
    <cellStyle name="Note 13 2 9" xfId="28149"/>
    <cellStyle name="Note 13 3" xfId="10948"/>
    <cellStyle name="Note 13 3 2" xfId="13631"/>
    <cellStyle name="Note 13 3 2 2" xfId="19489"/>
    <cellStyle name="Note 13 3 2 2 2" xfId="36159"/>
    <cellStyle name="Note 13 3 2 3" xfId="22651"/>
    <cellStyle name="Note 13 3 2 3 2" xfId="39351"/>
    <cellStyle name="Note 13 3 2 4" xfId="25493"/>
    <cellStyle name="Note 13 3 2 4 2" xfId="42231"/>
    <cellStyle name="Note 13 3 2 5" xfId="30305"/>
    <cellStyle name="Note 13 3 3" xfId="17181"/>
    <cellStyle name="Note 13 3 3 2" xfId="33857"/>
    <cellStyle name="Note 13 3 4" xfId="18566"/>
    <cellStyle name="Note 13 3 4 2" xfId="35243"/>
    <cellStyle name="Note 13 3 5" xfId="18380"/>
    <cellStyle name="Note 13 3 5 2" xfId="35055"/>
    <cellStyle name="Note 13 3 6" xfId="27713"/>
    <cellStyle name="Note 13 4" xfId="11544"/>
    <cellStyle name="Note 13 4 2" xfId="14218"/>
    <cellStyle name="Note 13 4 2 2" xfId="19981"/>
    <cellStyle name="Note 13 4 2 2 2" xfId="36651"/>
    <cellStyle name="Note 13 4 2 3" xfId="23127"/>
    <cellStyle name="Note 13 4 2 3 2" xfId="39830"/>
    <cellStyle name="Note 13 4 2 4" xfId="25906"/>
    <cellStyle name="Note 13 4 2 4 2" xfId="42645"/>
    <cellStyle name="Note 13 4 2 5" xfId="30891"/>
    <cellStyle name="Note 13 4 3" xfId="17695"/>
    <cellStyle name="Note 13 4 3 2" xfId="34372"/>
    <cellStyle name="Note 13 4 4" xfId="20641"/>
    <cellStyle name="Note 13 4 4 2" xfId="37309"/>
    <cellStyle name="Note 13 4 5" xfId="17381"/>
    <cellStyle name="Note 13 4 5 2" xfId="34057"/>
    <cellStyle name="Note 13 4 6" xfId="28298"/>
    <cellStyle name="Note 13 5" xfId="11783"/>
    <cellStyle name="Note 13 5 2" xfId="14457"/>
    <cellStyle name="Note 13 5 2 2" xfId="20220"/>
    <cellStyle name="Note 13 5 2 2 2" xfId="36889"/>
    <cellStyle name="Note 13 5 2 3" xfId="23361"/>
    <cellStyle name="Note 13 5 2 3 2" xfId="40069"/>
    <cellStyle name="Note 13 5 2 4" xfId="26143"/>
    <cellStyle name="Note 13 5 2 4 2" xfId="42883"/>
    <cellStyle name="Note 13 5 2 5" xfId="31129"/>
    <cellStyle name="Note 13 5 3" xfId="17934"/>
    <cellStyle name="Note 13 5 3 2" xfId="34610"/>
    <cellStyle name="Note 13 5 4" xfId="19136"/>
    <cellStyle name="Note 13 5 4 2" xfId="35807"/>
    <cellStyle name="Note 13 5 5" xfId="21098"/>
    <cellStyle name="Note 13 5 5 2" xfId="37767"/>
    <cellStyle name="Note 13 5 6" xfId="28532"/>
    <cellStyle name="Note 13 6" xfId="12329"/>
    <cellStyle name="Note 13 6 2" xfId="15003"/>
    <cellStyle name="Note 13 6 2 2" xfId="20715"/>
    <cellStyle name="Note 13 6 2 2 2" xfId="37383"/>
    <cellStyle name="Note 13 6 2 3" xfId="23842"/>
    <cellStyle name="Note 13 6 2 3 2" xfId="40553"/>
    <cellStyle name="Note 13 6 2 4" xfId="26585"/>
    <cellStyle name="Note 13 6 2 4 2" xfId="43326"/>
    <cellStyle name="Note 13 6 2 5" xfId="31674"/>
    <cellStyle name="Note 13 6 3" xfId="18427"/>
    <cellStyle name="Note 13 6 3 2" xfId="35103"/>
    <cellStyle name="Note 13 6 4" xfId="21669"/>
    <cellStyle name="Note 13 6 4 2" xfId="38344"/>
    <cellStyle name="Note 13 6 5" xfId="24678"/>
    <cellStyle name="Note 13 6 5 2" xfId="41399"/>
    <cellStyle name="Note 13 6 6" xfId="29076"/>
    <cellStyle name="Note 13 7" xfId="13227"/>
    <cellStyle name="Note 13 7 2" xfId="19150"/>
    <cellStyle name="Note 13 7 2 2" xfId="35821"/>
    <cellStyle name="Note 13 7 3" xfId="22339"/>
    <cellStyle name="Note 13 7 3 2" xfId="39032"/>
    <cellStyle name="Note 13 7 4" xfId="25220"/>
    <cellStyle name="Note 13 7 4 2" xfId="41956"/>
    <cellStyle name="Note 13 7 5" xfId="29903"/>
    <cellStyle name="Note 13 8" xfId="16821"/>
    <cellStyle name="Note 13 8 2" xfId="33496"/>
    <cellStyle name="Note 13 9" xfId="15999"/>
    <cellStyle name="Note 13 9 2" xfId="32665"/>
    <cellStyle name="Note 14" xfId="12412"/>
    <cellStyle name="Note 14 2" xfId="15080"/>
    <cellStyle name="Note 14 2 2" xfId="20774"/>
    <cellStyle name="Note 14 2 2 2" xfId="37443"/>
    <cellStyle name="Note 14 2 3" xfId="23898"/>
    <cellStyle name="Note 14 2 3 2" xfId="40609"/>
    <cellStyle name="Note 14 2 4" xfId="26635"/>
    <cellStyle name="Note 14 2 4 2" xfId="43376"/>
    <cellStyle name="Note 14 2 5" xfId="31751"/>
    <cellStyle name="Note 14 3" xfId="18487"/>
    <cellStyle name="Note 14 3 2" xfId="35164"/>
    <cellStyle name="Note 14 4" xfId="21726"/>
    <cellStyle name="Note 14 4 2" xfId="38401"/>
    <cellStyle name="Note 14 5" xfId="24728"/>
    <cellStyle name="Note 14 5 2" xfId="41449"/>
    <cellStyle name="Note 14 6" xfId="29153"/>
    <cellStyle name="Note 15" xfId="15633"/>
    <cellStyle name="Note 15 2" xfId="32304"/>
    <cellStyle name="Note 16" xfId="15671"/>
    <cellStyle name="Note 16 2" xfId="32331"/>
    <cellStyle name="Note 17" xfId="43778"/>
    <cellStyle name="Note 18" xfId="43830"/>
    <cellStyle name="Note 2" xfId="120"/>
    <cellStyle name="Note 2 10" xfId="2964"/>
    <cellStyle name="Note 2 10 2" xfId="2965"/>
    <cellStyle name="Note 2 10 2 2" xfId="2966"/>
    <cellStyle name="Note 2 10 2 2 2" xfId="20130"/>
    <cellStyle name="Note 2 10 2 2 2 2" xfId="36799"/>
    <cellStyle name="Note 2 10 2 2 3" xfId="23272"/>
    <cellStyle name="Note 2 10 2 2 3 2" xfId="39979"/>
    <cellStyle name="Note 2 10 2 2 4" xfId="26053"/>
    <cellStyle name="Note 2 10 2 2 4 2" xfId="42793"/>
    <cellStyle name="Note 2 10 2 2 5" xfId="31039"/>
    <cellStyle name="Note 2 10 2 2 6" xfId="14367"/>
    <cellStyle name="Note 2 10 2 3" xfId="2967"/>
    <cellStyle name="Note 2 10 2 3 2" xfId="34520"/>
    <cellStyle name="Note 2 10 2 3 3" xfId="17844"/>
    <cellStyle name="Note 2 10 2 4" xfId="16244"/>
    <cellStyle name="Note 2 10 2 4 2" xfId="32909"/>
    <cellStyle name="Note 2 10 2 5" xfId="15856"/>
    <cellStyle name="Note 2 10 2 5 2" xfId="32520"/>
    <cellStyle name="Note 2 10 2 6" xfId="28443"/>
    <cellStyle name="Note 2 10 2 7" xfId="11693"/>
    <cellStyle name="Note 2 10 3" xfId="2968"/>
    <cellStyle name="Note 2 10 3 2" xfId="14628"/>
    <cellStyle name="Note 2 10 3 2 2" xfId="20391"/>
    <cellStyle name="Note 2 10 3 2 2 2" xfId="37059"/>
    <cellStyle name="Note 2 10 3 2 3" xfId="23531"/>
    <cellStyle name="Note 2 10 3 2 3 2" xfId="40240"/>
    <cellStyle name="Note 2 10 3 2 4" xfId="26313"/>
    <cellStyle name="Note 2 10 3 2 4 2" xfId="43054"/>
    <cellStyle name="Note 2 10 3 2 5" xfId="31299"/>
    <cellStyle name="Note 2 10 3 3" xfId="18105"/>
    <cellStyle name="Note 2 10 3 3 2" xfId="34780"/>
    <cellStyle name="Note 2 10 3 4" xfId="21358"/>
    <cellStyle name="Note 2 10 3 4 2" xfId="38031"/>
    <cellStyle name="Note 2 10 3 5" xfId="24408"/>
    <cellStyle name="Note 2 10 3 5 2" xfId="41127"/>
    <cellStyle name="Note 2 10 3 6" xfId="28702"/>
    <cellStyle name="Note 2 10 3 7" xfId="11954"/>
    <cellStyle name="Note 2 10 4" xfId="2969"/>
    <cellStyle name="Note 2 10 4 2" xfId="15316"/>
    <cellStyle name="Note 2 10 4 2 2" xfId="20959"/>
    <cellStyle name="Note 2 10 4 2 2 2" xfId="37628"/>
    <cellStyle name="Note 2 10 4 2 3" xfId="24074"/>
    <cellStyle name="Note 2 10 4 2 3 2" xfId="40790"/>
    <cellStyle name="Note 2 10 4 2 4" xfId="26802"/>
    <cellStyle name="Note 2 10 4 2 4 2" xfId="43543"/>
    <cellStyle name="Note 2 10 4 2 5" xfId="31987"/>
    <cellStyle name="Note 2 10 4 3" xfId="18713"/>
    <cellStyle name="Note 2 10 4 3 2" xfId="35390"/>
    <cellStyle name="Note 2 10 4 4" xfId="21926"/>
    <cellStyle name="Note 2 10 4 4 2" xfId="38607"/>
    <cellStyle name="Note 2 10 4 5" xfId="24890"/>
    <cellStyle name="Note 2 10 4 5 2" xfId="41616"/>
    <cellStyle name="Note 2 10 4 6" xfId="29389"/>
    <cellStyle name="Note 2 10 4 7" xfId="12696"/>
    <cellStyle name="Note 2 10 5" xfId="7806"/>
    <cellStyle name="Note 2 10 5 2" xfId="19672"/>
    <cellStyle name="Note 2 10 5 2 2" xfId="36342"/>
    <cellStyle name="Note 2 10 5 3" xfId="22823"/>
    <cellStyle name="Note 2 10 5 3 2" xfId="39525"/>
    <cellStyle name="Note 2 10 5 4" xfId="25642"/>
    <cellStyle name="Note 2 10 5 4 2" xfId="42381"/>
    <cellStyle name="Note 2 10 5 5" xfId="30548"/>
    <cellStyle name="Note 2 10 5 6" xfId="13875"/>
    <cellStyle name="Note 2 10 6" xfId="17356"/>
    <cellStyle name="Note 2 10 6 2" xfId="34032"/>
    <cellStyle name="Note 2 10 7" xfId="19027"/>
    <cellStyle name="Note 2 10 7 2" xfId="35698"/>
    <cellStyle name="Note 2 10 8" xfId="22162"/>
    <cellStyle name="Note 2 10 8 2" xfId="38845"/>
    <cellStyle name="Note 2 10 9" xfId="27956"/>
    <cellStyle name="Note 2 11" xfId="2970"/>
    <cellStyle name="Note 2 11 2" xfId="2971"/>
    <cellStyle name="Note 2 11 2 2" xfId="2972"/>
    <cellStyle name="Note 2 11 2 2 2" xfId="37444"/>
    <cellStyle name="Note 2 11 2 2 3" xfId="20775"/>
    <cellStyle name="Note 2 11 2 3" xfId="2973"/>
    <cellStyle name="Note 2 11 2 3 2" xfId="40610"/>
    <cellStyle name="Note 2 11 2 4" xfId="26636"/>
    <cellStyle name="Note 2 11 2 4 2" xfId="43377"/>
    <cellStyle name="Note 2 11 2 5" xfId="31752"/>
    <cellStyle name="Note 2 11 2 6" xfId="15081"/>
    <cellStyle name="Note 2 11 3" xfId="2974"/>
    <cellStyle name="Note 2 11 3 2" xfId="35165"/>
    <cellStyle name="Note 2 11 3 3" xfId="18488"/>
    <cellStyle name="Note 2 11 4" xfId="2975"/>
    <cellStyle name="Note 2 11 4 2" xfId="38402"/>
    <cellStyle name="Note 2 11 5" xfId="7807"/>
    <cellStyle name="Note 2 11 5 2" xfId="41450"/>
    <cellStyle name="Note 2 11 6" xfId="29154"/>
    <cellStyle name="Note 2 11 7" xfId="12413"/>
    <cellStyle name="Note 2 12" xfId="2976"/>
    <cellStyle name="Note 2 12 2" xfId="2977"/>
    <cellStyle name="Note 2 12 2 2" xfId="2978"/>
    <cellStyle name="Note 2 12 2 3" xfId="2979"/>
    <cellStyle name="Note 2 12 2 4" xfId="18976"/>
    <cellStyle name="Note 2 12 3" xfId="2980"/>
    <cellStyle name="Note 2 12 3 2" xfId="38867"/>
    <cellStyle name="Note 2 12 4" xfId="2981"/>
    <cellStyle name="Note 2 12 4 2" xfId="41821"/>
    <cellStyle name="Note 2 12 5" xfId="7808"/>
    <cellStyle name="Note 2 12 6" xfId="13034"/>
    <cellStyle name="Note 2 13" xfId="2982"/>
    <cellStyle name="Note 2 13 2" xfId="2983"/>
    <cellStyle name="Note 2 13 2 2" xfId="2984"/>
    <cellStyle name="Note 2 13 2 3" xfId="2985"/>
    <cellStyle name="Note 2 13 2 4" xfId="32326"/>
    <cellStyle name="Note 2 13 3" xfId="2986"/>
    <cellStyle name="Note 2 13 4" xfId="2987"/>
    <cellStyle name="Note 2 13 5" xfId="7809"/>
    <cellStyle name="Note 2 13 6" xfId="15666"/>
    <cellStyle name="Note 2 14" xfId="2988"/>
    <cellStyle name="Note 2 14 2" xfId="2989"/>
    <cellStyle name="Note 2 14 2 2" xfId="2990"/>
    <cellStyle name="Note 2 14 2 3" xfId="2991"/>
    <cellStyle name="Note 2 14 2 4" xfId="32362"/>
    <cellStyle name="Note 2 14 3" xfId="2992"/>
    <cellStyle name="Note 2 14 4" xfId="2993"/>
    <cellStyle name="Note 2 14 5" xfId="7810"/>
    <cellStyle name="Note 2 14 6" xfId="15702"/>
    <cellStyle name="Note 2 15" xfId="2994"/>
    <cellStyle name="Note 2 15 2" xfId="2995"/>
    <cellStyle name="Note 2 15 2 2" xfId="2996"/>
    <cellStyle name="Note 2 15 2 3" xfId="2997"/>
    <cellStyle name="Note 2 15 3" xfId="2998"/>
    <cellStyle name="Note 2 15 4" xfId="2999"/>
    <cellStyle name="Note 2 15 5" xfId="7811"/>
    <cellStyle name="Note 2 16" xfId="3000"/>
    <cellStyle name="Note 2 16 2" xfId="3001"/>
    <cellStyle name="Note 2 16 2 2" xfId="3002"/>
    <cellStyle name="Note 2 16 2 3" xfId="3003"/>
    <cellStyle name="Note 2 16 3" xfId="3004"/>
    <cellStyle name="Note 2 16 4" xfId="3005"/>
    <cellStyle name="Note 2 16 5" xfId="7812"/>
    <cellStyle name="Note 2 16 6" xfId="16083"/>
    <cellStyle name="Note 2 17" xfId="3006"/>
    <cellStyle name="Note 2 17 2" xfId="3007"/>
    <cellStyle name="Note 2 17 3" xfId="3008"/>
    <cellStyle name="Note 2 17 4" xfId="7813"/>
    <cellStyle name="Note 2 17 5" xfId="27015"/>
    <cellStyle name="Note 2 18" xfId="3009"/>
    <cellStyle name="Note 2 18 2" xfId="3010"/>
    <cellStyle name="Note 2 18 2 2" xfId="3011"/>
    <cellStyle name="Note 2 18 2 3" xfId="3012"/>
    <cellStyle name="Note 2 18 3" xfId="3013"/>
    <cellStyle name="Note 2 18 4" xfId="3014"/>
    <cellStyle name="Note 2 18 5" xfId="7814"/>
    <cellStyle name="Note 2 18 6" xfId="7815"/>
    <cellStyle name="Note 2 18 7" xfId="43811"/>
    <cellStyle name="Note 2 19" xfId="3015"/>
    <cellStyle name="Note 2 19 2" xfId="43799"/>
    <cellStyle name="Note 2 2" xfId="3016"/>
    <cellStyle name="Note 2 2 10" xfId="3017"/>
    <cellStyle name="Note 2 2 10 2" xfId="3018"/>
    <cellStyle name="Note 2 2 10 2 2" xfId="3019"/>
    <cellStyle name="Note 2 2 10 2 3" xfId="3020"/>
    <cellStyle name="Note 2 2 10 3" xfId="3021"/>
    <cellStyle name="Note 2 2 10 4" xfId="3022"/>
    <cellStyle name="Note 2 2 10 5" xfId="7816"/>
    <cellStyle name="Note 2 2 10 6" xfId="16084"/>
    <cellStyle name="Note 2 2 11" xfId="3023"/>
    <cellStyle name="Note 2 2 11 2" xfId="3024"/>
    <cellStyle name="Note 2 2 11 2 2" xfId="3025"/>
    <cellStyle name="Note 2 2 11 2 3" xfId="3026"/>
    <cellStyle name="Note 2 2 11 3" xfId="3027"/>
    <cellStyle name="Note 2 2 11 4" xfId="3028"/>
    <cellStyle name="Note 2 2 11 5" xfId="7817"/>
    <cellStyle name="Note 2 2 12" xfId="3029"/>
    <cellStyle name="Note 2 2 12 2" xfId="3030"/>
    <cellStyle name="Note 2 2 12 2 2" xfId="3031"/>
    <cellStyle name="Note 2 2 12 2 3" xfId="3032"/>
    <cellStyle name="Note 2 2 12 3" xfId="3033"/>
    <cellStyle name="Note 2 2 12 4" xfId="3034"/>
    <cellStyle name="Note 2 2 12 5" xfId="7818"/>
    <cellStyle name="Note 2 2 12 6" xfId="43812"/>
    <cellStyle name="Note 2 2 13" xfId="3035"/>
    <cellStyle name="Note 2 2 13 2" xfId="3036"/>
    <cellStyle name="Note 2 2 13 2 2" xfId="3037"/>
    <cellStyle name="Note 2 2 13 2 3" xfId="3038"/>
    <cellStyle name="Note 2 2 13 3" xfId="3039"/>
    <cellStyle name="Note 2 2 13 4" xfId="3040"/>
    <cellStyle name="Note 2 2 13 5" xfId="7819"/>
    <cellStyle name="Note 2 2 13 6" xfId="43798"/>
    <cellStyle name="Note 2 2 14" xfId="3041"/>
    <cellStyle name="Note 2 2 14 2" xfId="3042"/>
    <cellStyle name="Note 2 2 14 2 2" xfId="3043"/>
    <cellStyle name="Note 2 2 14 2 3" xfId="3044"/>
    <cellStyle name="Note 2 2 14 3" xfId="3045"/>
    <cellStyle name="Note 2 2 14 4" xfId="3046"/>
    <cellStyle name="Note 2 2 14 5" xfId="7820"/>
    <cellStyle name="Note 2 2 15" xfId="3047"/>
    <cellStyle name="Note 2 2 15 2" xfId="3048"/>
    <cellStyle name="Note 2 2 15 2 2" xfId="3049"/>
    <cellStyle name="Note 2 2 15 2 3" xfId="3050"/>
    <cellStyle name="Note 2 2 15 3" xfId="3051"/>
    <cellStyle name="Note 2 2 15 4" xfId="3052"/>
    <cellStyle name="Note 2 2 15 5" xfId="7821"/>
    <cellStyle name="Note 2 2 16" xfId="3053"/>
    <cellStyle name="Note 2 2 16 2" xfId="3054"/>
    <cellStyle name="Note 2 2 16 3" xfId="3055"/>
    <cellStyle name="Note 2 2 16 4" xfId="7822"/>
    <cellStyle name="Note 2 2 17" xfId="3056"/>
    <cellStyle name="Note 2 2 17 2" xfId="3057"/>
    <cellStyle name="Note 2 2 17 2 2" xfId="3058"/>
    <cellStyle name="Note 2 2 17 2 3" xfId="3059"/>
    <cellStyle name="Note 2 2 17 3" xfId="3060"/>
    <cellStyle name="Note 2 2 17 4" xfId="3061"/>
    <cellStyle name="Note 2 2 17 5" xfId="7823"/>
    <cellStyle name="Note 2 2 17 6" xfId="7824"/>
    <cellStyle name="Note 2 2 18" xfId="3062"/>
    <cellStyle name="Note 2 2 19" xfId="3063"/>
    <cellStyle name="Note 2 2 2" xfId="3064"/>
    <cellStyle name="Note 2 2 2 10" xfId="3065"/>
    <cellStyle name="Note 2 2 2 10 2" xfId="3066"/>
    <cellStyle name="Note 2 2 2 10 2 2" xfId="3067"/>
    <cellStyle name="Note 2 2 2 10 2 3" xfId="3068"/>
    <cellStyle name="Note 2 2 2 10 3" xfId="3069"/>
    <cellStyle name="Note 2 2 2 10 4" xfId="3070"/>
    <cellStyle name="Note 2 2 2 10 5" xfId="7825"/>
    <cellStyle name="Note 2 2 2 11" xfId="3071"/>
    <cellStyle name="Note 2 2 2 11 2" xfId="3072"/>
    <cellStyle name="Note 2 2 2 11 2 2" xfId="3073"/>
    <cellStyle name="Note 2 2 2 11 2 3" xfId="3074"/>
    <cellStyle name="Note 2 2 2 11 3" xfId="3075"/>
    <cellStyle name="Note 2 2 2 11 4" xfId="3076"/>
    <cellStyle name="Note 2 2 2 11 5" xfId="7826"/>
    <cellStyle name="Note 2 2 2 12" xfId="3077"/>
    <cellStyle name="Note 2 2 2 12 2" xfId="3078"/>
    <cellStyle name="Note 2 2 2 12 2 2" xfId="3079"/>
    <cellStyle name="Note 2 2 2 12 2 3" xfId="3080"/>
    <cellStyle name="Note 2 2 2 12 3" xfId="3081"/>
    <cellStyle name="Note 2 2 2 12 4" xfId="3082"/>
    <cellStyle name="Note 2 2 2 12 5" xfId="7827"/>
    <cellStyle name="Note 2 2 2 13" xfId="3083"/>
    <cellStyle name="Note 2 2 2 13 2" xfId="3084"/>
    <cellStyle name="Note 2 2 2 13 2 2" xfId="3085"/>
    <cellStyle name="Note 2 2 2 13 2 3" xfId="3086"/>
    <cellStyle name="Note 2 2 2 13 3" xfId="3087"/>
    <cellStyle name="Note 2 2 2 13 4" xfId="3088"/>
    <cellStyle name="Note 2 2 2 13 5" xfId="7828"/>
    <cellStyle name="Note 2 2 2 14" xfId="3089"/>
    <cellStyle name="Note 2 2 2 14 2" xfId="3090"/>
    <cellStyle name="Note 2 2 2 14 2 2" xfId="3091"/>
    <cellStyle name="Note 2 2 2 14 2 3" xfId="3092"/>
    <cellStyle name="Note 2 2 2 14 3" xfId="3093"/>
    <cellStyle name="Note 2 2 2 14 4" xfId="3094"/>
    <cellStyle name="Note 2 2 2 14 5" xfId="7829"/>
    <cellStyle name="Note 2 2 2 14 6" xfId="7830"/>
    <cellStyle name="Note 2 2 2 15" xfId="3095"/>
    <cellStyle name="Note 2 2 2 16" xfId="3096"/>
    <cellStyle name="Note 2 2 2 17" xfId="7831"/>
    <cellStyle name="Note 2 2 2 18" xfId="43973"/>
    <cellStyle name="Note 2 2 2 2" xfId="3097"/>
    <cellStyle name="Note 2 2 2 2 10" xfId="3098"/>
    <cellStyle name="Note 2 2 2 2 10 2" xfId="3099"/>
    <cellStyle name="Note 2 2 2 2 10 2 2" xfId="3100"/>
    <cellStyle name="Note 2 2 2 2 10 2 3" xfId="3101"/>
    <cellStyle name="Note 2 2 2 2 10 3" xfId="3102"/>
    <cellStyle name="Note 2 2 2 2 10 4" xfId="3103"/>
    <cellStyle name="Note 2 2 2 2 10 5" xfId="7832"/>
    <cellStyle name="Note 2 2 2 2 10 6" xfId="7833"/>
    <cellStyle name="Note 2 2 2 2 11" xfId="3104"/>
    <cellStyle name="Note 2 2 2 2 12" xfId="3105"/>
    <cellStyle name="Note 2 2 2 2 13" xfId="7834"/>
    <cellStyle name="Note 2 2 2 2 2" xfId="3106"/>
    <cellStyle name="Note 2 2 2 2 2 2" xfId="3107"/>
    <cellStyle name="Note 2 2 2 2 2 2 2" xfId="3108"/>
    <cellStyle name="Note 2 2 2 2 2 2 2 2" xfId="3109"/>
    <cellStyle name="Note 2 2 2 2 2 2 2 3" xfId="3110"/>
    <cellStyle name="Note 2 2 2 2 2 2 2 4" xfId="20111"/>
    <cellStyle name="Note 2 2 2 2 2 2 3" xfId="3111"/>
    <cellStyle name="Note 2 2 2 2 2 2 3 2" xfId="39960"/>
    <cellStyle name="Note 2 2 2 2 2 2 4" xfId="3112"/>
    <cellStyle name="Note 2 2 2 2 2 2 4 2" xfId="42774"/>
    <cellStyle name="Note 2 2 2 2 2 2 5" xfId="7835"/>
    <cellStyle name="Note 2 2 2 2 2 2 6" xfId="7836"/>
    <cellStyle name="Note 2 2 2 2 2 2 7" xfId="14348"/>
    <cellStyle name="Note 2 2 2 2 2 3" xfId="3113"/>
    <cellStyle name="Note 2 2 2 2 2 3 2" xfId="3114"/>
    <cellStyle name="Note 2 2 2 2 2 3 2 2" xfId="3115"/>
    <cellStyle name="Note 2 2 2 2 2 3 2 3" xfId="3116"/>
    <cellStyle name="Note 2 2 2 2 2 3 3" xfId="3117"/>
    <cellStyle name="Note 2 2 2 2 2 3 4" xfId="3118"/>
    <cellStyle name="Note 2 2 2 2 2 3 5" xfId="7837"/>
    <cellStyle name="Note 2 2 2 2 2 3 6" xfId="7838"/>
    <cellStyle name="Note 2 2 2 2 2 3 7" xfId="17825"/>
    <cellStyle name="Note 2 2 2 2 2 4" xfId="3119"/>
    <cellStyle name="Note 2 2 2 2 2 4 2" xfId="3120"/>
    <cellStyle name="Note 2 2 2 2 2 4 3" xfId="3121"/>
    <cellStyle name="Note 2 2 2 2 2 5" xfId="3122"/>
    <cellStyle name="Note 2 2 2 2 2 5 2" xfId="38432"/>
    <cellStyle name="Note 2 2 2 2 2 6" xfId="3123"/>
    <cellStyle name="Note 2 2 2 2 2 7" xfId="7839"/>
    <cellStyle name="Note 2 2 2 2 2 8" xfId="7840"/>
    <cellStyle name="Note 2 2 2 2 2 9" xfId="11674"/>
    <cellStyle name="Note 2 2 2 2 3" xfId="3124"/>
    <cellStyle name="Note 2 2 2 2 3 2" xfId="3125"/>
    <cellStyle name="Note 2 2 2 2 3 2 2" xfId="3126"/>
    <cellStyle name="Note 2 2 2 2 3 2 2 2" xfId="3127"/>
    <cellStyle name="Note 2 2 2 2 3 2 2 3" xfId="3128"/>
    <cellStyle name="Note 2 2 2 2 3 2 2 4" xfId="20372"/>
    <cellStyle name="Note 2 2 2 2 3 2 3" xfId="3129"/>
    <cellStyle name="Note 2 2 2 2 3 2 3 2" xfId="40221"/>
    <cellStyle name="Note 2 2 2 2 3 2 4" xfId="3130"/>
    <cellStyle name="Note 2 2 2 2 3 2 4 2" xfId="43035"/>
    <cellStyle name="Note 2 2 2 2 3 2 5" xfId="7841"/>
    <cellStyle name="Note 2 2 2 2 3 2 6" xfId="7842"/>
    <cellStyle name="Note 2 2 2 2 3 2 7" xfId="14609"/>
    <cellStyle name="Note 2 2 2 2 3 3" xfId="3131"/>
    <cellStyle name="Note 2 2 2 2 3 3 2" xfId="3132"/>
    <cellStyle name="Note 2 2 2 2 3 3 3" xfId="3133"/>
    <cellStyle name="Note 2 2 2 2 3 3 4" xfId="18086"/>
    <cellStyle name="Note 2 2 2 2 3 4" xfId="3134"/>
    <cellStyle name="Note 2 2 2 2 3 4 2" xfId="38012"/>
    <cellStyle name="Note 2 2 2 2 3 5" xfId="3135"/>
    <cellStyle name="Note 2 2 2 2 3 5 2" xfId="41108"/>
    <cellStyle name="Note 2 2 2 2 3 6" xfId="7843"/>
    <cellStyle name="Note 2 2 2 2 3 7" xfId="11935"/>
    <cellStyle name="Note 2 2 2 2 4" xfId="3136"/>
    <cellStyle name="Note 2 2 2 2 4 2" xfId="3137"/>
    <cellStyle name="Note 2 2 2 2 4 2 2" xfId="3138"/>
    <cellStyle name="Note 2 2 2 2 4 2 2 2" xfId="37604"/>
    <cellStyle name="Note 2 2 2 2 4 2 2 3" xfId="20935"/>
    <cellStyle name="Note 2 2 2 2 4 2 3" xfId="3139"/>
    <cellStyle name="Note 2 2 2 2 4 2 3 2" xfId="40766"/>
    <cellStyle name="Note 2 2 2 2 4 2 4" xfId="26778"/>
    <cellStyle name="Note 2 2 2 2 4 2 4 2" xfId="43519"/>
    <cellStyle name="Note 2 2 2 2 4 2 5" xfId="31963"/>
    <cellStyle name="Note 2 2 2 2 4 2 6" xfId="15292"/>
    <cellStyle name="Note 2 2 2 2 4 3" xfId="3140"/>
    <cellStyle name="Note 2 2 2 2 4 3 2" xfId="35366"/>
    <cellStyle name="Note 2 2 2 2 4 3 3" xfId="18689"/>
    <cellStyle name="Note 2 2 2 2 4 4" xfId="3141"/>
    <cellStyle name="Note 2 2 2 2 4 4 2" xfId="38583"/>
    <cellStyle name="Note 2 2 2 2 4 5" xfId="7844"/>
    <cellStyle name="Note 2 2 2 2 4 5 2" xfId="41592"/>
    <cellStyle name="Note 2 2 2 2 4 6" xfId="29365"/>
    <cellStyle name="Note 2 2 2 2 4 7" xfId="12671"/>
    <cellStyle name="Note 2 2 2 2 5" xfId="3142"/>
    <cellStyle name="Note 2 2 2 2 5 2" xfId="3143"/>
    <cellStyle name="Note 2 2 2 2 5 2 2" xfId="3144"/>
    <cellStyle name="Note 2 2 2 2 5 2 3" xfId="3145"/>
    <cellStyle name="Note 2 2 2 2 5 2 4" xfId="19653"/>
    <cellStyle name="Note 2 2 2 2 5 3" xfId="3146"/>
    <cellStyle name="Note 2 2 2 2 5 3 2" xfId="39506"/>
    <cellStyle name="Note 2 2 2 2 5 4" xfId="3147"/>
    <cellStyle name="Note 2 2 2 2 5 4 2" xfId="42362"/>
    <cellStyle name="Note 2 2 2 2 5 5" xfId="7845"/>
    <cellStyle name="Note 2 2 2 2 5 6" xfId="13856"/>
    <cellStyle name="Note 2 2 2 2 6" xfId="3148"/>
    <cellStyle name="Note 2 2 2 2 6 2" xfId="3149"/>
    <cellStyle name="Note 2 2 2 2 6 2 2" xfId="3150"/>
    <cellStyle name="Note 2 2 2 2 6 2 3" xfId="3151"/>
    <cellStyle name="Note 2 2 2 2 6 3" xfId="3152"/>
    <cellStyle name="Note 2 2 2 2 6 4" xfId="3153"/>
    <cellStyle name="Note 2 2 2 2 6 5" xfId="7846"/>
    <cellStyle name="Note 2 2 2 2 6 6" xfId="17337"/>
    <cellStyle name="Note 2 2 2 2 7" xfId="3154"/>
    <cellStyle name="Note 2 2 2 2 7 2" xfId="3155"/>
    <cellStyle name="Note 2 2 2 2 7 2 2" xfId="3156"/>
    <cellStyle name="Note 2 2 2 2 7 2 3" xfId="3157"/>
    <cellStyle name="Note 2 2 2 2 7 3" xfId="3158"/>
    <cellStyle name="Note 2 2 2 2 7 4" xfId="3159"/>
    <cellStyle name="Note 2 2 2 2 7 5" xfId="7847"/>
    <cellStyle name="Note 2 2 2 2 8" xfId="3160"/>
    <cellStyle name="Note 2 2 2 2 8 2" xfId="3161"/>
    <cellStyle name="Note 2 2 2 2 8 2 2" xfId="3162"/>
    <cellStyle name="Note 2 2 2 2 8 2 3" xfId="3163"/>
    <cellStyle name="Note 2 2 2 2 8 3" xfId="3164"/>
    <cellStyle name="Note 2 2 2 2 8 4" xfId="3165"/>
    <cellStyle name="Note 2 2 2 2 8 5" xfId="7848"/>
    <cellStyle name="Note 2 2 2 2 9" xfId="3166"/>
    <cellStyle name="Note 2 2 2 2 9 2" xfId="3167"/>
    <cellStyle name="Note 2 2 2 2 9 2 2" xfId="3168"/>
    <cellStyle name="Note 2 2 2 2 9 2 3" xfId="3169"/>
    <cellStyle name="Note 2 2 2 2 9 3" xfId="3170"/>
    <cellStyle name="Note 2 2 2 2 9 4" xfId="3171"/>
    <cellStyle name="Note 2 2 2 2 9 5" xfId="7849"/>
    <cellStyle name="Note 2 2 2 3" xfId="3172"/>
    <cellStyle name="Note 2 2 2 3 2" xfId="3173"/>
    <cellStyle name="Note 2 2 2 3 2 2" xfId="3174"/>
    <cellStyle name="Note 2 2 2 3 2 2 2" xfId="3175"/>
    <cellStyle name="Note 2 2 2 3 2 2 2 2" xfId="36690"/>
    <cellStyle name="Note 2 2 2 3 2 2 2 3" xfId="20020"/>
    <cellStyle name="Note 2 2 2 3 2 2 3" xfId="3176"/>
    <cellStyle name="Note 2 2 2 3 2 2 3 2" xfId="39869"/>
    <cellStyle name="Note 2 2 2 3 2 2 4" xfId="25945"/>
    <cellStyle name="Note 2 2 2 3 2 2 4 2" xfId="42684"/>
    <cellStyle name="Note 2 2 2 3 2 2 5" xfId="30930"/>
    <cellStyle name="Note 2 2 2 3 2 2 6" xfId="14257"/>
    <cellStyle name="Note 2 2 2 3 2 3" xfId="3177"/>
    <cellStyle name="Note 2 2 2 3 2 3 2" xfId="34411"/>
    <cellStyle name="Note 2 2 2 3 2 3 3" xfId="17734"/>
    <cellStyle name="Note 2 2 2 3 2 4" xfId="3178"/>
    <cellStyle name="Note 2 2 2 3 2 4 2" xfId="33322"/>
    <cellStyle name="Note 2 2 2 3 2 5" xfId="7850"/>
    <cellStyle name="Note 2 2 2 3 2 5 2" xfId="33778"/>
    <cellStyle name="Note 2 2 2 3 2 6" xfId="7851"/>
    <cellStyle name="Note 2 2 2 3 2 7" xfId="11583"/>
    <cellStyle name="Note 2 2 2 3 3" xfId="3179"/>
    <cellStyle name="Note 2 2 2 3 3 2" xfId="3180"/>
    <cellStyle name="Note 2 2 2 3 3 2 2" xfId="3181"/>
    <cellStyle name="Note 2 2 2 3 3 2 2 2" xfId="36586"/>
    <cellStyle name="Note 2 2 2 3 3 2 2 3" xfId="19916"/>
    <cellStyle name="Note 2 2 2 3 3 2 3" xfId="3182"/>
    <cellStyle name="Note 2 2 2 3 3 2 3 2" xfId="39765"/>
    <cellStyle name="Note 2 2 2 3 3 2 4" xfId="25841"/>
    <cellStyle name="Note 2 2 2 3 3 2 4 2" xfId="42580"/>
    <cellStyle name="Note 2 2 2 3 3 2 5" xfId="30826"/>
    <cellStyle name="Note 2 2 2 3 3 2 6" xfId="14153"/>
    <cellStyle name="Note 2 2 2 3 3 3" xfId="3183"/>
    <cellStyle name="Note 2 2 2 3 3 3 2" xfId="34307"/>
    <cellStyle name="Note 2 2 2 3 3 3 3" xfId="17630"/>
    <cellStyle name="Note 2 2 2 3 3 4" xfId="3184"/>
    <cellStyle name="Note 2 2 2 3 3 4 2" xfId="35573"/>
    <cellStyle name="Note 2 2 2 3 3 5" xfId="7852"/>
    <cellStyle name="Note 2 2 2 3 3 5 2" xfId="33346"/>
    <cellStyle name="Note 2 2 2 3 3 6" xfId="7853"/>
    <cellStyle name="Note 2 2 2 3 3 7" xfId="11479"/>
    <cellStyle name="Note 2 2 2 3 4" xfId="3185"/>
    <cellStyle name="Note 2 2 2 3 4 2" xfId="3186"/>
    <cellStyle name="Note 2 2 2 3 4 2 2" xfId="20766"/>
    <cellStyle name="Note 2 2 2 3 4 2 2 2" xfId="37435"/>
    <cellStyle name="Note 2 2 2 3 4 2 3" xfId="23890"/>
    <cellStyle name="Note 2 2 2 3 4 2 3 2" xfId="40601"/>
    <cellStyle name="Note 2 2 2 3 4 2 4" xfId="26627"/>
    <cellStyle name="Note 2 2 2 3 4 2 4 2" xfId="43368"/>
    <cellStyle name="Note 2 2 2 3 4 2 5" xfId="31743"/>
    <cellStyle name="Note 2 2 2 3 4 2 6" xfId="15072"/>
    <cellStyle name="Note 2 2 2 3 4 3" xfId="3187"/>
    <cellStyle name="Note 2 2 2 3 4 3 2" xfId="35155"/>
    <cellStyle name="Note 2 2 2 3 4 3 3" xfId="18478"/>
    <cellStyle name="Note 2 2 2 3 4 4" xfId="21718"/>
    <cellStyle name="Note 2 2 2 3 4 4 2" xfId="38393"/>
    <cellStyle name="Note 2 2 2 3 4 5" xfId="24720"/>
    <cellStyle name="Note 2 2 2 3 4 5 2" xfId="41441"/>
    <cellStyle name="Note 2 2 2 3 4 6" xfId="29145"/>
    <cellStyle name="Note 2 2 2 3 4 7" xfId="12400"/>
    <cellStyle name="Note 2 2 2 3 5" xfId="3188"/>
    <cellStyle name="Note 2 2 2 3 5 2" xfId="19544"/>
    <cellStyle name="Note 2 2 2 3 5 2 2" xfId="36215"/>
    <cellStyle name="Note 2 2 2 3 5 3" xfId="22700"/>
    <cellStyle name="Note 2 2 2 3 5 3 2" xfId="39400"/>
    <cellStyle name="Note 2 2 2 3 5 4" xfId="25536"/>
    <cellStyle name="Note 2 2 2 3 5 4 2" xfId="42274"/>
    <cellStyle name="Note 2 2 2 3 5 5" xfId="30375"/>
    <cellStyle name="Note 2 2 2 3 5 6" xfId="13701"/>
    <cellStyle name="Note 2 2 2 3 6" xfId="3189"/>
    <cellStyle name="Note 2 2 2 3 6 2" xfId="33909"/>
    <cellStyle name="Note 2 2 2 3 6 3" xfId="17232"/>
    <cellStyle name="Note 2 2 2 3 7" xfId="7854"/>
    <cellStyle name="Note 2 2 2 3 7 2" xfId="32493"/>
    <cellStyle name="Note 2 2 2 3 8" xfId="7855"/>
    <cellStyle name="Note 2 2 2 3 8 2" xfId="33101"/>
    <cellStyle name="Note 2 2 2 3 9" xfId="27783"/>
    <cellStyle name="Note 2 2 2 4" xfId="3190"/>
    <cellStyle name="Note 2 2 2 4 2" xfId="3191"/>
    <cellStyle name="Note 2 2 2 4 2 2" xfId="3192"/>
    <cellStyle name="Note 2 2 2 4 2 2 2" xfId="3193"/>
    <cellStyle name="Note 2 2 2 4 2 2 3" xfId="3194"/>
    <cellStyle name="Note 2 2 2 4 2 2 4" xfId="19318"/>
    <cellStyle name="Note 2 2 2 4 2 3" xfId="3195"/>
    <cellStyle name="Note 2 2 2 4 2 3 2" xfId="39189"/>
    <cellStyle name="Note 2 2 2 4 2 4" xfId="3196"/>
    <cellStyle name="Note 2 2 2 4 2 4 2" xfId="42096"/>
    <cellStyle name="Note 2 2 2 4 2 5" xfId="7856"/>
    <cellStyle name="Note 2 2 2 4 2 6" xfId="7857"/>
    <cellStyle name="Note 2 2 2 4 2 7" xfId="13443"/>
    <cellStyle name="Note 2 2 2 4 3" xfId="3197"/>
    <cellStyle name="Note 2 2 2 4 3 2" xfId="3198"/>
    <cellStyle name="Note 2 2 2 4 3 2 2" xfId="37859"/>
    <cellStyle name="Note 2 2 2 4 3 2 3" xfId="21189"/>
    <cellStyle name="Note 2 2 2 4 3 3" xfId="3199"/>
    <cellStyle name="Note 2 2 2 4 3 3 2" xfId="41015"/>
    <cellStyle name="Note 2 2 2 4 3 4" xfId="26988"/>
    <cellStyle name="Note 2 2 2 4 3 4 2" xfId="43729"/>
    <cellStyle name="Note 2 2 2 4 3 5" xfId="32253"/>
    <cellStyle name="Note 2 2 2 4 3 6" xfId="15582"/>
    <cellStyle name="Note 2 2 2 4 4" xfId="3200"/>
    <cellStyle name="Note 2 2 2 4 4 2" xfId="33673"/>
    <cellStyle name="Note 2 2 2 4 4 3" xfId="16997"/>
    <cellStyle name="Note 2 2 2 4 5" xfId="3201"/>
    <cellStyle name="Note 2 2 2 4 5 2" xfId="32937"/>
    <cellStyle name="Note 2 2 2 4 6" xfId="7858"/>
    <cellStyle name="Note 2 2 2 4 6 2" xfId="33225"/>
    <cellStyle name="Note 2 2 2 4 7" xfId="7859"/>
    <cellStyle name="Note 2 2 2 5" xfId="3202"/>
    <cellStyle name="Note 2 2 2 5 2" xfId="3203"/>
    <cellStyle name="Note 2 2 2 5 2 2" xfId="3204"/>
    <cellStyle name="Note 2 2 2 5 2 2 2" xfId="3205"/>
    <cellStyle name="Note 2 2 2 5 2 2 3" xfId="3206"/>
    <cellStyle name="Note 2 2 2 5 2 3" xfId="3207"/>
    <cellStyle name="Note 2 2 2 5 2 4" xfId="3208"/>
    <cellStyle name="Note 2 2 2 5 2 5" xfId="7860"/>
    <cellStyle name="Note 2 2 2 5 2 6" xfId="7861"/>
    <cellStyle name="Note 2 2 2 5 2 7" xfId="19007"/>
    <cellStyle name="Note 2 2 2 5 3" xfId="3209"/>
    <cellStyle name="Note 2 2 2 5 3 2" xfId="38898"/>
    <cellStyle name="Note 2 2 2 5 4" xfId="3210"/>
    <cellStyle name="Note 2 2 2 5 4 2" xfId="41850"/>
    <cellStyle name="Note 2 2 2 5 5" xfId="7862"/>
    <cellStyle name="Note 2 2 2 5 6" xfId="7863"/>
    <cellStyle name="Note 2 2 2 5 7" xfId="13068"/>
    <cellStyle name="Note 2 2 2 6" xfId="3211"/>
    <cellStyle name="Note 2 2 2 6 2" xfId="3212"/>
    <cellStyle name="Note 2 2 2 6 2 2" xfId="3213"/>
    <cellStyle name="Note 2 2 2 6 2 2 2" xfId="3214"/>
    <cellStyle name="Note 2 2 2 6 2 2 3" xfId="3215"/>
    <cellStyle name="Note 2 2 2 6 2 3" xfId="3216"/>
    <cellStyle name="Note 2 2 2 6 2 4" xfId="3217"/>
    <cellStyle name="Note 2 2 2 6 2 5" xfId="7864"/>
    <cellStyle name="Note 2 2 2 6 2 6" xfId="7865"/>
    <cellStyle name="Note 2 2 2 6 3" xfId="3218"/>
    <cellStyle name="Note 2 2 2 6 3 2" xfId="3219"/>
    <cellStyle name="Note 2 2 2 6 3 3" xfId="3220"/>
    <cellStyle name="Note 2 2 2 6 4" xfId="3221"/>
    <cellStyle name="Note 2 2 2 6 5" xfId="3222"/>
    <cellStyle name="Note 2 2 2 6 6" xfId="7866"/>
    <cellStyle name="Note 2 2 2 6 7" xfId="7867"/>
    <cellStyle name="Note 2 2 2 6 8" xfId="16345"/>
    <cellStyle name="Note 2 2 2 7" xfId="3223"/>
    <cellStyle name="Note 2 2 2 7 2" xfId="3224"/>
    <cellStyle name="Note 2 2 2 7 2 2" xfId="3225"/>
    <cellStyle name="Note 2 2 2 7 2 3" xfId="3226"/>
    <cellStyle name="Note 2 2 2 7 3" xfId="3227"/>
    <cellStyle name="Note 2 2 2 7 4" xfId="3228"/>
    <cellStyle name="Note 2 2 2 7 5" xfId="7868"/>
    <cellStyle name="Note 2 2 2 8" xfId="3229"/>
    <cellStyle name="Note 2 2 2 8 2" xfId="3230"/>
    <cellStyle name="Note 2 2 2 8 2 2" xfId="3231"/>
    <cellStyle name="Note 2 2 2 8 2 3" xfId="3232"/>
    <cellStyle name="Note 2 2 2 8 3" xfId="3233"/>
    <cellStyle name="Note 2 2 2 8 4" xfId="3234"/>
    <cellStyle name="Note 2 2 2 8 5" xfId="7869"/>
    <cellStyle name="Note 2 2 2 9" xfId="3235"/>
    <cellStyle name="Note 2 2 2 9 2" xfId="3236"/>
    <cellStyle name="Note 2 2 2 9 2 2" xfId="3237"/>
    <cellStyle name="Note 2 2 2 9 2 3" xfId="3238"/>
    <cellStyle name="Note 2 2 2 9 3" xfId="3239"/>
    <cellStyle name="Note 2 2 2 9 4" xfId="3240"/>
    <cellStyle name="Note 2 2 2 9 5" xfId="7870"/>
    <cellStyle name="Note 2 2 20" xfId="7871"/>
    <cellStyle name="Note 2 2 21" xfId="43972"/>
    <cellStyle name="Note 2 2 3" xfId="3241"/>
    <cellStyle name="Note 2 2 3 10" xfId="3242"/>
    <cellStyle name="Note 2 2 3 10 2" xfId="3243"/>
    <cellStyle name="Note 2 2 3 10 2 2" xfId="3244"/>
    <cellStyle name="Note 2 2 3 10 2 3" xfId="3245"/>
    <cellStyle name="Note 2 2 3 10 3" xfId="3246"/>
    <cellStyle name="Note 2 2 3 10 4" xfId="3247"/>
    <cellStyle name="Note 2 2 3 10 5" xfId="7872"/>
    <cellStyle name="Note 2 2 3 10 6" xfId="7873"/>
    <cellStyle name="Note 2 2 3 11" xfId="3248"/>
    <cellStyle name="Note 2 2 3 12" xfId="3249"/>
    <cellStyle name="Note 2 2 3 13" xfId="7874"/>
    <cellStyle name="Note 2 2 3 2" xfId="3250"/>
    <cellStyle name="Note 2 2 3 2 2" xfId="3251"/>
    <cellStyle name="Note 2 2 3 2 2 2" xfId="3252"/>
    <cellStyle name="Note 2 2 3 2 2 2 2" xfId="3253"/>
    <cellStyle name="Note 2 2 3 2 2 2 2 2" xfId="36857"/>
    <cellStyle name="Note 2 2 3 2 2 2 2 3" xfId="20188"/>
    <cellStyle name="Note 2 2 3 2 2 2 3" xfId="3254"/>
    <cellStyle name="Note 2 2 3 2 2 2 3 2" xfId="40037"/>
    <cellStyle name="Note 2 2 3 2 2 2 4" xfId="26111"/>
    <cellStyle name="Note 2 2 3 2 2 2 4 2" xfId="42851"/>
    <cellStyle name="Note 2 2 3 2 2 2 5" xfId="31097"/>
    <cellStyle name="Note 2 2 3 2 2 2 6" xfId="14425"/>
    <cellStyle name="Note 2 2 3 2 2 3" xfId="3255"/>
    <cellStyle name="Note 2 2 3 2 2 3 2" xfId="34578"/>
    <cellStyle name="Note 2 2 3 2 2 3 3" xfId="17902"/>
    <cellStyle name="Note 2 2 3 2 2 4" xfId="3256"/>
    <cellStyle name="Note 2 2 3 2 2 4 2" xfId="33150"/>
    <cellStyle name="Note 2 2 3 2 2 5" xfId="7875"/>
    <cellStyle name="Note 2 2 3 2 2 5 2" xfId="35752"/>
    <cellStyle name="Note 2 2 3 2 2 6" xfId="7876"/>
    <cellStyle name="Note 2 2 3 2 2 7" xfId="11751"/>
    <cellStyle name="Note 2 2 3 2 3" xfId="3257"/>
    <cellStyle name="Note 2 2 3 2 3 2" xfId="3258"/>
    <cellStyle name="Note 2 2 3 2 3 2 2" xfId="3259"/>
    <cellStyle name="Note 2 2 3 2 3 2 2 2" xfId="37114"/>
    <cellStyle name="Note 2 2 3 2 3 2 2 3" xfId="20446"/>
    <cellStyle name="Note 2 2 3 2 3 2 3" xfId="3260"/>
    <cellStyle name="Note 2 2 3 2 3 2 3 2" xfId="40295"/>
    <cellStyle name="Note 2 2 3 2 3 2 4" xfId="26368"/>
    <cellStyle name="Note 2 2 3 2 3 2 4 2" xfId="43109"/>
    <cellStyle name="Note 2 2 3 2 3 2 5" xfId="31354"/>
    <cellStyle name="Note 2 2 3 2 3 2 6" xfId="14683"/>
    <cellStyle name="Note 2 2 3 2 3 3" xfId="3261"/>
    <cellStyle name="Note 2 2 3 2 3 3 2" xfId="34835"/>
    <cellStyle name="Note 2 2 3 2 3 3 3" xfId="18160"/>
    <cellStyle name="Note 2 2 3 2 3 4" xfId="3262"/>
    <cellStyle name="Note 2 2 3 2 3 4 2" xfId="38086"/>
    <cellStyle name="Note 2 2 3 2 3 5" xfId="7877"/>
    <cellStyle name="Note 2 2 3 2 3 5 2" xfId="41182"/>
    <cellStyle name="Note 2 2 3 2 3 6" xfId="7878"/>
    <cellStyle name="Note 2 2 3 2 3 7" xfId="12009"/>
    <cellStyle name="Note 2 2 3 2 4" xfId="3263"/>
    <cellStyle name="Note 2 2 3 2 4 2" xfId="3264"/>
    <cellStyle name="Note 2 2 3 2 4 2 2" xfId="21037"/>
    <cellStyle name="Note 2 2 3 2 4 2 2 2" xfId="37706"/>
    <cellStyle name="Note 2 2 3 2 4 2 3" xfId="24147"/>
    <cellStyle name="Note 2 2 3 2 4 2 3 2" xfId="40864"/>
    <cellStyle name="Note 2 2 3 2 4 2 4" xfId="26865"/>
    <cellStyle name="Note 2 2 3 2 4 2 4 2" xfId="43606"/>
    <cellStyle name="Note 2 2 3 2 4 2 5" xfId="32070"/>
    <cellStyle name="Note 2 2 3 2 4 2 6" xfId="15399"/>
    <cellStyle name="Note 2 2 3 2 4 3" xfId="3265"/>
    <cellStyle name="Note 2 2 3 2 4 3 2" xfId="35472"/>
    <cellStyle name="Note 2 2 3 2 4 3 3" xfId="18794"/>
    <cellStyle name="Note 2 2 3 2 4 4" xfId="22001"/>
    <cellStyle name="Note 2 2 3 2 4 4 2" xfId="38683"/>
    <cellStyle name="Note 2 2 3 2 4 5" xfId="24952"/>
    <cellStyle name="Note 2 2 3 2 4 5 2" xfId="41679"/>
    <cellStyle name="Note 2 2 3 2 4 6" xfId="29472"/>
    <cellStyle name="Note 2 2 3 2 4 7" xfId="12784"/>
    <cellStyle name="Note 2 2 3 2 5" xfId="3266"/>
    <cellStyle name="Note 2 2 3 2 5 2" xfId="19742"/>
    <cellStyle name="Note 2 2 3 2 5 2 2" xfId="36412"/>
    <cellStyle name="Note 2 2 3 2 5 3" xfId="22889"/>
    <cellStyle name="Note 2 2 3 2 5 3 2" xfId="39591"/>
    <cellStyle name="Note 2 2 3 2 5 4" xfId="25697"/>
    <cellStyle name="Note 2 2 3 2 5 4 2" xfId="42436"/>
    <cellStyle name="Note 2 2 3 2 5 5" xfId="30622"/>
    <cellStyle name="Note 2 2 3 2 5 6" xfId="13949"/>
    <cellStyle name="Note 2 2 3 2 6" xfId="3267"/>
    <cellStyle name="Note 2 2 3 2 6 2" xfId="34120"/>
    <cellStyle name="Note 2 2 3 2 6 3" xfId="17443"/>
    <cellStyle name="Note 2 2 3 2 7" xfId="7879"/>
    <cellStyle name="Note 2 2 3 2 7 2" xfId="32425"/>
    <cellStyle name="Note 2 2 3 2 8" xfId="7880"/>
    <cellStyle name="Note 2 2 3 2 8 2" xfId="38787"/>
    <cellStyle name="Note 2 2 3 2 9" xfId="28030"/>
    <cellStyle name="Note 2 2 3 3" xfId="3268"/>
    <cellStyle name="Note 2 2 3 3 2" xfId="3269"/>
    <cellStyle name="Note 2 2 3 3 2 2" xfId="3270"/>
    <cellStyle name="Note 2 2 3 3 2 2 2" xfId="3271"/>
    <cellStyle name="Note 2 2 3 3 2 2 3" xfId="3272"/>
    <cellStyle name="Note 2 2 3 3 2 2 4" xfId="19365"/>
    <cellStyle name="Note 2 2 3 3 2 3" xfId="3273"/>
    <cellStyle name="Note 2 2 3 3 2 3 2" xfId="39234"/>
    <cellStyle name="Note 2 2 3 3 2 4" xfId="3274"/>
    <cellStyle name="Note 2 2 3 3 2 4 2" xfId="42132"/>
    <cellStyle name="Note 2 2 3 3 2 5" xfId="7881"/>
    <cellStyle name="Note 2 2 3 3 2 6" xfId="7882"/>
    <cellStyle name="Note 2 2 3 3 2 7" xfId="13498"/>
    <cellStyle name="Note 2 2 3 3 3" xfId="3275"/>
    <cellStyle name="Note 2 2 3 3 3 2" xfId="3276"/>
    <cellStyle name="Note 2 2 3 3 3 3" xfId="3277"/>
    <cellStyle name="Note 2 2 3 3 3 4" xfId="17048"/>
    <cellStyle name="Note 2 2 3 3 4" xfId="3278"/>
    <cellStyle name="Note 2 2 3 3 4 2" xfId="37386"/>
    <cellStyle name="Note 2 2 3 3 5" xfId="3279"/>
    <cellStyle name="Note 2 2 3 3 5 2" xfId="33075"/>
    <cellStyle name="Note 2 2 3 3 6" xfId="7883"/>
    <cellStyle name="Note 2 2 3 4" xfId="3280"/>
    <cellStyle name="Note 2 2 3 4 2" xfId="3281"/>
    <cellStyle name="Note 2 2 3 4 2 2" xfId="3282"/>
    <cellStyle name="Note 2 2 3 4 2 2 2" xfId="36006"/>
    <cellStyle name="Note 2 2 3 4 2 2 3" xfId="19336"/>
    <cellStyle name="Note 2 2 3 4 2 3" xfId="3283"/>
    <cellStyle name="Note 2 2 3 4 2 3 2" xfId="39206"/>
    <cellStyle name="Note 2 2 3 4 2 4" xfId="25375"/>
    <cellStyle name="Note 2 2 3 4 2 4 2" xfId="42112"/>
    <cellStyle name="Note 2 2 3 4 2 5" xfId="30136"/>
    <cellStyle name="Note 2 2 3 4 2 6" xfId="13461"/>
    <cellStyle name="Note 2 2 3 4 3" xfId="3284"/>
    <cellStyle name="Note 2 2 3 4 3 2" xfId="33691"/>
    <cellStyle name="Note 2 2 3 4 3 3" xfId="17015"/>
    <cellStyle name="Note 2 2 3 4 4" xfId="3285"/>
    <cellStyle name="Note 2 2 3 4 4 2" xfId="32582"/>
    <cellStyle name="Note 2 2 3 4 5" xfId="7884"/>
    <cellStyle name="Note 2 2 3 4 5 2" xfId="36207"/>
    <cellStyle name="Note 2 2 3 4 6" xfId="27547"/>
    <cellStyle name="Note 2 2 3 4 7" xfId="10774"/>
    <cellStyle name="Note 2 2 3 5" xfId="3286"/>
    <cellStyle name="Note 2 2 3 5 2" xfId="3287"/>
    <cellStyle name="Note 2 2 3 5 2 2" xfId="3288"/>
    <cellStyle name="Note 2 2 3 5 2 2 2" xfId="37275"/>
    <cellStyle name="Note 2 2 3 5 2 2 3" xfId="20607"/>
    <cellStyle name="Note 2 2 3 5 2 3" xfId="3289"/>
    <cellStyle name="Note 2 2 3 5 2 3 2" xfId="40451"/>
    <cellStyle name="Note 2 2 3 5 2 4" xfId="26500"/>
    <cellStyle name="Note 2 2 3 5 2 4 2" xfId="43241"/>
    <cellStyle name="Note 2 2 3 5 2 5" xfId="31555"/>
    <cellStyle name="Note 2 2 3 5 2 6" xfId="14884"/>
    <cellStyle name="Note 2 2 3 5 3" xfId="3290"/>
    <cellStyle name="Note 2 2 3 5 3 2" xfId="34995"/>
    <cellStyle name="Note 2 2 3 5 3 3" xfId="18320"/>
    <cellStyle name="Note 2 2 3 5 4" xfId="3291"/>
    <cellStyle name="Note 2 2 3 5 4 2" xfId="38240"/>
    <cellStyle name="Note 2 2 3 5 5" xfId="7885"/>
    <cellStyle name="Note 2 2 3 5 5 2" xfId="41314"/>
    <cellStyle name="Note 2 2 3 5 6" xfId="28957"/>
    <cellStyle name="Note 2 2 3 5 7" xfId="12210"/>
    <cellStyle name="Note 2 2 3 6" xfId="3292"/>
    <cellStyle name="Note 2 2 3 6 2" xfId="3293"/>
    <cellStyle name="Note 2 2 3 6 2 2" xfId="3294"/>
    <cellStyle name="Note 2 2 3 6 2 3" xfId="3295"/>
    <cellStyle name="Note 2 2 3 6 2 4" xfId="19043"/>
    <cellStyle name="Note 2 2 3 6 3" xfId="3296"/>
    <cellStyle name="Note 2 2 3 6 3 2" xfId="38930"/>
    <cellStyle name="Note 2 2 3 6 4" xfId="3297"/>
    <cellStyle name="Note 2 2 3 6 4 2" xfId="41871"/>
    <cellStyle name="Note 2 2 3 6 5" xfId="7886"/>
    <cellStyle name="Note 2 2 3 6 6" xfId="13108"/>
    <cellStyle name="Note 2 2 3 7" xfId="3298"/>
    <cellStyle name="Note 2 2 3 7 2" xfId="3299"/>
    <cellStyle name="Note 2 2 3 7 2 2" xfId="3300"/>
    <cellStyle name="Note 2 2 3 7 2 3" xfId="3301"/>
    <cellStyle name="Note 2 2 3 7 3" xfId="3302"/>
    <cellStyle name="Note 2 2 3 7 4" xfId="3303"/>
    <cellStyle name="Note 2 2 3 7 5" xfId="7887"/>
    <cellStyle name="Note 2 2 3 7 6" xfId="16632"/>
    <cellStyle name="Note 2 2 3 8" xfId="3304"/>
    <cellStyle name="Note 2 2 3 8 2" xfId="3305"/>
    <cellStyle name="Note 2 2 3 8 2 2" xfId="3306"/>
    <cellStyle name="Note 2 2 3 8 2 3" xfId="3307"/>
    <cellStyle name="Note 2 2 3 8 3" xfId="3308"/>
    <cellStyle name="Note 2 2 3 8 4" xfId="3309"/>
    <cellStyle name="Note 2 2 3 8 5" xfId="7888"/>
    <cellStyle name="Note 2 2 3 9" xfId="3310"/>
    <cellStyle name="Note 2 2 3 9 2" xfId="3311"/>
    <cellStyle name="Note 2 2 3 9 2 2" xfId="3312"/>
    <cellStyle name="Note 2 2 3 9 2 3" xfId="3313"/>
    <cellStyle name="Note 2 2 3 9 3" xfId="3314"/>
    <cellStyle name="Note 2 2 3 9 4" xfId="3315"/>
    <cellStyle name="Note 2 2 3 9 5" xfId="7889"/>
    <cellStyle name="Note 2 2 4" xfId="3316"/>
    <cellStyle name="Note 2 2 4 10" xfId="27265"/>
    <cellStyle name="Note 2 2 4 2" xfId="3317"/>
    <cellStyle name="Note 2 2 4 2 2" xfId="3318"/>
    <cellStyle name="Note 2 2 4 2 2 2" xfId="3319"/>
    <cellStyle name="Note 2 2 4 2 2 2 2" xfId="20245"/>
    <cellStyle name="Note 2 2 4 2 2 2 2 2" xfId="36914"/>
    <cellStyle name="Note 2 2 4 2 2 2 3" xfId="23386"/>
    <cellStyle name="Note 2 2 4 2 2 2 3 2" xfId="40094"/>
    <cellStyle name="Note 2 2 4 2 2 2 4" xfId="26168"/>
    <cellStyle name="Note 2 2 4 2 2 2 4 2" xfId="42908"/>
    <cellStyle name="Note 2 2 4 2 2 2 5" xfId="31154"/>
    <cellStyle name="Note 2 2 4 2 2 2 6" xfId="14482"/>
    <cellStyle name="Note 2 2 4 2 2 3" xfId="3320"/>
    <cellStyle name="Note 2 2 4 2 2 3 2" xfId="34635"/>
    <cellStyle name="Note 2 2 4 2 2 3 3" xfId="17959"/>
    <cellStyle name="Note 2 2 4 2 2 4" xfId="19203"/>
    <cellStyle name="Note 2 2 4 2 2 4 2" xfId="35874"/>
    <cellStyle name="Note 2 2 4 2 2 5" xfId="21544"/>
    <cellStyle name="Note 2 2 4 2 2 5 2" xfId="38218"/>
    <cellStyle name="Note 2 2 4 2 2 6" xfId="28557"/>
    <cellStyle name="Note 2 2 4 2 2 7" xfId="11808"/>
    <cellStyle name="Note 2 2 4 2 3" xfId="3321"/>
    <cellStyle name="Note 2 2 4 2 3 2" xfId="14736"/>
    <cellStyle name="Note 2 2 4 2 3 2 2" xfId="20499"/>
    <cellStyle name="Note 2 2 4 2 3 2 2 2" xfId="37167"/>
    <cellStyle name="Note 2 2 4 2 3 2 3" xfId="23638"/>
    <cellStyle name="Note 2 2 4 2 3 2 3 2" xfId="40348"/>
    <cellStyle name="Note 2 2 4 2 3 2 4" xfId="26421"/>
    <cellStyle name="Note 2 2 4 2 3 2 4 2" xfId="43162"/>
    <cellStyle name="Note 2 2 4 2 3 2 5" xfId="31407"/>
    <cellStyle name="Note 2 2 4 2 3 3" xfId="18213"/>
    <cellStyle name="Note 2 2 4 2 3 3 2" xfId="34888"/>
    <cellStyle name="Note 2 2 4 2 3 4" xfId="21465"/>
    <cellStyle name="Note 2 2 4 2 3 4 2" xfId="38139"/>
    <cellStyle name="Note 2 2 4 2 3 5" xfId="24515"/>
    <cellStyle name="Note 2 2 4 2 3 5 2" xfId="41235"/>
    <cellStyle name="Note 2 2 4 2 3 6" xfId="28809"/>
    <cellStyle name="Note 2 2 4 2 3 7" xfId="12062"/>
    <cellStyle name="Note 2 2 4 2 4" xfId="3322"/>
    <cellStyle name="Note 2 2 4 2 4 2" xfId="15471"/>
    <cellStyle name="Note 2 2 4 2 4 2 2" xfId="21102"/>
    <cellStyle name="Note 2 2 4 2 4 2 2 2" xfId="37771"/>
    <cellStyle name="Note 2 2 4 2 4 2 3" xfId="24214"/>
    <cellStyle name="Note 2 2 4 2 4 2 3 2" xfId="40931"/>
    <cellStyle name="Note 2 2 4 2 4 2 4" xfId="26920"/>
    <cellStyle name="Note 2 2 4 2 4 2 4 2" xfId="43661"/>
    <cellStyle name="Note 2 2 4 2 4 2 5" xfId="32142"/>
    <cellStyle name="Note 2 2 4 2 4 3" xfId="18861"/>
    <cellStyle name="Note 2 2 4 2 4 3 2" xfId="35539"/>
    <cellStyle name="Note 2 2 4 2 4 4" xfId="22069"/>
    <cellStyle name="Note 2 2 4 2 4 4 2" xfId="38751"/>
    <cellStyle name="Note 2 2 4 2 4 5" xfId="25007"/>
    <cellStyle name="Note 2 2 4 2 4 5 2" xfId="41734"/>
    <cellStyle name="Note 2 2 4 2 4 6" xfId="29544"/>
    <cellStyle name="Note 2 2 4 2 4 7" xfId="12858"/>
    <cellStyle name="Note 2 2 4 2 5" xfId="7890"/>
    <cellStyle name="Note 2 2 4 2 5 2" xfId="19806"/>
    <cellStyle name="Note 2 2 4 2 5 2 2" xfId="36476"/>
    <cellStyle name="Note 2 2 4 2 5 3" xfId="22954"/>
    <cellStyle name="Note 2 2 4 2 5 3 2" xfId="39656"/>
    <cellStyle name="Note 2 2 4 2 5 4" xfId="25750"/>
    <cellStyle name="Note 2 2 4 2 5 4 2" xfId="42489"/>
    <cellStyle name="Note 2 2 4 2 5 5" xfId="30692"/>
    <cellStyle name="Note 2 2 4 2 5 6" xfId="14019"/>
    <cellStyle name="Note 2 2 4 2 6" xfId="7891"/>
    <cellStyle name="Note 2 2 4 2 6 2" xfId="34189"/>
    <cellStyle name="Note 2 2 4 2 6 3" xfId="17512"/>
    <cellStyle name="Note 2 2 4 2 7" xfId="21211"/>
    <cellStyle name="Note 2 2 4 2 7 2" xfId="37882"/>
    <cellStyle name="Note 2 2 4 2 8" xfId="17485"/>
    <cellStyle name="Note 2 2 4 2 8 2" xfId="34162"/>
    <cellStyle name="Note 2 2 4 2 9" xfId="28100"/>
    <cellStyle name="Note 2 2 4 3" xfId="3323"/>
    <cellStyle name="Note 2 2 4 3 2" xfId="3324"/>
    <cellStyle name="Note 2 2 4 3 2 2" xfId="3325"/>
    <cellStyle name="Note 2 2 4 3 2 2 2" xfId="36114"/>
    <cellStyle name="Note 2 2 4 3 2 2 3" xfId="19444"/>
    <cellStyle name="Note 2 2 4 3 2 3" xfId="3326"/>
    <cellStyle name="Note 2 2 4 3 2 3 2" xfId="39311"/>
    <cellStyle name="Note 2 2 4 3 2 4" xfId="25461"/>
    <cellStyle name="Note 2 2 4 3 2 4 2" xfId="42199"/>
    <cellStyle name="Note 2 2 4 3 2 5" xfId="30256"/>
    <cellStyle name="Note 2 2 4 3 2 6" xfId="13582"/>
    <cellStyle name="Note 2 2 4 3 3" xfId="3327"/>
    <cellStyle name="Note 2 2 4 3 3 2" xfId="33805"/>
    <cellStyle name="Note 2 2 4 3 3 3" xfId="17129"/>
    <cellStyle name="Note 2 2 4 3 4" xfId="3328"/>
    <cellStyle name="Note 2 2 4 3 4 2" xfId="37868"/>
    <cellStyle name="Note 2 2 4 3 5" xfId="7892"/>
    <cellStyle name="Note 2 2 4 3 5 2" xfId="32977"/>
    <cellStyle name="Note 2 2 4 3 6" xfId="7893"/>
    <cellStyle name="Note 2 2 4 4" xfId="3329"/>
    <cellStyle name="Note 2 2 4 4 2" xfId="3330"/>
    <cellStyle name="Note 2 2 4 4 2 2" xfId="19945"/>
    <cellStyle name="Note 2 2 4 4 2 2 2" xfId="36615"/>
    <cellStyle name="Note 2 2 4 4 2 3" xfId="23091"/>
    <cellStyle name="Note 2 2 4 4 2 3 2" xfId="39794"/>
    <cellStyle name="Note 2 2 4 4 2 4" xfId="25870"/>
    <cellStyle name="Note 2 2 4 4 2 4 2" xfId="42609"/>
    <cellStyle name="Note 2 2 4 4 2 5" xfId="30855"/>
    <cellStyle name="Note 2 2 4 4 2 6" xfId="14182"/>
    <cellStyle name="Note 2 2 4 4 3" xfId="3331"/>
    <cellStyle name="Note 2 2 4 4 3 2" xfId="34336"/>
    <cellStyle name="Note 2 2 4 4 3 3" xfId="17659"/>
    <cellStyle name="Note 2 2 4 4 4" xfId="16247"/>
    <cellStyle name="Note 2 2 4 4 4 2" xfId="32912"/>
    <cellStyle name="Note 2 2 4 4 5" xfId="16700"/>
    <cellStyle name="Note 2 2 4 4 5 2" xfId="33374"/>
    <cellStyle name="Note 2 2 4 4 6" xfId="28262"/>
    <cellStyle name="Note 2 2 4 4 7" xfId="11508"/>
    <cellStyle name="Note 2 2 4 5" xfId="3332"/>
    <cellStyle name="Note 2 2 4 5 2" xfId="14954"/>
    <cellStyle name="Note 2 2 4 5 2 2" xfId="20672"/>
    <cellStyle name="Note 2 2 4 5 2 2 2" xfId="37340"/>
    <cellStyle name="Note 2 2 4 5 2 3" xfId="23802"/>
    <cellStyle name="Note 2 2 4 5 2 3 2" xfId="40513"/>
    <cellStyle name="Note 2 2 4 5 2 4" xfId="26553"/>
    <cellStyle name="Note 2 2 4 5 2 4 2" xfId="43294"/>
    <cellStyle name="Note 2 2 4 5 2 5" xfId="31625"/>
    <cellStyle name="Note 2 2 4 5 3" xfId="18385"/>
    <cellStyle name="Note 2 2 4 5 3 2" xfId="35060"/>
    <cellStyle name="Note 2 2 4 5 4" xfId="21628"/>
    <cellStyle name="Note 2 2 4 5 4 2" xfId="38303"/>
    <cellStyle name="Note 2 2 4 5 5" xfId="24646"/>
    <cellStyle name="Note 2 2 4 5 5 2" xfId="41367"/>
    <cellStyle name="Note 2 2 4 5 6" xfId="29027"/>
    <cellStyle name="Note 2 2 4 5 7" xfId="12280"/>
    <cellStyle name="Note 2 2 4 6" xfId="3333"/>
    <cellStyle name="Note 2 2 4 6 2" xfId="19107"/>
    <cellStyle name="Note 2 2 4 6 2 2" xfId="35778"/>
    <cellStyle name="Note 2 2 4 6 3" xfId="22299"/>
    <cellStyle name="Note 2 2 4 6 3 2" xfId="38992"/>
    <cellStyle name="Note 2 2 4 6 4" xfId="25188"/>
    <cellStyle name="Note 2 2 4 6 4 2" xfId="41924"/>
    <cellStyle name="Note 2 2 4 6 5" xfId="29854"/>
    <cellStyle name="Note 2 2 4 6 6" xfId="13178"/>
    <cellStyle name="Note 2 2 4 7" xfId="7894"/>
    <cellStyle name="Note 2 2 4 7 2" xfId="33438"/>
    <cellStyle name="Note 2 2 4 7 3" xfId="16764"/>
    <cellStyle name="Note 2 2 4 8" xfId="7895"/>
    <cellStyle name="Note 2 2 4 8 2" xfId="32965"/>
    <cellStyle name="Note 2 2 4 9" xfId="23001"/>
    <cellStyle name="Note 2 2 4 9 2" xfId="39703"/>
    <cellStyle name="Note 2 2 5" xfId="3334"/>
    <cellStyle name="Note 2 2 5 10" xfId="15602"/>
    <cellStyle name="Note 2 2 5 10 2" xfId="32273"/>
    <cellStyle name="Note 2 2 5 11" xfId="27330"/>
    <cellStyle name="Note 2 2 5 2" xfId="3335"/>
    <cellStyle name="Note 2 2 5 2 2" xfId="3336"/>
    <cellStyle name="Note 2 2 5 2 2 2" xfId="3337"/>
    <cellStyle name="Note 2 2 5 2 2 2 2" xfId="20293"/>
    <cellStyle name="Note 2 2 5 2 2 2 2 2" xfId="36962"/>
    <cellStyle name="Note 2 2 5 2 2 2 3" xfId="23434"/>
    <cellStyle name="Note 2 2 5 2 2 2 3 2" xfId="40142"/>
    <cellStyle name="Note 2 2 5 2 2 2 4" xfId="26216"/>
    <cellStyle name="Note 2 2 5 2 2 2 4 2" xfId="42956"/>
    <cellStyle name="Note 2 2 5 2 2 2 5" xfId="31202"/>
    <cellStyle name="Note 2 2 5 2 2 2 6" xfId="14530"/>
    <cellStyle name="Note 2 2 5 2 2 3" xfId="3338"/>
    <cellStyle name="Note 2 2 5 2 2 3 2" xfId="34683"/>
    <cellStyle name="Note 2 2 5 2 2 3 3" xfId="18007"/>
    <cellStyle name="Note 2 2 5 2 2 4" xfId="16468"/>
    <cellStyle name="Note 2 2 5 2 2 4 2" xfId="33138"/>
    <cellStyle name="Note 2 2 5 2 2 5" xfId="16208"/>
    <cellStyle name="Note 2 2 5 2 2 5 2" xfId="32874"/>
    <cellStyle name="Note 2 2 5 2 2 6" xfId="28605"/>
    <cellStyle name="Note 2 2 5 2 2 7" xfId="11856"/>
    <cellStyle name="Note 2 2 5 2 3" xfId="3339"/>
    <cellStyle name="Note 2 2 5 2 3 2" xfId="14780"/>
    <cellStyle name="Note 2 2 5 2 3 2 2" xfId="20543"/>
    <cellStyle name="Note 2 2 5 2 3 2 2 2" xfId="37211"/>
    <cellStyle name="Note 2 2 5 2 3 2 3" xfId="23682"/>
    <cellStyle name="Note 2 2 5 2 3 2 3 2" xfId="40392"/>
    <cellStyle name="Note 2 2 5 2 3 2 4" xfId="26465"/>
    <cellStyle name="Note 2 2 5 2 3 2 4 2" xfId="43206"/>
    <cellStyle name="Note 2 2 5 2 3 2 5" xfId="31451"/>
    <cellStyle name="Note 2 2 5 2 3 3" xfId="18257"/>
    <cellStyle name="Note 2 2 5 2 3 3 2" xfId="34932"/>
    <cellStyle name="Note 2 2 5 2 3 4" xfId="21509"/>
    <cellStyle name="Note 2 2 5 2 3 4 2" xfId="38183"/>
    <cellStyle name="Note 2 2 5 2 3 5" xfId="24559"/>
    <cellStyle name="Note 2 2 5 2 3 5 2" xfId="41279"/>
    <cellStyle name="Note 2 2 5 2 3 6" xfId="28853"/>
    <cellStyle name="Note 2 2 5 2 3 7" xfId="12106"/>
    <cellStyle name="Note 2 2 5 2 4" xfId="3340"/>
    <cellStyle name="Note 2 2 5 2 4 2" xfId="15536"/>
    <cellStyle name="Note 2 2 5 2 4 2 2" xfId="21158"/>
    <cellStyle name="Note 2 2 5 2 4 2 2 2" xfId="37828"/>
    <cellStyle name="Note 2 2 5 2 4 2 3" xfId="24271"/>
    <cellStyle name="Note 2 2 5 2 4 2 3 2" xfId="40988"/>
    <cellStyle name="Note 2 2 5 2 4 2 4" xfId="26964"/>
    <cellStyle name="Note 2 2 5 2 4 2 4 2" xfId="43705"/>
    <cellStyle name="Note 2 2 5 2 4 2 5" xfId="32207"/>
    <cellStyle name="Note 2 2 5 2 4 3" xfId="18916"/>
    <cellStyle name="Note 2 2 5 2 4 3 2" xfId="35595"/>
    <cellStyle name="Note 2 2 5 2 4 4" xfId="22125"/>
    <cellStyle name="Note 2 2 5 2 4 4 2" xfId="38808"/>
    <cellStyle name="Note 2 2 5 2 4 5" xfId="25051"/>
    <cellStyle name="Note 2 2 5 2 4 5 2" xfId="41778"/>
    <cellStyle name="Note 2 2 5 2 4 6" xfId="29609"/>
    <cellStyle name="Note 2 2 5 2 4 7" xfId="12923"/>
    <cellStyle name="Note 2 2 5 2 5" xfId="7896"/>
    <cellStyle name="Note 2 2 5 2 5 2" xfId="19862"/>
    <cellStyle name="Note 2 2 5 2 5 2 2" xfId="36532"/>
    <cellStyle name="Note 2 2 5 2 5 3" xfId="23012"/>
    <cellStyle name="Note 2 2 5 2 5 3 2" xfId="39714"/>
    <cellStyle name="Note 2 2 5 2 5 4" xfId="25794"/>
    <cellStyle name="Note 2 2 5 2 5 4 2" xfId="42533"/>
    <cellStyle name="Note 2 2 5 2 5 5" xfId="30757"/>
    <cellStyle name="Note 2 2 5 2 5 6" xfId="14084"/>
    <cellStyle name="Note 2 2 5 2 6" xfId="7897"/>
    <cellStyle name="Note 2 2 5 2 6 2" xfId="34255"/>
    <cellStyle name="Note 2 2 5 2 6 3" xfId="17578"/>
    <cellStyle name="Note 2 2 5 2 7" xfId="20707"/>
    <cellStyle name="Note 2 2 5 2 7 2" xfId="37375"/>
    <cellStyle name="Note 2 2 5 2 8" xfId="15786"/>
    <cellStyle name="Note 2 2 5 2 8 2" xfId="32448"/>
    <cellStyle name="Note 2 2 5 2 9" xfId="28165"/>
    <cellStyle name="Note 2 2 5 3" xfId="3341"/>
    <cellStyle name="Note 2 2 5 3 2" xfId="3342"/>
    <cellStyle name="Note 2 2 5 3 2 2" xfId="19503"/>
    <cellStyle name="Note 2 2 5 3 2 2 2" xfId="36173"/>
    <cellStyle name="Note 2 2 5 3 2 3" xfId="22664"/>
    <cellStyle name="Note 2 2 5 3 2 3 2" xfId="39364"/>
    <cellStyle name="Note 2 2 5 3 2 4" xfId="25505"/>
    <cellStyle name="Note 2 2 5 3 2 4 2" xfId="42243"/>
    <cellStyle name="Note 2 2 5 3 2 5" xfId="30321"/>
    <cellStyle name="Note 2 2 5 3 2 6" xfId="13647"/>
    <cellStyle name="Note 2 2 5 3 3" xfId="3343"/>
    <cellStyle name="Note 2 2 5 3 3 2" xfId="33870"/>
    <cellStyle name="Note 2 2 5 3 3 3" xfId="17193"/>
    <cellStyle name="Note 2 2 5 3 4" xfId="15845"/>
    <cellStyle name="Note 2 2 5 3 4 2" xfId="32509"/>
    <cellStyle name="Note 2 2 5 3 5" xfId="21140"/>
    <cellStyle name="Note 2 2 5 3 5 2" xfId="37810"/>
    <cellStyle name="Note 2 2 5 3 6" xfId="27729"/>
    <cellStyle name="Note 2 2 5 4" xfId="3344"/>
    <cellStyle name="Note 2 2 5 4 2" xfId="14230"/>
    <cellStyle name="Note 2 2 5 4 2 2" xfId="19993"/>
    <cellStyle name="Note 2 2 5 4 2 2 2" xfId="36663"/>
    <cellStyle name="Note 2 2 5 4 2 3" xfId="23139"/>
    <cellStyle name="Note 2 2 5 4 2 3 2" xfId="39842"/>
    <cellStyle name="Note 2 2 5 4 2 4" xfId="25918"/>
    <cellStyle name="Note 2 2 5 4 2 4 2" xfId="42657"/>
    <cellStyle name="Note 2 2 5 4 2 5" xfId="30903"/>
    <cellStyle name="Note 2 2 5 4 3" xfId="17707"/>
    <cellStyle name="Note 2 2 5 4 3 2" xfId="34384"/>
    <cellStyle name="Note 2 2 5 4 4" xfId="20569"/>
    <cellStyle name="Note 2 2 5 4 4 2" xfId="37237"/>
    <cellStyle name="Note 2 2 5 4 5" xfId="22220"/>
    <cellStyle name="Note 2 2 5 4 5 2" xfId="38911"/>
    <cellStyle name="Note 2 2 5 4 6" xfId="28310"/>
    <cellStyle name="Note 2 2 5 4 7" xfId="11556"/>
    <cellStyle name="Note 2 2 5 5" xfId="3345"/>
    <cellStyle name="Note 2 2 5 5 2" xfId="13453"/>
    <cellStyle name="Note 2 2 5 5 2 2" xfId="19328"/>
    <cellStyle name="Note 2 2 5 5 2 2 2" xfId="35998"/>
    <cellStyle name="Note 2 2 5 5 2 3" xfId="22505"/>
    <cellStyle name="Note 2 2 5 5 2 3 2" xfId="39199"/>
    <cellStyle name="Note 2 2 5 5 2 4" xfId="25369"/>
    <cellStyle name="Note 2 2 5 5 2 4 2" xfId="42106"/>
    <cellStyle name="Note 2 2 5 5 2 5" xfId="30128"/>
    <cellStyle name="Note 2 2 5 5 3" xfId="17007"/>
    <cellStyle name="Note 2 2 5 5 3 2" xfId="33683"/>
    <cellStyle name="Note 2 2 5 5 4" xfId="18758"/>
    <cellStyle name="Note 2 2 5 5 4 2" xfId="35435"/>
    <cellStyle name="Note 2 2 5 5 5" xfId="21977"/>
    <cellStyle name="Note 2 2 5 5 5 2" xfId="38659"/>
    <cellStyle name="Note 2 2 5 5 6" xfId="27539"/>
    <cellStyle name="Note 2 2 5 5 7" xfId="10766"/>
    <cellStyle name="Note 2 2 5 6" xfId="7898"/>
    <cellStyle name="Note 2 2 5 6 2" xfId="15019"/>
    <cellStyle name="Note 2 2 5 6 2 2" xfId="20729"/>
    <cellStyle name="Note 2 2 5 6 2 2 2" xfId="37398"/>
    <cellStyle name="Note 2 2 5 6 2 3" xfId="23856"/>
    <cellStyle name="Note 2 2 5 6 2 3 2" xfId="40567"/>
    <cellStyle name="Note 2 2 5 6 2 4" xfId="26597"/>
    <cellStyle name="Note 2 2 5 6 2 4 2" xfId="43338"/>
    <cellStyle name="Note 2 2 5 6 2 5" xfId="31690"/>
    <cellStyle name="Note 2 2 5 6 3" xfId="18441"/>
    <cellStyle name="Note 2 2 5 6 3 2" xfId="35118"/>
    <cellStyle name="Note 2 2 5 6 4" xfId="21683"/>
    <cellStyle name="Note 2 2 5 6 4 2" xfId="38358"/>
    <cellStyle name="Note 2 2 5 6 5" xfId="24690"/>
    <cellStyle name="Note 2 2 5 6 5 2" xfId="41411"/>
    <cellStyle name="Note 2 2 5 6 6" xfId="29092"/>
    <cellStyle name="Note 2 2 5 6 7" xfId="12345"/>
    <cellStyle name="Note 2 2 5 7" xfId="7899"/>
    <cellStyle name="Note 2 2 5 7 2" xfId="19165"/>
    <cellStyle name="Note 2 2 5 7 2 2" xfId="35836"/>
    <cellStyle name="Note 2 2 5 7 3" xfId="22352"/>
    <cellStyle name="Note 2 2 5 7 3 2" xfId="39045"/>
    <cellStyle name="Note 2 2 5 7 4" xfId="25232"/>
    <cellStyle name="Note 2 2 5 7 4 2" xfId="41968"/>
    <cellStyle name="Note 2 2 5 7 5" xfId="29919"/>
    <cellStyle name="Note 2 2 5 7 6" xfId="13243"/>
    <cellStyle name="Note 2 2 5 8" xfId="16836"/>
    <cellStyle name="Note 2 2 5 8 2" xfId="33511"/>
    <cellStyle name="Note 2 2 5 9" xfId="16289"/>
    <cellStyle name="Note 2 2 5 9 2" xfId="32955"/>
    <cellStyle name="Note 2 2 6" xfId="3346"/>
    <cellStyle name="Note 2 2 6 2" xfId="3347"/>
    <cellStyle name="Note 2 2 6 2 2" xfId="3348"/>
    <cellStyle name="Note 2 2 6 2 2 2" xfId="3349"/>
    <cellStyle name="Note 2 2 6 2 2 2 2" xfId="36722"/>
    <cellStyle name="Note 2 2 6 2 2 2 3" xfId="20052"/>
    <cellStyle name="Note 2 2 6 2 2 3" xfId="3350"/>
    <cellStyle name="Note 2 2 6 2 2 3 2" xfId="39901"/>
    <cellStyle name="Note 2 2 6 2 2 4" xfId="25976"/>
    <cellStyle name="Note 2 2 6 2 2 4 2" xfId="42715"/>
    <cellStyle name="Note 2 2 6 2 2 5" xfId="30962"/>
    <cellStyle name="Note 2 2 6 2 2 6" xfId="14289"/>
    <cellStyle name="Note 2 2 6 2 3" xfId="3351"/>
    <cellStyle name="Note 2 2 6 2 3 2" xfId="34443"/>
    <cellStyle name="Note 2 2 6 2 3 3" xfId="17766"/>
    <cellStyle name="Note 2 2 6 2 4" xfId="3352"/>
    <cellStyle name="Note 2 2 6 2 4 2" xfId="33161"/>
    <cellStyle name="Note 2 2 6 2 5" xfId="7900"/>
    <cellStyle name="Note 2 2 6 2 5 2" xfId="32704"/>
    <cellStyle name="Note 2 2 6 2 6" xfId="7901"/>
    <cellStyle name="Note 2 2 6 2 7" xfId="11615"/>
    <cellStyle name="Note 2 2 6 3" xfId="3353"/>
    <cellStyle name="Note 2 2 6 3 2" xfId="14553"/>
    <cellStyle name="Note 2 2 6 3 2 2" xfId="20316"/>
    <cellStyle name="Note 2 2 6 3 2 2 2" xfId="36985"/>
    <cellStyle name="Note 2 2 6 3 2 3" xfId="23457"/>
    <cellStyle name="Note 2 2 6 3 2 3 2" xfId="40165"/>
    <cellStyle name="Note 2 2 6 3 2 4" xfId="26239"/>
    <cellStyle name="Note 2 2 6 3 2 4 2" xfId="42979"/>
    <cellStyle name="Note 2 2 6 3 2 5" xfId="31225"/>
    <cellStyle name="Note 2 2 6 3 3" xfId="18030"/>
    <cellStyle name="Note 2 2 6 3 3 2" xfId="34706"/>
    <cellStyle name="Note 2 2 6 3 4" xfId="21284"/>
    <cellStyle name="Note 2 2 6 3 4 2" xfId="37956"/>
    <cellStyle name="Note 2 2 6 3 5" xfId="18898"/>
    <cellStyle name="Note 2 2 6 3 5 2" xfId="35577"/>
    <cellStyle name="Note 2 2 6 3 6" xfId="28628"/>
    <cellStyle name="Note 2 2 6 3 7" xfId="11879"/>
    <cellStyle name="Note 2 2 6 4" xfId="3354"/>
    <cellStyle name="Note 2 2 6 4 2" xfId="15163"/>
    <cellStyle name="Note 2 2 6 4 2 2" xfId="20837"/>
    <cellStyle name="Note 2 2 6 4 2 2 2" xfId="37506"/>
    <cellStyle name="Note 2 2 6 4 2 3" xfId="23957"/>
    <cellStyle name="Note 2 2 6 4 2 3 2" xfId="40670"/>
    <cellStyle name="Note 2 2 6 4 2 4" xfId="26692"/>
    <cellStyle name="Note 2 2 6 4 2 4 2" xfId="43433"/>
    <cellStyle name="Note 2 2 6 4 2 5" xfId="31834"/>
    <cellStyle name="Note 2 2 6 4 3" xfId="18574"/>
    <cellStyle name="Note 2 2 6 4 3 2" xfId="35251"/>
    <cellStyle name="Note 2 2 6 4 4" xfId="21799"/>
    <cellStyle name="Note 2 2 6 4 4 2" xfId="38477"/>
    <cellStyle name="Note 2 2 6 4 5" xfId="24783"/>
    <cellStyle name="Note 2 2 6 4 5 2" xfId="41506"/>
    <cellStyle name="Note 2 2 6 4 6" xfId="29236"/>
    <cellStyle name="Note 2 2 6 4 7" xfId="12524"/>
    <cellStyle name="Note 2 2 6 5" xfId="7902"/>
    <cellStyle name="Note 2 2 6 5 2" xfId="19583"/>
    <cellStyle name="Note 2 2 6 5 2 2" xfId="36254"/>
    <cellStyle name="Note 2 2 6 5 3" xfId="22738"/>
    <cellStyle name="Note 2 2 6 5 3 2" xfId="39438"/>
    <cellStyle name="Note 2 2 6 5 4" xfId="25568"/>
    <cellStyle name="Note 2 2 6 5 4 2" xfId="42306"/>
    <cellStyle name="Note 2 2 6 5 5" xfId="30431"/>
    <cellStyle name="Note 2 2 6 5 6" xfId="13757"/>
    <cellStyle name="Note 2 2 6 6" xfId="7903"/>
    <cellStyle name="Note 2 2 6 6 2" xfId="33946"/>
    <cellStyle name="Note 2 2 6 6 3" xfId="17269"/>
    <cellStyle name="Note 2 2 6 7" xfId="15810"/>
    <cellStyle name="Note 2 2 6 7 2" xfId="32472"/>
    <cellStyle name="Note 2 2 6 8" xfId="16438"/>
    <cellStyle name="Note 2 2 6 8 2" xfId="33108"/>
    <cellStyle name="Note 2 2 6 9" xfId="27839"/>
    <cellStyle name="Note 2 2 7" xfId="3355"/>
    <cellStyle name="Note 2 2 7 2" xfId="3356"/>
    <cellStyle name="Note 2 2 7 2 2" xfId="3357"/>
    <cellStyle name="Note 2 2 7 2 2 2" xfId="3358"/>
    <cellStyle name="Note 2 2 7 2 2 2 2" xfId="36770"/>
    <cellStyle name="Note 2 2 7 2 2 2 3" xfId="20100"/>
    <cellStyle name="Note 2 2 7 2 2 3" xfId="3359"/>
    <cellStyle name="Note 2 2 7 2 2 3 2" xfId="39949"/>
    <cellStyle name="Note 2 2 7 2 2 4" xfId="26024"/>
    <cellStyle name="Note 2 2 7 2 2 4 2" xfId="42763"/>
    <cellStyle name="Note 2 2 7 2 2 5" xfId="31010"/>
    <cellStyle name="Note 2 2 7 2 2 6" xfId="14337"/>
    <cellStyle name="Note 2 2 7 2 3" xfId="3360"/>
    <cellStyle name="Note 2 2 7 2 3 2" xfId="34491"/>
    <cellStyle name="Note 2 2 7 2 3 3" xfId="17814"/>
    <cellStyle name="Note 2 2 7 2 4" xfId="3361"/>
    <cellStyle name="Note 2 2 7 2 4 2" xfId="37802"/>
    <cellStyle name="Note 2 2 7 2 5" xfId="7904"/>
    <cellStyle name="Note 2 2 7 2 5 2" xfId="32864"/>
    <cellStyle name="Note 2 2 7 2 6" xfId="7905"/>
    <cellStyle name="Note 2 2 7 2 7" xfId="11663"/>
    <cellStyle name="Note 2 2 7 3" xfId="3362"/>
    <cellStyle name="Note 2 2 7 3 2" xfId="14598"/>
    <cellStyle name="Note 2 2 7 3 2 2" xfId="20361"/>
    <cellStyle name="Note 2 2 7 3 2 2 2" xfId="37030"/>
    <cellStyle name="Note 2 2 7 3 2 3" xfId="23502"/>
    <cellStyle name="Note 2 2 7 3 2 3 2" xfId="40210"/>
    <cellStyle name="Note 2 2 7 3 2 4" xfId="26284"/>
    <cellStyle name="Note 2 2 7 3 2 4 2" xfId="43024"/>
    <cellStyle name="Note 2 2 7 3 2 5" xfId="31270"/>
    <cellStyle name="Note 2 2 7 3 3" xfId="18075"/>
    <cellStyle name="Note 2 2 7 3 3 2" xfId="34751"/>
    <cellStyle name="Note 2 2 7 3 4" xfId="21329"/>
    <cellStyle name="Note 2 2 7 3 4 2" xfId="38001"/>
    <cellStyle name="Note 2 2 7 3 5" xfId="24379"/>
    <cellStyle name="Note 2 2 7 3 5 2" xfId="41097"/>
    <cellStyle name="Note 2 2 7 3 6" xfId="28673"/>
    <cellStyle name="Note 2 2 7 3 7" xfId="11924"/>
    <cellStyle name="Note 2 2 7 4" xfId="3363"/>
    <cellStyle name="Note 2 2 7 4 2" xfId="15245"/>
    <cellStyle name="Note 2 2 7 4 2 2" xfId="20905"/>
    <cellStyle name="Note 2 2 7 4 2 2 2" xfId="37574"/>
    <cellStyle name="Note 2 2 7 4 2 3" xfId="24022"/>
    <cellStyle name="Note 2 2 7 4 2 3 2" xfId="40736"/>
    <cellStyle name="Note 2 2 7 4 2 4" xfId="26749"/>
    <cellStyle name="Note 2 2 7 4 2 4 2" xfId="43490"/>
    <cellStyle name="Note 2 2 7 4 2 5" xfId="31916"/>
    <cellStyle name="Note 2 2 7 4 3" xfId="18646"/>
    <cellStyle name="Note 2 2 7 4 3 2" xfId="35323"/>
    <cellStyle name="Note 2 2 7 4 4" xfId="21867"/>
    <cellStyle name="Note 2 2 7 4 4 2" xfId="38546"/>
    <cellStyle name="Note 2 2 7 4 5" xfId="24839"/>
    <cellStyle name="Note 2 2 7 4 5 2" xfId="41563"/>
    <cellStyle name="Note 2 2 7 4 6" xfId="29318"/>
    <cellStyle name="Note 2 2 7 4 7" xfId="12610"/>
    <cellStyle name="Note 2 2 7 5" xfId="7906"/>
    <cellStyle name="Note 2 2 7 5 2" xfId="19641"/>
    <cellStyle name="Note 2 2 7 5 2 2" xfId="36312"/>
    <cellStyle name="Note 2 2 7 5 3" xfId="22793"/>
    <cellStyle name="Note 2 2 7 5 3 2" xfId="39494"/>
    <cellStyle name="Note 2 2 7 5 4" xfId="25613"/>
    <cellStyle name="Note 2 2 7 5 4 2" xfId="42351"/>
    <cellStyle name="Note 2 2 7 5 5" xfId="30501"/>
    <cellStyle name="Note 2 2 7 5 6" xfId="13827"/>
    <cellStyle name="Note 2 2 7 6" xfId="7907"/>
    <cellStyle name="Note 2 2 7 6 2" xfId="34002"/>
    <cellStyle name="Note 2 2 7 6 3" xfId="17325"/>
    <cellStyle name="Note 2 2 7 7" xfId="21138"/>
    <cellStyle name="Note 2 2 7 7 2" xfId="37808"/>
    <cellStyle name="Note 2 2 7 8" xfId="16069"/>
    <cellStyle name="Note 2 2 7 8 2" xfId="32737"/>
    <cellStyle name="Note 2 2 7 9" xfId="27909"/>
    <cellStyle name="Note 2 2 8" xfId="3364"/>
    <cellStyle name="Note 2 2 8 2" xfId="3365"/>
    <cellStyle name="Note 2 2 8 2 2" xfId="3366"/>
    <cellStyle name="Note 2 2 8 2 2 2" xfId="37445"/>
    <cellStyle name="Note 2 2 8 2 2 3" xfId="20776"/>
    <cellStyle name="Note 2 2 8 2 3" xfId="3367"/>
    <cellStyle name="Note 2 2 8 2 3 2" xfId="40611"/>
    <cellStyle name="Note 2 2 8 2 4" xfId="26637"/>
    <cellStyle name="Note 2 2 8 2 4 2" xfId="43378"/>
    <cellStyle name="Note 2 2 8 2 5" xfId="31753"/>
    <cellStyle name="Note 2 2 8 2 6" xfId="15082"/>
    <cellStyle name="Note 2 2 8 3" xfId="3368"/>
    <cellStyle name="Note 2 2 8 3 2" xfId="35166"/>
    <cellStyle name="Note 2 2 8 3 3" xfId="18489"/>
    <cellStyle name="Note 2 2 8 4" xfId="3369"/>
    <cellStyle name="Note 2 2 8 4 2" xfId="38403"/>
    <cellStyle name="Note 2 2 8 5" xfId="7908"/>
    <cellStyle name="Note 2 2 8 5 2" xfId="41451"/>
    <cellStyle name="Note 2 2 8 6" xfId="29155"/>
    <cellStyle name="Note 2 2 8 7" xfId="12414"/>
    <cellStyle name="Note 2 2 9" xfId="3370"/>
    <cellStyle name="Note 2 2 9 2" xfId="3371"/>
    <cellStyle name="Note 2 2 9 2 2" xfId="3372"/>
    <cellStyle name="Note 2 2 9 2 3" xfId="3373"/>
    <cellStyle name="Note 2 2 9 2 4" xfId="18977"/>
    <cellStyle name="Note 2 2 9 3" xfId="3374"/>
    <cellStyle name="Note 2 2 9 3 2" xfId="38868"/>
    <cellStyle name="Note 2 2 9 4" xfId="3375"/>
    <cellStyle name="Note 2 2 9 4 2" xfId="41822"/>
    <cellStyle name="Note 2 2 9 5" xfId="7909"/>
    <cellStyle name="Note 2 2 9 6" xfId="13035"/>
    <cellStyle name="Note 2 20" xfId="3376"/>
    <cellStyle name="Note 2 21" xfId="7910"/>
    <cellStyle name="Note 2 22" xfId="9735"/>
    <cellStyle name="Note 2 23" xfId="43971"/>
    <cellStyle name="Note 2 3" xfId="3377"/>
    <cellStyle name="Note 2 3 10" xfId="3378"/>
    <cellStyle name="Note 2 3 10 2" xfId="3379"/>
    <cellStyle name="Note 2 3 10 2 2" xfId="3380"/>
    <cellStyle name="Note 2 3 10 2 3" xfId="3381"/>
    <cellStyle name="Note 2 3 10 3" xfId="3382"/>
    <cellStyle name="Note 2 3 10 4" xfId="3383"/>
    <cellStyle name="Note 2 3 10 5" xfId="7911"/>
    <cellStyle name="Note 2 3 11" xfId="3384"/>
    <cellStyle name="Note 2 3 11 2" xfId="3385"/>
    <cellStyle name="Note 2 3 11 2 2" xfId="3386"/>
    <cellStyle name="Note 2 3 11 2 3" xfId="3387"/>
    <cellStyle name="Note 2 3 11 3" xfId="3388"/>
    <cellStyle name="Note 2 3 11 4" xfId="3389"/>
    <cellStyle name="Note 2 3 11 5" xfId="7912"/>
    <cellStyle name="Note 2 3 12" xfId="3390"/>
    <cellStyle name="Note 2 3 12 2" xfId="3391"/>
    <cellStyle name="Note 2 3 12 2 2" xfId="3392"/>
    <cellStyle name="Note 2 3 12 2 3" xfId="3393"/>
    <cellStyle name="Note 2 3 12 3" xfId="3394"/>
    <cellStyle name="Note 2 3 12 4" xfId="3395"/>
    <cellStyle name="Note 2 3 12 5" xfId="7913"/>
    <cellStyle name="Note 2 3 13" xfId="3396"/>
    <cellStyle name="Note 2 3 13 2" xfId="3397"/>
    <cellStyle name="Note 2 3 13 2 2" xfId="3398"/>
    <cellStyle name="Note 2 3 13 2 3" xfId="3399"/>
    <cellStyle name="Note 2 3 13 3" xfId="3400"/>
    <cellStyle name="Note 2 3 13 4" xfId="3401"/>
    <cellStyle name="Note 2 3 13 5" xfId="7914"/>
    <cellStyle name="Note 2 3 14" xfId="3402"/>
    <cellStyle name="Note 2 3 14 2" xfId="3403"/>
    <cellStyle name="Note 2 3 14 2 2" xfId="3404"/>
    <cellStyle name="Note 2 3 14 2 3" xfId="3405"/>
    <cellStyle name="Note 2 3 14 3" xfId="3406"/>
    <cellStyle name="Note 2 3 14 4" xfId="3407"/>
    <cellStyle name="Note 2 3 14 5" xfId="7915"/>
    <cellStyle name="Note 2 3 15" xfId="3408"/>
    <cellStyle name="Note 2 3 15 2" xfId="3409"/>
    <cellStyle name="Note 2 3 15 2 2" xfId="3410"/>
    <cellStyle name="Note 2 3 15 2 3" xfId="3411"/>
    <cellStyle name="Note 2 3 15 3" xfId="3412"/>
    <cellStyle name="Note 2 3 15 4" xfId="3413"/>
    <cellStyle name="Note 2 3 15 5" xfId="7916"/>
    <cellStyle name="Note 2 3 16" xfId="3414"/>
    <cellStyle name="Note 2 3 16 2" xfId="3415"/>
    <cellStyle name="Note 2 3 16 2 2" xfId="3416"/>
    <cellStyle name="Note 2 3 16 2 3" xfId="3417"/>
    <cellStyle name="Note 2 3 16 3" xfId="3418"/>
    <cellStyle name="Note 2 3 16 4" xfId="3419"/>
    <cellStyle name="Note 2 3 16 5" xfId="7917"/>
    <cellStyle name="Note 2 3 17" xfId="3420"/>
    <cellStyle name="Note 2 3 17 2" xfId="3421"/>
    <cellStyle name="Note 2 3 17 3" xfId="3422"/>
    <cellStyle name="Note 2 3 17 4" xfId="7918"/>
    <cellStyle name="Note 2 3 18" xfId="3423"/>
    <cellStyle name="Note 2 3 18 2" xfId="3424"/>
    <cellStyle name="Note 2 3 18 2 2" xfId="3425"/>
    <cellStyle name="Note 2 3 18 2 3" xfId="3426"/>
    <cellStyle name="Note 2 3 18 3" xfId="3427"/>
    <cellStyle name="Note 2 3 18 4" xfId="3428"/>
    <cellStyle name="Note 2 3 18 5" xfId="7919"/>
    <cellStyle name="Note 2 3 18 6" xfId="7920"/>
    <cellStyle name="Note 2 3 19" xfId="3429"/>
    <cellStyle name="Note 2 3 2" xfId="3430"/>
    <cellStyle name="Note 2 3 2 10" xfId="3431"/>
    <cellStyle name="Note 2 3 2 10 2" xfId="3432"/>
    <cellStyle name="Note 2 3 2 10 2 2" xfId="3433"/>
    <cellStyle name="Note 2 3 2 10 2 3" xfId="3434"/>
    <cellStyle name="Note 2 3 2 10 3" xfId="3435"/>
    <cellStyle name="Note 2 3 2 10 4" xfId="3436"/>
    <cellStyle name="Note 2 3 2 10 5" xfId="7921"/>
    <cellStyle name="Note 2 3 2 11" xfId="3437"/>
    <cellStyle name="Note 2 3 2 11 2" xfId="3438"/>
    <cellStyle name="Note 2 3 2 11 2 2" xfId="3439"/>
    <cellStyle name="Note 2 3 2 11 2 3" xfId="3440"/>
    <cellStyle name="Note 2 3 2 11 3" xfId="3441"/>
    <cellStyle name="Note 2 3 2 11 4" xfId="3442"/>
    <cellStyle name="Note 2 3 2 11 5" xfId="7922"/>
    <cellStyle name="Note 2 3 2 12" xfId="3443"/>
    <cellStyle name="Note 2 3 2 12 2" xfId="3444"/>
    <cellStyle name="Note 2 3 2 12 2 2" xfId="3445"/>
    <cellStyle name="Note 2 3 2 12 2 3" xfId="3446"/>
    <cellStyle name="Note 2 3 2 12 3" xfId="3447"/>
    <cellStyle name="Note 2 3 2 12 4" xfId="3448"/>
    <cellStyle name="Note 2 3 2 12 5" xfId="7923"/>
    <cellStyle name="Note 2 3 2 13" xfId="3449"/>
    <cellStyle name="Note 2 3 2 13 2" xfId="3450"/>
    <cellStyle name="Note 2 3 2 13 2 2" xfId="3451"/>
    <cellStyle name="Note 2 3 2 13 2 3" xfId="3452"/>
    <cellStyle name="Note 2 3 2 13 3" xfId="3453"/>
    <cellStyle name="Note 2 3 2 13 4" xfId="3454"/>
    <cellStyle name="Note 2 3 2 13 5" xfId="7924"/>
    <cellStyle name="Note 2 3 2 14" xfId="3455"/>
    <cellStyle name="Note 2 3 2 14 2" xfId="3456"/>
    <cellStyle name="Note 2 3 2 14 2 2" xfId="3457"/>
    <cellStyle name="Note 2 3 2 14 2 3" xfId="3458"/>
    <cellStyle name="Note 2 3 2 14 3" xfId="3459"/>
    <cellStyle name="Note 2 3 2 14 4" xfId="3460"/>
    <cellStyle name="Note 2 3 2 14 5" xfId="7925"/>
    <cellStyle name="Note 2 3 2 15" xfId="3461"/>
    <cellStyle name="Note 2 3 2 15 2" xfId="3462"/>
    <cellStyle name="Note 2 3 2 15 3" xfId="3463"/>
    <cellStyle name="Note 2 3 2 15 4" xfId="7926"/>
    <cellStyle name="Note 2 3 2 16" xfId="3464"/>
    <cellStyle name="Note 2 3 2 16 2" xfId="3465"/>
    <cellStyle name="Note 2 3 2 16 2 2" xfId="3466"/>
    <cellStyle name="Note 2 3 2 16 2 3" xfId="3467"/>
    <cellStyle name="Note 2 3 2 16 3" xfId="3468"/>
    <cellStyle name="Note 2 3 2 16 4" xfId="3469"/>
    <cellStyle name="Note 2 3 2 16 5" xfId="7927"/>
    <cellStyle name="Note 2 3 2 16 6" xfId="7928"/>
    <cellStyle name="Note 2 3 2 17" xfId="3470"/>
    <cellStyle name="Note 2 3 2 18" xfId="3471"/>
    <cellStyle name="Note 2 3 2 19" xfId="7929"/>
    <cellStyle name="Note 2 3 2 2" xfId="3472"/>
    <cellStyle name="Note 2 3 2 2 10" xfId="7930"/>
    <cellStyle name="Note 2 3 2 2 11" xfId="11156"/>
    <cellStyle name="Note 2 3 2 2 2" xfId="3473"/>
    <cellStyle name="Note 2 3 2 2 2 2" xfId="3474"/>
    <cellStyle name="Note 2 3 2 2 2 2 2" xfId="3475"/>
    <cellStyle name="Note 2 3 2 2 2 2 2 2" xfId="3476"/>
    <cellStyle name="Note 2 3 2 2 2 2 2 2 2" xfId="36781"/>
    <cellStyle name="Note 2 3 2 2 2 2 2 3" xfId="3477"/>
    <cellStyle name="Note 2 3 2 2 2 2 2 4" xfId="20112"/>
    <cellStyle name="Note 2 3 2 2 2 2 3" xfId="3478"/>
    <cellStyle name="Note 2 3 2 2 2 2 3 2" xfId="39961"/>
    <cellStyle name="Note 2 3 2 2 2 2 3 3" xfId="23254"/>
    <cellStyle name="Note 2 3 2 2 2 2 4" xfId="3479"/>
    <cellStyle name="Note 2 3 2 2 2 2 4 2" xfId="42775"/>
    <cellStyle name="Note 2 3 2 2 2 2 4 3" xfId="26035"/>
    <cellStyle name="Note 2 3 2 2 2 2 5" xfId="7931"/>
    <cellStyle name="Note 2 3 2 2 2 2 5 2" xfId="31021"/>
    <cellStyle name="Note 2 3 2 2 2 2 6" xfId="7932"/>
    <cellStyle name="Note 2 3 2 2 2 2 7" xfId="14349"/>
    <cellStyle name="Note 2 3 2 2 2 3" xfId="3480"/>
    <cellStyle name="Note 2 3 2 2 2 3 2" xfId="3481"/>
    <cellStyle name="Note 2 3 2 2 2 3 2 2" xfId="34502"/>
    <cellStyle name="Note 2 3 2 2 2 3 3" xfId="3482"/>
    <cellStyle name="Note 2 3 2 2 2 3 4" xfId="17826"/>
    <cellStyle name="Note 2 3 2 2 2 4" xfId="3483"/>
    <cellStyle name="Note 2 3 2 2 2 4 2" xfId="34156"/>
    <cellStyle name="Note 2 3 2 2 2 4 3" xfId="17479"/>
    <cellStyle name="Note 2 3 2 2 2 5" xfId="3484"/>
    <cellStyle name="Note 2 3 2 2 2 5 2" xfId="35144"/>
    <cellStyle name="Note 2 3 2 2 2 5 3" xfId="18467"/>
    <cellStyle name="Note 2 3 2 2 2 6" xfId="7933"/>
    <cellStyle name="Note 2 3 2 2 2 6 2" xfId="28425"/>
    <cellStyle name="Note 2 3 2 2 2 7" xfId="7934"/>
    <cellStyle name="Note 2 3 2 2 2 8" xfId="11675"/>
    <cellStyle name="Note 2 3 2 2 3" xfId="3485"/>
    <cellStyle name="Note 2 3 2 2 3 2" xfId="3486"/>
    <cellStyle name="Note 2 3 2 2 3 2 2" xfId="3487"/>
    <cellStyle name="Note 2 3 2 2 3 2 2 2" xfId="3488"/>
    <cellStyle name="Note 2 3 2 2 3 2 2 2 2" xfId="37041"/>
    <cellStyle name="Note 2 3 2 2 3 2 2 3" xfId="3489"/>
    <cellStyle name="Note 2 3 2 2 3 2 2 4" xfId="20373"/>
    <cellStyle name="Note 2 3 2 2 3 2 3" xfId="3490"/>
    <cellStyle name="Note 2 3 2 2 3 2 3 2" xfId="40222"/>
    <cellStyle name="Note 2 3 2 2 3 2 3 3" xfId="23513"/>
    <cellStyle name="Note 2 3 2 2 3 2 4" xfId="3491"/>
    <cellStyle name="Note 2 3 2 2 3 2 4 2" xfId="43036"/>
    <cellStyle name="Note 2 3 2 2 3 2 4 3" xfId="26295"/>
    <cellStyle name="Note 2 3 2 2 3 2 5" xfId="7935"/>
    <cellStyle name="Note 2 3 2 2 3 2 5 2" xfId="31281"/>
    <cellStyle name="Note 2 3 2 2 3 2 6" xfId="7936"/>
    <cellStyle name="Note 2 3 2 2 3 2 7" xfId="14610"/>
    <cellStyle name="Note 2 3 2 2 3 3" xfId="3492"/>
    <cellStyle name="Note 2 3 2 2 3 3 2" xfId="34762"/>
    <cellStyle name="Note 2 3 2 2 3 3 3" xfId="18087"/>
    <cellStyle name="Note 2 3 2 2 3 4" xfId="3493"/>
    <cellStyle name="Note 2 3 2 2 3 4 2" xfId="38013"/>
    <cellStyle name="Note 2 3 2 2 3 4 3" xfId="21340"/>
    <cellStyle name="Note 2 3 2 2 3 5" xfId="7937"/>
    <cellStyle name="Note 2 3 2 2 3 5 2" xfId="41109"/>
    <cellStyle name="Note 2 3 2 2 3 5 3" xfId="24390"/>
    <cellStyle name="Note 2 3 2 2 3 6" xfId="7938"/>
    <cellStyle name="Note 2 3 2 2 3 6 2" xfId="28684"/>
    <cellStyle name="Note 2 3 2 2 3 7" xfId="11936"/>
    <cellStyle name="Note 2 3 2 2 4" xfId="3494"/>
    <cellStyle name="Note 2 3 2 2 4 2" xfId="3495"/>
    <cellStyle name="Note 2 3 2 2 4 2 2" xfId="3496"/>
    <cellStyle name="Note 2 3 2 2 4 2 2 2" xfId="37605"/>
    <cellStyle name="Note 2 3 2 2 4 2 2 3" xfId="20936"/>
    <cellStyle name="Note 2 3 2 2 4 2 3" xfId="3497"/>
    <cellStyle name="Note 2 3 2 2 4 2 3 2" xfId="40767"/>
    <cellStyle name="Note 2 3 2 2 4 2 3 3" xfId="24052"/>
    <cellStyle name="Note 2 3 2 2 4 2 4" xfId="26779"/>
    <cellStyle name="Note 2 3 2 2 4 2 4 2" xfId="43520"/>
    <cellStyle name="Note 2 3 2 2 4 2 5" xfId="31964"/>
    <cellStyle name="Note 2 3 2 2 4 2 6" xfId="15293"/>
    <cellStyle name="Note 2 3 2 2 4 3" xfId="3498"/>
    <cellStyle name="Note 2 3 2 2 4 3 2" xfId="35367"/>
    <cellStyle name="Note 2 3 2 2 4 3 3" xfId="18690"/>
    <cellStyle name="Note 2 3 2 2 4 4" xfId="3499"/>
    <cellStyle name="Note 2 3 2 2 4 4 2" xfId="38584"/>
    <cellStyle name="Note 2 3 2 2 4 4 3" xfId="21904"/>
    <cellStyle name="Note 2 3 2 2 4 5" xfId="7939"/>
    <cellStyle name="Note 2 3 2 2 4 5 2" xfId="41593"/>
    <cellStyle name="Note 2 3 2 2 4 5 3" xfId="24868"/>
    <cellStyle name="Note 2 3 2 2 4 6" xfId="7940"/>
    <cellStyle name="Note 2 3 2 2 4 6 2" xfId="29366"/>
    <cellStyle name="Note 2 3 2 2 4 7" xfId="12672"/>
    <cellStyle name="Note 2 3 2 2 5" xfId="3500"/>
    <cellStyle name="Note 2 3 2 2 5 2" xfId="3501"/>
    <cellStyle name="Note 2 3 2 2 5 2 2" xfId="3502"/>
    <cellStyle name="Note 2 3 2 2 5 2 2 2" xfId="36324"/>
    <cellStyle name="Note 2 3 2 2 5 2 3" xfId="3503"/>
    <cellStyle name="Note 2 3 2 2 5 2 4" xfId="19654"/>
    <cellStyle name="Note 2 3 2 2 5 3" xfId="3504"/>
    <cellStyle name="Note 2 3 2 2 5 3 2" xfId="39507"/>
    <cellStyle name="Note 2 3 2 2 5 3 3" xfId="22805"/>
    <cellStyle name="Note 2 3 2 2 5 4" xfId="3505"/>
    <cellStyle name="Note 2 3 2 2 5 4 2" xfId="42363"/>
    <cellStyle name="Note 2 3 2 2 5 4 3" xfId="25624"/>
    <cellStyle name="Note 2 3 2 2 5 5" xfId="7941"/>
    <cellStyle name="Note 2 3 2 2 5 5 2" xfId="30530"/>
    <cellStyle name="Note 2 3 2 2 5 6" xfId="7942"/>
    <cellStyle name="Note 2 3 2 2 5 7" xfId="13857"/>
    <cellStyle name="Note 2 3 2 2 6" xfId="3506"/>
    <cellStyle name="Note 2 3 2 2 6 2" xfId="3507"/>
    <cellStyle name="Note 2 3 2 2 6 2 2" xfId="34014"/>
    <cellStyle name="Note 2 3 2 2 6 3" xfId="3508"/>
    <cellStyle name="Note 2 3 2 2 6 4" xfId="17338"/>
    <cellStyle name="Note 2 3 2 2 7" xfId="3509"/>
    <cellStyle name="Note 2 3 2 2 7 2" xfId="32916"/>
    <cellStyle name="Note 2 3 2 2 7 3" xfId="16251"/>
    <cellStyle name="Note 2 3 2 2 8" xfId="3510"/>
    <cellStyle name="Note 2 3 2 2 8 2" xfId="32518"/>
    <cellStyle name="Note 2 3 2 2 8 3" xfId="15854"/>
    <cellStyle name="Note 2 3 2 2 9" xfId="7943"/>
    <cellStyle name="Note 2 3 2 2 9 2" xfId="27938"/>
    <cellStyle name="Note 2 3 2 20" xfId="10086"/>
    <cellStyle name="Note 2 3 2 21" xfId="43903"/>
    <cellStyle name="Note 2 3 2 3" xfId="3511"/>
    <cellStyle name="Note 2 3 2 3 10" xfId="11011"/>
    <cellStyle name="Note 2 3 2 3 2" xfId="3512"/>
    <cellStyle name="Note 2 3 2 3 2 2" xfId="3513"/>
    <cellStyle name="Note 2 3 2 3 2 2 2" xfId="3514"/>
    <cellStyle name="Note 2 3 2 3 2 2 2 2" xfId="36689"/>
    <cellStyle name="Note 2 3 2 3 2 2 2 3" xfId="20019"/>
    <cellStyle name="Note 2 3 2 3 2 2 3" xfId="3515"/>
    <cellStyle name="Note 2 3 2 3 2 2 3 2" xfId="39868"/>
    <cellStyle name="Note 2 3 2 3 2 2 3 3" xfId="23165"/>
    <cellStyle name="Note 2 3 2 3 2 2 4" xfId="25944"/>
    <cellStyle name="Note 2 3 2 3 2 2 4 2" xfId="42683"/>
    <cellStyle name="Note 2 3 2 3 2 2 5" xfId="30929"/>
    <cellStyle name="Note 2 3 2 3 2 2 6" xfId="14256"/>
    <cellStyle name="Note 2 3 2 3 2 3" xfId="3516"/>
    <cellStyle name="Note 2 3 2 3 2 3 2" xfId="34410"/>
    <cellStyle name="Note 2 3 2 3 2 3 3" xfId="17733"/>
    <cellStyle name="Note 2 3 2 3 2 4" xfId="3517"/>
    <cellStyle name="Note 2 3 2 3 2 4 2" xfId="33381"/>
    <cellStyle name="Note 2 3 2 3 2 4 3" xfId="16707"/>
    <cellStyle name="Note 2 3 2 3 2 5" xfId="7944"/>
    <cellStyle name="Note 2 3 2 3 2 5 2" xfId="38721"/>
    <cellStyle name="Note 2 3 2 3 2 5 3" xfId="22039"/>
    <cellStyle name="Note 2 3 2 3 2 6" xfId="7945"/>
    <cellStyle name="Note 2 3 2 3 2 6 2" xfId="28336"/>
    <cellStyle name="Note 2 3 2 3 2 7" xfId="11582"/>
    <cellStyle name="Note 2 3 2 3 3" xfId="3518"/>
    <cellStyle name="Note 2 3 2 3 3 2" xfId="3519"/>
    <cellStyle name="Note 2 3 2 3 3 2 2" xfId="20218"/>
    <cellStyle name="Note 2 3 2 3 3 2 2 2" xfId="36887"/>
    <cellStyle name="Note 2 3 2 3 3 2 3" xfId="23359"/>
    <cellStyle name="Note 2 3 2 3 3 2 3 2" xfId="40067"/>
    <cellStyle name="Note 2 3 2 3 3 2 4" xfId="26141"/>
    <cellStyle name="Note 2 3 2 3 3 2 4 2" xfId="42881"/>
    <cellStyle name="Note 2 3 2 3 3 2 5" xfId="31127"/>
    <cellStyle name="Note 2 3 2 3 3 2 6" xfId="14455"/>
    <cellStyle name="Note 2 3 2 3 3 3" xfId="3520"/>
    <cellStyle name="Note 2 3 2 3 3 3 2" xfId="34608"/>
    <cellStyle name="Note 2 3 2 3 3 3 3" xfId="17932"/>
    <cellStyle name="Note 2 3 2 3 3 4" xfId="18770"/>
    <cellStyle name="Note 2 3 2 3 3 4 2" xfId="35447"/>
    <cellStyle name="Note 2 3 2 3 3 5" xfId="21837"/>
    <cellStyle name="Note 2 3 2 3 3 5 2" xfId="38515"/>
    <cellStyle name="Note 2 3 2 3 3 6" xfId="28530"/>
    <cellStyle name="Note 2 3 2 3 3 7" xfId="11781"/>
    <cellStyle name="Note 2 3 2 3 4" xfId="3521"/>
    <cellStyle name="Note 2 3 2 3 4 2" xfId="15071"/>
    <cellStyle name="Note 2 3 2 3 4 2 2" xfId="20765"/>
    <cellStyle name="Note 2 3 2 3 4 2 2 2" xfId="37434"/>
    <cellStyle name="Note 2 3 2 3 4 2 3" xfId="23889"/>
    <cellStyle name="Note 2 3 2 3 4 2 3 2" xfId="40600"/>
    <cellStyle name="Note 2 3 2 3 4 2 4" xfId="26626"/>
    <cellStyle name="Note 2 3 2 3 4 2 4 2" xfId="43367"/>
    <cellStyle name="Note 2 3 2 3 4 2 5" xfId="31742"/>
    <cellStyle name="Note 2 3 2 3 4 3" xfId="18477"/>
    <cellStyle name="Note 2 3 2 3 4 3 2" xfId="35154"/>
    <cellStyle name="Note 2 3 2 3 4 4" xfId="21717"/>
    <cellStyle name="Note 2 3 2 3 4 4 2" xfId="38392"/>
    <cellStyle name="Note 2 3 2 3 4 5" xfId="24719"/>
    <cellStyle name="Note 2 3 2 3 4 5 2" xfId="41440"/>
    <cellStyle name="Note 2 3 2 3 4 6" xfId="29144"/>
    <cellStyle name="Note 2 3 2 3 4 7" xfId="12399"/>
    <cellStyle name="Note 2 3 2 3 5" xfId="3522"/>
    <cellStyle name="Note 2 3 2 3 5 2" xfId="19543"/>
    <cellStyle name="Note 2 3 2 3 5 2 2" xfId="36214"/>
    <cellStyle name="Note 2 3 2 3 5 3" xfId="22699"/>
    <cellStyle name="Note 2 3 2 3 5 3 2" xfId="39399"/>
    <cellStyle name="Note 2 3 2 3 5 4" xfId="25535"/>
    <cellStyle name="Note 2 3 2 3 5 4 2" xfId="42273"/>
    <cellStyle name="Note 2 3 2 3 5 5" xfId="30374"/>
    <cellStyle name="Note 2 3 2 3 5 6" xfId="13700"/>
    <cellStyle name="Note 2 3 2 3 6" xfId="7946"/>
    <cellStyle name="Note 2 3 2 3 6 2" xfId="33908"/>
    <cellStyle name="Note 2 3 2 3 6 3" xfId="17231"/>
    <cellStyle name="Note 2 3 2 3 7" xfId="7947"/>
    <cellStyle name="Note 2 3 2 3 7 2" xfId="33209"/>
    <cellStyle name="Note 2 3 2 3 7 3" xfId="16537"/>
    <cellStyle name="Note 2 3 2 3 8" xfId="16165"/>
    <cellStyle name="Note 2 3 2 3 8 2" xfId="32830"/>
    <cellStyle name="Note 2 3 2 3 9" xfId="27782"/>
    <cellStyle name="Note 2 3 2 4" xfId="3523"/>
    <cellStyle name="Note 2 3 2 4 2" xfId="3524"/>
    <cellStyle name="Note 2 3 2 4 2 2" xfId="3525"/>
    <cellStyle name="Note 2 3 2 4 2 2 2" xfId="3526"/>
    <cellStyle name="Note 2 3 2 4 2 2 2 2" xfId="35989"/>
    <cellStyle name="Note 2 3 2 4 2 2 3" xfId="3527"/>
    <cellStyle name="Note 2 3 2 4 2 2 4" xfId="19319"/>
    <cellStyle name="Note 2 3 2 4 2 3" xfId="3528"/>
    <cellStyle name="Note 2 3 2 4 2 3 2" xfId="39190"/>
    <cellStyle name="Note 2 3 2 4 2 3 3" xfId="22496"/>
    <cellStyle name="Note 2 3 2 4 2 4" xfId="3529"/>
    <cellStyle name="Note 2 3 2 4 2 4 2" xfId="42097"/>
    <cellStyle name="Note 2 3 2 4 2 4 3" xfId="25360"/>
    <cellStyle name="Note 2 3 2 4 2 5" xfId="7948"/>
    <cellStyle name="Note 2 3 2 4 2 5 2" xfId="30119"/>
    <cellStyle name="Note 2 3 2 4 2 6" xfId="7949"/>
    <cellStyle name="Note 2 3 2 4 2 7" xfId="13444"/>
    <cellStyle name="Note 2 3 2 4 3" xfId="3530"/>
    <cellStyle name="Note 2 3 2 4 3 2" xfId="3531"/>
    <cellStyle name="Note 2 3 2 4 3 2 2" xfId="37860"/>
    <cellStyle name="Note 2 3 2 4 3 2 3" xfId="21190"/>
    <cellStyle name="Note 2 3 2 4 3 3" xfId="3532"/>
    <cellStyle name="Note 2 3 2 4 3 3 2" xfId="41016"/>
    <cellStyle name="Note 2 3 2 4 3 3 3" xfId="24298"/>
    <cellStyle name="Note 2 3 2 4 3 4" xfId="26989"/>
    <cellStyle name="Note 2 3 2 4 3 4 2" xfId="43730"/>
    <cellStyle name="Note 2 3 2 4 3 5" xfId="32254"/>
    <cellStyle name="Note 2 3 2 4 3 6" xfId="15583"/>
    <cellStyle name="Note 2 3 2 4 4" xfId="3533"/>
    <cellStyle name="Note 2 3 2 4 4 2" xfId="33674"/>
    <cellStyle name="Note 2 3 2 4 4 3" xfId="16998"/>
    <cellStyle name="Note 2 3 2 4 5" xfId="3534"/>
    <cellStyle name="Note 2 3 2 4 5 2" xfId="32587"/>
    <cellStyle name="Note 2 3 2 4 5 3" xfId="15922"/>
    <cellStyle name="Note 2 3 2 4 6" xfId="7950"/>
    <cellStyle name="Note 2 3 2 4 6 2" xfId="32409"/>
    <cellStyle name="Note 2 3 2 4 6 3" xfId="15748"/>
    <cellStyle name="Note 2 3 2 4 7" xfId="7951"/>
    <cellStyle name="Note 2 3 2 4 7 2" xfId="27530"/>
    <cellStyle name="Note 2 3 2 4 8" xfId="10759"/>
    <cellStyle name="Note 2 3 2 5" xfId="3535"/>
    <cellStyle name="Note 2 3 2 5 2" xfId="3536"/>
    <cellStyle name="Note 2 3 2 5 2 2" xfId="3537"/>
    <cellStyle name="Note 2 3 2 5 2 2 2" xfId="3538"/>
    <cellStyle name="Note 2 3 2 5 2 2 3" xfId="3539"/>
    <cellStyle name="Note 2 3 2 5 2 2 4" xfId="35679"/>
    <cellStyle name="Note 2 3 2 5 2 3" xfId="3540"/>
    <cellStyle name="Note 2 3 2 5 2 4" xfId="3541"/>
    <cellStyle name="Note 2 3 2 5 2 5" xfId="7952"/>
    <cellStyle name="Note 2 3 2 5 2 6" xfId="7953"/>
    <cellStyle name="Note 2 3 2 5 2 7" xfId="19008"/>
    <cellStyle name="Note 2 3 2 5 3" xfId="3542"/>
    <cellStyle name="Note 2 3 2 5 3 2" xfId="38899"/>
    <cellStyle name="Note 2 3 2 5 3 3" xfId="22208"/>
    <cellStyle name="Note 2 3 2 5 4" xfId="3543"/>
    <cellStyle name="Note 2 3 2 5 4 2" xfId="41851"/>
    <cellStyle name="Note 2 3 2 5 4 3" xfId="25116"/>
    <cellStyle name="Note 2 3 2 5 5" xfId="7954"/>
    <cellStyle name="Note 2 3 2 5 5 2" xfId="29746"/>
    <cellStyle name="Note 2 3 2 5 6" xfId="7955"/>
    <cellStyle name="Note 2 3 2 5 7" xfId="13069"/>
    <cellStyle name="Note 2 3 2 6" xfId="3544"/>
    <cellStyle name="Note 2 3 2 6 2" xfId="3545"/>
    <cellStyle name="Note 2 3 2 6 2 2" xfId="3546"/>
    <cellStyle name="Note 2 3 2 6 2 2 2" xfId="3547"/>
    <cellStyle name="Note 2 3 2 6 2 2 3" xfId="3548"/>
    <cellStyle name="Note 2 3 2 6 2 3" xfId="3549"/>
    <cellStyle name="Note 2 3 2 6 2 4" xfId="3550"/>
    <cellStyle name="Note 2 3 2 6 2 5" xfId="7956"/>
    <cellStyle name="Note 2 3 2 6 2 6" xfId="7957"/>
    <cellStyle name="Note 2 3 2 6 3" xfId="3551"/>
    <cellStyle name="Note 2 3 2 6 4" xfId="3552"/>
    <cellStyle name="Note 2 3 2 6 5" xfId="7958"/>
    <cellStyle name="Note 2 3 2 6 6" xfId="7959"/>
    <cellStyle name="Note 2 3 2 6 7" xfId="27156"/>
    <cellStyle name="Note 2 3 2 7" xfId="3553"/>
    <cellStyle name="Note 2 3 2 7 2" xfId="3554"/>
    <cellStyle name="Note 2 3 2 7 2 2" xfId="3555"/>
    <cellStyle name="Note 2 3 2 7 2 3" xfId="3556"/>
    <cellStyle name="Note 2 3 2 7 3" xfId="3557"/>
    <cellStyle name="Note 2 3 2 7 4" xfId="3558"/>
    <cellStyle name="Note 2 3 2 7 5" xfId="7960"/>
    <cellStyle name="Note 2 3 2 8" xfId="3559"/>
    <cellStyle name="Note 2 3 2 8 2" xfId="3560"/>
    <cellStyle name="Note 2 3 2 8 2 2" xfId="3561"/>
    <cellStyle name="Note 2 3 2 8 2 3" xfId="3562"/>
    <cellStyle name="Note 2 3 2 8 3" xfId="3563"/>
    <cellStyle name="Note 2 3 2 8 4" xfId="3564"/>
    <cellStyle name="Note 2 3 2 8 5" xfId="7961"/>
    <cellStyle name="Note 2 3 2 9" xfId="3565"/>
    <cellStyle name="Note 2 3 2 9 2" xfId="3566"/>
    <cellStyle name="Note 2 3 2 9 2 2" xfId="3567"/>
    <cellStyle name="Note 2 3 2 9 2 3" xfId="3568"/>
    <cellStyle name="Note 2 3 2 9 3" xfId="3569"/>
    <cellStyle name="Note 2 3 2 9 4" xfId="3570"/>
    <cellStyle name="Note 2 3 2 9 5" xfId="7962"/>
    <cellStyle name="Note 2 3 20" xfId="3571"/>
    <cellStyle name="Note 2 3 21" xfId="7963"/>
    <cellStyle name="Note 2 3 22" xfId="10014"/>
    <cellStyle name="Note 2 3 23" xfId="43904"/>
    <cellStyle name="Note 2 3 3" xfId="3572"/>
    <cellStyle name="Note 2 3 3 10" xfId="3573"/>
    <cellStyle name="Note 2 3 3 10 2" xfId="3574"/>
    <cellStyle name="Note 2 3 3 10 2 2" xfId="3575"/>
    <cellStyle name="Note 2 3 3 10 2 3" xfId="3576"/>
    <cellStyle name="Note 2 3 3 10 3" xfId="3577"/>
    <cellStyle name="Note 2 3 3 10 4" xfId="3578"/>
    <cellStyle name="Note 2 3 3 10 5" xfId="7964"/>
    <cellStyle name="Note 2 3 3 11" xfId="3579"/>
    <cellStyle name="Note 2 3 3 11 2" xfId="3580"/>
    <cellStyle name="Note 2 3 3 11 2 2" xfId="3581"/>
    <cellStyle name="Note 2 3 3 11 2 3" xfId="3582"/>
    <cellStyle name="Note 2 3 3 11 3" xfId="3583"/>
    <cellStyle name="Note 2 3 3 11 4" xfId="3584"/>
    <cellStyle name="Note 2 3 3 11 5" xfId="7965"/>
    <cellStyle name="Note 2 3 3 12" xfId="3585"/>
    <cellStyle name="Note 2 3 3 12 2" xfId="3586"/>
    <cellStyle name="Note 2 3 3 12 2 2" xfId="3587"/>
    <cellStyle name="Note 2 3 3 12 2 3" xfId="3588"/>
    <cellStyle name="Note 2 3 3 12 3" xfId="3589"/>
    <cellStyle name="Note 2 3 3 12 4" xfId="3590"/>
    <cellStyle name="Note 2 3 3 12 5" xfId="7966"/>
    <cellStyle name="Note 2 3 3 13" xfId="3591"/>
    <cellStyle name="Note 2 3 3 13 2" xfId="3592"/>
    <cellStyle name="Note 2 3 3 13 2 2" xfId="3593"/>
    <cellStyle name="Note 2 3 3 13 2 3" xfId="3594"/>
    <cellStyle name="Note 2 3 3 13 3" xfId="3595"/>
    <cellStyle name="Note 2 3 3 13 4" xfId="3596"/>
    <cellStyle name="Note 2 3 3 13 5" xfId="7967"/>
    <cellStyle name="Note 2 3 3 14" xfId="3597"/>
    <cellStyle name="Note 2 3 3 14 2" xfId="3598"/>
    <cellStyle name="Note 2 3 3 14 2 2" xfId="3599"/>
    <cellStyle name="Note 2 3 3 14 2 3" xfId="3600"/>
    <cellStyle name="Note 2 3 3 14 3" xfId="3601"/>
    <cellStyle name="Note 2 3 3 14 4" xfId="3602"/>
    <cellStyle name="Note 2 3 3 14 5" xfId="7968"/>
    <cellStyle name="Note 2 3 3 15" xfId="3603"/>
    <cellStyle name="Note 2 3 3 15 2" xfId="3604"/>
    <cellStyle name="Note 2 3 3 15 3" xfId="3605"/>
    <cellStyle name="Note 2 3 3 15 4" xfId="7969"/>
    <cellStyle name="Note 2 3 3 16" xfId="3606"/>
    <cellStyle name="Note 2 3 3 16 2" xfId="3607"/>
    <cellStyle name="Note 2 3 3 16 2 2" xfId="3608"/>
    <cellStyle name="Note 2 3 3 16 2 3" xfId="3609"/>
    <cellStyle name="Note 2 3 3 16 3" xfId="3610"/>
    <cellStyle name="Note 2 3 3 16 4" xfId="3611"/>
    <cellStyle name="Note 2 3 3 16 5" xfId="7970"/>
    <cellStyle name="Note 2 3 3 16 6" xfId="7971"/>
    <cellStyle name="Note 2 3 3 17" xfId="3612"/>
    <cellStyle name="Note 2 3 3 18" xfId="3613"/>
    <cellStyle name="Note 2 3 3 19" xfId="7972"/>
    <cellStyle name="Note 2 3 3 2" xfId="3614"/>
    <cellStyle name="Note 2 3 3 2 10" xfId="7973"/>
    <cellStyle name="Note 2 3 3 2 11" xfId="11616"/>
    <cellStyle name="Note 2 3 3 2 2" xfId="3615"/>
    <cellStyle name="Note 2 3 3 2 2 2" xfId="3616"/>
    <cellStyle name="Note 2 3 3 2 2 2 2" xfId="3617"/>
    <cellStyle name="Note 2 3 3 2 2 2 2 2" xfId="3618"/>
    <cellStyle name="Note 2 3 3 2 2 2 2 3" xfId="3619"/>
    <cellStyle name="Note 2 3 3 2 2 2 2 4" xfId="36723"/>
    <cellStyle name="Note 2 3 3 2 2 2 3" xfId="3620"/>
    <cellStyle name="Note 2 3 3 2 2 2 4" xfId="3621"/>
    <cellStyle name="Note 2 3 3 2 2 2 5" xfId="7974"/>
    <cellStyle name="Note 2 3 3 2 2 2 6" xfId="7975"/>
    <cellStyle name="Note 2 3 3 2 2 2 7" xfId="20053"/>
    <cellStyle name="Note 2 3 3 2 2 3" xfId="3622"/>
    <cellStyle name="Note 2 3 3 2 2 3 2" xfId="3623"/>
    <cellStyle name="Note 2 3 3 2 2 3 2 2" xfId="39902"/>
    <cellStyle name="Note 2 3 3 2 2 3 3" xfId="3624"/>
    <cellStyle name="Note 2 3 3 2 2 3 4" xfId="23197"/>
    <cellStyle name="Note 2 3 3 2 2 4" xfId="3625"/>
    <cellStyle name="Note 2 3 3 2 2 4 2" xfId="42716"/>
    <cellStyle name="Note 2 3 3 2 2 4 3" xfId="25977"/>
    <cellStyle name="Note 2 3 3 2 2 5" xfId="3626"/>
    <cellStyle name="Note 2 3 3 2 2 5 2" xfId="30963"/>
    <cellStyle name="Note 2 3 3 2 2 6" xfId="7976"/>
    <cellStyle name="Note 2 3 3 2 2 7" xfId="7977"/>
    <cellStyle name="Note 2 3 3 2 2 8" xfId="14290"/>
    <cellStyle name="Note 2 3 3 2 3" xfId="3627"/>
    <cellStyle name="Note 2 3 3 2 3 2" xfId="3628"/>
    <cellStyle name="Note 2 3 3 2 3 2 2" xfId="3629"/>
    <cellStyle name="Note 2 3 3 2 3 2 2 2" xfId="3630"/>
    <cellStyle name="Note 2 3 3 2 3 2 2 3" xfId="3631"/>
    <cellStyle name="Note 2 3 3 2 3 2 3" xfId="3632"/>
    <cellStyle name="Note 2 3 3 2 3 2 4" xfId="3633"/>
    <cellStyle name="Note 2 3 3 2 3 2 5" xfId="7978"/>
    <cellStyle name="Note 2 3 3 2 3 2 6" xfId="7979"/>
    <cellStyle name="Note 2 3 3 2 3 2 7" xfId="34444"/>
    <cellStyle name="Note 2 3 3 2 3 3" xfId="3634"/>
    <cellStyle name="Note 2 3 3 2 3 4" xfId="3635"/>
    <cellStyle name="Note 2 3 3 2 3 5" xfId="7980"/>
    <cellStyle name="Note 2 3 3 2 3 6" xfId="17767"/>
    <cellStyle name="Note 2 3 3 2 4" xfId="3636"/>
    <cellStyle name="Note 2 3 3 2 4 2" xfId="3637"/>
    <cellStyle name="Note 2 3 3 2 4 2 2" xfId="3638"/>
    <cellStyle name="Note 2 3 3 2 4 2 3" xfId="3639"/>
    <cellStyle name="Note 2 3 3 2 4 2 4" xfId="35626"/>
    <cellStyle name="Note 2 3 3 2 4 3" xfId="3640"/>
    <cellStyle name="Note 2 3 3 2 4 4" xfId="3641"/>
    <cellStyle name="Note 2 3 3 2 4 5" xfId="7981"/>
    <cellStyle name="Note 2 3 3 2 4 6" xfId="7982"/>
    <cellStyle name="Note 2 3 3 2 4 7" xfId="18947"/>
    <cellStyle name="Note 2 3 3 2 5" xfId="3642"/>
    <cellStyle name="Note 2 3 3 2 5 2" xfId="3643"/>
    <cellStyle name="Note 2 3 3 2 5 2 2" xfId="3644"/>
    <cellStyle name="Note 2 3 3 2 5 2 3" xfId="3645"/>
    <cellStyle name="Note 2 3 3 2 5 2 4" xfId="33721"/>
    <cellStyle name="Note 2 3 3 2 5 3" xfId="3646"/>
    <cellStyle name="Note 2 3 3 2 5 4" xfId="3647"/>
    <cellStyle name="Note 2 3 3 2 5 5" xfId="7983"/>
    <cellStyle name="Note 2 3 3 2 5 6" xfId="7984"/>
    <cellStyle name="Note 2 3 3 2 5 7" xfId="17045"/>
    <cellStyle name="Note 2 3 3 2 6" xfId="3648"/>
    <cellStyle name="Note 2 3 3 2 6 2" xfId="3649"/>
    <cellStyle name="Note 2 3 3 2 6 3" xfId="3650"/>
    <cellStyle name="Note 2 3 3 2 6 4" xfId="28368"/>
    <cellStyle name="Note 2 3 3 2 7" xfId="3651"/>
    <cellStyle name="Note 2 3 3 2 8" xfId="3652"/>
    <cellStyle name="Note 2 3 3 2 9" xfId="7985"/>
    <cellStyle name="Note 2 3 3 20" xfId="11066"/>
    <cellStyle name="Note 2 3 3 3" xfId="3653"/>
    <cellStyle name="Note 2 3 3 3 2" xfId="3654"/>
    <cellStyle name="Note 2 3 3 3 2 2" xfId="3655"/>
    <cellStyle name="Note 2 3 3 3 2 2 2" xfId="3656"/>
    <cellStyle name="Note 2 3 3 3 2 2 2 2" xfId="36986"/>
    <cellStyle name="Note 2 3 3 3 2 2 3" xfId="3657"/>
    <cellStyle name="Note 2 3 3 3 2 2 4" xfId="20317"/>
    <cellStyle name="Note 2 3 3 3 2 3" xfId="3658"/>
    <cellStyle name="Note 2 3 3 3 2 3 2" xfId="40166"/>
    <cellStyle name="Note 2 3 3 3 2 3 3" xfId="23458"/>
    <cellStyle name="Note 2 3 3 3 2 4" xfId="3659"/>
    <cellStyle name="Note 2 3 3 3 2 4 2" xfId="42980"/>
    <cellStyle name="Note 2 3 3 3 2 4 3" xfId="26240"/>
    <cellStyle name="Note 2 3 3 3 2 5" xfId="7986"/>
    <cellStyle name="Note 2 3 3 3 2 5 2" xfId="31226"/>
    <cellStyle name="Note 2 3 3 3 2 6" xfId="7987"/>
    <cellStyle name="Note 2 3 3 3 2 7" xfId="14554"/>
    <cellStyle name="Note 2 3 3 3 3" xfId="3660"/>
    <cellStyle name="Note 2 3 3 3 3 2" xfId="3661"/>
    <cellStyle name="Note 2 3 3 3 3 2 2" xfId="34707"/>
    <cellStyle name="Note 2 3 3 3 3 3" xfId="3662"/>
    <cellStyle name="Note 2 3 3 3 3 4" xfId="18031"/>
    <cellStyle name="Note 2 3 3 3 4" xfId="3663"/>
    <cellStyle name="Note 2 3 3 3 4 2" xfId="37957"/>
    <cellStyle name="Note 2 3 3 3 4 3" xfId="21285"/>
    <cellStyle name="Note 2 3 3 3 5" xfId="3664"/>
    <cellStyle name="Note 2 3 3 3 5 2" xfId="33361"/>
    <cellStyle name="Note 2 3 3 3 5 3" xfId="16687"/>
    <cellStyle name="Note 2 3 3 3 6" xfId="7988"/>
    <cellStyle name="Note 2 3 3 3 6 2" xfId="28629"/>
    <cellStyle name="Note 2 3 3 3 7" xfId="7989"/>
    <cellStyle name="Note 2 3 3 3 8" xfId="11880"/>
    <cellStyle name="Note 2 3 3 4" xfId="3665"/>
    <cellStyle name="Note 2 3 3 4 2" xfId="3666"/>
    <cellStyle name="Note 2 3 3 4 2 2" xfId="3667"/>
    <cellStyle name="Note 2 3 3 4 2 2 2" xfId="3668"/>
    <cellStyle name="Note 2 3 3 4 2 2 2 2" xfId="37507"/>
    <cellStyle name="Note 2 3 3 4 2 2 3" xfId="3669"/>
    <cellStyle name="Note 2 3 3 4 2 2 4" xfId="20838"/>
    <cellStyle name="Note 2 3 3 4 2 3" xfId="3670"/>
    <cellStyle name="Note 2 3 3 4 2 3 2" xfId="40671"/>
    <cellStyle name="Note 2 3 3 4 2 3 3" xfId="23958"/>
    <cellStyle name="Note 2 3 3 4 2 4" xfId="3671"/>
    <cellStyle name="Note 2 3 3 4 2 4 2" xfId="43434"/>
    <cellStyle name="Note 2 3 3 4 2 4 3" xfId="26693"/>
    <cellStyle name="Note 2 3 3 4 2 5" xfId="7990"/>
    <cellStyle name="Note 2 3 3 4 2 5 2" xfId="31835"/>
    <cellStyle name="Note 2 3 3 4 2 6" xfId="7991"/>
    <cellStyle name="Note 2 3 3 4 2 7" xfId="15164"/>
    <cellStyle name="Note 2 3 3 4 3" xfId="3672"/>
    <cellStyle name="Note 2 3 3 4 3 2" xfId="3673"/>
    <cellStyle name="Note 2 3 3 4 3 2 2" xfId="35252"/>
    <cellStyle name="Note 2 3 3 4 3 3" xfId="3674"/>
    <cellStyle name="Note 2 3 3 4 3 4" xfId="18575"/>
    <cellStyle name="Note 2 3 3 4 4" xfId="3675"/>
    <cellStyle name="Note 2 3 3 4 4 2" xfId="38478"/>
    <cellStyle name="Note 2 3 3 4 4 3" xfId="21800"/>
    <cellStyle name="Note 2 3 3 4 5" xfId="3676"/>
    <cellStyle name="Note 2 3 3 4 5 2" xfId="41507"/>
    <cellStyle name="Note 2 3 3 4 5 3" xfId="24784"/>
    <cellStyle name="Note 2 3 3 4 6" xfId="7992"/>
    <cellStyle name="Note 2 3 3 4 6 2" xfId="29237"/>
    <cellStyle name="Note 2 3 3 4 7" xfId="7993"/>
    <cellStyle name="Note 2 3 3 4 8" xfId="12525"/>
    <cellStyle name="Note 2 3 3 5" xfId="3677"/>
    <cellStyle name="Note 2 3 3 5 2" xfId="3678"/>
    <cellStyle name="Note 2 3 3 5 2 2" xfId="3679"/>
    <cellStyle name="Note 2 3 3 5 2 2 2" xfId="3680"/>
    <cellStyle name="Note 2 3 3 5 2 2 3" xfId="3681"/>
    <cellStyle name="Note 2 3 3 5 2 2 4" xfId="36255"/>
    <cellStyle name="Note 2 3 3 5 2 3" xfId="3682"/>
    <cellStyle name="Note 2 3 3 5 2 4" xfId="3683"/>
    <cellStyle name="Note 2 3 3 5 2 5" xfId="7994"/>
    <cellStyle name="Note 2 3 3 5 2 6" xfId="7995"/>
    <cellStyle name="Note 2 3 3 5 2 7" xfId="19584"/>
    <cellStyle name="Note 2 3 3 5 3" xfId="3684"/>
    <cellStyle name="Note 2 3 3 5 3 2" xfId="39439"/>
    <cellStyle name="Note 2 3 3 5 3 3" xfId="22739"/>
    <cellStyle name="Note 2 3 3 5 4" xfId="3685"/>
    <cellStyle name="Note 2 3 3 5 4 2" xfId="42307"/>
    <cellStyle name="Note 2 3 3 5 4 3" xfId="25569"/>
    <cellStyle name="Note 2 3 3 5 5" xfId="7996"/>
    <cellStyle name="Note 2 3 3 5 5 2" xfId="30432"/>
    <cellStyle name="Note 2 3 3 5 6" xfId="7997"/>
    <cellStyle name="Note 2 3 3 5 7" xfId="13758"/>
    <cellStyle name="Note 2 3 3 6" xfId="3686"/>
    <cellStyle name="Note 2 3 3 6 2" xfId="3687"/>
    <cellStyle name="Note 2 3 3 6 2 2" xfId="3688"/>
    <cellStyle name="Note 2 3 3 6 2 2 2" xfId="3689"/>
    <cellStyle name="Note 2 3 3 6 2 2 3" xfId="3690"/>
    <cellStyle name="Note 2 3 3 6 2 3" xfId="3691"/>
    <cellStyle name="Note 2 3 3 6 2 4" xfId="3692"/>
    <cellStyle name="Note 2 3 3 6 2 5" xfId="7998"/>
    <cellStyle name="Note 2 3 3 6 2 6" xfId="7999"/>
    <cellStyle name="Note 2 3 3 6 2 7" xfId="33947"/>
    <cellStyle name="Note 2 3 3 6 3" xfId="3693"/>
    <cellStyle name="Note 2 3 3 6 4" xfId="3694"/>
    <cellStyle name="Note 2 3 3 6 5" xfId="8000"/>
    <cellStyle name="Note 2 3 3 6 6" xfId="8001"/>
    <cellStyle name="Note 2 3 3 6 7" xfId="17270"/>
    <cellStyle name="Note 2 3 3 7" xfId="3695"/>
    <cellStyle name="Note 2 3 3 7 2" xfId="3696"/>
    <cellStyle name="Note 2 3 3 7 2 2" xfId="3697"/>
    <cellStyle name="Note 2 3 3 7 2 3" xfId="3698"/>
    <cellStyle name="Note 2 3 3 7 2 4" xfId="32918"/>
    <cellStyle name="Note 2 3 3 7 3" xfId="3699"/>
    <cellStyle name="Note 2 3 3 7 4" xfId="3700"/>
    <cellStyle name="Note 2 3 3 7 5" xfId="8002"/>
    <cellStyle name="Note 2 3 3 7 6" xfId="16253"/>
    <cellStyle name="Note 2 3 3 8" xfId="3701"/>
    <cellStyle name="Note 2 3 3 8 2" xfId="3702"/>
    <cellStyle name="Note 2 3 3 8 2 2" xfId="3703"/>
    <cellStyle name="Note 2 3 3 8 2 3" xfId="3704"/>
    <cellStyle name="Note 2 3 3 8 2 4" xfId="41039"/>
    <cellStyle name="Note 2 3 3 8 3" xfId="3705"/>
    <cellStyle name="Note 2 3 3 8 4" xfId="3706"/>
    <cellStyle name="Note 2 3 3 8 5" xfId="8003"/>
    <cellStyle name="Note 2 3 3 8 6" xfId="24321"/>
    <cellStyle name="Note 2 3 3 9" xfId="3707"/>
    <cellStyle name="Note 2 3 3 9 2" xfId="3708"/>
    <cellStyle name="Note 2 3 3 9 2 2" xfId="3709"/>
    <cellStyle name="Note 2 3 3 9 2 3" xfId="3710"/>
    <cellStyle name="Note 2 3 3 9 3" xfId="3711"/>
    <cellStyle name="Note 2 3 3 9 4" xfId="3712"/>
    <cellStyle name="Note 2 3 3 9 5" xfId="8004"/>
    <cellStyle name="Note 2 3 3 9 6" xfId="27840"/>
    <cellStyle name="Note 2 3 4" xfId="3713"/>
    <cellStyle name="Note 2 3 4 10" xfId="8005"/>
    <cellStyle name="Note 2 3 4 11" xfId="11169"/>
    <cellStyle name="Note 2 3 4 2" xfId="3714"/>
    <cellStyle name="Note 2 3 4 2 2" xfId="3715"/>
    <cellStyle name="Note 2 3 4 2 2 2" xfId="3716"/>
    <cellStyle name="Note 2 3 4 2 2 2 2" xfId="3717"/>
    <cellStyle name="Note 2 3 4 2 2 2 2 2" xfId="36798"/>
    <cellStyle name="Note 2 3 4 2 2 2 3" xfId="3718"/>
    <cellStyle name="Note 2 3 4 2 2 2 4" xfId="20129"/>
    <cellStyle name="Note 2 3 4 2 2 3" xfId="3719"/>
    <cellStyle name="Note 2 3 4 2 2 3 2" xfId="39978"/>
    <cellStyle name="Note 2 3 4 2 2 3 3" xfId="23271"/>
    <cellStyle name="Note 2 3 4 2 2 4" xfId="3720"/>
    <cellStyle name="Note 2 3 4 2 2 4 2" xfId="42792"/>
    <cellStyle name="Note 2 3 4 2 2 4 3" xfId="26052"/>
    <cellStyle name="Note 2 3 4 2 2 5" xfId="8006"/>
    <cellStyle name="Note 2 3 4 2 2 5 2" xfId="31038"/>
    <cellStyle name="Note 2 3 4 2 2 6" xfId="8007"/>
    <cellStyle name="Note 2 3 4 2 2 7" xfId="14366"/>
    <cellStyle name="Note 2 3 4 2 3" xfId="3721"/>
    <cellStyle name="Note 2 3 4 2 3 2" xfId="3722"/>
    <cellStyle name="Note 2 3 4 2 3 2 2" xfId="34519"/>
    <cellStyle name="Note 2 3 4 2 3 3" xfId="3723"/>
    <cellStyle name="Note 2 3 4 2 3 4" xfId="17843"/>
    <cellStyle name="Note 2 3 4 2 4" xfId="3724"/>
    <cellStyle name="Note 2 3 4 2 4 2" xfId="32279"/>
    <cellStyle name="Note 2 3 4 2 4 3" xfId="15608"/>
    <cellStyle name="Note 2 3 4 2 5" xfId="3725"/>
    <cellStyle name="Note 2 3 4 2 5 2" xfId="39342"/>
    <cellStyle name="Note 2 3 4 2 5 3" xfId="22642"/>
    <cellStyle name="Note 2 3 4 2 6" xfId="8008"/>
    <cellStyle name="Note 2 3 4 2 6 2" xfId="28442"/>
    <cellStyle name="Note 2 3 4 2 7" xfId="8009"/>
    <cellStyle name="Note 2 3 4 2 8" xfId="11692"/>
    <cellStyle name="Note 2 3 4 3" xfId="3726"/>
    <cellStyle name="Note 2 3 4 3 2" xfId="3727"/>
    <cellStyle name="Note 2 3 4 3 2 2" xfId="3728"/>
    <cellStyle name="Note 2 3 4 3 2 2 2" xfId="3729"/>
    <cellStyle name="Note 2 3 4 3 2 2 2 2" xfId="37058"/>
    <cellStyle name="Note 2 3 4 3 2 2 3" xfId="3730"/>
    <cellStyle name="Note 2 3 4 3 2 2 4" xfId="20390"/>
    <cellStyle name="Note 2 3 4 3 2 3" xfId="3731"/>
    <cellStyle name="Note 2 3 4 3 2 3 2" xfId="40239"/>
    <cellStyle name="Note 2 3 4 3 2 3 3" xfId="23530"/>
    <cellStyle name="Note 2 3 4 3 2 4" xfId="3732"/>
    <cellStyle name="Note 2 3 4 3 2 4 2" xfId="43053"/>
    <cellStyle name="Note 2 3 4 3 2 4 3" xfId="26312"/>
    <cellStyle name="Note 2 3 4 3 2 5" xfId="8010"/>
    <cellStyle name="Note 2 3 4 3 2 5 2" xfId="31298"/>
    <cellStyle name="Note 2 3 4 3 2 6" xfId="8011"/>
    <cellStyle name="Note 2 3 4 3 2 7" xfId="14627"/>
    <cellStyle name="Note 2 3 4 3 3" xfId="3733"/>
    <cellStyle name="Note 2 3 4 3 3 2" xfId="34779"/>
    <cellStyle name="Note 2 3 4 3 3 3" xfId="18104"/>
    <cellStyle name="Note 2 3 4 3 4" xfId="3734"/>
    <cellStyle name="Note 2 3 4 3 4 2" xfId="38030"/>
    <cellStyle name="Note 2 3 4 3 4 3" xfId="21357"/>
    <cellStyle name="Note 2 3 4 3 5" xfId="8012"/>
    <cellStyle name="Note 2 3 4 3 5 2" xfId="41126"/>
    <cellStyle name="Note 2 3 4 3 5 3" xfId="24407"/>
    <cellStyle name="Note 2 3 4 3 6" xfId="8013"/>
    <cellStyle name="Note 2 3 4 3 6 2" xfId="28701"/>
    <cellStyle name="Note 2 3 4 3 7" xfId="11953"/>
    <cellStyle name="Note 2 3 4 4" xfId="3735"/>
    <cellStyle name="Note 2 3 4 4 2" xfId="3736"/>
    <cellStyle name="Note 2 3 4 4 2 2" xfId="3737"/>
    <cellStyle name="Note 2 3 4 4 2 2 2" xfId="37627"/>
    <cellStyle name="Note 2 3 4 4 2 2 3" xfId="20958"/>
    <cellStyle name="Note 2 3 4 4 2 3" xfId="3738"/>
    <cellStyle name="Note 2 3 4 4 2 3 2" xfId="40789"/>
    <cellStyle name="Note 2 3 4 4 2 3 3" xfId="24073"/>
    <cellStyle name="Note 2 3 4 4 2 4" xfId="26801"/>
    <cellStyle name="Note 2 3 4 4 2 4 2" xfId="43542"/>
    <cellStyle name="Note 2 3 4 4 2 5" xfId="31986"/>
    <cellStyle name="Note 2 3 4 4 2 6" xfId="15315"/>
    <cellStyle name="Note 2 3 4 4 3" xfId="3739"/>
    <cellStyle name="Note 2 3 4 4 3 2" xfId="35389"/>
    <cellStyle name="Note 2 3 4 4 3 3" xfId="18712"/>
    <cellStyle name="Note 2 3 4 4 4" xfId="3740"/>
    <cellStyle name="Note 2 3 4 4 4 2" xfId="38606"/>
    <cellStyle name="Note 2 3 4 4 4 3" xfId="21925"/>
    <cellStyle name="Note 2 3 4 4 5" xfId="8014"/>
    <cellStyle name="Note 2 3 4 4 5 2" xfId="41615"/>
    <cellStyle name="Note 2 3 4 4 5 3" xfId="24889"/>
    <cellStyle name="Note 2 3 4 4 6" xfId="8015"/>
    <cellStyle name="Note 2 3 4 4 6 2" xfId="29388"/>
    <cellStyle name="Note 2 3 4 4 7" xfId="12695"/>
    <cellStyle name="Note 2 3 4 5" xfId="3741"/>
    <cellStyle name="Note 2 3 4 5 2" xfId="3742"/>
    <cellStyle name="Note 2 3 4 5 2 2" xfId="3743"/>
    <cellStyle name="Note 2 3 4 5 2 2 2" xfId="36341"/>
    <cellStyle name="Note 2 3 4 5 2 3" xfId="3744"/>
    <cellStyle name="Note 2 3 4 5 2 4" xfId="19671"/>
    <cellStyle name="Note 2 3 4 5 3" xfId="3745"/>
    <cellStyle name="Note 2 3 4 5 3 2" xfId="39524"/>
    <cellStyle name="Note 2 3 4 5 3 3" xfId="22822"/>
    <cellStyle name="Note 2 3 4 5 4" xfId="3746"/>
    <cellStyle name="Note 2 3 4 5 4 2" xfId="42380"/>
    <cellStyle name="Note 2 3 4 5 4 3" xfId="25641"/>
    <cellStyle name="Note 2 3 4 5 5" xfId="8016"/>
    <cellStyle name="Note 2 3 4 5 5 2" xfId="30547"/>
    <cellStyle name="Note 2 3 4 5 6" xfId="8017"/>
    <cellStyle name="Note 2 3 4 5 7" xfId="13874"/>
    <cellStyle name="Note 2 3 4 6" xfId="3747"/>
    <cellStyle name="Note 2 3 4 6 2" xfId="3748"/>
    <cellStyle name="Note 2 3 4 6 2 2" xfId="34031"/>
    <cellStyle name="Note 2 3 4 6 3" xfId="3749"/>
    <cellStyle name="Note 2 3 4 6 4" xfId="17355"/>
    <cellStyle name="Note 2 3 4 7" xfId="3750"/>
    <cellStyle name="Note 2 3 4 7 2" xfId="35196"/>
    <cellStyle name="Note 2 3 4 7 3" xfId="18519"/>
    <cellStyle name="Note 2 3 4 8" xfId="3751"/>
    <cellStyle name="Note 2 3 4 8 2" xfId="32984"/>
    <cellStyle name="Note 2 3 4 8 3" xfId="16316"/>
    <cellStyle name="Note 2 3 4 9" xfId="8018"/>
    <cellStyle name="Note 2 3 4 9 2" xfId="27955"/>
    <cellStyle name="Note 2 3 5" xfId="3752"/>
    <cellStyle name="Note 2 3 5 2" xfId="3753"/>
    <cellStyle name="Note 2 3 5 2 2" xfId="3754"/>
    <cellStyle name="Note 2 3 5 2 2 2" xfId="3755"/>
    <cellStyle name="Note 2 3 5 2 2 2 2" xfId="37557"/>
    <cellStyle name="Note 2 3 5 2 2 2 3" xfId="20888"/>
    <cellStyle name="Note 2 3 5 2 2 3" xfId="3756"/>
    <cellStyle name="Note 2 3 5 2 2 3 2" xfId="40719"/>
    <cellStyle name="Note 2 3 5 2 2 3 3" xfId="24005"/>
    <cellStyle name="Note 2 3 5 2 2 4" xfId="26732"/>
    <cellStyle name="Note 2 3 5 2 2 4 2" xfId="43473"/>
    <cellStyle name="Note 2 3 5 2 2 5" xfId="31889"/>
    <cellStyle name="Note 2 3 5 2 2 6" xfId="15218"/>
    <cellStyle name="Note 2 3 5 2 3" xfId="3757"/>
    <cellStyle name="Note 2 3 5 2 3 2" xfId="35302"/>
    <cellStyle name="Note 2 3 5 2 3 3" xfId="18625"/>
    <cellStyle name="Note 2 3 5 2 4" xfId="3758"/>
    <cellStyle name="Note 2 3 5 2 4 2" xfId="38528"/>
    <cellStyle name="Note 2 3 5 2 4 3" xfId="21849"/>
    <cellStyle name="Note 2 3 5 2 5" xfId="8019"/>
    <cellStyle name="Note 2 3 5 2 5 2" xfId="41546"/>
    <cellStyle name="Note 2 3 5 2 5 3" xfId="24822"/>
    <cellStyle name="Note 2 3 5 2 6" xfId="8020"/>
    <cellStyle name="Note 2 3 5 2 6 2" xfId="29291"/>
    <cellStyle name="Note 2 3 5 2 7" xfId="12580"/>
    <cellStyle name="Note 2 3 5 3" xfId="3759"/>
    <cellStyle name="Note 2 3 5 3 2" xfId="3760"/>
    <cellStyle name="Note 2 3 5 3 2 2" xfId="35929"/>
    <cellStyle name="Note 2 3 5 3 2 3" xfId="19258"/>
    <cellStyle name="Note 2 3 5 3 3" xfId="3761"/>
    <cellStyle name="Note 2 3 5 3 3 2" xfId="39131"/>
    <cellStyle name="Note 2 3 5 3 3 3" xfId="22438"/>
    <cellStyle name="Note 2 3 5 3 4" xfId="25303"/>
    <cellStyle name="Note 2 3 5 3 4 2" xfId="42039"/>
    <cellStyle name="Note 2 3 5 3 5" xfId="30057"/>
    <cellStyle name="Note 2 3 5 3 6" xfId="13381"/>
    <cellStyle name="Note 2 3 5 4" xfId="3762"/>
    <cellStyle name="Note 2 3 5 4 2" xfId="33613"/>
    <cellStyle name="Note 2 3 5 4 3" xfId="16937"/>
    <cellStyle name="Note 2 3 5 5" xfId="3763"/>
    <cellStyle name="Note 2 3 5 5 2" xfId="33132"/>
    <cellStyle name="Note 2 3 5 5 3" xfId="16462"/>
    <cellStyle name="Note 2 3 5 6" xfId="8021"/>
    <cellStyle name="Note 2 3 5 6 2" xfId="33061"/>
    <cellStyle name="Note 2 3 5 6 3" xfId="16393"/>
    <cellStyle name="Note 2 3 5 7" xfId="8022"/>
    <cellStyle name="Note 2 3 5 7 2" xfId="27468"/>
    <cellStyle name="Note 2 3 5 8" xfId="10699"/>
    <cellStyle name="Note 2 3 6" xfId="3764"/>
    <cellStyle name="Note 2 3 6 2" xfId="3765"/>
    <cellStyle name="Note 2 3 6 2 2" xfId="3766"/>
    <cellStyle name="Note 2 3 6 2 2 2" xfId="3767"/>
    <cellStyle name="Note 2 3 6 2 2 2 2" xfId="37676"/>
    <cellStyle name="Note 2 3 6 2 2 3" xfId="3768"/>
    <cellStyle name="Note 2 3 6 2 2 4" xfId="21007"/>
    <cellStyle name="Note 2 3 6 2 3" xfId="3769"/>
    <cellStyle name="Note 2 3 6 2 3 2" xfId="40838"/>
    <cellStyle name="Note 2 3 6 2 3 3" xfId="24121"/>
    <cellStyle name="Note 2 3 6 2 4" xfId="3770"/>
    <cellStyle name="Note 2 3 6 2 4 2" xfId="43591"/>
    <cellStyle name="Note 2 3 6 2 4 3" xfId="26850"/>
    <cellStyle name="Note 2 3 6 2 5" xfId="8023"/>
    <cellStyle name="Note 2 3 6 2 5 2" xfId="32035"/>
    <cellStyle name="Note 2 3 6 2 6" xfId="8024"/>
    <cellStyle name="Note 2 3 6 2 7" xfId="15364"/>
    <cellStyle name="Note 2 3 6 3" xfId="3771"/>
    <cellStyle name="Note 2 3 6 3 2" xfId="3772"/>
    <cellStyle name="Note 2 3 6 3 2 2" xfId="35440"/>
    <cellStyle name="Note 2 3 6 3 3" xfId="3773"/>
    <cellStyle name="Note 2 3 6 3 4" xfId="18763"/>
    <cellStyle name="Note 2 3 6 4" xfId="3774"/>
    <cellStyle name="Note 2 3 6 4 2" xfId="38656"/>
    <cellStyle name="Note 2 3 6 4 3" xfId="21974"/>
    <cellStyle name="Note 2 3 6 5" xfId="3775"/>
    <cellStyle name="Note 2 3 6 5 2" xfId="41664"/>
    <cellStyle name="Note 2 3 6 5 3" xfId="24937"/>
    <cellStyle name="Note 2 3 6 6" xfId="8025"/>
    <cellStyle name="Note 2 3 6 6 2" xfId="29437"/>
    <cellStyle name="Note 2 3 6 7" xfId="8026"/>
    <cellStyle name="Note 2 3 6 8" xfId="12746"/>
    <cellStyle name="Note 2 3 7" xfId="3776"/>
    <cellStyle name="Note 2 3 7 2" xfId="3777"/>
    <cellStyle name="Note 2 3 7 2 2" xfId="3778"/>
    <cellStyle name="Note 2 3 7 2 2 2" xfId="3779"/>
    <cellStyle name="Note 2 3 7 2 2 3" xfId="3780"/>
    <cellStyle name="Note 2 3 7 2 2 4" xfId="35653"/>
    <cellStyle name="Note 2 3 7 2 3" xfId="3781"/>
    <cellStyle name="Note 2 3 7 2 4" xfId="3782"/>
    <cellStyle name="Note 2 3 7 2 5" xfId="8027"/>
    <cellStyle name="Note 2 3 7 2 6" xfId="8028"/>
    <cellStyle name="Note 2 3 7 2 7" xfId="18978"/>
    <cellStyle name="Note 2 3 7 3" xfId="3783"/>
    <cellStyle name="Note 2 3 7 3 2" xfId="38869"/>
    <cellStyle name="Note 2 3 7 3 3" xfId="22182"/>
    <cellStyle name="Note 2 3 7 4" xfId="3784"/>
    <cellStyle name="Note 2 3 7 4 2" xfId="41823"/>
    <cellStyle name="Note 2 3 7 4 3" xfId="25092"/>
    <cellStyle name="Note 2 3 7 5" xfId="8029"/>
    <cellStyle name="Note 2 3 7 5 2" xfId="29717"/>
    <cellStyle name="Note 2 3 7 6" xfId="8030"/>
    <cellStyle name="Note 2 3 7 7" xfId="13036"/>
    <cellStyle name="Note 2 3 8" xfId="3785"/>
    <cellStyle name="Note 2 3 8 2" xfId="3786"/>
    <cellStyle name="Note 2 3 8 2 2" xfId="3787"/>
    <cellStyle name="Note 2 3 8 2 2 2" xfId="3788"/>
    <cellStyle name="Note 2 3 8 2 2 3" xfId="3789"/>
    <cellStyle name="Note 2 3 8 2 3" xfId="3790"/>
    <cellStyle name="Note 2 3 8 2 4" xfId="3791"/>
    <cellStyle name="Note 2 3 8 2 5" xfId="8031"/>
    <cellStyle name="Note 2 3 8 2 6" xfId="8032"/>
    <cellStyle name="Note 2 3 8 3" xfId="3792"/>
    <cellStyle name="Note 2 3 8 4" xfId="3793"/>
    <cellStyle name="Note 2 3 8 5" xfId="8033"/>
    <cellStyle name="Note 2 3 8 6" xfId="8034"/>
    <cellStyle name="Note 2 3 8 7" xfId="27119"/>
    <cellStyle name="Note 2 3 9" xfId="3794"/>
    <cellStyle name="Note 2 3 9 2" xfId="3795"/>
    <cellStyle name="Note 2 3 9 2 2" xfId="3796"/>
    <cellStyle name="Note 2 3 9 2 3" xfId="3797"/>
    <cellStyle name="Note 2 3 9 3" xfId="3798"/>
    <cellStyle name="Note 2 3 9 4" xfId="3799"/>
    <cellStyle name="Note 2 3 9 5" xfId="8035"/>
    <cellStyle name="Note 2 4" xfId="3800"/>
    <cellStyle name="Note 2 4 10" xfId="8036"/>
    <cellStyle name="Note 2 4 11" xfId="10015"/>
    <cellStyle name="Note 2 4 12" xfId="43902"/>
    <cellStyle name="Note 2 4 2" xfId="3801"/>
    <cellStyle name="Note 2 4 2 10" xfId="43901"/>
    <cellStyle name="Note 2 4 2 2" xfId="3802"/>
    <cellStyle name="Note 2 4 2 2 10" xfId="11157"/>
    <cellStyle name="Note 2 4 2 2 2" xfId="3803"/>
    <cellStyle name="Note 2 4 2 2 2 2" xfId="3804"/>
    <cellStyle name="Note 2 4 2 2 2 2 2" xfId="20113"/>
    <cellStyle name="Note 2 4 2 2 2 2 2 2" xfId="36782"/>
    <cellStyle name="Note 2 4 2 2 2 2 3" xfId="23255"/>
    <cellStyle name="Note 2 4 2 2 2 2 3 2" xfId="39962"/>
    <cellStyle name="Note 2 4 2 2 2 2 4" xfId="26036"/>
    <cellStyle name="Note 2 4 2 2 2 2 4 2" xfId="42776"/>
    <cellStyle name="Note 2 4 2 2 2 2 5" xfId="31022"/>
    <cellStyle name="Note 2 4 2 2 2 2 6" xfId="14350"/>
    <cellStyle name="Note 2 4 2 2 2 3" xfId="3805"/>
    <cellStyle name="Note 2 4 2 2 2 3 2" xfId="34503"/>
    <cellStyle name="Note 2 4 2 2 2 3 3" xfId="17827"/>
    <cellStyle name="Note 2 4 2 2 2 4" xfId="16722"/>
    <cellStyle name="Note 2 4 2 2 2 4 2" xfId="33396"/>
    <cellStyle name="Note 2 4 2 2 2 5" xfId="24318"/>
    <cellStyle name="Note 2 4 2 2 2 5 2" xfId="41036"/>
    <cellStyle name="Note 2 4 2 2 2 6" xfId="28426"/>
    <cellStyle name="Note 2 4 2 2 2 7" xfId="11676"/>
    <cellStyle name="Note 2 4 2 2 3" xfId="3806"/>
    <cellStyle name="Note 2 4 2 2 3 2" xfId="14611"/>
    <cellStyle name="Note 2 4 2 2 3 2 2" xfId="20374"/>
    <cellStyle name="Note 2 4 2 2 3 2 2 2" xfId="37042"/>
    <cellStyle name="Note 2 4 2 2 3 2 3" xfId="23514"/>
    <cellStyle name="Note 2 4 2 2 3 2 3 2" xfId="40223"/>
    <cellStyle name="Note 2 4 2 2 3 2 4" xfId="26296"/>
    <cellStyle name="Note 2 4 2 2 3 2 4 2" xfId="43037"/>
    <cellStyle name="Note 2 4 2 2 3 2 5" xfId="31282"/>
    <cellStyle name="Note 2 4 2 2 3 3" xfId="18088"/>
    <cellStyle name="Note 2 4 2 2 3 3 2" xfId="34763"/>
    <cellStyle name="Note 2 4 2 2 3 4" xfId="21341"/>
    <cellStyle name="Note 2 4 2 2 3 4 2" xfId="38014"/>
    <cellStyle name="Note 2 4 2 2 3 5" xfId="24391"/>
    <cellStyle name="Note 2 4 2 2 3 5 2" xfId="41110"/>
    <cellStyle name="Note 2 4 2 2 3 6" xfId="28685"/>
    <cellStyle name="Note 2 4 2 2 3 7" xfId="11937"/>
    <cellStyle name="Note 2 4 2 2 4" xfId="3807"/>
    <cellStyle name="Note 2 4 2 2 4 2" xfId="15294"/>
    <cellStyle name="Note 2 4 2 2 4 2 2" xfId="20937"/>
    <cellStyle name="Note 2 4 2 2 4 2 2 2" xfId="37606"/>
    <cellStyle name="Note 2 4 2 2 4 2 3" xfId="24053"/>
    <cellStyle name="Note 2 4 2 2 4 2 3 2" xfId="40768"/>
    <cellStyle name="Note 2 4 2 2 4 2 4" xfId="26780"/>
    <cellStyle name="Note 2 4 2 2 4 2 4 2" xfId="43521"/>
    <cellStyle name="Note 2 4 2 2 4 2 5" xfId="31965"/>
    <cellStyle name="Note 2 4 2 2 4 3" xfId="18691"/>
    <cellStyle name="Note 2 4 2 2 4 3 2" xfId="35368"/>
    <cellStyle name="Note 2 4 2 2 4 4" xfId="21905"/>
    <cellStyle name="Note 2 4 2 2 4 4 2" xfId="38585"/>
    <cellStyle name="Note 2 4 2 2 4 5" xfId="24869"/>
    <cellStyle name="Note 2 4 2 2 4 5 2" xfId="41594"/>
    <cellStyle name="Note 2 4 2 2 4 6" xfId="29367"/>
    <cellStyle name="Note 2 4 2 2 4 7" xfId="12673"/>
    <cellStyle name="Note 2 4 2 2 5" xfId="8037"/>
    <cellStyle name="Note 2 4 2 2 5 2" xfId="19655"/>
    <cellStyle name="Note 2 4 2 2 5 2 2" xfId="36325"/>
    <cellStyle name="Note 2 4 2 2 5 3" xfId="22806"/>
    <cellStyle name="Note 2 4 2 2 5 3 2" xfId="39508"/>
    <cellStyle name="Note 2 4 2 2 5 4" xfId="25625"/>
    <cellStyle name="Note 2 4 2 2 5 4 2" xfId="42364"/>
    <cellStyle name="Note 2 4 2 2 5 5" xfId="30531"/>
    <cellStyle name="Note 2 4 2 2 5 6" xfId="13858"/>
    <cellStyle name="Note 2 4 2 2 6" xfId="8038"/>
    <cellStyle name="Note 2 4 2 2 6 2" xfId="34015"/>
    <cellStyle name="Note 2 4 2 2 6 3" xfId="17339"/>
    <cellStyle name="Note 2 4 2 2 7" xfId="15782"/>
    <cellStyle name="Note 2 4 2 2 7 2" xfId="32444"/>
    <cellStyle name="Note 2 4 2 2 8" xfId="22993"/>
    <cellStyle name="Note 2 4 2 2 8 2" xfId="39695"/>
    <cellStyle name="Note 2 4 2 2 9" xfId="27939"/>
    <cellStyle name="Note 2 4 2 3" xfId="3808"/>
    <cellStyle name="Note 2 4 2 3 10" xfId="11010"/>
    <cellStyle name="Note 2 4 2 3 2" xfId="3809"/>
    <cellStyle name="Note 2 4 2 3 2 2" xfId="3810"/>
    <cellStyle name="Note 2 4 2 3 2 2 2" xfId="20018"/>
    <cellStyle name="Note 2 4 2 3 2 2 2 2" xfId="36688"/>
    <cellStyle name="Note 2 4 2 3 2 2 3" xfId="23164"/>
    <cellStyle name="Note 2 4 2 3 2 2 3 2" xfId="39867"/>
    <cellStyle name="Note 2 4 2 3 2 2 4" xfId="25943"/>
    <cellStyle name="Note 2 4 2 3 2 2 4 2" xfId="42682"/>
    <cellStyle name="Note 2 4 2 3 2 2 5" xfId="30928"/>
    <cellStyle name="Note 2 4 2 3 2 2 6" xfId="14255"/>
    <cellStyle name="Note 2 4 2 3 2 3" xfId="3811"/>
    <cellStyle name="Note 2 4 2 3 2 3 2" xfId="34409"/>
    <cellStyle name="Note 2 4 2 3 2 3 3" xfId="17732"/>
    <cellStyle name="Note 2 4 2 3 2 4" xfId="21217"/>
    <cellStyle name="Note 2 4 2 3 2 4 2" xfId="37888"/>
    <cellStyle name="Note 2 4 2 3 2 5" xfId="24183"/>
    <cellStyle name="Note 2 4 2 3 2 5 2" xfId="40900"/>
    <cellStyle name="Note 2 4 2 3 2 6" xfId="28335"/>
    <cellStyle name="Note 2 4 2 3 2 7" xfId="11581"/>
    <cellStyle name="Note 2 4 2 3 3" xfId="3812"/>
    <cellStyle name="Note 2 4 2 3 3 2" xfId="14211"/>
    <cellStyle name="Note 2 4 2 3 3 2 2" xfId="19974"/>
    <cellStyle name="Note 2 4 2 3 3 2 2 2" xfId="36644"/>
    <cellStyle name="Note 2 4 2 3 3 2 3" xfId="23120"/>
    <cellStyle name="Note 2 4 2 3 3 2 3 2" xfId="39823"/>
    <cellStyle name="Note 2 4 2 3 3 2 4" xfId="25899"/>
    <cellStyle name="Note 2 4 2 3 3 2 4 2" xfId="42638"/>
    <cellStyle name="Note 2 4 2 3 3 2 5" xfId="30884"/>
    <cellStyle name="Note 2 4 2 3 3 3" xfId="17688"/>
    <cellStyle name="Note 2 4 2 3 3 3 2" xfId="34365"/>
    <cellStyle name="Note 2 4 2 3 3 4" xfId="17168"/>
    <cellStyle name="Note 2 4 2 3 3 4 2" xfId="33844"/>
    <cellStyle name="Note 2 4 2 3 3 5" xfId="18291"/>
    <cellStyle name="Note 2 4 2 3 3 5 2" xfId="34966"/>
    <cellStyle name="Note 2 4 2 3 3 6" xfId="28291"/>
    <cellStyle name="Note 2 4 2 3 3 7" xfId="11537"/>
    <cellStyle name="Note 2 4 2 3 4" xfId="3813"/>
    <cellStyle name="Note 2 4 2 3 4 2" xfId="15070"/>
    <cellStyle name="Note 2 4 2 3 4 2 2" xfId="20764"/>
    <cellStyle name="Note 2 4 2 3 4 2 2 2" xfId="37433"/>
    <cellStyle name="Note 2 4 2 3 4 2 3" xfId="23888"/>
    <cellStyle name="Note 2 4 2 3 4 2 3 2" xfId="40599"/>
    <cellStyle name="Note 2 4 2 3 4 2 4" xfId="26625"/>
    <cellStyle name="Note 2 4 2 3 4 2 4 2" xfId="43366"/>
    <cellStyle name="Note 2 4 2 3 4 2 5" xfId="31741"/>
    <cellStyle name="Note 2 4 2 3 4 3" xfId="18476"/>
    <cellStyle name="Note 2 4 2 3 4 3 2" xfId="35153"/>
    <cellStyle name="Note 2 4 2 3 4 4" xfId="21716"/>
    <cellStyle name="Note 2 4 2 3 4 4 2" xfId="38391"/>
    <cellStyle name="Note 2 4 2 3 4 5" xfId="24718"/>
    <cellStyle name="Note 2 4 2 3 4 5 2" xfId="41439"/>
    <cellStyle name="Note 2 4 2 3 4 6" xfId="29143"/>
    <cellStyle name="Note 2 4 2 3 4 7" xfId="12398"/>
    <cellStyle name="Note 2 4 2 3 5" xfId="8039"/>
    <cellStyle name="Note 2 4 2 3 5 2" xfId="19542"/>
    <cellStyle name="Note 2 4 2 3 5 2 2" xfId="36213"/>
    <cellStyle name="Note 2 4 2 3 5 3" xfId="22698"/>
    <cellStyle name="Note 2 4 2 3 5 3 2" xfId="39398"/>
    <cellStyle name="Note 2 4 2 3 5 4" xfId="25534"/>
    <cellStyle name="Note 2 4 2 3 5 4 2" xfId="42272"/>
    <cellStyle name="Note 2 4 2 3 5 5" xfId="30373"/>
    <cellStyle name="Note 2 4 2 3 5 6" xfId="13699"/>
    <cellStyle name="Note 2 4 2 3 6" xfId="8040"/>
    <cellStyle name="Note 2 4 2 3 6 2" xfId="33907"/>
    <cellStyle name="Note 2 4 2 3 6 3" xfId="17230"/>
    <cellStyle name="Note 2 4 2 3 7" xfId="15830"/>
    <cellStyle name="Note 2 4 2 3 7 2" xfId="32494"/>
    <cellStyle name="Note 2 4 2 3 8" xfId="16431"/>
    <cellStyle name="Note 2 4 2 3 8 2" xfId="33100"/>
    <cellStyle name="Note 2 4 2 3 9" xfId="27781"/>
    <cellStyle name="Note 2 4 2 4" xfId="3814"/>
    <cellStyle name="Note 2 4 2 4 2" xfId="3815"/>
    <cellStyle name="Note 2 4 2 4 2 2" xfId="19320"/>
    <cellStyle name="Note 2 4 2 4 2 2 2" xfId="35990"/>
    <cellStyle name="Note 2 4 2 4 2 3" xfId="22497"/>
    <cellStyle name="Note 2 4 2 4 2 3 2" xfId="39191"/>
    <cellStyle name="Note 2 4 2 4 2 4" xfId="25361"/>
    <cellStyle name="Note 2 4 2 4 2 4 2" xfId="42098"/>
    <cellStyle name="Note 2 4 2 4 2 5" xfId="30120"/>
    <cellStyle name="Note 2 4 2 4 2 6" xfId="13445"/>
    <cellStyle name="Note 2 4 2 4 3" xfId="3816"/>
    <cellStyle name="Note 2 4 2 4 3 2" xfId="21191"/>
    <cellStyle name="Note 2 4 2 4 3 2 2" xfId="37861"/>
    <cellStyle name="Note 2 4 2 4 3 3" xfId="24299"/>
    <cellStyle name="Note 2 4 2 4 3 3 2" xfId="41017"/>
    <cellStyle name="Note 2 4 2 4 3 4" xfId="26990"/>
    <cellStyle name="Note 2 4 2 4 3 4 2" xfId="43731"/>
    <cellStyle name="Note 2 4 2 4 3 5" xfId="32255"/>
    <cellStyle name="Note 2 4 2 4 3 6" xfId="15584"/>
    <cellStyle name="Note 2 4 2 4 4" xfId="16999"/>
    <cellStyle name="Note 2 4 2 4 4 2" xfId="33675"/>
    <cellStyle name="Note 2 4 2 4 5" xfId="15921"/>
    <cellStyle name="Note 2 4 2 4 5 2" xfId="32586"/>
    <cellStyle name="Note 2 4 2 4 6" xfId="16294"/>
    <cellStyle name="Note 2 4 2 4 6 2" xfId="32960"/>
    <cellStyle name="Note 2 4 2 4 7" xfId="27531"/>
    <cellStyle name="Note 2 4 2 4 8" xfId="10760"/>
    <cellStyle name="Note 2 4 2 5" xfId="3817"/>
    <cellStyle name="Note 2 4 2 5 2" xfId="19009"/>
    <cellStyle name="Note 2 4 2 5 2 2" xfId="35680"/>
    <cellStyle name="Note 2 4 2 5 3" xfId="22209"/>
    <cellStyle name="Note 2 4 2 5 3 2" xfId="38900"/>
    <cellStyle name="Note 2 4 2 5 4" xfId="25117"/>
    <cellStyle name="Note 2 4 2 5 4 2" xfId="41852"/>
    <cellStyle name="Note 2 4 2 5 5" xfId="29747"/>
    <cellStyle name="Note 2 4 2 5 6" xfId="13070"/>
    <cellStyle name="Note 2 4 2 6" xfId="3818"/>
    <cellStyle name="Note 2 4 2 6 2" xfId="27157"/>
    <cellStyle name="Note 2 4 2 7" xfId="8041"/>
    <cellStyle name="Note 2 4 2 8" xfId="8042"/>
    <cellStyle name="Note 2 4 2 9" xfId="10087"/>
    <cellStyle name="Note 2 4 3" xfId="3819"/>
    <cellStyle name="Note 2 4 3 10" xfId="11067"/>
    <cellStyle name="Note 2 4 3 2" xfId="3820"/>
    <cellStyle name="Note 2 4 3 2 2" xfId="3821"/>
    <cellStyle name="Note 2 4 3 2 2 2" xfId="3822"/>
    <cellStyle name="Note 2 4 3 2 2 2 2" xfId="36724"/>
    <cellStyle name="Note 2 4 3 2 2 2 3" xfId="20054"/>
    <cellStyle name="Note 2 4 3 2 2 3" xfId="3823"/>
    <cellStyle name="Note 2 4 3 2 2 3 2" xfId="39903"/>
    <cellStyle name="Note 2 4 3 2 2 3 3" xfId="23198"/>
    <cellStyle name="Note 2 4 3 2 2 4" xfId="25978"/>
    <cellStyle name="Note 2 4 3 2 2 4 2" xfId="42717"/>
    <cellStyle name="Note 2 4 3 2 2 5" xfId="30964"/>
    <cellStyle name="Note 2 4 3 2 2 6" xfId="14291"/>
    <cellStyle name="Note 2 4 3 2 3" xfId="3824"/>
    <cellStyle name="Note 2 4 3 2 3 2" xfId="34445"/>
    <cellStyle name="Note 2 4 3 2 3 3" xfId="17768"/>
    <cellStyle name="Note 2 4 3 2 4" xfId="3825"/>
    <cellStyle name="Note 2 4 3 2 4 2" xfId="37236"/>
    <cellStyle name="Note 2 4 3 2 4 3" xfId="20568"/>
    <cellStyle name="Note 2 4 3 2 5" xfId="8043"/>
    <cellStyle name="Note 2 4 3 2 5 2" xfId="38910"/>
    <cellStyle name="Note 2 4 3 2 5 3" xfId="22219"/>
    <cellStyle name="Note 2 4 3 2 6" xfId="8044"/>
    <cellStyle name="Note 2 4 3 2 6 2" xfId="28369"/>
    <cellStyle name="Note 2 4 3 2 7" xfId="11617"/>
    <cellStyle name="Note 2 4 3 3" xfId="3826"/>
    <cellStyle name="Note 2 4 3 3 2" xfId="14555"/>
    <cellStyle name="Note 2 4 3 3 2 2" xfId="20318"/>
    <cellStyle name="Note 2 4 3 3 2 2 2" xfId="36987"/>
    <cellStyle name="Note 2 4 3 3 2 3" xfId="23459"/>
    <cellStyle name="Note 2 4 3 3 2 3 2" xfId="40167"/>
    <cellStyle name="Note 2 4 3 3 2 4" xfId="26241"/>
    <cellStyle name="Note 2 4 3 3 2 4 2" xfId="42981"/>
    <cellStyle name="Note 2 4 3 3 2 5" xfId="31227"/>
    <cellStyle name="Note 2 4 3 3 3" xfId="18032"/>
    <cellStyle name="Note 2 4 3 3 3 2" xfId="34708"/>
    <cellStyle name="Note 2 4 3 3 4" xfId="21286"/>
    <cellStyle name="Note 2 4 3 3 4 2" xfId="37958"/>
    <cellStyle name="Note 2 4 3 3 5" xfId="21141"/>
    <cellStyle name="Note 2 4 3 3 5 2" xfId="37811"/>
    <cellStyle name="Note 2 4 3 3 6" xfId="28630"/>
    <cellStyle name="Note 2 4 3 3 7" xfId="11881"/>
    <cellStyle name="Note 2 4 3 4" xfId="3827"/>
    <cellStyle name="Note 2 4 3 4 2" xfId="15165"/>
    <cellStyle name="Note 2 4 3 4 2 2" xfId="20839"/>
    <cellStyle name="Note 2 4 3 4 2 2 2" xfId="37508"/>
    <cellStyle name="Note 2 4 3 4 2 3" xfId="23959"/>
    <cellStyle name="Note 2 4 3 4 2 3 2" xfId="40672"/>
    <cellStyle name="Note 2 4 3 4 2 4" xfId="26694"/>
    <cellStyle name="Note 2 4 3 4 2 4 2" xfId="43435"/>
    <cellStyle name="Note 2 4 3 4 2 5" xfId="31836"/>
    <cellStyle name="Note 2 4 3 4 3" xfId="18576"/>
    <cellStyle name="Note 2 4 3 4 3 2" xfId="35253"/>
    <cellStyle name="Note 2 4 3 4 4" xfId="21801"/>
    <cellStyle name="Note 2 4 3 4 4 2" xfId="38479"/>
    <cellStyle name="Note 2 4 3 4 5" xfId="24785"/>
    <cellStyle name="Note 2 4 3 4 5 2" xfId="41508"/>
    <cellStyle name="Note 2 4 3 4 6" xfId="29238"/>
    <cellStyle name="Note 2 4 3 4 7" xfId="12526"/>
    <cellStyle name="Note 2 4 3 5" xfId="8045"/>
    <cellStyle name="Note 2 4 3 5 2" xfId="19585"/>
    <cellStyle name="Note 2 4 3 5 2 2" xfId="36256"/>
    <cellStyle name="Note 2 4 3 5 3" xfId="22740"/>
    <cellStyle name="Note 2 4 3 5 3 2" xfId="39440"/>
    <cellStyle name="Note 2 4 3 5 4" xfId="25570"/>
    <cellStyle name="Note 2 4 3 5 4 2" xfId="42308"/>
    <cellStyle name="Note 2 4 3 5 5" xfId="30433"/>
    <cellStyle name="Note 2 4 3 5 6" xfId="13759"/>
    <cellStyle name="Note 2 4 3 6" xfId="8046"/>
    <cellStyle name="Note 2 4 3 6 2" xfId="33948"/>
    <cellStyle name="Note 2 4 3 6 3" xfId="17271"/>
    <cellStyle name="Note 2 4 3 7" xfId="15809"/>
    <cellStyle name="Note 2 4 3 7 2" xfId="32471"/>
    <cellStyle name="Note 2 4 3 8" xfId="16028"/>
    <cellStyle name="Note 2 4 3 8 2" xfId="32694"/>
    <cellStyle name="Note 2 4 3 9" xfId="27841"/>
    <cellStyle name="Note 2 4 4" xfId="3828"/>
    <cellStyle name="Note 2 4 4 10" xfId="11128"/>
    <cellStyle name="Note 2 4 4 2" xfId="3829"/>
    <cellStyle name="Note 2 4 4 2 2" xfId="3830"/>
    <cellStyle name="Note 2 4 4 2 2 2" xfId="20099"/>
    <cellStyle name="Note 2 4 4 2 2 2 2" xfId="36769"/>
    <cellStyle name="Note 2 4 4 2 2 3" xfId="23243"/>
    <cellStyle name="Note 2 4 4 2 2 3 2" xfId="39948"/>
    <cellStyle name="Note 2 4 4 2 2 4" xfId="26023"/>
    <cellStyle name="Note 2 4 4 2 2 4 2" xfId="42762"/>
    <cellStyle name="Note 2 4 4 2 2 5" xfId="31009"/>
    <cellStyle name="Note 2 4 4 2 2 6" xfId="14336"/>
    <cellStyle name="Note 2 4 4 2 3" xfId="3831"/>
    <cellStyle name="Note 2 4 4 2 3 2" xfId="34490"/>
    <cellStyle name="Note 2 4 4 2 3 3" xfId="17813"/>
    <cellStyle name="Note 2 4 4 2 4" xfId="19837"/>
    <cellStyle name="Note 2 4 4 2 4 2" xfId="36507"/>
    <cellStyle name="Note 2 4 4 2 5" xfId="21260"/>
    <cellStyle name="Note 2 4 4 2 5 2" xfId="37932"/>
    <cellStyle name="Note 2 4 4 2 6" xfId="28414"/>
    <cellStyle name="Note 2 4 4 2 7" xfId="11662"/>
    <cellStyle name="Note 2 4 4 3" xfId="3832"/>
    <cellStyle name="Note 2 4 4 3 2" xfId="14597"/>
    <cellStyle name="Note 2 4 4 3 2 2" xfId="20360"/>
    <cellStyle name="Note 2 4 4 3 2 2 2" xfId="37029"/>
    <cellStyle name="Note 2 4 4 3 2 3" xfId="23501"/>
    <cellStyle name="Note 2 4 4 3 2 3 2" xfId="40209"/>
    <cellStyle name="Note 2 4 4 3 2 4" xfId="26283"/>
    <cellStyle name="Note 2 4 4 3 2 4 2" xfId="43023"/>
    <cellStyle name="Note 2 4 4 3 2 5" xfId="31269"/>
    <cellStyle name="Note 2 4 4 3 3" xfId="18074"/>
    <cellStyle name="Note 2 4 4 3 3 2" xfId="34750"/>
    <cellStyle name="Note 2 4 4 3 4" xfId="21328"/>
    <cellStyle name="Note 2 4 4 3 4 2" xfId="38000"/>
    <cellStyle name="Note 2 4 4 3 5" xfId="24378"/>
    <cellStyle name="Note 2 4 4 3 5 2" xfId="41096"/>
    <cellStyle name="Note 2 4 4 3 6" xfId="28672"/>
    <cellStyle name="Note 2 4 4 3 7" xfId="11923"/>
    <cellStyle name="Note 2 4 4 4" xfId="3833"/>
    <cellStyle name="Note 2 4 4 4 2" xfId="15244"/>
    <cellStyle name="Note 2 4 4 4 2 2" xfId="20904"/>
    <cellStyle name="Note 2 4 4 4 2 2 2" xfId="37573"/>
    <cellStyle name="Note 2 4 4 4 2 3" xfId="24021"/>
    <cellStyle name="Note 2 4 4 4 2 3 2" xfId="40735"/>
    <cellStyle name="Note 2 4 4 4 2 4" xfId="26748"/>
    <cellStyle name="Note 2 4 4 4 2 4 2" xfId="43489"/>
    <cellStyle name="Note 2 4 4 4 2 5" xfId="31915"/>
    <cellStyle name="Note 2 4 4 4 3" xfId="18645"/>
    <cellStyle name="Note 2 4 4 4 3 2" xfId="35322"/>
    <cellStyle name="Note 2 4 4 4 4" xfId="21866"/>
    <cellStyle name="Note 2 4 4 4 4 2" xfId="38545"/>
    <cellStyle name="Note 2 4 4 4 5" xfId="24838"/>
    <cellStyle name="Note 2 4 4 4 5 2" xfId="41562"/>
    <cellStyle name="Note 2 4 4 4 6" xfId="29317"/>
    <cellStyle name="Note 2 4 4 4 7" xfId="12609"/>
    <cellStyle name="Note 2 4 4 5" xfId="8047"/>
    <cellStyle name="Note 2 4 4 5 2" xfId="19640"/>
    <cellStyle name="Note 2 4 4 5 2 2" xfId="36311"/>
    <cellStyle name="Note 2 4 4 5 3" xfId="22792"/>
    <cellStyle name="Note 2 4 4 5 3 2" xfId="39493"/>
    <cellStyle name="Note 2 4 4 5 4" xfId="25612"/>
    <cellStyle name="Note 2 4 4 5 4 2" xfId="42350"/>
    <cellStyle name="Note 2 4 4 5 5" xfId="30500"/>
    <cellStyle name="Note 2 4 4 5 6" xfId="13826"/>
    <cellStyle name="Note 2 4 4 6" xfId="8048"/>
    <cellStyle name="Note 2 4 4 6 2" xfId="34001"/>
    <cellStyle name="Note 2 4 4 6 3" xfId="17324"/>
    <cellStyle name="Note 2 4 4 7" xfId="19843"/>
    <cellStyle name="Note 2 4 4 7 2" xfId="36513"/>
    <cellStyle name="Note 2 4 4 8" xfId="16658"/>
    <cellStyle name="Note 2 4 4 8 2" xfId="33331"/>
    <cellStyle name="Note 2 4 4 9" xfId="27908"/>
    <cellStyle name="Note 2 4 5" xfId="3834"/>
    <cellStyle name="Note 2 4 5 2" xfId="3835"/>
    <cellStyle name="Note 2 4 5 2 2" xfId="3836"/>
    <cellStyle name="Note 2 4 5 2 2 2" xfId="20889"/>
    <cellStyle name="Note 2 4 5 2 2 2 2" xfId="37558"/>
    <cellStyle name="Note 2 4 5 2 2 3" xfId="24006"/>
    <cellStyle name="Note 2 4 5 2 2 3 2" xfId="40720"/>
    <cellStyle name="Note 2 4 5 2 2 4" xfId="26733"/>
    <cellStyle name="Note 2 4 5 2 2 4 2" xfId="43474"/>
    <cellStyle name="Note 2 4 5 2 2 5" xfId="31890"/>
    <cellStyle name="Note 2 4 5 2 2 6" xfId="15219"/>
    <cellStyle name="Note 2 4 5 2 3" xfId="3837"/>
    <cellStyle name="Note 2 4 5 2 3 2" xfId="35303"/>
    <cellStyle name="Note 2 4 5 2 3 3" xfId="18626"/>
    <cellStyle name="Note 2 4 5 2 4" xfId="21850"/>
    <cellStyle name="Note 2 4 5 2 4 2" xfId="38529"/>
    <cellStyle name="Note 2 4 5 2 5" xfId="24823"/>
    <cellStyle name="Note 2 4 5 2 5 2" xfId="41547"/>
    <cellStyle name="Note 2 4 5 2 6" xfId="29292"/>
    <cellStyle name="Note 2 4 5 2 7" xfId="12581"/>
    <cellStyle name="Note 2 4 5 3" xfId="3838"/>
    <cellStyle name="Note 2 4 5 3 2" xfId="19259"/>
    <cellStyle name="Note 2 4 5 3 2 2" xfId="35930"/>
    <cellStyle name="Note 2 4 5 3 3" xfId="22439"/>
    <cellStyle name="Note 2 4 5 3 3 2" xfId="39132"/>
    <cellStyle name="Note 2 4 5 3 4" xfId="25304"/>
    <cellStyle name="Note 2 4 5 3 4 2" xfId="42040"/>
    <cellStyle name="Note 2 4 5 3 5" xfId="30058"/>
    <cellStyle name="Note 2 4 5 3 6" xfId="13382"/>
    <cellStyle name="Note 2 4 5 4" xfId="3839"/>
    <cellStyle name="Note 2 4 5 4 2" xfId="33614"/>
    <cellStyle name="Note 2 4 5 4 3" xfId="16938"/>
    <cellStyle name="Note 2 4 5 5" xfId="8049"/>
    <cellStyle name="Note 2 4 5 5 2" xfId="32945"/>
    <cellStyle name="Note 2 4 5 5 3" xfId="16279"/>
    <cellStyle name="Note 2 4 5 6" xfId="8050"/>
    <cellStyle name="Note 2 4 5 6 2" xfId="34092"/>
    <cellStyle name="Note 2 4 5 6 3" xfId="17416"/>
    <cellStyle name="Note 2 4 5 7" xfId="27469"/>
    <cellStyle name="Note 2 4 5 8" xfId="10700"/>
    <cellStyle name="Note 2 4 6" xfId="3840"/>
    <cellStyle name="Note 2 4 6 2" xfId="3841"/>
    <cellStyle name="Note 2 4 6 2 2" xfId="20827"/>
    <cellStyle name="Note 2 4 6 2 2 2" xfId="37496"/>
    <cellStyle name="Note 2 4 6 2 3" xfId="23947"/>
    <cellStyle name="Note 2 4 6 2 3 2" xfId="40660"/>
    <cellStyle name="Note 2 4 6 2 4" xfId="26682"/>
    <cellStyle name="Note 2 4 6 2 4 2" xfId="43423"/>
    <cellStyle name="Note 2 4 6 2 5" xfId="31809"/>
    <cellStyle name="Note 2 4 6 2 6" xfId="15138"/>
    <cellStyle name="Note 2 4 6 3" xfId="3842"/>
    <cellStyle name="Note 2 4 6 3 2" xfId="35235"/>
    <cellStyle name="Note 2 4 6 3 3" xfId="18558"/>
    <cellStyle name="Note 2 4 6 4" xfId="21787"/>
    <cellStyle name="Note 2 4 6 4 2" xfId="38465"/>
    <cellStyle name="Note 2 4 6 5" xfId="24773"/>
    <cellStyle name="Note 2 4 6 5 2" xfId="41496"/>
    <cellStyle name="Note 2 4 6 6" xfId="29211"/>
    <cellStyle name="Note 2 4 6 7" xfId="12491"/>
    <cellStyle name="Note 2 4 7" xfId="3843"/>
    <cellStyle name="Note 2 4 7 2" xfId="18979"/>
    <cellStyle name="Note 2 4 7 2 2" xfId="35654"/>
    <cellStyle name="Note 2 4 7 3" xfId="22183"/>
    <cellStyle name="Note 2 4 7 3 2" xfId="38870"/>
    <cellStyle name="Note 2 4 7 4" xfId="25093"/>
    <cellStyle name="Note 2 4 7 4 2" xfId="41824"/>
    <cellStyle name="Note 2 4 7 5" xfId="29718"/>
    <cellStyle name="Note 2 4 7 6" xfId="13037"/>
    <cellStyle name="Note 2 4 8" xfId="3844"/>
    <cellStyle name="Note 2 4 8 2" xfId="27120"/>
    <cellStyle name="Note 2 4 9" xfId="8051"/>
    <cellStyle name="Note 2 5" xfId="3845"/>
    <cellStyle name="Note 2 5 2" xfId="3846"/>
    <cellStyle name="Note 2 5 2 2" xfId="3847"/>
    <cellStyle name="Note 2 5 2 2 2" xfId="3848"/>
    <cellStyle name="Note 2 5 2 2 2 2" xfId="20110"/>
    <cellStyle name="Note 2 5 2 2 2 2 2" xfId="36780"/>
    <cellStyle name="Note 2 5 2 2 2 3" xfId="23253"/>
    <cellStyle name="Note 2 5 2 2 2 3 2" xfId="39959"/>
    <cellStyle name="Note 2 5 2 2 2 4" xfId="26034"/>
    <cellStyle name="Note 2 5 2 2 2 4 2" xfId="42773"/>
    <cellStyle name="Note 2 5 2 2 2 5" xfId="31020"/>
    <cellStyle name="Note 2 5 2 2 2 6" xfId="14347"/>
    <cellStyle name="Note 2 5 2 2 3" xfId="3849"/>
    <cellStyle name="Note 2 5 2 2 3 2" xfId="34501"/>
    <cellStyle name="Note 2 5 2 2 3 3" xfId="17824"/>
    <cellStyle name="Note 2 5 2 2 4" xfId="21071"/>
    <cellStyle name="Note 2 5 2 2 4 2" xfId="37740"/>
    <cellStyle name="Note 2 5 2 2 5" xfId="24334"/>
    <cellStyle name="Note 2 5 2 2 5 2" xfId="41052"/>
    <cellStyle name="Note 2 5 2 2 6" xfId="28424"/>
    <cellStyle name="Note 2 5 2 2 7" xfId="11673"/>
    <cellStyle name="Note 2 5 2 3" xfId="3850"/>
    <cellStyle name="Note 2 5 2 3 2" xfId="14608"/>
    <cellStyle name="Note 2 5 2 3 2 2" xfId="20371"/>
    <cellStyle name="Note 2 5 2 3 2 2 2" xfId="37040"/>
    <cellStyle name="Note 2 5 2 3 2 3" xfId="23512"/>
    <cellStyle name="Note 2 5 2 3 2 3 2" xfId="40220"/>
    <cellStyle name="Note 2 5 2 3 2 4" xfId="26294"/>
    <cellStyle name="Note 2 5 2 3 2 4 2" xfId="43034"/>
    <cellStyle name="Note 2 5 2 3 2 5" xfId="31280"/>
    <cellStyle name="Note 2 5 2 3 3" xfId="18085"/>
    <cellStyle name="Note 2 5 2 3 3 2" xfId="34761"/>
    <cellStyle name="Note 2 5 2 3 4" xfId="21339"/>
    <cellStyle name="Note 2 5 2 3 4 2" xfId="38011"/>
    <cellStyle name="Note 2 5 2 3 5" xfId="24389"/>
    <cellStyle name="Note 2 5 2 3 5 2" xfId="41107"/>
    <cellStyle name="Note 2 5 2 3 6" xfId="28683"/>
    <cellStyle name="Note 2 5 2 3 7" xfId="11934"/>
    <cellStyle name="Note 2 5 2 4" xfId="3851"/>
    <cellStyle name="Note 2 5 2 4 2" xfId="15291"/>
    <cellStyle name="Note 2 5 2 4 2 2" xfId="20934"/>
    <cellStyle name="Note 2 5 2 4 2 2 2" xfId="37603"/>
    <cellStyle name="Note 2 5 2 4 2 3" xfId="24051"/>
    <cellStyle name="Note 2 5 2 4 2 3 2" xfId="40765"/>
    <cellStyle name="Note 2 5 2 4 2 4" xfId="26777"/>
    <cellStyle name="Note 2 5 2 4 2 4 2" xfId="43518"/>
    <cellStyle name="Note 2 5 2 4 2 5" xfId="31962"/>
    <cellStyle name="Note 2 5 2 4 3" xfId="18688"/>
    <cellStyle name="Note 2 5 2 4 3 2" xfId="35365"/>
    <cellStyle name="Note 2 5 2 4 4" xfId="21903"/>
    <cellStyle name="Note 2 5 2 4 4 2" xfId="38582"/>
    <cellStyle name="Note 2 5 2 4 5" xfId="24867"/>
    <cellStyle name="Note 2 5 2 4 5 2" xfId="41591"/>
    <cellStyle name="Note 2 5 2 4 6" xfId="29364"/>
    <cellStyle name="Note 2 5 2 4 7" xfId="12670"/>
    <cellStyle name="Note 2 5 2 5" xfId="8052"/>
    <cellStyle name="Note 2 5 2 5 2" xfId="19652"/>
    <cellStyle name="Note 2 5 2 5 2 2" xfId="36323"/>
    <cellStyle name="Note 2 5 2 5 3" xfId="22804"/>
    <cellStyle name="Note 2 5 2 5 3 2" xfId="39505"/>
    <cellStyle name="Note 2 5 2 5 4" xfId="25623"/>
    <cellStyle name="Note 2 5 2 5 4 2" xfId="42361"/>
    <cellStyle name="Note 2 5 2 5 5" xfId="30529"/>
    <cellStyle name="Note 2 5 2 5 6" xfId="13855"/>
    <cellStyle name="Note 2 5 2 6" xfId="8053"/>
    <cellStyle name="Note 2 5 2 6 2" xfId="34013"/>
    <cellStyle name="Note 2 5 2 6 3" xfId="17336"/>
    <cellStyle name="Note 2 5 2 7" xfId="15783"/>
    <cellStyle name="Note 2 5 2 7 2" xfId="32445"/>
    <cellStyle name="Note 2 5 2 8" xfId="21664"/>
    <cellStyle name="Note 2 5 2 8 2" xfId="38339"/>
    <cellStyle name="Note 2 5 2 9" xfId="27937"/>
    <cellStyle name="Note 2 5 3" xfId="3852"/>
    <cellStyle name="Note 2 5 3 2" xfId="3853"/>
    <cellStyle name="Note 2 5 3 2 2" xfId="3854"/>
    <cellStyle name="Note 2 5 3 2 2 2" xfId="20017"/>
    <cellStyle name="Note 2 5 3 2 2 2 2" xfId="36687"/>
    <cellStyle name="Note 2 5 3 2 2 3" xfId="23163"/>
    <cellStyle name="Note 2 5 3 2 2 3 2" xfId="39866"/>
    <cellStyle name="Note 2 5 3 2 2 4" xfId="25942"/>
    <cellStyle name="Note 2 5 3 2 2 4 2" xfId="42681"/>
    <cellStyle name="Note 2 5 3 2 2 5" xfId="30927"/>
    <cellStyle name="Note 2 5 3 2 2 6" xfId="14254"/>
    <cellStyle name="Note 2 5 3 2 3" xfId="3855"/>
    <cellStyle name="Note 2 5 3 2 3 2" xfId="34408"/>
    <cellStyle name="Note 2 5 3 2 3 3" xfId="17731"/>
    <cellStyle name="Note 2 5 3 2 4" xfId="21241"/>
    <cellStyle name="Note 2 5 3 2 4 2" xfId="37912"/>
    <cellStyle name="Note 2 5 3 2 5" xfId="22923"/>
    <cellStyle name="Note 2 5 3 2 5 2" xfId="39625"/>
    <cellStyle name="Note 2 5 3 2 6" xfId="28334"/>
    <cellStyle name="Note 2 5 3 2 7" xfId="11580"/>
    <cellStyle name="Note 2 5 3 3" xfId="3856"/>
    <cellStyle name="Note 2 5 3 3 2" xfId="14511"/>
    <cellStyle name="Note 2 5 3 3 2 2" xfId="20274"/>
    <cellStyle name="Note 2 5 3 3 2 2 2" xfId="36943"/>
    <cellStyle name="Note 2 5 3 3 2 3" xfId="23415"/>
    <cellStyle name="Note 2 5 3 3 2 3 2" xfId="40123"/>
    <cellStyle name="Note 2 5 3 3 2 4" xfId="26197"/>
    <cellStyle name="Note 2 5 3 3 2 4 2" xfId="42937"/>
    <cellStyle name="Note 2 5 3 3 2 5" xfId="31183"/>
    <cellStyle name="Note 2 5 3 3 3" xfId="17988"/>
    <cellStyle name="Note 2 5 3 3 3 2" xfId="34664"/>
    <cellStyle name="Note 2 5 3 3 4" xfId="10074"/>
    <cellStyle name="Note 2 5 3 3 4 2" xfId="27153"/>
    <cellStyle name="Note 2 5 3 3 5" xfId="22152"/>
    <cellStyle name="Note 2 5 3 3 5 2" xfId="38835"/>
    <cellStyle name="Note 2 5 3 3 6" xfId="28586"/>
    <cellStyle name="Note 2 5 3 3 7" xfId="11837"/>
    <cellStyle name="Note 2 5 3 4" xfId="3857"/>
    <cellStyle name="Note 2 5 3 4 2" xfId="15069"/>
    <cellStyle name="Note 2 5 3 4 2 2" xfId="20763"/>
    <cellStyle name="Note 2 5 3 4 2 2 2" xfId="37432"/>
    <cellStyle name="Note 2 5 3 4 2 3" xfId="23887"/>
    <cellStyle name="Note 2 5 3 4 2 3 2" xfId="40598"/>
    <cellStyle name="Note 2 5 3 4 2 4" xfId="26624"/>
    <cellStyle name="Note 2 5 3 4 2 4 2" xfId="43365"/>
    <cellStyle name="Note 2 5 3 4 2 5" xfId="31740"/>
    <cellStyle name="Note 2 5 3 4 3" xfId="18475"/>
    <cellStyle name="Note 2 5 3 4 3 2" xfId="35152"/>
    <cellStyle name="Note 2 5 3 4 4" xfId="21715"/>
    <cellStyle name="Note 2 5 3 4 4 2" xfId="38390"/>
    <cellStyle name="Note 2 5 3 4 5" xfId="24717"/>
    <cellStyle name="Note 2 5 3 4 5 2" xfId="41438"/>
    <cellStyle name="Note 2 5 3 4 6" xfId="29142"/>
    <cellStyle name="Note 2 5 3 4 7" xfId="12397"/>
    <cellStyle name="Note 2 5 3 5" xfId="8054"/>
    <cellStyle name="Note 2 5 3 5 2" xfId="19541"/>
    <cellStyle name="Note 2 5 3 5 2 2" xfId="36212"/>
    <cellStyle name="Note 2 5 3 5 3" xfId="22697"/>
    <cellStyle name="Note 2 5 3 5 3 2" xfId="39397"/>
    <cellStyle name="Note 2 5 3 5 4" xfId="25533"/>
    <cellStyle name="Note 2 5 3 5 4 2" xfId="42271"/>
    <cellStyle name="Note 2 5 3 5 5" xfId="30372"/>
    <cellStyle name="Note 2 5 3 5 6" xfId="13698"/>
    <cellStyle name="Note 2 5 3 6" xfId="8055"/>
    <cellStyle name="Note 2 5 3 6 2" xfId="33906"/>
    <cellStyle name="Note 2 5 3 6 3" xfId="17229"/>
    <cellStyle name="Note 2 5 3 7" xfId="16538"/>
    <cellStyle name="Note 2 5 3 7 2" xfId="33210"/>
    <cellStyle name="Note 2 5 3 8" xfId="16164"/>
    <cellStyle name="Note 2 5 3 8 2" xfId="32829"/>
    <cellStyle name="Note 2 5 3 9" xfId="27780"/>
    <cellStyle name="Note 2 5 4" xfId="3858"/>
    <cellStyle name="Note 2 5 4 2" xfId="3859"/>
    <cellStyle name="Note 2 5 4 2 2" xfId="19321"/>
    <cellStyle name="Note 2 5 4 2 2 2" xfId="35991"/>
    <cellStyle name="Note 2 5 4 2 3" xfId="22498"/>
    <cellStyle name="Note 2 5 4 2 3 2" xfId="39192"/>
    <cellStyle name="Note 2 5 4 2 4" xfId="25362"/>
    <cellStyle name="Note 2 5 4 2 4 2" xfId="42099"/>
    <cellStyle name="Note 2 5 4 2 5" xfId="30121"/>
    <cellStyle name="Note 2 5 4 2 6" xfId="13446"/>
    <cellStyle name="Note 2 5 4 3" xfId="3860"/>
    <cellStyle name="Note 2 5 4 3 2" xfId="21192"/>
    <cellStyle name="Note 2 5 4 3 2 2" xfId="37862"/>
    <cellStyle name="Note 2 5 4 3 3" xfId="24300"/>
    <cellStyle name="Note 2 5 4 3 3 2" xfId="41018"/>
    <cellStyle name="Note 2 5 4 3 4" xfId="26991"/>
    <cellStyle name="Note 2 5 4 3 4 2" xfId="43732"/>
    <cellStyle name="Note 2 5 4 3 5" xfId="32256"/>
    <cellStyle name="Note 2 5 4 3 6" xfId="15585"/>
    <cellStyle name="Note 2 5 4 4" xfId="17000"/>
    <cellStyle name="Note 2 5 4 4 2" xfId="33676"/>
    <cellStyle name="Note 2 5 4 5" xfId="15920"/>
    <cellStyle name="Note 2 5 4 5 2" xfId="32585"/>
    <cellStyle name="Note 2 5 4 6" xfId="22215"/>
    <cellStyle name="Note 2 5 4 6 2" xfId="38906"/>
    <cellStyle name="Note 2 5 4 7" xfId="27532"/>
    <cellStyle name="Note 2 5 5" xfId="3861"/>
    <cellStyle name="Note 2 5 5 2" xfId="19010"/>
    <cellStyle name="Note 2 5 5 2 2" xfId="35681"/>
    <cellStyle name="Note 2 5 5 3" xfId="22210"/>
    <cellStyle name="Note 2 5 5 3 2" xfId="38901"/>
    <cellStyle name="Note 2 5 5 4" xfId="25118"/>
    <cellStyle name="Note 2 5 5 4 2" xfId="41853"/>
    <cellStyle name="Note 2 5 5 5" xfId="29748"/>
    <cellStyle name="Note 2 5 5 6" xfId="13071"/>
    <cellStyle name="Note 2 5 6" xfId="3862"/>
    <cellStyle name="Note 2 5 6 2" xfId="33014"/>
    <cellStyle name="Note 2 5 6 3" xfId="16346"/>
    <cellStyle name="Note 2 5 7" xfId="8056"/>
    <cellStyle name="Note 2 5 8" xfId="8057"/>
    <cellStyle name="Note 2 5 9" xfId="43974"/>
    <cellStyle name="Note 2 6" xfId="3863"/>
    <cellStyle name="Note 2 6 10" xfId="27195"/>
    <cellStyle name="Note 2 6 2" xfId="3864"/>
    <cellStyle name="Note 2 6 2 2" xfId="3865"/>
    <cellStyle name="Note 2 6 2 2 2" xfId="3866"/>
    <cellStyle name="Note 2 6 2 2 2 2" xfId="20187"/>
    <cellStyle name="Note 2 6 2 2 2 2 2" xfId="36856"/>
    <cellStyle name="Note 2 6 2 2 2 3" xfId="23329"/>
    <cellStyle name="Note 2 6 2 2 2 3 2" xfId="40036"/>
    <cellStyle name="Note 2 6 2 2 2 4" xfId="26110"/>
    <cellStyle name="Note 2 6 2 2 2 4 2" xfId="42850"/>
    <cellStyle name="Note 2 6 2 2 2 5" xfId="31096"/>
    <cellStyle name="Note 2 6 2 2 2 6" xfId="14424"/>
    <cellStyle name="Note 2 6 2 2 3" xfId="3867"/>
    <cellStyle name="Note 2 6 2 2 3 2" xfId="34577"/>
    <cellStyle name="Note 2 6 2 2 3 3" xfId="17901"/>
    <cellStyle name="Note 2 6 2 2 4" xfId="17307"/>
    <cellStyle name="Note 2 6 2 2 4 2" xfId="33984"/>
    <cellStyle name="Note 2 6 2 2 5" xfId="21979"/>
    <cellStyle name="Note 2 6 2 2 5 2" xfId="38661"/>
    <cellStyle name="Note 2 6 2 2 6" xfId="28500"/>
    <cellStyle name="Note 2 6 2 2 7" xfId="11750"/>
    <cellStyle name="Note 2 6 2 3" xfId="3868"/>
    <cellStyle name="Note 2 6 2 3 2" xfId="14682"/>
    <cellStyle name="Note 2 6 2 3 2 2" xfId="20445"/>
    <cellStyle name="Note 2 6 2 3 2 2 2" xfId="37113"/>
    <cellStyle name="Note 2 6 2 3 2 3" xfId="23585"/>
    <cellStyle name="Note 2 6 2 3 2 3 2" xfId="40294"/>
    <cellStyle name="Note 2 6 2 3 2 4" xfId="26367"/>
    <cellStyle name="Note 2 6 2 3 2 4 2" xfId="43108"/>
    <cellStyle name="Note 2 6 2 3 2 5" xfId="31353"/>
    <cellStyle name="Note 2 6 2 3 3" xfId="18159"/>
    <cellStyle name="Note 2 6 2 3 3 2" xfId="34834"/>
    <cellStyle name="Note 2 6 2 3 4" xfId="21412"/>
    <cellStyle name="Note 2 6 2 3 4 2" xfId="38085"/>
    <cellStyle name="Note 2 6 2 3 5" xfId="24462"/>
    <cellStyle name="Note 2 6 2 3 5 2" xfId="41181"/>
    <cellStyle name="Note 2 6 2 3 6" xfId="28756"/>
    <cellStyle name="Note 2 6 2 3 7" xfId="12008"/>
    <cellStyle name="Note 2 6 2 4" xfId="3869"/>
    <cellStyle name="Note 2 6 2 4 2" xfId="15398"/>
    <cellStyle name="Note 2 6 2 4 2 2" xfId="21036"/>
    <cellStyle name="Note 2 6 2 4 2 2 2" xfId="37705"/>
    <cellStyle name="Note 2 6 2 4 2 3" xfId="24146"/>
    <cellStyle name="Note 2 6 2 4 2 3 2" xfId="40863"/>
    <cellStyle name="Note 2 6 2 4 2 4" xfId="26864"/>
    <cellStyle name="Note 2 6 2 4 2 4 2" xfId="43605"/>
    <cellStyle name="Note 2 6 2 4 2 5" xfId="32069"/>
    <cellStyle name="Note 2 6 2 4 3" xfId="18793"/>
    <cellStyle name="Note 2 6 2 4 3 2" xfId="35471"/>
    <cellStyle name="Note 2 6 2 4 4" xfId="22000"/>
    <cellStyle name="Note 2 6 2 4 4 2" xfId="38682"/>
    <cellStyle name="Note 2 6 2 4 5" xfId="24951"/>
    <cellStyle name="Note 2 6 2 4 5 2" xfId="41678"/>
    <cellStyle name="Note 2 6 2 4 6" xfId="29471"/>
    <cellStyle name="Note 2 6 2 4 7" xfId="12783"/>
    <cellStyle name="Note 2 6 2 5" xfId="8058"/>
    <cellStyle name="Note 2 6 2 5 2" xfId="19741"/>
    <cellStyle name="Note 2 6 2 5 2 2" xfId="36411"/>
    <cellStyle name="Note 2 6 2 5 3" xfId="22888"/>
    <cellStyle name="Note 2 6 2 5 3 2" xfId="39590"/>
    <cellStyle name="Note 2 6 2 5 4" xfId="25696"/>
    <cellStyle name="Note 2 6 2 5 4 2" xfId="42435"/>
    <cellStyle name="Note 2 6 2 5 5" xfId="30621"/>
    <cellStyle name="Note 2 6 2 5 6" xfId="13948"/>
    <cellStyle name="Note 2 6 2 6" xfId="8059"/>
    <cellStyle name="Note 2 6 2 6 2" xfId="34119"/>
    <cellStyle name="Note 2 6 2 6 3" xfId="17442"/>
    <cellStyle name="Note 2 6 2 7" xfId="15764"/>
    <cellStyle name="Note 2 6 2 7 2" xfId="32426"/>
    <cellStyle name="Note 2 6 2 8" xfId="24250"/>
    <cellStyle name="Note 2 6 2 8 2" xfId="40967"/>
    <cellStyle name="Note 2 6 2 9" xfId="28029"/>
    <cellStyle name="Note 2 6 3" xfId="3870"/>
    <cellStyle name="Note 2 6 3 2" xfId="3871"/>
    <cellStyle name="Note 2 6 3 2 2" xfId="19364"/>
    <cellStyle name="Note 2 6 3 2 2 2" xfId="36035"/>
    <cellStyle name="Note 2 6 3 2 3" xfId="22537"/>
    <cellStyle name="Note 2 6 3 2 3 2" xfId="39233"/>
    <cellStyle name="Note 2 6 3 2 4" xfId="25394"/>
    <cellStyle name="Note 2 6 3 2 4 2" xfId="42131"/>
    <cellStyle name="Note 2 6 3 2 5" xfId="30172"/>
    <cellStyle name="Note 2 6 3 2 6" xfId="13497"/>
    <cellStyle name="Note 2 6 3 3" xfId="3872"/>
    <cellStyle name="Note 2 6 3 3 2" xfId="33723"/>
    <cellStyle name="Note 2 6 3 3 3" xfId="17047"/>
    <cellStyle name="Note 2 6 3 4" xfId="19153"/>
    <cellStyle name="Note 2 6 3 4 2" xfId="35824"/>
    <cellStyle name="Note 2 6 3 5" xfId="16136"/>
    <cellStyle name="Note 2 6 3 5 2" xfId="32800"/>
    <cellStyle name="Note 2 6 3 6" xfId="27583"/>
    <cellStyle name="Note 2 6 4" xfId="3873"/>
    <cellStyle name="Note 2 6 4 2" xfId="13291"/>
    <cellStyle name="Note 2 6 4 2 2" xfId="19199"/>
    <cellStyle name="Note 2 6 4 2 2 2" xfId="35870"/>
    <cellStyle name="Note 2 6 4 2 3" xfId="22383"/>
    <cellStyle name="Note 2 6 4 2 3 2" xfId="39076"/>
    <cellStyle name="Note 2 6 4 2 4" xfId="25258"/>
    <cellStyle name="Note 2 6 4 2 4 2" xfId="41994"/>
    <cellStyle name="Note 2 6 4 2 5" xfId="29967"/>
    <cellStyle name="Note 2 6 4 3" xfId="16881"/>
    <cellStyle name="Note 2 6 4 3 2" xfId="33556"/>
    <cellStyle name="Note 2 6 4 4" xfId="15975"/>
    <cellStyle name="Note 2 6 4 4 2" xfId="32641"/>
    <cellStyle name="Note 2 6 4 5" xfId="16582"/>
    <cellStyle name="Note 2 6 4 5 2" xfId="33255"/>
    <cellStyle name="Note 2 6 4 6" xfId="27378"/>
    <cellStyle name="Note 2 6 4 7" xfId="10612"/>
    <cellStyle name="Note 2 6 5" xfId="3874"/>
    <cellStyle name="Note 2 6 5 2" xfId="14883"/>
    <cellStyle name="Note 2 6 5 2 2" xfId="20606"/>
    <cellStyle name="Note 2 6 5 2 2 2" xfId="37274"/>
    <cellStyle name="Note 2 6 5 2 3" xfId="23740"/>
    <cellStyle name="Note 2 6 5 2 3 2" xfId="40450"/>
    <cellStyle name="Note 2 6 5 2 4" xfId="26499"/>
    <cellStyle name="Note 2 6 5 2 4 2" xfId="43240"/>
    <cellStyle name="Note 2 6 5 2 5" xfId="31554"/>
    <cellStyle name="Note 2 6 5 3" xfId="18319"/>
    <cellStyle name="Note 2 6 5 3 2" xfId="34994"/>
    <cellStyle name="Note 2 6 5 4" xfId="21565"/>
    <cellStyle name="Note 2 6 5 4 2" xfId="38239"/>
    <cellStyle name="Note 2 6 5 5" xfId="24593"/>
    <cellStyle name="Note 2 6 5 5 2" xfId="41313"/>
    <cellStyle name="Note 2 6 5 6" xfId="28956"/>
    <cellStyle name="Note 2 6 5 7" xfId="12209"/>
    <cellStyle name="Note 2 6 6" xfId="8060"/>
    <cellStyle name="Note 2 6 6 2" xfId="19042"/>
    <cellStyle name="Note 2 6 6 2 2" xfId="35713"/>
    <cellStyle name="Note 2 6 6 3" xfId="22238"/>
    <cellStyle name="Note 2 6 6 3 2" xfId="38929"/>
    <cellStyle name="Note 2 6 6 4" xfId="25135"/>
    <cellStyle name="Note 2 6 6 4 2" xfId="41870"/>
    <cellStyle name="Note 2 6 6 5" xfId="29784"/>
    <cellStyle name="Note 2 6 6 6" xfId="13107"/>
    <cellStyle name="Note 2 6 7" xfId="8061"/>
    <cellStyle name="Note 2 6 7 2" xfId="33304"/>
    <cellStyle name="Note 2 6 7 3" xfId="16631"/>
    <cellStyle name="Note 2 6 8" xfId="16614"/>
    <cellStyle name="Note 2 6 8 2" xfId="33287"/>
    <cellStyle name="Note 2 6 9" xfId="16351"/>
    <cellStyle name="Note 2 6 9 2" xfId="33019"/>
    <cellStyle name="Note 2 7" xfId="3875"/>
    <cellStyle name="Note 2 7 10" xfId="27264"/>
    <cellStyle name="Note 2 7 2" xfId="3876"/>
    <cellStyle name="Note 2 7 2 2" xfId="3877"/>
    <cellStyle name="Note 2 7 2 2 2" xfId="3878"/>
    <cellStyle name="Note 2 7 2 2 2 2" xfId="20244"/>
    <cellStyle name="Note 2 7 2 2 2 2 2" xfId="36913"/>
    <cellStyle name="Note 2 7 2 2 2 3" xfId="23385"/>
    <cellStyle name="Note 2 7 2 2 2 3 2" xfId="40093"/>
    <cellStyle name="Note 2 7 2 2 2 4" xfId="26167"/>
    <cellStyle name="Note 2 7 2 2 2 4 2" xfId="42907"/>
    <cellStyle name="Note 2 7 2 2 2 5" xfId="31153"/>
    <cellStyle name="Note 2 7 2 2 2 6" xfId="14481"/>
    <cellStyle name="Note 2 7 2 2 3" xfId="3879"/>
    <cellStyle name="Note 2 7 2 2 3 2" xfId="34634"/>
    <cellStyle name="Note 2 7 2 2 3 3" xfId="17958"/>
    <cellStyle name="Note 2 7 2 2 4" xfId="18279"/>
    <cellStyle name="Note 2 7 2 2 4 2" xfId="34954"/>
    <cellStyle name="Note 2 7 2 2 5" xfId="23718"/>
    <cellStyle name="Note 2 7 2 2 5 2" xfId="40428"/>
    <cellStyle name="Note 2 7 2 2 6" xfId="28556"/>
    <cellStyle name="Note 2 7 2 2 7" xfId="11807"/>
    <cellStyle name="Note 2 7 2 3" xfId="3880"/>
    <cellStyle name="Note 2 7 2 3 2" xfId="14735"/>
    <cellStyle name="Note 2 7 2 3 2 2" xfId="20498"/>
    <cellStyle name="Note 2 7 2 3 2 2 2" xfId="37166"/>
    <cellStyle name="Note 2 7 2 3 2 3" xfId="23637"/>
    <cellStyle name="Note 2 7 2 3 2 3 2" xfId="40347"/>
    <cellStyle name="Note 2 7 2 3 2 4" xfId="26420"/>
    <cellStyle name="Note 2 7 2 3 2 4 2" xfId="43161"/>
    <cellStyle name="Note 2 7 2 3 2 5" xfId="31406"/>
    <cellStyle name="Note 2 7 2 3 3" xfId="18212"/>
    <cellStyle name="Note 2 7 2 3 3 2" xfId="34887"/>
    <cellStyle name="Note 2 7 2 3 4" xfId="21464"/>
    <cellStyle name="Note 2 7 2 3 4 2" xfId="38138"/>
    <cellStyle name="Note 2 7 2 3 5" xfId="24514"/>
    <cellStyle name="Note 2 7 2 3 5 2" xfId="41234"/>
    <cellStyle name="Note 2 7 2 3 6" xfId="28808"/>
    <cellStyle name="Note 2 7 2 3 7" xfId="12061"/>
    <cellStyle name="Note 2 7 2 4" xfId="3881"/>
    <cellStyle name="Note 2 7 2 4 2" xfId="15470"/>
    <cellStyle name="Note 2 7 2 4 2 2" xfId="21101"/>
    <cellStyle name="Note 2 7 2 4 2 2 2" xfId="37770"/>
    <cellStyle name="Note 2 7 2 4 2 3" xfId="24213"/>
    <cellStyle name="Note 2 7 2 4 2 3 2" xfId="40930"/>
    <cellStyle name="Note 2 7 2 4 2 4" xfId="26919"/>
    <cellStyle name="Note 2 7 2 4 2 4 2" xfId="43660"/>
    <cellStyle name="Note 2 7 2 4 2 5" xfId="32141"/>
    <cellStyle name="Note 2 7 2 4 3" xfId="18860"/>
    <cellStyle name="Note 2 7 2 4 3 2" xfId="35538"/>
    <cellStyle name="Note 2 7 2 4 4" xfId="22068"/>
    <cellStyle name="Note 2 7 2 4 4 2" xfId="38750"/>
    <cellStyle name="Note 2 7 2 4 5" xfId="25006"/>
    <cellStyle name="Note 2 7 2 4 5 2" xfId="41733"/>
    <cellStyle name="Note 2 7 2 4 6" xfId="29543"/>
    <cellStyle name="Note 2 7 2 4 7" xfId="12857"/>
    <cellStyle name="Note 2 7 2 5" xfId="8062"/>
    <cellStyle name="Note 2 7 2 5 2" xfId="19805"/>
    <cellStyle name="Note 2 7 2 5 2 2" xfId="36475"/>
    <cellStyle name="Note 2 7 2 5 3" xfId="22953"/>
    <cellStyle name="Note 2 7 2 5 3 2" xfId="39655"/>
    <cellStyle name="Note 2 7 2 5 4" xfId="25749"/>
    <cellStyle name="Note 2 7 2 5 4 2" xfId="42488"/>
    <cellStyle name="Note 2 7 2 5 5" xfId="30691"/>
    <cellStyle name="Note 2 7 2 5 6" xfId="14018"/>
    <cellStyle name="Note 2 7 2 6" xfId="8063"/>
    <cellStyle name="Note 2 7 2 6 2" xfId="34188"/>
    <cellStyle name="Note 2 7 2 6 3" xfId="17511"/>
    <cellStyle name="Note 2 7 2 7" xfId="16731"/>
    <cellStyle name="Note 2 7 2 7 2" xfId="33405"/>
    <cellStyle name="Note 2 7 2 8" xfId="22042"/>
    <cellStyle name="Note 2 7 2 8 2" xfId="38724"/>
    <cellStyle name="Note 2 7 2 9" xfId="28099"/>
    <cellStyle name="Note 2 7 3" xfId="3882"/>
    <cellStyle name="Note 2 7 3 2" xfId="13581"/>
    <cellStyle name="Note 2 7 3 2 2" xfId="19443"/>
    <cellStyle name="Note 2 7 3 2 2 2" xfId="36113"/>
    <cellStyle name="Note 2 7 3 2 3" xfId="22611"/>
    <cellStyle name="Note 2 7 3 2 3 2" xfId="39310"/>
    <cellStyle name="Note 2 7 3 2 4" xfId="25460"/>
    <cellStyle name="Note 2 7 3 2 4 2" xfId="42198"/>
    <cellStyle name="Note 2 7 3 2 5" xfId="30255"/>
    <cellStyle name="Note 2 7 3 3" xfId="17128"/>
    <cellStyle name="Note 2 7 3 3 2" xfId="33804"/>
    <cellStyle name="Note 2 7 3 4" xfId="15872"/>
    <cellStyle name="Note 2 7 3 4 2" xfId="32536"/>
    <cellStyle name="Note 2 7 3 5" xfId="24307"/>
    <cellStyle name="Note 2 7 3 5 2" xfId="41025"/>
    <cellStyle name="Note 2 7 3 6" xfId="27664"/>
    <cellStyle name="Note 2 7 4" xfId="3883"/>
    <cellStyle name="Note 2 7 4 2" xfId="14181"/>
    <cellStyle name="Note 2 7 4 2 2" xfId="19944"/>
    <cellStyle name="Note 2 7 4 2 2 2" xfId="36614"/>
    <cellStyle name="Note 2 7 4 2 3" xfId="23090"/>
    <cellStyle name="Note 2 7 4 2 3 2" xfId="39793"/>
    <cellStyle name="Note 2 7 4 2 4" xfId="25869"/>
    <cellStyle name="Note 2 7 4 2 4 2" xfId="42608"/>
    <cellStyle name="Note 2 7 4 2 5" xfId="30854"/>
    <cellStyle name="Note 2 7 4 3" xfId="17658"/>
    <cellStyle name="Note 2 7 4 3 2" xfId="34335"/>
    <cellStyle name="Note 2 7 4 4" xfId="15742"/>
    <cellStyle name="Note 2 7 4 4 2" xfId="32403"/>
    <cellStyle name="Note 2 7 4 5" xfId="22645"/>
    <cellStyle name="Note 2 7 4 5 2" xfId="39345"/>
    <cellStyle name="Note 2 7 4 6" xfId="28261"/>
    <cellStyle name="Note 2 7 4 7" xfId="11507"/>
    <cellStyle name="Note 2 7 5" xfId="8064"/>
    <cellStyle name="Note 2 7 5 2" xfId="14953"/>
    <cellStyle name="Note 2 7 5 2 2" xfId="20671"/>
    <cellStyle name="Note 2 7 5 2 2 2" xfId="37339"/>
    <cellStyle name="Note 2 7 5 2 3" xfId="23801"/>
    <cellStyle name="Note 2 7 5 2 3 2" xfId="40512"/>
    <cellStyle name="Note 2 7 5 2 4" xfId="26552"/>
    <cellStyle name="Note 2 7 5 2 4 2" xfId="43293"/>
    <cellStyle name="Note 2 7 5 2 5" xfId="31624"/>
    <cellStyle name="Note 2 7 5 3" xfId="18384"/>
    <cellStyle name="Note 2 7 5 3 2" xfId="35059"/>
    <cellStyle name="Note 2 7 5 4" xfId="21627"/>
    <cellStyle name="Note 2 7 5 4 2" xfId="38302"/>
    <cellStyle name="Note 2 7 5 5" xfId="24645"/>
    <cellStyle name="Note 2 7 5 5 2" xfId="41366"/>
    <cellStyle name="Note 2 7 5 6" xfId="29026"/>
    <cellStyle name="Note 2 7 5 7" xfId="12279"/>
    <cellStyle name="Note 2 7 6" xfId="8065"/>
    <cellStyle name="Note 2 7 6 2" xfId="19106"/>
    <cellStyle name="Note 2 7 6 2 2" xfId="35777"/>
    <cellStyle name="Note 2 7 6 3" xfId="22298"/>
    <cellStyle name="Note 2 7 6 3 2" xfId="38991"/>
    <cellStyle name="Note 2 7 6 4" xfId="25187"/>
    <cellStyle name="Note 2 7 6 4 2" xfId="41923"/>
    <cellStyle name="Note 2 7 6 5" xfId="29853"/>
    <cellStyle name="Note 2 7 6 6" xfId="13177"/>
    <cellStyle name="Note 2 7 7" xfId="16763"/>
    <cellStyle name="Note 2 7 7 2" xfId="33437"/>
    <cellStyle name="Note 2 7 8" xfId="16014"/>
    <cellStyle name="Note 2 7 8 2" xfId="32680"/>
    <cellStyle name="Note 2 7 9" xfId="18512"/>
    <cellStyle name="Note 2 7 9 2" xfId="35189"/>
    <cellStyle name="Note 2 8" xfId="3884"/>
    <cellStyle name="Note 2 8 10" xfId="16370"/>
    <cellStyle name="Note 2 8 10 2" xfId="33038"/>
    <cellStyle name="Note 2 8 11" xfId="27329"/>
    <cellStyle name="Note 2 8 2" xfId="3885"/>
    <cellStyle name="Note 2 8 2 2" xfId="3886"/>
    <cellStyle name="Note 2 8 2 2 2" xfId="3887"/>
    <cellStyle name="Note 2 8 2 2 2 2" xfId="20292"/>
    <cellStyle name="Note 2 8 2 2 2 2 2" xfId="36961"/>
    <cellStyle name="Note 2 8 2 2 2 3" xfId="23433"/>
    <cellStyle name="Note 2 8 2 2 2 3 2" xfId="40141"/>
    <cellStyle name="Note 2 8 2 2 2 4" xfId="26215"/>
    <cellStyle name="Note 2 8 2 2 2 4 2" xfId="42955"/>
    <cellStyle name="Note 2 8 2 2 2 5" xfId="31201"/>
    <cellStyle name="Note 2 8 2 2 2 6" xfId="14529"/>
    <cellStyle name="Note 2 8 2 2 3" xfId="3888"/>
    <cellStyle name="Note 2 8 2 2 3 2" xfId="34682"/>
    <cellStyle name="Note 2 8 2 2 3 3" xfId="18006"/>
    <cellStyle name="Note 2 8 2 2 4" xfId="15598"/>
    <cellStyle name="Note 2 8 2 2 4 2" xfId="32269"/>
    <cellStyle name="Note 2 8 2 2 5" xfId="16207"/>
    <cellStyle name="Note 2 8 2 2 5 2" xfId="32873"/>
    <cellStyle name="Note 2 8 2 2 6" xfId="28604"/>
    <cellStyle name="Note 2 8 2 2 7" xfId="11855"/>
    <cellStyle name="Note 2 8 2 3" xfId="3889"/>
    <cellStyle name="Note 2 8 2 3 2" xfId="14779"/>
    <cellStyle name="Note 2 8 2 3 2 2" xfId="20542"/>
    <cellStyle name="Note 2 8 2 3 2 2 2" xfId="37210"/>
    <cellStyle name="Note 2 8 2 3 2 3" xfId="23681"/>
    <cellStyle name="Note 2 8 2 3 2 3 2" xfId="40391"/>
    <cellStyle name="Note 2 8 2 3 2 4" xfId="26464"/>
    <cellStyle name="Note 2 8 2 3 2 4 2" xfId="43205"/>
    <cellStyle name="Note 2 8 2 3 2 5" xfId="31450"/>
    <cellStyle name="Note 2 8 2 3 3" xfId="18256"/>
    <cellStyle name="Note 2 8 2 3 3 2" xfId="34931"/>
    <cellStyle name="Note 2 8 2 3 4" xfId="21508"/>
    <cellStyle name="Note 2 8 2 3 4 2" xfId="38182"/>
    <cellStyle name="Note 2 8 2 3 5" xfId="24558"/>
    <cellStyle name="Note 2 8 2 3 5 2" xfId="41278"/>
    <cellStyle name="Note 2 8 2 3 6" xfId="28852"/>
    <cellStyle name="Note 2 8 2 3 7" xfId="12105"/>
    <cellStyle name="Note 2 8 2 4" xfId="3890"/>
    <cellStyle name="Note 2 8 2 4 2" xfId="15535"/>
    <cellStyle name="Note 2 8 2 4 2 2" xfId="21157"/>
    <cellStyle name="Note 2 8 2 4 2 2 2" xfId="37827"/>
    <cellStyle name="Note 2 8 2 4 2 3" xfId="24270"/>
    <cellStyle name="Note 2 8 2 4 2 3 2" xfId="40987"/>
    <cellStyle name="Note 2 8 2 4 2 4" xfId="26963"/>
    <cellStyle name="Note 2 8 2 4 2 4 2" xfId="43704"/>
    <cellStyle name="Note 2 8 2 4 2 5" xfId="32206"/>
    <cellStyle name="Note 2 8 2 4 3" xfId="18915"/>
    <cellStyle name="Note 2 8 2 4 3 2" xfId="35594"/>
    <cellStyle name="Note 2 8 2 4 4" xfId="22124"/>
    <cellStyle name="Note 2 8 2 4 4 2" xfId="38807"/>
    <cellStyle name="Note 2 8 2 4 5" xfId="25050"/>
    <cellStyle name="Note 2 8 2 4 5 2" xfId="41777"/>
    <cellStyle name="Note 2 8 2 4 6" xfId="29608"/>
    <cellStyle name="Note 2 8 2 4 7" xfId="12922"/>
    <cellStyle name="Note 2 8 2 5" xfId="8066"/>
    <cellStyle name="Note 2 8 2 5 2" xfId="19861"/>
    <cellStyle name="Note 2 8 2 5 2 2" xfId="36531"/>
    <cellStyle name="Note 2 8 2 5 3" xfId="23011"/>
    <cellStyle name="Note 2 8 2 5 3 2" xfId="39713"/>
    <cellStyle name="Note 2 8 2 5 4" xfId="25793"/>
    <cellStyle name="Note 2 8 2 5 4 2" xfId="42532"/>
    <cellStyle name="Note 2 8 2 5 5" xfId="30756"/>
    <cellStyle name="Note 2 8 2 5 6" xfId="14083"/>
    <cellStyle name="Note 2 8 2 6" xfId="8067"/>
    <cellStyle name="Note 2 8 2 6 2" xfId="34254"/>
    <cellStyle name="Note 2 8 2 6 3" xfId="17577"/>
    <cellStyle name="Note 2 8 2 7" xfId="19142"/>
    <cellStyle name="Note 2 8 2 7 2" xfId="35813"/>
    <cellStyle name="Note 2 8 2 8" xfId="21843"/>
    <cellStyle name="Note 2 8 2 8 2" xfId="38521"/>
    <cellStyle name="Note 2 8 2 9" xfId="28164"/>
    <cellStyle name="Note 2 8 3" xfId="3891"/>
    <cellStyle name="Note 2 8 3 2" xfId="13646"/>
    <cellStyle name="Note 2 8 3 2 2" xfId="19502"/>
    <cellStyle name="Note 2 8 3 2 2 2" xfId="36172"/>
    <cellStyle name="Note 2 8 3 2 3" xfId="22663"/>
    <cellStyle name="Note 2 8 3 2 3 2" xfId="39363"/>
    <cellStyle name="Note 2 8 3 2 4" xfId="25504"/>
    <cellStyle name="Note 2 8 3 2 4 2" xfId="42242"/>
    <cellStyle name="Note 2 8 3 2 5" xfId="30320"/>
    <cellStyle name="Note 2 8 3 3" xfId="17192"/>
    <cellStyle name="Note 2 8 3 3 2" xfId="33869"/>
    <cellStyle name="Note 2 8 3 4" xfId="15846"/>
    <cellStyle name="Note 2 8 3 4 2" xfId="32510"/>
    <cellStyle name="Note 2 8 3 5" xfId="17560"/>
    <cellStyle name="Note 2 8 3 5 2" xfId="34237"/>
    <cellStyle name="Note 2 8 3 6" xfId="27728"/>
    <cellStyle name="Note 2 8 4" xfId="3892"/>
    <cellStyle name="Note 2 8 4 2" xfId="14229"/>
    <cellStyle name="Note 2 8 4 2 2" xfId="19992"/>
    <cellStyle name="Note 2 8 4 2 2 2" xfId="36662"/>
    <cellStyle name="Note 2 8 4 2 3" xfId="23138"/>
    <cellStyle name="Note 2 8 4 2 3 2" xfId="39841"/>
    <cellStyle name="Note 2 8 4 2 4" xfId="25917"/>
    <cellStyle name="Note 2 8 4 2 4 2" xfId="42656"/>
    <cellStyle name="Note 2 8 4 2 5" xfId="30902"/>
    <cellStyle name="Note 2 8 4 3" xfId="17706"/>
    <cellStyle name="Note 2 8 4 3 2" xfId="34383"/>
    <cellStyle name="Note 2 8 4 4" xfId="18948"/>
    <cellStyle name="Note 2 8 4 4 2" xfId="35627"/>
    <cellStyle name="Note 2 8 4 5" xfId="21754"/>
    <cellStyle name="Note 2 8 4 5 2" xfId="38431"/>
    <cellStyle name="Note 2 8 4 6" xfId="28309"/>
    <cellStyle name="Note 2 8 4 7" xfId="11555"/>
    <cellStyle name="Note 2 8 5" xfId="8068"/>
    <cellStyle name="Note 2 8 5 2" xfId="13400"/>
    <cellStyle name="Note 2 8 5 2 2" xfId="19277"/>
    <cellStyle name="Note 2 8 5 2 2 2" xfId="35948"/>
    <cellStyle name="Note 2 8 5 2 3" xfId="22457"/>
    <cellStyle name="Note 2 8 5 2 3 2" xfId="39150"/>
    <cellStyle name="Note 2 8 5 2 4" xfId="25322"/>
    <cellStyle name="Note 2 8 5 2 4 2" xfId="42058"/>
    <cellStyle name="Note 2 8 5 2 5" xfId="30076"/>
    <cellStyle name="Note 2 8 5 3" xfId="16956"/>
    <cellStyle name="Note 2 8 5 3 2" xfId="33632"/>
    <cellStyle name="Note 2 8 5 4" xfId="17328"/>
    <cellStyle name="Note 2 8 5 4 2" xfId="34005"/>
    <cellStyle name="Note 2 8 5 5" xfId="16399"/>
    <cellStyle name="Note 2 8 5 5 2" xfId="33067"/>
    <cellStyle name="Note 2 8 5 6" xfId="27487"/>
    <cellStyle name="Note 2 8 5 7" xfId="10717"/>
    <cellStyle name="Note 2 8 6" xfId="8069"/>
    <cellStyle name="Note 2 8 6 2" xfId="15018"/>
    <cellStyle name="Note 2 8 6 2 2" xfId="20728"/>
    <cellStyle name="Note 2 8 6 2 2 2" xfId="37397"/>
    <cellStyle name="Note 2 8 6 2 3" xfId="23855"/>
    <cellStyle name="Note 2 8 6 2 3 2" xfId="40566"/>
    <cellStyle name="Note 2 8 6 2 4" xfId="26596"/>
    <cellStyle name="Note 2 8 6 2 4 2" xfId="43337"/>
    <cellStyle name="Note 2 8 6 2 5" xfId="31689"/>
    <cellStyle name="Note 2 8 6 3" xfId="18440"/>
    <cellStyle name="Note 2 8 6 3 2" xfId="35117"/>
    <cellStyle name="Note 2 8 6 4" xfId="21682"/>
    <cellStyle name="Note 2 8 6 4 2" xfId="38357"/>
    <cellStyle name="Note 2 8 6 5" xfId="24689"/>
    <cellStyle name="Note 2 8 6 5 2" xfId="41410"/>
    <cellStyle name="Note 2 8 6 6" xfId="29091"/>
    <cellStyle name="Note 2 8 6 7" xfId="12344"/>
    <cellStyle name="Note 2 8 7" xfId="13242"/>
    <cellStyle name="Note 2 8 7 2" xfId="19164"/>
    <cellStyle name="Note 2 8 7 2 2" xfId="35835"/>
    <cellStyle name="Note 2 8 7 3" xfId="22351"/>
    <cellStyle name="Note 2 8 7 3 2" xfId="39044"/>
    <cellStyle name="Note 2 8 7 4" xfId="25231"/>
    <cellStyle name="Note 2 8 7 4 2" xfId="41967"/>
    <cellStyle name="Note 2 8 7 5" xfId="29918"/>
    <cellStyle name="Note 2 8 8" xfId="16835"/>
    <cellStyle name="Note 2 8 8 2" xfId="33510"/>
    <cellStyle name="Note 2 8 9" xfId="15987"/>
    <cellStyle name="Note 2 8 9 2" xfId="32653"/>
    <cellStyle name="Note 2 9" xfId="3893"/>
    <cellStyle name="Note 2 9 2" xfId="3894"/>
    <cellStyle name="Note 2 9 2 2" xfId="3895"/>
    <cellStyle name="Note 2 9 2 2 2" xfId="20051"/>
    <cellStyle name="Note 2 9 2 2 2 2" xfId="36721"/>
    <cellStyle name="Note 2 9 2 2 3" xfId="23196"/>
    <cellStyle name="Note 2 9 2 2 3 2" xfId="39900"/>
    <cellStyle name="Note 2 9 2 2 4" xfId="25975"/>
    <cellStyle name="Note 2 9 2 2 4 2" xfId="42714"/>
    <cellStyle name="Note 2 9 2 2 5" xfId="30961"/>
    <cellStyle name="Note 2 9 2 2 6" xfId="14288"/>
    <cellStyle name="Note 2 9 2 3" xfId="3896"/>
    <cellStyle name="Note 2 9 2 3 2" xfId="34442"/>
    <cellStyle name="Note 2 9 2 3 3" xfId="17765"/>
    <cellStyle name="Note 2 9 2 4" xfId="16490"/>
    <cellStyle name="Note 2 9 2 4 2" xfId="33162"/>
    <cellStyle name="Note 2 9 2 5" xfId="16601"/>
    <cellStyle name="Note 2 9 2 5 2" xfId="33274"/>
    <cellStyle name="Note 2 9 2 6" xfId="28367"/>
    <cellStyle name="Note 2 9 2 7" xfId="11614"/>
    <cellStyle name="Note 2 9 3" xfId="3897"/>
    <cellStyle name="Note 2 9 3 2" xfId="14552"/>
    <cellStyle name="Note 2 9 3 2 2" xfId="20315"/>
    <cellStyle name="Note 2 9 3 2 2 2" xfId="36984"/>
    <cellStyle name="Note 2 9 3 2 3" xfId="23456"/>
    <cellStyle name="Note 2 9 3 2 3 2" xfId="40164"/>
    <cellStyle name="Note 2 9 3 2 4" xfId="26238"/>
    <cellStyle name="Note 2 9 3 2 4 2" xfId="42978"/>
    <cellStyle name="Note 2 9 3 2 5" xfId="31224"/>
    <cellStyle name="Note 2 9 3 3" xfId="18029"/>
    <cellStyle name="Note 2 9 3 3 2" xfId="34705"/>
    <cellStyle name="Note 2 9 3 4" xfId="21283"/>
    <cellStyle name="Note 2 9 3 4 2" xfId="37955"/>
    <cellStyle name="Note 2 9 3 5" xfId="16455"/>
    <cellStyle name="Note 2 9 3 5 2" xfId="33125"/>
    <cellStyle name="Note 2 9 3 6" xfId="28627"/>
    <cellStyle name="Note 2 9 3 7" xfId="11878"/>
    <cellStyle name="Note 2 9 4" xfId="3898"/>
    <cellStyle name="Note 2 9 4 2" xfId="15162"/>
    <cellStyle name="Note 2 9 4 2 2" xfId="20836"/>
    <cellStyle name="Note 2 9 4 2 2 2" xfId="37505"/>
    <cellStyle name="Note 2 9 4 2 3" xfId="23956"/>
    <cellStyle name="Note 2 9 4 2 3 2" xfId="40669"/>
    <cellStyle name="Note 2 9 4 2 4" xfId="26691"/>
    <cellStyle name="Note 2 9 4 2 4 2" xfId="43432"/>
    <cellStyle name="Note 2 9 4 2 5" xfId="31833"/>
    <cellStyle name="Note 2 9 4 3" xfId="18573"/>
    <cellStyle name="Note 2 9 4 3 2" xfId="35250"/>
    <cellStyle name="Note 2 9 4 4" xfId="21798"/>
    <cellStyle name="Note 2 9 4 4 2" xfId="38476"/>
    <cellStyle name="Note 2 9 4 5" xfId="24782"/>
    <cellStyle name="Note 2 9 4 5 2" xfId="41505"/>
    <cellStyle name="Note 2 9 4 6" xfId="29235"/>
    <cellStyle name="Note 2 9 4 7" xfId="12523"/>
    <cellStyle name="Note 2 9 5" xfId="8070"/>
    <cellStyle name="Note 2 9 5 2" xfId="19582"/>
    <cellStyle name="Note 2 9 5 2 2" xfId="36253"/>
    <cellStyle name="Note 2 9 5 3" xfId="22737"/>
    <cellStyle name="Note 2 9 5 3 2" xfId="39437"/>
    <cellStyle name="Note 2 9 5 4" xfId="25567"/>
    <cellStyle name="Note 2 9 5 4 2" xfId="42305"/>
    <cellStyle name="Note 2 9 5 5" xfId="30430"/>
    <cellStyle name="Note 2 9 5 6" xfId="13756"/>
    <cellStyle name="Note 2 9 6" xfId="17268"/>
    <cellStyle name="Note 2 9 6 2" xfId="33945"/>
    <cellStyle name="Note 2 9 7" xfId="15811"/>
    <cellStyle name="Note 2 9 7 2" xfId="32473"/>
    <cellStyle name="Note 2 9 8" xfId="16172"/>
    <cellStyle name="Note 2 9 8 2" xfId="32837"/>
    <cellStyle name="Note 2 9 9" xfId="27838"/>
    <cellStyle name="Note 2_QC" xfId="6719"/>
    <cellStyle name="Note 3" xfId="3899"/>
    <cellStyle name="Note 3 10" xfId="3900"/>
    <cellStyle name="Note 3 10 2" xfId="3901"/>
    <cellStyle name="Note 3 10 2 2" xfId="3902"/>
    <cellStyle name="Note 3 10 2 3" xfId="3903"/>
    <cellStyle name="Note 3 10 2 4" xfId="18980"/>
    <cellStyle name="Note 3 10 3" xfId="3904"/>
    <cellStyle name="Note 3 10 3 2" xfId="38871"/>
    <cellStyle name="Note 3 10 4" xfId="3905"/>
    <cellStyle name="Note 3 10 4 2" xfId="41825"/>
    <cellStyle name="Note 3 10 5" xfId="8071"/>
    <cellStyle name="Note 3 10 6" xfId="13038"/>
    <cellStyle name="Note 3 11" xfId="3906"/>
    <cellStyle name="Note 3 11 2" xfId="3907"/>
    <cellStyle name="Note 3 11 2 2" xfId="3908"/>
    <cellStyle name="Note 3 11 2 3" xfId="3909"/>
    <cellStyle name="Note 3 11 3" xfId="3910"/>
    <cellStyle name="Note 3 11 4" xfId="3911"/>
    <cellStyle name="Note 3 11 5" xfId="8072"/>
    <cellStyle name="Note 3 12" xfId="3912"/>
    <cellStyle name="Note 3 12 2" xfId="3913"/>
    <cellStyle name="Note 3 12 2 2" xfId="3914"/>
    <cellStyle name="Note 3 12 2 3" xfId="3915"/>
    <cellStyle name="Note 3 12 3" xfId="3916"/>
    <cellStyle name="Note 3 12 4" xfId="3917"/>
    <cellStyle name="Note 3 12 5" xfId="8073"/>
    <cellStyle name="Note 3 12 6" xfId="16085"/>
    <cellStyle name="Note 3 13" xfId="3918"/>
    <cellStyle name="Note 3 13 2" xfId="3919"/>
    <cellStyle name="Note 3 13 2 2" xfId="3920"/>
    <cellStyle name="Note 3 13 2 3" xfId="3921"/>
    <cellStyle name="Note 3 13 3" xfId="3922"/>
    <cellStyle name="Note 3 13 4" xfId="3923"/>
    <cellStyle name="Note 3 13 5" xfId="8074"/>
    <cellStyle name="Note 3 13 6" xfId="27029"/>
    <cellStyle name="Note 3 14" xfId="3924"/>
    <cellStyle name="Note 3 14 2" xfId="3925"/>
    <cellStyle name="Note 3 14 2 2" xfId="3926"/>
    <cellStyle name="Note 3 14 2 3" xfId="3927"/>
    <cellStyle name="Note 3 14 3" xfId="3928"/>
    <cellStyle name="Note 3 14 4" xfId="3929"/>
    <cellStyle name="Note 3 14 5" xfId="8075"/>
    <cellStyle name="Note 3 14 6" xfId="43813"/>
    <cellStyle name="Note 3 15" xfId="3930"/>
    <cellStyle name="Note 3 15 2" xfId="3931"/>
    <cellStyle name="Note 3 15 3" xfId="3932"/>
    <cellStyle name="Note 3 15 4" xfId="8076"/>
    <cellStyle name="Note 3 15 5" xfId="43797"/>
    <cellStyle name="Note 3 16" xfId="3933"/>
    <cellStyle name="Note 3 16 2" xfId="3934"/>
    <cellStyle name="Note 3 16 2 2" xfId="3935"/>
    <cellStyle name="Note 3 16 2 3" xfId="3936"/>
    <cellStyle name="Note 3 16 3" xfId="3937"/>
    <cellStyle name="Note 3 16 4" xfId="3938"/>
    <cellStyle name="Note 3 16 5" xfId="8077"/>
    <cellStyle name="Note 3 16 6" xfId="8078"/>
    <cellStyle name="Note 3 17" xfId="3939"/>
    <cellStyle name="Note 3 18" xfId="3940"/>
    <cellStyle name="Note 3 19" xfId="8079"/>
    <cellStyle name="Note 3 2" xfId="3941"/>
    <cellStyle name="Note 3 2 10" xfId="3942"/>
    <cellStyle name="Note 3 2 10 2" xfId="3943"/>
    <cellStyle name="Note 3 2 10 2 2" xfId="3944"/>
    <cellStyle name="Note 3 2 10 2 2 2" xfId="37455"/>
    <cellStyle name="Note 3 2 10 2 2 3" xfId="20786"/>
    <cellStyle name="Note 3 2 10 2 3" xfId="3945"/>
    <cellStyle name="Note 3 2 10 2 3 2" xfId="40621"/>
    <cellStyle name="Note 3 2 10 2 3 3" xfId="23908"/>
    <cellStyle name="Note 3 2 10 2 4" xfId="26647"/>
    <cellStyle name="Note 3 2 10 2 4 2" xfId="43388"/>
    <cellStyle name="Note 3 2 10 2 5" xfId="31763"/>
    <cellStyle name="Note 3 2 10 2 6" xfId="15092"/>
    <cellStyle name="Note 3 2 10 3" xfId="3946"/>
    <cellStyle name="Note 3 2 10 3 2" xfId="35176"/>
    <cellStyle name="Note 3 2 10 3 3" xfId="18499"/>
    <cellStyle name="Note 3 2 10 4" xfId="3947"/>
    <cellStyle name="Note 3 2 10 4 2" xfId="38413"/>
    <cellStyle name="Note 3 2 10 4 3" xfId="21736"/>
    <cellStyle name="Note 3 2 10 5" xfId="8080"/>
    <cellStyle name="Note 3 2 10 5 2" xfId="41461"/>
    <cellStyle name="Note 3 2 10 5 3" xfId="24738"/>
    <cellStyle name="Note 3 2 10 6" xfId="29165"/>
    <cellStyle name="Note 3 2 10 7" xfId="12424"/>
    <cellStyle name="Note 3 2 11" xfId="3948"/>
    <cellStyle name="Note 3 2 11 2" xfId="3949"/>
    <cellStyle name="Note 3 2 11 2 2" xfId="3950"/>
    <cellStyle name="Note 3 2 11 2 2 2" xfId="35655"/>
    <cellStyle name="Note 3 2 11 2 3" xfId="3951"/>
    <cellStyle name="Note 3 2 11 2 4" xfId="18981"/>
    <cellStyle name="Note 3 2 11 3" xfId="3952"/>
    <cellStyle name="Note 3 2 11 3 2" xfId="38872"/>
    <cellStyle name="Note 3 2 11 3 3" xfId="22184"/>
    <cellStyle name="Note 3 2 11 4" xfId="3953"/>
    <cellStyle name="Note 3 2 11 4 2" xfId="41826"/>
    <cellStyle name="Note 3 2 11 4 3" xfId="25094"/>
    <cellStyle name="Note 3 2 11 5" xfId="8081"/>
    <cellStyle name="Note 3 2 11 5 2" xfId="29719"/>
    <cellStyle name="Note 3 2 11 6" xfId="13039"/>
    <cellStyle name="Note 3 2 12" xfId="3954"/>
    <cellStyle name="Note 3 2 12 2" xfId="3955"/>
    <cellStyle name="Note 3 2 12 2 2" xfId="3956"/>
    <cellStyle name="Note 3 2 12 2 3" xfId="3957"/>
    <cellStyle name="Note 3 2 12 2 4" xfId="32751"/>
    <cellStyle name="Note 3 2 12 3" xfId="3958"/>
    <cellStyle name="Note 3 2 12 4" xfId="3959"/>
    <cellStyle name="Note 3 2 12 5" xfId="8082"/>
    <cellStyle name="Note 3 2 12 6" xfId="16086"/>
    <cellStyle name="Note 3 2 13" xfId="3960"/>
    <cellStyle name="Note 3 2 13 2" xfId="3961"/>
    <cellStyle name="Note 3 2 13 2 2" xfId="3962"/>
    <cellStyle name="Note 3 2 13 2 3" xfId="3963"/>
    <cellStyle name="Note 3 2 13 3" xfId="3964"/>
    <cellStyle name="Note 3 2 13 4" xfId="3965"/>
    <cellStyle name="Note 3 2 13 5" xfId="8083"/>
    <cellStyle name="Note 3 2 13 6" xfId="8084"/>
    <cellStyle name="Note 3 2 13 7" xfId="27121"/>
    <cellStyle name="Note 3 2 14" xfId="3966"/>
    <cellStyle name="Note 3 2 14 2" xfId="43814"/>
    <cellStyle name="Note 3 2 15" xfId="3967"/>
    <cellStyle name="Note 3 2 15 2" xfId="43774"/>
    <cellStyle name="Note 3 2 16" xfId="8085"/>
    <cellStyle name="Note 3 2 17" xfId="10016"/>
    <cellStyle name="Note 3 2 18" xfId="43976"/>
    <cellStyle name="Note 3 2 2" xfId="3968"/>
    <cellStyle name="Note 3 2 2 10" xfId="43977"/>
    <cellStyle name="Note 3 2 2 2" xfId="3969"/>
    <cellStyle name="Note 3 2 2 2 10" xfId="11145"/>
    <cellStyle name="Note 3 2 2 2 2" xfId="3970"/>
    <cellStyle name="Note 3 2 2 2 2 2" xfId="3971"/>
    <cellStyle name="Note 3 2 2 2 2 2 2" xfId="20101"/>
    <cellStyle name="Note 3 2 2 2 2 2 2 2" xfId="36771"/>
    <cellStyle name="Note 3 2 2 2 2 2 3" xfId="23244"/>
    <cellStyle name="Note 3 2 2 2 2 2 3 2" xfId="39950"/>
    <cellStyle name="Note 3 2 2 2 2 2 4" xfId="26025"/>
    <cellStyle name="Note 3 2 2 2 2 2 4 2" xfId="42764"/>
    <cellStyle name="Note 3 2 2 2 2 2 5" xfId="31011"/>
    <cellStyle name="Note 3 2 2 2 2 2 6" xfId="14338"/>
    <cellStyle name="Note 3 2 2 2 2 3" xfId="3972"/>
    <cellStyle name="Note 3 2 2 2 2 3 2" xfId="34492"/>
    <cellStyle name="Note 3 2 2 2 2 3 3" xfId="17815"/>
    <cellStyle name="Note 3 2 2 2 2 4" xfId="18892"/>
    <cellStyle name="Note 3 2 2 2 2 4 2" xfId="35570"/>
    <cellStyle name="Note 3 2 2 2 2 5" xfId="16199"/>
    <cellStyle name="Note 3 2 2 2 2 5 2" xfId="32865"/>
    <cellStyle name="Note 3 2 2 2 2 6" xfId="28415"/>
    <cellStyle name="Note 3 2 2 2 2 7" xfId="11664"/>
    <cellStyle name="Note 3 2 2 2 3" xfId="3973"/>
    <cellStyle name="Note 3 2 2 2 3 2" xfId="14599"/>
    <cellStyle name="Note 3 2 2 2 3 2 2" xfId="20362"/>
    <cellStyle name="Note 3 2 2 2 3 2 2 2" xfId="37031"/>
    <cellStyle name="Note 3 2 2 2 3 2 3" xfId="23503"/>
    <cellStyle name="Note 3 2 2 2 3 2 3 2" xfId="40211"/>
    <cellStyle name="Note 3 2 2 2 3 2 4" xfId="26285"/>
    <cellStyle name="Note 3 2 2 2 3 2 4 2" xfId="43025"/>
    <cellStyle name="Note 3 2 2 2 3 2 5" xfId="31271"/>
    <cellStyle name="Note 3 2 2 2 3 3" xfId="18076"/>
    <cellStyle name="Note 3 2 2 2 3 3 2" xfId="34752"/>
    <cellStyle name="Note 3 2 2 2 3 4" xfId="21330"/>
    <cellStyle name="Note 3 2 2 2 3 4 2" xfId="38002"/>
    <cellStyle name="Note 3 2 2 2 3 5" xfId="24380"/>
    <cellStyle name="Note 3 2 2 2 3 5 2" xfId="41098"/>
    <cellStyle name="Note 3 2 2 2 3 6" xfId="28674"/>
    <cellStyle name="Note 3 2 2 2 3 7" xfId="11925"/>
    <cellStyle name="Note 3 2 2 2 4" xfId="3974"/>
    <cellStyle name="Note 3 2 2 2 4 2" xfId="15265"/>
    <cellStyle name="Note 3 2 2 2 4 2 2" xfId="20909"/>
    <cellStyle name="Note 3 2 2 2 4 2 2 2" xfId="37578"/>
    <cellStyle name="Note 3 2 2 2 4 2 3" xfId="24026"/>
    <cellStyle name="Note 3 2 2 2 4 2 3 2" xfId="40740"/>
    <cellStyle name="Note 3 2 2 2 4 2 4" xfId="26753"/>
    <cellStyle name="Note 3 2 2 2 4 2 4 2" xfId="43494"/>
    <cellStyle name="Note 3 2 2 2 4 2 5" xfId="31936"/>
    <cellStyle name="Note 3 2 2 2 4 3" xfId="18653"/>
    <cellStyle name="Note 3 2 2 2 4 3 2" xfId="35330"/>
    <cellStyle name="Note 3 2 2 2 4 4" xfId="21873"/>
    <cellStyle name="Note 3 2 2 2 4 4 2" xfId="38552"/>
    <cellStyle name="Note 3 2 2 2 4 5" xfId="24843"/>
    <cellStyle name="Note 3 2 2 2 4 5 2" xfId="41567"/>
    <cellStyle name="Note 3 2 2 2 4 6" xfId="29338"/>
    <cellStyle name="Note 3 2 2 2 4 7" xfId="12635"/>
    <cellStyle name="Note 3 2 2 2 5" xfId="8086"/>
    <cellStyle name="Note 3 2 2 2 5 2" xfId="19642"/>
    <cellStyle name="Note 3 2 2 2 5 2 2" xfId="36313"/>
    <cellStyle name="Note 3 2 2 2 5 3" xfId="22794"/>
    <cellStyle name="Note 3 2 2 2 5 3 2" xfId="39495"/>
    <cellStyle name="Note 3 2 2 2 5 4" xfId="25614"/>
    <cellStyle name="Note 3 2 2 2 5 4 2" xfId="42352"/>
    <cellStyle name="Note 3 2 2 2 5 5" xfId="30518"/>
    <cellStyle name="Note 3 2 2 2 5 6" xfId="13844"/>
    <cellStyle name="Note 3 2 2 2 6" xfId="8087"/>
    <cellStyle name="Note 3 2 2 2 6 2" xfId="34003"/>
    <cellStyle name="Note 3 2 2 2 6 3" xfId="17326"/>
    <cellStyle name="Note 3 2 2 2 7" xfId="20575"/>
    <cellStyle name="Note 3 2 2 2 7 2" xfId="37243"/>
    <cellStyle name="Note 3 2 2 2 8" xfId="22225"/>
    <cellStyle name="Note 3 2 2 2 8 2" xfId="38916"/>
    <cellStyle name="Note 3 2 2 2 9" xfId="27926"/>
    <cellStyle name="Note 3 2 2 3" xfId="3975"/>
    <cellStyle name="Note 3 2 2 3 10" xfId="11127"/>
    <cellStyle name="Note 3 2 2 3 2" xfId="3976"/>
    <cellStyle name="Note 3 2 2 3 2 2" xfId="3977"/>
    <cellStyle name="Note 3 2 2 3 2 2 2" xfId="20097"/>
    <cellStyle name="Note 3 2 2 3 2 2 2 2" xfId="36767"/>
    <cellStyle name="Note 3 2 2 3 2 2 3" xfId="23241"/>
    <cellStyle name="Note 3 2 2 3 2 2 3 2" xfId="39946"/>
    <cellStyle name="Note 3 2 2 3 2 2 4" xfId="26021"/>
    <cellStyle name="Note 3 2 2 3 2 2 4 2" xfId="42760"/>
    <cellStyle name="Note 3 2 2 3 2 2 5" xfId="31007"/>
    <cellStyle name="Note 3 2 2 3 2 2 6" xfId="14334"/>
    <cellStyle name="Note 3 2 2 3 2 3" xfId="3978"/>
    <cellStyle name="Note 3 2 2 3 2 3 2" xfId="34488"/>
    <cellStyle name="Note 3 2 2 3 2 3 3" xfId="17811"/>
    <cellStyle name="Note 3 2 2 3 2 4" xfId="19475"/>
    <cellStyle name="Note 3 2 2 3 2 4 2" xfId="36145"/>
    <cellStyle name="Note 3 2 2 3 2 5" xfId="17156"/>
    <cellStyle name="Note 3 2 2 3 2 5 2" xfId="33832"/>
    <cellStyle name="Note 3 2 2 3 2 6" xfId="28412"/>
    <cellStyle name="Note 3 2 2 3 2 7" xfId="11660"/>
    <cellStyle name="Note 3 2 2 3 3" xfId="3979"/>
    <cellStyle name="Note 3 2 2 3 3 2" xfId="14595"/>
    <cellStyle name="Note 3 2 2 3 3 2 2" xfId="20358"/>
    <cellStyle name="Note 3 2 2 3 3 2 2 2" xfId="37027"/>
    <cellStyle name="Note 3 2 2 3 3 2 3" xfId="23499"/>
    <cellStyle name="Note 3 2 2 3 3 2 3 2" xfId="40207"/>
    <cellStyle name="Note 3 2 2 3 3 2 4" xfId="26281"/>
    <cellStyle name="Note 3 2 2 3 3 2 4 2" xfId="43021"/>
    <cellStyle name="Note 3 2 2 3 3 2 5" xfId="31267"/>
    <cellStyle name="Note 3 2 2 3 3 3" xfId="18072"/>
    <cellStyle name="Note 3 2 2 3 3 3 2" xfId="34748"/>
    <cellStyle name="Note 3 2 2 3 3 4" xfId="21326"/>
    <cellStyle name="Note 3 2 2 3 3 4 2" xfId="37998"/>
    <cellStyle name="Note 3 2 2 3 3 5" xfId="24376"/>
    <cellStyle name="Note 3 2 2 3 3 5 2" xfId="41094"/>
    <cellStyle name="Note 3 2 2 3 3 6" xfId="28670"/>
    <cellStyle name="Note 3 2 2 3 3 7" xfId="11921"/>
    <cellStyle name="Note 3 2 2 3 4" xfId="3980"/>
    <cellStyle name="Note 3 2 2 3 4 2" xfId="15242"/>
    <cellStyle name="Note 3 2 2 3 4 2 2" xfId="20902"/>
    <cellStyle name="Note 3 2 2 3 4 2 2 2" xfId="37571"/>
    <cellStyle name="Note 3 2 2 3 4 2 3" xfId="24019"/>
    <cellStyle name="Note 3 2 2 3 4 2 3 2" xfId="40733"/>
    <cellStyle name="Note 3 2 2 3 4 2 4" xfId="26746"/>
    <cellStyle name="Note 3 2 2 3 4 2 4 2" xfId="43487"/>
    <cellStyle name="Note 3 2 2 3 4 2 5" xfId="31913"/>
    <cellStyle name="Note 3 2 2 3 4 3" xfId="18643"/>
    <cellStyle name="Note 3 2 2 3 4 3 2" xfId="35320"/>
    <cellStyle name="Note 3 2 2 3 4 4" xfId="21864"/>
    <cellStyle name="Note 3 2 2 3 4 4 2" xfId="38543"/>
    <cellStyle name="Note 3 2 2 3 4 5" xfId="24836"/>
    <cellStyle name="Note 3 2 2 3 4 5 2" xfId="41560"/>
    <cellStyle name="Note 3 2 2 3 4 6" xfId="29315"/>
    <cellStyle name="Note 3 2 2 3 4 7" xfId="12607"/>
    <cellStyle name="Note 3 2 2 3 5" xfId="8088"/>
    <cellStyle name="Note 3 2 2 3 5 2" xfId="19638"/>
    <cellStyle name="Note 3 2 2 3 5 2 2" xfId="36309"/>
    <cellStyle name="Note 3 2 2 3 5 3" xfId="22790"/>
    <cellStyle name="Note 3 2 2 3 5 3 2" xfId="39491"/>
    <cellStyle name="Note 3 2 2 3 5 4" xfId="25610"/>
    <cellStyle name="Note 3 2 2 3 5 4 2" xfId="42348"/>
    <cellStyle name="Note 3 2 2 3 5 5" xfId="30498"/>
    <cellStyle name="Note 3 2 2 3 5 6" xfId="13824"/>
    <cellStyle name="Note 3 2 2 3 6" xfId="8089"/>
    <cellStyle name="Note 3 2 2 3 6 2" xfId="33999"/>
    <cellStyle name="Note 3 2 2 3 6 3" xfId="17322"/>
    <cellStyle name="Note 3 2 2 3 7" xfId="19483"/>
    <cellStyle name="Note 3 2 2 3 7 2" xfId="36153"/>
    <cellStyle name="Note 3 2 2 3 8" xfId="16068"/>
    <cellStyle name="Note 3 2 2 3 8 2" xfId="32736"/>
    <cellStyle name="Note 3 2 2 3 9" xfId="27906"/>
    <cellStyle name="Note 3 2 2 4" xfId="3981"/>
    <cellStyle name="Note 3 2 2 4 2" xfId="3982"/>
    <cellStyle name="Note 3 2 2 4 2 2" xfId="15306"/>
    <cellStyle name="Note 3 2 2 4 2 2 2" xfId="20949"/>
    <cellStyle name="Note 3 2 2 4 2 2 2 2" xfId="37618"/>
    <cellStyle name="Note 3 2 2 4 2 2 3" xfId="24064"/>
    <cellStyle name="Note 3 2 2 4 2 2 3 2" xfId="40780"/>
    <cellStyle name="Note 3 2 2 4 2 2 4" xfId="26792"/>
    <cellStyle name="Note 3 2 2 4 2 2 4 2" xfId="43533"/>
    <cellStyle name="Note 3 2 2 4 2 2 5" xfId="31977"/>
    <cellStyle name="Note 3 2 2 4 2 3" xfId="18703"/>
    <cellStyle name="Note 3 2 2 4 2 3 2" xfId="35380"/>
    <cellStyle name="Note 3 2 2 4 2 4" xfId="21916"/>
    <cellStyle name="Note 3 2 2 4 2 4 2" xfId="38597"/>
    <cellStyle name="Note 3 2 2 4 2 5" xfId="24880"/>
    <cellStyle name="Note 3 2 2 4 2 5 2" xfId="41606"/>
    <cellStyle name="Note 3 2 2 4 2 6" xfId="29379"/>
    <cellStyle name="Note 3 2 2 4 2 7" xfId="12685"/>
    <cellStyle name="Note 3 2 2 4 3" xfId="3983"/>
    <cellStyle name="Note 3 2 2 4 3 2" xfId="19261"/>
    <cellStyle name="Note 3 2 2 4 3 2 2" xfId="35932"/>
    <cellStyle name="Note 3 2 2 4 3 3" xfId="22441"/>
    <cellStyle name="Note 3 2 2 4 3 3 2" xfId="39134"/>
    <cellStyle name="Note 3 2 2 4 3 4" xfId="25306"/>
    <cellStyle name="Note 3 2 2 4 3 4 2" xfId="42042"/>
    <cellStyle name="Note 3 2 2 4 3 5" xfId="30060"/>
    <cellStyle name="Note 3 2 2 4 3 6" xfId="13384"/>
    <cellStyle name="Note 3 2 2 4 4" xfId="16940"/>
    <cellStyle name="Note 3 2 2 4 4 2" xfId="33616"/>
    <cellStyle name="Note 3 2 2 4 5" xfId="16277"/>
    <cellStyle name="Note 3 2 2 4 5 2" xfId="32943"/>
    <cellStyle name="Note 3 2 2 4 6" xfId="16394"/>
    <cellStyle name="Note 3 2 2 4 6 2" xfId="33062"/>
    <cellStyle name="Note 3 2 2 4 7" xfId="27471"/>
    <cellStyle name="Note 3 2 2 4 8" xfId="10702"/>
    <cellStyle name="Note 3 2 2 5" xfId="3984"/>
    <cellStyle name="Note 3 2 2 5 2" xfId="15093"/>
    <cellStyle name="Note 3 2 2 5 2 2" xfId="20787"/>
    <cellStyle name="Note 3 2 2 5 2 2 2" xfId="37456"/>
    <cellStyle name="Note 3 2 2 5 2 3" xfId="23909"/>
    <cellStyle name="Note 3 2 2 5 2 3 2" xfId="40622"/>
    <cellStyle name="Note 3 2 2 5 2 4" xfId="26648"/>
    <cellStyle name="Note 3 2 2 5 2 4 2" xfId="43389"/>
    <cellStyle name="Note 3 2 2 5 2 5" xfId="31764"/>
    <cellStyle name="Note 3 2 2 5 3" xfId="18500"/>
    <cellStyle name="Note 3 2 2 5 3 2" xfId="35177"/>
    <cellStyle name="Note 3 2 2 5 4" xfId="21737"/>
    <cellStyle name="Note 3 2 2 5 4 2" xfId="38414"/>
    <cellStyle name="Note 3 2 2 5 5" xfId="24739"/>
    <cellStyle name="Note 3 2 2 5 5 2" xfId="41462"/>
    <cellStyle name="Note 3 2 2 5 6" xfId="29166"/>
    <cellStyle name="Note 3 2 2 5 7" xfId="12425"/>
    <cellStyle name="Note 3 2 2 6" xfId="3985"/>
    <cellStyle name="Note 3 2 2 6 2" xfId="18982"/>
    <cellStyle name="Note 3 2 2 6 2 2" xfId="35656"/>
    <cellStyle name="Note 3 2 2 6 3" xfId="22185"/>
    <cellStyle name="Note 3 2 2 6 3 2" xfId="38873"/>
    <cellStyle name="Note 3 2 2 6 4" xfId="25095"/>
    <cellStyle name="Note 3 2 2 6 4 2" xfId="41827"/>
    <cellStyle name="Note 3 2 2 6 5" xfId="29720"/>
    <cellStyle name="Note 3 2 2 6 6" xfId="13040"/>
    <cellStyle name="Note 3 2 2 7" xfId="8090"/>
    <cellStyle name="Note 3 2 2 7 2" xfId="32752"/>
    <cellStyle name="Note 3 2 2 7 3" xfId="16087"/>
    <cellStyle name="Note 3 2 2 8" xfId="8091"/>
    <cellStyle name="Note 3 2 2 8 2" xfId="27122"/>
    <cellStyle name="Note 3 2 2 9" xfId="10017"/>
    <cellStyle name="Note 3 2 3" xfId="3986"/>
    <cellStyle name="Note 3 2 3 2" xfId="3987"/>
    <cellStyle name="Note 3 2 3 2 2" xfId="3988"/>
    <cellStyle name="Note 3 2 3 2 2 2" xfId="3989"/>
    <cellStyle name="Note 3 2 3 2 2 3" xfId="3990"/>
    <cellStyle name="Note 3 2 3 2 3" xfId="3991"/>
    <cellStyle name="Note 3 2 3 2 4" xfId="3992"/>
    <cellStyle name="Note 3 2 3 2 5" xfId="8092"/>
    <cellStyle name="Note 3 2 3 2 6" xfId="8093"/>
    <cellStyle name="Note 3 2 3 3" xfId="3993"/>
    <cellStyle name="Note 3 2 3 3 2" xfId="3994"/>
    <cellStyle name="Note 3 2 3 3 3" xfId="3995"/>
    <cellStyle name="Note 3 2 3 4" xfId="3996"/>
    <cellStyle name="Note 3 2 3 5" xfId="3997"/>
    <cellStyle name="Note 3 2 3 6" xfId="8094"/>
    <cellStyle name="Note 3 2 3 7" xfId="8095"/>
    <cellStyle name="Note 3 2 3 8" xfId="10018"/>
    <cellStyle name="Note 3 2 4" xfId="3998"/>
    <cellStyle name="Note 3 2 4 10" xfId="27197"/>
    <cellStyle name="Note 3 2 4 2" xfId="3999"/>
    <cellStyle name="Note 3 2 4 2 2" xfId="4000"/>
    <cellStyle name="Note 3 2 4 2 2 2" xfId="4001"/>
    <cellStyle name="Note 3 2 4 2 2 2 2" xfId="20190"/>
    <cellStyle name="Note 3 2 4 2 2 2 2 2" xfId="36859"/>
    <cellStyle name="Note 3 2 4 2 2 2 3" xfId="23331"/>
    <cellStyle name="Note 3 2 4 2 2 2 3 2" xfId="40039"/>
    <cellStyle name="Note 3 2 4 2 2 2 4" xfId="26113"/>
    <cellStyle name="Note 3 2 4 2 2 2 4 2" xfId="42853"/>
    <cellStyle name="Note 3 2 4 2 2 2 5" xfId="31099"/>
    <cellStyle name="Note 3 2 4 2 2 2 6" xfId="14427"/>
    <cellStyle name="Note 3 2 4 2 2 3" xfId="4002"/>
    <cellStyle name="Note 3 2 4 2 2 3 2" xfId="34580"/>
    <cellStyle name="Note 3 2 4 2 2 3 3" xfId="17904"/>
    <cellStyle name="Note 3 2 4 2 2 4" xfId="16479"/>
    <cellStyle name="Note 3 2 4 2 2 4 2" xfId="33149"/>
    <cellStyle name="Note 3 2 4 2 2 5" xfId="23832"/>
    <cellStyle name="Note 3 2 4 2 2 5 2" xfId="40543"/>
    <cellStyle name="Note 3 2 4 2 2 6" xfId="28502"/>
    <cellStyle name="Note 3 2 4 2 2 7" xfId="11753"/>
    <cellStyle name="Note 3 2 4 2 3" xfId="4003"/>
    <cellStyle name="Note 3 2 4 2 3 2" xfId="14685"/>
    <cellStyle name="Note 3 2 4 2 3 2 2" xfId="20448"/>
    <cellStyle name="Note 3 2 4 2 3 2 2 2" xfId="37116"/>
    <cellStyle name="Note 3 2 4 2 3 2 3" xfId="23587"/>
    <cellStyle name="Note 3 2 4 2 3 2 3 2" xfId="40297"/>
    <cellStyle name="Note 3 2 4 2 3 2 4" xfId="26370"/>
    <cellStyle name="Note 3 2 4 2 3 2 4 2" xfId="43111"/>
    <cellStyle name="Note 3 2 4 2 3 2 5" xfId="31356"/>
    <cellStyle name="Note 3 2 4 2 3 3" xfId="18162"/>
    <cellStyle name="Note 3 2 4 2 3 3 2" xfId="34837"/>
    <cellStyle name="Note 3 2 4 2 3 4" xfId="21414"/>
    <cellStyle name="Note 3 2 4 2 3 4 2" xfId="38088"/>
    <cellStyle name="Note 3 2 4 2 3 5" xfId="24464"/>
    <cellStyle name="Note 3 2 4 2 3 5 2" xfId="41184"/>
    <cellStyle name="Note 3 2 4 2 3 6" xfId="28758"/>
    <cellStyle name="Note 3 2 4 2 3 7" xfId="12011"/>
    <cellStyle name="Note 3 2 4 2 4" xfId="4004"/>
    <cellStyle name="Note 3 2 4 2 4 2" xfId="15401"/>
    <cellStyle name="Note 3 2 4 2 4 2 2" xfId="21039"/>
    <cellStyle name="Note 3 2 4 2 4 2 2 2" xfId="37708"/>
    <cellStyle name="Note 3 2 4 2 4 2 3" xfId="24149"/>
    <cellStyle name="Note 3 2 4 2 4 2 3 2" xfId="40866"/>
    <cellStyle name="Note 3 2 4 2 4 2 4" xfId="26867"/>
    <cellStyle name="Note 3 2 4 2 4 2 4 2" xfId="43608"/>
    <cellStyle name="Note 3 2 4 2 4 2 5" xfId="32072"/>
    <cellStyle name="Note 3 2 4 2 4 3" xfId="18796"/>
    <cellStyle name="Note 3 2 4 2 4 3 2" xfId="35474"/>
    <cellStyle name="Note 3 2 4 2 4 4" xfId="22003"/>
    <cellStyle name="Note 3 2 4 2 4 4 2" xfId="38685"/>
    <cellStyle name="Note 3 2 4 2 4 5" xfId="24954"/>
    <cellStyle name="Note 3 2 4 2 4 5 2" xfId="41681"/>
    <cellStyle name="Note 3 2 4 2 4 6" xfId="29474"/>
    <cellStyle name="Note 3 2 4 2 4 7" xfId="12786"/>
    <cellStyle name="Note 3 2 4 2 5" xfId="8096"/>
    <cellStyle name="Note 3 2 4 2 5 2" xfId="19744"/>
    <cellStyle name="Note 3 2 4 2 5 2 2" xfId="36414"/>
    <cellStyle name="Note 3 2 4 2 5 3" xfId="22891"/>
    <cellStyle name="Note 3 2 4 2 5 3 2" xfId="39593"/>
    <cellStyle name="Note 3 2 4 2 5 4" xfId="25699"/>
    <cellStyle name="Note 3 2 4 2 5 4 2" xfId="42438"/>
    <cellStyle name="Note 3 2 4 2 5 5" xfId="30624"/>
    <cellStyle name="Note 3 2 4 2 5 6" xfId="13951"/>
    <cellStyle name="Note 3 2 4 2 6" xfId="8097"/>
    <cellStyle name="Note 3 2 4 2 6 2" xfId="34122"/>
    <cellStyle name="Note 3 2 4 2 6 3" xfId="17445"/>
    <cellStyle name="Note 3 2 4 2 7" xfId="15762"/>
    <cellStyle name="Note 3 2 4 2 7 2" xfId="32423"/>
    <cellStyle name="Note 3 2 4 2 8" xfId="16002"/>
    <cellStyle name="Note 3 2 4 2 8 2" xfId="32668"/>
    <cellStyle name="Note 3 2 4 2 9" xfId="28032"/>
    <cellStyle name="Note 3 2 4 3" xfId="4005"/>
    <cellStyle name="Note 3 2 4 3 2" xfId="13500"/>
    <cellStyle name="Note 3 2 4 3 2 2" xfId="19367"/>
    <cellStyle name="Note 3 2 4 3 2 2 2" xfId="36037"/>
    <cellStyle name="Note 3 2 4 3 2 3" xfId="22538"/>
    <cellStyle name="Note 3 2 4 3 2 3 2" xfId="39236"/>
    <cellStyle name="Note 3 2 4 3 2 4" xfId="25396"/>
    <cellStyle name="Note 3 2 4 3 2 4 2" xfId="42134"/>
    <cellStyle name="Note 3 2 4 3 2 5" xfId="30174"/>
    <cellStyle name="Note 3 2 4 3 3" xfId="17050"/>
    <cellStyle name="Note 3 2 4 3 3 2" xfId="33725"/>
    <cellStyle name="Note 3 2 4 3 4" xfId="19492"/>
    <cellStyle name="Note 3 2 4 3 4 2" xfId="36162"/>
    <cellStyle name="Note 3 2 4 3 5" xfId="16802"/>
    <cellStyle name="Note 3 2 4 3 5 2" xfId="33476"/>
    <cellStyle name="Note 3 2 4 3 6" xfId="27584"/>
    <cellStyle name="Note 3 2 4 4" xfId="4006"/>
    <cellStyle name="Note 3 2 4 4 2" xfId="13428"/>
    <cellStyle name="Note 3 2 4 4 2 2" xfId="19305"/>
    <cellStyle name="Note 3 2 4 4 2 2 2" xfId="35976"/>
    <cellStyle name="Note 3 2 4 4 2 3" xfId="22485"/>
    <cellStyle name="Note 3 2 4 4 2 3 2" xfId="39178"/>
    <cellStyle name="Note 3 2 4 4 2 4" xfId="25349"/>
    <cellStyle name="Note 3 2 4 4 2 4 2" xfId="42085"/>
    <cellStyle name="Note 3 2 4 4 2 5" xfId="30104"/>
    <cellStyle name="Note 3 2 4 4 3" xfId="16984"/>
    <cellStyle name="Note 3 2 4 4 3 2" xfId="33660"/>
    <cellStyle name="Note 3 2 4 4 4" xfId="15927"/>
    <cellStyle name="Note 3 2 4 4 4 2" xfId="32592"/>
    <cellStyle name="Note 3 2 4 4 5" xfId="24324"/>
    <cellStyle name="Note 3 2 4 4 5 2" xfId="41042"/>
    <cellStyle name="Note 3 2 4 4 6" xfId="27515"/>
    <cellStyle name="Note 3 2 4 4 7" xfId="10744"/>
    <cellStyle name="Note 3 2 4 5" xfId="8098"/>
    <cellStyle name="Note 3 2 4 5 2" xfId="14886"/>
    <cellStyle name="Note 3 2 4 5 2 2" xfId="20609"/>
    <cellStyle name="Note 3 2 4 5 2 2 2" xfId="37277"/>
    <cellStyle name="Note 3 2 4 5 2 3" xfId="23742"/>
    <cellStyle name="Note 3 2 4 5 2 3 2" xfId="40453"/>
    <cellStyle name="Note 3 2 4 5 2 4" xfId="26502"/>
    <cellStyle name="Note 3 2 4 5 2 4 2" xfId="43243"/>
    <cellStyle name="Note 3 2 4 5 2 5" xfId="31557"/>
    <cellStyle name="Note 3 2 4 5 3" xfId="18322"/>
    <cellStyle name="Note 3 2 4 5 3 2" xfId="34997"/>
    <cellStyle name="Note 3 2 4 5 4" xfId="21567"/>
    <cellStyle name="Note 3 2 4 5 4 2" xfId="38242"/>
    <cellStyle name="Note 3 2 4 5 5" xfId="24595"/>
    <cellStyle name="Note 3 2 4 5 5 2" xfId="41316"/>
    <cellStyle name="Note 3 2 4 5 6" xfId="28959"/>
    <cellStyle name="Note 3 2 4 5 7" xfId="12212"/>
    <cellStyle name="Note 3 2 4 6" xfId="8099"/>
    <cellStyle name="Note 3 2 4 6 2" xfId="19045"/>
    <cellStyle name="Note 3 2 4 6 2 2" xfId="35715"/>
    <cellStyle name="Note 3 2 4 6 3" xfId="22240"/>
    <cellStyle name="Note 3 2 4 6 3 2" xfId="38932"/>
    <cellStyle name="Note 3 2 4 6 4" xfId="25137"/>
    <cellStyle name="Note 3 2 4 6 4 2" xfId="41873"/>
    <cellStyle name="Note 3 2 4 6 5" xfId="29786"/>
    <cellStyle name="Note 3 2 4 6 6" xfId="13110"/>
    <cellStyle name="Note 3 2 4 7" xfId="16634"/>
    <cellStyle name="Note 3 2 4 7 2" xfId="33306"/>
    <cellStyle name="Note 3 2 4 8" xfId="16613"/>
    <cellStyle name="Note 3 2 4 8 2" xfId="33286"/>
    <cellStyle name="Note 3 2 4 9" xfId="16098"/>
    <cellStyle name="Note 3 2 4 9 2" xfId="32762"/>
    <cellStyle name="Note 3 2 5" xfId="4007"/>
    <cellStyle name="Note 3 2 5 10" xfId="27267"/>
    <cellStyle name="Note 3 2 5 2" xfId="4008"/>
    <cellStyle name="Note 3 2 5 2 2" xfId="4009"/>
    <cellStyle name="Note 3 2 5 2 2 2" xfId="4010"/>
    <cellStyle name="Note 3 2 5 2 2 2 2" xfId="20247"/>
    <cellStyle name="Note 3 2 5 2 2 2 2 2" xfId="36916"/>
    <cellStyle name="Note 3 2 5 2 2 2 3" xfId="23388"/>
    <cellStyle name="Note 3 2 5 2 2 2 3 2" xfId="40096"/>
    <cellStyle name="Note 3 2 5 2 2 2 4" xfId="26170"/>
    <cellStyle name="Note 3 2 5 2 2 2 4 2" xfId="42910"/>
    <cellStyle name="Note 3 2 5 2 2 2 5" xfId="31156"/>
    <cellStyle name="Note 3 2 5 2 2 2 6" xfId="14484"/>
    <cellStyle name="Note 3 2 5 2 2 3" xfId="4011"/>
    <cellStyle name="Note 3 2 5 2 2 3 2" xfId="34637"/>
    <cellStyle name="Note 3 2 5 2 2 3 3" xfId="17961"/>
    <cellStyle name="Note 3 2 5 2 2 4" xfId="19620"/>
    <cellStyle name="Note 3 2 5 2 2 4 2" xfId="36291"/>
    <cellStyle name="Note 3 2 5 2 2 5" xfId="15917"/>
    <cellStyle name="Note 3 2 5 2 2 5 2" xfId="32581"/>
    <cellStyle name="Note 3 2 5 2 2 6" xfId="28559"/>
    <cellStyle name="Note 3 2 5 2 2 7" xfId="11810"/>
    <cellStyle name="Note 3 2 5 2 3" xfId="4012"/>
    <cellStyle name="Note 3 2 5 2 3 2" xfId="14738"/>
    <cellStyle name="Note 3 2 5 2 3 2 2" xfId="20501"/>
    <cellStyle name="Note 3 2 5 2 3 2 2 2" xfId="37169"/>
    <cellStyle name="Note 3 2 5 2 3 2 3" xfId="23640"/>
    <cellStyle name="Note 3 2 5 2 3 2 3 2" xfId="40350"/>
    <cellStyle name="Note 3 2 5 2 3 2 4" xfId="26423"/>
    <cellStyle name="Note 3 2 5 2 3 2 4 2" xfId="43164"/>
    <cellStyle name="Note 3 2 5 2 3 2 5" xfId="31409"/>
    <cellStyle name="Note 3 2 5 2 3 3" xfId="18215"/>
    <cellStyle name="Note 3 2 5 2 3 3 2" xfId="34890"/>
    <cellStyle name="Note 3 2 5 2 3 4" xfId="21467"/>
    <cellStyle name="Note 3 2 5 2 3 4 2" xfId="38141"/>
    <cellStyle name="Note 3 2 5 2 3 5" xfId="24517"/>
    <cellStyle name="Note 3 2 5 2 3 5 2" xfId="41237"/>
    <cellStyle name="Note 3 2 5 2 3 6" xfId="28811"/>
    <cellStyle name="Note 3 2 5 2 3 7" xfId="12064"/>
    <cellStyle name="Note 3 2 5 2 4" xfId="4013"/>
    <cellStyle name="Note 3 2 5 2 4 2" xfId="15473"/>
    <cellStyle name="Note 3 2 5 2 4 2 2" xfId="21104"/>
    <cellStyle name="Note 3 2 5 2 4 2 2 2" xfId="37773"/>
    <cellStyle name="Note 3 2 5 2 4 2 3" xfId="24216"/>
    <cellStyle name="Note 3 2 5 2 4 2 3 2" xfId="40933"/>
    <cellStyle name="Note 3 2 5 2 4 2 4" xfId="26922"/>
    <cellStyle name="Note 3 2 5 2 4 2 4 2" xfId="43663"/>
    <cellStyle name="Note 3 2 5 2 4 2 5" xfId="32144"/>
    <cellStyle name="Note 3 2 5 2 4 3" xfId="18863"/>
    <cellStyle name="Note 3 2 5 2 4 3 2" xfId="35541"/>
    <cellStyle name="Note 3 2 5 2 4 4" xfId="22071"/>
    <cellStyle name="Note 3 2 5 2 4 4 2" xfId="38753"/>
    <cellStyle name="Note 3 2 5 2 4 5" xfId="25009"/>
    <cellStyle name="Note 3 2 5 2 4 5 2" xfId="41736"/>
    <cellStyle name="Note 3 2 5 2 4 6" xfId="29546"/>
    <cellStyle name="Note 3 2 5 2 4 7" xfId="12860"/>
    <cellStyle name="Note 3 2 5 2 5" xfId="8100"/>
    <cellStyle name="Note 3 2 5 2 5 2" xfId="19808"/>
    <cellStyle name="Note 3 2 5 2 5 2 2" xfId="36478"/>
    <cellStyle name="Note 3 2 5 2 5 3" xfId="22956"/>
    <cellStyle name="Note 3 2 5 2 5 3 2" xfId="39658"/>
    <cellStyle name="Note 3 2 5 2 5 4" xfId="25752"/>
    <cellStyle name="Note 3 2 5 2 5 4 2" xfId="42491"/>
    <cellStyle name="Note 3 2 5 2 5 5" xfId="30694"/>
    <cellStyle name="Note 3 2 5 2 5 6" xfId="14021"/>
    <cellStyle name="Note 3 2 5 2 6" xfId="8101"/>
    <cellStyle name="Note 3 2 5 2 6 2" xfId="34191"/>
    <cellStyle name="Note 3 2 5 2 6 3" xfId="17514"/>
    <cellStyle name="Note 3 2 5 2 7" xfId="18932"/>
    <cellStyle name="Note 3 2 5 2 7 2" xfId="35611"/>
    <cellStyle name="Note 3 2 5 2 8" xfId="20757"/>
    <cellStyle name="Note 3 2 5 2 8 2" xfId="37426"/>
    <cellStyle name="Note 3 2 5 2 9" xfId="28102"/>
    <cellStyle name="Note 3 2 5 3" xfId="4014"/>
    <cellStyle name="Note 3 2 5 3 2" xfId="4015"/>
    <cellStyle name="Note 3 2 5 3 2 2" xfId="19446"/>
    <cellStyle name="Note 3 2 5 3 2 2 2" xfId="36116"/>
    <cellStyle name="Note 3 2 5 3 2 3" xfId="22613"/>
    <cellStyle name="Note 3 2 5 3 2 3 2" xfId="39313"/>
    <cellStyle name="Note 3 2 5 3 2 4" xfId="25463"/>
    <cellStyle name="Note 3 2 5 3 2 4 2" xfId="42201"/>
    <cellStyle name="Note 3 2 5 3 2 5" xfId="30258"/>
    <cellStyle name="Note 3 2 5 3 2 6" xfId="13584"/>
    <cellStyle name="Note 3 2 5 3 3" xfId="4016"/>
    <cellStyle name="Note 3 2 5 3 3 2" xfId="33807"/>
    <cellStyle name="Note 3 2 5 3 3 3" xfId="17131"/>
    <cellStyle name="Note 3 2 5 3 4" xfId="15871"/>
    <cellStyle name="Note 3 2 5 3 4 2" xfId="32535"/>
    <cellStyle name="Note 3 2 5 3 5" xfId="16144"/>
    <cellStyle name="Note 3 2 5 3 5 2" xfId="32809"/>
    <cellStyle name="Note 3 2 5 3 6" xfId="27666"/>
    <cellStyle name="Note 3 2 5 4" xfId="4017"/>
    <cellStyle name="Note 3 2 5 4 2" xfId="14184"/>
    <cellStyle name="Note 3 2 5 4 2 2" xfId="19947"/>
    <cellStyle name="Note 3 2 5 4 2 2 2" xfId="36617"/>
    <cellStyle name="Note 3 2 5 4 2 3" xfId="23093"/>
    <cellStyle name="Note 3 2 5 4 2 3 2" xfId="39796"/>
    <cellStyle name="Note 3 2 5 4 2 4" xfId="25872"/>
    <cellStyle name="Note 3 2 5 4 2 4 2" xfId="42611"/>
    <cellStyle name="Note 3 2 5 4 2 5" xfId="30857"/>
    <cellStyle name="Note 3 2 5 4 3" xfId="17661"/>
    <cellStyle name="Note 3 2 5 4 3 2" xfId="34338"/>
    <cellStyle name="Note 3 2 5 4 4" xfId="15740"/>
    <cellStyle name="Note 3 2 5 4 4 2" xfId="32401"/>
    <cellStyle name="Note 3 2 5 4 5" xfId="24248"/>
    <cellStyle name="Note 3 2 5 4 5 2" xfId="40965"/>
    <cellStyle name="Note 3 2 5 4 6" xfId="28264"/>
    <cellStyle name="Note 3 2 5 4 7" xfId="11510"/>
    <cellStyle name="Note 3 2 5 5" xfId="4018"/>
    <cellStyle name="Note 3 2 5 5 2" xfId="14956"/>
    <cellStyle name="Note 3 2 5 5 2 2" xfId="20674"/>
    <cellStyle name="Note 3 2 5 5 2 2 2" xfId="37342"/>
    <cellStyle name="Note 3 2 5 5 2 3" xfId="23804"/>
    <cellStyle name="Note 3 2 5 5 2 3 2" xfId="40515"/>
    <cellStyle name="Note 3 2 5 5 2 4" xfId="26555"/>
    <cellStyle name="Note 3 2 5 5 2 4 2" xfId="43296"/>
    <cellStyle name="Note 3 2 5 5 2 5" xfId="31627"/>
    <cellStyle name="Note 3 2 5 5 3" xfId="18387"/>
    <cellStyle name="Note 3 2 5 5 3 2" xfId="35062"/>
    <cellStyle name="Note 3 2 5 5 4" xfId="21630"/>
    <cellStyle name="Note 3 2 5 5 4 2" xfId="38305"/>
    <cellStyle name="Note 3 2 5 5 5" xfId="24648"/>
    <cellStyle name="Note 3 2 5 5 5 2" xfId="41369"/>
    <cellStyle name="Note 3 2 5 5 6" xfId="29029"/>
    <cellStyle name="Note 3 2 5 5 7" xfId="12282"/>
    <cellStyle name="Note 3 2 5 6" xfId="8102"/>
    <cellStyle name="Note 3 2 5 6 2" xfId="19109"/>
    <cellStyle name="Note 3 2 5 6 2 2" xfId="35780"/>
    <cellStyle name="Note 3 2 5 6 3" xfId="22301"/>
    <cellStyle name="Note 3 2 5 6 3 2" xfId="38994"/>
    <cellStyle name="Note 3 2 5 6 4" xfId="25190"/>
    <cellStyle name="Note 3 2 5 6 4 2" xfId="41926"/>
    <cellStyle name="Note 3 2 5 6 5" xfId="29856"/>
    <cellStyle name="Note 3 2 5 6 6" xfId="13180"/>
    <cellStyle name="Note 3 2 5 7" xfId="8103"/>
    <cellStyle name="Note 3 2 5 7 2" xfId="33440"/>
    <cellStyle name="Note 3 2 5 7 3" xfId="16766"/>
    <cellStyle name="Note 3 2 5 8" xfId="16592"/>
    <cellStyle name="Note 3 2 5 8 2" xfId="33265"/>
    <cellStyle name="Note 3 2 5 9" xfId="22114"/>
    <cellStyle name="Note 3 2 5 9 2" xfId="38797"/>
    <cellStyle name="Note 3 2 6" xfId="4019"/>
    <cellStyle name="Note 3 2 6 10" xfId="16372"/>
    <cellStyle name="Note 3 2 6 10 2" xfId="33040"/>
    <cellStyle name="Note 3 2 6 11" xfId="27332"/>
    <cellStyle name="Note 3 2 6 2" xfId="4020"/>
    <cellStyle name="Note 3 2 6 2 2" xfId="4021"/>
    <cellStyle name="Note 3 2 6 2 2 2" xfId="14532"/>
    <cellStyle name="Note 3 2 6 2 2 2 2" xfId="20295"/>
    <cellStyle name="Note 3 2 6 2 2 2 2 2" xfId="36964"/>
    <cellStyle name="Note 3 2 6 2 2 2 3" xfId="23436"/>
    <cellStyle name="Note 3 2 6 2 2 2 3 2" xfId="40144"/>
    <cellStyle name="Note 3 2 6 2 2 2 4" xfId="26218"/>
    <cellStyle name="Note 3 2 6 2 2 2 4 2" xfId="42958"/>
    <cellStyle name="Note 3 2 6 2 2 2 5" xfId="31204"/>
    <cellStyle name="Note 3 2 6 2 2 3" xfId="18009"/>
    <cellStyle name="Note 3 2 6 2 2 3 2" xfId="34685"/>
    <cellStyle name="Note 3 2 6 2 2 4" xfId="16467"/>
    <cellStyle name="Note 3 2 6 2 2 4 2" xfId="33137"/>
    <cellStyle name="Note 3 2 6 2 2 5" xfId="16210"/>
    <cellStyle name="Note 3 2 6 2 2 5 2" xfId="32876"/>
    <cellStyle name="Note 3 2 6 2 2 6" xfId="28607"/>
    <cellStyle name="Note 3 2 6 2 2 7" xfId="11858"/>
    <cellStyle name="Note 3 2 6 2 3" xfId="4022"/>
    <cellStyle name="Note 3 2 6 2 3 2" xfId="14782"/>
    <cellStyle name="Note 3 2 6 2 3 2 2" xfId="20545"/>
    <cellStyle name="Note 3 2 6 2 3 2 2 2" xfId="37213"/>
    <cellStyle name="Note 3 2 6 2 3 2 3" xfId="23684"/>
    <cellStyle name="Note 3 2 6 2 3 2 3 2" xfId="40394"/>
    <cellStyle name="Note 3 2 6 2 3 2 4" xfId="26467"/>
    <cellStyle name="Note 3 2 6 2 3 2 4 2" xfId="43208"/>
    <cellStyle name="Note 3 2 6 2 3 2 5" xfId="31453"/>
    <cellStyle name="Note 3 2 6 2 3 3" xfId="18259"/>
    <cellStyle name="Note 3 2 6 2 3 3 2" xfId="34934"/>
    <cellStyle name="Note 3 2 6 2 3 4" xfId="21511"/>
    <cellStyle name="Note 3 2 6 2 3 4 2" xfId="38185"/>
    <cellStyle name="Note 3 2 6 2 3 5" xfId="24561"/>
    <cellStyle name="Note 3 2 6 2 3 5 2" xfId="41281"/>
    <cellStyle name="Note 3 2 6 2 3 6" xfId="28855"/>
    <cellStyle name="Note 3 2 6 2 3 7" xfId="12108"/>
    <cellStyle name="Note 3 2 6 2 4" xfId="12925"/>
    <cellStyle name="Note 3 2 6 2 4 2" xfId="15538"/>
    <cellStyle name="Note 3 2 6 2 4 2 2" xfId="21160"/>
    <cellStyle name="Note 3 2 6 2 4 2 2 2" xfId="37830"/>
    <cellStyle name="Note 3 2 6 2 4 2 3" xfId="24273"/>
    <cellStyle name="Note 3 2 6 2 4 2 3 2" xfId="40990"/>
    <cellStyle name="Note 3 2 6 2 4 2 4" xfId="26966"/>
    <cellStyle name="Note 3 2 6 2 4 2 4 2" xfId="43707"/>
    <cellStyle name="Note 3 2 6 2 4 2 5" xfId="32209"/>
    <cellStyle name="Note 3 2 6 2 4 3" xfId="18918"/>
    <cellStyle name="Note 3 2 6 2 4 3 2" xfId="35597"/>
    <cellStyle name="Note 3 2 6 2 4 4" xfId="22127"/>
    <cellStyle name="Note 3 2 6 2 4 4 2" xfId="38810"/>
    <cellStyle name="Note 3 2 6 2 4 5" xfId="25053"/>
    <cellStyle name="Note 3 2 6 2 4 5 2" xfId="41780"/>
    <cellStyle name="Note 3 2 6 2 4 6" xfId="29611"/>
    <cellStyle name="Note 3 2 6 2 5" xfId="14086"/>
    <cellStyle name="Note 3 2 6 2 5 2" xfId="19864"/>
    <cellStyle name="Note 3 2 6 2 5 2 2" xfId="36534"/>
    <cellStyle name="Note 3 2 6 2 5 3" xfId="23014"/>
    <cellStyle name="Note 3 2 6 2 5 3 2" xfId="39716"/>
    <cellStyle name="Note 3 2 6 2 5 4" xfId="25796"/>
    <cellStyle name="Note 3 2 6 2 5 4 2" xfId="42535"/>
    <cellStyle name="Note 3 2 6 2 5 5" xfId="30759"/>
    <cellStyle name="Note 3 2 6 2 6" xfId="17580"/>
    <cellStyle name="Note 3 2 6 2 6 2" xfId="34257"/>
    <cellStyle name="Note 3 2 6 2 7" xfId="19479"/>
    <cellStyle name="Note 3 2 6 2 7 2" xfId="36149"/>
    <cellStyle name="Note 3 2 6 2 8" xfId="16669"/>
    <cellStyle name="Note 3 2 6 2 8 2" xfId="33342"/>
    <cellStyle name="Note 3 2 6 2 9" xfId="28167"/>
    <cellStyle name="Note 3 2 6 3" xfId="4023"/>
    <cellStyle name="Note 3 2 6 3 2" xfId="13649"/>
    <cellStyle name="Note 3 2 6 3 2 2" xfId="19505"/>
    <cellStyle name="Note 3 2 6 3 2 2 2" xfId="36175"/>
    <cellStyle name="Note 3 2 6 3 2 3" xfId="22666"/>
    <cellStyle name="Note 3 2 6 3 2 3 2" xfId="39366"/>
    <cellStyle name="Note 3 2 6 3 2 4" xfId="25507"/>
    <cellStyle name="Note 3 2 6 3 2 4 2" xfId="42245"/>
    <cellStyle name="Note 3 2 6 3 2 5" xfId="30323"/>
    <cellStyle name="Note 3 2 6 3 3" xfId="17195"/>
    <cellStyle name="Note 3 2 6 3 3 2" xfId="33872"/>
    <cellStyle name="Note 3 2 6 3 4" xfId="15843"/>
    <cellStyle name="Note 3 2 6 3 4 2" xfId="32507"/>
    <cellStyle name="Note 3 2 6 3 5" xfId="16817"/>
    <cellStyle name="Note 3 2 6 3 5 2" xfId="33492"/>
    <cellStyle name="Note 3 2 6 3 6" xfId="27731"/>
    <cellStyle name="Note 3 2 6 4" xfId="4024"/>
    <cellStyle name="Note 3 2 6 4 2" xfId="14232"/>
    <cellStyle name="Note 3 2 6 4 2 2" xfId="19995"/>
    <cellStyle name="Note 3 2 6 4 2 2 2" xfId="36665"/>
    <cellStyle name="Note 3 2 6 4 2 3" xfId="23141"/>
    <cellStyle name="Note 3 2 6 4 2 3 2" xfId="39844"/>
    <cellStyle name="Note 3 2 6 4 2 4" xfId="25920"/>
    <cellStyle name="Note 3 2 6 4 2 4 2" xfId="42659"/>
    <cellStyle name="Note 3 2 6 4 2 5" xfId="30905"/>
    <cellStyle name="Note 3 2 6 4 3" xfId="17709"/>
    <cellStyle name="Note 3 2 6 4 3 2" xfId="34386"/>
    <cellStyle name="Note 3 2 6 4 4" xfId="19207"/>
    <cellStyle name="Note 3 2 6 4 4 2" xfId="35878"/>
    <cellStyle name="Note 3 2 6 4 5" xfId="21548"/>
    <cellStyle name="Note 3 2 6 4 5 2" xfId="38222"/>
    <cellStyle name="Note 3 2 6 4 6" xfId="28312"/>
    <cellStyle name="Note 3 2 6 4 7" xfId="11558"/>
    <cellStyle name="Note 3 2 6 5" xfId="8104"/>
    <cellStyle name="Note 3 2 6 5 2" xfId="14155"/>
    <cellStyle name="Note 3 2 6 5 2 2" xfId="19918"/>
    <cellStyle name="Note 3 2 6 5 2 2 2" xfId="36588"/>
    <cellStyle name="Note 3 2 6 5 2 3" xfId="23064"/>
    <cellStyle name="Note 3 2 6 5 2 3 2" xfId="39767"/>
    <cellStyle name="Note 3 2 6 5 2 4" xfId="25843"/>
    <cellStyle name="Note 3 2 6 5 2 4 2" xfId="42582"/>
    <cellStyle name="Note 3 2 6 5 2 5" xfId="30828"/>
    <cellStyle name="Note 3 2 6 5 3" xfId="17632"/>
    <cellStyle name="Note 3 2 6 5 3 2" xfId="34309"/>
    <cellStyle name="Note 3 2 6 5 4" xfId="16809"/>
    <cellStyle name="Note 3 2 6 5 4 2" xfId="33484"/>
    <cellStyle name="Note 3 2 6 5 5" xfId="16674"/>
    <cellStyle name="Note 3 2 6 5 5 2" xfId="33348"/>
    <cellStyle name="Note 3 2 6 5 6" xfId="28235"/>
    <cellStyle name="Note 3 2 6 5 7" xfId="11481"/>
    <cellStyle name="Note 3 2 6 6" xfId="12347"/>
    <cellStyle name="Note 3 2 6 6 2" xfId="15021"/>
    <cellStyle name="Note 3 2 6 6 2 2" xfId="20731"/>
    <cellStyle name="Note 3 2 6 6 2 2 2" xfId="37400"/>
    <cellStyle name="Note 3 2 6 6 2 3" xfId="23858"/>
    <cellStyle name="Note 3 2 6 6 2 3 2" xfId="40569"/>
    <cellStyle name="Note 3 2 6 6 2 4" xfId="26599"/>
    <cellStyle name="Note 3 2 6 6 2 4 2" xfId="43340"/>
    <cellStyle name="Note 3 2 6 6 2 5" xfId="31692"/>
    <cellStyle name="Note 3 2 6 6 3" xfId="18443"/>
    <cellStyle name="Note 3 2 6 6 3 2" xfId="35120"/>
    <cellStyle name="Note 3 2 6 6 4" xfId="21685"/>
    <cellStyle name="Note 3 2 6 6 4 2" xfId="38360"/>
    <cellStyle name="Note 3 2 6 6 5" xfId="24692"/>
    <cellStyle name="Note 3 2 6 6 5 2" xfId="41413"/>
    <cellStyle name="Note 3 2 6 6 6" xfId="29094"/>
    <cellStyle name="Note 3 2 6 7" xfId="13245"/>
    <cellStyle name="Note 3 2 6 7 2" xfId="19167"/>
    <cellStyle name="Note 3 2 6 7 2 2" xfId="35838"/>
    <cellStyle name="Note 3 2 6 7 3" xfId="22354"/>
    <cellStyle name="Note 3 2 6 7 3 2" xfId="39047"/>
    <cellStyle name="Note 3 2 6 7 4" xfId="25234"/>
    <cellStyle name="Note 3 2 6 7 4 2" xfId="41970"/>
    <cellStyle name="Note 3 2 6 7 5" xfId="29921"/>
    <cellStyle name="Note 3 2 6 8" xfId="16838"/>
    <cellStyle name="Note 3 2 6 8 2" xfId="33513"/>
    <cellStyle name="Note 3 2 6 9" xfId="16589"/>
    <cellStyle name="Note 3 2 6 9 2" xfId="33262"/>
    <cellStyle name="Note 3 2 7" xfId="4025"/>
    <cellStyle name="Note 3 2 7 10" xfId="11068"/>
    <cellStyle name="Note 3 2 7 2" xfId="4026"/>
    <cellStyle name="Note 3 2 7 2 2" xfId="4027"/>
    <cellStyle name="Note 3 2 7 2 2 2" xfId="20056"/>
    <cellStyle name="Note 3 2 7 2 2 2 2" xfId="36726"/>
    <cellStyle name="Note 3 2 7 2 2 3" xfId="23200"/>
    <cellStyle name="Note 3 2 7 2 2 3 2" xfId="39905"/>
    <cellStyle name="Note 3 2 7 2 2 4" xfId="25980"/>
    <cellStyle name="Note 3 2 7 2 2 4 2" xfId="42719"/>
    <cellStyle name="Note 3 2 7 2 2 5" xfId="30966"/>
    <cellStyle name="Note 3 2 7 2 2 6" xfId="14293"/>
    <cellStyle name="Note 3 2 7 2 3" xfId="4028"/>
    <cellStyle name="Note 3 2 7 2 3 2" xfId="34447"/>
    <cellStyle name="Note 3 2 7 2 3 3" xfId="17770"/>
    <cellStyle name="Note 3 2 7 2 4" xfId="19206"/>
    <cellStyle name="Note 3 2 7 2 4 2" xfId="35877"/>
    <cellStyle name="Note 3 2 7 2 5" xfId="21547"/>
    <cellStyle name="Note 3 2 7 2 5 2" xfId="38221"/>
    <cellStyle name="Note 3 2 7 2 6" xfId="28371"/>
    <cellStyle name="Note 3 2 7 2 7" xfId="11619"/>
    <cellStyle name="Note 3 2 7 3" xfId="4029"/>
    <cellStyle name="Note 3 2 7 3 2" xfId="14557"/>
    <cellStyle name="Note 3 2 7 3 2 2" xfId="20320"/>
    <cellStyle name="Note 3 2 7 3 2 2 2" xfId="36989"/>
    <cellStyle name="Note 3 2 7 3 2 3" xfId="23461"/>
    <cellStyle name="Note 3 2 7 3 2 3 2" xfId="40169"/>
    <cellStyle name="Note 3 2 7 3 2 4" xfId="26243"/>
    <cellStyle name="Note 3 2 7 3 2 4 2" xfId="42983"/>
    <cellStyle name="Note 3 2 7 3 2 5" xfId="31229"/>
    <cellStyle name="Note 3 2 7 3 3" xfId="18034"/>
    <cellStyle name="Note 3 2 7 3 3 2" xfId="34710"/>
    <cellStyle name="Note 3 2 7 3 4" xfId="21288"/>
    <cellStyle name="Note 3 2 7 3 4 2" xfId="37960"/>
    <cellStyle name="Note 3 2 7 3 5" xfId="19845"/>
    <cellStyle name="Note 3 2 7 3 5 2" xfId="36515"/>
    <cellStyle name="Note 3 2 7 3 6" xfId="28632"/>
    <cellStyle name="Note 3 2 7 3 7" xfId="11883"/>
    <cellStyle name="Note 3 2 7 4" xfId="4030"/>
    <cellStyle name="Note 3 2 7 4 2" xfId="15167"/>
    <cellStyle name="Note 3 2 7 4 2 2" xfId="20841"/>
    <cellStyle name="Note 3 2 7 4 2 2 2" xfId="37510"/>
    <cellStyle name="Note 3 2 7 4 2 3" xfId="23961"/>
    <cellStyle name="Note 3 2 7 4 2 3 2" xfId="40674"/>
    <cellStyle name="Note 3 2 7 4 2 4" xfId="26696"/>
    <cellStyle name="Note 3 2 7 4 2 4 2" xfId="43437"/>
    <cellStyle name="Note 3 2 7 4 2 5" xfId="31838"/>
    <cellStyle name="Note 3 2 7 4 3" xfId="18578"/>
    <cellStyle name="Note 3 2 7 4 3 2" xfId="35255"/>
    <cellStyle name="Note 3 2 7 4 4" xfId="21803"/>
    <cellStyle name="Note 3 2 7 4 4 2" xfId="38481"/>
    <cellStyle name="Note 3 2 7 4 5" xfId="24787"/>
    <cellStyle name="Note 3 2 7 4 5 2" xfId="41510"/>
    <cellStyle name="Note 3 2 7 4 6" xfId="29240"/>
    <cellStyle name="Note 3 2 7 4 7" xfId="12528"/>
    <cellStyle name="Note 3 2 7 5" xfId="8105"/>
    <cellStyle name="Note 3 2 7 5 2" xfId="19587"/>
    <cellStyle name="Note 3 2 7 5 2 2" xfId="36258"/>
    <cellStyle name="Note 3 2 7 5 3" xfId="22742"/>
    <cellStyle name="Note 3 2 7 5 3 2" xfId="39442"/>
    <cellStyle name="Note 3 2 7 5 4" xfId="25572"/>
    <cellStyle name="Note 3 2 7 5 4 2" xfId="42310"/>
    <cellStyle name="Note 3 2 7 5 5" xfId="30435"/>
    <cellStyle name="Note 3 2 7 5 6" xfId="13761"/>
    <cellStyle name="Note 3 2 7 6" xfId="17273"/>
    <cellStyle name="Note 3 2 7 6 2" xfId="33950"/>
    <cellStyle name="Note 3 2 7 7" xfId="15807"/>
    <cellStyle name="Note 3 2 7 7 2" xfId="32469"/>
    <cellStyle name="Note 3 2 7 8" xfId="16310"/>
    <cellStyle name="Note 3 2 7 8 2" xfId="32978"/>
    <cellStyle name="Note 3 2 7 9" xfId="27843"/>
    <cellStyle name="Note 3 2 8" xfId="4031"/>
    <cellStyle name="Note 3 2 8 10" xfId="11168"/>
    <cellStyle name="Note 3 2 8 2" xfId="4032"/>
    <cellStyle name="Note 3 2 8 2 2" xfId="4033"/>
    <cellStyle name="Note 3 2 8 2 2 2" xfId="20128"/>
    <cellStyle name="Note 3 2 8 2 2 2 2" xfId="36797"/>
    <cellStyle name="Note 3 2 8 2 2 3" xfId="23270"/>
    <cellStyle name="Note 3 2 8 2 2 3 2" xfId="39977"/>
    <cellStyle name="Note 3 2 8 2 2 4" xfId="26051"/>
    <cellStyle name="Note 3 2 8 2 2 4 2" xfId="42791"/>
    <cellStyle name="Note 3 2 8 2 2 5" xfId="31037"/>
    <cellStyle name="Note 3 2 8 2 2 6" xfId="14365"/>
    <cellStyle name="Note 3 2 8 2 3" xfId="4034"/>
    <cellStyle name="Note 3 2 8 2 3 2" xfId="34518"/>
    <cellStyle name="Note 3 2 8 2 3 3" xfId="17842"/>
    <cellStyle name="Note 3 2 8 2 4" xfId="15712"/>
    <cellStyle name="Note 3 2 8 2 4 2" xfId="32371"/>
    <cellStyle name="Note 3 2 8 2 5" xfId="21659"/>
    <cellStyle name="Note 3 2 8 2 5 2" xfId="38334"/>
    <cellStyle name="Note 3 2 8 2 6" xfId="28441"/>
    <cellStyle name="Note 3 2 8 2 7" xfId="11691"/>
    <cellStyle name="Note 3 2 8 3" xfId="4035"/>
    <cellStyle name="Note 3 2 8 3 2" xfId="14626"/>
    <cellStyle name="Note 3 2 8 3 2 2" xfId="20389"/>
    <cellStyle name="Note 3 2 8 3 2 2 2" xfId="37057"/>
    <cellStyle name="Note 3 2 8 3 2 3" xfId="23529"/>
    <cellStyle name="Note 3 2 8 3 2 3 2" xfId="40238"/>
    <cellStyle name="Note 3 2 8 3 2 4" xfId="26311"/>
    <cellStyle name="Note 3 2 8 3 2 4 2" xfId="43052"/>
    <cellStyle name="Note 3 2 8 3 2 5" xfId="31297"/>
    <cellStyle name="Note 3 2 8 3 3" xfId="18103"/>
    <cellStyle name="Note 3 2 8 3 3 2" xfId="34778"/>
    <cellStyle name="Note 3 2 8 3 4" xfId="21356"/>
    <cellStyle name="Note 3 2 8 3 4 2" xfId="38029"/>
    <cellStyle name="Note 3 2 8 3 5" xfId="24406"/>
    <cellStyle name="Note 3 2 8 3 5 2" xfId="41125"/>
    <cellStyle name="Note 3 2 8 3 6" xfId="28700"/>
    <cellStyle name="Note 3 2 8 3 7" xfId="11952"/>
    <cellStyle name="Note 3 2 8 4" xfId="4036"/>
    <cellStyle name="Note 3 2 8 4 2" xfId="15314"/>
    <cellStyle name="Note 3 2 8 4 2 2" xfId="20957"/>
    <cellStyle name="Note 3 2 8 4 2 2 2" xfId="37626"/>
    <cellStyle name="Note 3 2 8 4 2 3" xfId="24072"/>
    <cellStyle name="Note 3 2 8 4 2 3 2" xfId="40788"/>
    <cellStyle name="Note 3 2 8 4 2 4" xfId="26800"/>
    <cellStyle name="Note 3 2 8 4 2 4 2" xfId="43541"/>
    <cellStyle name="Note 3 2 8 4 2 5" xfId="31985"/>
    <cellStyle name="Note 3 2 8 4 3" xfId="18711"/>
    <cellStyle name="Note 3 2 8 4 3 2" xfId="35388"/>
    <cellStyle name="Note 3 2 8 4 4" xfId="21924"/>
    <cellStyle name="Note 3 2 8 4 4 2" xfId="38605"/>
    <cellStyle name="Note 3 2 8 4 5" xfId="24888"/>
    <cellStyle name="Note 3 2 8 4 5 2" xfId="41614"/>
    <cellStyle name="Note 3 2 8 4 6" xfId="29387"/>
    <cellStyle name="Note 3 2 8 4 7" xfId="12694"/>
    <cellStyle name="Note 3 2 8 5" xfId="8106"/>
    <cellStyle name="Note 3 2 8 5 2" xfId="19670"/>
    <cellStyle name="Note 3 2 8 5 2 2" xfId="36340"/>
    <cellStyle name="Note 3 2 8 5 3" xfId="22821"/>
    <cellStyle name="Note 3 2 8 5 3 2" xfId="39523"/>
    <cellStyle name="Note 3 2 8 5 4" xfId="25640"/>
    <cellStyle name="Note 3 2 8 5 4 2" xfId="42379"/>
    <cellStyle name="Note 3 2 8 5 5" xfId="30546"/>
    <cellStyle name="Note 3 2 8 5 6" xfId="13873"/>
    <cellStyle name="Note 3 2 8 6" xfId="17354"/>
    <cellStyle name="Note 3 2 8 6 2" xfId="34030"/>
    <cellStyle name="Note 3 2 8 7" xfId="18814"/>
    <cellStyle name="Note 3 2 8 7 2" xfId="35492"/>
    <cellStyle name="Note 3 2 8 8" xfId="16070"/>
    <cellStyle name="Note 3 2 8 8 2" xfId="32738"/>
    <cellStyle name="Note 3 2 8 9" xfId="27954"/>
    <cellStyle name="Note 3 2 9" xfId="4037"/>
    <cellStyle name="Note 3 2 9 2" xfId="4038"/>
    <cellStyle name="Note 3 2 9 2 2" xfId="4039"/>
    <cellStyle name="Note 3 2 9 2 2 2" xfId="20890"/>
    <cellStyle name="Note 3 2 9 2 2 2 2" xfId="37559"/>
    <cellStyle name="Note 3 2 9 2 2 3" xfId="24007"/>
    <cellStyle name="Note 3 2 9 2 2 3 2" xfId="40721"/>
    <cellStyle name="Note 3 2 9 2 2 4" xfId="26734"/>
    <cellStyle name="Note 3 2 9 2 2 4 2" xfId="43475"/>
    <cellStyle name="Note 3 2 9 2 2 5" xfId="31891"/>
    <cellStyle name="Note 3 2 9 2 2 6" xfId="15220"/>
    <cellStyle name="Note 3 2 9 2 3" xfId="4040"/>
    <cellStyle name="Note 3 2 9 2 3 2" xfId="35304"/>
    <cellStyle name="Note 3 2 9 2 3 3" xfId="18627"/>
    <cellStyle name="Note 3 2 9 2 4" xfId="21851"/>
    <cellStyle name="Note 3 2 9 2 4 2" xfId="38530"/>
    <cellStyle name="Note 3 2 9 2 5" xfId="24824"/>
    <cellStyle name="Note 3 2 9 2 5 2" xfId="41548"/>
    <cellStyle name="Note 3 2 9 2 6" xfId="29293"/>
    <cellStyle name="Note 3 2 9 2 7" xfId="12582"/>
    <cellStyle name="Note 3 2 9 3" xfId="4041"/>
    <cellStyle name="Note 3 2 9 3 2" xfId="19260"/>
    <cellStyle name="Note 3 2 9 3 2 2" xfId="35931"/>
    <cellStyle name="Note 3 2 9 3 3" xfId="22440"/>
    <cellStyle name="Note 3 2 9 3 3 2" xfId="39133"/>
    <cellStyle name="Note 3 2 9 3 4" xfId="25305"/>
    <cellStyle name="Note 3 2 9 3 4 2" xfId="42041"/>
    <cellStyle name="Note 3 2 9 3 5" xfId="30059"/>
    <cellStyle name="Note 3 2 9 3 6" xfId="13383"/>
    <cellStyle name="Note 3 2 9 4" xfId="4042"/>
    <cellStyle name="Note 3 2 9 4 2" xfId="33615"/>
    <cellStyle name="Note 3 2 9 4 3" xfId="16939"/>
    <cellStyle name="Note 3 2 9 5" xfId="8107"/>
    <cellStyle name="Note 3 2 9 5 2" xfId="32944"/>
    <cellStyle name="Note 3 2 9 5 3" xfId="16278"/>
    <cellStyle name="Note 3 2 9 6" xfId="16123"/>
    <cellStyle name="Note 3 2 9 6 2" xfId="32787"/>
    <cellStyle name="Note 3 2 9 7" xfId="27470"/>
    <cellStyle name="Note 3 2 9 8" xfId="10701"/>
    <cellStyle name="Note 3 20" xfId="9764"/>
    <cellStyle name="Note 3 21" xfId="43975"/>
    <cellStyle name="Note 3 3" xfId="4043"/>
    <cellStyle name="Note 3 3 2" xfId="4044"/>
    <cellStyle name="Note 3 3 2 2" xfId="4045"/>
    <cellStyle name="Note 3 3 2 2 2" xfId="4046"/>
    <cellStyle name="Note 3 3 2 2 2 2" xfId="20114"/>
    <cellStyle name="Note 3 3 2 2 2 2 2" xfId="36783"/>
    <cellStyle name="Note 3 3 2 2 2 3" xfId="23256"/>
    <cellStyle name="Note 3 3 2 2 2 3 2" xfId="39963"/>
    <cellStyle name="Note 3 3 2 2 2 4" xfId="26037"/>
    <cellStyle name="Note 3 3 2 2 2 4 2" xfId="42777"/>
    <cellStyle name="Note 3 3 2 2 2 5" xfId="31023"/>
    <cellStyle name="Note 3 3 2 2 2 6" xfId="14351"/>
    <cellStyle name="Note 3 3 2 2 3" xfId="4047"/>
    <cellStyle name="Note 3 3 2 2 3 2" xfId="34504"/>
    <cellStyle name="Note 3 3 2 2 3 3" xfId="17828"/>
    <cellStyle name="Note 3 3 2 2 4" xfId="16486"/>
    <cellStyle name="Note 3 3 2 2 4 2" xfId="33157"/>
    <cellStyle name="Note 3 3 2 2 5" xfId="16304"/>
    <cellStyle name="Note 3 3 2 2 5 2" xfId="32971"/>
    <cellStyle name="Note 3 3 2 2 6" xfId="28427"/>
    <cellStyle name="Note 3 3 2 2 7" xfId="11677"/>
    <cellStyle name="Note 3 3 2 3" xfId="4048"/>
    <cellStyle name="Note 3 3 2 3 2" xfId="14612"/>
    <cellStyle name="Note 3 3 2 3 2 2" xfId="20375"/>
    <cellStyle name="Note 3 3 2 3 2 2 2" xfId="37043"/>
    <cellStyle name="Note 3 3 2 3 2 3" xfId="23515"/>
    <cellStyle name="Note 3 3 2 3 2 3 2" xfId="40224"/>
    <cellStyle name="Note 3 3 2 3 2 4" xfId="26297"/>
    <cellStyle name="Note 3 3 2 3 2 4 2" xfId="43038"/>
    <cellStyle name="Note 3 3 2 3 2 5" xfId="31283"/>
    <cellStyle name="Note 3 3 2 3 3" xfId="18089"/>
    <cellStyle name="Note 3 3 2 3 3 2" xfId="34764"/>
    <cellStyle name="Note 3 3 2 3 4" xfId="21342"/>
    <cellStyle name="Note 3 3 2 3 4 2" xfId="38015"/>
    <cellStyle name="Note 3 3 2 3 5" xfId="24392"/>
    <cellStyle name="Note 3 3 2 3 5 2" xfId="41111"/>
    <cellStyle name="Note 3 3 2 3 6" xfId="28686"/>
    <cellStyle name="Note 3 3 2 3 7" xfId="11938"/>
    <cellStyle name="Note 3 3 2 4" xfId="4049"/>
    <cellStyle name="Note 3 3 2 4 2" xfId="15295"/>
    <cellStyle name="Note 3 3 2 4 2 2" xfId="20938"/>
    <cellStyle name="Note 3 3 2 4 2 2 2" xfId="37607"/>
    <cellStyle name="Note 3 3 2 4 2 3" xfId="24054"/>
    <cellStyle name="Note 3 3 2 4 2 3 2" xfId="40769"/>
    <cellStyle name="Note 3 3 2 4 2 4" xfId="26781"/>
    <cellStyle name="Note 3 3 2 4 2 4 2" xfId="43522"/>
    <cellStyle name="Note 3 3 2 4 2 5" xfId="31966"/>
    <cellStyle name="Note 3 3 2 4 3" xfId="18692"/>
    <cellStyle name="Note 3 3 2 4 3 2" xfId="35369"/>
    <cellStyle name="Note 3 3 2 4 4" xfId="21906"/>
    <cellStyle name="Note 3 3 2 4 4 2" xfId="38586"/>
    <cellStyle name="Note 3 3 2 4 5" xfId="24870"/>
    <cellStyle name="Note 3 3 2 4 5 2" xfId="41595"/>
    <cellStyle name="Note 3 3 2 4 6" xfId="29368"/>
    <cellStyle name="Note 3 3 2 4 7" xfId="12674"/>
    <cellStyle name="Note 3 3 2 5" xfId="8108"/>
    <cellStyle name="Note 3 3 2 5 2" xfId="19656"/>
    <cellStyle name="Note 3 3 2 5 2 2" xfId="36326"/>
    <cellStyle name="Note 3 3 2 5 3" xfId="22807"/>
    <cellStyle name="Note 3 3 2 5 3 2" xfId="39509"/>
    <cellStyle name="Note 3 3 2 5 4" xfId="25626"/>
    <cellStyle name="Note 3 3 2 5 4 2" xfId="42365"/>
    <cellStyle name="Note 3 3 2 5 5" xfId="30532"/>
    <cellStyle name="Note 3 3 2 5 6" xfId="13859"/>
    <cellStyle name="Note 3 3 2 6" xfId="8109"/>
    <cellStyle name="Note 3 3 2 6 2" xfId="34016"/>
    <cellStyle name="Note 3 3 2 6 3" xfId="17340"/>
    <cellStyle name="Note 3 3 2 7" xfId="15781"/>
    <cellStyle name="Note 3 3 2 7 2" xfId="32443"/>
    <cellStyle name="Note 3 3 2 8" xfId="24252"/>
    <cellStyle name="Note 3 3 2 8 2" xfId="40969"/>
    <cellStyle name="Note 3 3 2 9" xfId="27940"/>
    <cellStyle name="Note 3 3 3" xfId="4050"/>
    <cellStyle name="Note 3 3 3 10" xfId="11009"/>
    <cellStyle name="Note 3 3 3 2" xfId="8110"/>
    <cellStyle name="Note 3 3 3 2 2" xfId="8111"/>
    <cellStyle name="Note 3 3 3 2 2 2" xfId="20016"/>
    <cellStyle name="Note 3 3 3 2 2 2 2" xfId="36686"/>
    <cellStyle name="Note 3 3 3 2 2 3" xfId="23162"/>
    <cellStyle name="Note 3 3 3 2 2 3 2" xfId="39865"/>
    <cellStyle name="Note 3 3 3 2 2 4" xfId="25941"/>
    <cellStyle name="Note 3 3 3 2 2 4 2" xfId="42680"/>
    <cellStyle name="Note 3 3 3 2 2 5" xfId="30926"/>
    <cellStyle name="Note 3 3 3 2 2 6" xfId="14253"/>
    <cellStyle name="Note 3 3 3 2 3" xfId="9303"/>
    <cellStyle name="Note 3 3 3 2 3 2" xfId="9648"/>
    <cellStyle name="Note 3 3 3 2 3 2 2" xfId="34407"/>
    <cellStyle name="Note 3 3 3 2 3 3" xfId="17730"/>
    <cellStyle name="Note 3 3 3 2 4" xfId="9185"/>
    <cellStyle name="Note 3 3 3 2 4 2" xfId="9649"/>
    <cellStyle name="Note 3 3 3 2 4 2 2" xfId="37928"/>
    <cellStyle name="Note 3 3 3 2 4 3" xfId="21256"/>
    <cellStyle name="Note 3 3 3 2 5" xfId="9425"/>
    <cellStyle name="Note 3 3 3 2 5 2" xfId="32553"/>
    <cellStyle name="Note 3 3 3 2 5 3" xfId="15889"/>
    <cellStyle name="Note 3 3 3 2 6" xfId="28333"/>
    <cellStyle name="Note 3 3 3 2 7" xfId="11579"/>
    <cellStyle name="Note 3 3 3 3" xfId="8112"/>
    <cellStyle name="Note 3 3 3 3 2" xfId="14409"/>
    <cellStyle name="Note 3 3 3 3 2 2" xfId="20172"/>
    <cellStyle name="Note 3 3 3 3 2 2 2" xfId="36841"/>
    <cellStyle name="Note 3 3 3 3 2 3" xfId="23314"/>
    <cellStyle name="Note 3 3 3 3 2 3 2" xfId="40021"/>
    <cellStyle name="Note 3 3 3 3 2 4" xfId="26095"/>
    <cellStyle name="Note 3 3 3 3 2 4 2" xfId="42835"/>
    <cellStyle name="Note 3 3 3 3 2 5" xfId="31081"/>
    <cellStyle name="Note 3 3 3 3 3" xfId="17886"/>
    <cellStyle name="Note 3 3 3 3 3 2" xfId="34562"/>
    <cellStyle name="Note 3 3 3 3 4" xfId="19773"/>
    <cellStyle name="Note 3 3 3 3 4 2" xfId="36443"/>
    <cellStyle name="Note 3 3 3 3 5" xfId="24344"/>
    <cellStyle name="Note 3 3 3 3 5 2" xfId="41062"/>
    <cellStyle name="Note 3 3 3 3 6" xfId="28485"/>
    <cellStyle name="Note 3 3 3 3 7" xfId="11735"/>
    <cellStyle name="Note 3 3 3 4" xfId="12396"/>
    <cellStyle name="Note 3 3 3 4 2" xfId="15068"/>
    <cellStyle name="Note 3 3 3 4 2 2" xfId="20762"/>
    <cellStyle name="Note 3 3 3 4 2 2 2" xfId="37431"/>
    <cellStyle name="Note 3 3 3 4 2 3" xfId="23886"/>
    <cellStyle name="Note 3 3 3 4 2 3 2" xfId="40597"/>
    <cellStyle name="Note 3 3 3 4 2 4" xfId="26623"/>
    <cellStyle name="Note 3 3 3 4 2 4 2" xfId="43364"/>
    <cellStyle name="Note 3 3 3 4 2 5" xfId="31739"/>
    <cellStyle name="Note 3 3 3 4 3" xfId="18474"/>
    <cellStyle name="Note 3 3 3 4 3 2" xfId="35151"/>
    <cellStyle name="Note 3 3 3 4 4" xfId="21714"/>
    <cellStyle name="Note 3 3 3 4 4 2" xfId="38389"/>
    <cellStyle name="Note 3 3 3 4 5" xfId="24716"/>
    <cellStyle name="Note 3 3 3 4 5 2" xfId="41437"/>
    <cellStyle name="Note 3 3 3 4 6" xfId="29141"/>
    <cellStyle name="Note 3 3 3 5" xfId="13697"/>
    <cellStyle name="Note 3 3 3 5 2" xfId="19540"/>
    <cellStyle name="Note 3 3 3 5 2 2" xfId="36211"/>
    <cellStyle name="Note 3 3 3 5 3" xfId="22696"/>
    <cellStyle name="Note 3 3 3 5 3 2" xfId="39396"/>
    <cellStyle name="Note 3 3 3 5 4" xfId="25532"/>
    <cellStyle name="Note 3 3 3 5 4 2" xfId="42270"/>
    <cellStyle name="Note 3 3 3 5 5" xfId="30371"/>
    <cellStyle name="Note 3 3 3 6" xfId="17228"/>
    <cellStyle name="Note 3 3 3 6 2" xfId="33905"/>
    <cellStyle name="Note 3 3 3 7" xfId="16539"/>
    <cellStyle name="Note 3 3 3 7 2" xfId="33211"/>
    <cellStyle name="Note 3 3 3 8" xfId="16430"/>
    <cellStyle name="Note 3 3 3 8 2" xfId="33099"/>
    <cellStyle name="Note 3 3 3 9" xfId="27779"/>
    <cellStyle name="Note 3 3 4" xfId="4051"/>
    <cellStyle name="Note 3 3 4 2" xfId="4052"/>
    <cellStyle name="Note 3 3 4 2 2" xfId="19322"/>
    <cellStyle name="Note 3 3 4 2 2 2" xfId="35992"/>
    <cellStyle name="Note 3 3 4 2 3" xfId="22499"/>
    <cellStyle name="Note 3 3 4 2 3 2" xfId="39193"/>
    <cellStyle name="Note 3 3 4 2 4" xfId="25363"/>
    <cellStyle name="Note 3 3 4 2 4 2" xfId="42100"/>
    <cellStyle name="Note 3 3 4 2 5" xfId="30122"/>
    <cellStyle name="Note 3 3 4 2 6" xfId="13447"/>
    <cellStyle name="Note 3 3 4 3" xfId="4053"/>
    <cellStyle name="Note 3 3 4 3 2" xfId="21193"/>
    <cellStyle name="Note 3 3 4 3 2 2" xfId="37863"/>
    <cellStyle name="Note 3 3 4 3 3" xfId="24301"/>
    <cellStyle name="Note 3 3 4 3 3 2" xfId="41019"/>
    <cellStyle name="Note 3 3 4 3 4" xfId="26992"/>
    <cellStyle name="Note 3 3 4 3 4 2" xfId="43733"/>
    <cellStyle name="Note 3 3 4 3 5" xfId="32257"/>
    <cellStyle name="Note 3 3 4 3 6" xfId="15586"/>
    <cellStyle name="Note 3 3 4 4" xfId="17001"/>
    <cellStyle name="Note 3 3 4 4 2" xfId="33677"/>
    <cellStyle name="Note 3 3 4 5" xfId="15919"/>
    <cellStyle name="Note 3 3 4 5 2" xfId="32584"/>
    <cellStyle name="Note 3 3 4 6" xfId="23717"/>
    <cellStyle name="Note 3 3 4 6 2" xfId="40427"/>
    <cellStyle name="Note 3 3 4 7" xfId="27533"/>
    <cellStyle name="Note 3 3 5" xfId="4054"/>
    <cellStyle name="Note 3 3 5 2" xfId="19011"/>
    <cellStyle name="Note 3 3 5 2 2" xfId="35682"/>
    <cellStyle name="Note 3 3 5 3" xfId="22211"/>
    <cellStyle name="Note 3 3 5 3 2" xfId="38902"/>
    <cellStyle name="Note 3 3 5 4" xfId="25119"/>
    <cellStyle name="Note 3 3 5 4 2" xfId="41854"/>
    <cellStyle name="Note 3 3 5 5" xfId="29749"/>
    <cellStyle name="Note 3 3 5 6" xfId="13072"/>
    <cellStyle name="Note 3 3 6" xfId="4055"/>
    <cellStyle name="Note 3 3 6 2" xfId="33015"/>
    <cellStyle name="Note 3 3 6 3" xfId="16347"/>
    <cellStyle name="Note 3 3 7" xfId="8113"/>
    <cellStyle name="Note 3 3 8" xfId="8114"/>
    <cellStyle name="Note 3 3 9" xfId="43978"/>
    <cellStyle name="Note 3 4" xfId="4056"/>
    <cellStyle name="Note 3 4 10" xfId="27196"/>
    <cellStyle name="Note 3 4 2" xfId="4057"/>
    <cellStyle name="Note 3 4 2 2" xfId="4058"/>
    <cellStyle name="Note 3 4 2 2 2" xfId="4059"/>
    <cellStyle name="Note 3 4 2 2 2 2" xfId="20189"/>
    <cellStyle name="Note 3 4 2 2 2 2 2" xfId="36858"/>
    <cellStyle name="Note 3 4 2 2 2 3" xfId="23330"/>
    <cellStyle name="Note 3 4 2 2 2 3 2" xfId="40038"/>
    <cellStyle name="Note 3 4 2 2 2 4" xfId="26112"/>
    <cellStyle name="Note 3 4 2 2 2 4 2" xfId="42852"/>
    <cellStyle name="Note 3 4 2 2 2 5" xfId="31098"/>
    <cellStyle name="Note 3 4 2 2 2 6" xfId="14426"/>
    <cellStyle name="Note 3 4 2 2 3" xfId="4060"/>
    <cellStyle name="Note 3 4 2 2 3 2" xfId="34579"/>
    <cellStyle name="Note 3 4 2 2 3 3" xfId="17903"/>
    <cellStyle name="Note 3 4 2 2 4" xfId="15617"/>
    <cellStyle name="Note 3 4 2 2 4 2" xfId="32288"/>
    <cellStyle name="Note 3 4 2 2 5" xfId="22329"/>
    <cellStyle name="Note 3 4 2 2 5 2" xfId="39022"/>
    <cellStyle name="Note 3 4 2 2 6" xfId="28501"/>
    <cellStyle name="Note 3 4 2 2 7" xfId="11752"/>
    <cellStyle name="Note 3 4 2 3" xfId="4061"/>
    <cellStyle name="Note 3 4 2 3 2" xfId="14684"/>
    <cellStyle name="Note 3 4 2 3 2 2" xfId="20447"/>
    <cellStyle name="Note 3 4 2 3 2 2 2" xfId="37115"/>
    <cellStyle name="Note 3 4 2 3 2 3" xfId="23586"/>
    <cellStyle name="Note 3 4 2 3 2 3 2" xfId="40296"/>
    <cellStyle name="Note 3 4 2 3 2 4" xfId="26369"/>
    <cellStyle name="Note 3 4 2 3 2 4 2" xfId="43110"/>
    <cellStyle name="Note 3 4 2 3 2 5" xfId="31355"/>
    <cellStyle name="Note 3 4 2 3 3" xfId="18161"/>
    <cellStyle name="Note 3 4 2 3 3 2" xfId="34836"/>
    <cellStyle name="Note 3 4 2 3 4" xfId="21413"/>
    <cellStyle name="Note 3 4 2 3 4 2" xfId="38087"/>
    <cellStyle name="Note 3 4 2 3 5" xfId="24463"/>
    <cellStyle name="Note 3 4 2 3 5 2" xfId="41183"/>
    <cellStyle name="Note 3 4 2 3 6" xfId="28757"/>
    <cellStyle name="Note 3 4 2 3 7" xfId="12010"/>
    <cellStyle name="Note 3 4 2 4" xfId="4062"/>
    <cellStyle name="Note 3 4 2 4 2" xfId="15400"/>
    <cellStyle name="Note 3 4 2 4 2 2" xfId="21038"/>
    <cellStyle name="Note 3 4 2 4 2 2 2" xfId="37707"/>
    <cellStyle name="Note 3 4 2 4 2 3" xfId="24148"/>
    <cellStyle name="Note 3 4 2 4 2 3 2" xfId="40865"/>
    <cellStyle name="Note 3 4 2 4 2 4" xfId="26866"/>
    <cellStyle name="Note 3 4 2 4 2 4 2" xfId="43607"/>
    <cellStyle name="Note 3 4 2 4 2 5" xfId="32071"/>
    <cellStyle name="Note 3 4 2 4 3" xfId="18795"/>
    <cellStyle name="Note 3 4 2 4 3 2" xfId="35473"/>
    <cellStyle name="Note 3 4 2 4 4" xfId="22002"/>
    <cellStyle name="Note 3 4 2 4 4 2" xfId="38684"/>
    <cellStyle name="Note 3 4 2 4 5" xfId="24953"/>
    <cellStyle name="Note 3 4 2 4 5 2" xfId="41680"/>
    <cellStyle name="Note 3 4 2 4 6" xfId="29473"/>
    <cellStyle name="Note 3 4 2 4 7" xfId="12785"/>
    <cellStyle name="Note 3 4 2 5" xfId="8115"/>
    <cellStyle name="Note 3 4 2 5 2" xfId="19743"/>
    <cellStyle name="Note 3 4 2 5 2 2" xfId="36413"/>
    <cellStyle name="Note 3 4 2 5 3" xfId="22890"/>
    <cellStyle name="Note 3 4 2 5 3 2" xfId="39592"/>
    <cellStyle name="Note 3 4 2 5 4" xfId="25698"/>
    <cellStyle name="Note 3 4 2 5 4 2" xfId="42437"/>
    <cellStyle name="Note 3 4 2 5 5" xfId="30623"/>
    <cellStyle name="Note 3 4 2 5 6" xfId="13950"/>
    <cellStyle name="Note 3 4 2 6" xfId="8116"/>
    <cellStyle name="Note 3 4 2 6 2" xfId="34121"/>
    <cellStyle name="Note 3 4 2 6 3" xfId="17444"/>
    <cellStyle name="Note 3 4 2 7" xfId="15763"/>
    <cellStyle name="Note 3 4 2 7 2" xfId="32424"/>
    <cellStyle name="Note 3 4 2 8" xfId="15750"/>
    <cellStyle name="Note 3 4 2 8 2" xfId="32411"/>
    <cellStyle name="Note 3 4 2 9" xfId="28031"/>
    <cellStyle name="Note 3 4 3" xfId="4063"/>
    <cellStyle name="Note 3 4 3 2" xfId="4064"/>
    <cellStyle name="Note 3 4 3 2 2" xfId="4065"/>
    <cellStyle name="Note 3 4 3 2 2 2" xfId="36036"/>
    <cellStyle name="Note 3 4 3 2 2 3" xfId="19366"/>
    <cellStyle name="Note 3 4 3 2 3" xfId="4066"/>
    <cellStyle name="Note 3 4 3 2 3 2" xfId="39235"/>
    <cellStyle name="Note 3 4 3 2 4" xfId="25395"/>
    <cellStyle name="Note 3 4 3 2 4 2" xfId="42133"/>
    <cellStyle name="Note 3 4 3 2 5" xfId="30173"/>
    <cellStyle name="Note 3 4 3 2 6" xfId="13499"/>
    <cellStyle name="Note 3 4 3 3" xfId="4067"/>
    <cellStyle name="Note 3 4 3 3 2" xfId="33724"/>
    <cellStyle name="Note 3 4 3 3 3" xfId="17049"/>
    <cellStyle name="Note 3 4 3 4" xfId="4068"/>
    <cellStyle name="Note 3 4 3 4 2" xfId="35106"/>
    <cellStyle name="Note 3 4 3 5" xfId="8117"/>
    <cellStyle name="Note 3 4 3 5 2" xfId="32801"/>
    <cellStyle name="Note 3 4 3 6" xfId="8118"/>
    <cellStyle name="Note 3 4 4" xfId="4069"/>
    <cellStyle name="Note 3 4 4 2" xfId="4070"/>
    <cellStyle name="Note 3 4 4 2 2" xfId="19198"/>
    <cellStyle name="Note 3 4 4 2 2 2" xfId="35869"/>
    <cellStyle name="Note 3 4 4 2 3" xfId="22382"/>
    <cellStyle name="Note 3 4 4 2 3 2" xfId="39075"/>
    <cellStyle name="Note 3 4 4 2 4" xfId="25257"/>
    <cellStyle name="Note 3 4 4 2 4 2" xfId="41993"/>
    <cellStyle name="Note 3 4 4 2 5" xfId="29966"/>
    <cellStyle name="Note 3 4 4 2 6" xfId="13290"/>
    <cellStyle name="Note 3 4 4 3" xfId="4071"/>
    <cellStyle name="Note 3 4 4 3 2" xfId="33555"/>
    <cellStyle name="Note 3 4 4 3 3" xfId="16880"/>
    <cellStyle name="Note 3 4 4 4" xfId="15976"/>
    <cellStyle name="Note 3 4 4 4 2" xfId="32642"/>
    <cellStyle name="Note 3 4 4 5" xfId="17363"/>
    <cellStyle name="Note 3 4 4 5 2" xfId="34039"/>
    <cellStyle name="Note 3 4 4 6" xfId="27377"/>
    <cellStyle name="Note 3 4 4 7" xfId="10611"/>
    <cellStyle name="Note 3 4 5" xfId="4072"/>
    <cellStyle name="Note 3 4 5 2" xfId="14885"/>
    <cellStyle name="Note 3 4 5 2 2" xfId="20608"/>
    <cellStyle name="Note 3 4 5 2 2 2" xfId="37276"/>
    <cellStyle name="Note 3 4 5 2 3" xfId="23741"/>
    <cellStyle name="Note 3 4 5 2 3 2" xfId="40452"/>
    <cellStyle name="Note 3 4 5 2 4" xfId="26501"/>
    <cellStyle name="Note 3 4 5 2 4 2" xfId="43242"/>
    <cellStyle name="Note 3 4 5 2 5" xfId="31556"/>
    <cellStyle name="Note 3 4 5 3" xfId="18321"/>
    <cellStyle name="Note 3 4 5 3 2" xfId="34996"/>
    <cellStyle name="Note 3 4 5 4" xfId="21566"/>
    <cellStyle name="Note 3 4 5 4 2" xfId="38241"/>
    <cellStyle name="Note 3 4 5 5" xfId="24594"/>
    <cellStyle name="Note 3 4 5 5 2" xfId="41315"/>
    <cellStyle name="Note 3 4 5 6" xfId="28958"/>
    <cellStyle name="Note 3 4 5 7" xfId="12211"/>
    <cellStyle name="Note 3 4 6" xfId="4073"/>
    <cellStyle name="Note 3 4 6 2" xfId="19044"/>
    <cellStyle name="Note 3 4 6 2 2" xfId="35714"/>
    <cellStyle name="Note 3 4 6 3" xfId="22239"/>
    <cellStyle name="Note 3 4 6 3 2" xfId="38931"/>
    <cellStyle name="Note 3 4 6 4" xfId="25136"/>
    <cellStyle name="Note 3 4 6 4 2" xfId="41872"/>
    <cellStyle name="Note 3 4 6 5" xfId="29785"/>
    <cellStyle name="Note 3 4 6 6" xfId="13109"/>
    <cellStyle name="Note 3 4 7" xfId="8119"/>
    <cellStyle name="Note 3 4 7 2" xfId="33305"/>
    <cellStyle name="Note 3 4 7 3" xfId="16633"/>
    <cellStyle name="Note 3 4 8" xfId="8120"/>
    <cellStyle name="Note 3 4 8 2" xfId="32712"/>
    <cellStyle name="Note 3 4 9" xfId="16352"/>
    <cellStyle name="Note 3 4 9 2" xfId="33020"/>
    <cellStyle name="Note 3 5" xfId="4074"/>
    <cellStyle name="Note 3 5 10" xfId="27266"/>
    <cellStyle name="Note 3 5 2" xfId="4075"/>
    <cellStyle name="Note 3 5 2 2" xfId="4076"/>
    <cellStyle name="Note 3 5 2 2 2" xfId="4077"/>
    <cellStyle name="Note 3 5 2 2 2 2" xfId="20246"/>
    <cellStyle name="Note 3 5 2 2 2 2 2" xfId="36915"/>
    <cellStyle name="Note 3 5 2 2 2 3" xfId="23387"/>
    <cellStyle name="Note 3 5 2 2 2 3 2" xfId="40095"/>
    <cellStyle name="Note 3 5 2 2 2 4" xfId="26169"/>
    <cellStyle name="Note 3 5 2 2 2 4 2" xfId="42909"/>
    <cellStyle name="Note 3 5 2 2 2 5" xfId="31155"/>
    <cellStyle name="Note 3 5 2 2 2 6" xfId="14483"/>
    <cellStyle name="Note 3 5 2 2 3" xfId="4078"/>
    <cellStyle name="Note 3 5 2 2 3 2" xfId="34636"/>
    <cellStyle name="Note 3 5 2 2 3 3" xfId="17960"/>
    <cellStyle name="Note 3 5 2 2 4" xfId="16885"/>
    <cellStyle name="Note 3 5 2 2 4 2" xfId="33560"/>
    <cellStyle name="Note 3 5 2 2 5" xfId="22512"/>
    <cellStyle name="Note 3 5 2 2 5 2" xfId="39207"/>
    <cellStyle name="Note 3 5 2 2 6" xfId="28558"/>
    <cellStyle name="Note 3 5 2 2 7" xfId="11809"/>
    <cellStyle name="Note 3 5 2 3" xfId="4079"/>
    <cellStyle name="Note 3 5 2 3 2" xfId="14737"/>
    <cellStyle name="Note 3 5 2 3 2 2" xfId="20500"/>
    <cellStyle name="Note 3 5 2 3 2 2 2" xfId="37168"/>
    <cellStyle name="Note 3 5 2 3 2 3" xfId="23639"/>
    <cellStyle name="Note 3 5 2 3 2 3 2" xfId="40349"/>
    <cellStyle name="Note 3 5 2 3 2 4" xfId="26422"/>
    <cellStyle name="Note 3 5 2 3 2 4 2" xfId="43163"/>
    <cellStyle name="Note 3 5 2 3 2 5" xfId="31408"/>
    <cellStyle name="Note 3 5 2 3 3" xfId="18214"/>
    <cellStyle name="Note 3 5 2 3 3 2" xfId="34889"/>
    <cellStyle name="Note 3 5 2 3 4" xfId="21466"/>
    <cellStyle name="Note 3 5 2 3 4 2" xfId="38140"/>
    <cellStyle name="Note 3 5 2 3 5" xfId="24516"/>
    <cellStyle name="Note 3 5 2 3 5 2" xfId="41236"/>
    <cellStyle name="Note 3 5 2 3 6" xfId="28810"/>
    <cellStyle name="Note 3 5 2 3 7" xfId="12063"/>
    <cellStyle name="Note 3 5 2 4" xfId="4080"/>
    <cellStyle name="Note 3 5 2 4 2" xfId="15472"/>
    <cellStyle name="Note 3 5 2 4 2 2" xfId="21103"/>
    <cellStyle name="Note 3 5 2 4 2 2 2" xfId="37772"/>
    <cellStyle name="Note 3 5 2 4 2 3" xfId="24215"/>
    <cellStyle name="Note 3 5 2 4 2 3 2" xfId="40932"/>
    <cellStyle name="Note 3 5 2 4 2 4" xfId="26921"/>
    <cellStyle name="Note 3 5 2 4 2 4 2" xfId="43662"/>
    <cellStyle name="Note 3 5 2 4 2 5" xfId="32143"/>
    <cellStyle name="Note 3 5 2 4 3" xfId="18862"/>
    <cellStyle name="Note 3 5 2 4 3 2" xfId="35540"/>
    <cellStyle name="Note 3 5 2 4 4" xfId="22070"/>
    <cellStyle name="Note 3 5 2 4 4 2" xfId="38752"/>
    <cellStyle name="Note 3 5 2 4 5" xfId="25008"/>
    <cellStyle name="Note 3 5 2 4 5 2" xfId="41735"/>
    <cellStyle name="Note 3 5 2 4 6" xfId="29545"/>
    <cellStyle name="Note 3 5 2 4 7" xfId="12859"/>
    <cellStyle name="Note 3 5 2 5" xfId="8121"/>
    <cellStyle name="Note 3 5 2 5 2" xfId="19807"/>
    <cellStyle name="Note 3 5 2 5 2 2" xfId="36477"/>
    <cellStyle name="Note 3 5 2 5 3" xfId="22955"/>
    <cellStyle name="Note 3 5 2 5 3 2" xfId="39657"/>
    <cellStyle name="Note 3 5 2 5 4" xfId="25751"/>
    <cellStyle name="Note 3 5 2 5 4 2" xfId="42490"/>
    <cellStyle name="Note 3 5 2 5 5" xfId="30693"/>
    <cellStyle name="Note 3 5 2 5 6" xfId="14020"/>
    <cellStyle name="Note 3 5 2 6" xfId="8122"/>
    <cellStyle name="Note 3 5 2 6 2" xfId="34190"/>
    <cellStyle name="Note 3 5 2 6 3" xfId="17513"/>
    <cellStyle name="Note 3 5 2 7" xfId="18526"/>
    <cellStyle name="Note 3 5 2 7 2" xfId="35203"/>
    <cellStyle name="Note 3 5 2 8" xfId="20751"/>
    <cellStyle name="Note 3 5 2 8 2" xfId="37420"/>
    <cellStyle name="Note 3 5 2 9" xfId="28101"/>
    <cellStyle name="Note 3 5 3" xfId="4081"/>
    <cellStyle name="Note 3 5 3 2" xfId="13583"/>
    <cellStyle name="Note 3 5 3 2 2" xfId="19445"/>
    <cellStyle name="Note 3 5 3 2 2 2" xfId="36115"/>
    <cellStyle name="Note 3 5 3 2 3" xfId="22612"/>
    <cellStyle name="Note 3 5 3 2 3 2" xfId="39312"/>
    <cellStyle name="Note 3 5 3 2 4" xfId="25462"/>
    <cellStyle name="Note 3 5 3 2 4 2" xfId="42200"/>
    <cellStyle name="Note 3 5 3 2 5" xfId="30257"/>
    <cellStyle name="Note 3 5 3 3" xfId="17130"/>
    <cellStyle name="Note 3 5 3 3 2" xfId="33806"/>
    <cellStyle name="Note 3 5 3 4" xfId="16561"/>
    <cellStyle name="Note 3 5 3 4 2" xfId="33234"/>
    <cellStyle name="Note 3 5 3 5" xfId="16412"/>
    <cellStyle name="Note 3 5 3 5 2" xfId="33081"/>
    <cellStyle name="Note 3 5 3 6" xfId="27665"/>
    <cellStyle name="Note 3 5 4" xfId="4082"/>
    <cellStyle name="Note 3 5 4 2" xfId="14183"/>
    <cellStyle name="Note 3 5 4 2 2" xfId="19946"/>
    <cellStyle name="Note 3 5 4 2 2 2" xfId="36616"/>
    <cellStyle name="Note 3 5 4 2 3" xfId="23092"/>
    <cellStyle name="Note 3 5 4 2 3 2" xfId="39795"/>
    <cellStyle name="Note 3 5 4 2 4" xfId="25871"/>
    <cellStyle name="Note 3 5 4 2 4 2" xfId="42610"/>
    <cellStyle name="Note 3 5 4 2 5" xfId="30856"/>
    <cellStyle name="Note 3 5 4 3" xfId="17660"/>
    <cellStyle name="Note 3 5 4 3 2" xfId="34337"/>
    <cellStyle name="Note 3 5 4 4" xfId="15741"/>
    <cellStyle name="Note 3 5 4 4 2" xfId="32402"/>
    <cellStyle name="Note 3 5 4 5" xfId="22988"/>
    <cellStyle name="Note 3 5 4 5 2" xfId="39690"/>
    <cellStyle name="Note 3 5 4 6" xfId="28263"/>
    <cellStyle name="Note 3 5 4 7" xfId="11509"/>
    <cellStyle name="Note 3 5 5" xfId="8123"/>
    <cellStyle name="Note 3 5 5 2" xfId="14955"/>
    <cellStyle name="Note 3 5 5 2 2" xfId="20673"/>
    <cellStyle name="Note 3 5 5 2 2 2" xfId="37341"/>
    <cellStyle name="Note 3 5 5 2 3" xfId="23803"/>
    <cellStyle name="Note 3 5 5 2 3 2" xfId="40514"/>
    <cellStyle name="Note 3 5 5 2 4" xfId="26554"/>
    <cellStyle name="Note 3 5 5 2 4 2" xfId="43295"/>
    <cellStyle name="Note 3 5 5 2 5" xfId="31626"/>
    <cellStyle name="Note 3 5 5 3" xfId="18386"/>
    <cellStyle name="Note 3 5 5 3 2" xfId="35061"/>
    <cellStyle name="Note 3 5 5 4" xfId="21629"/>
    <cellStyle name="Note 3 5 5 4 2" xfId="38304"/>
    <cellStyle name="Note 3 5 5 5" xfId="24647"/>
    <cellStyle name="Note 3 5 5 5 2" xfId="41368"/>
    <cellStyle name="Note 3 5 5 6" xfId="29028"/>
    <cellStyle name="Note 3 5 5 7" xfId="12281"/>
    <cellStyle name="Note 3 5 6" xfId="8124"/>
    <cellStyle name="Note 3 5 6 2" xfId="19108"/>
    <cellStyle name="Note 3 5 6 2 2" xfId="35779"/>
    <cellStyle name="Note 3 5 6 3" xfId="22300"/>
    <cellStyle name="Note 3 5 6 3 2" xfId="38993"/>
    <cellStyle name="Note 3 5 6 4" xfId="25189"/>
    <cellStyle name="Note 3 5 6 4 2" xfId="41925"/>
    <cellStyle name="Note 3 5 6 5" xfId="29855"/>
    <cellStyle name="Note 3 5 6 6" xfId="13179"/>
    <cellStyle name="Note 3 5 7" xfId="16765"/>
    <cellStyle name="Note 3 5 7 2" xfId="33439"/>
    <cellStyle name="Note 3 5 8" xfId="16013"/>
    <cellStyle name="Note 3 5 8 2" xfId="32679"/>
    <cellStyle name="Note 3 5 9" xfId="24260"/>
    <cellStyle name="Note 3 5 9 2" xfId="40977"/>
    <cellStyle name="Note 3 6" xfId="4083"/>
    <cellStyle name="Note 3 6 10" xfId="16371"/>
    <cellStyle name="Note 3 6 10 2" xfId="33039"/>
    <cellStyle name="Note 3 6 11" xfId="27331"/>
    <cellStyle name="Note 3 6 2" xfId="4084"/>
    <cellStyle name="Note 3 6 2 2" xfId="4085"/>
    <cellStyle name="Note 3 6 2 2 2" xfId="4086"/>
    <cellStyle name="Note 3 6 2 2 2 2" xfId="20294"/>
    <cellStyle name="Note 3 6 2 2 2 2 2" xfId="36963"/>
    <cellStyle name="Note 3 6 2 2 2 3" xfId="23435"/>
    <cellStyle name="Note 3 6 2 2 2 3 2" xfId="40143"/>
    <cellStyle name="Note 3 6 2 2 2 4" xfId="26217"/>
    <cellStyle name="Note 3 6 2 2 2 4 2" xfId="42957"/>
    <cellStyle name="Note 3 6 2 2 2 5" xfId="31203"/>
    <cellStyle name="Note 3 6 2 2 2 6" xfId="14531"/>
    <cellStyle name="Note 3 6 2 2 3" xfId="4087"/>
    <cellStyle name="Note 3 6 2 2 3 2" xfId="34684"/>
    <cellStyle name="Note 3 6 2 2 3 3" xfId="18008"/>
    <cellStyle name="Note 3 6 2 2 4" xfId="10098"/>
    <cellStyle name="Note 3 6 2 2 4 2" xfId="27162"/>
    <cellStyle name="Note 3 6 2 2 5" xfId="16209"/>
    <cellStyle name="Note 3 6 2 2 5 2" xfId="32875"/>
    <cellStyle name="Note 3 6 2 2 6" xfId="28606"/>
    <cellStyle name="Note 3 6 2 2 7" xfId="11857"/>
    <cellStyle name="Note 3 6 2 3" xfId="4088"/>
    <cellStyle name="Note 3 6 2 3 2" xfId="14781"/>
    <cellStyle name="Note 3 6 2 3 2 2" xfId="20544"/>
    <cellStyle name="Note 3 6 2 3 2 2 2" xfId="37212"/>
    <cellStyle name="Note 3 6 2 3 2 3" xfId="23683"/>
    <cellStyle name="Note 3 6 2 3 2 3 2" xfId="40393"/>
    <cellStyle name="Note 3 6 2 3 2 4" xfId="26466"/>
    <cellStyle name="Note 3 6 2 3 2 4 2" xfId="43207"/>
    <cellStyle name="Note 3 6 2 3 2 5" xfId="31452"/>
    <cellStyle name="Note 3 6 2 3 3" xfId="18258"/>
    <cellStyle name="Note 3 6 2 3 3 2" xfId="34933"/>
    <cellStyle name="Note 3 6 2 3 4" xfId="21510"/>
    <cellStyle name="Note 3 6 2 3 4 2" xfId="38184"/>
    <cellStyle name="Note 3 6 2 3 5" xfId="24560"/>
    <cellStyle name="Note 3 6 2 3 5 2" xfId="41280"/>
    <cellStyle name="Note 3 6 2 3 6" xfId="28854"/>
    <cellStyle name="Note 3 6 2 3 7" xfId="12107"/>
    <cellStyle name="Note 3 6 2 4" xfId="4089"/>
    <cellStyle name="Note 3 6 2 4 2" xfId="15537"/>
    <cellStyle name="Note 3 6 2 4 2 2" xfId="21159"/>
    <cellStyle name="Note 3 6 2 4 2 2 2" xfId="37829"/>
    <cellStyle name="Note 3 6 2 4 2 3" xfId="24272"/>
    <cellStyle name="Note 3 6 2 4 2 3 2" xfId="40989"/>
    <cellStyle name="Note 3 6 2 4 2 4" xfId="26965"/>
    <cellStyle name="Note 3 6 2 4 2 4 2" xfId="43706"/>
    <cellStyle name="Note 3 6 2 4 2 5" xfId="32208"/>
    <cellStyle name="Note 3 6 2 4 3" xfId="18917"/>
    <cellStyle name="Note 3 6 2 4 3 2" xfId="35596"/>
    <cellStyle name="Note 3 6 2 4 4" xfId="22126"/>
    <cellStyle name="Note 3 6 2 4 4 2" xfId="38809"/>
    <cellStyle name="Note 3 6 2 4 5" xfId="25052"/>
    <cellStyle name="Note 3 6 2 4 5 2" xfId="41779"/>
    <cellStyle name="Note 3 6 2 4 6" xfId="29610"/>
    <cellStyle name="Note 3 6 2 4 7" xfId="12924"/>
    <cellStyle name="Note 3 6 2 5" xfId="8125"/>
    <cellStyle name="Note 3 6 2 5 2" xfId="19863"/>
    <cellStyle name="Note 3 6 2 5 2 2" xfId="36533"/>
    <cellStyle name="Note 3 6 2 5 3" xfId="23013"/>
    <cellStyle name="Note 3 6 2 5 3 2" xfId="39715"/>
    <cellStyle name="Note 3 6 2 5 4" xfId="25795"/>
    <cellStyle name="Note 3 6 2 5 4 2" xfId="42534"/>
    <cellStyle name="Note 3 6 2 5 5" xfId="30758"/>
    <cellStyle name="Note 3 6 2 5 6" xfId="14085"/>
    <cellStyle name="Note 3 6 2 6" xfId="8126"/>
    <cellStyle name="Note 3 6 2 6 2" xfId="34256"/>
    <cellStyle name="Note 3 6 2 6 3" xfId="17579"/>
    <cellStyle name="Note 3 6 2 7" xfId="18419"/>
    <cellStyle name="Note 3 6 2 7 2" xfId="35095"/>
    <cellStyle name="Note 3 6 2 8" xfId="16072"/>
    <cellStyle name="Note 3 6 2 8 2" xfId="32740"/>
    <cellStyle name="Note 3 6 2 9" xfId="28166"/>
    <cellStyle name="Note 3 6 3" xfId="4090"/>
    <cellStyle name="Note 3 6 3 2" xfId="13648"/>
    <cellStyle name="Note 3 6 3 2 2" xfId="19504"/>
    <cellStyle name="Note 3 6 3 2 2 2" xfId="36174"/>
    <cellStyle name="Note 3 6 3 2 3" xfId="22665"/>
    <cellStyle name="Note 3 6 3 2 3 2" xfId="39365"/>
    <cellStyle name="Note 3 6 3 2 4" xfId="25506"/>
    <cellStyle name="Note 3 6 3 2 4 2" xfId="42244"/>
    <cellStyle name="Note 3 6 3 2 5" xfId="30322"/>
    <cellStyle name="Note 3 6 3 3" xfId="17194"/>
    <cellStyle name="Note 3 6 3 3 2" xfId="33871"/>
    <cellStyle name="Note 3 6 3 4" xfId="15844"/>
    <cellStyle name="Note 3 6 3 4 2" xfId="32508"/>
    <cellStyle name="Note 3 6 3 5" xfId="19102"/>
    <cellStyle name="Note 3 6 3 5 2" xfId="35773"/>
    <cellStyle name="Note 3 6 3 6" xfId="27730"/>
    <cellStyle name="Note 3 6 4" xfId="4091"/>
    <cellStyle name="Note 3 6 4 2" xfId="14231"/>
    <cellStyle name="Note 3 6 4 2 2" xfId="19994"/>
    <cellStyle name="Note 3 6 4 2 2 2" xfId="36664"/>
    <cellStyle name="Note 3 6 4 2 3" xfId="23140"/>
    <cellStyle name="Note 3 6 4 2 3 2" xfId="39843"/>
    <cellStyle name="Note 3 6 4 2 4" xfId="25919"/>
    <cellStyle name="Note 3 6 4 2 4 2" xfId="42658"/>
    <cellStyle name="Note 3 6 4 2 5" xfId="30904"/>
    <cellStyle name="Note 3 6 4 3" xfId="17708"/>
    <cellStyle name="Note 3 6 4 3 2" xfId="34385"/>
    <cellStyle name="Note 3 6 4 4" xfId="18283"/>
    <cellStyle name="Note 3 6 4 4 2" xfId="34958"/>
    <cellStyle name="Note 3 6 4 5" xfId="23722"/>
    <cellStyle name="Note 3 6 4 5 2" xfId="40432"/>
    <cellStyle name="Note 3 6 4 6" xfId="28311"/>
    <cellStyle name="Note 3 6 4 7" xfId="11557"/>
    <cellStyle name="Note 3 6 5" xfId="8127"/>
    <cellStyle name="Note 3 6 5 2" xfId="13401"/>
    <cellStyle name="Note 3 6 5 2 2" xfId="19278"/>
    <cellStyle name="Note 3 6 5 2 2 2" xfId="35949"/>
    <cellStyle name="Note 3 6 5 2 3" xfId="22458"/>
    <cellStyle name="Note 3 6 5 2 3 2" xfId="39151"/>
    <cellStyle name="Note 3 6 5 2 4" xfId="25323"/>
    <cellStyle name="Note 3 6 5 2 4 2" xfId="42059"/>
    <cellStyle name="Note 3 6 5 2 5" xfId="30077"/>
    <cellStyle name="Note 3 6 5 3" xfId="16957"/>
    <cellStyle name="Note 3 6 5 3 2" xfId="33633"/>
    <cellStyle name="Note 3 6 5 4" xfId="19190"/>
    <cellStyle name="Note 3 6 5 4 2" xfId="35861"/>
    <cellStyle name="Note 3 6 5 5" xfId="16128"/>
    <cellStyle name="Note 3 6 5 5 2" xfId="32792"/>
    <cellStyle name="Note 3 6 5 6" xfId="27488"/>
    <cellStyle name="Note 3 6 5 7" xfId="10718"/>
    <cellStyle name="Note 3 6 6" xfId="8128"/>
    <cellStyle name="Note 3 6 6 2" xfId="15020"/>
    <cellStyle name="Note 3 6 6 2 2" xfId="20730"/>
    <cellStyle name="Note 3 6 6 2 2 2" xfId="37399"/>
    <cellStyle name="Note 3 6 6 2 3" xfId="23857"/>
    <cellStyle name="Note 3 6 6 2 3 2" xfId="40568"/>
    <cellStyle name="Note 3 6 6 2 4" xfId="26598"/>
    <cellStyle name="Note 3 6 6 2 4 2" xfId="43339"/>
    <cellStyle name="Note 3 6 6 2 5" xfId="31691"/>
    <cellStyle name="Note 3 6 6 3" xfId="18442"/>
    <cellStyle name="Note 3 6 6 3 2" xfId="35119"/>
    <cellStyle name="Note 3 6 6 4" xfId="21684"/>
    <cellStyle name="Note 3 6 6 4 2" xfId="38359"/>
    <cellStyle name="Note 3 6 6 5" xfId="24691"/>
    <cellStyle name="Note 3 6 6 5 2" xfId="41412"/>
    <cellStyle name="Note 3 6 6 6" xfId="29093"/>
    <cellStyle name="Note 3 6 6 7" xfId="12346"/>
    <cellStyle name="Note 3 6 7" xfId="13244"/>
    <cellStyle name="Note 3 6 7 2" xfId="19166"/>
    <cellStyle name="Note 3 6 7 2 2" xfId="35837"/>
    <cellStyle name="Note 3 6 7 3" xfId="22353"/>
    <cellStyle name="Note 3 6 7 3 2" xfId="39046"/>
    <cellStyle name="Note 3 6 7 4" xfId="25233"/>
    <cellStyle name="Note 3 6 7 4 2" xfId="41969"/>
    <cellStyle name="Note 3 6 7 5" xfId="29920"/>
    <cellStyle name="Note 3 6 8" xfId="16837"/>
    <cellStyle name="Note 3 6 8 2" xfId="33512"/>
    <cellStyle name="Note 3 6 9" xfId="15986"/>
    <cellStyle name="Note 3 6 9 2" xfId="32652"/>
    <cellStyle name="Note 3 7" xfId="4092"/>
    <cellStyle name="Note 3 7 2" xfId="4093"/>
    <cellStyle name="Note 3 7 2 2" xfId="4094"/>
    <cellStyle name="Note 3 7 2 2 2" xfId="20055"/>
    <cellStyle name="Note 3 7 2 2 2 2" xfId="36725"/>
    <cellStyle name="Note 3 7 2 2 3" xfId="23199"/>
    <cellStyle name="Note 3 7 2 2 3 2" xfId="39904"/>
    <cellStyle name="Note 3 7 2 2 4" xfId="25979"/>
    <cellStyle name="Note 3 7 2 2 4 2" xfId="42718"/>
    <cellStyle name="Note 3 7 2 2 5" xfId="30965"/>
    <cellStyle name="Note 3 7 2 2 6" xfId="14292"/>
    <cellStyle name="Note 3 7 2 3" xfId="4095"/>
    <cellStyle name="Note 3 7 2 3 2" xfId="34446"/>
    <cellStyle name="Note 3 7 2 3 3" xfId="17769"/>
    <cellStyle name="Note 3 7 2 4" xfId="18282"/>
    <cellStyle name="Note 3 7 2 4 2" xfId="34957"/>
    <cellStyle name="Note 3 7 2 5" xfId="23721"/>
    <cellStyle name="Note 3 7 2 5 2" xfId="40431"/>
    <cellStyle name="Note 3 7 2 6" xfId="28370"/>
    <cellStyle name="Note 3 7 2 7" xfId="11618"/>
    <cellStyle name="Note 3 7 3" xfId="4096"/>
    <cellStyle name="Note 3 7 3 2" xfId="14556"/>
    <cellStyle name="Note 3 7 3 2 2" xfId="20319"/>
    <cellStyle name="Note 3 7 3 2 2 2" xfId="36988"/>
    <cellStyle name="Note 3 7 3 2 3" xfId="23460"/>
    <cellStyle name="Note 3 7 3 2 3 2" xfId="40168"/>
    <cellStyle name="Note 3 7 3 2 4" xfId="26242"/>
    <cellStyle name="Note 3 7 3 2 4 2" xfId="42982"/>
    <cellStyle name="Note 3 7 3 2 5" xfId="31228"/>
    <cellStyle name="Note 3 7 3 3" xfId="18033"/>
    <cellStyle name="Note 3 7 3 3 2" xfId="34709"/>
    <cellStyle name="Note 3 7 3 4" xfId="21287"/>
    <cellStyle name="Note 3 7 3 4 2" xfId="37959"/>
    <cellStyle name="Note 3 7 3 5" xfId="21200"/>
    <cellStyle name="Note 3 7 3 5 2" xfId="37871"/>
    <cellStyle name="Note 3 7 3 6" xfId="28631"/>
    <cellStyle name="Note 3 7 3 7" xfId="11882"/>
    <cellStyle name="Note 3 7 4" xfId="4097"/>
    <cellStyle name="Note 3 7 4 2" xfId="15166"/>
    <cellStyle name="Note 3 7 4 2 2" xfId="20840"/>
    <cellStyle name="Note 3 7 4 2 2 2" xfId="37509"/>
    <cellStyle name="Note 3 7 4 2 3" xfId="23960"/>
    <cellStyle name="Note 3 7 4 2 3 2" xfId="40673"/>
    <cellStyle name="Note 3 7 4 2 4" xfId="26695"/>
    <cellStyle name="Note 3 7 4 2 4 2" xfId="43436"/>
    <cellStyle name="Note 3 7 4 2 5" xfId="31837"/>
    <cellStyle name="Note 3 7 4 3" xfId="18577"/>
    <cellStyle name="Note 3 7 4 3 2" xfId="35254"/>
    <cellStyle name="Note 3 7 4 4" xfId="21802"/>
    <cellStyle name="Note 3 7 4 4 2" xfId="38480"/>
    <cellStyle name="Note 3 7 4 5" xfId="24786"/>
    <cellStyle name="Note 3 7 4 5 2" xfId="41509"/>
    <cellStyle name="Note 3 7 4 6" xfId="29239"/>
    <cellStyle name="Note 3 7 4 7" xfId="12527"/>
    <cellStyle name="Note 3 7 5" xfId="8129"/>
    <cellStyle name="Note 3 7 5 2" xfId="19586"/>
    <cellStyle name="Note 3 7 5 2 2" xfId="36257"/>
    <cellStyle name="Note 3 7 5 3" xfId="22741"/>
    <cellStyle name="Note 3 7 5 3 2" xfId="39441"/>
    <cellStyle name="Note 3 7 5 4" xfId="25571"/>
    <cellStyle name="Note 3 7 5 4 2" xfId="42309"/>
    <cellStyle name="Note 3 7 5 5" xfId="30434"/>
    <cellStyle name="Note 3 7 5 6" xfId="13760"/>
    <cellStyle name="Note 3 7 6" xfId="17272"/>
    <cellStyle name="Note 3 7 6 2" xfId="33949"/>
    <cellStyle name="Note 3 7 7" xfId="15808"/>
    <cellStyle name="Note 3 7 7 2" xfId="32470"/>
    <cellStyle name="Note 3 7 8" xfId="19801"/>
    <cellStyle name="Note 3 7 8 2" xfId="36471"/>
    <cellStyle name="Note 3 7 9" xfId="27842"/>
    <cellStyle name="Note 3 8" xfId="4098"/>
    <cellStyle name="Note 3 8 2" xfId="4099"/>
    <cellStyle name="Note 3 8 2 2" xfId="4100"/>
    <cellStyle name="Note 3 8 2 2 2" xfId="20098"/>
    <cellStyle name="Note 3 8 2 2 2 2" xfId="36768"/>
    <cellStyle name="Note 3 8 2 2 3" xfId="23242"/>
    <cellStyle name="Note 3 8 2 2 3 2" xfId="39947"/>
    <cellStyle name="Note 3 8 2 2 4" xfId="26022"/>
    <cellStyle name="Note 3 8 2 2 4 2" xfId="42761"/>
    <cellStyle name="Note 3 8 2 2 5" xfId="31008"/>
    <cellStyle name="Note 3 8 2 2 6" xfId="14335"/>
    <cellStyle name="Note 3 8 2 3" xfId="4101"/>
    <cellStyle name="Note 3 8 2 3 2" xfId="34489"/>
    <cellStyle name="Note 3 8 2 3 3" xfId="17812"/>
    <cellStyle name="Note 3 8 2 4" xfId="17166"/>
    <cellStyle name="Note 3 8 2 4 2" xfId="33842"/>
    <cellStyle name="Note 3 8 2 5" xfId="16852"/>
    <cellStyle name="Note 3 8 2 5 2" xfId="33527"/>
    <cellStyle name="Note 3 8 2 6" xfId="28413"/>
    <cellStyle name="Note 3 8 2 7" xfId="11661"/>
    <cellStyle name="Note 3 8 3" xfId="4102"/>
    <cellStyle name="Note 3 8 3 2" xfId="14596"/>
    <cellStyle name="Note 3 8 3 2 2" xfId="20359"/>
    <cellStyle name="Note 3 8 3 2 2 2" xfId="37028"/>
    <cellStyle name="Note 3 8 3 2 3" xfId="23500"/>
    <cellStyle name="Note 3 8 3 2 3 2" xfId="40208"/>
    <cellStyle name="Note 3 8 3 2 4" xfId="26282"/>
    <cellStyle name="Note 3 8 3 2 4 2" xfId="43022"/>
    <cellStyle name="Note 3 8 3 2 5" xfId="31268"/>
    <cellStyle name="Note 3 8 3 3" xfId="18073"/>
    <cellStyle name="Note 3 8 3 3 2" xfId="34749"/>
    <cellStyle name="Note 3 8 3 4" xfId="21327"/>
    <cellStyle name="Note 3 8 3 4 2" xfId="37999"/>
    <cellStyle name="Note 3 8 3 5" xfId="24377"/>
    <cellStyle name="Note 3 8 3 5 2" xfId="41095"/>
    <cellStyle name="Note 3 8 3 6" xfId="28671"/>
    <cellStyle name="Note 3 8 3 7" xfId="11922"/>
    <cellStyle name="Note 3 8 4" xfId="4103"/>
    <cellStyle name="Note 3 8 4 2" xfId="15243"/>
    <cellStyle name="Note 3 8 4 2 2" xfId="20903"/>
    <cellStyle name="Note 3 8 4 2 2 2" xfId="37572"/>
    <cellStyle name="Note 3 8 4 2 3" xfId="24020"/>
    <cellStyle name="Note 3 8 4 2 3 2" xfId="40734"/>
    <cellStyle name="Note 3 8 4 2 4" xfId="26747"/>
    <cellStyle name="Note 3 8 4 2 4 2" xfId="43488"/>
    <cellStyle name="Note 3 8 4 2 5" xfId="31914"/>
    <cellStyle name="Note 3 8 4 3" xfId="18644"/>
    <cellStyle name="Note 3 8 4 3 2" xfId="35321"/>
    <cellStyle name="Note 3 8 4 4" xfId="21865"/>
    <cellStyle name="Note 3 8 4 4 2" xfId="38544"/>
    <cellStyle name="Note 3 8 4 5" xfId="24837"/>
    <cellStyle name="Note 3 8 4 5 2" xfId="41561"/>
    <cellStyle name="Note 3 8 4 6" xfId="29316"/>
    <cellStyle name="Note 3 8 4 7" xfId="12608"/>
    <cellStyle name="Note 3 8 5" xfId="8130"/>
    <cellStyle name="Note 3 8 5 2" xfId="19639"/>
    <cellStyle name="Note 3 8 5 2 2" xfId="36310"/>
    <cellStyle name="Note 3 8 5 3" xfId="22791"/>
    <cellStyle name="Note 3 8 5 3 2" xfId="39492"/>
    <cellStyle name="Note 3 8 5 4" xfId="25611"/>
    <cellStyle name="Note 3 8 5 4 2" xfId="42349"/>
    <cellStyle name="Note 3 8 5 5" xfId="30499"/>
    <cellStyle name="Note 3 8 5 6" xfId="13825"/>
    <cellStyle name="Note 3 8 6" xfId="17323"/>
    <cellStyle name="Note 3 8 6 2" xfId="34000"/>
    <cellStyle name="Note 3 8 7" xfId="17173"/>
    <cellStyle name="Note 3 8 7 2" xfId="33849"/>
    <cellStyle name="Note 3 8 8" xfId="16314"/>
    <cellStyle name="Note 3 8 8 2" xfId="32982"/>
    <cellStyle name="Note 3 8 9" xfId="27907"/>
    <cellStyle name="Note 3 9" xfId="4104"/>
    <cellStyle name="Note 3 9 2" xfId="4105"/>
    <cellStyle name="Note 3 9 2 2" xfId="4106"/>
    <cellStyle name="Note 3 9 2 2 2" xfId="37556"/>
    <cellStyle name="Note 3 9 2 2 3" xfId="20887"/>
    <cellStyle name="Note 3 9 2 3" xfId="4107"/>
    <cellStyle name="Note 3 9 2 3 2" xfId="40718"/>
    <cellStyle name="Note 3 9 2 4" xfId="26731"/>
    <cellStyle name="Note 3 9 2 4 2" xfId="43472"/>
    <cellStyle name="Note 3 9 2 5" xfId="31888"/>
    <cellStyle name="Note 3 9 2 6" xfId="15217"/>
    <cellStyle name="Note 3 9 3" xfId="4108"/>
    <cellStyle name="Note 3 9 3 2" xfId="35300"/>
    <cellStyle name="Note 3 9 3 3" xfId="18623"/>
    <cellStyle name="Note 3 9 4" xfId="4109"/>
    <cellStyle name="Note 3 9 4 2" xfId="38526"/>
    <cellStyle name="Note 3 9 5" xfId="8131"/>
    <cellStyle name="Note 3 9 5 2" xfId="41545"/>
    <cellStyle name="Note 3 9 6" xfId="29290"/>
    <cellStyle name="Note 3 9 7" xfId="12578"/>
    <cellStyle name="Note 4" xfId="4110"/>
    <cellStyle name="Note 4 10" xfId="16088"/>
    <cellStyle name="Note 4 10 2" xfId="32753"/>
    <cellStyle name="Note 4 11" xfId="27123"/>
    <cellStyle name="Note 4 12" xfId="43815"/>
    <cellStyle name="Note 4 13" xfId="43796"/>
    <cellStyle name="Note 4 14" xfId="43979"/>
    <cellStyle name="Note 4 2" xfId="4111"/>
    <cellStyle name="Note 4 2 10" xfId="43816"/>
    <cellStyle name="Note 4 2 11" xfId="43795"/>
    <cellStyle name="Note 4 2 12" xfId="43980"/>
    <cellStyle name="Note 4 2 2" xfId="4112"/>
    <cellStyle name="Note 4 2 2 10" xfId="27199"/>
    <cellStyle name="Note 4 2 2 11" xfId="10308"/>
    <cellStyle name="Note 4 2 2 2" xfId="4113"/>
    <cellStyle name="Note 4 2 2 2 10" xfId="11276"/>
    <cellStyle name="Note 4 2 2 2 2" xfId="4114"/>
    <cellStyle name="Note 4 2 2 2 2 2" xfId="14429"/>
    <cellStyle name="Note 4 2 2 2 2 2 2" xfId="20192"/>
    <cellStyle name="Note 4 2 2 2 2 2 2 2" xfId="36861"/>
    <cellStyle name="Note 4 2 2 2 2 2 3" xfId="23333"/>
    <cellStyle name="Note 4 2 2 2 2 2 3 2" xfId="40041"/>
    <cellStyle name="Note 4 2 2 2 2 2 4" xfId="26115"/>
    <cellStyle name="Note 4 2 2 2 2 2 4 2" xfId="42855"/>
    <cellStyle name="Note 4 2 2 2 2 2 5" xfId="31101"/>
    <cellStyle name="Note 4 2 2 2 2 3" xfId="17906"/>
    <cellStyle name="Note 4 2 2 2 2 3 2" xfId="34582"/>
    <cellStyle name="Note 4 2 2 2 2 4" xfId="15625"/>
    <cellStyle name="Note 4 2 2 2 2 4 2" xfId="32296"/>
    <cellStyle name="Note 4 2 2 2 2 5" xfId="22641"/>
    <cellStyle name="Note 4 2 2 2 2 5 2" xfId="39341"/>
    <cellStyle name="Note 4 2 2 2 2 6" xfId="28504"/>
    <cellStyle name="Note 4 2 2 2 2 7" xfId="11755"/>
    <cellStyle name="Note 4 2 2 2 3" xfId="4115"/>
    <cellStyle name="Note 4 2 2 2 3 2" xfId="14687"/>
    <cellStyle name="Note 4 2 2 2 3 2 2" xfId="20450"/>
    <cellStyle name="Note 4 2 2 2 3 2 2 2" xfId="37118"/>
    <cellStyle name="Note 4 2 2 2 3 2 3" xfId="23589"/>
    <cellStyle name="Note 4 2 2 2 3 2 3 2" xfId="40299"/>
    <cellStyle name="Note 4 2 2 2 3 2 4" xfId="26372"/>
    <cellStyle name="Note 4 2 2 2 3 2 4 2" xfId="43113"/>
    <cellStyle name="Note 4 2 2 2 3 2 5" xfId="31358"/>
    <cellStyle name="Note 4 2 2 2 3 3" xfId="18164"/>
    <cellStyle name="Note 4 2 2 2 3 3 2" xfId="34839"/>
    <cellStyle name="Note 4 2 2 2 3 4" xfId="21416"/>
    <cellStyle name="Note 4 2 2 2 3 4 2" xfId="38090"/>
    <cellStyle name="Note 4 2 2 2 3 5" xfId="24466"/>
    <cellStyle name="Note 4 2 2 2 3 5 2" xfId="41186"/>
    <cellStyle name="Note 4 2 2 2 3 6" xfId="28760"/>
    <cellStyle name="Note 4 2 2 2 3 7" xfId="12013"/>
    <cellStyle name="Note 4 2 2 2 4" xfId="12788"/>
    <cellStyle name="Note 4 2 2 2 4 2" xfId="15403"/>
    <cellStyle name="Note 4 2 2 2 4 2 2" xfId="21041"/>
    <cellStyle name="Note 4 2 2 2 4 2 2 2" xfId="37710"/>
    <cellStyle name="Note 4 2 2 2 4 2 3" xfId="24151"/>
    <cellStyle name="Note 4 2 2 2 4 2 3 2" xfId="40868"/>
    <cellStyle name="Note 4 2 2 2 4 2 4" xfId="26869"/>
    <cellStyle name="Note 4 2 2 2 4 2 4 2" xfId="43610"/>
    <cellStyle name="Note 4 2 2 2 4 2 5" xfId="32074"/>
    <cellStyle name="Note 4 2 2 2 4 3" xfId="18798"/>
    <cellStyle name="Note 4 2 2 2 4 3 2" xfId="35476"/>
    <cellStyle name="Note 4 2 2 2 4 4" xfId="22005"/>
    <cellStyle name="Note 4 2 2 2 4 4 2" xfId="38687"/>
    <cellStyle name="Note 4 2 2 2 4 5" xfId="24956"/>
    <cellStyle name="Note 4 2 2 2 4 5 2" xfId="41683"/>
    <cellStyle name="Note 4 2 2 2 4 6" xfId="29476"/>
    <cellStyle name="Note 4 2 2 2 5" xfId="13953"/>
    <cellStyle name="Note 4 2 2 2 5 2" xfId="19746"/>
    <cellStyle name="Note 4 2 2 2 5 2 2" xfId="36416"/>
    <cellStyle name="Note 4 2 2 2 5 3" xfId="22893"/>
    <cellStyle name="Note 4 2 2 2 5 3 2" xfId="39595"/>
    <cellStyle name="Note 4 2 2 2 5 4" xfId="25701"/>
    <cellStyle name="Note 4 2 2 2 5 4 2" xfId="42440"/>
    <cellStyle name="Note 4 2 2 2 5 5" xfId="30626"/>
    <cellStyle name="Note 4 2 2 2 6" xfId="17447"/>
    <cellStyle name="Note 4 2 2 2 6 2" xfId="34124"/>
    <cellStyle name="Note 4 2 2 2 7" xfId="15760"/>
    <cellStyle name="Note 4 2 2 2 7 2" xfId="32421"/>
    <cellStyle name="Note 4 2 2 2 8" xfId="23776"/>
    <cellStyle name="Note 4 2 2 2 8 2" xfId="40487"/>
    <cellStyle name="Note 4 2 2 2 9" xfId="28034"/>
    <cellStyle name="Note 4 2 2 3" xfId="4116"/>
    <cellStyle name="Note 4 2 2 3 2" xfId="13502"/>
    <cellStyle name="Note 4 2 2 3 2 2" xfId="19369"/>
    <cellStyle name="Note 4 2 2 3 2 2 2" xfId="36039"/>
    <cellStyle name="Note 4 2 2 3 2 3" xfId="22539"/>
    <cellStyle name="Note 4 2 2 3 2 3 2" xfId="39238"/>
    <cellStyle name="Note 4 2 2 3 2 4" xfId="25398"/>
    <cellStyle name="Note 4 2 2 3 2 4 2" xfId="42136"/>
    <cellStyle name="Note 4 2 2 3 2 5" xfId="30176"/>
    <cellStyle name="Note 4 2 2 3 3" xfId="17052"/>
    <cellStyle name="Note 4 2 2 3 3 2" xfId="33727"/>
    <cellStyle name="Note 4 2 2 3 4" xfId="19851"/>
    <cellStyle name="Note 4 2 2 3 4 2" xfId="36521"/>
    <cellStyle name="Note 4 2 2 3 5" xfId="16803"/>
    <cellStyle name="Note 4 2 2 3 5 2" xfId="33478"/>
    <cellStyle name="Note 4 2 2 3 6" xfId="27585"/>
    <cellStyle name="Note 4 2 2 3 7" xfId="10810"/>
    <cellStyle name="Note 4 2 2 4" xfId="4117"/>
    <cellStyle name="Note 4 2 2 4 2" xfId="13460"/>
    <cellStyle name="Note 4 2 2 4 2 2" xfId="19335"/>
    <cellStyle name="Note 4 2 2 4 2 2 2" xfId="36005"/>
    <cellStyle name="Note 4 2 2 4 2 3" xfId="22511"/>
    <cellStyle name="Note 4 2 2 4 2 3 2" xfId="39205"/>
    <cellStyle name="Note 4 2 2 4 2 4" xfId="25374"/>
    <cellStyle name="Note 4 2 2 4 2 4 2" xfId="42111"/>
    <cellStyle name="Note 4 2 2 4 2 5" xfId="30135"/>
    <cellStyle name="Note 4 2 2 4 3" xfId="17014"/>
    <cellStyle name="Note 4 2 2 4 3 2" xfId="33690"/>
    <cellStyle name="Note 4 2 2 4 4" xfId="16271"/>
    <cellStyle name="Note 4 2 2 4 4 2" xfId="32936"/>
    <cellStyle name="Note 4 2 2 4 5" xfId="16404"/>
    <cellStyle name="Note 4 2 2 4 5 2" xfId="33072"/>
    <cellStyle name="Note 4 2 2 4 6" xfId="27546"/>
    <cellStyle name="Note 4 2 2 4 7" xfId="10773"/>
    <cellStyle name="Note 4 2 2 5" xfId="8132"/>
    <cellStyle name="Note 4 2 2 5 2" xfId="14888"/>
    <cellStyle name="Note 4 2 2 5 2 2" xfId="20611"/>
    <cellStyle name="Note 4 2 2 5 2 2 2" xfId="37279"/>
    <cellStyle name="Note 4 2 2 5 2 3" xfId="23744"/>
    <cellStyle name="Note 4 2 2 5 2 3 2" xfId="40455"/>
    <cellStyle name="Note 4 2 2 5 2 4" xfId="26504"/>
    <cellStyle name="Note 4 2 2 5 2 4 2" xfId="43245"/>
    <cellStyle name="Note 4 2 2 5 2 5" xfId="31559"/>
    <cellStyle name="Note 4 2 2 5 3" xfId="18324"/>
    <cellStyle name="Note 4 2 2 5 3 2" xfId="34999"/>
    <cellStyle name="Note 4 2 2 5 4" xfId="21569"/>
    <cellStyle name="Note 4 2 2 5 4 2" xfId="38244"/>
    <cellStyle name="Note 4 2 2 5 5" xfId="24597"/>
    <cellStyle name="Note 4 2 2 5 5 2" xfId="41318"/>
    <cellStyle name="Note 4 2 2 5 6" xfId="28961"/>
    <cellStyle name="Note 4 2 2 5 7" xfId="12214"/>
    <cellStyle name="Note 4 2 2 6" xfId="8133"/>
    <cellStyle name="Note 4 2 2 6 2" xfId="19047"/>
    <cellStyle name="Note 4 2 2 6 2 2" xfId="35717"/>
    <cellStyle name="Note 4 2 2 6 3" xfId="22242"/>
    <cellStyle name="Note 4 2 2 6 3 2" xfId="38934"/>
    <cellStyle name="Note 4 2 2 6 4" xfId="25139"/>
    <cellStyle name="Note 4 2 2 6 4 2" xfId="41875"/>
    <cellStyle name="Note 4 2 2 6 5" xfId="29788"/>
    <cellStyle name="Note 4 2 2 6 6" xfId="13112"/>
    <cellStyle name="Note 4 2 2 7" xfId="16636"/>
    <cellStyle name="Note 4 2 2 7 2" xfId="33308"/>
    <cellStyle name="Note 4 2 2 8" xfId="16306"/>
    <cellStyle name="Note 4 2 2 8 2" xfId="32973"/>
    <cellStyle name="Note 4 2 2 9" xfId="16319"/>
    <cellStyle name="Note 4 2 2 9 2" xfId="32988"/>
    <cellStyle name="Note 4 2 3" xfId="4118"/>
    <cellStyle name="Note 4 2 3 10" xfId="27269"/>
    <cellStyle name="Note 4 2 3 11" xfId="10480"/>
    <cellStyle name="Note 4 2 3 2" xfId="8134"/>
    <cellStyle name="Note 4 2 3 2 10" xfId="11345"/>
    <cellStyle name="Note 4 2 3 2 2" xfId="8135"/>
    <cellStyle name="Note 4 2 3 2 2 2" xfId="14486"/>
    <cellStyle name="Note 4 2 3 2 2 2 2" xfId="20249"/>
    <cellStyle name="Note 4 2 3 2 2 2 2 2" xfId="36918"/>
    <cellStyle name="Note 4 2 3 2 2 2 3" xfId="23390"/>
    <cellStyle name="Note 4 2 3 2 2 2 3 2" xfId="40098"/>
    <cellStyle name="Note 4 2 3 2 2 2 4" xfId="26172"/>
    <cellStyle name="Note 4 2 3 2 2 2 4 2" xfId="42912"/>
    <cellStyle name="Note 4 2 3 2 2 2 5" xfId="31158"/>
    <cellStyle name="Note 4 2 3 2 2 3" xfId="17963"/>
    <cellStyle name="Note 4 2 3 2 2 3 2" xfId="34639"/>
    <cellStyle name="Note 4 2 3 2 2 4" xfId="18611"/>
    <cellStyle name="Note 4 2 3 2 2 4 2" xfId="35288"/>
    <cellStyle name="Note 4 2 3 2 2 5" xfId="24124"/>
    <cellStyle name="Note 4 2 3 2 2 5 2" xfId="40841"/>
    <cellStyle name="Note 4 2 3 2 2 6" xfId="28561"/>
    <cellStyle name="Note 4 2 3 2 2 7" xfId="11812"/>
    <cellStyle name="Note 4 2 3 2 3" xfId="9304"/>
    <cellStyle name="Note 4 2 3 2 3 2" xfId="9650"/>
    <cellStyle name="Note 4 2 3 2 3 2 2" xfId="20503"/>
    <cellStyle name="Note 4 2 3 2 3 2 2 2" xfId="37171"/>
    <cellStyle name="Note 4 2 3 2 3 2 3" xfId="23642"/>
    <cellStyle name="Note 4 2 3 2 3 2 3 2" xfId="40352"/>
    <cellStyle name="Note 4 2 3 2 3 2 4" xfId="26425"/>
    <cellStyle name="Note 4 2 3 2 3 2 4 2" xfId="43166"/>
    <cellStyle name="Note 4 2 3 2 3 2 5" xfId="31411"/>
    <cellStyle name="Note 4 2 3 2 3 2 6" xfId="14740"/>
    <cellStyle name="Note 4 2 3 2 3 3" xfId="18217"/>
    <cellStyle name="Note 4 2 3 2 3 3 2" xfId="34892"/>
    <cellStyle name="Note 4 2 3 2 3 4" xfId="21469"/>
    <cellStyle name="Note 4 2 3 2 3 4 2" xfId="38143"/>
    <cellStyle name="Note 4 2 3 2 3 5" xfId="24519"/>
    <cellStyle name="Note 4 2 3 2 3 5 2" xfId="41239"/>
    <cellStyle name="Note 4 2 3 2 3 6" xfId="28813"/>
    <cellStyle name="Note 4 2 3 2 3 7" xfId="12066"/>
    <cellStyle name="Note 4 2 3 2 4" xfId="9186"/>
    <cellStyle name="Note 4 2 3 2 4 2" xfId="9651"/>
    <cellStyle name="Note 4 2 3 2 4 2 2" xfId="21106"/>
    <cellStyle name="Note 4 2 3 2 4 2 2 2" xfId="37775"/>
    <cellStyle name="Note 4 2 3 2 4 2 3" xfId="24218"/>
    <cellStyle name="Note 4 2 3 2 4 2 3 2" xfId="40935"/>
    <cellStyle name="Note 4 2 3 2 4 2 4" xfId="26924"/>
    <cellStyle name="Note 4 2 3 2 4 2 4 2" xfId="43665"/>
    <cellStyle name="Note 4 2 3 2 4 2 5" xfId="32146"/>
    <cellStyle name="Note 4 2 3 2 4 2 6" xfId="15475"/>
    <cellStyle name="Note 4 2 3 2 4 3" xfId="18865"/>
    <cellStyle name="Note 4 2 3 2 4 3 2" xfId="35543"/>
    <cellStyle name="Note 4 2 3 2 4 4" xfId="22073"/>
    <cellStyle name="Note 4 2 3 2 4 4 2" xfId="38755"/>
    <cellStyle name="Note 4 2 3 2 4 5" xfId="25011"/>
    <cellStyle name="Note 4 2 3 2 4 5 2" xfId="41738"/>
    <cellStyle name="Note 4 2 3 2 4 6" xfId="29548"/>
    <cellStyle name="Note 4 2 3 2 4 7" xfId="12862"/>
    <cellStyle name="Note 4 2 3 2 5" xfId="9426"/>
    <cellStyle name="Note 4 2 3 2 5 2" xfId="19810"/>
    <cellStyle name="Note 4 2 3 2 5 2 2" xfId="36480"/>
    <cellStyle name="Note 4 2 3 2 5 3" xfId="22958"/>
    <cellStyle name="Note 4 2 3 2 5 3 2" xfId="39660"/>
    <cellStyle name="Note 4 2 3 2 5 4" xfId="25754"/>
    <cellStyle name="Note 4 2 3 2 5 4 2" xfId="42493"/>
    <cellStyle name="Note 4 2 3 2 5 5" xfId="30696"/>
    <cellStyle name="Note 4 2 3 2 5 6" xfId="14023"/>
    <cellStyle name="Note 4 2 3 2 6" xfId="17516"/>
    <cellStyle name="Note 4 2 3 2 6 2" xfId="34193"/>
    <cellStyle name="Note 4 2 3 2 7" xfId="19024"/>
    <cellStyle name="Note 4 2 3 2 7 2" xfId="35695"/>
    <cellStyle name="Note 4 2 3 2 8" xfId="22160"/>
    <cellStyle name="Note 4 2 3 2 8 2" xfId="38843"/>
    <cellStyle name="Note 4 2 3 2 9" xfId="28104"/>
    <cellStyle name="Note 4 2 3 3" xfId="8136"/>
    <cellStyle name="Note 4 2 3 3 2" xfId="13586"/>
    <cellStyle name="Note 4 2 3 3 2 2" xfId="19448"/>
    <cellStyle name="Note 4 2 3 3 2 2 2" xfId="36118"/>
    <cellStyle name="Note 4 2 3 3 2 3" xfId="22615"/>
    <cellStyle name="Note 4 2 3 3 2 3 2" xfId="39315"/>
    <cellStyle name="Note 4 2 3 3 2 4" xfId="25465"/>
    <cellStyle name="Note 4 2 3 3 2 4 2" xfId="42203"/>
    <cellStyle name="Note 4 2 3 3 2 5" xfId="30260"/>
    <cellStyle name="Note 4 2 3 3 3" xfId="17133"/>
    <cellStyle name="Note 4 2 3 3 3 2" xfId="33809"/>
    <cellStyle name="Note 4 2 3 3 4" xfId="18671"/>
    <cellStyle name="Note 4 2 3 3 4 2" xfId="35348"/>
    <cellStyle name="Note 4 2 3 3 5" xfId="17219"/>
    <cellStyle name="Note 4 2 3 3 5 2" xfId="33896"/>
    <cellStyle name="Note 4 2 3 3 6" xfId="27668"/>
    <cellStyle name="Note 4 2 3 3 7" xfId="10893"/>
    <cellStyle name="Note 4 2 3 4" xfId="11512"/>
    <cellStyle name="Note 4 2 3 4 2" xfId="14186"/>
    <cellStyle name="Note 4 2 3 4 2 2" xfId="19949"/>
    <cellStyle name="Note 4 2 3 4 2 2 2" xfId="36619"/>
    <cellStyle name="Note 4 2 3 4 2 3" xfId="23095"/>
    <cellStyle name="Note 4 2 3 4 2 3 2" xfId="39798"/>
    <cellStyle name="Note 4 2 3 4 2 4" xfId="25874"/>
    <cellStyle name="Note 4 2 3 4 2 4 2" xfId="42613"/>
    <cellStyle name="Note 4 2 3 4 2 5" xfId="30859"/>
    <cellStyle name="Note 4 2 3 4 3" xfId="17663"/>
    <cellStyle name="Note 4 2 3 4 3 2" xfId="34340"/>
    <cellStyle name="Note 4 2 3 4 4" xfId="15738"/>
    <cellStyle name="Note 4 2 3 4 4 2" xfId="32399"/>
    <cellStyle name="Note 4 2 3 4 5" xfId="20880"/>
    <cellStyle name="Note 4 2 3 4 5 2" xfId="37549"/>
    <cellStyle name="Note 4 2 3 4 6" xfId="28266"/>
    <cellStyle name="Note 4 2 3 5" xfId="12284"/>
    <cellStyle name="Note 4 2 3 5 2" xfId="14958"/>
    <cellStyle name="Note 4 2 3 5 2 2" xfId="20676"/>
    <cellStyle name="Note 4 2 3 5 2 2 2" xfId="37344"/>
    <cellStyle name="Note 4 2 3 5 2 3" xfId="23806"/>
    <cellStyle name="Note 4 2 3 5 2 3 2" xfId="40517"/>
    <cellStyle name="Note 4 2 3 5 2 4" xfId="26557"/>
    <cellStyle name="Note 4 2 3 5 2 4 2" xfId="43298"/>
    <cellStyle name="Note 4 2 3 5 2 5" xfId="31629"/>
    <cellStyle name="Note 4 2 3 5 3" xfId="18389"/>
    <cellStyle name="Note 4 2 3 5 3 2" xfId="35064"/>
    <cellStyle name="Note 4 2 3 5 4" xfId="21632"/>
    <cellStyle name="Note 4 2 3 5 4 2" xfId="38307"/>
    <cellStyle name="Note 4 2 3 5 5" xfId="24650"/>
    <cellStyle name="Note 4 2 3 5 5 2" xfId="41371"/>
    <cellStyle name="Note 4 2 3 5 6" xfId="29031"/>
    <cellStyle name="Note 4 2 3 6" xfId="13182"/>
    <cellStyle name="Note 4 2 3 6 2" xfId="19111"/>
    <cellStyle name="Note 4 2 3 6 2 2" xfId="35782"/>
    <cellStyle name="Note 4 2 3 6 3" xfId="22303"/>
    <cellStyle name="Note 4 2 3 6 3 2" xfId="38996"/>
    <cellStyle name="Note 4 2 3 6 4" xfId="25192"/>
    <cellStyle name="Note 4 2 3 6 4 2" xfId="41928"/>
    <cellStyle name="Note 4 2 3 6 5" xfId="29858"/>
    <cellStyle name="Note 4 2 3 7" xfId="16768"/>
    <cellStyle name="Note 4 2 3 7 2" xfId="33442"/>
    <cellStyle name="Note 4 2 3 8" xfId="16011"/>
    <cellStyle name="Note 4 2 3 8 2" xfId="32677"/>
    <cellStyle name="Note 4 2 3 9" xfId="15995"/>
    <cellStyle name="Note 4 2 3 9 2" xfId="32661"/>
    <cellStyle name="Note 4 2 4" xfId="4119"/>
    <cellStyle name="Note 4 2 4 10" xfId="16373"/>
    <cellStyle name="Note 4 2 4 10 2" xfId="33041"/>
    <cellStyle name="Note 4 2 4 11" xfId="27334"/>
    <cellStyle name="Note 4 2 4 2" xfId="8137"/>
    <cellStyle name="Note 4 2 4 2 2" xfId="11860"/>
    <cellStyle name="Note 4 2 4 2 2 2" xfId="14534"/>
    <cellStyle name="Note 4 2 4 2 2 2 2" xfId="20297"/>
    <cellStyle name="Note 4 2 4 2 2 2 2 2" xfId="36966"/>
    <cellStyle name="Note 4 2 4 2 2 2 3" xfId="23438"/>
    <cellStyle name="Note 4 2 4 2 2 2 3 2" xfId="40146"/>
    <cellStyle name="Note 4 2 4 2 2 2 4" xfId="26220"/>
    <cellStyle name="Note 4 2 4 2 2 2 4 2" xfId="42960"/>
    <cellStyle name="Note 4 2 4 2 2 2 5" xfId="31206"/>
    <cellStyle name="Note 4 2 4 2 2 3" xfId="18011"/>
    <cellStyle name="Note 4 2 4 2 2 3 2" xfId="34687"/>
    <cellStyle name="Note 4 2 4 2 2 4" xfId="16466"/>
    <cellStyle name="Note 4 2 4 2 2 4 2" xfId="33136"/>
    <cellStyle name="Note 4 2 4 2 2 5" xfId="24350"/>
    <cellStyle name="Note 4 2 4 2 2 5 2" xfId="41068"/>
    <cellStyle name="Note 4 2 4 2 2 6" xfId="28609"/>
    <cellStyle name="Note 4 2 4 2 3" xfId="12110"/>
    <cellStyle name="Note 4 2 4 2 3 2" xfId="14784"/>
    <cellStyle name="Note 4 2 4 2 3 2 2" xfId="20547"/>
    <cellStyle name="Note 4 2 4 2 3 2 2 2" xfId="37215"/>
    <cellStyle name="Note 4 2 4 2 3 2 3" xfId="23686"/>
    <cellStyle name="Note 4 2 4 2 3 2 3 2" xfId="40396"/>
    <cellStyle name="Note 4 2 4 2 3 2 4" xfId="26469"/>
    <cellStyle name="Note 4 2 4 2 3 2 4 2" xfId="43210"/>
    <cellStyle name="Note 4 2 4 2 3 2 5" xfId="31455"/>
    <cellStyle name="Note 4 2 4 2 3 3" xfId="18261"/>
    <cellStyle name="Note 4 2 4 2 3 3 2" xfId="34936"/>
    <cellStyle name="Note 4 2 4 2 3 4" xfId="21513"/>
    <cellStyle name="Note 4 2 4 2 3 4 2" xfId="38187"/>
    <cellStyle name="Note 4 2 4 2 3 5" xfId="24563"/>
    <cellStyle name="Note 4 2 4 2 3 5 2" xfId="41283"/>
    <cellStyle name="Note 4 2 4 2 3 6" xfId="28857"/>
    <cellStyle name="Note 4 2 4 2 4" xfId="12927"/>
    <cellStyle name="Note 4 2 4 2 4 2" xfId="15540"/>
    <cellStyle name="Note 4 2 4 2 4 2 2" xfId="21162"/>
    <cellStyle name="Note 4 2 4 2 4 2 2 2" xfId="37832"/>
    <cellStyle name="Note 4 2 4 2 4 2 3" xfId="24275"/>
    <cellStyle name="Note 4 2 4 2 4 2 3 2" xfId="40992"/>
    <cellStyle name="Note 4 2 4 2 4 2 4" xfId="26968"/>
    <cellStyle name="Note 4 2 4 2 4 2 4 2" xfId="43709"/>
    <cellStyle name="Note 4 2 4 2 4 2 5" xfId="32211"/>
    <cellStyle name="Note 4 2 4 2 4 3" xfId="18920"/>
    <cellStyle name="Note 4 2 4 2 4 3 2" xfId="35599"/>
    <cellStyle name="Note 4 2 4 2 4 4" xfId="22129"/>
    <cellStyle name="Note 4 2 4 2 4 4 2" xfId="38812"/>
    <cellStyle name="Note 4 2 4 2 4 5" xfId="25055"/>
    <cellStyle name="Note 4 2 4 2 4 5 2" xfId="41782"/>
    <cellStyle name="Note 4 2 4 2 4 6" xfId="29613"/>
    <cellStyle name="Note 4 2 4 2 5" xfId="14088"/>
    <cellStyle name="Note 4 2 4 2 5 2" xfId="19866"/>
    <cellStyle name="Note 4 2 4 2 5 2 2" xfId="36536"/>
    <cellStyle name="Note 4 2 4 2 5 3" xfId="23016"/>
    <cellStyle name="Note 4 2 4 2 5 3 2" xfId="39718"/>
    <cellStyle name="Note 4 2 4 2 5 4" xfId="25798"/>
    <cellStyle name="Note 4 2 4 2 5 4 2" xfId="42537"/>
    <cellStyle name="Note 4 2 4 2 5 5" xfId="30761"/>
    <cellStyle name="Note 4 2 4 2 6" xfId="17582"/>
    <cellStyle name="Note 4 2 4 2 6 2" xfId="34259"/>
    <cellStyle name="Note 4 2 4 2 7" xfId="19841"/>
    <cellStyle name="Note 4 2 4 2 7 2" xfId="36511"/>
    <cellStyle name="Note 4 2 4 2 8" xfId="16867"/>
    <cellStyle name="Note 4 2 4 2 8 2" xfId="33542"/>
    <cellStyle name="Note 4 2 4 2 9" xfId="28169"/>
    <cellStyle name="Note 4 2 4 3" xfId="10963"/>
    <cellStyle name="Note 4 2 4 3 2" xfId="13651"/>
    <cellStyle name="Note 4 2 4 3 2 2" xfId="19507"/>
    <cellStyle name="Note 4 2 4 3 2 2 2" xfId="36177"/>
    <cellStyle name="Note 4 2 4 3 2 3" xfId="22668"/>
    <cellStyle name="Note 4 2 4 3 2 3 2" xfId="39368"/>
    <cellStyle name="Note 4 2 4 3 2 4" xfId="25509"/>
    <cellStyle name="Note 4 2 4 3 2 4 2" xfId="42247"/>
    <cellStyle name="Note 4 2 4 3 2 5" xfId="30325"/>
    <cellStyle name="Note 4 2 4 3 3" xfId="17197"/>
    <cellStyle name="Note 4 2 4 3 3 2" xfId="33874"/>
    <cellStyle name="Note 4 2 4 3 4" xfId="15841"/>
    <cellStyle name="Note 4 2 4 3 4 2" xfId="32505"/>
    <cellStyle name="Note 4 2 4 3 5" xfId="16157"/>
    <cellStyle name="Note 4 2 4 3 5 2" xfId="32822"/>
    <cellStyle name="Note 4 2 4 3 6" xfId="27733"/>
    <cellStyle name="Note 4 2 4 4" xfId="11560"/>
    <cellStyle name="Note 4 2 4 4 2" xfId="14234"/>
    <cellStyle name="Note 4 2 4 4 2 2" xfId="19997"/>
    <cellStyle name="Note 4 2 4 4 2 2 2" xfId="36667"/>
    <cellStyle name="Note 4 2 4 4 2 3" xfId="23143"/>
    <cellStyle name="Note 4 2 4 4 2 3 2" xfId="39846"/>
    <cellStyle name="Note 4 2 4 4 2 4" xfId="25922"/>
    <cellStyle name="Note 4 2 4 4 2 4 2" xfId="42661"/>
    <cellStyle name="Note 4 2 4 4 2 5" xfId="30907"/>
    <cellStyle name="Note 4 2 4 4 3" xfId="17711"/>
    <cellStyle name="Note 4 2 4 4 3 2" xfId="34388"/>
    <cellStyle name="Note 4 2 4 4 4" xfId="19624"/>
    <cellStyle name="Note 4 2 4 4 4 2" xfId="36295"/>
    <cellStyle name="Note 4 2 4 4 5" xfId="15914"/>
    <cellStyle name="Note 4 2 4 4 5 2" xfId="32578"/>
    <cellStyle name="Note 4 2 4 4 6" xfId="28314"/>
    <cellStyle name="Note 4 2 4 5" xfId="11464"/>
    <cellStyle name="Note 4 2 4 5 2" xfId="14138"/>
    <cellStyle name="Note 4 2 4 5 2 2" xfId="19901"/>
    <cellStyle name="Note 4 2 4 5 2 2 2" xfId="36571"/>
    <cellStyle name="Note 4 2 4 5 2 3" xfId="23048"/>
    <cellStyle name="Note 4 2 4 5 2 3 2" xfId="39750"/>
    <cellStyle name="Note 4 2 4 5 2 4" xfId="25826"/>
    <cellStyle name="Note 4 2 4 5 2 4 2" xfId="42565"/>
    <cellStyle name="Note 4 2 4 5 2 5" xfId="30811"/>
    <cellStyle name="Note 4 2 4 5 3" xfId="17615"/>
    <cellStyle name="Note 4 2 4 5 3 2" xfId="34292"/>
    <cellStyle name="Note 4 2 4 5 4" xfId="20587"/>
    <cellStyle name="Note 4 2 4 5 4 2" xfId="37255"/>
    <cellStyle name="Note 4 2 4 5 5" xfId="23710"/>
    <cellStyle name="Note 4 2 4 5 5 2" xfId="40420"/>
    <cellStyle name="Note 4 2 4 5 6" xfId="28219"/>
    <cellStyle name="Note 4 2 4 6" xfId="12349"/>
    <cellStyle name="Note 4 2 4 6 2" xfId="15023"/>
    <cellStyle name="Note 4 2 4 6 2 2" xfId="20733"/>
    <cellStyle name="Note 4 2 4 6 2 2 2" xfId="37402"/>
    <cellStyle name="Note 4 2 4 6 2 3" xfId="23860"/>
    <cellStyle name="Note 4 2 4 6 2 3 2" xfId="40571"/>
    <cellStyle name="Note 4 2 4 6 2 4" xfId="26601"/>
    <cellStyle name="Note 4 2 4 6 2 4 2" xfId="43342"/>
    <cellStyle name="Note 4 2 4 6 2 5" xfId="31694"/>
    <cellStyle name="Note 4 2 4 6 3" xfId="18445"/>
    <cellStyle name="Note 4 2 4 6 3 2" xfId="35122"/>
    <cellStyle name="Note 4 2 4 6 4" xfId="21687"/>
    <cellStyle name="Note 4 2 4 6 4 2" xfId="38362"/>
    <cellStyle name="Note 4 2 4 6 5" xfId="24694"/>
    <cellStyle name="Note 4 2 4 6 5 2" xfId="41415"/>
    <cellStyle name="Note 4 2 4 6 6" xfId="29096"/>
    <cellStyle name="Note 4 2 4 7" xfId="13247"/>
    <cellStyle name="Note 4 2 4 7 2" xfId="19169"/>
    <cellStyle name="Note 4 2 4 7 2 2" xfId="35840"/>
    <cellStyle name="Note 4 2 4 7 3" xfId="22356"/>
    <cellStyle name="Note 4 2 4 7 3 2" xfId="39049"/>
    <cellStyle name="Note 4 2 4 7 4" xfId="25236"/>
    <cellStyle name="Note 4 2 4 7 4 2" xfId="41972"/>
    <cellStyle name="Note 4 2 4 7 5" xfId="29923"/>
    <cellStyle name="Note 4 2 4 8" xfId="16840"/>
    <cellStyle name="Note 4 2 4 8 2" xfId="33515"/>
    <cellStyle name="Note 4 2 4 9" xfId="15984"/>
    <cellStyle name="Note 4 2 4 9 2" xfId="32650"/>
    <cellStyle name="Note 4 2 5" xfId="4120"/>
    <cellStyle name="Note 4 2 5 10" xfId="11170"/>
    <cellStyle name="Note 4 2 5 2" xfId="11694"/>
    <cellStyle name="Note 4 2 5 2 2" xfId="14368"/>
    <cellStyle name="Note 4 2 5 2 2 2" xfId="20131"/>
    <cellStyle name="Note 4 2 5 2 2 2 2" xfId="36800"/>
    <cellStyle name="Note 4 2 5 2 2 3" xfId="23273"/>
    <cellStyle name="Note 4 2 5 2 2 3 2" xfId="39980"/>
    <cellStyle name="Note 4 2 5 2 2 4" xfId="26054"/>
    <cellStyle name="Note 4 2 5 2 2 4 2" xfId="42794"/>
    <cellStyle name="Note 4 2 5 2 2 5" xfId="31040"/>
    <cellStyle name="Note 4 2 5 2 3" xfId="17845"/>
    <cellStyle name="Note 4 2 5 2 3 2" xfId="34521"/>
    <cellStyle name="Note 4 2 5 2 4" xfId="15612"/>
    <cellStyle name="Note 4 2 5 2 4 2" xfId="32283"/>
    <cellStyle name="Note 4 2 5 2 5" xfId="22985"/>
    <cellStyle name="Note 4 2 5 2 5 2" xfId="39687"/>
    <cellStyle name="Note 4 2 5 2 6" xfId="28444"/>
    <cellStyle name="Note 4 2 5 3" xfId="11955"/>
    <cellStyle name="Note 4 2 5 3 2" xfId="14629"/>
    <cellStyle name="Note 4 2 5 3 2 2" xfId="20392"/>
    <cellStyle name="Note 4 2 5 3 2 2 2" xfId="37060"/>
    <cellStyle name="Note 4 2 5 3 2 3" xfId="23532"/>
    <cellStyle name="Note 4 2 5 3 2 3 2" xfId="40241"/>
    <cellStyle name="Note 4 2 5 3 2 4" xfId="26314"/>
    <cellStyle name="Note 4 2 5 3 2 4 2" xfId="43055"/>
    <cellStyle name="Note 4 2 5 3 2 5" xfId="31300"/>
    <cellStyle name="Note 4 2 5 3 3" xfId="18106"/>
    <cellStyle name="Note 4 2 5 3 3 2" xfId="34781"/>
    <cellStyle name="Note 4 2 5 3 4" xfId="21359"/>
    <cellStyle name="Note 4 2 5 3 4 2" xfId="38032"/>
    <cellStyle name="Note 4 2 5 3 5" xfId="24409"/>
    <cellStyle name="Note 4 2 5 3 5 2" xfId="41128"/>
    <cellStyle name="Note 4 2 5 3 6" xfId="28703"/>
    <cellStyle name="Note 4 2 5 4" xfId="12701"/>
    <cellStyle name="Note 4 2 5 4 2" xfId="15320"/>
    <cellStyle name="Note 4 2 5 4 2 2" xfId="20963"/>
    <cellStyle name="Note 4 2 5 4 2 2 2" xfId="37632"/>
    <cellStyle name="Note 4 2 5 4 2 3" xfId="24077"/>
    <cellStyle name="Note 4 2 5 4 2 3 2" xfId="40794"/>
    <cellStyle name="Note 4 2 5 4 2 4" xfId="26806"/>
    <cellStyle name="Note 4 2 5 4 2 4 2" xfId="43547"/>
    <cellStyle name="Note 4 2 5 4 2 5" xfId="31991"/>
    <cellStyle name="Note 4 2 5 4 3" xfId="18718"/>
    <cellStyle name="Note 4 2 5 4 3 2" xfId="35395"/>
    <cellStyle name="Note 4 2 5 4 4" xfId="21929"/>
    <cellStyle name="Note 4 2 5 4 4 2" xfId="38611"/>
    <cellStyle name="Note 4 2 5 4 5" xfId="24893"/>
    <cellStyle name="Note 4 2 5 4 5 2" xfId="41620"/>
    <cellStyle name="Note 4 2 5 4 6" xfId="29393"/>
    <cellStyle name="Note 4 2 5 5" xfId="13876"/>
    <cellStyle name="Note 4 2 5 5 2" xfId="19673"/>
    <cellStyle name="Note 4 2 5 5 2 2" xfId="36343"/>
    <cellStyle name="Note 4 2 5 5 3" xfId="22824"/>
    <cellStyle name="Note 4 2 5 5 3 2" xfId="39526"/>
    <cellStyle name="Note 4 2 5 5 4" xfId="25643"/>
    <cellStyle name="Note 4 2 5 5 4 2" xfId="42382"/>
    <cellStyle name="Note 4 2 5 5 5" xfId="30549"/>
    <cellStyle name="Note 4 2 5 6" xfId="17357"/>
    <cellStyle name="Note 4 2 5 6 2" xfId="34033"/>
    <cellStyle name="Note 4 2 5 7" xfId="20592"/>
    <cellStyle name="Note 4 2 5 7 2" xfId="37260"/>
    <cellStyle name="Note 4 2 5 8" xfId="23714"/>
    <cellStyle name="Note 4 2 5 8 2" xfId="40424"/>
    <cellStyle name="Note 4 2 5 9" xfId="27957"/>
    <cellStyle name="Note 4 2 6" xfId="4121"/>
    <cellStyle name="Note 4 2 6 10" xfId="11008"/>
    <cellStyle name="Note 4 2 6 2" xfId="11578"/>
    <cellStyle name="Note 4 2 6 2 2" xfId="14252"/>
    <cellStyle name="Note 4 2 6 2 2 2" xfId="20015"/>
    <cellStyle name="Note 4 2 6 2 2 2 2" xfId="36685"/>
    <cellStyle name="Note 4 2 6 2 2 3" xfId="23161"/>
    <cellStyle name="Note 4 2 6 2 2 3 2" xfId="39864"/>
    <cellStyle name="Note 4 2 6 2 2 4" xfId="25940"/>
    <cellStyle name="Note 4 2 6 2 2 4 2" xfId="42679"/>
    <cellStyle name="Note 4 2 6 2 2 5" xfId="30925"/>
    <cellStyle name="Note 4 2 6 2 3" xfId="17729"/>
    <cellStyle name="Note 4 2 6 2 3 2" xfId="34406"/>
    <cellStyle name="Note 4 2 6 2 4" xfId="21269"/>
    <cellStyle name="Note 4 2 6 2 4 2" xfId="37941"/>
    <cellStyle name="Note 4 2 6 2 5" xfId="22583"/>
    <cellStyle name="Note 4 2 6 2 5 2" xfId="39282"/>
    <cellStyle name="Note 4 2 6 2 6" xfId="28332"/>
    <cellStyle name="Note 4 2 6 3" xfId="10748"/>
    <cellStyle name="Note 4 2 6 3 2" xfId="13432"/>
    <cellStyle name="Note 4 2 6 3 2 2" xfId="19309"/>
    <cellStyle name="Note 4 2 6 3 2 2 2" xfId="35980"/>
    <cellStyle name="Note 4 2 6 3 2 3" xfId="22489"/>
    <cellStyle name="Note 4 2 6 3 2 3 2" xfId="39182"/>
    <cellStyle name="Note 4 2 6 3 2 4" xfId="25353"/>
    <cellStyle name="Note 4 2 6 3 2 4 2" xfId="42089"/>
    <cellStyle name="Note 4 2 6 3 2 5" xfId="30108"/>
    <cellStyle name="Note 4 2 6 3 3" xfId="16988"/>
    <cellStyle name="Note 4 2 6 3 3 2" xfId="33664"/>
    <cellStyle name="Note 4 2 6 3 4" xfId="16273"/>
    <cellStyle name="Note 4 2 6 3 4 2" xfId="32939"/>
    <cellStyle name="Note 4 2 6 3 5" xfId="19226"/>
    <cellStyle name="Note 4 2 6 3 5 2" xfId="35897"/>
    <cellStyle name="Note 4 2 6 3 6" xfId="27519"/>
    <cellStyle name="Note 4 2 6 4" xfId="12395"/>
    <cellStyle name="Note 4 2 6 4 2" xfId="15067"/>
    <cellStyle name="Note 4 2 6 4 2 2" xfId="20761"/>
    <cellStyle name="Note 4 2 6 4 2 2 2" xfId="37430"/>
    <cellStyle name="Note 4 2 6 4 2 3" xfId="23885"/>
    <cellStyle name="Note 4 2 6 4 2 3 2" xfId="40596"/>
    <cellStyle name="Note 4 2 6 4 2 4" xfId="26622"/>
    <cellStyle name="Note 4 2 6 4 2 4 2" xfId="43363"/>
    <cellStyle name="Note 4 2 6 4 2 5" xfId="31738"/>
    <cellStyle name="Note 4 2 6 4 3" xfId="18473"/>
    <cellStyle name="Note 4 2 6 4 3 2" xfId="35150"/>
    <cellStyle name="Note 4 2 6 4 4" xfId="21713"/>
    <cellStyle name="Note 4 2 6 4 4 2" xfId="38388"/>
    <cellStyle name="Note 4 2 6 4 5" xfId="24715"/>
    <cellStyle name="Note 4 2 6 4 5 2" xfId="41436"/>
    <cellStyle name="Note 4 2 6 4 6" xfId="29140"/>
    <cellStyle name="Note 4 2 6 5" xfId="13696"/>
    <cellStyle name="Note 4 2 6 5 2" xfId="19539"/>
    <cellStyle name="Note 4 2 6 5 2 2" xfId="36210"/>
    <cellStyle name="Note 4 2 6 5 3" xfId="22695"/>
    <cellStyle name="Note 4 2 6 5 3 2" xfId="39395"/>
    <cellStyle name="Note 4 2 6 5 4" xfId="25531"/>
    <cellStyle name="Note 4 2 6 5 4 2" xfId="42269"/>
    <cellStyle name="Note 4 2 6 5 5" xfId="30370"/>
    <cellStyle name="Note 4 2 6 6" xfId="17227"/>
    <cellStyle name="Note 4 2 6 6 2" xfId="33904"/>
    <cellStyle name="Note 4 2 6 7" xfId="16540"/>
    <cellStyle name="Note 4 2 6 7 2" xfId="33212"/>
    <cellStyle name="Note 4 2 6 8" xfId="16163"/>
    <cellStyle name="Note 4 2 6 8 2" xfId="32828"/>
    <cellStyle name="Note 4 2 6 9" xfId="27778"/>
    <cellStyle name="Note 4 2 7" xfId="4122"/>
    <cellStyle name="Note 4 2 7 2" xfId="19012"/>
    <cellStyle name="Note 4 2 7 2 2" xfId="35683"/>
    <cellStyle name="Note 4 2 7 3" xfId="22212"/>
    <cellStyle name="Note 4 2 7 3 2" xfId="38903"/>
    <cellStyle name="Note 4 2 7 4" xfId="25120"/>
    <cellStyle name="Note 4 2 7 4 2" xfId="41855"/>
    <cellStyle name="Note 4 2 7 5" xfId="29750"/>
    <cellStyle name="Note 4 2 7 6" xfId="13073"/>
    <cellStyle name="Note 4 2 8" xfId="8138"/>
    <cellStyle name="Note 4 2 8 2" xfId="33016"/>
    <cellStyle name="Note 4 2 8 3" xfId="16348"/>
    <cellStyle name="Note 4 2 9" xfId="8139"/>
    <cellStyle name="Note 4 3" xfId="4123"/>
    <cellStyle name="Note 4 3 10" xfId="9261"/>
    <cellStyle name="Note 4 3 10 2" xfId="9652"/>
    <cellStyle name="Note 4 3 10 3" xfId="27198"/>
    <cellStyle name="Note 4 3 11" xfId="9187"/>
    <cellStyle name="Note 4 3 11 2" xfId="9653"/>
    <cellStyle name="Note 4 3 12" xfId="9427"/>
    <cellStyle name="Note 4 3 2" xfId="4124"/>
    <cellStyle name="Note 4 3 2 2" xfId="4125"/>
    <cellStyle name="Note 4 3 2 2 2" xfId="4126"/>
    <cellStyle name="Note 4 3 2 2 2 2" xfId="20191"/>
    <cellStyle name="Note 4 3 2 2 2 2 2" xfId="36860"/>
    <cellStyle name="Note 4 3 2 2 2 3" xfId="23332"/>
    <cellStyle name="Note 4 3 2 2 2 3 2" xfId="40040"/>
    <cellStyle name="Note 4 3 2 2 2 4" xfId="26114"/>
    <cellStyle name="Note 4 3 2 2 2 4 2" xfId="42854"/>
    <cellStyle name="Note 4 3 2 2 2 5" xfId="31100"/>
    <cellStyle name="Note 4 3 2 2 2 6" xfId="14428"/>
    <cellStyle name="Note 4 3 2 2 3" xfId="4127"/>
    <cellStyle name="Note 4 3 2 2 3 2" xfId="34581"/>
    <cellStyle name="Note 4 3 2 2 3 3" xfId="17905"/>
    <cellStyle name="Note 4 3 2 2 4" xfId="15621"/>
    <cellStyle name="Note 4 3 2 2 4 2" xfId="32292"/>
    <cellStyle name="Note 4 3 2 2 5" xfId="21658"/>
    <cellStyle name="Note 4 3 2 2 5 2" xfId="38333"/>
    <cellStyle name="Note 4 3 2 2 6" xfId="28503"/>
    <cellStyle name="Note 4 3 2 2 7" xfId="11754"/>
    <cellStyle name="Note 4 3 2 3" xfId="4128"/>
    <cellStyle name="Note 4 3 2 3 2" xfId="14686"/>
    <cellStyle name="Note 4 3 2 3 2 2" xfId="20449"/>
    <cellStyle name="Note 4 3 2 3 2 2 2" xfId="37117"/>
    <cellStyle name="Note 4 3 2 3 2 3" xfId="23588"/>
    <cellStyle name="Note 4 3 2 3 2 3 2" xfId="40298"/>
    <cellStyle name="Note 4 3 2 3 2 4" xfId="26371"/>
    <cellStyle name="Note 4 3 2 3 2 4 2" xfId="43112"/>
    <cellStyle name="Note 4 3 2 3 2 5" xfId="31357"/>
    <cellStyle name="Note 4 3 2 3 3" xfId="18163"/>
    <cellStyle name="Note 4 3 2 3 3 2" xfId="34838"/>
    <cellStyle name="Note 4 3 2 3 4" xfId="21415"/>
    <cellStyle name="Note 4 3 2 3 4 2" xfId="38089"/>
    <cellStyle name="Note 4 3 2 3 5" xfId="24465"/>
    <cellStyle name="Note 4 3 2 3 5 2" xfId="41185"/>
    <cellStyle name="Note 4 3 2 3 6" xfId="28759"/>
    <cellStyle name="Note 4 3 2 3 7" xfId="12012"/>
    <cellStyle name="Note 4 3 2 4" xfId="4129"/>
    <cellStyle name="Note 4 3 2 4 2" xfId="15402"/>
    <cellStyle name="Note 4 3 2 4 2 2" xfId="21040"/>
    <cellStyle name="Note 4 3 2 4 2 2 2" xfId="37709"/>
    <cellStyle name="Note 4 3 2 4 2 3" xfId="24150"/>
    <cellStyle name="Note 4 3 2 4 2 3 2" xfId="40867"/>
    <cellStyle name="Note 4 3 2 4 2 4" xfId="26868"/>
    <cellStyle name="Note 4 3 2 4 2 4 2" xfId="43609"/>
    <cellStyle name="Note 4 3 2 4 2 5" xfId="32073"/>
    <cellStyle name="Note 4 3 2 4 3" xfId="18797"/>
    <cellStyle name="Note 4 3 2 4 3 2" xfId="35475"/>
    <cellStyle name="Note 4 3 2 4 4" xfId="22004"/>
    <cellStyle name="Note 4 3 2 4 4 2" xfId="38686"/>
    <cellStyle name="Note 4 3 2 4 5" xfId="24955"/>
    <cellStyle name="Note 4 3 2 4 5 2" xfId="41682"/>
    <cellStyle name="Note 4 3 2 4 6" xfId="29475"/>
    <cellStyle name="Note 4 3 2 4 7" xfId="12787"/>
    <cellStyle name="Note 4 3 2 5" xfId="8140"/>
    <cellStyle name="Note 4 3 2 5 2" xfId="19745"/>
    <cellStyle name="Note 4 3 2 5 2 2" xfId="36415"/>
    <cellStyle name="Note 4 3 2 5 3" xfId="22892"/>
    <cellStyle name="Note 4 3 2 5 3 2" xfId="39594"/>
    <cellStyle name="Note 4 3 2 5 4" xfId="25700"/>
    <cellStyle name="Note 4 3 2 5 4 2" xfId="42439"/>
    <cellStyle name="Note 4 3 2 5 5" xfId="30625"/>
    <cellStyle name="Note 4 3 2 5 6" xfId="13952"/>
    <cellStyle name="Note 4 3 2 6" xfId="8141"/>
    <cellStyle name="Note 4 3 2 6 2" xfId="34123"/>
    <cellStyle name="Note 4 3 2 6 3" xfId="17446"/>
    <cellStyle name="Note 4 3 2 7" xfId="15761"/>
    <cellStyle name="Note 4 3 2 7 2" xfId="32422"/>
    <cellStyle name="Note 4 3 2 8" xfId="22273"/>
    <cellStyle name="Note 4 3 2 8 2" xfId="38966"/>
    <cellStyle name="Note 4 3 2 9" xfId="28033"/>
    <cellStyle name="Note 4 3 3" xfId="4130"/>
    <cellStyle name="Note 4 3 3 2" xfId="4131"/>
    <cellStyle name="Note 4 3 3 2 2" xfId="4132"/>
    <cellStyle name="Note 4 3 3 2 2 2" xfId="36038"/>
    <cellStyle name="Note 4 3 3 2 2 3" xfId="19368"/>
    <cellStyle name="Note 4 3 3 2 3" xfId="4133"/>
    <cellStyle name="Note 4 3 3 2 3 2" xfId="39237"/>
    <cellStyle name="Note 4 3 3 2 4" xfId="25397"/>
    <cellStyle name="Note 4 3 3 2 4 2" xfId="42135"/>
    <cellStyle name="Note 4 3 3 2 5" xfId="30175"/>
    <cellStyle name="Note 4 3 3 2 6" xfId="13501"/>
    <cellStyle name="Note 4 3 3 3" xfId="4134"/>
    <cellStyle name="Note 4 3 3 3 2" xfId="33726"/>
    <cellStyle name="Note 4 3 3 3 3" xfId="17051"/>
    <cellStyle name="Note 4 3 3 4" xfId="4135"/>
    <cellStyle name="Note 4 3 3 4 2" xfId="33860"/>
    <cellStyle name="Note 4 3 3 5" xfId="8142"/>
    <cellStyle name="Note 4 3 3 5 2" xfId="33477"/>
    <cellStyle name="Note 4 3 3 6" xfId="8143"/>
    <cellStyle name="Note 4 3 4" xfId="4136"/>
    <cellStyle name="Note 4 3 4 2" xfId="4137"/>
    <cellStyle name="Note 4 3 4 2 2" xfId="19197"/>
    <cellStyle name="Note 4 3 4 2 2 2" xfId="35868"/>
    <cellStyle name="Note 4 3 4 2 3" xfId="22381"/>
    <cellStyle name="Note 4 3 4 2 3 2" xfId="39074"/>
    <cellStyle name="Note 4 3 4 2 4" xfId="25256"/>
    <cellStyle name="Note 4 3 4 2 4 2" xfId="41992"/>
    <cellStyle name="Note 4 3 4 2 5" xfId="29965"/>
    <cellStyle name="Note 4 3 4 2 6" xfId="13289"/>
    <cellStyle name="Note 4 3 4 3" xfId="4138"/>
    <cellStyle name="Note 4 3 4 3 2" xfId="33554"/>
    <cellStyle name="Note 4 3 4 3 3" xfId="16879"/>
    <cellStyle name="Note 4 3 4 4" xfId="15977"/>
    <cellStyle name="Note 4 3 4 4 2" xfId="32643"/>
    <cellStyle name="Note 4 3 4 5" xfId="16335"/>
    <cellStyle name="Note 4 3 4 5 2" xfId="33004"/>
    <cellStyle name="Note 4 3 4 6" xfId="27376"/>
    <cellStyle name="Note 4 3 4 7" xfId="10610"/>
    <cellStyle name="Note 4 3 5" xfId="4139"/>
    <cellStyle name="Note 4 3 5 2" xfId="8144"/>
    <cellStyle name="Note 4 3 5 2 2" xfId="9305"/>
    <cellStyle name="Note 4 3 5 2 2 2" xfId="9654"/>
    <cellStyle name="Note 4 3 5 2 2 2 2" xfId="37278"/>
    <cellStyle name="Note 4 3 5 2 2 3" xfId="20610"/>
    <cellStyle name="Note 4 3 5 2 3" xfId="9189"/>
    <cellStyle name="Note 4 3 5 2 3 2" xfId="9655"/>
    <cellStyle name="Note 4 3 5 2 3 2 2" xfId="40454"/>
    <cellStyle name="Note 4 3 5 2 3 3" xfId="23743"/>
    <cellStyle name="Note 4 3 5 2 4" xfId="9429"/>
    <cellStyle name="Note 4 3 5 2 4 2" xfId="43244"/>
    <cellStyle name="Note 4 3 5 2 4 3" xfId="26503"/>
    <cellStyle name="Note 4 3 5 2 5" xfId="31558"/>
    <cellStyle name="Note 4 3 5 2 6" xfId="14887"/>
    <cellStyle name="Note 4 3 5 3" xfId="9262"/>
    <cellStyle name="Note 4 3 5 3 2" xfId="9656"/>
    <cellStyle name="Note 4 3 5 3 2 2" xfId="34998"/>
    <cellStyle name="Note 4 3 5 3 3" xfId="18323"/>
    <cellStyle name="Note 4 3 5 4" xfId="9188"/>
    <cellStyle name="Note 4 3 5 4 2" xfId="9657"/>
    <cellStyle name="Note 4 3 5 4 2 2" xfId="38243"/>
    <cellStyle name="Note 4 3 5 4 3" xfId="21568"/>
    <cellStyle name="Note 4 3 5 5" xfId="9428"/>
    <cellStyle name="Note 4 3 5 5 2" xfId="41317"/>
    <cellStyle name="Note 4 3 5 5 3" xfId="24596"/>
    <cellStyle name="Note 4 3 5 6" xfId="28960"/>
    <cellStyle name="Note 4 3 5 7" xfId="12213"/>
    <cellStyle name="Note 4 3 6" xfId="4140"/>
    <cellStyle name="Note 4 3 6 2" xfId="19046"/>
    <cellStyle name="Note 4 3 6 2 2" xfId="35716"/>
    <cellStyle name="Note 4 3 6 3" xfId="22241"/>
    <cellStyle name="Note 4 3 6 3 2" xfId="38933"/>
    <cellStyle name="Note 4 3 6 4" xfId="25138"/>
    <cellStyle name="Note 4 3 6 4 2" xfId="41874"/>
    <cellStyle name="Note 4 3 6 5" xfId="29787"/>
    <cellStyle name="Note 4 3 6 6" xfId="13111"/>
    <cellStyle name="Note 4 3 7" xfId="4141"/>
    <cellStyle name="Note 4 3 7 2" xfId="33307"/>
    <cellStyle name="Note 4 3 7 3" xfId="16635"/>
    <cellStyle name="Note 4 3 8" xfId="4142"/>
    <cellStyle name="Note 4 3 8 2" xfId="32711"/>
    <cellStyle name="Note 4 3 8 3" xfId="16044"/>
    <cellStyle name="Note 4 3 9" xfId="8145"/>
    <cellStyle name="Note 4 3 9 2" xfId="9306"/>
    <cellStyle name="Note 4 3 9 2 2" xfId="9658"/>
    <cellStyle name="Note 4 3 9 2 3" xfId="32763"/>
    <cellStyle name="Note 4 3 9 3" xfId="9190"/>
    <cellStyle name="Note 4 3 9 3 2" xfId="9659"/>
    <cellStyle name="Note 4 3 9 4" xfId="9430"/>
    <cellStyle name="Note 4 3 9 5" xfId="16099"/>
    <cellStyle name="Note 4 4" xfId="4143"/>
    <cellStyle name="Note 4 4 10" xfId="27268"/>
    <cellStyle name="Note 4 4 2" xfId="4144"/>
    <cellStyle name="Note 4 4 2 2" xfId="4145"/>
    <cellStyle name="Note 4 4 2 2 2" xfId="14485"/>
    <cellStyle name="Note 4 4 2 2 2 2" xfId="20248"/>
    <cellStyle name="Note 4 4 2 2 2 2 2" xfId="36917"/>
    <cellStyle name="Note 4 4 2 2 2 3" xfId="23389"/>
    <cellStyle name="Note 4 4 2 2 2 3 2" xfId="40097"/>
    <cellStyle name="Note 4 4 2 2 2 4" xfId="26171"/>
    <cellStyle name="Note 4 4 2 2 2 4 2" xfId="42911"/>
    <cellStyle name="Note 4 4 2 2 2 5" xfId="31157"/>
    <cellStyle name="Note 4 4 2 2 3" xfId="17962"/>
    <cellStyle name="Note 4 4 2 2 3 2" xfId="34638"/>
    <cellStyle name="Note 4 4 2 2 4" xfId="20874"/>
    <cellStyle name="Note 4 4 2 2 4 2" xfId="37543"/>
    <cellStyle name="Note 4 4 2 2 5" xfId="22866"/>
    <cellStyle name="Note 4 4 2 2 5 2" xfId="39568"/>
    <cellStyle name="Note 4 4 2 2 6" xfId="28560"/>
    <cellStyle name="Note 4 4 2 2 7" xfId="11811"/>
    <cellStyle name="Note 4 4 2 3" xfId="4146"/>
    <cellStyle name="Note 4 4 2 3 2" xfId="14739"/>
    <cellStyle name="Note 4 4 2 3 2 2" xfId="20502"/>
    <cellStyle name="Note 4 4 2 3 2 2 2" xfId="37170"/>
    <cellStyle name="Note 4 4 2 3 2 3" xfId="23641"/>
    <cellStyle name="Note 4 4 2 3 2 3 2" xfId="40351"/>
    <cellStyle name="Note 4 4 2 3 2 4" xfId="26424"/>
    <cellStyle name="Note 4 4 2 3 2 4 2" xfId="43165"/>
    <cellStyle name="Note 4 4 2 3 2 5" xfId="31410"/>
    <cellStyle name="Note 4 4 2 3 3" xfId="18216"/>
    <cellStyle name="Note 4 4 2 3 3 2" xfId="34891"/>
    <cellStyle name="Note 4 4 2 3 4" xfId="21468"/>
    <cellStyle name="Note 4 4 2 3 4 2" xfId="38142"/>
    <cellStyle name="Note 4 4 2 3 5" xfId="24518"/>
    <cellStyle name="Note 4 4 2 3 5 2" xfId="41238"/>
    <cellStyle name="Note 4 4 2 3 6" xfId="28812"/>
    <cellStyle name="Note 4 4 2 3 7" xfId="12065"/>
    <cellStyle name="Note 4 4 2 4" xfId="12861"/>
    <cellStyle name="Note 4 4 2 4 2" xfId="15474"/>
    <cellStyle name="Note 4 4 2 4 2 2" xfId="21105"/>
    <cellStyle name="Note 4 4 2 4 2 2 2" xfId="37774"/>
    <cellStyle name="Note 4 4 2 4 2 3" xfId="24217"/>
    <cellStyle name="Note 4 4 2 4 2 3 2" xfId="40934"/>
    <cellStyle name="Note 4 4 2 4 2 4" xfId="26923"/>
    <cellStyle name="Note 4 4 2 4 2 4 2" xfId="43664"/>
    <cellStyle name="Note 4 4 2 4 2 5" xfId="32145"/>
    <cellStyle name="Note 4 4 2 4 3" xfId="18864"/>
    <cellStyle name="Note 4 4 2 4 3 2" xfId="35542"/>
    <cellStyle name="Note 4 4 2 4 4" xfId="22072"/>
    <cellStyle name="Note 4 4 2 4 4 2" xfId="38754"/>
    <cellStyle name="Note 4 4 2 4 5" xfId="25010"/>
    <cellStyle name="Note 4 4 2 4 5 2" xfId="41737"/>
    <cellStyle name="Note 4 4 2 4 6" xfId="29547"/>
    <cellStyle name="Note 4 4 2 5" xfId="14022"/>
    <cellStyle name="Note 4 4 2 5 2" xfId="19809"/>
    <cellStyle name="Note 4 4 2 5 2 2" xfId="36479"/>
    <cellStyle name="Note 4 4 2 5 3" xfId="22957"/>
    <cellStyle name="Note 4 4 2 5 3 2" xfId="39659"/>
    <cellStyle name="Note 4 4 2 5 4" xfId="25753"/>
    <cellStyle name="Note 4 4 2 5 4 2" xfId="42492"/>
    <cellStyle name="Note 4 4 2 5 5" xfId="30695"/>
    <cellStyle name="Note 4 4 2 6" xfId="17515"/>
    <cellStyle name="Note 4 4 2 6 2" xfId="34192"/>
    <cellStyle name="Note 4 4 2 7" xfId="18635"/>
    <cellStyle name="Note 4 4 2 7 2" xfId="35312"/>
    <cellStyle name="Note 4 4 2 8" xfId="19194"/>
    <cellStyle name="Note 4 4 2 8 2" xfId="35865"/>
    <cellStyle name="Note 4 4 2 9" xfId="28103"/>
    <cellStyle name="Note 4 4 3" xfId="4147"/>
    <cellStyle name="Note 4 4 3 2" xfId="13585"/>
    <cellStyle name="Note 4 4 3 2 2" xfId="19447"/>
    <cellStyle name="Note 4 4 3 2 2 2" xfId="36117"/>
    <cellStyle name="Note 4 4 3 2 3" xfId="22614"/>
    <cellStyle name="Note 4 4 3 2 3 2" xfId="39314"/>
    <cellStyle name="Note 4 4 3 2 4" xfId="25464"/>
    <cellStyle name="Note 4 4 3 2 4 2" xfId="42202"/>
    <cellStyle name="Note 4 4 3 2 5" xfId="30259"/>
    <cellStyle name="Note 4 4 3 3" xfId="17132"/>
    <cellStyle name="Note 4 4 3 3 2" xfId="33808"/>
    <cellStyle name="Note 4 4 3 4" xfId="18652"/>
    <cellStyle name="Note 4 4 3 4 2" xfId="35329"/>
    <cellStyle name="Note 4 4 3 5" xfId="16413"/>
    <cellStyle name="Note 4 4 3 5 2" xfId="33082"/>
    <cellStyle name="Note 4 4 3 6" xfId="27667"/>
    <cellStyle name="Note 4 4 4" xfId="4148"/>
    <cellStyle name="Note 4 4 4 2" xfId="14185"/>
    <cellStyle name="Note 4 4 4 2 2" xfId="19948"/>
    <cellStyle name="Note 4 4 4 2 2 2" xfId="36618"/>
    <cellStyle name="Note 4 4 4 2 3" xfId="23094"/>
    <cellStyle name="Note 4 4 4 2 3 2" xfId="39797"/>
    <cellStyle name="Note 4 4 4 2 4" xfId="25873"/>
    <cellStyle name="Note 4 4 4 2 4 2" xfId="42612"/>
    <cellStyle name="Note 4 4 4 2 5" xfId="30858"/>
    <cellStyle name="Note 4 4 4 3" xfId="17662"/>
    <cellStyle name="Note 4 4 4 3 2" xfId="34339"/>
    <cellStyle name="Note 4 4 4 4" xfId="15739"/>
    <cellStyle name="Note 4 4 4 4 2" xfId="32400"/>
    <cellStyle name="Note 4 4 4 5" xfId="22103"/>
    <cellStyle name="Note 4 4 4 5 2" xfId="38785"/>
    <cellStyle name="Note 4 4 4 6" xfId="28265"/>
    <cellStyle name="Note 4 4 4 7" xfId="11511"/>
    <cellStyle name="Note 4 4 5" xfId="8146"/>
    <cellStyle name="Note 4 4 5 2" xfId="14957"/>
    <cellStyle name="Note 4 4 5 2 2" xfId="20675"/>
    <cellStyle name="Note 4 4 5 2 2 2" xfId="37343"/>
    <cellStyle name="Note 4 4 5 2 3" xfId="23805"/>
    <cellStyle name="Note 4 4 5 2 3 2" xfId="40516"/>
    <cellStyle name="Note 4 4 5 2 4" xfId="26556"/>
    <cellStyle name="Note 4 4 5 2 4 2" xfId="43297"/>
    <cellStyle name="Note 4 4 5 2 5" xfId="31628"/>
    <cellStyle name="Note 4 4 5 3" xfId="18388"/>
    <cellStyle name="Note 4 4 5 3 2" xfId="35063"/>
    <cellStyle name="Note 4 4 5 4" xfId="21631"/>
    <cellStyle name="Note 4 4 5 4 2" xfId="38306"/>
    <cellStyle name="Note 4 4 5 5" xfId="24649"/>
    <cellStyle name="Note 4 4 5 5 2" xfId="41370"/>
    <cellStyle name="Note 4 4 5 6" xfId="29030"/>
    <cellStyle name="Note 4 4 5 7" xfId="12283"/>
    <cellStyle name="Note 4 4 6" xfId="8147"/>
    <cellStyle name="Note 4 4 6 2" xfId="19110"/>
    <cellStyle name="Note 4 4 6 2 2" xfId="35781"/>
    <cellStyle name="Note 4 4 6 3" xfId="22302"/>
    <cellStyle name="Note 4 4 6 3 2" xfId="38995"/>
    <cellStyle name="Note 4 4 6 4" xfId="25191"/>
    <cellStyle name="Note 4 4 6 4 2" xfId="41927"/>
    <cellStyle name="Note 4 4 6 5" xfId="29857"/>
    <cellStyle name="Note 4 4 6 6" xfId="13181"/>
    <cellStyle name="Note 4 4 7" xfId="16767"/>
    <cellStyle name="Note 4 4 7 2" xfId="33441"/>
    <cellStyle name="Note 4 4 8" xfId="16012"/>
    <cellStyle name="Note 4 4 8 2" xfId="32678"/>
    <cellStyle name="Note 4 4 9" xfId="16499"/>
    <cellStyle name="Note 4 4 9 2" xfId="33171"/>
    <cellStyle name="Note 4 5" xfId="4149"/>
    <cellStyle name="Note 4 5 10" xfId="16328"/>
    <cellStyle name="Note 4 5 10 2" xfId="32997"/>
    <cellStyle name="Note 4 5 11" xfId="27333"/>
    <cellStyle name="Note 4 5 2" xfId="4150"/>
    <cellStyle name="Note 4 5 2 2" xfId="4151"/>
    <cellStyle name="Note 4 5 2 2 2" xfId="14533"/>
    <cellStyle name="Note 4 5 2 2 2 2" xfId="20296"/>
    <cellStyle name="Note 4 5 2 2 2 2 2" xfId="36965"/>
    <cellStyle name="Note 4 5 2 2 2 3" xfId="23437"/>
    <cellStyle name="Note 4 5 2 2 2 3 2" xfId="40145"/>
    <cellStyle name="Note 4 5 2 2 2 4" xfId="26219"/>
    <cellStyle name="Note 4 5 2 2 2 4 2" xfId="42959"/>
    <cellStyle name="Note 4 5 2 2 2 5" xfId="31205"/>
    <cellStyle name="Note 4 5 2 2 3" xfId="18010"/>
    <cellStyle name="Note 4 5 2 2 3 2" xfId="34686"/>
    <cellStyle name="Note 4 5 2 2 4" xfId="10038"/>
    <cellStyle name="Note 4 5 2 2 4 2" xfId="27131"/>
    <cellStyle name="Note 4 5 2 2 5" xfId="16453"/>
    <cellStyle name="Note 4 5 2 2 5 2" xfId="33123"/>
    <cellStyle name="Note 4 5 2 2 6" xfId="28608"/>
    <cellStyle name="Note 4 5 2 2 7" xfId="11859"/>
    <cellStyle name="Note 4 5 2 3" xfId="4152"/>
    <cellStyle name="Note 4 5 2 3 2" xfId="14783"/>
    <cellStyle name="Note 4 5 2 3 2 2" xfId="20546"/>
    <cellStyle name="Note 4 5 2 3 2 2 2" xfId="37214"/>
    <cellStyle name="Note 4 5 2 3 2 3" xfId="23685"/>
    <cellStyle name="Note 4 5 2 3 2 3 2" xfId="40395"/>
    <cellStyle name="Note 4 5 2 3 2 4" xfId="26468"/>
    <cellStyle name="Note 4 5 2 3 2 4 2" xfId="43209"/>
    <cellStyle name="Note 4 5 2 3 2 5" xfId="31454"/>
    <cellStyle name="Note 4 5 2 3 3" xfId="18260"/>
    <cellStyle name="Note 4 5 2 3 3 2" xfId="34935"/>
    <cellStyle name="Note 4 5 2 3 4" xfId="21512"/>
    <cellStyle name="Note 4 5 2 3 4 2" xfId="38186"/>
    <cellStyle name="Note 4 5 2 3 5" xfId="24562"/>
    <cellStyle name="Note 4 5 2 3 5 2" xfId="41282"/>
    <cellStyle name="Note 4 5 2 3 6" xfId="28856"/>
    <cellStyle name="Note 4 5 2 3 7" xfId="12109"/>
    <cellStyle name="Note 4 5 2 4" xfId="12926"/>
    <cellStyle name="Note 4 5 2 4 2" xfId="15539"/>
    <cellStyle name="Note 4 5 2 4 2 2" xfId="21161"/>
    <cellStyle name="Note 4 5 2 4 2 2 2" xfId="37831"/>
    <cellStyle name="Note 4 5 2 4 2 3" xfId="24274"/>
    <cellStyle name="Note 4 5 2 4 2 3 2" xfId="40991"/>
    <cellStyle name="Note 4 5 2 4 2 4" xfId="26967"/>
    <cellStyle name="Note 4 5 2 4 2 4 2" xfId="43708"/>
    <cellStyle name="Note 4 5 2 4 2 5" xfId="32210"/>
    <cellStyle name="Note 4 5 2 4 3" xfId="18919"/>
    <cellStyle name="Note 4 5 2 4 3 2" xfId="35598"/>
    <cellStyle name="Note 4 5 2 4 4" xfId="22128"/>
    <cellStyle name="Note 4 5 2 4 4 2" xfId="38811"/>
    <cellStyle name="Note 4 5 2 4 5" xfId="25054"/>
    <cellStyle name="Note 4 5 2 4 5 2" xfId="41781"/>
    <cellStyle name="Note 4 5 2 4 6" xfId="29612"/>
    <cellStyle name="Note 4 5 2 5" xfId="14087"/>
    <cellStyle name="Note 4 5 2 5 2" xfId="19865"/>
    <cellStyle name="Note 4 5 2 5 2 2" xfId="36535"/>
    <cellStyle name="Note 4 5 2 5 3" xfId="23015"/>
    <cellStyle name="Note 4 5 2 5 3 2" xfId="39717"/>
    <cellStyle name="Note 4 5 2 5 4" xfId="25797"/>
    <cellStyle name="Note 4 5 2 5 4 2" xfId="42536"/>
    <cellStyle name="Note 4 5 2 5 5" xfId="30760"/>
    <cellStyle name="Note 4 5 2 6" xfId="17581"/>
    <cellStyle name="Note 4 5 2 6 2" xfId="34258"/>
    <cellStyle name="Note 4 5 2 7" xfId="17170"/>
    <cellStyle name="Note 4 5 2 7 2" xfId="33846"/>
    <cellStyle name="Note 4 5 2 8" xfId="16073"/>
    <cellStyle name="Note 4 5 2 8 2" xfId="32741"/>
    <cellStyle name="Note 4 5 2 9" xfId="28168"/>
    <cellStyle name="Note 4 5 3" xfId="4153"/>
    <cellStyle name="Note 4 5 3 2" xfId="13650"/>
    <cellStyle name="Note 4 5 3 2 2" xfId="19506"/>
    <cellStyle name="Note 4 5 3 2 2 2" xfId="36176"/>
    <cellStyle name="Note 4 5 3 2 3" xfId="22667"/>
    <cellStyle name="Note 4 5 3 2 3 2" xfId="39367"/>
    <cellStyle name="Note 4 5 3 2 4" xfId="25508"/>
    <cellStyle name="Note 4 5 3 2 4 2" xfId="42246"/>
    <cellStyle name="Note 4 5 3 2 5" xfId="30324"/>
    <cellStyle name="Note 4 5 3 3" xfId="17196"/>
    <cellStyle name="Note 4 5 3 3 2" xfId="33873"/>
    <cellStyle name="Note 4 5 3 4" xfId="15842"/>
    <cellStyle name="Note 4 5 3 4 2" xfId="32506"/>
    <cellStyle name="Note 4 5 3 5" xfId="17559"/>
    <cellStyle name="Note 4 5 3 5 2" xfId="34236"/>
    <cellStyle name="Note 4 5 3 6" xfId="27732"/>
    <cellStyle name="Note 4 5 4" xfId="4154"/>
    <cellStyle name="Note 4 5 4 2" xfId="14233"/>
    <cellStyle name="Note 4 5 4 2 2" xfId="19996"/>
    <cellStyle name="Note 4 5 4 2 2 2" xfId="36666"/>
    <cellStyle name="Note 4 5 4 2 3" xfId="23142"/>
    <cellStyle name="Note 4 5 4 2 3 2" xfId="39845"/>
    <cellStyle name="Note 4 5 4 2 4" xfId="25921"/>
    <cellStyle name="Note 4 5 4 2 4 2" xfId="42660"/>
    <cellStyle name="Note 4 5 4 2 5" xfId="30906"/>
    <cellStyle name="Note 4 5 4 3" xfId="17710"/>
    <cellStyle name="Note 4 5 4 3 2" xfId="34387"/>
    <cellStyle name="Note 4 5 4 4" xfId="16888"/>
    <cellStyle name="Note 4 5 4 4 2" xfId="33564"/>
    <cellStyle name="Note 4 5 4 5" xfId="22516"/>
    <cellStyle name="Note 4 5 4 5 2" xfId="39212"/>
    <cellStyle name="Note 4 5 4 6" xfId="28313"/>
    <cellStyle name="Note 4 5 4 7" xfId="11559"/>
    <cellStyle name="Note 4 5 5" xfId="8148"/>
    <cellStyle name="Note 4 5 5 2" xfId="14149"/>
    <cellStyle name="Note 4 5 5 2 2" xfId="19912"/>
    <cellStyle name="Note 4 5 5 2 2 2" xfId="36582"/>
    <cellStyle name="Note 4 5 5 2 3" xfId="23059"/>
    <cellStyle name="Note 4 5 5 2 3 2" xfId="39761"/>
    <cellStyle name="Note 4 5 5 2 4" xfId="25837"/>
    <cellStyle name="Note 4 5 5 2 4 2" xfId="42576"/>
    <cellStyle name="Note 4 5 5 2 5" xfId="30822"/>
    <cellStyle name="Note 4 5 5 3" xfId="17626"/>
    <cellStyle name="Note 4 5 5 3 2" xfId="34303"/>
    <cellStyle name="Note 4 5 5 4" xfId="19478"/>
    <cellStyle name="Note 4 5 5 4 2" xfId="36148"/>
    <cellStyle name="Note 4 5 5 5" xfId="16189"/>
    <cellStyle name="Note 4 5 5 5 2" xfId="32854"/>
    <cellStyle name="Note 4 5 5 6" xfId="28230"/>
    <cellStyle name="Note 4 5 5 7" xfId="11475"/>
    <cellStyle name="Note 4 5 6" xfId="8149"/>
    <cellStyle name="Note 4 5 6 2" xfId="15022"/>
    <cellStyle name="Note 4 5 6 2 2" xfId="20732"/>
    <cellStyle name="Note 4 5 6 2 2 2" xfId="37401"/>
    <cellStyle name="Note 4 5 6 2 3" xfId="23859"/>
    <cellStyle name="Note 4 5 6 2 3 2" xfId="40570"/>
    <cellStyle name="Note 4 5 6 2 4" xfId="26600"/>
    <cellStyle name="Note 4 5 6 2 4 2" xfId="43341"/>
    <cellStyle name="Note 4 5 6 2 5" xfId="31693"/>
    <cellStyle name="Note 4 5 6 3" xfId="18444"/>
    <cellStyle name="Note 4 5 6 3 2" xfId="35121"/>
    <cellStyle name="Note 4 5 6 4" xfId="21686"/>
    <cellStyle name="Note 4 5 6 4 2" xfId="38361"/>
    <cellStyle name="Note 4 5 6 5" xfId="24693"/>
    <cellStyle name="Note 4 5 6 5 2" xfId="41414"/>
    <cellStyle name="Note 4 5 6 6" xfId="29095"/>
    <cellStyle name="Note 4 5 6 7" xfId="12348"/>
    <cellStyle name="Note 4 5 7" xfId="13246"/>
    <cellStyle name="Note 4 5 7 2" xfId="19168"/>
    <cellStyle name="Note 4 5 7 2 2" xfId="35839"/>
    <cellStyle name="Note 4 5 7 3" xfId="22355"/>
    <cellStyle name="Note 4 5 7 3 2" xfId="39048"/>
    <cellStyle name="Note 4 5 7 4" xfId="25235"/>
    <cellStyle name="Note 4 5 7 4 2" xfId="41971"/>
    <cellStyle name="Note 4 5 7 5" xfId="29922"/>
    <cellStyle name="Note 4 5 8" xfId="16839"/>
    <cellStyle name="Note 4 5 8 2" xfId="33514"/>
    <cellStyle name="Note 4 5 9" xfId="15985"/>
    <cellStyle name="Note 4 5 9 2" xfId="32651"/>
    <cellStyle name="Note 4 6" xfId="4155"/>
    <cellStyle name="Note 4 6 10" xfId="11146"/>
    <cellStyle name="Note 4 6 2" xfId="4156"/>
    <cellStyle name="Note 4 6 2 2" xfId="14339"/>
    <cellStyle name="Note 4 6 2 2 2" xfId="20102"/>
    <cellStyle name="Note 4 6 2 2 2 2" xfId="36772"/>
    <cellStyle name="Note 4 6 2 2 3" xfId="23245"/>
    <cellStyle name="Note 4 6 2 2 3 2" xfId="39951"/>
    <cellStyle name="Note 4 6 2 2 4" xfId="26026"/>
    <cellStyle name="Note 4 6 2 2 4 2" xfId="42765"/>
    <cellStyle name="Note 4 6 2 2 5" xfId="31012"/>
    <cellStyle name="Note 4 6 2 3" xfId="17816"/>
    <cellStyle name="Note 4 6 2 3 2" xfId="34493"/>
    <cellStyle name="Note 4 6 2 4" xfId="17549"/>
    <cellStyle name="Note 4 6 2 4 2" xfId="34226"/>
    <cellStyle name="Note 4 6 2 5" xfId="16712"/>
    <cellStyle name="Note 4 6 2 5 2" xfId="33386"/>
    <cellStyle name="Note 4 6 2 6" xfId="28416"/>
    <cellStyle name="Note 4 6 2 7" xfId="11665"/>
    <cellStyle name="Note 4 6 3" xfId="4157"/>
    <cellStyle name="Note 4 6 3 2" xfId="14600"/>
    <cellStyle name="Note 4 6 3 2 2" xfId="20363"/>
    <cellStyle name="Note 4 6 3 2 2 2" xfId="37032"/>
    <cellStyle name="Note 4 6 3 2 3" xfId="23504"/>
    <cellStyle name="Note 4 6 3 2 3 2" xfId="40212"/>
    <cellStyle name="Note 4 6 3 2 4" xfId="26286"/>
    <cellStyle name="Note 4 6 3 2 4 2" xfId="43026"/>
    <cellStyle name="Note 4 6 3 2 5" xfId="31272"/>
    <cellStyle name="Note 4 6 3 3" xfId="18077"/>
    <cellStyle name="Note 4 6 3 3 2" xfId="34753"/>
    <cellStyle name="Note 4 6 3 4" xfId="21331"/>
    <cellStyle name="Note 4 6 3 4 2" xfId="38003"/>
    <cellStyle name="Note 4 6 3 5" xfId="24381"/>
    <cellStyle name="Note 4 6 3 5 2" xfId="41099"/>
    <cellStyle name="Note 4 6 3 6" xfId="28675"/>
    <cellStyle name="Note 4 6 3 7" xfId="11926"/>
    <cellStyle name="Note 4 6 4" xfId="8150"/>
    <cellStyle name="Note 4 6 4 2" xfId="15266"/>
    <cellStyle name="Note 4 6 4 2 2" xfId="20910"/>
    <cellStyle name="Note 4 6 4 2 2 2" xfId="37579"/>
    <cellStyle name="Note 4 6 4 2 3" xfId="24027"/>
    <cellStyle name="Note 4 6 4 2 3 2" xfId="40741"/>
    <cellStyle name="Note 4 6 4 2 4" xfId="26754"/>
    <cellStyle name="Note 4 6 4 2 4 2" xfId="43495"/>
    <cellStyle name="Note 4 6 4 2 5" xfId="31937"/>
    <cellStyle name="Note 4 6 4 3" xfId="18654"/>
    <cellStyle name="Note 4 6 4 3 2" xfId="35331"/>
    <cellStyle name="Note 4 6 4 4" xfId="21874"/>
    <cellStyle name="Note 4 6 4 4 2" xfId="38553"/>
    <cellStyle name="Note 4 6 4 5" xfId="24844"/>
    <cellStyle name="Note 4 6 4 5 2" xfId="41568"/>
    <cellStyle name="Note 4 6 4 6" xfId="29339"/>
    <cellStyle name="Note 4 6 4 7" xfId="12636"/>
    <cellStyle name="Note 4 6 5" xfId="13845"/>
    <cellStyle name="Note 4 6 5 2" xfId="19643"/>
    <cellStyle name="Note 4 6 5 2 2" xfId="36314"/>
    <cellStyle name="Note 4 6 5 3" xfId="22795"/>
    <cellStyle name="Note 4 6 5 3 2" xfId="39496"/>
    <cellStyle name="Note 4 6 5 4" xfId="25615"/>
    <cellStyle name="Note 4 6 5 4 2" xfId="42353"/>
    <cellStyle name="Note 4 6 5 5" xfId="30519"/>
    <cellStyle name="Note 4 6 6" xfId="17327"/>
    <cellStyle name="Note 4 6 6 2" xfId="34004"/>
    <cellStyle name="Note 4 6 7" xfId="18289"/>
    <cellStyle name="Note 4 6 7 2" xfId="34964"/>
    <cellStyle name="Note 4 6 8" xfId="23727"/>
    <cellStyle name="Note 4 6 8 2" xfId="40437"/>
    <cellStyle name="Note 4 6 9" xfId="27927"/>
    <cellStyle name="Note 4 7" xfId="4158"/>
    <cellStyle name="Note 4 7 10" xfId="11126"/>
    <cellStyle name="Note 4 7 2" xfId="8151"/>
    <cellStyle name="Note 4 7 2 2" xfId="14333"/>
    <cellStyle name="Note 4 7 2 2 2" xfId="20096"/>
    <cellStyle name="Note 4 7 2 2 2 2" xfId="36766"/>
    <cellStyle name="Note 4 7 2 2 3" xfId="23240"/>
    <cellStyle name="Note 4 7 2 2 3 2" xfId="39945"/>
    <cellStyle name="Note 4 7 2 2 4" xfId="26020"/>
    <cellStyle name="Note 4 7 2 2 4 2" xfId="42759"/>
    <cellStyle name="Note 4 7 2 2 5" xfId="31006"/>
    <cellStyle name="Note 4 7 2 3" xfId="17810"/>
    <cellStyle name="Note 4 7 2 3 2" xfId="34487"/>
    <cellStyle name="Note 4 7 2 4" xfId="18416"/>
    <cellStyle name="Note 4 7 2 4 2" xfId="35091"/>
    <cellStyle name="Note 4 7 2 5" xfId="19739"/>
    <cellStyle name="Note 4 7 2 5 2" xfId="36409"/>
    <cellStyle name="Note 4 7 2 6" xfId="28411"/>
    <cellStyle name="Note 4 7 2 7" xfId="11659"/>
    <cellStyle name="Note 4 7 3" xfId="8152"/>
    <cellStyle name="Note 4 7 3 2" xfId="14594"/>
    <cellStyle name="Note 4 7 3 2 2" xfId="20357"/>
    <cellStyle name="Note 4 7 3 2 2 2" xfId="37026"/>
    <cellStyle name="Note 4 7 3 2 3" xfId="23498"/>
    <cellStyle name="Note 4 7 3 2 3 2" xfId="40206"/>
    <cellStyle name="Note 4 7 3 2 4" xfId="26280"/>
    <cellStyle name="Note 4 7 3 2 4 2" xfId="43020"/>
    <cellStyle name="Note 4 7 3 2 5" xfId="31266"/>
    <cellStyle name="Note 4 7 3 3" xfId="18071"/>
    <cellStyle name="Note 4 7 3 3 2" xfId="34747"/>
    <cellStyle name="Note 4 7 3 4" xfId="21325"/>
    <cellStyle name="Note 4 7 3 4 2" xfId="37997"/>
    <cellStyle name="Note 4 7 3 5" xfId="24375"/>
    <cellStyle name="Note 4 7 3 5 2" xfId="41093"/>
    <cellStyle name="Note 4 7 3 6" xfId="28669"/>
    <cellStyle name="Note 4 7 3 7" xfId="11920"/>
    <cellStyle name="Note 4 7 4" xfId="12606"/>
    <cellStyle name="Note 4 7 4 2" xfId="15241"/>
    <cellStyle name="Note 4 7 4 2 2" xfId="20901"/>
    <cellStyle name="Note 4 7 4 2 2 2" xfId="37570"/>
    <cellStyle name="Note 4 7 4 2 3" xfId="24018"/>
    <cellStyle name="Note 4 7 4 2 3 2" xfId="40732"/>
    <cellStyle name="Note 4 7 4 2 4" xfId="26745"/>
    <cellStyle name="Note 4 7 4 2 4 2" xfId="43486"/>
    <cellStyle name="Note 4 7 4 2 5" xfId="31912"/>
    <cellStyle name="Note 4 7 4 3" xfId="18642"/>
    <cellStyle name="Note 4 7 4 3 2" xfId="35319"/>
    <cellStyle name="Note 4 7 4 4" xfId="21863"/>
    <cellStyle name="Note 4 7 4 4 2" xfId="38542"/>
    <cellStyle name="Note 4 7 4 5" xfId="24835"/>
    <cellStyle name="Note 4 7 4 5 2" xfId="41559"/>
    <cellStyle name="Note 4 7 4 6" xfId="29314"/>
    <cellStyle name="Note 4 7 5" xfId="13823"/>
    <cellStyle name="Note 4 7 5 2" xfId="19637"/>
    <cellStyle name="Note 4 7 5 2 2" xfId="36308"/>
    <cellStyle name="Note 4 7 5 3" xfId="22789"/>
    <cellStyle name="Note 4 7 5 3 2" xfId="39490"/>
    <cellStyle name="Note 4 7 5 4" xfId="25609"/>
    <cellStyle name="Note 4 7 5 4 2" xfId="42347"/>
    <cellStyle name="Note 4 7 5 5" xfId="30497"/>
    <cellStyle name="Note 4 7 6" xfId="17321"/>
    <cellStyle name="Note 4 7 6 2" xfId="33998"/>
    <cellStyle name="Note 4 7 7" xfId="18422"/>
    <cellStyle name="Note 4 7 7 2" xfId="35098"/>
    <cellStyle name="Note 4 7 8" xfId="16313"/>
    <cellStyle name="Note 4 7 8 2" xfId="32981"/>
    <cellStyle name="Note 4 7 9" xfId="27905"/>
    <cellStyle name="Note 4 8" xfId="8153"/>
    <cellStyle name="Note 4 8 2" xfId="15094"/>
    <cellStyle name="Note 4 8 2 2" xfId="20788"/>
    <cellStyle name="Note 4 8 2 2 2" xfId="37457"/>
    <cellStyle name="Note 4 8 2 3" xfId="23910"/>
    <cellStyle name="Note 4 8 2 3 2" xfId="40623"/>
    <cellStyle name="Note 4 8 2 4" xfId="26649"/>
    <cellStyle name="Note 4 8 2 4 2" xfId="43390"/>
    <cellStyle name="Note 4 8 2 5" xfId="31765"/>
    <cellStyle name="Note 4 8 3" xfId="18501"/>
    <cellStyle name="Note 4 8 3 2" xfId="35178"/>
    <cellStyle name="Note 4 8 4" xfId="21738"/>
    <cellStyle name="Note 4 8 4 2" xfId="38415"/>
    <cellStyle name="Note 4 8 5" xfId="24740"/>
    <cellStyle name="Note 4 8 5 2" xfId="41463"/>
    <cellStyle name="Note 4 8 6" xfId="29167"/>
    <cellStyle name="Note 4 8 7" xfId="12426"/>
    <cellStyle name="Note 4 9" xfId="13041"/>
    <cellStyle name="Note 4 9 2" xfId="18983"/>
    <cellStyle name="Note 4 9 2 2" xfId="35657"/>
    <cellStyle name="Note 4 9 3" xfId="22186"/>
    <cellStyle name="Note 4 9 3 2" xfId="38874"/>
    <cellStyle name="Note 4 9 4" xfId="25096"/>
    <cellStyle name="Note 4 9 4 2" xfId="41828"/>
    <cellStyle name="Note 4 9 5" xfId="29721"/>
    <cellStyle name="Note 5" xfId="4159"/>
    <cellStyle name="Note 5 10" xfId="16637"/>
    <cellStyle name="Note 5 10 2" xfId="33309"/>
    <cellStyle name="Note 5 11" xfId="16043"/>
    <cellStyle name="Note 5 11 2" xfId="32710"/>
    <cellStyle name="Note 5 12" xfId="16353"/>
    <cellStyle name="Note 5 12 2" xfId="33021"/>
    <cellStyle name="Note 5 13" xfId="27200"/>
    <cellStyle name="Note 5 14" xfId="43817"/>
    <cellStyle name="Note 5 15" xfId="43794"/>
    <cellStyle name="Note 5 16" xfId="10309"/>
    <cellStyle name="Note 5 2" xfId="8154"/>
    <cellStyle name="Note 5 2 10" xfId="16042"/>
    <cellStyle name="Note 5 2 10 2" xfId="32709"/>
    <cellStyle name="Note 5 2 11" xfId="24305"/>
    <cellStyle name="Note 5 2 11 2" xfId="41023"/>
    <cellStyle name="Note 5 2 12" xfId="27201"/>
    <cellStyle name="Note 5 2 13" xfId="43818"/>
    <cellStyle name="Note 5 2 14" xfId="43793"/>
    <cellStyle name="Note 5 2 15" xfId="10310"/>
    <cellStyle name="Note 5 2 2" xfId="10482"/>
    <cellStyle name="Note 5 2 2 10" xfId="27271"/>
    <cellStyle name="Note 5 2 2 2" xfId="11347"/>
    <cellStyle name="Note 5 2 2 2 2" xfId="11814"/>
    <cellStyle name="Note 5 2 2 2 2 2" xfId="14488"/>
    <cellStyle name="Note 5 2 2 2 2 2 2" xfId="20251"/>
    <cellStyle name="Note 5 2 2 2 2 2 2 2" xfId="36920"/>
    <cellStyle name="Note 5 2 2 2 2 2 3" xfId="23392"/>
    <cellStyle name="Note 5 2 2 2 2 2 3 2" xfId="40100"/>
    <cellStyle name="Note 5 2 2 2 2 2 4" xfId="26174"/>
    <cellStyle name="Note 5 2 2 2 2 2 4 2" xfId="42914"/>
    <cellStyle name="Note 5 2 2 2 2 2 5" xfId="31160"/>
    <cellStyle name="Note 5 2 2 2 2 3" xfId="17965"/>
    <cellStyle name="Note 5 2 2 2 2 3 2" xfId="34641"/>
    <cellStyle name="Note 5 2 2 2 2 4" xfId="16475"/>
    <cellStyle name="Note 5 2 2 2 2 4 2" xfId="33145"/>
    <cellStyle name="Note 5 2 2 2 2 5" xfId="16813"/>
    <cellStyle name="Note 5 2 2 2 2 5 2" xfId="33488"/>
    <cellStyle name="Note 5 2 2 2 2 6" xfId="28563"/>
    <cellStyle name="Note 5 2 2 2 3" xfId="12068"/>
    <cellStyle name="Note 5 2 2 2 3 2" xfId="14742"/>
    <cellStyle name="Note 5 2 2 2 3 2 2" xfId="20505"/>
    <cellStyle name="Note 5 2 2 2 3 2 2 2" xfId="37173"/>
    <cellStyle name="Note 5 2 2 2 3 2 3" xfId="23644"/>
    <cellStyle name="Note 5 2 2 2 3 2 3 2" xfId="40354"/>
    <cellStyle name="Note 5 2 2 2 3 2 4" xfId="26427"/>
    <cellStyle name="Note 5 2 2 2 3 2 4 2" xfId="43168"/>
    <cellStyle name="Note 5 2 2 2 3 2 5" xfId="31413"/>
    <cellStyle name="Note 5 2 2 2 3 3" xfId="18219"/>
    <cellStyle name="Note 5 2 2 2 3 3 2" xfId="34894"/>
    <cellStyle name="Note 5 2 2 2 3 4" xfId="21471"/>
    <cellStyle name="Note 5 2 2 2 3 4 2" xfId="38145"/>
    <cellStyle name="Note 5 2 2 2 3 5" xfId="24521"/>
    <cellStyle name="Note 5 2 2 2 3 5 2" xfId="41241"/>
    <cellStyle name="Note 5 2 2 2 3 6" xfId="28815"/>
    <cellStyle name="Note 5 2 2 2 4" xfId="12864"/>
    <cellStyle name="Note 5 2 2 2 4 2" xfId="15477"/>
    <cellStyle name="Note 5 2 2 2 4 2 2" xfId="21108"/>
    <cellStyle name="Note 5 2 2 2 4 2 2 2" xfId="37777"/>
    <cellStyle name="Note 5 2 2 2 4 2 3" xfId="24220"/>
    <cellStyle name="Note 5 2 2 2 4 2 3 2" xfId="40937"/>
    <cellStyle name="Note 5 2 2 2 4 2 4" xfId="26926"/>
    <cellStyle name="Note 5 2 2 2 4 2 4 2" xfId="43667"/>
    <cellStyle name="Note 5 2 2 2 4 2 5" xfId="32148"/>
    <cellStyle name="Note 5 2 2 2 4 3" xfId="18867"/>
    <cellStyle name="Note 5 2 2 2 4 3 2" xfId="35545"/>
    <cellStyle name="Note 5 2 2 2 4 4" xfId="22075"/>
    <cellStyle name="Note 5 2 2 2 4 4 2" xfId="38757"/>
    <cellStyle name="Note 5 2 2 2 4 5" xfId="25013"/>
    <cellStyle name="Note 5 2 2 2 4 5 2" xfId="41740"/>
    <cellStyle name="Note 5 2 2 2 4 6" xfId="29550"/>
    <cellStyle name="Note 5 2 2 2 5" xfId="14025"/>
    <cellStyle name="Note 5 2 2 2 5 2" xfId="19812"/>
    <cellStyle name="Note 5 2 2 2 5 2 2" xfId="36482"/>
    <cellStyle name="Note 5 2 2 2 5 3" xfId="22960"/>
    <cellStyle name="Note 5 2 2 2 5 3 2" xfId="39662"/>
    <cellStyle name="Note 5 2 2 2 5 4" xfId="25756"/>
    <cellStyle name="Note 5 2 2 2 5 4 2" xfId="42495"/>
    <cellStyle name="Note 5 2 2 2 5 5" xfId="30698"/>
    <cellStyle name="Note 5 2 2 2 6" xfId="17518"/>
    <cellStyle name="Note 5 2 2 2 6 2" xfId="34195"/>
    <cellStyle name="Note 5 2 2 2 7" xfId="18304"/>
    <cellStyle name="Note 5 2 2 2 7 2" xfId="34979"/>
    <cellStyle name="Note 5 2 2 2 8" xfId="21539"/>
    <cellStyle name="Note 5 2 2 2 8 2" xfId="38213"/>
    <cellStyle name="Note 5 2 2 2 9" xfId="28106"/>
    <cellStyle name="Note 5 2 2 3" xfId="10895"/>
    <cellStyle name="Note 5 2 2 3 2" xfId="13588"/>
    <cellStyle name="Note 5 2 2 3 2 2" xfId="19450"/>
    <cellStyle name="Note 5 2 2 3 2 2 2" xfId="36120"/>
    <cellStyle name="Note 5 2 2 3 2 3" xfId="22617"/>
    <cellStyle name="Note 5 2 2 3 2 3 2" xfId="39317"/>
    <cellStyle name="Note 5 2 2 3 2 4" xfId="25467"/>
    <cellStyle name="Note 5 2 2 3 2 4 2" xfId="42205"/>
    <cellStyle name="Note 5 2 2 3 2 5" xfId="30262"/>
    <cellStyle name="Note 5 2 2 3 3" xfId="17135"/>
    <cellStyle name="Note 5 2 2 3 3 2" xfId="33811"/>
    <cellStyle name="Note 5 2 2 3 4" xfId="16560"/>
    <cellStyle name="Note 5 2 2 3 4 2" xfId="33233"/>
    <cellStyle name="Note 5 2 2 3 5" xfId="16414"/>
    <cellStyle name="Note 5 2 2 3 5 2" xfId="33083"/>
    <cellStyle name="Note 5 2 2 3 6" xfId="27670"/>
    <cellStyle name="Note 5 2 2 4" xfId="11514"/>
    <cellStyle name="Note 5 2 2 4 2" xfId="14188"/>
    <cellStyle name="Note 5 2 2 4 2 2" xfId="19951"/>
    <cellStyle name="Note 5 2 2 4 2 2 2" xfId="36621"/>
    <cellStyle name="Note 5 2 2 4 2 3" xfId="23097"/>
    <cellStyle name="Note 5 2 2 4 2 3 2" xfId="39800"/>
    <cellStyle name="Note 5 2 2 4 2 4" xfId="25876"/>
    <cellStyle name="Note 5 2 2 4 2 4 2" xfId="42615"/>
    <cellStyle name="Note 5 2 2 4 2 5" xfId="30861"/>
    <cellStyle name="Note 5 2 2 4 3" xfId="17665"/>
    <cellStyle name="Note 5 2 2 4 3 2" xfId="34342"/>
    <cellStyle name="Note 5 2 2 4 4" xfId="15736"/>
    <cellStyle name="Note 5 2 2 4 4 2" xfId="32397"/>
    <cellStyle name="Note 5 2 2 4 5" xfId="22272"/>
    <cellStyle name="Note 5 2 2 4 5 2" xfId="38965"/>
    <cellStyle name="Note 5 2 2 4 6" xfId="28268"/>
    <cellStyle name="Note 5 2 2 5" xfId="12286"/>
    <cellStyle name="Note 5 2 2 5 2" xfId="14960"/>
    <cellStyle name="Note 5 2 2 5 2 2" xfId="20678"/>
    <cellStyle name="Note 5 2 2 5 2 2 2" xfId="37346"/>
    <cellStyle name="Note 5 2 2 5 2 3" xfId="23808"/>
    <cellStyle name="Note 5 2 2 5 2 3 2" xfId="40519"/>
    <cellStyle name="Note 5 2 2 5 2 4" xfId="26559"/>
    <cellStyle name="Note 5 2 2 5 2 4 2" xfId="43300"/>
    <cellStyle name="Note 5 2 2 5 2 5" xfId="31631"/>
    <cellStyle name="Note 5 2 2 5 3" xfId="18391"/>
    <cellStyle name="Note 5 2 2 5 3 2" xfId="35066"/>
    <cellStyle name="Note 5 2 2 5 4" xfId="21634"/>
    <cellStyle name="Note 5 2 2 5 4 2" xfId="38309"/>
    <cellStyle name="Note 5 2 2 5 5" xfId="24652"/>
    <cellStyle name="Note 5 2 2 5 5 2" xfId="41373"/>
    <cellStyle name="Note 5 2 2 5 6" xfId="29033"/>
    <cellStyle name="Note 5 2 2 6" xfId="13184"/>
    <cellStyle name="Note 5 2 2 6 2" xfId="19113"/>
    <cellStyle name="Note 5 2 2 6 2 2" xfId="35784"/>
    <cellStyle name="Note 5 2 2 6 3" xfId="22305"/>
    <cellStyle name="Note 5 2 2 6 3 2" xfId="38998"/>
    <cellStyle name="Note 5 2 2 6 4" xfId="25194"/>
    <cellStyle name="Note 5 2 2 6 4 2" xfId="41930"/>
    <cellStyle name="Note 5 2 2 6 5" xfId="29860"/>
    <cellStyle name="Note 5 2 2 7" xfId="16770"/>
    <cellStyle name="Note 5 2 2 7 2" xfId="33444"/>
    <cellStyle name="Note 5 2 2 8" xfId="17175"/>
    <cellStyle name="Note 5 2 2 8 2" xfId="33851"/>
    <cellStyle name="Note 5 2 2 9" xfId="16057"/>
    <cellStyle name="Note 5 2 2 9 2" xfId="32725"/>
    <cellStyle name="Note 5 2 3" xfId="10558"/>
    <cellStyle name="Note 5 2 3 10" xfId="16374"/>
    <cellStyle name="Note 5 2 3 10 2" xfId="33042"/>
    <cellStyle name="Note 5 2 3 11" xfId="27336"/>
    <cellStyle name="Note 5 2 3 2" xfId="11416"/>
    <cellStyle name="Note 5 2 3 2 2" xfId="11862"/>
    <cellStyle name="Note 5 2 3 2 2 2" xfId="14536"/>
    <cellStyle name="Note 5 2 3 2 2 2 2" xfId="20299"/>
    <cellStyle name="Note 5 2 3 2 2 2 2 2" xfId="36968"/>
    <cellStyle name="Note 5 2 3 2 2 2 3" xfId="23440"/>
    <cellStyle name="Note 5 2 3 2 2 2 3 2" xfId="40148"/>
    <cellStyle name="Note 5 2 3 2 2 2 4" xfId="26222"/>
    <cellStyle name="Note 5 2 3 2 2 2 4 2" xfId="42962"/>
    <cellStyle name="Note 5 2 3 2 2 2 5" xfId="31208"/>
    <cellStyle name="Note 5 2 3 2 2 3" xfId="18013"/>
    <cellStyle name="Note 5 2 3 2 2 3 2" xfId="34689"/>
    <cellStyle name="Note 5 2 3 2 2 4" xfId="16237"/>
    <cellStyle name="Note 5 2 3 2 2 4 2" xfId="32902"/>
    <cellStyle name="Note 5 2 3 2 2 5" xfId="24329"/>
    <cellStyle name="Note 5 2 3 2 2 5 2" xfId="41047"/>
    <cellStyle name="Note 5 2 3 2 2 6" xfId="28611"/>
    <cellStyle name="Note 5 2 3 2 3" xfId="12112"/>
    <cellStyle name="Note 5 2 3 2 3 2" xfId="14786"/>
    <cellStyle name="Note 5 2 3 2 3 2 2" xfId="20549"/>
    <cellStyle name="Note 5 2 3 2 3 2 2 2" xfId="37217"/>
    <cellStyle name="Note 5 2 3 2 3 2 3" xfId="23688"/>
    <cellStyle name="Note 5 2 3 2 3 2 3 2" xfId="40398"/>
    <cellStyle name="Note 5 2 3 2 3 2 4" xfId="26471"/>
    <cellStyle name="Note 5 2 3 2 3 2 4 2" xfId="43212"/>
    <cellStyle name="Note 5 2 3 2 3 2 5" xfId="31457"/>
    <cellStyle name="Note 5 2 3 2 3 3" xfId="18263"/>
    <cellStyle name="Note 5 2 3 2 3 3 2" xfId="34938"/>
    <cellStyle name="Note 5 2 3 2 3 4" xfId="21515"/>
    <cellStyle name="Note 5 2 3 2 3 4 2" xfId="38189"/>
    <cellStyle name="Note 5 2 3 2 3 5" xfId="24565"/>
    <cellStyle name="Note 5 2 3 2 3 5 2" xfId="41285"/>
    <cellStyle name="Note 5 2 3 2 3 6" xfId="28859"/>
    <cellStyle name="Note 5 2 3 2 4" xfId="12929"/>
    <cellStyle name="Note 5 2 3 2 4 2" xfId="15542"/>
    <cellStyle name="Note 5 2 3 2 4 2 2" xfId="21164"/>
    <cellStyle name="Note 5 2 3 2 4 2 2 2" xfId="37834"/>
    <cellStyle name="Note 5 2 3 2 4 2 3" xfId="24277"/>
    <cellStyle name="Note 5 2 3 2 4 2 3 2" xfId="40994"/>
    <cellStyle name="Note 5 2 3 2 4 2 4" xfId="26970"/>
    <cellStyle name="Note 5 2 3 2 4 2 4 2" xfId="43711"/>
    <cellStyle name="Note 5 2 3 2 4 2 5" xfId="32213"/>
    <cellStyle name="Note 5 2 3 2 4 3" xfId="18922"/>
    <cellStyle name="Note 5 2 3 2 4 3 2" xfId="35601"/>
    <cellStyle name="Note 5 2 3 2 4 4" xfId="22131"/>
    <cellStyle name="Note 5 2 3 2 4 4 2" xfId="38814"/>
    <cellStyle name="Note 5 2 3 2 4 5" xfId="25057"/>
    <cellStyle name="Note 5 2 3 2 4 5 2" xfId="41784"/>
    <cellStyle name="Note 5 2 3 2 4 6" xfId="29615"/>
    <cellStyle name="Note 5 2 3 2 5" xfId="14090"/>
    <cellStyle name="Note 5 2 3 2 5 2" xfId="19868"/>
    <cellStyle name="Note 5 2 3 2 5 2 2" xfId="36538"/>
    <cellStyle name="Note 5 2 3 2 5 3" xfId="23018"/>
    <cellStyle name="Note 5 2 3 2 5 3 2" xfId="39720"/>
    <cellStyle name="Note 5 2 3 2 5 4" xfId="25800"/>
    <cellStyle name="Note 5 2 3 2 5 4 2" xfId="42539"/>
    <cellStyle name="Note 5 2 3 2 5 5" xfId="30763"/>
    <cellStyle name="Note 5 2 3 2 6" xfId="17584"/>
    <cellStyle name="Note 5 2 3 2 6 2" xfId="34261"/>
    <cellStyle name="Note 5 2 3 2 7" xfId="18895"/>
    <cellStyle name="Note 5 2 3 2 7 2" xfId="35574"/>
    <cellStyle name="Note 5 2 3 2 8" xfId="21226"/>
    <cellStyle name="Note 5 2 3 2 8 2" xfId="37897"/>
    <cellStyle name="Note 5 2 3 2 9" xfId="28171"/>
    <cellStyle name="Note 5 2 3 3" xfId="10965"/>
    <cellStyle name="Note 5 2 3 3 2" xfId="13653"/>
    <cellStyle name="Note 5 2 3 3 2 2" xfId="19509"/>
    <cellStyle name="Note 5 2 3 3 2 2 2" xfId="36179"/>
    <cellStyle name="Note 5 2 3 3 2 3" xfId="22670"/>
    <cellStyle name="Note 5 2 3 3 2 3 2" xfId="39370"/>
    <cellStyle name="Note 5 2 3 3 2 4" xfId="25511"/>
    <cellStyle name="Note 5 2 3 3 2 4 2" xfId="42249"/>
    <cellStyle name="Note 5 2 3 3 2 5" xfId="30327"/>
    <cellStyle name="Note 5 2 3 3 3" xfId="17199"/>
    <cellStyle name="Note 5 2 3 3 3 2" xfId="33876"/>
    <cellStyle name="Note 5 2 3 3 4" xfId="18717"/>
    <cellStyle name="Note 5 2 3 3 4 2" xfId="35394"/>
    <cellStyle name="Note 5 2 3 3 5" xfId="16423"/>
    <cellStyle name="Note 5 2 3 3 5 2" xfId="33092"/>
    <cellStyle name="Note 5 2 3 3 6" xfId="27735"/>
    <cellStyle name="Note 5 2 3 4" xfId="11562"/>
    <cellStyle name="Note 5 2 3 4 2" xfId="14236"/>
    <cellStyle name="Note 5 2 3 4 2 2" xfId="19999"/>
    <cellStyle name="Note 5 2 3 4 2 2 2" xfId="36669"/>
    <cellStyle name="Note 5 2 3 4 2 3" xfId="23145"/>
    <cellStyle name="Note 5 2 3 4 2 3 2" xfId="39848"/>
    <cellStyle name="Note 5 2 3 4 2 4" xfId="25924"/>
    <cellStyle name="Note 5 2 3 4 2 4 2" xfId="42663"/>
    <cellStyle name="Note 5 2 3 4 2 5" xfId="30909"/>
    <cellStyle name="Note 5 2 3 4 3" xfId="17713"/>
    <cellStyle name="Note 5 2 3 4 3 2" xfId="34390"/>
    <cellStyle name="Note 5 2 3 4 4" xfId="18615"/>
    <cellStyle name="Note 5 2 3 4 4 2" xfId="35292"/>
    <cellStyle name="Note 5 2 3 4 5" xfId="24128"/>
    <cellStyle name="Note 5 2 3 4 5 2" xfId="40845"/>
    <cellStyle name="Note 5 2 3 4 6" xfId="28316"/>
    <cellStyle name="Note 5 2 3 5" xfId="11736"/>
    <cellStyle name="Note 5 2 3 5 2" xfId="14410"/>
    <cellStyle name="Note 5 2 3 5 2 2" xfId="20173"/>
    <cellStyle name="Note 5 2 3 5 2 2 2" xfId="36842"/>
    <cellStyle name="Note 5 2 3 5 2 3" xfId="23315"/>
    <cellStyle name="Note 5 2 3 5 2 3 2" xfId="40022"/>
    <cellStyle name="Note 5 2 3 5 2 4" xfId="26096"/>
    <cellStyle name="Note 5 2 3 5 2 4 2" xfId="42836"/>
    <cellStyle name="Note 5 2 3 5 2 5" xfId="31082"/>
    <cellStyle name="Note 5 2 3 5 3" xfId="17887"/>
    <cellStyle name="Note 5 2 3 5 3 2" xfId="34563"/>
    <cellStyle name="Note 5 2 3 5 4" xfId="21070"/>
    <cellStyle name="Note 5 2 3 5 4 2" xfId="37739"/>
    <cellStyle name="Note 5 2 3 5 5" xfId="24333"/>
    <cellStyle name="Note 5 2 3 5 5 2" xfId="41051"/>
    <cellStyle name="Note 5 2 3 5 6" xfId="28486"/>
    <cellStyle name="Note 5 2 3 6" xfId="12351"/>
    <cellStyle name="Note 5 2 3 6 2" xfId="15025"/>
    <cellStyle name="Note 5 2 3 6 2 2" xfId="20735"/>
    <cellStyle name="Note 5 2 3 6 2 2 2" xfId="37404"/>
    <cellStyle name="Note 5 2 3 6 2 3" xfId="23862"/>
    <cellStyle name="Note 5 2 3 6 2 3 2" xfId="40573"/>
    <cellStyle name="Note 5 2 3 6 2 4" xfId="26603"/>
    <cellStyle name="Note 5 2 3 6 2 4 2" xfId="43344"/>
    <cellStyle name="Note 5 2 3 6 2 5" xfId="31696"/>
    <cellStyle name="Note 5 2 3 6 3" xfId="18447"/>
    <cellStyle name="Note 5 2 3 6 3 2" xfId="35124"/>
    <cellStyle name="Note 5 2 3 6 4" xfId="21689"/>
    <cellStyle name="Note 5 2 3 6 4 2" xfId="38364"/>
    <cellStyle name="Note 5 2 3 6 5" xfId="24696"/>
    <cellStyle name="Note 5 2 3 6 5 2" xfId="41417"/>
    <cellStyle name="Note 5 2 3 6 6" xfId="29098"/>
    <cellStyle name="Note 5 2 3 7" xfId="13249"/>
    <cellStyle name="Note 5 2 3 7 2" xfId="19171"/>
    <cellStyle name="Note 5 2 3 7 2 2" xfId="35842"/>
    <cellStyle name="Note 5 2 3 7 3" xfId="22358"/>
    <cellStyle name="Note 5 2 3 7 3 2" xfId="39051"/>
    <cellStyle name="Note 5 2 3 7 4" xfId="25238"/>
    <cellStyle name="Note 5 2 3 7 4 2" xfId="41974"/>
    <cellStyle name="Note 5 2 3 7 5" xfId="29925"/>
    <cellStyle name="Note 5 2 3 8" xfId="16842"/>
    <cellStyle name="Note 5 2 3 8 2" xfId="33517"/>
    <cellStyle name="Note 5 2 3 9" xfId="21245"/>
    <cellStyle name="Note 5 2 3 9 2" xfId="37916"/>
    <cellStyle name="Note 5 2 4" xfId="11278"/>
    <cellStyle name="Note 5 2 4 2" xfId="11757"/>
    <cellStyle name="Note 5 2 4 2 2" xfId="14431"/>
    <cellStyle name="Note 5 2 4 2 2 2" xfId="20194"/>
    <cellStyle name="Note 5 2 4 2 2 2 2" xfId="36863"/>
    <cellStyle name="Note 5 2 4 2 2 3" xfId="23335"/>
    <cellStyle name="Note 5 2 4 2 2 3 2" xfId="40043"/>
    <cellStyle name="Note 5 2 4 2 2 4" xfId="26117"/>
    <cellStyle name="Note 5 2 4 2 2 4 2" xfId="42857"/>
    <cellStyle name="Note 5 2 4 2 2 5" xfId="31103"/>
    <cellStyle name="Note 5 2 4 2 3" xfId="17908"/>
    <cellStyle name="Note 5 2 4 2 3 2" xfId="34584"/>
    <cellStyle name="Note 5 2 4 2 4" xfId="15595"/>
    <cellStyle name="Note 5 2 4 2 4 2" xfId="32266"/>
    <cellStyle name="Note 5 2 4 2 5" xfId="22984"/>
    <cellStyle name="Note 5 2 4 2 5 2" xfId="39686"/>
    <cellStyle name="Note 5 2 4 2 6" xfId="28506"/>
    <cellStyle name="Note 5 2 4 3" xfId="12015"/>
    <cellStyle name="Note 5 2 4 3 2" xfId="14689"/>
    <cellStyle name="Note 5 2 4 3 2 2" xfId="20452"/>
    <cellStyle name="Note 5 2 4 3 2 2 2" xfId="37120"/>
    <cellStyle name="Note 5 2 4 3 2 3" xfId="23591"/>
    <cellStyle name="Note 5 2 4 3 2 3 2" xfId="40301"/>
    <cellStyle name="Note 5 2 4 3 2 4" xfId="26374"/>
    <cellStyle name="Note 5 2 4 3 2 4 2" xfId="43115"/>
    <cellStyle name="Note 5 2 4 3 2 5" xfId="31360"/>
    <cellStyle name="Note 5 2 4 3 3" xfId="18166"/>
    <cellStyle name="Note 5 2 4 3 3 2" xfId="34841"/>
    <cellStyle name="Note 5 2 4 3 4" xfId="21418"/>
    <cellStyle name="Note 5 2 4 3 4 2" xfId="38092"/>
    <cellStyle name="Note 5 2 4 3 5" xfId="24468"/>
    <cellStyle name="Note 5 2 4 3 5 2" xfId="41188"/>
    <cellStyle name="Note 5 2 4 3 6" xfId="28762"/>
    <cellStyle name="Note 5 2 4 4" xfId="12790"/>
    <cellStyle name="Note 5 2 4 4 2" xfId="15405"/>
    <cellStyle name="Note 5 2 4 4 2 2" xfId="21043"/>
    <cellStyle name="Note 5 2 4 4 2 2 2" xfId="37712"/>
    <cellStyle name="Note 5 2 4 4 2 3" xfId="24153"/>
    <cellStyle name="Note 5 2 4 4 2 3 2" xfId="40870"/>
    <cellStyle name="Note 5 2 4 4 2 4" xfId="26871"/>
    <cellStyle name="Note 5 2 4 4 2 4 2" xfId="43612"/>
    <cellStyle name="Note 5 2 4 4 2 5" xfId="32076"/>
    <cellStyle name="Note 5 2 4 4 3" xfId="18800"/>
    <cellStyle name="Note 5 2 4 4 3 2" xfId="35478"/>
    <cellStyle name="Note 5 2 4 4 4" xfId="22007"/>
    <cellStyle name="Note 5 2 4 4 4 2" xfId="38689"/>
    <cellStyle name="Note 5 2 4 4 5" xfId="24958"/>
    <cellStyle name="Note 5 2 4 4 5 2" xfId="41685"/>
    <cellStyle name="Note 5 2 4 4 6" xfId="29478"/>
    <cellStyle name="Note 5 2 4 5" xfId="13955"/>
    <cellStyle name="Note 5 2 4 5 2" xfId="19748"/>
    <cellStyle name="Note 5 2 4 5 2 2" xfId="36418"/>
    <cellStyle name="Note 5 2 4 5 3" xfId="22895"/>
    <cellStyle name="Note 5 2 4 5 3 2" xfId="39597"/>
    <cellStyle name="Note 5 2 4 5 4" xfId="25703"/>
    <cellStyle name="Note 5 2 4 5 4 2" xfId="42442"/>
    <cellStyle name="Note 5 2 4 5 5" xfId="30628"/>
    <cellStyle name="Note 5 2 4 6" xfId="17449"/>
    <cellStyle name="Note 5 2 4 6 2" xfId="34126"/>
    <cellStyle name="Note 5 2 4 7" xfId="21268"/>
    <cellStyle name="Note 5 2 4 7 2" xfId="37940"/>
    <cellStyle name="Note 5 2 4 8" xfId="22587"/>
    <cellStyle name="Note 5 2 4 8 2" xfId="39286"/>
    <cellStyle name="Note 5 2 4 9" xfId="28036"/>
    <cellStyle name="Note 5 2 5" xfId="10812"/>
    <cellStyle name="Note 5 2 5 2" xfId="13504"/>
    <cellStyle name="Note 5 2 5 2 2" xfId="19371"/>
    <cellStyle name="Note 5 2 5 2 2 2" xfId="36041"/>
    <cellStyle name="Note 5 2 5 2 3" xfId="22541"/>
    <cellStyle name="Note 5 2 5 2 3 2" xfId="39240"/>
    <cellStyle name="Note 5 2 5 2 4" xfId="25400"/>
    <cellStyle name="Note 5 2 5 2 4 2" xfId="42138"/>
    <cellStyle name="Note 5 2 5 2 5" xfId="30178"/>
    <cellStyle name="Note 5 2 5 3" xfId="17054"/>
    <cellStyle name="Note 5 2 5 3 2" xfId="33729"/>
    <cellStyle name="Note 5 2 5 4" xfId="18904"/>
    <cellStyle name="Note 5 2 5 4 2" xfId="35583"/>
    <cellStyle name="Note 5 2 5 5" xfId="16137"/>
    <cellStyle name="Note 5 2 5 5 2" xfId="32802"/>
    <cellStyle name="Note 5 2 5 6" xfId="27587"/>
    <cellStyle name="Note 5 2 6" xfId="10772"/>
    <cellStyle name="Note 5 2 6 2" xfId="13459"/>
    <cellStyle name="Note 5 2 6 2 2" xfId="19334"/>
    <cellStyle name="Note 5 2 6 2 2 2" xfId="36004"/>
    <cellStyle name="Note 5 2 6 2 3" xfId="22510"/>
    <cellStyle name="Note 5 2 6 2 3 2" xfId="39204"/>
    <cellStyle name="Note 5 2 6 2 4" xfId="25373"/>
    <cellStyle name="Note 5 2 6 2 4 2" xfId="42110"/>
    <cellStyle name="Note 5 2 6 2 5" xfId="30134"/>
    <cellStyle name="Note 5 2 6 3" xfId="17013"/>
    <cellStyle name="Note 5 2 6 3 2" xfId="33689"/>
    <cellStyle name="Note 5 2 6 4" xfId="16234"/>
    <cellStyle name="Note 5 2 6 4 2" xfId="32899"/>
    <cellStyle name="Note 5 2 6 5" xfId="17224"/>
    <cellStyle name="Note 5 2 6 5 2" xfId="33901"/>
    <cellStyle name="Note 5 2 6 6" xfId="27545"/>
    <cellStyle name="Note 5 2 7" xfId="12216"/>
    <cellStyle name="Note 5 2 7 2" xfId="14890"/>
    <cellStyle name="Note 5 2 7 2 2" xfId="20613"/>
    <cellStyle name="Note 5 2 7 2 2 2" xfId="37281"/>
    <cellStyle name="Note 5 2 7 2 3" xfId="23746"/>
    <cellStyle name="Note 5 2 7 2 3 2" xfId="40457"/>
    <cellStyle name="Note 5 2 7 2 4" xfId="26506"/>
    <cellStyle name="Note 5 2 7 2 4 2" xfId="43247"/>
    <cellStyle name="Note 5 2 7 2 5" xfId="31561"/>
    <cellStyle name="Note 5 2 7 3" xfId="18326"/>
    <cellStyle name="Note 5 2 7 3 2" xfId="35001"/>
    <cellStyle name="Note 5 2 7 4" xfId="21571"/>
    <cellStyle name="Note 5 2 7 4 2" xfId="38246"/>
    <cellStyle name="Note 5 2 7 5" xfId="24599"/>
    <cellStyle name="Note 5 2 7 5 2" xfId="41320"/>
    <cellStyle name="Note 5 2 7 6" xfId="28963"/>
    <cellStyle name="Note 5 2 8" xfId="13114"/>
    <cellStyle name="Note 5 2 8 2" xfId="19049"/>
    <cellStyle name="Note 5 2 8 2 2" xfId="35719"/>
    <cellStyle name="Note 5 2 8 3" xfId="22244"/>
    <cellStyle name="Note 5 2 8 3 2" xfId="38936"/>
    <cellStyle name="Note 5 2 8 4" xfId="25141"/>
    <cellStyle name="Note 5 2 8 4 2" xfId="41877"/>
    <cellStyle name="Note 5 2 8 5" xfId="29790"/>
    <cellStyle name="Note 5 2 9" xfId="16638"/>
    <cellStyle name="Note 5 2 9 2" xfId="33310"/>
    <cellStyle name="Note 5 3" xfId="8155"/>
    <cellStyle name="Note 5 3 10" xfId="27270"/>
    <cellStyle name="Note 5 3 11" xfId="10481"/>
    <cellStyle name="Note 5 3 2" xfId="11346"/>
    <cellStyle name="Note 5 3 2 2" xfId="11813"/>
    <cellStyle name="Note 5 3 2 2 2" xfId="14487"/>
    <cellStyle name="Note 5 3 2 2 2 2" xfId="20250"/>
    <cellStyle name="Note 5 3 2 2 2 2 2" xfId="36919"/>
    <cellStyle name="Note 5 3 2 2 2 3" xfId="23391"/>
    <cellStyle name="Note 5 3 2 2 2 3 2" xfId="40099"/>
    <cellStyle name="Note 5 3 2 2 2 4" xfId="26173"/>
    <cellStyle name="Note 5 3 2 2 2 4 2" xfId="42913"/>
    <cellStyle name="Note 5 3 2 2 2 5" xfId="31159"/>
    <cellStyle name="Note 5 3 2 2 3" xfId="17964"/>
    <cellStyle name="Note 5 3 2 2 3 2" xfId="34640"/>
    <cellStyle name="Note 5 3 2 2 4" xfId="17306"/>
    <cellStyle name="Note 5 3 2 2 4 2" xfId="33983"/>
    <cellStyle name="Note 5 3 2 2 5" xfId="21978"/>
    <cellStyle name="Note 5 3 2 2 5 2" xfId="38660"/>
    <cellStyle name="Note 5 3 2 2 6" xfId="28562"/>
    <cellStyle name="Note 5 3 2 3" xfId="12067"/>
    <cellStyle name="Note 5 3 2 3 2" xfId="14741"/>
    <cellStyle name="Note 5 3 2 3 2 2" xfId="20504"/>
    <cellStyle name="Note 5 3 2 3 2 2 2" xfId="37172"/>
    <cellStyle name="Note 5 3 2 3 2 3" xfId="23643"/>
    <cellStyle name="Note 5 3 2 3 2 3 2" xfId="40353"/>
    <cellStyle name="Note 5 3 2 3 2 4" xfId="26426"/>
    <cellStyle name="Note 5 3 2 3 2 4 2" xfId="43167"/>
    <cellStyle name="Note 5 3 2 3 2 5" xfId="31412"/>
    <cellStyle name="Note 5 3 2 3 3" xfId="18218"/>
    <cellStyle name="Note 5 3 2 3 3 2" xfId="34893"/>
    <cellStyle name="Note 5 3 2 3 4" xfId="21470"/>
    <cellStyle name="Note 5 3 2 3 4 2" xfId="38144"/>
    <cellStyle name="Note 5 3 2 3 5" xfId="24520"/>
    <cellStyle name="Note 5 3 2 3 5 2" xfId="41240"/>
    <cellStyle name="Note 5 3 2 3 6" xfId="28814"/>
    <cellStyle name="Note 5 3 2 4" xfId="12863"/>
    <cellStyle name="Note 5 3 2 4 2" xfId="15476"/>
    <cellStyle name="Note 5 3 2 4 2 2" xfId="21107"/>
    <cellStyle name="Note 5 3 2 4 2 2 2" xfId="37776"/>
    <cellStyle name="Note 5 3 2 4 2 3" xfId="24219"/>
    <cellStyle name="Note 5 3 2 4 2 3 2" xfId="40936"/>
    <cellStyle name="Note 5 3 2 4 2 4" xfId="26925"/>
    <cellStyle name="Note 5 3 2 4 2 4 2" xfId="43666"/>
    <cellStyle name="Note 5 3 2 4 2 5" xfId="32147"/>
    <cellStyle name="Note 5 3 2 4 3" xfId="18866"/>
    <cellStyle name="Note 5 3 2 4 3 2" xfId="35544"/>
    <cellStyle name="Note 5 3 2 4 4" xfId="22074"/>
    <cellStyle name="Note 5 3 2 4 4 2" xfId="38756"/>
    <cellStyle name="Note 5 3 2 4 5" xfId="25012"/>
    <cellStyle name="Note 5 3 2 4 5 2" xfId="41739"/>
    <cellStyle name="Note 5 3 2 4 6" xfId="29549"/>
    <cellStyle name="Note 5 3 2 5" xfId="14024"/>
    <cellStyle name="Note 5 3 2 5 2" xfId="19811"/>
    <cellStyle name="Note 5 3 2 5 2 2" xfId="36481"/>
    <cellStyle name="Note 5 3 2 5 3" xfId="22959"/>
    <cellStyle name="Note 5 3 2 5 3 2" xfId="39661"/>
    <cellStyle name="Note 5 3 2 5 4" xfId="25755"/>
    <cellStyle name="Note 5 3 2 5 4 2" xfId="42494"/>
    <cellStyle name="Note 5 3 2 5 5" xfId="30697"/>
    <cellStyle name="Note 5 3 2 6" xfId="17517"/>
    <cellStyle name="Note 5 3 2 6 2" xfId="34194"/>
    <cellStyle name="Note 5 3 2 7" xfId="20589"/>
    <cellStyle name="Note 5 3 2 7 2" xfId="37257"/>
    <cellStyle name="Note 5 3 2 8" xfId="23712"/>
    <cellStyle name="Note 5 3 2 8 2" xfId="40422"/>
    <cellStyle name="Note 5 3 2 9" xfId="28105"/>
    <cellStyle name="Note 5 3 3" xfId="10894"/>
    <cellStyle name="Note 5 3 3 2" xfId="13587"/>
    <cellStyle name="Note 5 3 3 2 2" xfId="19449"/>
    <cellStyle name="Note 5 3 3 2 2 2" xfId="36119"/>
    <cellStyle name="Note 5 3 3 2 3" xfId="22616"/>
    <cellStyle name="Note 5 3 3 2 3 2" xfId="39316"/>
    <cellStyle name="Note 5 3 3 2 4" xfId="25466"/>
    <cellStyle name="Note 5 3 3 2 4 2" xfId="42204"/>
    <cellStyle name="Note 5 3 3 2 5" xfId="30261"/>
    <cellStyle name="Note 5 3 3 3" xfId="17134"/>
    <cellStyle name="Note 5 3 3 3 2" xfId="33810"/>
    <cellStyle name="Note 5 3 3 4" xfId="18510"/>
    <cellStyle name="Note 5 3 3 4 2" xfId="35187"/>
    <cellStyle name="Note 5 3 3 5" xfId="16145"/>
    <cellStyle name="Note 5 3 3 5 2" xfId="32810"/>
    <cellStyle name="Note 5 3 3 6" xfId="27669"/>
    <cellStyle name="Note 5 3 4" xfId="11513"/>
    <cellStyle name="Note 5 3 4 2" xfId="14187"/>
    <cellStyle name="Note 5 3 4 2 2" xfId="19950"/>
    <cellStyle name="Note 5 3 4 2 2 2" xfId="36620"/>
    <cellStyle name="Note 5 3 4 2 3" xfId="23096"/>
    <cellStyle name="Note 5 3 4 2 3 2" xfId="39799"/>
    <cellStyle name="Note 5 3 4 2 4" xfId="25875"/>
    <cellStyle name="Note 5 3 4 2 4 2" xfId="42614"/>
    <cellStyle name="Note 5 3 4 2 5" xfId="30860"/>
    <cellStyle name="Note 5 3 4 3" xfId="17664"/>
    <cellStyle name="Note 5 3 4 3 2" xfId="34341"/>
    <cellStyle name="Note 5 3 4 4" xfId="15737"/>
    <cellStyle name="Note 5 3 4 4 2" xfId="32398"/>
    <cellStyle name="Note 5 3 4 5" xfId="18528"/>
    <cellStyle name="Note 5 3 4 5 2" xfId="35205"/>
    <cellStyle name="Note 5 3 4 6" xfId="28267"/>
    <cellStyle name="Note 5 3 5" xfId="12285"/>
    <cellStyle name="Note 5 3 5 2" xfId="14959"/>
    <cellStyle name="Note 5 3 5 2 2" xfId="20677"/>
    <cellStyle name="Note 5 3 5 2 2 2" xfId="37345"/>
    <cellStyle name="Note 5 3 5 2 3" xfId="23807"/>
    <cellStyle name="Note 5 3 5 2 3 2" xfId="40518"/>
    <cellStyle name="Note 5 3 5 2 4" xfId="26558"/>
    <cellStyle name="Note 5 3 5 2 4 2" xfId="43299"/>
    <cellStyle name="Note 5 3 5 2 5" xfId="31630"/>
    <cellStyle name="Note 5 3 5 3" xfId="18390"/>
    <cellStyle name="Note 5 3 5 3 2" xfId="35065"/>
    <cellStyle name="Note 5 3 5 4" xfId="21633"/>
    <cellStyle name="Note 5 3 5 4 2" xfId="38308"/>
    <cellStyle name="Note 5 3 5 5" xfId="24651"/>
    <cellStyle name="Note 5 3 5 5 2" xfId="41372"/>
    <cellStyle name="Note 5 3 5 6" xfId="29032"/>
    <cellStyle name="Note 5 3 6" xfId="13183"/>
    <cellStyle name="Note 5 3 6 2" xfId="19112"/>
    <cellStyle name="Note 5 3 6 2 2" xfId="35783"/>
    <cellStyle name="Note 5 3 6 3" xfId="22304"/>
    <cellStyle name="Note 5 3 6 3 2" xfId="38997"/>
    <cellStyle name="Note 5 3 6 4" xfId="25193"/>
    <cellStyle name="Note 5 3 6 4 2" xfId="41929"/>
    <cellStyle name="Note 5 3 6 5" xfId="29859"/>
    <cellStyle name="Note 5 3 7" xfId="16769"/>
    <cellStyle name="Note 5 3 7 2" xfId="33443"/>
    <cellStyle name="Note 5 3 8" xfId="21230"/>
    <cellStyle name="Note 5 3 8 2" xfId="37901"/>
    <cellStyle name="Note 5 3 9" xfId="16625"/>
    <cellStyle name="Note 5 3 9 2" xfId="33298"/>
    <cellStyle name="Note 5 4" xfId="10557"/>
    <cellStyle name="Note 5 4 10" xfId="16329"/>
    <cellStyle name="Note 5 4 10 2" xfId="32998"/>
    <cellStyle name="Note 5 4 11" xfId="27335"/>
    <cellStyle name="Note 5 4 2" xfId="11415"/>
    <cellStyle name="Note 5 4 2 2" xfId="11861"/>
    <cellStyle name="Note 5 4 2 2 2" xfId="14535"/>
    <cellStyle name="Note 5 4 2 2 2 2" xfId="20298"/>
    <cellStyle name="Note 5 4 2 2 2 2 2" xfId="36967"/>
    <cellStyle name="Note 5 4 2 2 2 3" xfId="23439"/>
    <cellStyle name="Note 5 4 2 2 2 3 2" xfId="40147"/>
    <cellStyle name="Note 5 4 2 2 2 4" xfId="26221"/>
    <cellStyle name="Note 5 4 2 2 2 4 2" xfId="42961"/>
    <cellStyle name="Note 5 4 2 2 2 5" xfId="31207"/>
    <cellStyle name="Note 5 4 2 2 3" xfId="18012"/>
    <cellStyle name="Note 5 4 2 2 3 2" xfId="34688"/>
    <cellStyle name="Note 5 4 2 2 4" xfId="10039"/>
    <cellStyle name="Note 5 4 2 2 4 2" xfId="27132"/>
    <cellStyle name="Note 5 4 2 2 5" xfId="24340"/>
    <cellStyle name="Note 5 4 2 2 5 2" xfId="41058"/>
    <cellStyle name="Note 5 4 2 2 6" xfId="28610"/>
    <cellStyle name="Note 5 4 2 3" xfId="12111"/>
    <cellStyle name="Note 5 4 2 3 2" xfId="14785"/>
    <cellStyle name="Note 5 4 2 3 2 2" xfId="20548"/>
    <cellStyle name="Note 5 4 2 3 2 2 2" xfId="37216"/>
    <cellStyle name="Note 5 4 2 3 2 3" xfId="23687"/>
    <cellStyle name="Note 5 4 2 3 2 3 2" xfId="40397"/>
    <cellStyle name="Note 5 4 2 3 2 4" xfId="26470"/>
    <cellStyle name="Note 5 4 2 3 2 4 2" xfId="43211"/>
    <cellStyle name="Note 5 4 2 3 2 5" xfId="31456"/>
    <cellStyle name="Note 5 4 2 3 3" xfId="18262"/>
    <cellStyle name="Note 5 4 2 3 3 2" xfId="34937"/>
    <cellStyle name="Note 5 4 2 3 4" xfId="21514"/>
    <cellStyle name="Note 5 4 2 3 4 2" xfId="38188"/>
    <cellStyle name="Note 5 4 2 3 5" xfId="24564"/>
    <cellStyle name="Note 5 4 2 3 5 2" xfId="41284"/>
    <cellStyle name="Note 5 4 2 3 6" xfId="28858"/>
    <cellStyle name="Note 5 4 2 4" xfId="12928"/>
    <cellStyle name="Note 5 4 2 4 2" xfId="15541"/>
    <cellStyle name="Note 5 4 2 4 2 2" xfId="21163"/>
    <cellStyle name="Note 5 4 2 4 2 2 2" xfId="37833"/>
    <cellStyle name="Note 5 4 2 4 2 3" xfId="24276"/>
    <cellStyle name="Note 5 4 2 4 2 3 2" xfId="40993"/>
    <cellStyle name="Note 5 4 2 4 2 4" xfId="26969"/>
    <cellStyle name="Note 5 4 2 4 2 4 2" xfId="43710"/>
    <cellStyle name="Note 5 4 2 4 2 5" xfId="32212"/>
    <cellStyle name="Note 5 4 2 4 3" xfId="18921"/>
    <cellStyle name="Note 5 4 2 4 3 2" xfId="35600"/>
    <cellStyle name="Note 5 4 2 4 4" xfId="22130"/>
    <cellStyle name="Note 5 4 2 4 4 2" xfId="38813"/>
    <cellStyle name="Note 5 4 2 4 5" xfId="25056"/>
    <cellStyle name="Note 5 4 2 4 5 2" xfId="41783"/>
    <cellStyle name="Note 5 4 2 4 6" xfId="29614"/>
    <cellStyle name="Note 5 4 2 5" xfId="14089"/>
    <cellStyle name="Note 5 4 2 5 2" xfId="19867"/>
    <cellStyle name="Note 5 4 2 5 2 2" xfId="36537"/>
    <cellStyle name="Note 5 4 2 5 3" xfId="23017"/>
    <cellStyle name="Note 5 4 2 5 3 2" xfId="39719"/>
    <cellStyle name="Note 5 4 2 5 4" xfId="25799"/>
    <cellStyle name="Note 5 4 2 5 4 2" xfId="42538"/>
    <cellStyle name="Note 5 4 2 5 5" xfId="30762"/>
    <cellStyle name="Note 5 4 2 6" xfId="17583"/>
    <cellStyle name="Note 5 4 2 6 2" xfId="34260"/>
    <cellStyle name="Note 5 4 2 7" xfId="21136"/>
    <cellStyle name="Note 5 4 2 7 2" xfId="37806"/>
    <cellStyle name="Note 5 4 2 8" xfId="16866"/>
    <cellStyle name="Note 5 4 2 8 2" xfId="33541"/>
    <cellStyle name="Note 5 4 2 9" xfId="28170"/>
    <cellStyle name="Note 5 4 3" xfId="10964"/>
    <cellStyle name="Note 5 4 3 2" xfId="13652"/>
    <cellStyle name="Note 5 4 3 2 2" xfId="19508"/>
    <cellStyle name="Note 5 4 3 2 2 2" xfId="36178"/>
    <cellStyle name="Note 5 4 3 2 3" xfId="22669"/>
    <cellStyle name="Note 5 4 3 2 3 2" xfId="39369"/>
    <cellStyle name="Note 5 4 3 2 4" xfId="25510"/>
    <cellStyle name="Note 5 4 3 2 4 2" xfId="42248"/>
    <cellStyle name="Note 5 4 3 2 5" xfId="30326"/>
    <cellStyle name="Note 5 4 3 3" xfId="17198"/>
    <cellStyle name="Note 5 4 3 3 2" xfId="33875"/>
    <cellStyle name="Note 5 4 3 4" xfId="21209"/>
    <cellStyle name="Note 5 4 3 4 2" xfId="37880"/>
    <cellStyle name="Note 5 4 3 5" xfId="18897"/>
    <cellStyle name="Note 5 4 3 5 2" xfId="35576"/>
    <cellStyle name="Note 5 4 3 6" xfId="27734"/>
    <cellStyle name="Note 5 4 4" xfId="11561"/>
    <cellStyle name="Note 5 4 4 2" xfId="14235"/>
    <cellStyle name="Note 5 4 4 2 2" xfId="19998"/>
    <cellStyle name="Note 5 4 4 2 2 2" xfId="36668"/>
    <cellStyle name="Note 5 4 4 2 3" xfId="23144"/>
    <cellStyle name="Note 5 4 4 2 3 2" xfId="39847"/>
    <cellStyle name="Note 5 4 4 2 4" xfId="25923"/>
    <cellStyle name="Note 5 4 4 2 4 2" xfId="42662"/>
    <cellStyle name="Note 5 4 4 2 5" xfId="30908"/>
    <cellStyle name="Note 5 4 4 3" xfId="17712"/>
    <cellStyle name="Note 5 4 4 3 2" xfId="34389"/>
    <cellStyle name="Note 5 4 4 4" xfId="20878"/>
    <cellStyle name="Note 5 4 4 4 2" xfId="37547"/>
    <cellStyle name="Note 5 4 4 5" xfId="22870"/>
    <cellStyle name="Note 5 4 4 5 2" xfId="39572"/>
    <cellStyle name="Note 5 4 4 6" xfId="28315"/>
    <cellStyle name="Note 5 4 5" xfId="10798"/>
    <cellStyle name="Note 5 4 5 2" xfId="13485"/>
    <cellStyle name="Note 5 4 5 2 2" xfId="19355"/>
    <cellStyle name="Note 5 4 5 2 2 2" xfId="36026"/>
    <cellStyle name="Note 5 4 5 2 3" xfId="22530"/>
    <cellStyle name="Note 5 4 5 2 3 2" xfId="39226"/>
    <cellStyle name="Note 5 4 5 2 4" xfId="25387"/>
    <cellStyle name="Note 5 4 5 2 4 2" xfId="42124"/>
    <cellStyle name="Note 5 4 5 2 5" xfId="30160"/>
    <cellStyle name="Note 5 4 5 3" xfId="17038"/>
    <cellStyle name="Note 5 4 5 3 2" xfId="33714"/>
    <cellStyle name="Note 5 4 5 4" xfId="17604"/>
    <cellStyle name="Note 5 4 5 4 2" xfId="34281"/>
    <cellStyle name="Note 5 4 5 5" xfId="21969"/>
    <cellStyle name="Note 5 4 5 5 2" xfId="38651"/>
    <cellStyle name="Note 5 4 5 6" xfId="27571"/>
    <cellStyle name="Note 5 4 6" xfId="12350"/>
    <cellStyle name="Note 5 4 6 2" xfId="15024"/>
    <cellStyle name="Note 5 4 6 2 2" xfId="20734"/>
    <cellStyle name="Note 5 4 6 2 2 2" xfId="37403"/>
    <cellStyle name="Note 5 4 6 2 3" xfId="23861"/>
    <cellStyle name="Note 5 4 6 2 3 2" xfId="40572"/>
    <cellStyle name="Note 5 4 6 2 4" xfId="26602"/>
    <cellStyle name="Note 5 4 6 2 4 2" xfId="43343"/>
    <cellStyle name="Note 5 4 6 2 5" xfId="31695"/>
    <cellStyle name="Note 5 4 6 3" xfId="18446"/>
    <cellStyle name="Note 5 4 6 3 2" xfId="35123"/>
    <cellStyle name="Note 5 4 6 4" xfId="21688"/>
    <cellStyle name="Note 5 4 6 4 2" xfId="38363"/>
    <cellStyle name="Note 5 4 6 5" xfId="24695"/>
    <cellStyle name="Note 5 4 6 5 2" xfId="41416"/>
    <cellStyle name="Note 5 4 6 6" xfId="29097"/>
    <cellStyle name="Note 5 4 7" xfId="13248"/>
    <cellStyle name="Note 5 4 7 2" xfId="19170"/>
    <cellStyle name="Note 5 4 7 2 2" xfId="35841"/>
    <cellStyle name="Note 5 4 7 3" xfId="22357"/>
    <cellStyle name="Note 5 4 7 3 2" xfId="39050"/>
    <cellStyle name="Note 5 4 7 4" xfId="25237"/>
    <cellStyle name="Note 5 4 7 4 2" xfId="41973"/>
    <cellStyle name="Note 5 4 7 5" xfId="29924"/>
    <cellStyle name="Note 5 4 8" xfId="16841"/>
    <cellStyle name="Note 5 4 8 2" xfId="33516"/>
    <cellStyle name="Note 5 4 9" xfId="21273"/>
    <cellStyle name="Note 5 4 9 2" xfId="37945"/>
    <cellStyle name="Note 5 5" xfId="11277"/>
    <cellStyle name="Note 5 5 2" xfId="11756"/>
    <cellStyle name="Note 5 5 2 2" xfId="14430"/>
    <cellStyle name="Note 5 5 2 2 2" xfId="20193"/>
    <cellStyle name="Note 5 5 2 2 2 2" xfId="36862"/>
    <cellStyle name="Note 5 5 2 2 3" xfId="23334"/>
    <cellStyle name="Note 5 5 2 2 3 2" xfId="40042"/>
    <cellStyle name="Note 5 5 2 2 4" xfId="26116"/>
    <cellStyle name="Note 5 5 2 2 4 2" xfId="42856"/>
    <cellStyle name="Note 5 5 2 2 5" xfId="31102"/>
    <cellStyle name="Note 5 5 2 3" xfId="17907"/>
    <cellStyle name="Note 5 5 2 3 2" xfId="34583"/>
    <cellStyle name="Note 5 5 2 4" xfId="16243"/>
    <cellStyle name="Note 5 5 2 4 2" xfId="32908"/>
    <cellStyle name="Note 5 5 2 5" xfId="15857"/>
    <cellStyle name="Note 5 5 2 5 2" xfId="32521"/>
    <cellStyle name="Note 5 5 2 6" xfId="28505"/>
    <cellStyle name="Note 5 5 3" xfId="12014"/>
    <cellStyle name="Note 5 5 3 2" xfId="14688"/>
    <cellStyle name="Note 5 5 3 2 2" xfId="20451"/>
    <cellStyle name="Note 5 5 3 2 2 2" xfId="37119"/>
    <cellStyle name="Note 5 5 3 2 3" xfId="23590"/>
    <cellStyle name="Note 5 5 3 2 3 2" xfId="40300"/>
    <cellStyle name="Note 5 5 3 2 4" xfId="26373"/>
    <cellStyle name="Note 5 5 3 2 4 2" xfId="43114"/>
    <cellStyle name="Note 5 5 3 2 5" xfId="31359"/>
    <cellStyle name="Note 5 5 3 3" xfId="18165"/>
    <cellStyle name="Note 5 5 3 3 2" xfId="34840"/>
    <cellStyle name="Note 5 5 3 4" xfId="21417"/>
    <cellStyle name="Note 5 5 3 4 2" xfId="38091"/>
    <cellStyle name="Note 5 5 3 5" xfId="24467"/>
    <cellStyle name="Note 5 5 3 5 2" xfId="41187"/>
    <cellStyle name="Note 5 5 3 6" xfId="28761"/>
    <cellStyle name="Note 5 5 4" xfId="12789"/>
    <cellStyle name="Note 5 5 4 2" xfId="15404"/>
    <cellStyle name="Note 5 5 4 2 2" xfId="21042"/>
    <cellStyle name="Note 5 5 4 2 2 2" xfId="37711"/>
    <cellStyle name="Note 5 5 4 2 3" xfId="24152"/>
    <cellStyle name="Note 5 5 4 2 3 2" xfId="40869"/>
    <cellStyle name="Note 5 5 4 2 4" xfId="26870"/>
    <cellStyle name="Note 5 5 4 2 4 2" xfId="43611"/>
    <cellStyle name="Note 5 5 4 2 5" xfId="32075"/>
    <cellStyle name="Note 5 5 4 3" xfId="18799"/>
    <cellStyle name="Note 5 5 4 3 2" xfId="35477"/>
    <cellStyle name="Note 5 5 4 4" xfId="22006"/>
    <cellStyle name="Note 5 5 4 4 2" xfId="38688"/>
    <cellStyle name="Note 5 5 4 5" xfId="24957"/>
    <cellStyle name="Note 5 5 4 5 2" xfId="41684"/>
    <cellStyle name="Note 5 5 4 6" xfId="29477"/>
    <cellStyle name="Note 5 5 5" xfId="13954"/>
    <cellStyle name="Note 5 5 5 2" xfId="19747"/>
    <cellStyle name="Note 5 5 5 2 2" xfId="36417"/>
    <cellStyle name="Note 5 5 5 3" xfId="22894"/>
    <cellStyle name="Note 5 5 5 3 2" xfId="39596"/>
    <cellStyle name="Note 5 5 5 4" xfId="25702"/>
    <cellStyle name="Note 5 5 5 4 2" xfId="42441"/>
    <cellStyle name="Note 5 5 5 5" xfId="30627"/>
    <cellStyle name="Note 5 5 6" xfId="17448"/>
    <cellStyle name="Note 5 5 6 2" xfId="34125"/>
    <cellStyle name="Note 5 5 7" xfId="15759"/>
    <cellStyle name="Note 5 5 7 2" xfId="32420"/>
    <cellStyle name="Note 5 5 8" xfId="21602"/>
    <cellStyle name="Note 5 5 8 2" xfId="38277"/>
    <cellStyle name="Note 5 5 9" xfId="28035"/>
    <cellStyle name="Note 5 6" xfId="10811"/>
    <cellStyle name="Note 5 6 2" xfId="13503"/>
    <cellStyle name="Note 5 6 2 2" xfId="19370"/>
    <cellStyle name="Note 5 6 2 2 2" xfId="36040"/>
    <cellStyle name="Note 5 6 2 3" xfId="22540"/>
    <cellStyle name="Note 5 6 2 3 2" xfId="39239"/>
    <cellStyle name="Note 5 6 2 4" xfId="25399"/>
    <cellStyle name="Note 5 6 2 4 2" xfId="42137"/>
    <cellStyle name="Note 5 6 2 5" xfId="30177"/>
    <cellStyle name="Note 5 6 3" xfId="17053"/>
    <cellStyle name="Note 5 6 3 2" xfId="33728"/>
    <cellStyle name="Note 5 6 4" xfId="21147"/>
    <cellStyle name="Note 5 6 4 2" xfId="37817"/>
    <cellStyle name="Note 5 6 5" xfId="16407"/>
    <cellStyle name="Note 5 6 5 2" xfId="33076"/>
    <cellStyle name="Note 5 6 6" xfId="27586"/>
    <cellStyle name="Note 5 7" xfId="10609"/>
    <cellStyle name="Note 5 7 2" xfId="13288"/>
    <cellStyle name="Note 5 7 2 2" xfId="19196"/>
    <cellStyle name="Note 5 7 2 2 2" xfId="35867"/>
    <cellStyle name="Note 5 7 2 3" xfId="22380"/>
    <cellStyle name="Note 5 7 2 3 2" xfId="39073"/>
    <cellStyle name="Note 5 7 2 4" xfId="25255"/>
    <cellStyle name="Note 5 7 2 4 2" xfId="41991"/>
    <cellStyle name="Note 5 7 2 5" xfId="29964"/>
    <cellStyle name="Note 5 7 3" xfId="16878"/>
    <cellStyle name="Note 5 7 3 2" xfId="33553"/>
    <cellStyle name="Note 5 7 4" xfId="15978"/>
    <cellStyle name="Note 5 7 4 2" xfId="32644"/>
    <cellStyle name="Note 5 7 5" xfId="16702"/>
    <cellStyle name="Note 5 7 5 2" xfId="33376"/>
    <cellStyle name="Note 5 7 6" xfId="27375"/>
    <cellStyle name="Note 5 8" xfId="12215"/>
    <cellStyle name="Note 5 8 2" xfId="14889"/>
    <cellStyle name="Note 5 8 2 2" xfId="20612"/>
    <cellStyle name="Note 5 8 2 2 2" xfId="37280"/>
    <cellStyle name="Note 5 8 2 3" xfId="23745"/>
    <cellStyle name="Note 5 8 2 3 2" xfId="40456"/>
    <cellStyle name="Note 5 8 2 4" xfId="26505"/>
    <cellStyle name="Note 5 8 2 4 2" xfId="43246"/>
    <cellStyle name="Note 5 8 2 5" xfId="31560"/>
    <cellStyle name="Note 5 8 3" xfId="18325"/>
    <cellStyle name="Note 5 8 3 2" xfId="35000"/>
    <cellStyle name="Note 5 8 4" xfId="21570"/>
    <cellStyle name="Note 5 8 4 2" xfId="38245"/>
    <cellStyle name="Note 5 8 5" xfId="24598"/>
    <cellStyle name="Note 5 8 5 2" xfId="41319"/>
    <cellStyle name="Note 5 8 6" xfId="28962"/>
    <cellStyle name="Note 5 9" xfId="13113"/>
    <cellStyle name="Note 5 9 2" xfId="19048"/>
    <cellStyle name="Note 5 9 2 2" xfId="35718"/>
    <cellStyle name="Note 5 9 3" xfId="22243"/>
    <cellStyle name="Note 5 9 3 2" xfId="38935"/>
    <cellStyle name="Note 5 9 4" xfId="25140"/>
    <cellStyle name="Note 5 9 4 2" xfId="41876"/>
    <cellStyle name="Note 5 9 5" xfId="29789"/>
    <cellStyle name="Note 6" xfId="8555"/>
    <cellStyle name="Note 6 10" xfId="16639"/>
    <cellStyle name="Note 6 10 2" xfId="33311"/>
    <cellStyle name="Note 6 11" xfId="16041"/>
    <cellStyle name="Note 6 11 2" xfId="32708"/>
    <cellStyle name="Note 6 12" xfId="16620"/>
    <cellStyle name="Note 6 12 2" xfId="33293"/>
    <cellStyle name="Note 6 13" xfId="27202"/>
    <cellStyle name="Note 6 14" xfId="43819"/>
    <cellStyle name="Note 6 15" xfId="43773"/>
    <cellStyle name="Note 6 16" xfId="10311"/>
    <cellStyle name="Note 6 2" xfId="8556"/>
    <cellStyle name="Note 6 2 10" xfId="16040"/>
    <cellStyle name="Note 6 2 10 2" xfId="32707"/>
    <cellStyle name="Note 6 2 11" xfId="16308"/>
    <cellStyle name="Note 6 2 11 2" xfId="32975"/>
    <cellStyle name="Note 6 2 12" xfId="27203"/>
    <cellStyle name="Note 6 2 13" xfId="43820"/>
    <cellStyle name="Note 6 2 14" xfId="43792"/>
    <cellStyle name="Note 6 2 15" xfId="10312"/>
    <cellStyle name="Note 6 2 2" xfId="9316"/>
    <cellStyle name="Note 6 2 2 10" xfId="27273"/>
    <cellStyle name="Note 6 2 2 11" xfId="10484"/>
    <cellStyle name="Note 6 2 2 2" xfId="9660"/>
    <cellStyle name="Note 6 2 2 2 10" xfId="11349"/>
    <cellStyle name="Note 6 2 2 2 2" xfId="11816"/>
    <cellStyle name="Note 6 2 2 2 2 2" xfId="14490"/>
    <cellStyle name="Note 6 2 2 2 2 2 2" xfId="20253"/>
    <cellStyle name="Note 6 2 2 2 2 2 2 2" xfId="36922"/>
    <cellStyle name="Note 6 2 2 2 2 2 3" xfId="23394"/>
    <cellStyle name="Note 6 2 2 2 2 2 3 2" xfId="40102"/>
    <cellStyle name="Note 6 2 2 2 2 2 4" xfId="26176"/>
    <cellStyle name="Note 6 2 2 2 2 2 4 2" xfId="42916"/>
    <cellStyle name="Note 6 2 2 2 2 2 5" xfId="31162"/>
    <cellStyle name="Note 6 2 2 2 2 3" xfId="17967"/>
    <cellStyle name="Note 6 2 2 2 2 3 2" xfId="34643"/>
    <cellStyle name="Note 6 2 2 2 2 4" xfId="16474"/>
    <cellStyle name="Note 6 2 2 2 2 4 2" xfId="33144"/>
    <cellStyle name="Note 6 2 2 2 2 5" xfId="23831"/>
    <cellStyle name="Note 6 2 2 2 2 5 2" xfId="40542"/>
    <cellStyle name="Note 6 2 2 2 2 6" xfId="28565"/>
    <cellStyle name="Note 6 2 2 2 3" xfId="12070"/>
    <cellStyle name="Note 6 2 2 2 3 2" xfId="14744"/>
    <cellStyle name="Note 6 2 2 2 3 2 2" xfId="20507"/>
    <cellStyle name="Note 6 2 2 2 3 2 2 2" xfId="37175"/>
    <cellStyle name="Note 6 2 2 2 3 2 3" xfId="23646"/>
    <cellStyle name="Note 6 2 2 2 3 2 3 2" xfId="40356"/>
    <cellStyle name="Note 6 2 2 2 3 2 4" xfId="26429"/>
    <cellStyle name="Note 6 2 2 2 3 2 4 2" xfId="43170"/>
    <cellStyle name="Note 6 2 2 2 3 2 5" xfId="31415"/>
    <cellStyle name="Note 6 2 2 2 3 3" xfId="18221"/>
    <cellStyle name="Note 6 2 2 2 3 3 2" xfId="34896"/>
    <cellStyle name="Note 6 2 2 2 3 4" xfId="21473"/>
    <cellStyle name="Note 6 2 2 2 3 4 2" xfId="38147"/>
    <cellStyle name="Note 6 2 2 2 3 5" xfId="24523"/>
    <cellStyle name="Note 6 2 2 2 3 5 2" xfId="41243"/>
    <cellStyle name="Note 6 2 2 2 3 6" xfId="28817"/>
    <cellStyle name="Note 6 2 2 2 4" xfId="12866"/>
    <cellStyle name="Note 6 2 2 2 4 2" xfId="15479"/>
    <cellStyle name="Note 6 2 2 2 4 2 2" xfId="21110"/>
    <cellStyle name="Note 6 2 2 2 4 2 2 2" xfId="37779"/>
    <cellStyle name="Note 6 2 2 2 4 2 3" xfId="24222"/>
    <cellStyle name="Note 6 2 2 2 4 2 3 2" xfId="40939"/>
    <cellStyle name="Note 6 2 2 2 4 2 4" xfId="26928"/>
    <cellStyle name="Note 6 2 2 2 4 2 4 2" xfId="43669"/>
    <cellStyle name="Note 6 2 2 2 4 2 5" xfId="32150"/>
    <cellStyle name="Note 6 2 2 2 4 3" xfId="18869"/>
    <cellStyle name="Note 6 2 2 2 4 3 2" xfId="35547"/>
    <cellStyle name="Note 6 2 2 2 4 4" xfId="22077"/>
    <cellStyle name="Note 6 2 2 2 4 4 2" xfId="38759"/>
    <cellStyle name="Note 6 2 2 2 4 5" xfId="25015"/>
    <cellStyle name="Note 6 2 2 2 4 5 2" xfId="41742"/>
    <cellStyle name="Note 6 2 2 2 4 6" xfId="29552"/>
    <cellStyle name="Note 6 2 2 2 5" xfId="14027"/>
    <cellStyle name="Note 6 2 2 2 5 2" xfId="19814"/>
    <cellStyle name="Note 6 2 2 2 5 2 2" xfId="36484"/>
    <cellStyle name="Note 6 2 2 2 5 3" xfId="22962"/>
    <cellStyle name="Note 6 2 2 2 5 3 2" xfId="39664"/>
    <cellStyle name="Note 6 2 2 2 5 4" xfId="25758"/>
    <cellStyle name="Note 6 2 2 2 5 4 2" xfId="42497"/>
    <cellStyle name="Note 6 2 2 2 5 5" xfId="30700"/>
    <cellStyle name="Note 6 2 2 2 6" xfId="17520"/>
    <cellStyle name="Note 6 2 2 2 6 2" xfId="34197"/>
    <cellStyle name="Note 6 2 2 2 7" xfId="17024"/>
    <cellStyle name="Note 6 2 2 2 7 2" xfId="33700"/>
    <cellStyle name="Note 6 2 2 2 8" xfId="15962"/>
    <cellStyle name="Note 6 2 2 2 8 2" xfId="32628"/>
    <cellStyle name="Note 6 2 2 2 9" xfId="28108"/>
    <cellStyle name="Note 6 2 2 3" xfId="10897"/>
    <cellStyle name="Note 6 2 2 3 2" xfId="13590"/>
    <cellStyle name="Note 6 2 2 3 2 2" xfId="19452"/>
    <cellStyle name="Note 6 2 2 3 2 2 2" xfId="36122"/>
    <cellStyle name="Note 6 2 2 3 2 3" xfId="22619"/>
    <cellStyle name="Note 6 2 2 3 2 3 2" xfId="39319"/>
    <cellStyle name="Note 6 2 2 3 2 4" xfId="25469"/>
    <cellStyle name="Note 6 2 2 3 2 4 2" xfId="42207"/>
    <cellStyle name="Note 6 2 2 3 2 5" xfId="30264"/>
    <cellStyle name="Note 6 2 2 3 3" xfId="17137"/>
    <cellStyle name="Note 6 2 2 3 3 2" xfId="33813"/>
    <cellStyle name="Note 6 2 2 3 4" xfId="16558"/>
    <cellStyle name="Note 6 2 2 3 4 2" xfId="33231"/>
    <cellStyle name="Note 6 2 2 3 5" xfId="16415"/>
    <cellStyle name="Note 6 2 2 3 5 2" xfId="33084"/>
    <cellStyle name="Note 6 2 2 3 6" xfId="27672"/>
    <cellStyle name="Note 6 2 2 4" xfId="11516"/>
    <cellStyle name="Note 6 2 2 4 2" xfId="14190"/>
    <cellStyle name="Note 6 2 2 4 2 2" xfId="19953"/>
    <cellStyle name="Note 6 2 2 4 2 2 2" xfId="36623"/>
    <cellStyle name="Note 6 2 2 4 2 3" xfId="23099"/>
    <cellStyle name="Note 6 2 2 4 2 3 2" xfId="39802"/>
    <cellStyle name="Note 6 2 2 4 2 4" xfId="25878"/>
    <cellStyle name="Note 6 2 2 4 2 4 2" xfId="42617"/>
    <cellStyle name="Note 6 2 2 4 2 5" xfId="30863"/>
    <cellStyle name="Note 6 2 2 4 3" xfId="17667"/>
    <cellStyle name="Note 6 2 2 4 3 2" xfId="34344"/>
    <cellStyle name="Note 6 2 2 4 4" xfId="15734"/>
    <cellStyle name="Note 6 2 2 4 4 2" xfId="32395"/>
    <cellStyle name="Note 6 2 2 4 5" xfId="21600"/>
    <cellStyle name="Note 6 2 2 4 5 2" xfId="38275"/>
    <cellStyle name="Note 6 2 2 4 6" xfId="28270"/>
    <cellStyle name="Note 6 2 2 5" xfId="12288"/>
    <cellStyle name="Note 6 2 2 5 2" xfId="14962"/>
    <cellStyle name="Note 6 2 2 5 2 2" xfId="20680"/>
    <cellStyle name="Note 6 2 2 5 2 2 2" xfId="37348"/>
    <cellStyle name="Note 6 2 2 5 2 3" xfId="23810"/>
    <cellStyle name="Note 6 2 2 5 2 3 2" xfId="40521"/>
    <cellStyle name="Note 6 2 2 5 2 4" xfId="26561"/>
    <cellStyle name="Note 6 2 2 5 2 4 2" xfId="43302"/>
    <cellStyle name="Note 6 2 2 5 2 5" xfId="31633"/>
    <cellStyle name="Note 6 2 2 5 3" xfId="18393"/>
    <cellStyle name="Note 6 2 2 5 3 2" xfId="35068"/>
    <cellStyle name="Note 6 2 2 5 4" xfId="21636"/>
    <cellStyle name="Note 6 2 2 5 4 2" xfId="38311"/>
    <cellStyle name="Note 6 2 2 5 5" xfId="24654"/>
    <cellStyle name="Note 6 2 2 5 5 2" xfId="41375"/>
    <cellStyle name="Note 6 2 2 5 6" xfId="29035"/>
    <cellStyle name="Note 6 2 2 6" xfId="13186"/>
    <cellStyle name="Note 6 2 2 6 2" xfId="19115"/>
    <cellStyle name="Note 6 2 2 6 2 2" xfId="35786"/>
    <cellStyle name="Note 6 2 2 6 3" xfId="22307"/>
    <cellStyle name="Note 6 2 2 6 3 2" xfId="39000"/>
    <cellStyle name="Note 6 2 2 6 4" xfId="25196"/>
    <cellStyle name="Note 6 2 2 6 4 2" xfId="41932"/>
    <cellStyle name="Note 6 2 2 6 5" xfId="29862"/>
    <cellStyle name="Note 6 2 2 7" xfId="16772"/>
    <cellStyle name="Note 6 2 2 7 2" xfId="33446"/>
    <cellStyle name="Note 6 2 2 8" xfId="16815"/>
    <cellStyle name="Note 6 2 2 8 2" xfId="33490"/>
    <cellStyle name="Note 6 2 2 9" xfId="16322"/>
    <cellStyle name="Note 6 2 2 9 2" xfId="32991"/>
    <cellStyle name="Note 6 2 3" xfId="9192"/>
    <cellStyle name="Note 6 2 3 10" xfId="16375"/>
    <cellStyle name="Note 6 2 3 10 2" xfId="33043"/>
    <cellStyle name="Note 6 2 3 11" xfId="27338"/>
    <cellStyle name="Note 6 2 3 12" xfId="10560"/>
    <cellStyle name="Note 6 2 3 2" xfId="9661"/>
    <cellStyle name="Note 6 2 3 2 10" xfId="11418"/>
    <cellStyle name="Note 6 2 3 2 2" xfId="11864"/>
    <cellStyle name="Note 6 2 3 2 2 2" xfId="14538"/>
    <cellStyle name="Note 6 2 3 2 2 2 2" xfId="20301"/>
    <cellStyle name="Note 6 2 3 2 2 2 2 2" xfId="36970"/>
    <cellStyle name="Note 6 2 3 2 2 2 3" xfId="23442"/>
    <cellStyle name="Note 6 2 3 2 2 2 3 2" xfId="40150"/>
    <cellStyle name="Note 6 2 3 2 2 2 4" xfId="26224"/>
    <cellStyle name="Note 6 2 3 2 2 2 4 2" xfId="42964"/>
    <cellStyle name="Note 6 2 3 2 2 2 5" xfId="31210"/>
    <cellStyle name="Note 6 2 3 2 2 3" xfId="18015"/>
    <cellStyle name="Note 6 2 3 2 2 3 2" xfId="34691"/>
    <cellStyle name="Note 6 2 3 2 2 4" xfId="16236"/>
    <cellStyle name="Note 6 2 3 2 2 4 2" xfId="32901"/>
    <cellStyle name="Note 6 2 3 2 2 5" xfId="16021"/>
    <cellStyle name="Note 6 2 3 2 2 5 2" xfId="32687"/>
    <cellStyle name="Note 6 2 3 2 2 6" xfId="28613"/>
    <cellStyle name="Note 6 2 3 2 3" xfId="12114"/>
    <cellStyle name="Note 6 2 3 2 3 2" xfId="14788"/>
    <cellStyle name="Note 6 2 3 2 3 2 2" xfId="20551"/>
    <cellStyle name="Note 6 2 3 2 3 2 2 2" xfId="37219"/>
    <cellStyle name="Note 6 2 3 2 3 2 3" xfId="23690"/>
    <cellStyle name="Note 6 2 3 2 3 2 3 2" xfId="40400"/>
    <cellStyle name="Note 6 2 3 2 3 2 4" xfId="26473"/>
    <cellStyle name="Note 6 2 3 2 3 2 4 2" xfId="43214"/>
    <cellStyle name="Note 6 2 3 2 3 2 5" xfId="31459"/>
    <cellStyle name="Note 6 2 3 2 3 3" xfId="18265"/>
    <cellStyle name="Note 6 2 3 2 3 3 2" xfId="34940"/>
    <cellStyle name="Note 6 2 3 2 3 4" xfId="21517"/>
    <cellStyle name="Note 6 2 3 2 3 4 2" xfId="38191"/>
    <cellStyle name="Note 6 2 3 2 3 5" xfId="24567"/>
    <cellStyle name="Note 6 2 3 2 3 5 2" xfId="41287"/>
    <cellStyle name="Note 6 2 3 2 3 6" xfId="28861"/>
    <cellStyle name="Note 6 2 3 2 4" xfId="12931"/>
    <cellStyle name="Note 6 2 3 2 4 2" xfId="15544"/>
    <cellStyle name="Note 6 2 3 2 4 2 2" xfId="21166"/>
    <cellStyle name="Note 6 2 3 2 4 2 2 2" xfId="37836"/>
    <cellStyle name="Note 6 2 3 2 4 2 3" xfId="24279"/>
    <cellStyle name="Note 6 2 3 2 4 2 3 2" xfId="40996"/>
    <cellStyle name="Note 6 2 3 2 4 2 4" xfId="26972"/>
    <cellStyle name="Note 6 2 3 2 4 2 4 2" xfId="43713"/>
    <cellStyle name="Note 6 2 3 2 4 2 5" xfId="32215"/>
    <cellStyle name="Note 6 2 3 2 4 3" xfId="18924"/>
    <cellStyle name="Note 6 2 3 2 4 3 2" xfId="35603"/>
    <cellStyle name="Note 6 2 3 2 4 4" xfId="22133"/>
    <cellStyle name="Note 6 2 3 2 4 4 2" xfId="38816"/>
    <cellStyle name="Note 6 2 3 2 4 5" xfId="25059"/>
    <cellStyle name="Note 6 2 3 2 4 5 2" xfId="41786"/>
    <cellStyle name="Note 6 2 3 2 4 6" xfId="29617"/>
    <cellStyle name="Note 6 2 3 2 5" xfId="14092"/>
    <cellStyle name="Note 6 2 3 2 5 2" xfId="19870"/>
    <cellStyle name="Note 6 2 3 2 5 2 2" xfId="36540"/>
    <cellStyle name="Note 6 2 3 2 5 3" xfId="23020"/>
    <cellStyle name="Note 6 2 3 2 5 3 2" xfId="39722"/>
    <cellStyle name="Note 6 2 3 2 5 4" xfId="25802"/>
    <cellStyle name="Note 6 2 3 2 5 4 2" xfId="42541"/>
    <cellStyle name="Note 6 2 3 2 5 5" xfId="30765"/>
    <cellStyle name="Note 6 2 3 2 6" xfId="17586"/>
    <cellStyle name="Note 6 2 3 2 6 2" xfId="34263"/>
    <cellStyle name="Note 6 2 3 2 7" xfId="16810"/>
    <cellStyle name="Note 6 2 3 2 7 2" xfId="33485"/>
    <cellStyle name="Note 6 2 3 2 8" xfId="16671"/>
    <cellStyle name="Note 6 2 3 2 8 2" xfId="33344"/>
    <cellStyle name="Note 6 2 3 2 9" xfId="28173"/>
    <cellStyle name="Note 6 2 3 3" xfId="10967"/>
    <cellStyle name="Note 6 2 3 3 2" xfId="13655"/>
    <cellStyle name="Note 6 2 3 3 2 2" xfId="19511"/>
    <cellStyle name="Note 6 2 3 3 2 2 2" xfId="36181"/>
    <cellStyle name="Note 6 2 3 3 2 3" xfId="22672"/>
    <cellStyle name="Note 6 2 3 3 2 3 2" xfId="39372"/>
    <cellStyle name="Note 6 2 3 3 2 4" xfId="25513"/>
    <cellStyle name="Note 6 2 3 3 2 4 2" xfId="42251"/>
    <cellStyle name="Note 6 2 3 3 2 5" xfId="30329"/>
    <cellStyle name="Note 6 2 3 3 3" xfId="17201"/>
    <cellStyle name="Note 6 2 3 3 3 2" xfId="33878"/>
    <cellStyle name="Note 6 2 3 3 4" xfId="18651"/>
    <cellStyle name="Note 6 2 3 3 4 2" xfId="35328"/>
    <cellStyle name="Note 6 2 3 3 5" xfId="19189"/>
    <cellStyle name="Note 6 2 3 3 5 2" xfId="35860"/>
    <cellStyle name="Note 6 2 3 3 6" xfId="27737"/>
    <cellStyle name="Note 6 2 3 4" xfId="11564"/>
    <cellStyle name="Note 6 2 3 4 2" xfId="14238"/>
    <cellStyle name="Note 6 2 3 4 2 2" xfId="20001"/>
    <cellStyle name="Note 6 2 3 4 2 2 2" xfId="36671"/>
    <cellStyle name="Note 6 2 3 4 2 3" xfId="23147"/>
    <cellStyle name="Note 6 2 3 4 2 3 2" xfId="39850"/>
    <cellStyle name="Note 6 2 3 4 2 4" xfId="25926"/>
    <cellStyle name="Note 6 2 3 4 2 4 2" xfId="42665"/>
    <cellStyle name="Note 6 2 3 4 2 5" xfId="30911"/>
    <cellStyle name="Note 6 2 3 4 3" xfId="17715"/>
    <cellStyle name="Note 6 2 3 4 3 2" xfId="34392"/>
    <cellStyle name="Note 6 2 3 4 4" xfId="16492"/>
    <cellStyle name="Note 6 2 3 4 4 2" xfId="33164"/>
    <cellStyle name="Note 6 2 3 4 5" xfId="19418"/>
    <cellStyle name="Note 6 2 3 4 5 2" xfId="36088"/>
    <cellStyle name="Note 6 2 3 4 6" xfId="28318"/>
    <cellStyle name="Note 6 2 3 5" xfId="11538"/>
    <cellStyle name="Note 6 2 3 5 2" xfId="14212"/>
    <cellStyle name="Note 6 2 3 5 2 2" xfId="19975"/>
    <cellStyle name="Note 6 2 3 5 2 2 2" xfId="36645"/>
    <cellStyle name="Note 6 2 3 5 2 3" xfId="23121"/>
    <cellStyle name="Note 6 2 3 5 2 3 2" xfId="39824"/>
    <cellStyle name="Note 6 2 3 5 2 4" xfId="25900"/>
    <cellStyle name="Note 6 2 3 5 2 4 2" xfId="42639"/>
    <cellStyle name="Note 6 2 3 5 2 5" xfId="30885"/>
    <cellStyle name="Note 6 2 3 5 3" xfId="17689"/>
    <cellStyle name="Note 6 2 3 5 3 2" xfId="34366"/>
    <cellStyle name="Note 6 2 3 5 4" xfId="19839"/>
    <cellStyle name="Note 6 2 3 5 4 2" xfId="36509"/>
    <cellStyle name="Note 6 2 3 5 5" xfId="16192"/>
    <cellStyle name="Note 6 2 3 5 5 2" xfId="32857"/>
    <cellStyle name="Note 6 2 3 5 6" xfId="28292"/>
    <cellStyle name="Note 6 2 3 6" xfId="12353"/>
    <cellStyle name="Note 6 2 3 6 2" xfId="15027"/>
    <cellStyle name="Note 6 2 3 6 2 2" xfId="20737"/>
    <cellStyle name="Note 6 2 3 6 2 2 2" xfId="37406"/>
    <cellStyle name="Note 6 2 3 6 2 3" xfId="23864"/>
    <cellStyle name="Note 6 2 3 6 2 3 2" xfId="40575"/>
    <cellStyle name="Note 6 2 3 6 2 4" xfId="26605"/>
    <cellStyle name="Note 6 2 3 6 2 4 2" xfId="43346"/>
    <cellStyle name="Note 6 2 3 6 2 5" xfId="31698"/>
    <cellStyle name="Note 6 2 3 6 3" xfId="18449"/>
    <cellStyle name="Note 6 2 3 6 3 2" xfId="35126"/>
    <cellStyle name="Note 6 2 3 6 4" xfId="21691"/>
    <cellStyle name="Note 6 2 3 6 4 2" xfId="38366"/>
    <cellStyle name="Note 6 2 3 6 5" xfId="24698"/>
    <cellStyle name="Note 6 2 3 6 5 2" xfId="41419"/>
    <cellStyle name="Note 6 2 3 6 6" xfId="29100"/>
    <cellStyle name="Note 6 2 3 7" xfId="13251"/>
    <cellStyle name="Note 6 2 3 7 2" xfId="19173"/>
    <cellStyle name="Note 6 2 3 7 2 2" xfId="35844"/>
    <cellStyle name="Note 6 2 3 7 3" xfId="22360"/>
    <cellStyle name="Note 6 2 3 7 3 2" xfId="39053"/>
    <cellStyle name="Note 6 2 3 7 4" xfId="25240"/>
    <cellStyle name="Note 6 2 3 7 4 2" xfId="41976"/>
    <cellStyle name="Note 6 2 3 7 5" xfId="29927"/>
    <cellStyle name="Note 6 2 3 8" xfId="16844"/>
    <cellStyle name="Note 6 2 3 8 2" xfId="33519"/>
    <cellStyle name="Note 6 2 3 9" xfId="19004"/>
    <cellStyle name="Note 6 2 3 9 2" xfId="35676"/>
    <cellStyle name="Note 6 2 4" xfId="9432"/>
    <cellStyle name="Note 6 2 4 10" xfId="11280"/>
    <cellStyle name="Note 6 2 4 2" xfId="11759"/>
    <cellStyle name="Note 6 2 4 2 2" xfId="14433"/>
    <cellStyle name="Note 6 2 4 2 2 2" xfId="20196"/>
    <cellStyle name="Note 6 2 4 2 2 2 2" xfId="36865"/>
    <cellStyle name="Note 6 2 4 2 2 3" xfId="23337"/>
    <cellStyle name="Note 6 2 4 2 2 3 2" xfId="40045"/>
    <cellStyle name="Note 6 2 4 2 2 4" xfId="26119"/>
    <cellStyle name="Note 6 2 4 2 2 4 2" xfId="42859"/>
    <cellStyle name="Note 6 2 4 2 2 5" xfId="31105"/>
    <cellStyle name="Note 6 2 4 2 3" xfId="17910"/>
    <cellStyle name="Note 6 2 4 2 3 2" xfId="34586"/>
    <cellStyle name="Note 6 2 4 2 4" xfId="15601"/>
    <cellStyle name="Note 6 2 4 2 4 2" xfId="32272"/>
    <cellStyle name="Note 6 2 4 2 5" xfId="22099"/>
    <cellStyle name="Note 6 2 4 2 5 2" xfId="38781"/>
    <cellStyle name="Note 6 2 4 2 6" xfId="28508"/>
    <cellStyle name="Note 6 2 4 3" xfId="12017"/>
    <cellStyle name="Note 6 2 4 3 2" xfId="14691"/>
    <cellStyle name="Note 6 2 4 3 2 2" xfId="20454"/>
    <cellStyle name="Note 6 2 4 3 2 2 2" xfId="37122"/>
    <cellStyle name="Note 6 2 4 3 2 3" xfId="23593"/>
    <cellStyle name="Note 6 2 4 3 2 3 2" xfId="40303"/>
    <cellStyle name="Note 6 2 4 3 2 4" xfId="26376"/>
    <cellStyle name="Note 6 2 4 3 2 4 2" xfId="43117"/>
    <cellStyle name="Note 6 2 4 3 2 5" xfId="31362"/>
    <cellStyle name="Note 6 2 4 3 3" xfId="18168"/>
    <cellStyle name="Note 6 2 4 3 3 2" xfId="34843"/>
    <cellStyle name="Note 6 2 4 3 4" xfId="21420"/>
    <cellStyle name="Note 6 2 4 3 4 2" xfId="38094"/>
    <cellStyle name="Note 6 2 4 3 5" xfId="24470"/>
    <cellStyle name="Note 6 2 4 3 5 2" xfId="41190"/>
    <cellStyle name="Note 6 2 4 3 6" xfId="28764"/>
    <cellStyle name="Note 6 2 4 4" xfId="12792"/>
    <cellStyle name="Note 6 2 4 4 2" xfId="15407"/>
    <cellStyle name="Note 6 2 4 4 2 2" xfId="21045"/>
    <cellStyle name="Note 6 2 4 4 2 2 2" xfId="37714"/>
    <cellStyle name="Note 6 2 4 4 2 3" xfId="24155"/>
    <cellStyle name="Note 6 2 4 4 2 3 2" xfId="40872"/>
    <cellStyle name="Note 6 2 4 4 2 4" xfId="26873"/>
    <cellStyle name="Note 6 2 4 4 2 4 2" xfId="43614"/>
    <cellStyle name="Note 6 2 4 4 2 5" xfId="32078"/>
    <cellStyle name="Note 6 2 4 4 3" xfId="18802"/>
    <cellStyle name="Note 6 2 4 4 3 2" xfId="35480"/>
    <cellStyle name="Note 6 2 4 4 4" xfId="22009"/>
    <cellStyle name="Note 6 2 4 4 4 2" xfId="38691"/>
    <cellStyle name="Note 6 2 4 4 5" xfId="24960"/>
    <cellStyle name="Note 6 2 4 4 5 2" xfId="41687"/>
    <cellStyle name="Note 6 2 4 4 6" xfId="29480"/>
    <cellStyle name="Note 6 2 4 5" xfId="13957"/>
    <cellStyle name="Note 6 2 4 5 2" xfId="19750"/>
    <cellStyle name="Note 6 2 4 5 2 2" xfId="36420"/>
    <cellStyle name="Note 6 2 4 5 3" xfId="22897"/>
    <cellStyle name="Note 6 2 4 5 3 2" xfId="39599"/>
    <cellStyle name="Note 6 2 4 5 4" xfId="25705"/>
    <cellStyle name="Note 6 2 4 5 4 2" xfId="42444"/>
    <cellStyle name="Note 6 2 4 5 5" xfId="30630"/>
    <cellStyle name="Note 6 2 4 6" xfId="17451"/>
    <cellStyle name="Note 6 2 4 6 2" xfId="34128"/>
    <cellStyle name="Note 6 2 4 7" xfId="21240"/>
    <cellStyle name="Note 6 2 4 7 2" xfId="37911"/>
    <cellStyle name="Note 6 2 4 8" xfId="22928"/>
    <cellStyle name="Note 6 2 4 8 2" xfId="39630"/>
    <cellStyle name="Note 6 2 4 9" xfId="28038"/>
    <cellStyle name="Note 6 2 5" xfId="10814"/>
    <cellStyle name="Note 6 2 5 2" xfId="13506"/>
    <cellStyle name="Note 6 2 5 2 2" xfId="19373"/>
    <cellStyle name="Note 6 2 5 2 2 2" xfId="36043"/>
    <cellStyle name="Note 6 2 5 2 3" xfId="22543"/>
    <cellStyle name="Note 6 2 5 2 3 2" xfId="39242"/>
    <cellStyle name="Note 6 2 5 2 4" xfId="25402"/>
    <cellStyle name="Note 6 2 5 2 4 2" xfId="42140"/>
    <cellStyle name="Note 6 2 5 2 5" xfId="30180"/>
    <cellStyle name="Note 6 2 5 3" xfId="17056"/>
    <cellStyle name="Note 6 2 5 3 2" xfId="33731"/>
    <cellStyle name="Note 6 2 5 4" xfId="16824"/>
    <cellStyle name="Note 6 2 5 4 2" xfId="33499"/>
    <cellStyle name="Note 6 2 5 5" xfId="21229"/>
    <cellStyle name="Note 6 2 5 5 2" xfId="37900"/>
    <cellStyle name="Note 6 2 5 6" xfId="27589"/>
    <cellStyle name="Note 6 2 6" xfId="11454"/>
    <cellStyle name="Note 6 2 6 2" xfId="14128"/>
    <cellStyle name="Note 6 2 6 2 2" xfId="19891"/>
    <cellStyle name="Note 6 2 6 2 2 2" xfId="36561"/>
    <cellStyle name="Note 6 2 6 2 3" xfId="23038"/>
    <cellStyle name="Note 6 2 6 2 3 2" xfId="39740"/>
    <cellStyle name="Note 6 2 6 2 4" xfId="25816"/>
    <cellStyle name="Note 6 2 6 2 4 2" xfId="42555"/>
    <cellStyle name="Note 6 2 6 2 5" xfId="30801"/>
    <cellStyle name="Note 6 2 6 3" xfId="17605"/>
    <cellStyle name="Note 6 2 6 3 2" xfId="34282"/>
    <cellStyle name="Note 6 2 6 4" xfId="21263"/>
    <cellStyle name="Note 6 2 6 4 2" xfId="37935"/>
    <cellStyle name="Note 6 2 6 5" xfId="22585"/>
    <cellStyle name="Note 6 2 6 5 2" xfId="39284"/>
    <cellStyle name="Note 6 2 6 6" xfId="28209"/>
    <cellStyle name="Note 6 2 7" xfId="12218"/>
    <cellStyle name="Note 6 2 7 2" xfId="14892"/>
    <cellStyle name="Note 6 2 7 2 2" xfId="20615"/>
    <cellStyle name="Note 6 2 7 2 2 2" xfId="37283"/>
    <cellStyle name="Note 6 2 7 2 3" xfId="23748"/>
    <cellStyle name="Note 6 2 7 2 3 2" xfId="40459"/>
    <cellStyle name="Note 6 2 7 2 4" xfId="26508"/>
    <cellStyle name="Note 6 2 7 2 4 2" xfId="43249"/>
    <cellStyle name="Note 6 2 7 2 5" xfId="31563"/>
    <cellStyle name="Note 6 2 7 3" xfId="18328"/>
    <cellStyle name="Note 6 2 7 3 2" xfId="35003"/>
    <cellStyle name="Note 6 2 7 4" xfId="21573"/>
    <cellStyle name="Note 6 2 7 4 2" xfId="38248"/>
    <cellStyle name="Note 6 2 7 5" xfId="24601"/>
    <cellStyle name="Note 6 2 7 5 2" xfId="41322"/>
    <cellStyle name="Note 6 2 7 6" xfId="28965"/>
    <cellStyle name="Note 6 2 8" xfId="13116"/>
    <cellStyle name="Note 6 2 8 2" xfId="19051"/>
    <cellStyle name="Note 6 2 8 2 2" xfId="35721"/>
    <cellStyle name="Note 6 2 8 3" xfId="22246"/>
    <cellStyle name="Note 6 2 8 3 2" xfId="38938"/>
    <cellStyle name="Note 6 2 8 4" xfId="25143"/>
    <cellStyle name="Note 6 2 8 4 2" xfId="41879"/>
    <cellStyle name="Note 6 2 8 5" xfId="29792"/>
    <cellStyle name="Note 6 2 9" xfId="16640"/>
    <cellStyle name="Note 6 2 9 2" xfId="33312"/>
    <cellStyle name="Note 6 3" xfId="9315"/>
    <cellStyle name="Note 6 3 10" xfId="27272"/>
    <cellStyle name="Note 6 3 11" xfId="10483"/>
    <cellStyle name="Note 6 3 2" xfId="9662"/>
    <cellStyle name="Note 6 3 2 10" xfId="11348"/>
    <cellStyle name="Note 6 3 2 2" xfId="11815"/>
    <cellStyle name="Note 6 3 2 2 2" xfId="14489"/>
    <cellStyle name="Note 6 3 2 2 2 2" xfId="20252"/>
    <cellStyle name="Note 6 3 2 2 2 2 2" xfId="36921"/>
    <cellStyle name="Note 6 3 2 2 2 3" xfId="23393"/>
    <cellStyle name="Note 6 3 2 2 2 3 2" xfId="40101"/>
    <cellStyle name="Note 6 3 2 2 2 4" xfId="26175"/>
    <cellStyle name="Note 6 3 2 2 2 4 2" xfId="42915"/>
    <cellStyle name="Note 6 3 2 2 2 5" xfId="31161"/>
    <cellStyle name="Note 6 3 2 2 3" xfId="17966"/>
    <cellStyle name="Note 6 3 2 2 3 2" xfId="34642"/>
    <cellStyle name="Note 6 3 2 2 4" xfId="15591"/>
    <cellStyle name="Note 6 3 2 2 4 2" xfId="32262"/>
    <cellStyle name="Note 6 3 2 2 5" xfId="22328"/>
    <cellStyle name="Note 6 3 2 2 5 2" xfId="39021"/>
    <cellStyle name="Note 6 3 2 2 6" xfId="28564"/>
    <cellStyle name="Note 6 3 2 3" xfId="12069"/>
    <cellStyle name="Note 6 3 2 3 2" xfId="14743"/>
    <cellStyle name="Note 6 3 2 3 2 2" xfId="20506"/>
    <cellStyle name="Note 6 3 2 3 2 2 2" xfId="37174"/>
    <cellStyle name="Note 6 3 2 3 2 3" xfId="23645"/>
    <cellStyle name="Note 6 3 2 3 2 3 2" xfId="40355"/>
    <cellStyle name="Note 6 3 2 3 2 4" xfId="26428"/>
    <cellStyle name="Note 6 3 2 3 2 4 2" xfId="43169"/>
    <cellStyle name="Note 6 3 2 3 2 5" xfId="31414"/>
    <cellStyle name="Note 6 3 2 3 3" xfId="18220"/>
    <cellStyle name="Note 6 3 2 3 3 2" xfId="34895"/>
    <cellStyle name="Note 6 3 2 3 4" xfId="21472"/>
    <cellStyle name="Note 6 3 2 3 4 2" xfId="38146"/>
    <cellStyle name="Note 6 3 2 3 5" xfId="24522"/>
    <cellStyle name="Note 6 3 2 3 5 2" xfId="41242"/>
    <cellStyle name="Note 6 3 2 3 6" xfId="28816"/>
    <cellStyle name="Note 6 3 2 4" xfId="12865"/>
    <cellStyle name="Note 6 3 2 4 2" xfId="15478"/>
    <cellStyle name="Note 6 3 2 4 2 2" xfId="21109"/>
    <cellStyle name="Note 6 3 2 4 2 2 2" xfId="37778"/>
    <cellStyle name="Note 6 3 2 4 2 3" xfId="24221"/>
    <cellStyle name="Note 6 3 2 4 2 3 2" xfId="40938"/>
    <cellStyle name="Note 6 3 2 4 2 4" xfId="26927"/>
    <cellStyle name="Note 6 3 2 4 2 4 2" xfId="43668"/>
    <cellStyle name="Note 6 3 2 4 2 5" xfId="32149"/>
    <cellStyle name="Note 6 3 2 4 3" xfId="18868"/>
    <cellStyle name="Note 6 3 2 4 3 2" xfId="35546"/>
    <cellStyle name="Note 6 3 2 4 4" xfId="22076"/>
    <cellStyle name="Note 6 3 2 4 4 2" xfId="38758"/>
    <cellStyle name="Note 6 3 2 4 5" xfId="25014"/>
    <cellStyle name="Note 6 3 2 4 5 2" xfId="41741"/>
    <cellStyle name="Note 6 3 2 4 6" xfId="29551"/>
    <cellStyle name="Note 6 3 2 5" xfId="14026"/>
    <cellStyle name="Note 6 3 2 5 2" xfId="19813"/>
    <cellStyle name="Note 6 3 2 5 2 2" xfId="36483"/>
    <cellStyle name="Note 6 3 2 5 3" xfId="22961"/>
    <cellStyle name="Note 6 3 2 5 3 2" xfId="39663"/>
    <cellStyle name="Note 6 3 2 5 4" xfId="25757"/>
    <cellStyle name="Note 6 3 2 5 4 2" xfId="42496"/>
    <cellStyle name="Note 6 3 2 5 5" xfId="30699"/>
    <cellStyle name="Note 6 3 2 6" xfId="17519"/>
    <cellStyle name="Note 6 3 2 6 2" xfId="34196"/>
    <cellStyle name="Note 6 3 2 7" xfId="19344"/>
    <cellStyle name="Note 6 3 2 7 2" xfId="36015"/>
    <cellStyle name="Note 6 3 2 8" xfId="22403"/>
    <cellStyle name="Note 6 3 2 8 2" xfId="39096"/>
    <cellStyle name="Note 6 3 2 9" xfId="28107"/>
    <cellStyle name="Note 6 3 3" xfId="10896"/>
    <cellStyle name="Note 6 3 3 2" xfId="13589"/>
    <cellStyle name="Note 6 3 3 2 2" xfId="19451"/>
    <cellStyle name="Note 6 3 3 2 2 2" xfId="36121"/>
    <cellStyle name="Note 6 3 3 2 3" xfId="22618"/>
    <cellStyle name="Note 6 3 3 2 3 2" xfId="39318"/>
    <cellStyle name="Note 6 3 3 2 4" xfId="25468"/>
    <cellStyle name="Note 6 3 3 2 4 2" xfId="42206"/>
    <cellStyle name="Note 6 3 3 2 5" xfId="30263"/>
    <cellStyle name="Note 6 3 3 3" xfId="17136"/>
    <cellStyle name="Note 6 3 3 3 2" xfId="33812"/>
    <cellStyle name="Note 6 3 3 4" xfId="16559"/>
    <cellStyle name="Note 6 3 3 4 2" xfId="33232"/>
    <cellStyle name="Note 6 3 3 5" xfId="16146"/>
    <cellStyle name="Note 6 3 3 5 2" xfId="32811"/>
    <cellStyle name="Note 6 3 3 6" xfId="27671"/>
    <cellStyle name="Note 6 3 4" xfId="11515"/>
    <cellStyle name="Note 6 3 4 2" xfId="14189"/>
    <cellStyle name="Note 6 3 4 2 2" xfId="19952"/>
    <cellStyle name="Note 6 3 4 2 2 2" xfId="36622"/>
    <cellStyle name="Note 6 3 4 2 3" xfId="23098"/>
    <cellStyle name="Note 6 3 4 2 3 2" xfId="39801"/>
    <cellStyle name="Note 6 3 4 2 4" xfId="25877"/>
    <cellStyle name="Note 6 3 4 2 4 2" xfId="42616"/>
    <cellStyle name="Note 6 3 4 2 5" xfId="30862"/>
    <cellStyle name="Note 6 3 4 3" xfId="17666"/>
    <cellStyle name="Note 6 3 4 3 2" xfId="34343"/>
    <cellStyle name="Note 6 3 4 4" xfId="15735"/>
    <cellStyle name="Note 6 3 4 4 2" xfId="32396"/>
    <cellStyle name="Note 6 3 4 5" xfId="23775"/>
    <cellStyle name="Note 6 3 4 5 2" xfId="40486"/>
    <cellStyle name="Note 6 3 4 6" xfId="28269"/>
    <cellStyle name="Note 6 3 5" xfId="12287"/>
    <cellStyle name="Note 6 3 5 2" xfId="14961"/>
    <cellStyle name="Note 6 3 5 2 2" xfId="20679"/>
    <cellStyle name="Note 6 3 5 2 2 2" xfId="37347"/>
    <cellStyle name="Note 6 3 5 2 3" xfId="23809"/>
    <cellStyle name="Note 6 3 5 2 3 2" xfId="40520"/>
    <cellStyle name="Note 6 3 5 2 4" xfId="26560"/>
    <cellStyle name="Note 6 3 5 2 4 2" xfId="43301"/>
    <cellStyle name="Note 6 3 5 2 5" xfId="31632"/>
    <cellStyle name="Note 6 3 5 3" xfId="18392"/>
    <cellStyle name="Note 6 3 5 3 2" xfId="35067"/>
    <cellStyle name="Note 6 3 5 4" xfId="21635"/>
    <cellStyle name="Note 6 3 5 4 2" xfId="38310"/>
    <cellStyle name="Note 6 3 5 5" xfId="24653"/>
    <cellStyle name="Note 6 3 5 5 2" xfId="41374"/>
    <cellStyle name="Note 6 3 5 6" xfId="29034"/>
    <cellStyle name="Note 6 3 6" xfId="13185"/>
    <cellStyle name="Note 6 3 6 2" xfId="19114"/>
    <cellStyle name="Note 6 3 6 2 2" xfId="35785"/>
    <cellStyle name="Note 6 3 6 3" xfId="22306"/>
    <cellStyle name="Note 6 3 6 3 2" xfId="38999"/>
    <cellStyle name="Note 6 3 6 4" xfId="25195"/>
    <cellStyle name="Note 6 3 6 4 2" xfId="41931"/>
    <cellStyle name="Note 6 3 6 5" xfId="29861"/>
    <cellStyle name="Note 6 3 7" xfId="16771"/>
    <cellStyle name="Note 6 3 7 2" xfId="33445"/>
    <cellStyle name="Note 6 3 8" xfId="17557"/>
    <cellStyle name="Note 6 3 8 2" xfId="34234"/>
    <cellStyle name="Note 6 3 9" xfId="16058"/>
    <cellStyle name="Note 6 3 9 2" xfId="32726"/>
    <cellStyle name="Note 6 4" xfId="9191"/>
    <cellStyle name="Note 6 4 10" xfId="16061"/>
    <cellStyle name="Note 6 4 10 2" xfId="32729"/>
    <cellStyle name="Note 6 4 11" xfId="27337"/>
    <cellStyle name="Note 6 4 12" xfId="10559"/>
    <cellStyle name="Note 6 4 2" xfId="9663"/>
    <cellStyle name="Note 6 4 2 10" xfId="11417"/>
    <cellStyle name="Note 6 4 2 2" xfId="11863"/>
    <cellStyle name="Note 6 4 2 2 2" xfId="14537"/>
    <cellStyle name="Note 6 4 2 2 2 2" xfId="20300"/>
    <cellStyle name="Note 6 4 2 2 2 2 2" xfId="36969"/>
    <cellStyle name="Note 6 4 2 2 2 3" xfId="23441"/>
    <cellStyle name="Note 6 4 2 2 2 3 2" xfId="40149"/>
    <cellStyle name="Note 6 4 2 2 2 4" xfId="26223"/>
    <cellStyle name="Note 6 4 2 2 2 4 2" xfId="42963"/>
    <cellStyle name="Note 6 4 2 2 2 5" xfId="31209"/>
    <cellStyle name="Note 6 4 2 2 3" xfId="18014"/>
    <cellStyle name="Note 6 4 2 2 3 2" xfId="34690"/>
    <cellStyle name="Note 6 4 2 2 4" xfId="10040"/>
    <cellStyle name="Note 6 4 2 2 4 2" xfId="27133"/>
    <cellStyle name="Note 6 4 2 2 5" xfId="21898"/>
    <cellStyle name="Note 6 4 2 2 5 2" xfId="38577"/>
    <cellStyle name="Note 6 4 2 2 6" xfId="28612"/>
    <cellStyle name="Note 6 4 2 3" xfId="12113"/>
    <cellStyle name="Note 6 4 2 3 2" xfId="14787"/>
    <cellStyle name="Note 6 4 2 3 2 2" xfId="20550"/>
    <cellStyle name="Note 6 4 2 3 2 2 2" xfId="37218"/>
    <cellStyle name="Note 6 4 2 3 2 3" xfId="23689"/>
    <cellStyle name="Note 6 4 2 3 2 3 2" xfId="40399"/>
    <cellStyle name="Note 6 4 2 3 2 4" xfId="26472"/>
    <cellStyle name="Note 6 4 2 3 2 4 2" xfId="43213"/>
    <cellStyle name="Note 6 4 2 3 2 5" xfId="31458"/>
    <cellStyle name="Note 6 4 2 3 3" xfId="18264"/>
    <cellStyle name="Note 6 4 2 3 3 2" xfId="34939"/>
    <cellStyle name="Note 6 4 2 3 4" xfId="21516"/>
    <cellStyle name="Note 6 4 2 3 4 2" xfId="38190"/>
    <cellStyle name="Note 6 4 2 3 5" xfId="24566"/>
    <cellStyle name="Note 6 4 2 3 5 2" xfId="41286"/>
    <cellStyle name="Note 6 4 2 3 6" xfId="28860"/>
    <cellStyle name="Note 6 4 2 4" xfId="12930"/>
    <cellStyle name="Note 6 4 2 4 2" xfId="15543"/>
    <cellStyle name="Note 6 4 2 4 2 2" xfId="21165"/>
    <cellStyle name="Note 6 4 2 4 2 2 2" xfId="37835"/>
    <cellStyle name="Note 6 4 2 4 2 3" xfId="24278"/>
    <cellStyle name="Note 6 4 2 4 2 3 2" xfId="40995"/>
    <cellStyle name="Note 6 4 2 4 2 4" xfId="26971"/>
    <cellStyle name="Note 6 4 2 4 2 4 2" xfId="43712"/>
    <cellStyle name="Note 6 4 2 4 2 5" xfId="32214"/>
    <cellStyle name="Note 6 4 2 4 3" xfId="18923"/>
    <cellStyle name="Note 6 4 2 4 3 2" xfId="35602"/>
    <cellStyle name="Note 6 4 2 4 4" xfId="22132"/>
    <cellStyle name="Note 6 4 2 4 4 2" xfId="38815"/>
    <cellStyle name="Note 6 4 2 4 5" xfId="25058"/>
    <cellStyle name="Note 6 4 2 4 5 2" xfId="41785"/>
    <cellStyle name="Note 6 4 2 4 6" xfId="29616"/>
    <cellStyle name="Note 6 4 2 5" xfId="14091"/>
    <cellStyle name="Note 6 4 2 5 2" xfId="19869"/>
    <cellStyle name="Note 6 4 2 5 2 2" xfId="36539"/>
    <cellStyle name="Note 6 4 2 5 3" xfId="23019"/>
    <cellStyle name="Note 6 4 2 5 3 2" xfId="39721"/>
    <cellStyle name="Note 6 4 2 5 4" xfId="25801"/>
    <cellStyle name="Note 6 4 2 5 4 2" xfId="42540"/>
    <cellStyle name="Note 6 4 2 5 5" xfId="30764"/>
    <cellStyle name="Note 6 4 2 6" xfId="17585"/>
    <cellStyle name="Note 6 4 2 6 2" xfId="34262"/>
    <cellStyle name="Note 6 4 2 7" xfId="17553"/>
    <cellStyle name="Note 6 4 2 7 2" xfId="34230"/>
    <cellStyle name="Note 6 4 2 8" xfId="16670"/>
    <cellStyle name="Note 6 4 2 8 2" xfId="33343"/>
    <cellStyle name="Note 6 4 2 9" xfId="28172"/>
    <cellStyle name="Note 6 4 3" xfId="10966"/>
    <cellStyle name="Note 6 4 3 2" xfId="13654"/>
    <cellStyle name="Note 6 4 3 2 2" xfId="19510"/>
    <cellStyle name="Note 6 4 3 2 2 2" xfId="36180"/>
    <cellStyle name="Note 6 4 3 2 3" xfId="22671"/>
    <cellStyle name="Note 6 4 3 2 3 2" xfId="39371"/>
    <cellStyle name="Note 6 4 3 2 4" xfId="25512"/>
    <cellStyle name="Note 6 4 3 2 4 2" xfId="42250"/>
    <cellStyle name="Note 6 4 3 2 5" xfId="30328"/>
    <cellStyle name="Note 6 4 3 3" xfId="17200"/>
    <cellStyle name="Note 6 4 3 3 2" xfId="33877"/>
    <cellStyle name="Note 6 4 3 4" xfId="18766"/>
    <cellStyle name="Note 6 4 3 4 2" xfId="35443"/>
    <cellStyle name="Note 6 4 3 5" xfId="16424"/>
    <cellStyle name="Note 6 4 3 5 2" xfId="33093"/>
    <cellStyle name="Note 6 4 3 6" xfId="27736"/>
    <cellStyle name="Note 6 4 4" xfId="11563"/>
    <cellStyle name="Note 6 4 4 2" xfId="14237"/>
    <cellStyle name="Note 6 4 4 2 2" xfId="20000"/>
    <cellStyle name="Note 6 4 4 2 2 2" xfId="36670"/>
    <cellStyle name="Note 6 4 4 2 3" xfId="23146"/>
    <cellStyle name="Note 6 4 4 2 3 2" xfId="39849"/>
    <cellStyle name="Note 6 4 4 2 4" xfId="25925"/>
    <cellStyle name="Note 6 4 4 2 4 2" xfId="42664"/>
    <cellStyle name="Note 6 4 4 2 5" xfId="30910"/>
    <cellStyle name="Note 6 4 4 3" xfId="17714"/>
    <cellStyle name="Note 6 4 4 3 2" xfId="34391"/>
    <cellStyle name="Note 6 4 4 4" xfId="17310"/>
    <cellStyle name="Note 6 4 4 4 2" xfId="33987"/>
    <cellStyle name="Note 6 4 4 5" xfId="21982"/>
    <cellStyle name="Note 6 4 4 5 2" xfId="38664"/>
    <cellStyle name="Note 6 4 4 6" xfId="28317"/>
    <cellStyle name="Note 6 4 5" xfId="11838"/>
    <cellStyle name="Note 6 4 5 2" xfId="14512"/>
    <cellStyle name="Note 6 4 5 2 2" xfId="20275"/>
    <cellStyle name="Note 6 4 5 2 2 2" xfId="36944"/>
    <cellStyle name="Note 6 4 5 2 3" xfId="23416"/>
    <cellStyle name="Note 6 4 5 2 3 2" xfId="40124"/>
    <cellStyle name="Note 6 4 5 2 4" xfId="26198"/>
    <cellStyle name="Note 6 4 5 2 4 2" xfId="42938"/>
    <cellStyle name="Note 6 4 5 2 5" xfId="31184"/>
    <cellStyle name="Note 6 4 5 3" xfId="17989"/>
    <cellStyle name="Note 6 4 5 3 2" xfId="34665"/>
    <cellStyle name="Note 6 4 5 4" xfId="15641"/>
    <cellStyle name="Note 6 4 5 4 2" xfId="32307"/>
    <cellStyle name="Note 6 4 5 5" xfId="23704"/>
    <cellStyle name="Note 6 4 5 5 2" xfId="40414"/>
    <cellStyle name="Note 6 4 5 6" xfId="28587"/>
    <cellStyle name="Note 6 4 6" xfId="12352"/>
    <cellStyle name="Note 6 4 6 2" xfId="15026"/>
    <cellStyle name="Note 6 4 6 2 2" xfId="20736"/>
    <cellStyle name="Note 6 4 6 2 2 2" xfId="37405"/>
    <cellStyle name="Note 6 4 6 2 3" xfId="23863"/>
    <cellStyle name="Note 6 4 6 2 3 2" xfId="40574"/>
    <cellStyle name="Note 6 4 6 2 4" xfId="26604"/>
    <cellStyle name="Note 6 4 6 2 4 2" xfId="43345"/>
    <cellStyle name="Note 6 4 6 2 5" xfId="31697"/>
    <cellStyle name="Note 6 4 6 3" xfId="18448"/>
    <cellStyle name="Note 6 4 6 3 2" xfId="35125"/>
    <cellStyle name="Note 6 4 6 4" xfId="21690"/>
    <cellStyle name="Note 6 4 6 4 2" xfId="38365"/>
    <cellStyle name="Note 6 4 6 5" xfId="24697"/>
    <cellStyle name="Note 6 4 6 5 2" xfId="41418"/>
    <cellStyle name="Note 6 4 6 6" xfId="29099"/>
    <cellStyle name="Note 6 4 7" xfId="13250"/>
    <cellStyle name="Note 6 4 7 2" xfId="19172"/>
    <cellStyle name="Note 6 4 7 2 2" xfId="35843"/>
    <cellStyle name="Note 6 4 7 3" xfId="22359"/>
    <cellStyle name="Note 6 4 7 3 2" xfId="39052"/>
    <cellStyle name="Note 6 4 7 4" xfId="25239"/>
    <cellStyle name="Note 6 4 7 4 2" xfId="41975"/>
    <cellStyle name="Note 6 4 7 5" xfId="29926"/>
    <cellStyle name="Note 6 4 8" xfId="16843"/>
    <cellStyle name="Note 6 4 8 2" xfId="33518"/>
    <cellStyle name="Note 6 4 9" xfId="16288"/>
    <cellStyle name="Note 6 4 9 2" xfId="32954"/>
    <cellStyle name="Note 6 5" xfId="9431"/>
    <cellStyle name="Note 6 5 10" xfId="11279"/>
    <cellStyle name="Note 6 5 2" xfId="11758"/>
    <cellStyle name="Note 6 5 2 2" xfId="14432"/>
    <cellStyle name="Note 6 5 2 2 2" xfId="20195"/>
    <cellStyle name="Note 6 5 2 2 2 2" xfId="36864"/>
    <cellStyle name="Note 6 5 2 2 3" xfId="23336"/>
    <cellStyle name="Note 6 5 2 2 3 2" xfId="40044"/>
    <cellStyle name="Note 6 5 2 2 4" xfId="26118"/>
    <cellStyle name="Note 6 5 2 2 4 2" xfId="42858"/>
    <cellStyle name="Note 6 5 2 2 5" xfId="31104"/>
    <cellStyle name="Note 6 5 2 3" xfId="17909"/>
    <cellStyle name="Note 6 5 2 3 2" xfId="34585"/>
    <cellStyle name="Note 6 5 2 4" xfId="15599"/>
    <cellStyle name="Note 6 5 2 4 2" xfId="32270"/>
    <cellStyle name="Note 6 5 2 5" xfId="24244"/>
    <cellStyle name="Note 6 5 2 5 2" xfId="40961"/>
    <cellStyle name="Note 6 5 2 6" xfId="28507"/>
    <cellStyle name="Note 6 5 3" xfId="12016"/>
    <cellStyle name="Note 6 5 3 2" xfId="14690"/>
    <cellStyle name="Note 6 5 3 2 2" xfId="20453"/>
    <cellStyle name="Note 6 5 3 2 2 2" xfId="37121"/>
    <cellStyle name="Note 6 5 3 2 3" xfId="23592"/>
    <cellStyle name="Note 6 5 3 2 3 2" xfId="40302"/>
    <cellStyle name="Note 6 5 3 2 4" xfId="26375"/>
    <cellStyle name="Note 6 5 3 2 4 2" xfId="43116"/>
    <cellStyle name="Note 6 5 3 2 5" xfId="31361"/>
    <cellStyle name="Note 6 5 3 3" xfId="18167"/>
    <cellStyle name="Note 6 5 3 3 2" xfId="34842"/>
    <cellStyle name="Note 6 5 3 4" xfId="21419"/>
    <cellStyle name="Note 6 5 3 4 2" xfId="38093"/>
    <cellStyle name="Note 6 5 3 5" xfId="24469"/>
    <cellStyle name="Note 6 5 3 5 2" xfId="41189"/>
    <cellStyle name="Note 6 5 3 6" xfId="28763"/>
    <cellStyle name="Note 6 5 4" xfId="12791"/>
    <cellStyle name="Note 6 5 4 2" xfId="15406"/>
    <cellStyle name="Note 6 5 4 2 2" xfId="21044"/>
    <cellStyle name="Note 6 5 4 2 2 2" xfId="37713"/>
    <cellStyle name="Note 6 5 4 2 3" xfId="24154"/>
    <cellStyle name="Note 6 5 4 2 3 2" xfId="40871"/>
    <cellStyle name="Note 6 5 4 2 4" xfId="26872"/>
    <cellStyle name="Note 6 5 4 2 4 2" xfId="43613"/>
    <cellStyle name="Note 6 5 4 2 5" xfId="32077"/>
    <cellStyle name="Note 6 5 4 3" xfId="18801"/>
    <cellStyle name="Note 6 5 4 3 2" xfId="35479"/>
    <cellStyle name="Note 6 5 4 4" xfId="22008"/>
    <cellStyle name="Note 6 5 4 4 2" xfId="38690"/>
    <cellStyle name="Note 6 5 4 5" xfId="24959"/>
    <cellStyle name="Note 6 5 4 5 2" xfId="41686"/>
    <cellStyle name="Note 6 5 4 6" xfId="29479"/>
    <cellStyle name="Note 6 5 5" xfId="13956"/>
    <cellStyle name="Note 6 5 5 2" xfId="19749"/>
    <cellStyle name="Note 6 5 5 2 2" xfId="36419"/>
    <cellStyle name="Note 6 5 5 3" xfId="22896"/>
    <cellStyle name="Note 6 5 5 3 2" xfId="39598"/>
    <cellStyle name="Note 6 5 5 4" xfId="25704"/>
    <cellStyle name="Note 6 5 5 4 2" xfId="42443"/>
    <cellStyle name="Note 6 5 5 5" xfId="30629"/>
    <cellStyle name="Note 6 5 6" xfId="17450"/>
    <cellStyle name="Note 6 5 6 2" xfId="34127"/>
    <cellStyle name="Note 6 5 7" xfId="21255"/>
    <cellStyle name="Note 6 5 7 2" xfId="37927"/>
    <cellStyle name="Note 6 5 8" xfId="15888"/>
    <cellStyle name="Note 6 5 8 2" xfId="32552"/>
    <cellStyle name="Note 6 5 9" xfId="28037"/>
    <cellStyle name="Note 6 6" xfId="10813"/>
    <cellStyle name="Note 6 6 2" xfId="13505"/>
    <cellStyle name="Note 6 6 2 2" xfId="19372"/>
    <cellStyle name="Note 6 6 2 2 2" xfId="36042"/>
    <cellStyle name="Note 6 6 2 3" xfId="22542"/>
    <cellStyle name="Note 6 6 2 3 2" xfId="39241"/>
    <cellStyle name="Note 6 6 2 4" xfId="25401"/>
    <cellStyle name="Note 6 6 2 4 2" xfId="42139"/>
    <cellStyle name="Note 6 6 2 5" xfId="30179"/>
    <cellStyle name="Note 6 6 3" xfId="17055"/>
    <cellStyle name="Note 6 6 3 2" xfId="33730"/>
    <cellStyle name="Note 6 6 4" xfId="17567"/>
    <cellStyle name="Note 6 6 4 2" xfId="34244"/>
    <cellStyle name="Note 6 6 5" xfId="15990"/>
    <cellStyle name="Note 6 6 5 2" xfId="32656"/>
    <cellStyle name="Note 6 6 6" xfId="27588"/>
    <cellStyle name="Note 6 7" xfId="10608"/>
    <cellStyle name="Note 6 7 2" xfId="13287"/>
    <cellStyle name="Note 6 7 2 2" xfId="19195"/>
    <cellStyle name="Note 6 7 2 2 2" xfId="35866"/>
    <cellStyle name="Note 6 7 2 3" xfId="22379"/>
    <cellStyle name="Note 6 7 2 3 2" xfId="39072"/>
    <cellStyle name="Note 6 7 2 4" xfId="25254"/>
    <cellStyle name="Note 6 7 2 4 2" xfId="41990"/>
    <cellStyle name="Note 6 7 2 5" xfId="29963"/>
    <cellStyle name="Note 6 7 3" xfId="16877"/>
    <cellStyle name="Note 6 7 3 2" xfId="33552"/>
    <cellStyle name="Note 6 7 4" xfId="15979"/>
    <cellStyle name="Note 6 7 4 2" xfId="32645"/>
    <cellStyle name="Note 6 7 5" xfId="16334"/>
    <cellStyle name="Note 6 7 5 2" xfId="33003"/>
    <cellStyle name="Note 6 7 6" xfId="27374"/>
    <cellStyle name="Note 6 8" xfId="12217"/>
    <cellStyle name="Note 6 8 2" xfId="14891"/>
    <cellStyle name="Note 6 8 2 2" xfId="20614"/>
    <cellStyle name="Note 6 8 2 2 2" xfId="37282"/>
    <cellStyle name="Note 6 8 2 3" xfId="23747"/>
    <cellStyle name="Note 6 8 2 3 2" xfId="40458"/>
    <cellStyle name="Note 6 8 2 4" xfId="26507"/>
    <cellStyle name="Note 6 8 2 4 2" xfId="43248"/>
    <cellStyle name="Note 6 8 2 5" xfId="31562"/>
    <cellStyle name="Note 6 8 3" xfId="18327"/>
    <cellStyle name="Note 6 8 3 2" xfId="35002"/>
    <cellStyle name="Note 6 8 4" xfId="21572"/>
    <cellStyle name="Note 6 8 4 2" xfId="38247"/>
    <cellStyle name="Note 6 8 5" xfId="24600"/>
    <cellStyle name="Note 6 8 5 2" xfId="41321"/>
    <cellStyle name="Note 6 8 6" xfId="28964"/>
    <cellStyle name="Note 6 9" xfId="13115"/>
    <cellStyle name="Note 6 9 2" xfId="19050"/>
    <cellStyle name="Note 6 9 2 2" xfId="35720"/>
    <cellStyle name="Note 6 9 3" xfId="22245"/>
    <cellStyle name="Note 6 9 3 2" xfId="38937"/>
    <cellStyle name="Note 6 9 4" xfId="25142"/>
    <cellStyle name="Note 6 9 4 2" xfId="41878"/>
    <cellStyle name="Note 6 9 5" xfId="29791"/>
    <cellStyle name="Note 7" xfId="8557"/>
    <cellStyle name="Note 7 10" xfId="16641"/>
    <cellStyle name="Note 7 10 2" xfId="33313"/>
    <cellStyle name="Note 7 11" xfId="16039"/>
    <cellStyle name="Note 7 11 2" xfId="32706"/>
    <cellStyle name="Note 7 12" xfId="16100"/>
    <cellStyle name="Note 7 12 2" xfId="32764"/>
    <cellStyle name="Note 7 13" xfId="27204"/>
    <cellStyle name="Note 7 14" xfId="43821"/>
    <cellStyle name="Note 7 15" xfId="43791"/>
    <cellStyle name="Note 7 16" xfId="10313"/>
    <cellStyle name="Note 7 2" xfId="9317"/>
    <cellStyle name="Note 7 2 10" xfId="16038"/>
    <cellStyle name="Note 7 2 10 2" xfId="32705"/>
    <cellStyle name="Note 7 2 11" xfId="16053"/>
    <cellStyle name="Note 7 2 11 2" xfId="32721"/>
    <cellStyle name="Note 7 2 12" xfId="27205"/>
    <cellStyle name="Note 7 2 13" xfId="43822"/>
    <cellStyle name="Note 7 2 14" xfId="43790"/>
    <cellStyle name="Note 7 2 15" xfId="10314"/>
    <cellStyle name="Note 7 2 2" xfId="9664"/>
    <cellStyle name="Note 7 2 2 10" xfId="27275"/>
    <cellStyle name="Note 7 2 2 11" xfId="10486"/>
    <cellStyle name="Note 7 2 2 2" xfId="11351"/>
    <cellStyle name="Note 7 2 2 2 2" xfId="11818"/>
    <cellStyle name="Note 7 2 2 2 2 2" xfId="14492"/>
    <cellStyle name="Note 7 2 2 2 2 2 2" xfId="20255"/>
    <cellStyle name="Note 7 2 2 2 2 2 2 2" xfId="36924"/>
    <cellStyle name="Note 7 2 2 2 2 2 3" xfId="23396"/>
    <cellStyle name="Note 7 2 2 2 2 2 3 2" xfId="40104"/>
    <cellStyle name="Note 7 2 2 2 2 2 4" xfId="26178"/>
    <cellStyle name="Note 7 2 2 2 2 2 4 2" xfId="42918"/>
    <cellStyle name="Note 7 2 2 2 2 2 5" xfId="31164"/>
    <cellStyle name="Note 7 2 2 2 2 3" xfId="17969"/>
    <cellStyle name="Note 7 2 2 2 2 3 2" xfId="34645"/>
    <cellStyle name="Note 7 2 2 2 2 4" xfId="15593"/>
    <cellStyle name="Note 7 2 2 2 2 4 2" xfId="32264"/>
    <cellStyle name="Note 7 2 2 2 2 5" xfId="22640"/>
    <cellStyle name="Note 7 2 2 2 2 5 2" xfId="39340"/>
    <cellStyle name="Note 7 2 2 2 2 6" xfId="28567"/>
    <cellStyle name="Note 7 2 2 2 3" xfId="12072"/>
    <cellStyle name="Note 7 2 2 2 3 2" xfId="14746"/>
    <cellStyle name="Note 7 2 2 2 3 2 2" xfId="20509"/>
    <cellStyle name="Note 7 2 2 2 3 2 2 2" xfId="37177"/>
    <cellStyle name="Note 7 2 2 2 3 2 3" xfId="23648"/>
    <cellStyle name="Note 7 2 2 2 3 2 3 2" xfId="40358"/>
    <cellStyle name="Note 7 2 2 2 3 2 4" xfId="26431"/>
    <cellStyle name="Note 7 2 2 2 3 2 4 2" xfId="43172"/>
    <cellStyle name="Note 7 2 2 2 3 2 5" xfId="31417"/>
    <cellStyle name="Note 7 2 2 2 3 3" xfId="18223"/>
    <cellStyle name="Note 7 2 2 2 3 3 2" xfId="34898"/>
    <cellStyle name="Note 7 2 2 2 3 4" xfId="21475"/>
    <cellStyle name="Note 7 2 2 2 3 4 2" xfId="38149"/>
    <cellStyle name="Note 7 2 2 2 3 5" xfId="24525"/>
    <cellStyle name="Note 7 2 2 2 3 5 2" xfId="41245"/>
    <cellStyle name="Note 7 2 2 2 3 6" xfId="28819"/>
    <cellStyle name="Note 7 2 2 2 4" xfId="12868"/>
    <cellStyle name="Note 7 2 2 2 4 2" xfId="15481"/>
    <cellStyle name="Note 7 2 2 2 4 2 2" xfId="21112"/>
    <cellStyle name="Note 7 2 2 2 4 2 2 2" xfId="37781"/>
    <cellStyle name="Note 7 2 2 2 4 2 3" xfId="24224"/>
    <cellStyle name="Note 7 2 2 2 4 2 3 2" xfId="40941"/>
    <cellStyle name="Note 7 2 2 2 4 2 4" xfId="26930"/>
    <cellStyle name="Note 7 2 2 2 4 2 4 2" xfId="43671"/>
    <cellStyle name="Note 7 2 2 2 4 2 5" xfId="32152"/>
    <cellStyle name="Note 7 2 2 2 4 3" xfId="18871"/>
    <cellStyle name="Note 7 2 2 2 4 3 2" xfId="35549"/>
    <cellStyle name="Note 7 2 2 2 4 4" xfId="22079"/>
    <cellStyle name="Note 7 2 2 2 4 4 2" xfId="38761"/>
    <cellStyle name="Note 7 2 2 2 4 5" xfId="25017"/>
    <cellStyle name="Note 7 2 2 2 4 5 2" xfId="41744"/>
    <cellStyle name="Note 7 2 2 2 4 6" xfId="29554"/>
    <cellStyle name="Note 7 2 2 2 5" xfId="14029"/>
    <cellStyle name="Note 7 2 2 2 5 2" xfId="19816"/>
    <cellStyle name="Note 7 2 2 2 5 2 2" xfId="36486"/>
    <cellStyle name="Note 7 2 2 2 5 3" xfId="22964"/>
    <cellStyle name="Note 7 2 2 2 5 3 2" xfId="39666"/>
    <cellStyle name="Note 7 2 2 2 5 4" xfId="25760"/>
    <cellStyle name="Note 7 2 2 2 5 4 2" xfId="42499"/>
    <cellStyle name="Note 7 2 2 2 5 5" xfId="30702"/>
    <cellStyle name="Note 7 2 2 2 6" xfId="17522"/>
    <cellStyle name="Note 7 2 2 2 6 2" xfId="34199"/>
    <cellStyle name="Note 7 2 2 2 7" xfId="21019"/>
    <cellStyle name="Note 7 2 2 2 7 2" xfId="37688"/>
    <cellStyle name="Note 7 2 2 2 8" xfId="24000"/>
    <cellStyle name="Note 7 2 2 2 8 2" xfId="40713"/>
    <cellStyle name="Note 7 2 2 2 9" xfId="28110"/>
    <cellStyle name="Note 7 2 2 3" xfId="10899"/>
    <cellStyle name="Note 7 2 2 3 2" xfId="13592"/>
    <cellStyle name="Note 7 2 2 3 2 2" xfId="19454"/>
    <cellStyle name="Note 7 2 2 3 2 2 2" xfId="36124"/>
    <cellStyle name="Note 7 2 2 3 2 3" xfId="22621"/>
    <cellStyle name="Note 7 2 2 3 2 3 2" xfId="39321"/>
    <cellStyle name="Note 7 2 2 3 2 4" xfId="25471"/>
    <cellStyle name="Note 7 2 2 3 2 4 2" xfId="42209"/>
    <cellStyle name="Note 7 2 2 3 2 5" xfId="30266"/>
    <cellStyle name="Note 7 2 2 3 3" xfId="17139"/>
    <cellStyle name="Note 7 2 2 3 3 2" xfId="33815"/>
    <cellStyle name="Note 7 2 2 3 4" xfId="16557"/>
    <cellStyle name="Note 7 2 2 3 4 2" xfId="33230"/>
    <cellStyle name="Note 7 2 2 3 5" xfId="16656"/>
    <cellStyle name="Note 7 2 2 3 5 2" xfId="33329"/>
    <cellStyle name="Note 7 2 2 3 6" xfId="27674"/>
    <cellStyle name="Note 7 2 2 4" xfId="11518"/>
    <cellStyle name="Note 7 2 2 4 2" xfId="14192"/>
    <cellStyle name="Note 7 2 2 4 2 2" xfId="19955"/>
    <cellStyle name="Note 7 2 2 4 2 2 2" xfId="36625"/>
    <cellStyle name="Note 7 2 2 4 2 3" xfId="23101"/>
    <cellStyle name="Note 7 2 2 4 2 3 2" xfId="39804"/>
    <cellStyle name="Note 7 2 2 4 2 4" xfId="25880"/>
    <cellStyle name="Note 7 2 2 4 2 4 2" xfId="42619"/>
    <cellStyle name="Note 7 2 2 4 2 5" xfId="30865"/>
    <cellStyle name="Note 7 2 2 4 3" xfId="17669"/>
    <cellStyle name="Note 7 2 2 4 3 2" xfId="34346"/>
    <cellStyle name="Note 7 2 2 4 4" xfId="21258"/>
    <cellStyle name="Note 7 2 2 4 4 2" xfId="37930"/>
    <cellStyle name="Note 7 2 2 4 5" xfId="18624"/>
    <cellStyle name="Note 7 2 2 4 5 2" xfId="35301"/>
    <cellStyle name="Note 7 2 2 4 6" xfId="28272"/>
    <cellStyle name="Note 7 2 2 5" xfId="12290"/>
    <cellStyle name="Note 7 2 2 5 2" xfId="14964"/>
    <cellStyle name="Note 7 2 2 5 2 2" xfId="20682"/>
    <cellStyle name="Note 7 2 2 5 2 2 2" xfId="37350"/>
    <cellStyle name="Note 7 2 2 5 2 3" xfId="23812"/>
    <cellStyle name="Note 7 2 2 5 2 3 2" xfId="40523"/>
    <cellStyle name="Note 7 2 2 5 2 4" xfId="26563"/>
    <cellStyle name="Note 7 2 2 5 2 4 2" xfId="43304"/>
    <cellStyle name="Note 7 2 2 5 2 5" xfId="31635"/>
    <cellStyle name="Note 7 2 2 5 3" xfId="18395"/>
    <cellStyle name="Note 7 2 2 5 3 2" xfId="35070"/>
    <cellStyle name="Note 7 2 2 5 4" xfId="21638"/>
    <cellStyle name="Note 7 2 2 5 4 2" xfId="38313"/>
    <cellStyle name="Note 7 2 2 5 5" xfId="24656"/>
    <cellStyle name="Note 7 2 2 5 5 2" xfId="41377"/>
    <cellStyle name="Note 7 2 2 5 6" xfId="29037"/>
    <cellStyle name="Note 7 2 2 6" xfId="13188"/>
    <cellStyle name="Note 7 2 2 6 2" xfId="19117"/>
    <cellStyle name="Note 7 2 2 6 2 2" xfId="35788"/>
    <cellStyle name="Note 7 2 2 6 3" xfId="22309"/>
    <cellStyle name="Note 7 2 2 6 3 2" xfId="39002"/>
    <cellStyle name="Note 7 2 2 6 4" xfId="25198"/>
    <cellStyle name="Note 7 2 2 6 4 2" xfId="41934"/>
    <cellStyle name="Note 7 2 2 6 5" xfId="29864"/>
    <cellStyle name="Note 7 2 2 7" xfId="16774"/>
    <cellStyle name="Note 7 2 2 7 2" xfId="33448"/>
    <cellStyle name="Note 7 2 2 8" xfId="16591"/>
    <cellStyle name="Note 7 2 2 8 2" xfId="33264"/>
    <cellStyle name="Note 7 2 2 9" xfId="16360"/>
    <cellStyle name="Note 7 2 2 9 2" xfId="33028"/>
    <cellStyle name="Note 7 2 3" xfId="10562"/>
    <cellStyle name="Note 7 2 3 10" xfId="16376"/>
    <cellStyle name="Note 7 2 3 10 2" xfId="33044"/>
    <cellStyle name="Note 7 2 3 11" xfId="27340"/>
    <cellStyle name="Note 7 2 3 2" xfId="11420"/>
    <cellStyle name="Note 7 2 3 2 2" xfId="11866"/>
    <cellStyle name="Note 7 2 3 2 2 2" xfId="14540"/>
    <cellStyle name="Note 7 2 3 2 2 2 2" xfId="20303"/>
    <cellStyle name="Note 7 2 3 2 2 2 2 2" xfId="36972"/>
    <cellStyle name="Note 7 2 3 2 2 2 3" xfId="23444"/>
    <cellStyle name="Note 7 2 3 2 2 2 3 2" xfId="40152"/>
    <cellStyle name="Note 7 2 3 2 2 2 4" xfId="26226"/>
    <cellStyle name="Note 7 2 3 2 2 2 4 2" xfId="42966"/>
    <cellStyle name="Note 7 2 3 2 2 2 5" xfId="31212"/>
    <cellStyle name="Note 7 2 3 2 2 3" xfId="18017"/>
    <cellStyle name="Note 7 2 3 2 2 3 2" xfId="34693"/>
    <cellStyle name="Note 7 2 3 2 2 4" xfId="16465"/>
    <cellStyle name="Note 7 2 3 2 2 4 2" xfId="33135"/>
    <cellStyle name="Note 7 2 3 2 2 5" xfId="16341"/>
    <cellStyle name="Note 7 2 3 2 2 5 2" xfId="33010"/>
    <cellStyle name="Note 7 2 3 2 2 6" xfId="28615"/>
    <cellStyle name="Note 7 2 3 2 3" xfId="12116"/>
    <cellStyle name="Note 7 2 3 2 3 2" xfId="14790"/>
    <cellStyle name="Note 7 2 3 2 3 2 2" xfId="20553"/>
    <cellStyle name="Note 7 2 3 2 3 2 2 2" xfId="37221"/>
    <cellStyle name="Note 7 2 3 2 3 2 3" xfId="23692"/>
    <cellStyle name="Note 7 2 3 2 3 2 3 2" xfId="40402"/>
    <cellStyle name="Note 7 2 3 2 3 2 4" xfId="26475"/>
    <cellStyle name="Note 7 2 3 2 3 2 4 2" xfId="43216"/>
    <cellStyle name="Note 7 2 3 2 3 2 5" xfId="31461"/>
    <cellStyle name="Note 7 2 3 2 3 3" xfId="18267"/>
    <cellStyle name="Note 7 2 3 2 3 3 2" xfId="34942"/>
    <cellStyle name="Note 7 2 3 2 3 4" xfId="21519"/>
    <cellStyle name="Note 7 2 3 2 3 4 2" xfId="38193"/>
    <cellStyle name="Note 7 2 3 2 3 5" xfId="24569"/>
    <cellStyle name="Note 7 2 3 2 3 5 2" xfId="41289"/>
    <cellStyle name="Note 7 2 3 2 3 6" xfId="28863"/>
    <cellStyle name="Note 7 2 3 2 4" xfId="12933"/>
    <cellStyle name="Note 7 2 3 2 4 2" xfId="15546"/>
    <cellStyle name="Note 7 2 3 2 4 2 2" xfId="21168"/>
    <cellStyle name="Note 7 2 3 2 4 2 2 2" xfId="37838"/>
    <cellStyle name="Note 7 2 3 2 4 2 3" xfId="24281"/>
    <cellStyle name="Note 7 2 3 2 4 2 3 2" xfId="40998"/>
    <cellStyle name="Note 7 2 3 2 4 2 4" xfId="26974"/>
    <cellStyle name="Note 7 2 3 2 4 2 4 2" xfId="43715"/>
    <cellStyle name="Note 7 2 3 2 4 2 5" xfId="32217"/>
    <cellStyle name="Note 7 2 3 2 4 3" xfId="18926"/>
    <cellStyle name="Note 7 2 3 2 4 3 2" xfId="35605"/>
    <cellStyle name="Note 7 2 3 2 4 4" xfId="22135"/>
    <cellStyle name="Note 7 2 3 2 4 4 2" xfId="38818"/>
    <cellStyle name="Note 7 2 3 2 4 5" xfId="25061"/>
    <cellStyle name="Note 7 2 3 2 4 5 2" xfId="41788"/>
    <cellStyle name="Note 7 2 3 2 4 6" xfId="29619"/>
    <cellStyle name="Note 7 2 3 2 5" xfId="14094"/>
    <cellStyle name="Note 7 2 3 2 5 2" xfId="19872"/>
    <cellStyle name="Note 7 2 3 2 5 2 2" xfId="36542"/>
    <cellStyle name="Note 7 2 3 2 5 3" xfId="23022"/>
    <cellStyle name="Note 7 2 3 2 5 3 2" xfId="39724"/>
    <cellStyle name="Note 7 2 3 2 5 4" xfId="25804"/>
    <cellStyle name="Note 7 2 3 2 5 4 2" xfId="42543"/>
    <cellStyle name="Note 7 2 3 2 5 5" xfId="30767"/>
    <cellStyle name="Note 7 2 3 2 6" xfId="17588"/>
    <cellStyle name="Note 7 2 3 2 6 2" xfId="34265"/>
    <cellStyle name="Note 7 2 3 2 7" xfId="20643"/>
    <cellStyle name="Note 7 2 3 2 7 2" xfId="37311"/>
    <cellStyle name="Note 7 2 3 2 8" xfId="16868"/>
    <cellStyle name="Note 7 2 3 2 8 2" xfId="33543"/>
    <cellStyle name="Note 7 2 3 2 9" xfId="28175"/>
    <cellStyle name="Note 7 2 3 3" xfId="10969"/>
    <cellStyle name="Note 7 2 3 3 2" xfId="13657"/>
    <cellStyle name="Note 7 2 3 3 2 2" xfId="19513"/>
    <cellStyle name="Note 7 2 3 3 2 2 2" xfId="36183"/>
    <cellStyle name="Note 7 2 3 3 2 3" xfId="22674"/>
    <cellStyle name="Note 7 2 3 3 2 3 2" xfId="39374"/>
    <cellStyle name="Note 7 2 3 3 2 4" xfId="25515"/>
    <cellStyle name="Note 7 2 3 3 2 4 2" xfId="42253"/>
    <cellStyle name="Note 7 2 3 3 2 5" xfId="30331"/>
    <cellStyle name="Note 7 2 3 3 3" xfId="17203"/>
    <cellStyle name="Note 7 2 3 3 3 2" xfId="33880"/>
    <cellStyle name="Note 7 2 3 3 4" xfId="16547"/>
    <cellStyle name="Note 7 2 3 3 4 2" xfId="33219"/>
    <cellStyle name="Note 7 2 3 3 5" xfId="16159"/>
    <cellStyle name="Note 7 2 3 3 5 2" xfId="32824"/>
    <cellStyle name="Note 7 2 3 3 6" xfId="27739"/>
    <cellStyle name="Note 7 2 3 4" xfId="11566"/>
    <cellStyle name="Note 7 2 3 4 2" xfId="14240"/>
    <cellStyle name="Note 7 2 3 4 2 2" xfId="20003"/>
    <cellStyle name="Note 7 2 3 4 2 2 2" xfId="36673"/>
    <cellStyle name="Note 7 2 3 4 2 3" xfId="23149"/>
    <cellStyle name="Note 7 2 3 4 2 3 2" xfId="39852"/>
    <cellStyle name="Note 7 2 3 4 2 4" xfId="25928"/>
    <cellStyle name="Note 7 2 3 4 2 4 2" xfId="42667"/>
    <cellStyle name="Note 7 2 3 4 2 5" xfId="30913"/>
    <cellStyle name="Note 7 2 3 4 3" xfId="17717"/>
    <cellStyle name="Note 7 2 3 4 3 2" xfId="34394"/>
    <cellStyle name="Note 7 2 3 4 4" xfId="16491"/>
    <cellStyle name="Note 7 2 3 4 4 2" xfId="33163"/>
    <cellStyle name="Note 7 2 3 4 5" xfId="23835"/>
    <cellStyle name="Note 7 2 3 4 5 2" xfId="40546"/>
    <cellStyle name="Note 7 2 3 4 6" xfId="28320"/>
    <cellStyle name="Note 7 2 3 5" xfId="11480"/>
    <cellStyle name="Note 7 2 3 5 2" xfId="14154"/>
    <cellStyle name="Note 7 2 3 5 2 2" xfId="19917"/>
    <cellStyle name="Note 7 2 3 5 2 2 2" xfId="36587"/>
    <cellStyle name="Note 7 2 3 5 2 3" xfId="23063"/>
    <cellStyle name="Note 7 2 3 5 2 3 2" xfId="39766"/>
    <cellStyle name="Note 7 2 3 5 2 4" xfId="25842"/>
    <cellStyle name="Note 7 2 3 5 2 4 2" xfId="42581"/>
    <cellStyle name="Note 7 2 3 5 2 5" xfId="30827"/>
    <cellStyle name="Note 7 2 3 5 3" xfId="17631"/>
    <cellStyle name="Note 7 2 3 5 3 2" xfId="34308"/>
    <cellStyle name="Note 7 2 3 5 4" xfId="17552"/>
    <cellStyle name="Note 7 2 3 5 4 2" xfId="34229"/>
    <cellStyle name="Note 7 2 3 5 5" xfId="16673"/>
    <cellStyle name="Note 7 2 3 5 5 2" xfId="33347"/>
    <cellStyle name="Note 7 2 3 5 6" xfId="28234"/>
    <cellStyle name="Note 7 2 3 6" xfId="12355"/>
    <cellStyle name="Note 7 2 3 6 2" xfId="15029"/>
    <cellStyle name="Note 7 2 3 6 2 2" xfId="20739"/>
    <cellStyle name="Note 7 2 3 6 2 2 2" xfId="37408"/>
    <cellStyle name="Note 7 2 3 6 2 3" xfId="23866"/>
    <cellStyle name="Note 7 2 3 6 2 3 2" xfId="40577"/>
    <cellStyle name="Note 7 2 3 6 2 4" xfId="26607"/>
    <cellStyle name="Note 7 2 3 6 2 4 2" xfId="43348"/>
    <cellStyle name="Note 7 2 3 6 2 5" xfId="31700"/>
    <cellStyle name="Note 7 2 3 6 3" xfId="18451"/>
    <cellStyle name="Note 7 2 3 6 3 2" xfId="35128"/>
    <cellStyle name="Note 7 2 3 6 4" xfId="21693"/>
    <cellStyle name="Note 7 2 3 6 4 2" xfId="38368"/>
    <cellStyle name="Note 7 2 3 6 5" xfId="24700"/>
    <cellStyle name="Note 7 2 3 6 5 2" xfId="41421"/>
    <cellStyle name="Note 7 2 3 6 6" xfId="29102"/>
    <cellStyle name="Note 7 2 3 7" xfId="13253"/>
    <cellStyle name="Note 7 2 3 7 2" xfId="19175"/>
    <cellStyle name="Note 7 2 3 7 2 2" xfId="35846"/>
    <cellStyle name="Note 7 2 3 7 3" xfId="22362"/>
    <cellStyle name="Note 7 2 3 7 3 2" xfId="39055"/>
    <cellStyle name="Note 7 2 3 7 4" xfId="25242"/>
    <cellStyle name="Note 7 2 3 7 4 2" xfId="41978"/>
    <cellStyle name="Note 7 2 3 7 5" xfId="29929"/>
    <cellStyle name="Note 7 2 3 8" xfId="16846"/>
    <cellStyle name="Note 7 2 3 8 2" xfId="33521"/>
    <cellStyle name="Note 7 2 3 9" xfId="18293"/>
    <cellStyle name="Note 7 2 3 9 2" xfId="34968"/>
    <cellStyle name="Note 7 2 4" xfId="11282"/>
    <cellStyle name="Note 7 2 4 2" xfId="11761"/>
    <cellStyle name="Note 7 2 4 2 2" xfId="14435"/>
    <cellStyle name="Note 7 2 4 2 2 2" xfId="20198"/>
    <cellStyle name="Note 7 2 4 2 2 2 2" xfId="36867"/>
    <cellStyle name="Note 7 2 4 2 2 3" xfId="23339"/>
    <cellStyle name="Note 7 2 4 2 2 3 2" xfId="40047"/>
    <cellStyle name="Note 7 2 4 2 2 4" xfId="26121"/>
    <cellStyle name="Note 7 2 4 2 2 4 2" xfId="42861"/>
    <cellStyle name="Note 7 2 4 2 2 5" xfId="31107"/>
    <cellStyle name="Note 7 2 4 2 3" xfId="17912"/>
    <cellStyle name="Note 7 2 4 2 3 2" xfId="34588"/>
    <cellStyle name="Note 7 2 4 2 4" xfId="10097"/>
    <cellStyle name="Note 7 2 4 2 4 2" xfId="27161"/>
    <cellStyle name="Note 7 2 4 2 5" xfId="19312"/>
    <cellStyle name="Note 7 2 4 2 5 2" xfId="35983"/>
    <cellStyle name="Note 7 2 4 2 6" xfId="28510"/>
    <cellStyle name="Note 7 2 4 3" xfId="12019"/>
    <cellStyle name="Note 7 2 4 3 2" xfId="14693"/>
    <cellStyle name="Note 7 2 4 3 2 2" xfId="20456"/>
    <cellStyle name="Note 7 2 4 3 2 2 2" xfId="37124"/>
    <cellStyle name="Note 7 2 4 3 2 3" xfId="23595"/>
    <cellStyle name="Note 7 2 4 3 2 3 2" xfId="40305"/>
    <cellStyle name="Note 7 2 4 3 2 4" xfId="26378"/>
    <cellStyle name="Note 7 2 4 3 2 4 2" xfId="43119"/>
    <cellStyle name="Note 7 2 4 3 2 5" xfId="31364"/>
    <cellStyle name="Note 7 2 4 3 3" xfId="18170"/>
    <cellStyle name="Note 7 2 4 3 3 2" xfId="34845"/>
    <cellStyle name="Note 7 2 4 3 4" xfId="21422"/>
    <cellStyle name="Note 7 2 4 3 4 2" xfId="38096"/>
    <cellStyle name="Note 7 2 4 3 5" xfId="24472"/>
    <cellStyle name="Note 7 2 4 3 5 2" xfId="41192"/>
    <cellStyle name="Note 7 2 4 3 6" xfId="28766"/>
    <cellStyle name="Note 7 2 4 4" xfId="12794"/>
    <cellStyle name="Note 7 2 4 4 2" xfId="15409"/>
    <cellStyle name="Note 7 2 4 4 2 2" xfId="21047"/>
    <cellStyle name="Note 7 2 4 4 2 2 2" xfId="37716"/>
    <cellStyle name="Note 7 2 4 4 2 3" xfId="24157"/>
    <cellStyle name="Note 7 2 4 4 2 3 2" xfId="40874"/>
    <cellStyle name="Note 7 2 4 4 2 4" xfId="26875"/>
    <cellStyle name="Note 7 2 4 4 2 4 2" xfId="43616"/>
    <cellStyle name="Note 7 2 4 4 2 5" xfId="32080"/>
    <cellStyle name="Note 7 2 4 4 3" xfId="18804"/>
    <cellStyle name="Note 7 2 4 4 3 2" xfId="35482"/>
    <cellStyle name="Note 7 2 4 4 4" xfId="22011"/>
    <cellStyle name="Note 7 2 4 4 4 2" xfId="38693"/>
    <cellStyle name="Note 7 2 4 4 5" xfId="24962"/>
    <cellStyle name="Note 7 2 4 4 5 2" xfId="41689"/>
    <cellStyle name="Note 7 2 4 4 6" xfId="29482"/>
    <cellStyle name="Note 7 2 4 5" xfId="13959"/>
    <cellStyle name="Note 7 2 4 5 2" xfId="19752"/>
    <cellStyle name="Note 7 2 4 5 2 2" xfId="36422"/>
    <cellStyle name="Note 7 2 4 5 3" xfId="22899"/>
    <cellStyle name="Note 7 2 4 5 3 2" xfId="39601"/>
    <cellStyle name="Note 7 2 4 5 4" xfId="25707"/>
    <cellStyle name="Note 7 2 4 5 4 2" xfId="42446"/>
    <cellStyle name="Note 7 2 4 5 5" xfId="30632"/>
    <cellStyle name="Note 7 2 4 6" xfId="17453"/>
    <cellStyle name="Note 7 2 4 6 2" xfId="34130"/>
    <cellStyle name="Note 7 2 4 7" xfId="16733"/>
    <cellStyle name="Note 7 2 4 7 2" xfId="33407"/>
    <cellStyle name="Note 7 2 4 8" xfId="22043"/>
    <cellStyle name="Note 7 2 4 8 2" xfId="38725"/>
    <cellStyle name="Note 7 2 4 9" xfId="28040"/>
    <cellStyle name="Note 7 2 5" xfId="10816"/>
    <cellStyle name="Note 7 2 5 2" xfId="13508"/>
    <cellStyle name="Note 7 2 5 2 2" xfId="19375"/>
    <cellStyle name="Note 7 2 5 2 2 2" xfId="36045"/>
    <cellStyle name="Note 7 2 5 2 3" xfId="22545"/>
    <cellStyle name="Note 7 2 5 2 3 2" xfId="39244"/>
    <cellStyle name="Note 7 2 5 2 4" xfId="25404"/>
    <cellStyle name="Note 7 2 5 2 4 2" xfId="42142"/>
    <cellStyle name="Note 7 2 5 2 5" xfId="30182"/>
    <cellStyle name="Note 7 2 5 3" xfId="17058"/>
    <cellStyle name="Note 7 2 5 3 2" xfId="33733"/>
    <cellStyle name="Note 7 2 5 4" xfId="16579"/>
    <cellStyle name="Note 7 2 5 4 2" xfId="33252"/>
    <cellStyle name="Note 7 2 5 5" xfId="16408"/>
    <cellStyle name="Note 7 2 5 5 2" xfId="33077"/>
    <cellStyle name="Note 7 2 5 6" xfId="27591"/>
    <cellStyle name="Note 7 2 6" xfId="11456"/>
    <cellStyle name="Note 7 2 6 2" xfId="14130"/>
    <cellStyle name="Note 7 2 6 2 2" xfId="19893"/>
    <cellStyle name="Note 7 2 6 2 2 2" xfId="36563"/>
    <cellStyle name="Note 7 2 6 2 3" xfId="23040"/>
    <cellStyle name="Note 7 2 6 2 3 2" xfId="39742"/>
    <cellStyle name="Note 7 2 6 2 4" xfId="25818"/>
    <cellStyle name="Note 7 2 6 2 4 2" xfId="42557"/>
    <cellStyle name="Note 7 2 6 2 5" xfId="30803"/>
    <cellStyle name="Note 7 2 6 3" xfId="17607"/>
    <cellStyle name="Note 7 2 6 3 2" xfId="34284"/>
    <cellStyle name="Note 7 2 6 4" xfId="21234"/>
    <cellStyle name="Note 7 2 6 4 2" xfId="37905"/>
    <cellStyle name="Note 7 2 6 5" xfId="22925"/>
    <cellStyle name="Note 7 2 6 5 2" xfId="39627"/>
    <cellStyle name="Note 7 2 6 6" xfId="28211"/>
    <cellStyle name="Note 7 2 7" xfId="12220"/>
    <cellStyle name="Note 7 2 7 2" xfId="14894"/>
    <cellStyle name="Note 7 2 7 2 2" xfId="20617"/>
    <cellStyle name="Note 7 2 7 2 2 2" xfId="37285"/>
    <cellStyle name="Note 7 2 7 2 3" xfId="23750"/>
    <cellStyle name="Note 7 2 7 2 3 2" xfId="40461"/>
    <cellStyle name="Note 7 2 7 2 4" xfId="26510"/>
    <cellStyle name="Note 7 2 7 2 4 2" xfId="43251"/>
    <cellStyle name="Note 7 2 7 2 5" xfId="31565"/>
    <cellStyle name="Note 7 2 7 3" xfId="18330"/>
    <cellStyle name="Note 7 2 7 3 2" xfId="35005"/>
    <cellStyle name="Note 7 2 7 4" xfId="21575"/>
    <cellStyle name="Note 7 2 7 4 2" xfId="38250"/>
    <cellStyle name="Note 7 2 7 5" xfId="24603"/>
    <cellStyle name="Note 7 2 7 5 2" xfId="41324"/>
    <cellStyle name="Note 7 2 7 6" xfId="28967"/>
    <cellStyle name="Note 7 2 8" xfId="13118"/>
    <cellStyle name="Note 7 2 8 2" xfId="19053"/>
    <cellStyle name="Note 7 2 8 2 2" xfId="35723"/>
    <cellStyle name="Note 7 2 8 3" xfId="22248"/>
    <cellStyle name="Note 7 2 8 3 2" xfId="38940"/>
    <cellStyle name="Note 7 2 8 4" xfId="25145"/>
    <cellStyle name="Note 7 2 8 4 2" xfId="41881"/>
    <cellStyle name="Note 7 2 8 5" xfId="29794"/>
    <cellStyle name="Note 7 2 9" xfId="16642"/>
    <cellStyle name="Note 7 2 9 2" xfId="33314"/>
    <cellStyle name="Note 7 3" xfId="9193"/>
    <cellStyle name="Note 7 3 10" xfId="27274"/>
    <cellStyle name="Note 7 3 11" xfId="10485"/>
    <cellStyle name="Note 7 3 2" xfId="9665"/>
    <cellStyle name="Note 7 3 2 10" xfId="11350"/>
    <cellStyle name="Note 7 3 2 2" xfId="11817"/>
    <cellStyle name="Note 7 3 2 2 2" xfId="14491"/>
    <cellStyle name="Note 7 3 2 2 2 2" xfId="20254"/>
    <cellStyle name="Note 7 3 2 2 2 2 2" xfId="36923"/>
    <cellStyle name="Note 7 3 2 2 2 3" xfId="23395"/>
    <cellStyle name="Note 7 3 2 2 2 3 2" xfId="40103"/>
    <cellStyle name="Note 7 3 2 2 2 4" xfId="26177"/>
    <cellStyle name="Note 7 3 2 2 2 4 2" xfId="42917"/>
    <cellStyle name="Note 7 3 2 2 2 5" xfId="31163"/>
    <cellStyle name="Note 7 3 2 2 3" xfId="17968"/>
    <cellStyle name="Note 7 3 2 2 3 2" xfId="34644"/>
    <cellStyle name="Note 7 3 2 2 4" xfId="15592"/>
    <cellStyle name="Note 7 3 2 2 4 2" xfId="32263"/>
    <cellStyle name="Note 7 3 2 2 5" xfId="21657"/>
    <cellStyle name="Note 7 3 2 2 5 2" xfId="38332"/>
    <cellStyle name="Note 7 3 2 2 6" xfId="28566"/>
    <cellStyle name="Note 7 3 2 3" xfId="12071"/>
    <cellStyle name="Note 7 3 2 3 2" xfId="14745"/>
    <cellStyle name="Note 7 3 2 3 2 2" xfId="20508"/>
    <cellStyle name="Note 7 3 2 3 2 2 2" xfId="37176"/>
    <cellStyle name="Note 7 3 2 3 2 3" xfId="23647"/>
    <cellStyle name="Note 7 3 2 3 2 3 2" xfId="40357"/>
    <cellStyle name="Note 7 3 2 3 2 4" xfId="26430"/>
    <cellStyle name="Note 7 3 2 3 2 4 2" xfId="43171"/>
    <cellStyle name="Note 7 3 2 3 2 5" xfId="31416"/>
    <cellStyle name="Note 7 3 2 3 3" xfId="18222"/>
    <cellStyle name="Note 7 3 2 3 3 2" xfId="34897"/>
    <cellStyle name="Note 7 3 2 3 4" xfId="21474"/>
    <cellStyle name="Note 7 3 2 3 4 2" xfId="38148"/>
    <cellStyle name="Note 7 3 2 3 5" xfId="24524"/>
    <cellStyle name="Note 7 3 2 3 5 2" xfId="41244"/>
    <cellStyle name="Note 7 3 2 3 6" xfId="28818"/>
    <cellStyle name="Note 7 3 2 4" xfId="12867"/>
    <cellStyle name="Note 7 3 2 4 2" xfId="15480"/>
    <cellStyle name="Note 7 3 2 4 2 2" xfId="21111"/>
    <cellStyle name="Note 7 3 2 4 2 2 2" xfId="37780"/>
    <cellStyle name="Note 7 3 2 4 2 3" xfId="24223"/>
    <cellStyle name="Note 7 3 2 4 2 3 2" xfId="40940"/>
    <cellStyle name="Note 7 3 2 4 2 4" xfId="26929"/>
    <cellStyle name="Note 7 3 2 4 2 4 2" xfId="43670"/>
    <cellStyle name="Note 7 3 2 4 2 5" xfId="32151"/>
    <cellStyle name="Note 7 3 2 4 3" xfId="18870"/>
    <cellStyle name="Note 7 3 2 4 3 2" xfId="35548"/>
    <cellStyle name="Note 7 3 2 4 4" xfId="22078"/>
    <cellStyle name="Note 7 3 2 4 4 2" xfId="38760"/>
    <cellStyle name="Note 7 3 2 4 5" xfId="25016"/>
    <cellStyle name="Note 7 3 2 4 5 2" xfId="41743"/>
    <cellStyle name="Note 7 3 2 4 6" xfId="29553"/>
    <cellStyle name="Note 7 3 2 5" xfId="14028"/>
    <cellStyle name="Note 7 3 2 5 2" xfId="19815"/>
    <cellStyle name="Note 7 3 2 5 2 2" xfId="36485"/>
    <cellStyle name="Note 7 3 2 5 3" xfId="22963"/>
    <cellStyle name="Note 7 3 2 5 3 2" xfId="39665"/>
    <cellStyle name="Note 7 3 2 5 4" xfId="25759"/>
    <cellStyle name="Note 7 3 2 5 4 2" xfId="42498"/>
    <cellStyle name="Note 7 3 2 5 5" xfId="30701"/>
    <cellStyle name="Note 7 3 2 6" xfId="17521"/>
    <cellStyle name="Note 7 3 2 6 2" xfId="34198"/>
    <cellStyle name="Note 7 3 2 7" xfId="19723"/>
    <cellStyle name="Note 7 3 2 7 2" xfId="36393"/>
    <cellStyle name="Note 7 3 2 8" xfId="22782"/>
    <cellStyle name="Note 7 3 2 8 2" xfId="39483"/>
    <cellStyle name="Note 7 3 2 9" xfId="28109"/>
    <cellStyle name="Note 7 3 3" xfId="10898"/>
    <cellStyle name="Note 7 3 3 2" xfId="13591"/>
    <cellStyle name="Note 7 3 3 2 2" xfId="19453"/>
    <cellStyle name="Note 7 3 3 2 2 2" xfId="36123"/>
    <cellStyle name="Note 7 3 3 2 3" xfId="22620"/>
    <cellStyle name="Note 7 3 3 2 3 2" xfId="39320"/>
    <cellStyle name="Note 7 3 3 2 4" xfId="25470"/>
    <cellStyle name="Note 7 3 3 2 4 2" xfId="42208"/>
    <cellStyle name="Note 7 3 3 2 5" xfId="30265"/>
    <cellStyle name="Note 7 3 3 3" xfId="17138"/>
    <cellStyle name="Note 7 3 3 3 2" xfId="33814"/>
    <cellStyle name="Note 7 3 3 4" xfId="15870"/>
    <cellStyle name="Note 7 3 3 4 2" xfId="32534"/>
    <cellStyle name="Note 7 3 3 5" xfId="16655"/>
    <cellStyle name="Note 7 3 3 5 2" xfId="33328"/>
    <cellStyle name="Note 7 3 3 6" xfId="27673"/>
    <cellStyle name="Note 7 3 4" xfId="11517"/>
    <cellStyle name="Note 7 3 4 2" xfId="14191"/>
    <cellStyle name="Note 7 3 4 2 2" xfId="19954"/>
    <cellStyle name="Note 7 3 4 2 2 2" xfId="36624"/>
    <cellStyle name="Note 7 3 4 2 3" xfId="23100"/>
    <cellStyle name="Note 7 3 4 2 3 2" xfId="39803"/>
    <cellStyle name="Note 7 3 4 2 4" xfId="25879"/>
    <cellStyle name="Note 7 3 4 2 4 2" xfId="42618"/>
    <cellStyle name="Note 7 3 4 2 5" xfId="30864"/>
    <cellStyle name="Note 7 3 4 3" xfId="17668"/>
    <cellStyle name="Note 7 3 4 3 2" xfId="34345"/>
    <cellStyle name="Note 7 3 4 4" xfId="21271"/>
    <cellStyle name="Note 7 3 4 4 2" xfId="37943"/>
    <cellStyle name="Note 7 3 4 5" xfId="22584"/>
    <cellStyle name="Note 7 3 4 5 2" xfId="39283"/>
    <cellStyle name="Note 7 3 4 6" xfId="28271"/>
    <cellStyle name="Note 7 3 5" xfId="12289"/>
    <cellStyle name="Note 7 3 5 2" xfId="14963"/>
    <cellStyle name="Note 7 3 5 2 2" xfId="20681"/>
    <cellStyle name="Note 7 3 5 2 2 2" xfId="37349"/>
    <cellStyle name="Note 7 3 5 2 3" xfId="23811"/>
    <cellStyle name="Note 7 3 5 2 3 2" xfId="40522"/>
    <cellStyle name="Note 7 3 5 2 4" xfId="26562"/>
    <cellStyle name="Note 7 3 5 2 4 2" xfId="43303"/>
    <cellStyle name="Note 7 3 5 2 5" xfId="31634"/>
    <cellStyle name="Note 7 3 5 3" xfId="18394"/>
    <cellStyle name="Note 7 3 5 3 2" xfId="35069"/>
    <cellStyle name="Note 7 3 5 4" xfId="21637"/>
    <cellStyle name="Note 7 3 5 4 2" xfId="38312"/>
    <cellStyle name="Note 7 3 5 5" xfId="24655"/>
    <cellStyle name="Note 7 3 5 5 2" xfId="41376"/>
    <cellStyle name="Note 7 3 5 6" xfId="29036"/>
    <cellStyle name="Note 7 3 6" xfId="13187"/>
    <cellStyle name="Note 7 3 6 2" xfId="19116"/>
    <cellStyle name="Note 7 3 6 2 2" xfId="35787"/>
    <cellStyle name="Note 7 3 6 3" xfId="22308"/>
    <cellStyle name="Note 7 3 6 3 2" xfId="39001"/>
    <cellStyle name="Note 7 3 6 4" xfId="25197"/>
    <cellStyle name="Note 7 3 6 4 2" xfId="41933"/>
    <cellStyle name="Note 7 3 6 5" xfId="29863"/>
    <cellStyle name="Note 7 3 7" xfId="16773"/>
    <cellStyle name="Note 7 3 7 2" xfId="33447"/>
    <cellStyle name="Note 7 3 8" xfId="18687"/>
    <cellStyle name="Note 7 3 8 2" xfId="35364"/>
    <cellStyle name="Note 7 3 9" xfId="16323"/>
    <cellStyle name="Note 7 3 9 2" xfId="32992"/>
    <cellStyle name="Note 7 4" xfId="9433"/>
    <cellStyle name="Note 7 4 10" xfId="16330"/>
    <cellStyle name="Note 7 4 10 2" xfId="32999"/>
    <cellStyle name="Note 7 4 11" xfId="27339"/>
    <cellStyle name="Note 7 4 12" xfId="10561"/>
    <cellStyle name="Note 7 4 2" xfId="11419"/>
    <cellStyle name="Note 7 4 2 2" xfId="11865"/>
    <cellStyle name="Note 7 4 2 2 2" xfId="14539"/>
    <cellStyle name="Note 7 4 2 2 2 2" xfId="20302"/>
    <cellStyle name="Note 7 4 2 2 2 2 2" xfId="36971"/>
    <cellStyle name="Note 7 4 2 2 2 3" xfId="23443"/>
    <cellStyle name="Note 7 4 2 2 2 3 2" xfId="40151"/>
    <cellStyle name="Note 7 4 2 2 2 4" xfId="26225"/>
    <cellStyle name="Note 7 4 2 2 2 4 2" xfId="42965"/>
    <cellStyle name="Note 7 4 2 2 2 5" xfId="31211"/>
    <cellStyle name="Note 7 4 2 2 3" xfId="18016"/>
    <cellStyle name="Note 7 4 2 2 3 2" xfId="34692"/>
    <cellStyle name="Note 7 4 2 2 4" xfId="10041"/>
    <cellStyle name="Note 7 4 2 2 4 2" xfId="27134"/>
    <cellStyle name="Note 7 4 2 2 5" xfId="24310"/>
    <cellStyle name="Note 7 4 2 2 5 2" xfId="41028"/>
    <cellStyle name="Note 7 4 2 2 6" xfId="28614"/>
    <cellStyle name="Note 7 4 2 3" xfId="12115"/>
    <cellStyle name="Note 7 4 2 3 2" xfId="14789"/>
    <cellStyle name="Note 7 4 2 3 2 2" xfId="20552"/>
    <cellStyle name="Note 7 4 2 3 2 2 2" xfId="37220"/>
    <cellStyle name="Note 7 4 2 3 2 3" xfId="23691"/>
    <cellStyle name="Note 7 4 2 3 2 3 2" xfId="40401"/>
    <cellStyle name="Note 7 4 2 3 2 4" xfId="26474"/>
    <cellStyle name="Note 7 4 2 3 2 4 2" xfId="43215"/>
    <cellStyle name="Note 7 4 2 3 2 5" xfId="31460"/>
    <cellStyle name="Note 7 4 2 3 3" xfId="18266"/>
    <cellStyle name="Note 7 4 2 3 3 2" xfId="34941"/>
    <cellStyle name="Note 7 4 2 3 4" xfId="21518"/>
    <cellStyle name="Note 7 4 2 3 4 2" xfId="38192"/>
    <cellStyle name="Note 7 4 2 3 5" xfId="24568"/>
    <cellStyle name="Note 7 4 2 3 5 2" xfId="41288"/>
    <cellStyle name="Note 7 4 2 3 6" xfId="28862"/>
    <cellStyle name="Note 7 4 2 4" xfId="12932"/>
    <cellStyle name="Note 7 4 2 4 2" xfId="15545"/>
    <cellStyle name="Note 7 4 2 4 2 2" xfId="21167"/>
    <cellStyle name="Note 7 4 2 4 2 2 2" xfId="37837"/>
    <cellStyle name="Note 7 4 2 4 2 3" xfId="24280"/>
    <cellStyle name="Note 7 4 2 4 2 3 2" xfId="40997"/>
    <cellStyle name="Note 7 4 2 4 2 4" xfId="26973"/>
    <cellStyle name="Note 7 4 2 4 2 4 2" xfId="43714"/>
    <cellStyle name="Note 7 4 2 4 2 5" xfId="32216"/>
    <cellStyle name="Note 7 4 2 4 3" xfId="18925"/>
    <cellStyle name="Note 7 4 2 4 3 2" xfId="35604"/>
    <cellStyle name="Note 7 4 2 4 4" xfId="22134"/>
    <cellStyle name="Note 7 4 2 4 4 2" xfId="38817"/>
    <cellStyle name="Note 7 4 2 4 5" xfId="25060"/>
    <cellStyle name="Note 7 4 2 4 5 2" xfId="41787"/>
    <cellStyle name="Note 7 4 2 4 6" xfId="29618"/>
    <cellStyle name="Note 7 4 2 5" xfId="14093"/>
    <cellStyle name="Note 7 4 2 5 2" xfId="19871"/>
    <cellStyle name="Note 7 4 2 5 2 2" xfId="36541"/>
    <cellStyle name="Note 7 4 2 5 3" xfId="23021"/>
    <cellStyle name="Note 7 4 2 5 3 2" xfId="39723"/>
    <cellStyle name="Note 7 4 2 5 4" xfId="25803"/>
    <cellStyle name="Note 7 4 2 5 4 2" xfId="42542"/>
    <cellStyle name="Note 7 4 2 5 5" xfId="30766"/>
    <cellStyle name="Note 7 4 2 6" xfId="17587"/>
    <cellStyle name="Note 7 4 2 6 2" xfId="34264"/>
    <cellStyle name="Note 7 4 2 7" xfId="19079"/>
    <cellStyle name="Note 7 4 2 7 2" xfId="35749"/>
    <cellStyle name="Note 7 4 2 8" xfId="16869"/>
    <cellStyle name="Note 7 4 2 8 2" xfId="33544"/>
    <cellStyle name="Note 7 4 2 9" xfId="28174"/>
    <cellStyle name="Note 7 4 3" xfId="10968"/>
    <cellStyle name="Note 7 4 3 2" xfId="13656"/>
    <cellStyle name="Note 7 4 3 2 2" xfId="19512"/>
    <cellStyle name="Note 7 4 3 2 2 2" xfId="36182"/>
    <cellStyle name="Note 7 4 3 2 3" xfId="22673"/>
    <cellStyle name="Note 7 4 3 2 3 2" xfId="39373"/>
    <cellStyle name="Note 7 4 3 2 4" xfId="25514"/>
    <cellStyle name="Note 7 4 3 2 4 2" xfId="42252"/>
    <cellStyle name="Note 7 4 3 2 5" xfId="30330"/>
    <cellStyle name="Note 7 4 3 3" xfId="17202"/>
    <cellStyle name="Note 7 4 3 3 2" xfId="33879"/>
    <cellStyle name="Note 7 4 3 4" xfId="16548"/>
    <cellStyle name="Note 7 4 3 4 2" xfId="33220"/>
    <cellStyle name="Note 7 4 3 5" xfId="16158"/>
    <cellStyle name="Note 7 4 3 5 2" xfId="32823"/>
    <cellStyle name="Note 7 4 3 6" xfId="27738"/>
    <cellStyle name="Note 7 4 4" xfId="11565"/>
    <cellStyle name="Note 7 4 4 2" xfId="14239"/>
    <cellStyle name="Note 7 4 4 2 2" xfId="20002"/>
    <cellStyle name="Note 7 4 4 2 2 2" xfId="36672"/>
    <cellStyle name="Note 7 4 4 2 3" xfId="23148"/>
    <cellStyle name="Note 7 4 4 2 3 2" xfId="39851"/>
    <cellStyle name="Note 7 4 4 2 4" xfId="25927"/>
    <cellStyle name="Note 7 4 4 2 4 2" xfId="42666"/>
    <cellStyle name="Note 7 4 4 2 5" xfId="30912"/>
    <cellStyle name="Note 7 4 4 3" xfId="17716"/>
    <cellStyle name="Note 7 4 4 3 2" xfId="34393"/>
    <cellStyle name="Note 7 4 4 4" xfId="15733"/>
    <cellStyle name="Note 7 4 4 4 2" xfId="32394"/>
    <cellStyle name="Note 7 4 4 5" xfId="22332"/>
    <cellStyle name="Note 7 4 4 5 2" xfId="39025"/>
    <cellStyle name="Note 7 4 4 6" xfId="28319"/>
    <cellStyle name="Note 7 4 5" xfId="11782"/>
    <cellStyle name="Note 7 4 5 2" xfId="14456"/>
    <cellStyle name="Note 7 4 5 2 2" xfId="20219"/>
    <cellStyle name="Note 7 4 5 2 2 2" xfId="36888"/>
    <cellStyle name="Note 7 4 5 2 3" xfId="23360"/>
    <cellStyle name="Note 7 4 5 2 3 2" xfId="40068"/>
    <cellStyle name="Note 7 4 5 2 4" xfId="26142"/>
    <cellStyle name="Note 7 4 5 2 4 2" xfId="42882"/>
    <cellStyle name="Note 7 4 5 2 5" xfId="31128"/>
    <cellStyle name="Note 7 4 5 3" xfId="17933"/>
    <cellStyle name="Note 7 4 5 3 2" xfId="34609"/>
    <cellStyle name="Note 7 4 5 4" xfId="17417"/>
    <cellStyle name="Note 7 4 5 4 2" xfId="34094"/>
    <cellStyle name="Note 7 4 5 5" xfId="16252"/>
    <cellStyle name="Note 7 4 5 5 2" xfId="32917"/>
    <cellStyle name="Note 7 4 5 6" xfId="28531"/>
    <cellStyle name="Note 7 4 6" xfId="12354"/>
    <cellStyle name="Note 7 4 6 2" xfId="15028"/>
    <cellStyle name="Note 7 4 6 2 2" xfId="20738"/>
    <cellStyle name="Note 7 4 6 2 2 2" xfId="37407"/>
    <cellStyle name="Note 7 4 6 2 3" xfId="23865"/>
    <cellStyle name="Note 7 4 6 2 3 2" xfId="40576"/>
    <cellStyle name="Note 7 4 6 2 4" xfId="26606"/>
    <cellStyle name="Note 7 4 6 2 4 2" xfId="43347"/>
    <cellStyle name="Note 7 4 6 2 5" xfId="31699"/>
    <cellStyle name="Note 7 4 6 3" xfId="18450"/>
    <cellStyle name="Note 7 4 6 3 2" xfId="35127"/>
    <cellStyle name="Note 7 4 6 4" xfId="21692"/>
    <cellStyle name="Note 7 4 6 4 2" xfId="38367"/>
    <cellStyle name="Note 7 4 6 5" xfId="24699"/>
    <cellStyle name="Note 7 4 6 5 2" xfId="41420"/>
    <cellStyle name="Note 7 4 6 6" xfId="29101"/>
    <cellStyle name="Note 7 4 7" xfId="13252"/>
    <cellStyle name="Note 7 4 7 2" xfId="19174"/>
    <cellStyle name="Note 7 4 7 2 2" xfId="35845"/>
    <cellStyle name="Note 7 4 7 3" xfId="22361"/>
    <cellStyle name="Note 7 4 7 3 2" xfId="39054"/>
    <cellStyle name="Note 7 4 7 4" xfId="25241"/>
    <cellStyle name="Note 7 4 7 4 2" xfId="41977"/>
    <cellStyle name="Note 7 4 7 5" xfId="29928"/>
    <cellStyle name="Note 7 4 8" xfId="16845"/>
    <cellStyle name="Note 7 4 8 2" xfId="33520"/>
    <cellStyle name="Note 7 4 9" xfId="20579"/>
    <cellStyle name="Note 7 4 9 2" xfId="37247"/>
    <cellStyle name="Note 7 5" xfId="11281"/>
    <cellStyle name="Note 7 5 2" xfId="11760"/>
    <cellStyle name="Note 7 5 2 2" xfId="14434"/>
    <cellStyle name="Note 7 5 2 2 2" xfId="20197"/>
    <cellStyle name="Note 7 5 2 2 2 2" xfId="36866"/>
    <cellStyle name="Note 7 5 2 2 3" xfId="23338"/>
    <cellStyle name="Note 7 5 2 2 3 2" xfId="40046"/>
    <cellStyle name="Note 7 5 2 2 4" xfId="26120"/>
    <cellStyle name="Note 7 5 2 2 4 2" xfId="42860"/>
    <cellStyle name="Note 7 5 2 2 5" xfId="31106"/>
    <cellStyle name="Note 7 5 2 3" xfId="17911"/>
    <cellStyle name="Note 7 5 2 3 2" xfId="34587"/>
    <cellStyle name="Note 7 5 2 4" xfId="10096"/>
    <cellStyle name="Note 7 5 2 4 2" xfId="27160"/>
    <cellStyle name="Note 7 5 2 5" xfId="18285"/>
    <cellStyle name="Note 7 5 2 5 2" xfId="34960"/>
    <cellStyle name="Note 7 5 2 6" xfId="28509"/>
    <cellStyle name="Note 7 5 3" xfId="12018"/>
    <cellStyle name="Note 7 5 3 2" xfId="14692"/>
    <cellStyle name="Note 7 5 3 2 2" xfId="20455"/>
    <cellStyle name="Note 7 5 3 2 2 2" xfId="37123"/>
    <cellStyle name="Note 7 5 3 2 3" xfId="23594"/>
    <cellStyle name="Note 7 5 3 2 3 2" xfId="40304"/>
    <cellStyle name="Note 7 5 3 2 4" xfId="26377"/>
    <cellStyle name="Note 7 5 3 2 4 2" xfId="43118"/>
    <cellStyle name="Note 7 5 3 2 5" xfId="31363"/>
    <cellStyle name="Note 7 5 3 3" xfId="18169"/>
    <cellStyle name="Note 7 5 3 3 2" xfId="34844"/>
    <cellStyle name="Note 7 5 3 4" xfId="21421"/>
    <cellStyle name="Note 7 5 3 4 2" xfId="38095"/>
    <cellStyle name="Note 7 5 3 5" xfId="24471"/>
    <cellStyle name="Note 7 5 3 5 2" xfId="41191"/>
    <cellStyle name="Note 7 5 3 6" xfId="28765"/>
    <cellStyle name="Note 7 5 4" xfId="12793"/>
    <cellStyle name="Note 7 5 4 2" xfId="15408"/>
    <cellStyle name="Note 7 5 4 2 2" xfId="21046"/>
    <cellStyle name="Note 7 5 4 2 2 2" xfId="37715"/>
    <cellStyle name="Note 7 5 4 2 3" xfId="24156"/>
    <cellStyle name="Note 7 5 4 2 3 2" xfId="40873"/>
    <cellStyle name="Note 7 5 4 2 4" xfId="26874"/>
    <cellStyle name="Note 7 5 4 2 4 2" xfId="43615"/>
    <cellStyle name="Note 7 5 4 2 5" xfId="32079"/>
    <cellStyle name="Note 7 5 4 3" xfId="18803"/>
    <cellStyle name="Note 7 5 4 3 2" xfId="35481"/>
    <cellStyle name="Note 7 5 4 4" xfId="22010"/>
    <cellStyle name="Note 7 5 4 4 2" xfId="38692"/>
    <cellStyle name="Note 7 5 4 5" xfId="24961"/>
    <cellStyle name="Note 7 5 4 5 2" xfId="41688"/>
    <cellStyle name="Note 7 5 4 6" xfId="29481"/>
    <cellStyle name="Note 7 5 5" xfId="13958"/>
    <cellStyle name="Note 7 5 5 2" xfId="19751"/>
    <cellStyle name="Note 7 5 5 2 2" xfId="36421"/>
    <cellStyle name="Note 7 5 5 3" xfId="22898"/>
    <cellStyle name="Note 7 5 5 3 2" xfId="39600"/>
    <cellStyle name="Note 7 5 5 4" xfId="25706"/>
    <cellStyle name="Note 7 5 5 4 2" xfId="42445"/>
    <cellStyle name="Note 7 5 5 5" xfId="30631"/>
    <cellStyle name="Note 7 5 6" xfId="17452"/>
    <cellStyle name="Note 7 5 6 2" xfId="34129"/>
    <cellStyle name="Note 7 5 7" xfId="18520"/>
    <cellStyle name="Note 7 5 7 2" xfId="35197"/>
    <cellStyle name="Note 7 5 8" xfId="24188"/>
    <cellStyle name="Note 7 5 8 2" xfId="40905"/>
    <cellStyle name="Note 7 5 9" xfId="28039"/>
    <cellStyle name="Note 7 6" xfId="10815"/>
    <cellStyle name="Note 7 6 2" xfId="13507"/>
    <cellStyle name="Note 7 6 2 2" xfId="19374"/>
    <cellStyle name="Note 7 6 2 2 2" xfId="36044"/>
    <cellStyle name="Note 7 6 2 3" xfId="22544"/>
    <cellStyle name="Note 7 6 2 3 2" xfId="39243"/>
    <cellStyle name="Note 7 6 2 4" xfId="25403"/>
    <cellStyle name="Note 7 6 2 4 2" xfId="42141"/>
    <cellStyle name="Note 7 6 2 5" xfId="30181"/>
    <cellStyle name="Note 7 6 3" xfId="17057"/>
    <cellStyle name="Note 7 6 3 2" xfId="33732"/>
    <cellStyle name="Note 7 6 4" xfId="15910"/>
    <cellStyle name="Note 7 6 4 2" xfId="32574"/>
    <cellStyle name="Note 7 6 5" xfId="16062"/>
    <cellStyle name="Note 7 6 5 2" xfId="32730"/>
    <cellStyle name="Note 7 6 6" xfId="27590"/>
    <cellStyle name="Note 7 7" xfId="11455"/>
    <cellStyle name="Note 7 7 2" xfId="14129"/>
    <cellStyle name="Note 7 7 2 2" xfId="19892"/>
    <cellStyle name="Note 7 7 2 2 2" xfId="36562"/>
    <cellStyle name="Note 7 7 2 3" xfId="23039"/>
    <cellStyle name="Note 7 7 2 3 2" xfId="39741"/>
    <cellStyle name="Note 7 7 2 4" xfId="25817"/>
    <cellStyle name="Note 7 7 2 4 2" xfId="42556"/>
    <cellStyle name="Note 7 7 2 5" xfId="30802"/>
    <cellStyle name="Note 7 7 3" xfId="17606"/>
    <cellStyle name="Note 7 7 3 2" xfId="34283"/>
    <cellStyle name="Note 7 7 4" xfId="21250"/>
    <cellStyle name="Note 7 7 4 2" xfId="37922"/>
    <cellStyle name="Note 7 7 5" xfId="16751"/>
    <cellStyle name="Note 7 7 5 2" xfId="33425"/>
    <cellStyle name="Note 7 7 6" xfId="28210"/>
    <cellStyle name="Note 7 8" xfId="12219"/>
    <cellStyle name="Note 7 8 2" xfId="14893"/>
    <cellStyle name="Note 7 8 2 2" xfId="20616"/>
    <cellStyle name="Note 7 8 2 2 2" xfId="37284"/>
    <cellStyle name="Note 7 8 2 3" xfId="23749"/>
    <cellStyle name="Note 7 8 2 3 2" xfId="40460"/>
    <cellStyle name="Note 7 8 2 4" xfId="26509"/>
    <cellStyle name="Note 7 8 2 4 2" xfId="43250"/>
    <cellStyle name="Note 7 8 2 5" xfId="31564"/>
    <cellStyle name="Note 7 8 3" xfId="18329"/>
    <cellStyle name="Note 7 8 3 2" xfId="35004"/>
    <cellStyle name="Note 7 8 4" xfId="21574"/>
    <cellStyle name="Note 7 8 4 2" xfId="38249"/>
    <cellStyle name="Note 7 8 5" xfId="24602"/>
    <cellStyle name="Note 7 8 5 2" xfId="41323"/>
    <cellStyle name="Note 7 8 6" xfId="28966"/>
    <cellStyle name="Note 7 9" xfId="13117"/>
    <cellStyle name="Note 7 9 2" xfId="19052"/>
    <cellStyle name="Note 7 9 2 2" xfId="35722"/>
    <cellStyle name="Note 7 9 3" xfId="22247"/>
    <cellStyle name="Note 7 9 3 2" xfId="38939"/>
    <cellStyle name="Note 7 9 4" xfId="25144"/>
    <cellStyle name="Note 7 9 4 2" xfId="41880"/>
    <cellStyle name="Note 7 9 5" xfId="29793"/>
    <cellStyle name="Note 8" xfId="9679"/>
    <cellStyle name="Note 8 10" xfId="21197"/>
    <cellStyle name="Note 8 10 2" xfId="37867"/>
    <cellStyle name="Note 8 11" xfId="16354"/>
    <cellStyle name="Note 8 11 2" xfId="33022"/>
    <cellStyle name="Note 8 12" xfId="27206"/>
    <cellStyle name="Note 8 13" xfId="43823"/>
    <cellStyle name="Note 8 14" xfId="43789"/>
    <cellStyle name="Note 8 15" xfId="10315"/>
    <cellStyle name="Note 8 2" xfId="10487"/>
    <cellStyle name="Note 8 2 10" xfId="27276"/>
    <cellStyle name="Note 8 2 2" xfId="11352"/>
    <cellStyle name="Note 8 2 2 2" xfId="11819"/>
    <cellStyle name="Note 8 2 2 2 2" xfId="14493"/>
    <cellStyle name="Note 8 2 2 2 2 2" xfId="20256"/>
    <cellStyle name="Note 8 2 2 2 2 2 2" xfId="36925"/>
    <cellStyle name="Note 8 2 2 2 2 3" xfId="23397"/>
    <cellStyle name="Note 8 2 2 2 2 3 2" xfId="40105"/>
    <cellStyle name="Note 8 2 2 2 2 4" xfId="26179"/>
    <cellStyle name="Note 8 2 2 2 2 4 2" xfId="42919"/>
    <cellStyle name="Note 8 2 2 2 2 5" xfId="31165"/>
    <cellStyle name="Note 8 2 2 2 3" xfId="17970"/>
    <cellStyle name="Note 8 2 2 2 3 2" xfId="34646"/>
    <cellStyle name="Note 8 2 2 2 4" xfId="16242"/>
    <cellStyle name="Note 8 2 2 2 4 2" xfId="32907"/>
    <cellStyle name="Note 8 2 2 2 5" xfId="15858"/>
    <cellStyle name="Note 8 2 2 2 5 2" xfId="32522"/>
    <cellStyle name="Note 8 2 2 2 6" xfId="28568"/>
    <cellStyle name="Note 8 2 2 3" xfId="12073"/>
    <cellStyle name="Note 8 2 2 3 2" xfId="14747"/>
    <cellStyle name="Note 8 2 2 3 2 2" xfId="20510"/>
    <cellStyle name="Note 8 2 2 3 2 2 2" xfId="37178"/>
    <cellStyle name="Note 8 2 2 3 2 3" xfId="23649"/>
    <cellStyle name="Note 8 2 2 3 2 3 2" xfId="40359"/>
    <cellStyle name="Note 8 2 2 3 2 4" xfId="26432"/>
    <cellStyle name="Note 8 2 2 3 2 4 2" xfId="43173"/>
    <cellStyle name="Note 8 2 2 3 2 5" xfId="31418"/>
    <cellStyle name="Note 8 2 2 3 3" xfId="18224"/>
    <cellStyle name="Note 8 2 2 3 3 2" xfId="34899"/>
    <cellStyle name="Note 8 2 2 3 4" xfId="21476"/>
    <cellStyle name="Note 8 2 2 3 4 2" xfId="38150"/>
    <cellStyle name="Note 8 2 2 3 5" xfId="24526"/>
    <cellStyle name="Note 8 2 2 3 5 2" xfId="41246"/>
    <cellStyle name="Note 8 2 2 3 6" xfId="28820"/>
    <cellStyle name="Note 8 2 2 4" xfId="12869"/>
    <cellStyle name="Note 8 2 2 4 2" xfId="15482"/>
    <cellStyle name="Note 8 2 2 4 2 2" xfId="21113"/>
    <cellStyle name="Note 8 2 2 4 2 2 2" xfId="37782"/>
    <cellStyle name="Note 8 2 2 4 2 3" xfId="24225"/>
    <cellStyle name="Note 8 2 2 4 2 3 2" xfId="40942"/>
    <cellStyle name="Note 8 2 2 4 2 4" xfId="26931"/>
    <cellStyle name="Note 8 2 2 4 2 4 2" xfId="43672"/>
    <cellStyle name="Note 8 2 2 4 2 5" xfId="32153"/>
    <cellStyle name="Note 8 2 2 4 3" xfId="18872"/>
    <cellStyle name="Note 8 2 2 4 3 2" xfId="35550"/>
    <cellStyle name="Note 8 2 2 4 4" xfId="22080"/>
    <cellStyle name="Note 8 2 2 4 4 2" xfId="38762"/>
    <cellStyle name="Note 8 2 2 4 5" xfId="25018"/>
    <cellStyle name="Note 8 2 2 4 5 2" xfId="41745"/>
    <cellStyle name="Note 8 2 2 4 6" xfId="29555"/>
    <cellStyle name="Note 8 2 2 5" xfId="14030"/>
    <cellStyle name="Note 8 2 2 5 2" xfId="19817"/>
    <cellStyle name="Note 8 2 2 5 2 2" xfId="36487"/>
    <cellStyle name="Note 8 2 2 5 3" xfId="22965"/>
    <cellStyle name="Note 8 2 2 5 3 2" xfId="39667"/>
    <cellStyle name="Note 8 2 2 5 4" xfId="25761"/>
    <cellStyle name="Note 8 2 2 5 4 2" xfId="42500"/>
    <cellStyle name="Note 8 2 2 5 5" xfId="30703"/>
    <cellStyle name="Note 8 2 2 6" xfId="17523"/>
    <cellStyle name="Note 8 2 2 6 2" xfId="34200"/>
    <cellStyle name="Note 8 2 2 7" xfId="18776"/>
    <cellStyle name="Note 8 2 2 7 2" xfId="35454"/>
    <cellStyle name="Note 8 2 2 8" xfId="21844"/>
    <cellStyle name="Note 8 2 2 8 2" xfId="38522"/>
    <cellStyle name="Note 8 2 2 9" xfId="28111"/>
    <cellStyle name="Note 8 2 3" xfId="10900"/>
    <cellStyle name="Note 8 2 3 2" xfId="13593"/>
    <cellStyle name="Note 8 2 3 2 2" xfId="19455"/>
    <cellStyle name="Note 8 2 3 2 2 2" xfId="36125"/>
    <cellStyle name="Note 8 2 3 2 3" xfId="22622"/>
    <cellStyle name="Note 8 2 3 2 3 2" xfId="39322"/>
    <cellStyle name="Note 8 2 3 2 4" xfId="25472"/>
    <cellStyle name="Note 8 2 3 2 4 2" xfId="42210"/>
    <cellStyle name="Note 8 2 3 2 5" xfId="30267"/>
    <cellStyle name="Note 8 2 3 3" xfId="17140"/>
    <cellStyle name="Note 8 2 3 3 2" xfId="33816"/>
    <cellStyle name="Note 8 2 3 4" xfId="15869"/>
    <cellStyle name="Note 8 2 3 4 2" xfId="32533"/>
    <cellStyle name="Note 8 2 3 5" xfId="16147"/>
    <cellStyle name="Note 8 2 3 5 2" xfId="32812"/>
    <cellStyle name="Note 8 2 3 6" xfId="27675"/>
    <cellStyle name="Note 8 2 4" xfId="11519"/>
    <cellStyle name="Note 8 2 4 2" xfId="14193"/>
    <cellStyle name="Note 8 2 4 2 2" xfId="19956"/>
    <cellStyle name="Note 8 2 4 2 2 2" xfId="36626"/>
    <cellStyle name="Note 8 2 4 2 3" xfId="23102"/>
    <cellStyle name="Note 8 2 4 2 3 2" xfId="39805"/>
    <cellStyle name="Note 8 2 4 2 4" xfId="25881"/>
    <cellStyle name="Note 8 2 4 2 4 2" xfId="42620"/>
    <cellStyle name="Note 8 2 4 2 5" xfId="30866"/>
    <cellStyle name="Note 8 2 4 3" xfId="17670"/>
    <cellStyle name="Note 8 2 4 3 2" xfId="34347"/>
    <cellStyle name="Note 8 2 4 4" xfId="21243"/>
    <cellStyle name="Note 8 2 4 4 2" xfId="37914"/>
    <cellStyle name="Note 8 2 4 5" xfId="22924"/>
    <cellStyle name="Note 8 2 4 5 2" xfId="39626"/>
    <cellStyle name="Note 8 2 4 6" xfId="28273"/>
    <cellStyle name="Note 8 2 5" xfId="12291"/>
    <cellStyle name="Note 8 2 5 2" xfId="14965"/>
    <cellStyle name="Note 8 2 5 2 2" xfId="20683"/>
    <cellStyle name="Note 8 2 5 2 2 2" xfId="37351"/>
    <cellStyle name="Note 8 2 5 2 3" xfId="23813"/>
    <cellStyle name="Note 8 2 5 2 3 2" xfId="40524"/>
    <cellStyle name="Note 8 2 5 2 4" xfId="26564"/>
    <cellStyle name="Note 8 2 5 2 4 2" xfId="43305"/>
    <cellStyle name="Note 8 2 5 2 5" xfId="31636"/>
    <cellStyle name="Note 8 2 5 3" xfId="18396"/>
    <cellStyle name="Note 8 2 5 3 2" xfId="35071"/>
    <cellStyle name="Note 8 2 5 4" xfId="21639"/>
    <cellStyle name="Note 8 2 5 4 2" xfId="38314"/>
    <cellStyle name="Note 8 2 5 5" xfId="24657"/>
    <cellStyle name="Note 8 2 5 5 2" xfId="41378"/>
    <cellStyle name="Note 8 2 5 6" xfId="29038"/>
    <cellStyle name="Note 8 2 6" xfId="13189"/>
    <cellStyle name="Note 8 2 6 2" xfId="19118"/>
    <cellStyle name="Note 8 2 6 2 2" xfId="35789"/>
    <cellStyle name="Note 8 2 6 3" xfId="22310"/>
    <cellStyle name="Note 8 2 6 3 2" xfId="39003"/>
    <cellStyle name="Note 8 2 6 4" xfId="25199"/>
    <cellStyle name="Note 8 2 6 4 2" xfId="41935"/>
    <cellStyle name="Note 8 2 6 5" xfId="29865"/>
    <cellStyle name="Note 8 2 7" xfId="16775"/>
    <cellStyle name="Note 8 2 7 2" xfId="33449"/>
    <cellStyle name="Note 8 2 8" xfId="16010"/>
    <cellStyle name="Note 8 2 8 2" xfId="32676"/>
    <cellStyle name="Note 8 2 9" xfId="16626"/>
    <cellStyle name="Note 8 2 9 2" xfId="33299"/>
    <cellStyle name="Note 8 3" xfId="10563"/>
    <cellStyle name="Note 8 3 10" xfId="16377"/>
    <cellStyle name="Note 8 3 10 2" xfId="33045"/>
    <cellStyle name="Note 8 3 11" xfId="27341"/>
    <cellStyle name="Note 8 3 2" xfId="11421"/>
    <cellStyle name="Note 8 3 2 2" xfId="11867"/>
    <cellStyle name="Note 8 3 2 2 2" xfId="14541"/>
    <cellStyle name="Note 8 3 2 2 2 2" xfId="20304"/>
    <cellStyle name="Note 8 3 2 2 2 2 2" xfId="36973"/>
    <cellStyle name="Note 8 3 2 2 2 3" xfId="23445"/>
    <cellStyle name="Note 8 3 2 2 2 3 2" xfId="40153"/>
    <cellStyle name="Note 8 3 2 2 2 4" xfId="26227"/>
    <cellStyle name="Note 8 3 2 2 2 4 2" xfId="42967"/>
    <cellStyle name="Note 8 3 2 2 2 5" xfId="31213"/>
    <cellStyle name="Note 8 3 2 2 3" xfId="18018"/>
    <cellStyle name="Note 8 3 2 2 3 2" xfId="34694"/>
    <cellStyle name="Note 8 3 2 2 4" xfId="10042"/>
    <cellStyle name="Note 8 3 2 2 4 2" xfId="27135"/>
    <cellStyle name="Note 8 3 2 2 5" xfId="16211"/>
    <cellStyle name="Note 8 3 2 2 5 2" xfId="32877"/>
    <cellStyle name="Note 8 3 2 2 6" xfId="28616"/>
    <cellStyle name="Note 8 3 2 3" xfId="12117"/>
    <cellStyle name="Note 8 3 2 3 2" xfId="14791"/>
    <cellStyle name="Note 8 3 2 3 2 2" xfId="20554"/>
    <cellStyle name="Note 8 3 2 3 2 2 2" xfId="37222"/>
    <cellStyle name="Note 8 3 2 3 2 3" xfId="23693"/>
    <cellStyle name="Note 8 3 2 3 2 3 2" xfId="40403"/>
    <cellStyle name="Note 8 3 2 3 2 4" xfId="26476"/>
    <cellStyle name="Note 8 3 2 3 2 4 2" xfId="43217"/>
    <cellStyle name="Note 8 3 2 3 2 5" xfId="31462"/>
    <cellStyle name="Note 8 3 2 3 3" xfId="18268"/>
    <cellStyle name="Note 8 3 2 3 3 2" xfId="34943"/>
    <cellStyle name="Note 8 3 2 3 4" xfId="21520"/>
    <cellStyle name="Note 8 3 2 3 4 2" xfId="38194"/>
    <cellStyle name="Note 8 3 2 3 5" xfId="24570"/>
    <cellStyle name="Note 8 3 2 3 5 2" xfId="41290"/>
    <cellStyle name="Note 8 3 2 3 6" xfId="28864"/>
    <cellStyle name="Note 8 3 2 4" xfId="12934"/>
    <cellStyle name="Note 8 3 2 4 2" xfId="15547"/>
    <cellStyle name="Note 8 3 2 4 2 2" xfId="21169"/>
    <cellStyle name="Note 8 3 2 4 2 2 2" xfId="37839"/>
    <cellStyle name="Note 8 3 2 4 2 3" xfId="24282"/>
    <cellStyle name="Note 8 3 2 4 2 3 2" xfId="40999"/>
    <cellStyle name="Note 8 3 2 4 2 4" xfId="26975"/>
    <cellStyle name="Note 8 3 2 4 2 4 2" xfId="43716"/>
    <cellStyle name="Note 8 3 2 4 2 5" xfId="32218"/>
    <cellStyle name="Note 8 3 2 4 3" xfId="18927"/>
    <cellStyle name="Note 8 3 2 4 3 2" xfId="35606"/>
    <cellStyle name="Note 8 3 2 4 4" xfId="22136"/>
    <cellStyle name="Note 8 3 2 4 4 2" xfId="38819"/>
    <cellStyle name="Note 8 3 2 4 5" xfId="25062"/>
    <cellStyle name="Note 8 3 2 4 5 2" xfId="41789"/>
    <cellStyle name="Note 8 3 2 4 6" xfId="29620"/>
    <cellStyle name="Note 8 3 2 5" xfId="14095"/>
    <cellStyle name="Note 8 3 2 5 2" xfId="19873"/>
    <cellStyle name="Note 8 3 2 5 2 2" xfId="36543"/>
    <cellStyle name="Note 8 3 2 5 3" xfId="23023"/>
    <cellStyle name="Note 8 3 2 5 3 2" xfId="39725"/>
    <cellStyle name="Note 8 3 2 5 4" xfId="25805"/>
    <cellStyle name="Note 8 3 2 5 4 2" xfId="42544"/>
    <cellStyle name="Note 8 3 2 5 5" xfId="30768"/>
    <cellStyle name="Note 8 3 2 6" xfId="17589"/>
    <cellStyle name="Note 8 3 2 6 2" xfId="34266"/>
    <cellStyle name="Note 8 3 2 7" xfId="18356"/>
    <cellStyle name="Note 8 3 2 7 2" xfId="35031"/>
    <cellStyle name="Note 8 3 2 8" xfId="16672"/>
    <cellStyle name="Note 8 3 2 8 2" xfId="33345"/>
    <cellStyle name="Note 8 3 2 9" xfId="28176"/>
    <cellStyle name="Note 8 3 3" xfId="10970"/>
    <cellStyle name="Note 8 3 3 2" xfId="13658"/>
    <cellStyle name="Note 8 3 3 2 2" xfId="19514"/>
    <cellStyle name="Note 8 3 3 2 2 2" xfId="36184"/>
    <cellStyle name="Note 8 3 3 2 3" xfId="22675"/>
    <cellStyle name="Note 8 3 3 2 3 2" xfId="39375"/>
    <cellStyle name="Note 8 3 3 2 4" xfId="25516"/>
    <cellStyle name="Note 8 3 3 2 4 2" xfId="42254"/>
    <cellStyle name="Note 8 3 3 2 5" xfId="30332"/>
    <cellStyle name="Note 8 3 3 3" xfId="17204"/>
    <cellStyle name="Note 8 3 3 3 2" xfId="33881"/>
    <cellStyle name="Note 8 3 3 4" xfId="16546"/>
    <cellStyle name="Note 8 3 3 4 2" xfId="33218"/>
    <cellStyle name="Note 8 3 3 5" xfId="16425"/>
    <cellStyle name="Note 8 3 3 5 2" xfId="33094"/>
    <cellStyle name="Note 8 3 3 6" xfId="27740"/>
    <cellStyle name="Note 8 3 4" xfId="11567"/>
    <cellStyle name="Note 8 3 4 2" xfId="14241"/>
    <cellStyle name="Note 8 3 4 2 2" xfId="20004"/>
    <cellStyle name="Note 8 3 4 2 2 2" xfId="36674"/>
    <cellStyle name="Note 8 3 4 2 3" xfId="23150"/>
    <cellStyle name="Note 8 3 4 2 3 2" xfId="39853"/>
    <cellStyle name="Note 8 3 4 2 4" xfId="25929"/>
    <cellStyle name="Note 8 3 4 2 4 2" xfId="42668"/>
    <cellStyle name="Note 8 3 4 2 5" xfId="30914"/>
    <cellStyle name="Note 8 3 4 3" xfId="17718"/>
    <cellStyle name="Note 8 3 4 3 2" xfId="34395"/>
    <cellStyle name="Note 8 3 4 4" xfId="15732"/>
    <cellStyle name="Note 8 3 4 4 2" xfId="32393"/>
    <cellStyle name="Note 8 3 4 5" xfId="21661"/>
    <cellStyle name="Note 8 3 4 5 2" xfId="38336"/>
    <cellStyle name="Note 8 3 4 6" xfId="28321"/>
    <cellStyle name="Note 8 3 5" xfId="10787"/>
    <cellStyle name="Note 8 3 5 2" xfId="13474"/>
    <cellStyle name="Note 8 3 5 2 2" xfId="19345"/>
    <cellStyle name="Note 8 3 5 2 2 2" xfId="36016"/>
    <cellStyle name="Note 8 3 5 2 3" xfId="22520"/>
    <cellStyle name="Note 8 3 5 2 3 2" xfId="39216"/>
    <cellStyle name="Note 8 3 5 2 4" xfId="25377"/>
    <cellStyle name="Note 8 3 5 2 4 2" xfId="42114"/>
    <cellStyle name="Note 8 3 5 2 5" xfId="30149"/>
    <cellStyle name="Note 8 3 5 3" xfId="17028"/>
    <cellStyle name="Note 8 3 5 3 2" xfId="33704"/>
    <cellStyle name="Note 8 3 5 4" xfId="16581"/>
    <cellStyle name="Note 8 3 5 4 2" xfId="33254"/>
    <cellStyle name="Note 8 3 5 5" xfId="21270"/>
    <cellStyle name="Note 8 3 5 5 2" xfId="37942"/>
    <cellStyle name="Note 8 3 5 6" xfId="27560"/>
    <cellStyle name="Note 8 3 6" xfId="12356"/>
    <cellStyle name="Note 8 3 6 2" xfId="15030"/>
    <cellStyle name="Note 8 3 6 2 2" xfId="20740"/>
    <cellStyle name="Note 8 3 6 2 2 2" xfId="37409"/>
    <cellStyle name="Note 8 3 6 2 3" xfId="23867"/>
    <cellStyle name="Note 8 3 6 2 3 2" xfId="40578"/>
    <cellStyle name="Note 8 3 6 2 4" xfId="26608"/>
    <cellStyle name="Note 8 3 6 2 4 2" xfId="43349"/>
    <cellStyle name="Note 8 3 6 2 5" xfId="31701"/>
    <cellStyle name="Note 8 3 6 3" xfId="18452"/>
    <cellStyle name="Note 8 3 6 3 2" xfId="35129"/>
    <cellStyle name="Note 8 3 6 4" xfId="21694"/>
    <cellStyle name="Note 8 3 6 4 2" xfId="38369"/>
    <cellStyle name="Note 8 3 6 5" xfId="24701"/>
    <cellStyle name="Note 8 3 6 5 2" xfId="41422"/>
    <cellStyle name="Note 8 3 6 6" xfId="29103"/>
    <cellStyle name="Note 8 3 7" xfId="13254"/>
    <cellStyle name="Note 8 3 7 2" xfId="19176"/>
    <cellStyle name="Note 8 3 7 2 2" xfId="35847"/>
    <cellStyle name="Note 8 3 7 3" xfId="22363"/>
    <cellStyle name="Note 8 3 7 3 2" xfId="39056"/>
    <cellStyle name="Note 8 3 7 4" xfId="25243"/>
    <cellStyle name="Note 8 3 7 4 2" xfId="41979"/>
    <cellStyle name="Note 8 3 7 5" xfId="29930"/>
    <cellStyle name="Note 8 3 8" xfId="16847"/>
    <cellStyle name="Note 8 3 8 2" xfId="33522"/>
    <cellStyle name="Note 8 3 9" xfId="19311"/>
    <cellStyle name="Note 8 3 9 2" xfId="35982"/>
    <cellStyle name="Note 8 4" xfId="11283"/>
    <cellStyle name="Note 8 4 2" xfId="11762"/>
    <cellStyle name="Note 8 4 2 2" xfId="14436"/>
    <cellStyle name="Note 8 4 2 2 2" xfId="20199"/>
    <cellStyle name="Note 8 4 2 2 2 2" xfId="36868"/>
    <cellStyle name="Note 8 4 2 2 3" xfId="23340"/>
    <cellStyle name="Note 8 4 2 2 3 2" xfId="40048"/>
    <cellStyle name="Note 8 4 2 2 4" xfId="26122"/>
    <cellStyle name="Note 8 4 2 2 4 2" xfId="42862"/>
    <cellStyle name="Note 8 4 2 2 5" xfId="31108"/>
    <cellStyle name="Note 8 4 2 3" xfId="17913"/>
    <cellStyle name="Note 8 4 2 3 2" xfId="34589"/>
    <cellStyle name="Note 8 4 2 4" xfId="15603"/>
    <cellStyle name="Note 8 4 2 4 2" xfId="32274"/>
    <cellStyle name="Note 8 4 2 5" xfId="22269"/>
    <cellStyle name="Note 8 4 2 5 2" xfId="38961"/>
    <cellStyle name="Note 8 4 2 6" xfId="28511"/>
    <cellStyle name="Note 8 4 3" xfId="12020"/>
    <cellStyle name="Note 8 4 3 2" xfId="14694"/>
    <cellStyle name="Note 8 4 3 2 2" xfId="20457"/>
    <cellStyle name="Note 8 4 3 2 2 2" xfId="37125"/>
    <cellStyle name="Note 8 4 3 2 3" xfId="23596"/>
    <cellStyle name="Note 8 4 3 2 3 2" xfId="40306"/>
    <cellStyle name="Note 8 4 3 2 4" xfId="26379"/>
    <cellStyle name="Note 8 4 3 2 4 2" xfId="43120"/>
    <cellStyle name="Note 8 4 3 2 5" xfId="31365"/>
    <cellStyle name="Note 8 4 3 3" xfId="18171"/>
    <cellStyle name="Note 8 4 3 3 2" xfId="34846"/>
    <cellStyle name="Note 8 4 3 4" xfId="21423"/>
    <cellStyle name="Note 8 4 3 4 2" xfId="38097"/>
    <cellStyle name="Note 8 4 3 5" xfId="24473"/>
    <cellStyle name="Note 8 4 3 5 2" xfId="41193"/>
    <cellStyle name="Note 8 4 3 6" xfId="28767"/>
    <cellStyle name="Note 8 4 4" xfId="12795"/>
    <cellStyle name="Note 8 4 4 2" xfId="15410"/>
    <cellStyle name="Note 8 4 4 2 2" xfId="21048"/>
    <cellStyle name="Note 8 4 4 2 2 2" xfId="37717"/>
    <cellStyle name="Note 8 4 4 2 3" xfId="24158"/>
    <cellStyle name="Note 8 4 4 2 3 2" xfId="40875"/>
    <cellStyle name="Note 8 4 4 2 4" xfId="26876"/>
    <cellStyle name="Note 8 4 4 2 4 2" xfId="43617"/>
    <cellStyle name="Note 8 4 4 2 5" xfId="32081"/>
    <cellStyle name="Note 8 4 4 3" xfId="18805"/>
    <cellStyle name="Note 8 4 4 3 2" xfId="35483"/>
    <cellStyle name="Note 8 4 4 4" xfId="22012"/>
    <cellStyle name="Note 8 4 4 4 2" xfId="38694"/>
    <cellStyle name="Note 8 4 4 5" xfId="24963"/>
    <cellStyle name="Note 8 4 4 5 2" xfId="41690"/>
    <cellStyle name="Note 8 4 4 6" xfId="29483"/>
    <cellStyle name="Note 8 4 5" xfId="13960"/>
    <cellStyle name="Note 8 4 5 2" xfId="19753"/>
    <cellStyle name="Note 8 4 5 2 2" xfId="36423"/>
    <cellStyle name="Note 8 4 5 3" xfId="22900"/>
    <cellStyle name="Note 8 4 5 3 2" xfId="39602"/>
    <cellStyle name="Note 8 4 5 4" xfId="25708"/>
    <cellStyle name="Note 8 4 5 4 2" xfId="42447"/>
    <cellStyle name="Note 8 4 5 5" xfId="30633"/>
    <cellStyle name="Note 8 4 6" xfId="17454"/>
    <cellStyle name="Note 8 4 6 2" xfId="34131"/>
    <cellStyle name="Note 8 4 7" xfId="21215"/>
    <cellStyle name="Note 8 4 7 2" xfId="37886"/>
    <cellStyle name="Note 8 4 8" xfId="16732"/>
    <cellStyle name="Note 8 4 8 2" xfId="33406"/>
    <cellStyle name="Note 8 4 9" xfId="28041"/>
    <cellStyle name="Note 8 5" xfId="10817"/>
    <cellStyle name="Note 8 5 2" xfId="13509"/>
    <cellStyle name="Note 8 5 2 2" xfId="19376"/>
    <cellStyle name="Note 8 5 2 2 2" xfId="36046"/>
    <cellStyle name="Note 8 5 2 3" xfId="22546"/>
    <cellStyle name="Note 8 5 2 3 2" xfId="39245"/>
    <cellStyle name="Note 8 5 2 4" xfId="25405"/>
    <cellStyle name="Note 8 5 2 4 2" xfId="42143"/>
    <cellStyle name="Note 8 5 2 5" xfId="30183"/>
    <cellStyle name="Note 8 5 3" xfId="17059"/>
    <cellStyle name="Note 8 5 3 2" xfId="33734"/>
    <cellStyle name="Note 8 5 4" xfId="15909"/>
    <cellStyle name="Note 8 5 4 2" xfId="32573"/>
    <cellStyle name="Note 8 5 5" xfId="22377"/>
    <cellStyle name="Note 8 5 5 2" xfId="39070"/>
    <cellStyle name="Note 8 5 6" xfId="27592"/>
    <cellStyle name="Note 8 6" xfId="11457"/>
    <cellStyle name="Note 8 6 2" xfId="14131"/>
    <cellStyle name="Note 8 6 2 2" xfId="19894"/>
    <cellStyle name="Note 8 6 2 2 2" xfId="36564"/>
    <cellStyle name="Note 8 6 2 3" xfId="23041"/>
    <cellStyle name="Note 8 6 2 3 2" xfId="39743"/>
    <cellStyle name="Note 8 6 2 4" xfId="25819"/>
    <cellStyle name="Note 8 6 2 4 2" xfId="42558"/>
    <cellStyle name="Note 8 6 2 5" xfId="30804"/>
    <cellStyle name="Note 8 6 3" xfId="17608"/>
    <cellStyle name="Note 8 6 3 2" xfId="34285"/>
    <cellStyle name="Note 8 6 4" xfId="18659"/>
    <cellStyle name="Note 8 6 4 2" xfId="35336"/>
    <cellStyle name="Note 8 6 5" xfId="24185"/>
    <cellStyle name="Note 8 6 5 2" xfId="40902"/>
    <cellStyle name="Note 8 6 6" xfId="28212"/>
    <cellStyle name="Note 8 7" xfId="12221"/>
    <cellStyle name="Note 8 7 2" xfId="14895"/>
    <cellStyle name="Note 8 7 2 2" xfId="20618"/>
    <cellStyle name="Note 8 7 2 2 2" xfId="37286"/>
    <cellStyle name="Note 8 7 2 3" xfId="23751"/>
    <cellStyle name="Note 8 7 2 3 2" xfId="40462"/>
    <cellStyle name="Note 8 7 2 4" xfId="26511"/>
    <cellStyle name="Note 8 7 2 4 2" xfId="43252"/>
    <cellStyle name="Note 8 7 2 5" xfId="31566"/>
    <cellStyle name="Note 8 7 3" xfId="18331"/>
    <cellStyle name="Note 8 7 3 2" xfId="35006"/>
    <cellStyle name="Note 8 7 4" xfId="21576"/>
    <cellStyle name="Note 8 7 4 2" xfId="38251"/>
    <cellStyle name="Note 8 7 5" xfId="24604"/>
    <cellStyle name="Note 8 7 5 2" xfId="41325"/>
    <cellStyle name="Note 8 7 6" xfId="28968"/>
    <cellStyle name="Note 8 8" xfId="13119"/>
    <cellStyle name="Note 8 8 2" xfId="19054"/>
    <cellStyle name="Note 8 8 2 2" xfId="35724"/>
    <cellStyle name="Note 8 8 3" xfId="22249"/>
    <cellStyle name="Note 8 8 3 2" xfId="38941"/>
    <cellStyle name="Note 8 8 4" xfId="25146"/>
    <cellStyle name="Note 8 8 4 2" xfId="41882"/>
    <cellStyle name="Note 8 8 5" xfId="29795"/>
    <cellStyle name="Note 8 9" xfId="16643"/>
    <cellStyle name="Note 8 9 2" xfId="33315"/>
    <cellStyle name="Note 9" xfId="10316"/>
    <cellStyle name="Note 9 10" xfId="16101"/>
    <cellStyle name="Note 9 10 2" xfId="32765"/>
    <cellStyle name="Note 9 11" xfId="27207"/>
    <cellStyle name="Note 9 2" xfId="10488"/>
    <cellStyle name="Note 9 2 10" xfId="27277"/>
    <cellStyle name="Note 9 2 2" xfId="11353"/>
    <cellStyle name="Note 9 2 2 2" xfId="11820"/>
    <cellStyle name="Note 9 2 2 2 2" xfId="14494"/>
    <cellStyle name="Note 9 2 2 2 2 2" xfId="20257"/>
    <cellStyle name="Note 9 2 2 2 2 2 2" xfId="36926"/>
    <cellStyle name="Note 9 2 2 2 2 3" xfId="23398"/>
    <cellStyle name="Note 9 2 2 2 2 3 2" xfId="40106"/>
    <cellStyle name="Note 9 2 2 2 2 4" xfId="26180"/>
    <cellStyle name="Note 9 2 2 2 2 4 2" xfId="42920"/>
    <cellStyle name="Note 9 2 2 2 2 5" xfId="31166"/>
    <cellStyle name="Note 9 2 2 2 3" xfId="17971"/>
    <cellStyle name="Note 9 2 2 2 3 2" xfId="34647"/>
    <cellStyle name="Note 9 2 2 2 4" xfId="9935"/>
    <cellStyle name="Note 9 2 2 2 4 2" xfId="27063"/>
    <cellStyle name="Note 9 2 2 2 5" xfId="22983"/>
    <cellStyle name="Note 9 2 2 2 5 2" xfId="39685"/>
    <cellStyle name="Note 9 2 2 2 6" xfId="28569"/>
    <cellStyle name="Note 9 2 2 3" xfId="12074"/>
    <cellStyle name="Note 9 2 2 3 2" xfId="14748"/>
    <cellStyle name="Note 9 2 2 3 2 2" xfId="20511"/>
    <cellStyle name="Note 9 2 2 3 2 2 2" xfId="37179"/>
    <cellStyle name="Note 9 2 2 3 2 3" xfId="23650"/>
    <cellStyle name="Note 9 2 2 3 2 3 2" xfId="40360"/>
    <cellStyle name="Note 9 2 2 3 2 4" xfId="26433"/>
    <cellStyle name="Note 9 2 2 3 2 4 2" xfId="43174"/>
    <cellStyle name="Note 9 2 2 3 2 5" xfId="31419"/>
    <cellStyle name="Note 9 2 2 3 3" xfId="18225"/>
    <cellStyle name="Note 9 2 2 3 3 2" xfId="34900"/>
    <cellStyle name="Note 9 2 2 3 4" xfId="21477"/>
    <cellStyle name="Note 9 2 2 3 4 2" xfId="38151"/>
    <cellStyle name="Note 9 2 2 3 5" xfId="24527"/>
    <cellStyle name="Note 9 2 2 3 5 2" xfId="41247"/>
    <cellStyle name="Note 9 2 2 3 6" xfId="28821"/>
    <cellStyle name="Note 9 2 2 4" xfId="12870"/>
    <cellStyle name="Note 9 2 2 4 2" xfId="15483"/>
    <cellStyle name="Note 9 2 2 4 2 2" xfId="21114"/>
    <cellStyle name="Note 9 2 2 4 2 2 2" xfId="37783"/>
    <cellStyle name="Note 9 2 2 4 2 3" xfId="24226"/>
    <cellStyle name="Note 9 2 2 4 2 3 2" xfId="40943"/>
    <cellStyle name="Note 9 2 2 4 2 4" xfId="26932"/>
    <cellStyle name="Note 9 2 2 4 2 4 2" xfId="43673"/>
    <cellStyle name="Note 9 2 2 4 2 5" xfId="32154"/>
    <cellStyle name="Note 9 2 2 4 3" xfId="18873"/>
    <cellStyle name="Note 9 2 2 4 3 2" xfId="35551"/>
    <cellStyle name="Note 9 2 2 4 4" xfId="22081"/>
    <cellStyle name="Note 9 2 2 4 4 2" xfId="38763"/>
    <cellStyle name="Note 9 2 2 4 5" xfId="25019"/>
    <cellStyle name="Note 9 2 2 4 5 2" xfId="41746"/>
    <cellStyle name="Note 9 2 2 4 6" xfId="29556"/>
    <cellStyle name="Note 9 2 2 5" xfId="14031"/>
    <cellStyle name="Note 9 2 2 5 2" xfId="19818"/>
    <cellStyle name="Note 9 2 2 5 2 2" xfId="36488"/>
    <cellStyle name="Note 9 2 2 5 3" xfId="22966"/>
    <cellStyle name="Note 9 2 2 5 3 2" xfId="39668"/>
    <cellStyle name="Note 9 2 2 5 4" xfId="25762"/>
    <cellStyle name="Note 9 2 2 5 4 2" xfId="42501"/>
    <cellStyle name="Note 9 2 2 5 5" xfId="30704"/>
    <cellStyle name="Note 9 2 2 6" xfId="17524"/>
    <cellStyle name="Note 9 2 2 6 2" xfId="34201"/>
    <cellStyle name="Note 9 2 2 7" xfId="17424"/>
    <cellStyle name="Note 9 2 2 7 2" xfId="34101"/>
    <cellStyle name="Note 9 2 2 8" xfId="15785"/>
    <cellStyle name="Note 9 2 2 8 2" xfId="32447"/>
    <cellStyle name="Note 9 2 2 9" xfId="28112"/>
    <cellStyle name="Note 9 2 3" xfId="10901"/>
    <cellStyle name="Note 9 2 3 2" xfId="13594"/>
    <cellStyle name="Note 9 2 3 2 2" xfId="19456"/>
    <cellStyle name="Note 9 2 3 2 2 2" xfId="36126"/>
    <cellStyle name="Note 9 2 3 2 3" xfId="22623"/>
    <cellStyle name="Note 9 2 3 2 3 2" xfId="39323"/>
    <cellStyle name="Note 9 2 3 2 4" xfId="25473"/>
    <cellStyle name="Note 9 2 3 2 4 2" xfId="42211"/>
    <cellStyle name="Note 9 2 3 2 5" xfId="30268"/>
    <cellStyle name="Note 9 2 3 3" xfId="17141"/>
    <cellStyle name="Note 9 2 3 3 2" xfId="33817"/>
    <cellStyle name="Note 9 2 3 4" xfId="15868"/>
    <cellStyle name="Note 9 2 3 4 2" xfId="32532"/>
    <cellStyle name="Note 9 2 3 5" xfId="24306"/>
    <cellStyle name="Note 9 2 3 5 2" xfId="41024"/>
    <cellStyle name="Note 9 2 3 6" xfId="27676"/>
    <cellStyle name="Note 9 2 4" xfId="11520"/>
    <cellStyle name="Note 9 2 4 2" xfId="14194"/>
    <cellStyle name="Note 9 2 4 2 2" xfId="19957"/>
    <cellStyle name="Note 9 2 4 2 2 2" xfId="36627"/>
    <cellStyle name="Note 9 2 4 2 3" xfId="23103"/>
    <cellStyle name="Note 9 2 4 2 3 2" xfId="39806"/>
    <cellStyle name="Note 9 2 4 2 4" xfId="25882"/>
    <cellStyle name="Note 9 2 4 2 4 2" xfId="42621"/>
    <cellStyle name="Note 9 2 4 2 5" xfId="30867"/>
    <cellStyle name="Note 9 2 4 3" xfId="17671"/>
    <cellStyle name="Note 9 2 4 3 2" xfId="34348"/>
    <cellStyle name="Note 9 2 4 4" xfId="21220"/>
    <cellStyle name="Note 9 2 4 4 2" xfId="37891"/>
    <cellStyle name="Note 9 2 4 5" xfId="24184"/>
    <cellStyle name="Note 9 2 4 5 2" xfId="40901"/>
    <cellStyle name="Note 9 2 4 6" xfId="28274"/>
    <cellStyle name="Note 9 2 5" xfId="12292"/>
    <cellStyle name="Note 9 2 5 2" xfId="14966"/>
    <cellStyle name="Note 9 2 5 2 2" xfId="20684"/>
    <cellStyle name="Note 9 2 5 2 2 2" xfId="37352"/>
    <cellStyle name="Note 9 2 5 2 3" xfId="23814"/>
    <cellStyle name="Note 9 2 5 2 3 2" xfId="40525"/>
    <cellStyle name="Note 9 2 5 2 4" xfId="26565"/>
    <cellStyle name="Note 9 2 5 2 4 2" xfId="43306"/>
    <cellStyle name="Note 9 2 5 2 5" xfId="31637"/>
    <cellStyle name="Note 9 2 5 3" xfId="18397"/>
    <cellStyle name="Note 9 2 5 3 2" xfId="35072"/>
    <cellStyle name="Note 9 2 5 4" xfId="21640"/>
    <cellStyle name="Note 9 2 5 4 2" xfId="38315"/>
    <cellStyle name="Note 9 2 5 5" xfId="24658"/>
    <cellStyle name="Note 9 2 5 5 2" xfId="41379"/>
    <cellStyle name="Note 9 2 5 6" xfId="29039"/>
    <cellStyle name="Note 9 2 6" xfId="13190"/>
    <cellStyle name="Note 9 2 6 2" xfId="19119"/>
    <cellStyle name="Note 9 2 6 2 2" xfId="35790"/>
    <cellStyle name="Note 9 2 6 3" xfId="22311"/>
    <cellStyle name="Note 9 2 6 3 2" xfId="39004"/>
    <cellStyle name="Note 9 2 6 4" xfId="25200"/>
    <cellStyle name="Note 9 2 6 4 2" xfId="41936"/>
    <cellStyle name="Note 9 2 6 5" xfId="29866"/>
    <cellStyle name="Note 9 2 7" xfId="16776"/>
    <cellStyle name="Note 9 2 7 2" xfId="33450"/>
    <cellStyle name="Note 9 2 8" xfId="16458"/>
    <cellStyle name="Note 9 2 8 2" xfId="33128"/>
    <cellStyle name="Note 9 2 9" xfId="16059"/>
    <cellStyle name="Note 9 2 9 2" xfId="32727"/>
    <cellStyle name="Note 9 3" xfId="11284"/>
    <cellStyle name="Note 9 3 2" xfId="11763"/>
    <cellStyle name="Note 9 3 2 2" xfId="14437"/>
    <cellStyle name="Note 9 3 2 2 2" xfId="20200"/>
    <cellStyle name="Note 9 3 2 2 2 2" xfId="36869"/>
    <cellStyle name="Note 9 3 2 2 3" xfId="23341"/>
    <cellStyle name="Note 9 3 2 2 3 2" xfId="40049"/>
    <cellStyle name="Note 9 3 2 2 4" xfId="26123"/>
    <cellStyle name="Note 9 3 2 2 4 2" xfId="42863"/>
    <cellStyle name="Note 9 3 2 2 5" xfId="31109"/>
    <cellStyle name="Note 9 3 2 3" xfId="17914"/>
    <cellStyle name="Note 9 3 2 3 2" xfId="34590"/>
    <cellStyle name="Note 9 3 2 4" xfId="15594"/>
    <cellStyle name="Note 9 3 2 4 2" xfId="32265"/>
    <cellStyle name="Note 9 3 2 5" xfId="23771"/>
    <cellStyle name="Note 9 3 2 5 2" xfId="40482"/>
    <cellStyle name="Note 9 3 2 6" xfId="28512"/>
    <cellStyle name="Note 9 3 3" xfId="12021"/>
    <cellStyle name="Note 9 3 3 2" xfId="14695"/>
    <cellStyle name="Note 9 3 3 2 2" xfId="20458"/>
    <cellStyle name="Note 9 3 3 2 2 2" xfId="37126"/>
    <cellStyle name="Note 9 3 3 2 3" xfId="23597"/>
    <cellStyle name="Note 9 3 3 2 3 2" xfId="40307"/>
    <cellStyle name="Note 9 3 3 2 4" xfId="26380"/>
    <cellStyle name="Note 9 3 3 2 4 2" xfId="43121"/>
    <cellStyle name="Note 9 3 3 2 5" xfId="31366"/>
    <cellStyle name="Note 9 3 3 3" xfId="18172"/>
    <cellStyle name="Note 9 3 3 3 2" xfId="34847"/>
    <cellStyle name="Note 9 3 3 4" xfId="21424"/>
    <cellStyle name="Note 9 3 3 4 2" xfId="38098"/>
    <cellStyle name="Note 9 3 3 5" xfId="24474"/>
    <cellStyle name="Note 9 3 3 5 2" xfId="41194"/>
    <cellStyle name="Note 9 3 3 6" xfId="28768"/>
    <cellStyle name="Note 9 3 4" xfId="12796"/>
    <cellStyle name="Note 9 3 4 2" xfId="15411"/>
    <cellStyle name="Note 9 3 4 2 2" xfId="21049"/>
    <cellStyle name="Note 9 3 4 2 2 2" xfId="37718"/>
    <cellStyle name="Note 9 3 4 2 3" xfId="24159"/>
    <cellStyle name="Note 9 3 4 2 3 2" xfId="40876"/>
    <cellStyle name="Note 9 3 4 2 4" xfId="26877"/>
    <cellStyle name="Note 9 3 4 2 4 2" xfId="43618"/>
    <cellStyle name="Note 9 3 4 2 5" xfId="32082"/>
    <cellStyle name="Note 9 3 4 3" xfId="18806"/>
    <cellStyle name="Note 9 3 4 3 2" xfId="35484"/>
    <cellStyle name="Note 9 3 4 4" xfId="22013"/>
    <cellStyle name="Note 9 3 4 4 2" xfId="38695"/>
    <cellStyle name="Note 9 3 4 5" xfId="24964"/>
    <cellStyle name="Note 9 3 4 5 2" xfId="41691"/>
    <cellStyle name="Note 9 3 4 6" xfId="29484"/>
    <cellStyle name="Note 9 3 5" xfId="13961"/>
    <cellStyle name="Note 9 3 5 2" xfId="19754"/>
    <cellStyle name="Note 9 3 5 2 2" xfId="36424"/>
    <cellStyle name="Note 9 3 5 3" xfId="22901"/>
    <cellStyle name="Note 9 3 5 3 2" xfId="39603"/>
    <cellStyle name="Note 9 3 5 4" xfId="25709"/>
    <cellStyle name="Note 9 3 5 4 2" xfId="42448"/>
    <cellStyle name="Note 9 3 5 5" xfId="30634"/>
    <cellStyle name="Note 9 3 6" xfId="17455"/>
    <cellStyle name="Note 9 3 6 2" xfId="34132"/>
    <cellStyle name="Note 9 3 7" xfId="16706"/>
    <cellStyle name="Note 9 3 7 2" xfId="33380"/>
    <cellStyle name="Note 9 3 8" xfId="17214"/>
    <cellStyle name="Note 9 3 8 2" xfId="33891"/>
    <cellStyle name="Note 9 3 9" xfId="28042"/>
    <cellStyle name="Note 9 4" xfId="10818"/>
    <cellStyle name="Note 9 4 2" xfId="13510"/>
    <cellStyle name="Note 9 4 2 2" xfId="19377"/>
    <cellStyle name="Note 9 4 2 2 2" xfId="36047"/>
    <cellStyle name="Note 9 4 2 3" xfId="22547"/>
    <cellStyle name="Note 9 4 2 3 2" xfId="39246"/>
    <cellStyle name="Note 9 4 2 4" xfId="25406"/>
    <cellStyle name="Note 9 4 2 4 2" xfId="42144"/>
    <cellStyle name="Note 9 4 2 5" xfId="30184"/>
    <cellStyle name="Note 9 4 3" xfId="17060"/>
    <cellStyle name="Note 9 4 3 2" xfId="33735"/>
    <cellStyle name="Note 9 4 4" xfId="15908"/>
    <cellStyle name="Note 9 4 4 2" xfId="32572"/>
    <cellStyle name="Note 9 4 5" xfId="23880"/>
    <cellStyle name="Note 9 4 5 2" xfId="40591"/>
    <cellStyle name="Note 9 4 6" xfId="27593"/>
    <cellStyle name="Note 9 5" xfId="11458"/>
    <cellStyle name="Note 9 5 2" xfId="14132"/>
    <cellStyle name="Note 9 5 2 2" xfId="19895"/>
    <cellStyle name="Note 9 5 2 2 2" xfId="36565"/>
    <cellStyle name="Note 9 5 2 3" xfId="23042"/>
    <cellStyle name="Note 9 5 2 3 2" xfId="39744"/>
    <cellStyle name="Note 9 5 2 4" xfId="25820"/>
    <cellStyle name="Note 9 5 2 4 2" xfId="42559"/>
    <cellStyle name="Note 9 5 2 5" xfId="30805"/>
    <cellStyle name="Note 9 5 3" xfId="17609"/>
    <cellStyle name="Note 9 5 3 2" xfId="34286"/>
    <cellStyle name="Note 9 5 4" xfId="16727"/>
    <cellStyle name="Note 9 5 4 2" xfId="33401"/>
    <cellStyle name="Note 9 5 5" xfId="22041"/>
    <cellStyle name="Note 9 5 5 2" xfId="38723"/>
    <cellStyle name="Note 9 5 6" xfId="28213"/>
    <cellStyle name="Note 9 6" xfId="12222"/>
    <cellStyle name="Note 9 6 2" xfId="14896"/>
    <cellStyle name="Note 9 6 2 2" xfId="20619"/>
    <cellStyle name="Note 9 6 2 2 2" xfId="37287"/>
    <cellStyle name="Note 9 6 2 3" xfId="23752"/>
    <cellStyle name="Note 9 6 2 3 2" xfId="40463"/>
    <cellStyle name="Note 9 6 2 4" xfId="26512"/>
    <cellStyle name="Note 9 6 2 4 2" xfId="43253"/>
    <cellStyle name="Note 9 6 2 5" xfId="31567"/>
    <cellStyle name="Note 9 6 3" xfId="18332"/>
    <cellStyle name="Note 9 6 3 2" xfId="35007"/>
    <cellStyle name="Note 9 6 4" xfId="21577"/>
    <cellStyle name="Note 9 6 4 2" xfId="38252"/>
    <cellStyle name="Note 9 6 5" xfId="24605"/>
    <cellStyle name="Note 9 6 5 2" xfId="41326"/>
    <cellStyle name="Note 9 6 6" xfId="28969"/>
    <cellStyle name="Note 9 7" xfId="13120"/>
    <cellStyle name="Note 9 7 2" xfId="19055"/>
    <cellStyle name="Note 9 7 2 2" xfId="35725"/>
    <cellStyle name="Note 9 7 3" xfId="22250"/>
    <cellStyle name="Note 9 7 3 2" xfId="38942"/>
    <cellStyle name="Note 9 7 4" xfId="25147"/>
    <cellStyle name="Note 9 7 4 2" xfId="41883"/>
    <cellStyle name="Note 9 7 5" xfId="29796"/>
    <cellStyle name="Note 9 8" xfId="16644"/>
    <cellStyle name="Note 9 8 2" xfId="33316"/>
    <cellStyle name="Note 9 9" xfId="16694"/>
    <cellStyle name="Note 9 9 2" xfId="33368"/>
    <cellStyle name="Output" xfId="57" builtinId="21" customBuiltin="1"/>
    <cellStyle name="Output 10" xfId="10477"/>
    <cellStyle name="Output 10 10" xfId="27262"/>
    <cellStyle name="Output 10 2" xfId="11343"/>
    <cellStyle name="Output 10 2 2" xfId="11805"/>
    <cellStyle name="Output 10 2 2 2" xfId="14479"/>
    <cellStyle name="Output 10 2 2 2 2" xfId="20242"/>
    <cellStyle name="Output 10 2 2 2 2 2" xfId="36911"/>
    <cellStyle name="Output 10 2 2 2 3" xfId="23383"/>
    <cellStyle name="Output 10 2 2 2 3 2" xfId="40091"/>
    <cellStyle name="Output 10 2 2 2 4" xfId="26165"/>
    <cellStyle name="Output 10 2 2 2 4 2" xfId="42905"/>
    <cellStyle name="Output 10 2 2 2 5" xfId="31151"/>
    <cellStyle name="Output 10 2 2 3" xfId="17956"/>
    <cellStyle name="Output 10 2 2 3 2" xfId="34632"/>
    <cellStyle name="Output 10 2 2 4" xfId="18944"/>
    <cellStyle name="Output 10 2 2 4 2" xfId="35623"/>
    <cellStyle name="Output 10 2 2 5" xfId="16818"/>
    <cellStyle name="Output 10 2 2 5 2" xfId="33493"/>
    <cellStyle name="Output 10 2 2 6" xfId="28554"/>
    <cellStyle name="Output 10 2 3" xfId="12059"/>
    <cellStyle name="Output 10 2 3 2" xfId="14733"/>
    <cellStyle name="Output 10 2 3 2 2" xfId="20496"/>
    <cellStyle name="Output 10 2 3 2 2 2" xfId="37164"/>
    <cellStyle name="Output 10 2 3 2 3" xfId="23635"/>
    <cellStyle name="Output 10 2 3 2 3 2" xfId="40345"/>
    <cellStyle name="Output 10 2 3 2 4" xfId="26418"/>
    <cellStyle name="Output 10 2 3 2 4 2" xfId="43159"/>
    <cellStyle name="Output 10 2 3 2 5" xfId="31404"/>
    <cellStyle name="Output 10 2 3 3" xfId="18210"/>
    <cellStyle name="Output 10 2 3 3 2" xfId="34885"/>
    <cellStyle name="Output 10 2 3 4" xfId="21462"/>
    <cellStyle name="Output 10 2 3 4 2" xfId="38136"/>
    <cellStyle name="Output 10 2 3 5" xfId="24512"/>
    <cellStyle name="Output 10 2 3 5 2" xfId="41232"/>
    <cellStyle name="Output 10 2 3 6" xfId="28806"/>
    <cellStyle name="Output 10 2 4" xfId="12855"/>
    <cellStyle name="Output 10 2 4 2" xfId="15468"/>
    <cellStyle name="Output 10 2 4 2 2" xfId="21099"/>
    <cellStyle name="Output 10 2 4 2 2 2" xfId="37768"/>
    <cellStyle name="Output 10 2 4 2 3" xfId="24211"/>
    <cellStyle name="Output 10 2 4 2 3 2" xfId="40928"/>
    <cellStyle name="Output 10 2 4 2 4" xfId="26917"/>
    <cellStyle name="Output 10 2 4 2 4 2" xfId="43658"/>
    <cellStyle name="Output 10 2 4 2 5" xfId="32139"/>
    <cellStyle name="Output 10 2 4 3" xfId="18858"/>
    <cellStyle name="Output 10 2 4 3 2" xfId="35536"/>
    <cellStyle name="Output 10 2 4 4" xfId="22066"/>
    <cellStyle name="Output 10 2 4 4 2" xfId="38748"/>
    <cellStyle name="Output 10 2 4 5" xfId="25004"/>
    <cellStyle name="Output 10 2 4 5 2" xfId="41731"/>
    <cellStyle name="Output 10 2 4 6" xfId="29541"/>
    <cellStyle name="Output 10 2 5" xfId="14016"/>
    <cellStyle name="Output 10 2 5 2" xfId="19803"/>
    <cellStyle name="Output 10 2 5 2 2" xfId="36473"/>
    <cellStyle name="Output 10 2 5 3" xfId="22951"/>
    <cellStyle name="Output 10 2 5 3 2" xfId="39653"/>
    <cellStyle name="Output 10 2 5 4" xfId="25747"/>
    <cellStyle name="Output 10 2 5 4 2" xfId="42486"/>
    <cellStyle name="Output 10 2 5 5" xfId="30689"/>
    <cellStyle name="Output 10 2 6" xfId="17509"/>
    <cellStyle name="Output 10 2 6 2" xfId="34186"/>
    <cellStyle name="Output 10 2 7" xfId="21238"/>
    <cellStyle name="Output 10 2 7 2" xfId="37909"/>
    <cellStyle name="Output 10 2 8" xfId="22927"/>
    <cellStyle name="Output 10 2 8 2" xfId="39629"/>
    <cellStyle name="Output 10 2 9" xfId="28097"/>
    <cellStyle name="Output 10 3" xfId="10891"/>
    <cellStyle name="Output 10 3 2" xfId="13579"/>
    <cellStyle name="Output 10 3 2 2" xfId="19441"/>
    <cellStyle name="Output 10 3 2 2 2" xfId="36111"/>
    <cellStyle name="Output 10 3 2 3" xfId="22609"/>
    <cellStyle name="Output 10 3 2 3 2" xfId="39308"/>
    <cellStyle name="Output 10 3 2 4" xfId="25458"/>
    <cellStyle name="Output 10 3 2 4 2" xfId="42196"/>
    <cellStyle name="Output 10 3 2 5" xfId="30253"/>
    <cellStyle name="Output 10 3 3" xfId="17126"/>
    <cellStyle name="Output 10 3 3 2" xfId="33802"/>
    <cellStyle name="Output 10 3 4" xfId="15874"/>
    <cellStyle name="Output 10 3 4 2" xfId="32538"/>
    <cellStyle name="Output 10 3 5" xfId="21848"/>
    <cellStyle name="Output 10 3 5 2" xfId="38527"/>
    <cellStyle name="Output 10 3 6" xfId="27662"/>
    <cellStyle name="Output 10 4" xfId="11505"/>
    <cellStyle name="Output 10 4 2" xfId="14179"/>
    <cellStyle name="Output 10 4 2 2" xfId="19942"/>
    <cellStyle name="Output 10 4 2 2 2" xfId="36612"/>
    <cellStyle name="Output 10 4 2 3" xfId="23088"/>
    <cellStyle name="Output 10 4 2 3 2" xfId="39791"/>
    <cellStyle name="Output 10 4 2 4" xfId="25867"/>
    <cellStyle name="Output 10 4 2 4 2" xfId="42606"/>
    <cellStyle name="Output 10 4 2 5" xfId="30852"/>
    <cellStyle name="Output 10 4 3" xfId="17656"/>
    <cellStyle name="Output 10 4 3 2" xfId="34333"/>
    <cellStyle name="Output 10 4 4" xfId="16495"/>
    <cellStyle name="Output 10 4 4 2" xfId="33167"/>
    <cellStyle name="Output 10 4 5" xfId="23836"/>
    <cellStyle name="Output 10 4 5 2" xfId="40547"/>
    <cellStyle name="Output 10 4 6" xfId="28259"/>
    <cellStyle name="Output 10 5" xfId="12277"/>
    <cellStyle name="Output 10 5 2" xfId="14951"/>
    <cellStyle name="Output 10 5 2 2" xfId="20669"/>
    <cellStyle name="Output 10 5 2 2 2" xfId="37337"/>
    <cellStyle name="Output 10 5 2 3" xfId="23799"/>
    <cellStyle name="Output 10 5 2 3 2" xfId="40510"/>
    <cellStyle name="Output 10 5 2 4" xfId="26550"/>
    <cellStyle name="Output 10 5 2 4 2" xfId="43291"/>
    <cellStyle name="Output 10 5 2 5" xfId="31622"/>
    <cellStyle name="Output 10 5 3" xfId="18382"/>
    <cellStyle name="Output 10 5 3 2" xfId="35057"/>
    <cellStyle name="Output 10 5 4" xfId="21625"/>
    <cellStyle name="Output 10 5 4 2" xfId="38300"/>
    <cellStyle name="Output 10 5 5" xfId="24643"/>
    <cellStyle name="Output 10 5 5 2" xfId="41364"/>
    <cellStyle name="Output 10 5 6" xfId="29024"/>
    <cellStyle name="Output 10 6" xfId="13175"/>
    <cellStyle name="Output 10 6 2" xfId="19104"/>
    <cellStyle name="Output 10 6 2 2" xfId="35775"/>
    <cellStyle name="Output 10 6 3" xfId="22296"/>
    <cellStyle name="Output 10 6 3 2" xfId="38989"/>
    <cellStyle name="Output 10 6 4" xfId="25185"/>
    <cellStyle name="Output 10 6 4 2" xfId="41921"/>
    <cellStyle name="Output 10 6 5" xfId="29851"/>
    <cellStyle name="Output 10 7" xfId="16761"/>
    <cellStyle name="Output 10 7 2" xfId="33435"/>
    <cellStyle name="Output 10 8" xfId="16015"/>
    <cellStyle name="Output 10 8 2" xfId="32681"/>
    <cellStyle name="Output 10 9" xfId="23846"/>
    <cellStyle name="Output 10 9 2" xfId="40557"/>
    <cellStyle name="Output 11" xfId="10446"/>
    <cellStyle name="Output 11 10" xfId="27239"/>
    <cellStyle name="Output 11 2" xfId="11320"/>
    <cellStyle name="Output 11 2 2" xfId="11789"/>
    <cellStyle name="Output 11 2 2 2" xfId="14463"/>
    <cellStyle name="Output 11 2 2 2 2" xfId="20226"/>
    <cellStyle name="Output 11 2 2 2 2 2" xfId="36895"/>
    <cellStyle name="Output 11 2 2 2 3" xfId="23367"/>
    <cellStyle name="Output 11 2 2 2 3 2" xfId="40075"/>
    <cellStyle name="Output 11 2 2 2 4" xfId="26149"/>
    <cellStyle name="Output 11 2 2 2 4 2" xfId="42889"/>
    <cellStyle name="Output 11 2 2 2 5" xfId="31135"/>
    <cellStyle name="Output 11 2 2 3" xfId="17940"/>
    <cellStyle name="Output 11 2 2 3 2" xfId="34616"/>
    <cellStyle name="Output 11 2 2 4" xfId="21131"/>
    <cellStyle name="Output 11 2 2 4 2" xfId="37800"/>
    <cellStyle name="Output 11 2 2 5" xfId="17092"/>
    <cellStyle name="Output 11 2 2 5 2" xfId="33767"/>
    <cellStyle name="Output 11 2 2 6" xfId="28538"/>
    <cellStyle name="Output 11 2 3" xfId="12043"/>
    <cellStyle name="Output 11 2 3 2" xfId="14717"/>
    <cellStyle name="Output 11 2 3 2 2" xfId="20480"/>
    <cellStyle name="Output 11 2 3 2 2 2" xfId="37148"/>
    <cellStyle name="Output 11 2 3 2 3" xfId="23619"/>
    <cellStyle name="Output 11 2 3 2 3 2" xfId="40329"/>
    <cellStyle name="Output 11 2 3 2 4" xfId="26402"/>
    <cellStyle name="Output 11 2 3 2 4 2" xfId="43143"/>
    <cellStyle name="Output 11 2 3 2 5" xfId="31388"/>
    <cellStyle name="Output 11 2 3 3" xfId="18194"/>
    <cellStyle name="Output 11 2 3 3 2" xfId="34869"/>
    <cellStyle name="Output 11 2 3 4" xfId="21446"/>
    <cellStyle name="Output 11 2 3 4 2" xfId="38120"/>
    <cellStyle name="Output 11 2 3 5" xfId="24496"/>
    <cellStyle name="Output 11 2 3 5 2" xfId="41216"/>
    <cellStyle name="Output 11 2 3 6" xfId="28790"/>
    <cellStyle name="Output 11 2 4" xfId="12832"/>
    <cellStyle name="Output 11 2 4 2" xfId="15445"/>
    <cellStyle name="Output 11 2 4 2 2" xfId="21081"/>
    <cellStyle name="Output 11 2 4 2 2 2" xfId="37750"/>
    <cellStyle name="Output 11 2 4 2 3" xfId="24193"/>
    <cellStyle name="Output 11 2 4 2 3 2" xfId="40910"/>
    <cellStyle name="Output 11 2 4 2 4" xfId="26901"/>
    <cellStyle name="Output 11 2 4 2 4 2" xfId="43642"/>
    <cellStyle name="Output 11 2 4 2 5" xfId="32116"/>
    <cellStyle name="Output 11 2 4 3" xfId="18840"/>
    <cellStyle name="Output 11 2 4 3 2" xfId="35518"/>
    <cellStyle name="Output 11 2 4 4" xfId="22048"/>
    <cellStyle name="Output 11 2 4 4 2" xfId="38730"/>
    <cellStyle name="Output 11 2 4 5" xfId="24988"/>
    <cellStyle name="Output 11 2 4 5 2" xfId="41715"/>
    <cellStyle name="Output 11 2 4 6" xfId="29518"/>
    <cellStyle name="Output 11 2 5" xfId="13993"/>
    <cellStyle name="Output 11 2 5 2" xfId="19784"/>
    <cellStyle name="Output 11 2 5 2 2" xfId="36454"/>
    <cellStyle name="Output 11 2 5 3" xfId="22933"/>
    <cellStyle name="Output 11 2 5 3 2" xfId="39635"/>
    <cellStyle name="Output 11 2 5 4" xfId="25731"/>
    <cellStyle name="Output 11 2 5 4 2" xfId="42470"/>
    <cellStyle name="Output 11 2 5 5" xfId="30666"/>
    <cellStyle name="Output 11 2 6" xfId="17491"/>
    <cellStyle name="Output 11 2 6 2" xfId="34168"/>
    <cellStyle name="Output 11 2 7" xfId="18286"/>
    <cellStyle name="Output 11 2 7 2" xfId="34961"/>
    <cellStyle name="Output 11 2 8" xfId="23724"/>
    <cellStyle name="Output 11 2 8 2" xfId="40434"/>
    <cellStyle name="Output 11 2 9" xfId="28074"/>
    <cellStyle name="Output 11 3" xfId="10868"/>
    <cellStyle name="Output 11 3 2" xfId="13556"/>
    <cellStyle name="Output 11 3 2 2" xfId="19423"/>
    <cellStyle name="Output 11 3 2 2 2" xfId="36093"/>
    <cellStyle name="Output 11 3 2 3" xfId="22592"/>
    <cellStyle name="Output 11 3 2 3 2" xfId="39291"/>
    <cellStyle name="Output 11 3 2 4" xfId="25442"/>
    <cellStyle name="Output 11 3 2 4 2" xfId="42180"/>
    <cellStyle name="Output 11 3 2 5" xfId="30230"/>
    <cellStyle name="Output 11 3 3" xfId="17108"/>
    <cellStyle name="Output 11 3 3 2" xfId="33784"/>
    <cellStyle name="Output 11 3 4" xfId="15884"/>
    <cellStyle name="Output 11 3 4 2" xfId="32548"/>
    <cellStyle name="Output 11 3 5" xfId="16139"/>
    <cellStyle name="Output 11 3 5 2" xfId="32804"/>
    <cellStyle name="Output 11 3 6" xfId="27639"/>
    <cellStyle name="Output 11 4" xfId="11489"/>
    <cellStyle name="Output 11 4 2" xfId="14163"/>
    <cellStyle name="Output 11 4 2 2" xfId="19926"/>
    <cellStyle name="Output 11 4 2 2 2" xfId="36596"/>
    <cellStyle name="Output 11 4 2 3" xfId="23072"/>
    <cellStyle name="Output 11 4 2 3 2" xfId="39775"/>
    <cellStyle name="Output 11 4 2 4" xfId="25851"/>
    <cellStyle name="Output 11 4 2 4 2" xfId="42590"/>
    <cellStyle name="Output 11 4 2 5" xfId="30836"/>
    <cellStyle name="Output 11 4 3" xfId="17640"/>
    <cellStyle name="Output 11 4 3 2" xfId="34317"/>
    <cellStyle name="Output 11 4 4" xfId="18832"/>
    <cellStyle name="Output 11 4 4 2" xfId="35510"/>
    <cellStyle name="Output 11 4 5" xfId="21878"/>
    <cellStyle name="Output 11 4 5 2" xfId="38557"/>
    <cellStyle name="Output 11 4 6" xfId="28243"/>
    <cellStyle name="Output 11 5" xfId="12254"/>
    <cellStyle name="Output 11 5 2" xfId="14928"/>
    <cellStyle name="Output 11 5 2 2" xfId="20651"/>
    <cellStyle name="Output 11 5 2 2 2" xfId="37319"/>
    <cellStyle name="Output 11 5 2 3" xfId="23781"/>
    <cellStyle name="Output 11 5 2 3 2" xfId="40492"/>
    <cellStyle name="Output 11 5 2 4" xfId="26534"/>
    <cellStyle name="Output 11 5 2 4 2" xfId="43275"/>
    <cellStyle name="Output 11 5 2 5" xfId="31599"/>
    <cellStyle name="Output 11 5 3" xfId="18364"/>
    <cellStyle name="Output 11 5 3 2" xfId="35039"/>
    <cellStyle name="Output 11 5 4" xfId="21607"/>
    <cellStyle name="Output 11 5 4 2" xfId="38282"/>
    <cellStyle name="Output 11 5 5" xfId="24627"/>
    <cellStyle name="Output 11 5 5 2" xfId="41348"/>
    <cellStyle name="Output 11 5 6" xfId="29001"/>
    <cellStyle name="Output 11 6" xfId="13152"/>
    <cellStyle name="Output 11 6 2" xfId="19086"/>
    <cellStyle name="Output 11 6 2 2" xfId="35757"/>
    <cellStyle name="Output 11 6 3" xfId="22278"/>
    <cellStyle name="Output 11 6 3 2" xfId="38971"/>
    <cellStyle name="Output 11 6 4" xfId="25169"/>
    <cellStyle name="Output 11 6 4 2" xfId="41905"/>
    <cellStyle name="Output 11 6 5" xfId="29828"/>
    <cellStyle name="Output 11 7" xfId="16739"/>
    <cellStyle name="Output 11 7 2" xfId="33413"/>
    <cellStyle name="Output 11 8" xfId="16861"/>
    <cellStyle name="Output 11 8 2" xfId="33536"/>
    <cellStyle name="Output 11 9" xfId="16358"/>
    <cellStyle name="Output 11 9 2" xfId="33026"/>
    <cellStyle name="Output 12" xfId="10489"/>
    <cellStyle name="Output 12 10" xfId="27278"/>
    <cellStyle name="Output 12 2" xfId="11354"/>
    <cellStyle name="Output 12 2 2" xfId="11821"/>
    <cellStyle name="Output 12 2 2 2" xfId="14495"/>
    <cellStyle name="Output 12 2 2 2 2" xfId="20258"/>
    <cellStyle name="Output 12 2 2 2 2 2" xfId="36927"/>
    <cellStyle name="Output 12 2 2 2 3" xfId="23399"/>
    <cellStyle name="Output 12 2 2 2 3 2" xfId="40107"/>
    <cellStyle name="Output 12 2 2 2 4" xfId="26181"/>
    <cellStyle name="Output 12 2 2 2 4 2" xfId="42921"/>
    <cellStyle name="Output 12 2 2 2 5" xfId="31167"/>
    <cellStyle name="Output 12 2 2 3" xfId="17972"/>
    <cellStyle name="Output 12 2 2 3 2" xfId="34648"/>
    <cellStyle name="Output 12 2 2 4" xfId="15597"/>
    <cellStyle name="Output 12 2 2 4 2" xfId="32268"/>
    <cellStyle name="Output 12 2 2 5" xfId="24243"/>
    <cellStyle name="Output 12 2 2 5 2" xfId="40960"/>
    <cellStyle name="Output 12 2 2 6" xfId="28570"/>
    <cellStyle name="Output 12 2 3" xfId="12075"/>
    <cellStyle name="Output 12 2 3 2" xfId="14749"/>
    <cellStyle name="Output 12 2 3 2 2" xfId="20512"/>
    <cellStyle name="Output 12 2 3 2 2 2" xfId="37180"/>
    <cellStyle name="Output 12 2 3 2 3" xfId="23651"/>
    <cellStyle name="Output 12 2 3 2 3 2" xfId="40361"/>
    <cellStyle name="Output 12 2 3 2 4" xfId="26434"/>
    <cellStyle name="Output 12 2 3 2 4 2" xfId="43175"/>
    <cellStyle name="Output 12 2 3 2 5" xfId="31420"/>
    <cellStyle name="Output 12 2 3 3" xfId="18226"/>
    <cellStyle name="Output 12 2 3 3 2" xfId="34901"/>
    <cellStyle name="Output 12 2 3 4" xfId="21478"/>
    <cellStyle name="Output 12 2 3 4 2" xfId="38152"/>
    <cellStyle name="Output 12 2 3 5" xfId="24528"/>
    <cellStyle name="Output 12 2 3 5 2" xfId="41248"/>
    <cellStyle name="Output 12 2 3 6" xfId="28822"/>
    <cellStyle name="Output 12 2 4" xfId="12871"/>
    <cellStyle name="Output 12 2 4 2" xfId="15484"/>
    <cellStyle name="Output 12 2 4 2 2" xfId="21115"/>
    <cellStyle name="Output 12 2 4 2 2 2" xfId="37784"/>
    <cellStyle name="Output 12 2 4 2 3" xfId="24227"/>
    <cellStyle name="Output 12 2 4 2 3 2" xfId="40944"/>
    <cellStyle name="Output 12 2 4 2 4" xfId="26933"/>
    <cellStyle name="Output 12 2 4 2 4 2" xfId="43674"/>
    <cellStyle name="Output 12 2 4 2 5" xfId="32155"/>
    <cellStyle name="Output 12 2 4 3" xfId="18874"/>
    <cellStyle name="Output 12 2 4 3 2" xfId="35552"/>
    <cellStyle name="Output 12 2 4 4" xfId="22082"/>
    <cellStyle name="Output 12 2 4 4 2" xfId="38764"/>
    <cellStyle name="Output 12 2 4 5" xfId="25020"/>
    <cellStyle name="Output 12 2 4 5 2" xfId="41747"/>
    <cellStyle name="Output 12 2 4 6" xfId="29557"/>
    <cellStyle name="Output 12 2 5" xfId="14032"/>
    <cellStyle name="Output 12 2 5 2" xfId="19819"/>
    <cellStyle name="Output 12 2 5 2 2" xfId="36489"/>
    <cellStyle name="Output 12 2 5 3" xfId="22967"/>
    <cellStyle name="Output 12 2 5 3 2" xfId="39669"/>
    <cellStyle name="Output 12 2 5 4" xfId="25763"/>
    <cellStyle name="Output 12 2 5 4 2" xfId="42502"/>
    <cellStyle name="Output 12 2 5 5" xfId="30705"/>
    <cellStyle name="Output 12 2 6" xfId="17525"/>
    <cellStyle name="Output 12 2 6 2" xfId="34202"/>
    <cellStyle name="Output 12 2 7" xfId="19143"/>
    <cellStyle name="Output 12 2 7 2" xfId="35814"/>
    <cellStyle name="Output 12 2 8" xfId="17261"/>
    <cellStyle name="Output 12 2 8 2" xfId="33938"/>
    <cellStyle name="Output 12 2 9" xfId="28113"/>
    <cellStyle name="Output 12 3" xfId="10902"/>
    <cellStyle name="Output 12 3 2" xfId="13595"/>
    <cellStyle name="Output 12 3 2 2" xfId="19457"/>
    <cellStyle name="Output 12 3 2 2 2" xfId="36127"/>
    <cellStyle name="Output 12 3 2 3" xfId="22624"/>
    <cellStyle name="Output 12 3 2 3 2" xfId="39324"/>
    <cellStyle name="Output 12 3 2 4" xfId="25474"/>
    <cellStyle name="Output 12 3 2 4 2" xfId="42212"/>
    <cellStyle name="Output 12 3 2 5" xfId="30269"/>
    <cellStyle name="Output 12 3 3" xfId="17142"/>
    <cellStyle name="Output 12 3 3 2" xfId="33818"/>
    <cellStyle name="Output 12 3 4" xfId="16259"/>
    <cellStyle name="Output 12 3 4 2" xfId="32924"/>
    <cellStyle name="Output 12 3 5" xfId="16416"/>
    <cellStyle name="Output 12 3 5 2" xfId="33085"/>
    <cellStyle name="Output 12 3 6" xfId="27677"/>
    <cellStyle name="Output 12 4" xfId="11521"/>
    <cellStyle name="Output 12 4 2" xfId="14195"/>
    <cellStyle name="Output 12 4 2 2" xfId="19958"/>
    <cellStyle name="Output 12 4 2 2 2" xfId="36628"/>
    <cellStyle name="Output 12 4 2 3" xfId="23104"/>
    <cellStyle name="Output 12 4 2 3 2" xfId="39807"/>
    <cellStyle name="Output 12 4 2 4" xfId="25883"/>
    <cellStyle name="Output 12 4 2 4 2" xfId="42622"/>
    <cellStyle name="Output 12 4 2 5" xfId="30868"/>
    <cellStyle name="Output 12 4 3" xfId="17672"/>
    <cellStyle name="Output 12 4 3 2" xfId="34349"/>
    <cellStyle name="Output 12 4 4" xfId="18682"/>
    <cellStyle name="Output 12 4 4 2" xfId="35359"/>
    <cellStyle name="Output 12 4 5" xfId="22040"/>
    <cellStyle name="Output 12 4 5 2" xfId="38722"/>
    <cellStyle name="Output 12 4 6" xfId="28275"/>
    <cellStyle name="Output 12 5" xfId="12293"/>
    <cellStyle name="Output 12 5 2" xfId="14967"/>
    <cellStyle name="Output 12 5 2 2" xfId="20685"/>
    <cellStyle name="Output 12 5 2 2 2" xfId="37353"/>
    <cellStyle name="Output 12 5 2 3" xfId="23815"/>
    <cellStyle name="Output 12 5 2 3 2" xfId="40526"/>
    <cellStyle name="Output 12 5 2 4" xfId="26566"/>
    <cellStyle name="Output 12 5 2 4 2" xfId="43307"/>
    <cellStyle name="Output 12 5 2 5" xfId="31638"/>
    <cellStyle name="Output 12 5 3" xfId="18398"/>
    <cellStyle name="Output 12 5 3 2" xfId="35073"/>
    <cellStyle name="Output 12 5 4" xfId="21641"/>
    <cellStyle name="Output 12 5 4 2" xfId="38316"/>
    <cellStyle name="Output 12 5 5" xfId="24659"/>
    <cellStyle name="Output 12 5 5 2" xfId="41380"/>
    <cellStyle name="Output 12 5 6" xfId="29040"/>
    <cellStyle name="Output 12 6" xfId="13191"/>
    <cellStyle name="Output 12 6 2" xfId="19120"/>
    <cellStyle name="Output 12 6 2 2" xfId="35791"/>
    <cellStyle name="Output 12 6 3" xfId="22312"/>
    <cellStyle name="Output 12 6 3 2" xfId="39005"/>
    <cellStyle name="Output 12 6 4" xfId="25201"/>
    <cellStyle name="Output 12 6 4 2" xfId="41937"/>
    <cellStyle name="Output 12 6 5" xfId="29867"/>
    <cellStyle name="Output 12 7" xfId="16777"/>
    <cellStyle name="Output 12 7 2" xfId="33451"/>
    <cellStyle name="Output 12 8" xfId="16009"/>
    <cellStyle name="Output 12 8 2" xfId="32675"/>
    <cellStyle name="Output 12 9" xfId="16361"/>
    <cellStyle name="Output 12 9 2" xfId="33029"/>
    <cellStyle name="Output 13" xfId="10542"/>
    <cellStyle name="Output 13 10" xfId="22205"/>
    <cellStyle name="Output 13 10 2" xfId="38895"/>
    <cellStyle name="Output 13 11" xfId="27315"/>
    <cellStyle name="Output 13 2" xfId="11401"/>
    <cellStyle name="Output 13 2 2" xfId="11845"/>
    <cellStyle name="Output 13 2 2 2" xfId="14519"/>
    <cellStyle name="Output 13 2 2 2 2" xfId="20282"/>
    <cellStyle name="Output 13 2 2 2 2 2" xfId="36951"/>
    <cellStyle name="Output 13 2 2 2 3" xfId="23423"/>
    <cellStyle name="Output 13 2 2 2 3 2" xfId="40131"/>
    <cellStyle name="Output 13 2 2 2 4" xfId="26205"/>
    <cellStyle name="Output 13 2 2 2 4 2" xfId="42945"/>
    <cellStyle name="Output 13 2 2 2 5" xfId="31191"/>
    <cellStyle name="Output 13 2 2 3" xfId="17996"/>
    <cellStyle name="Output 13 2 2 3 2" xfId="34672"/>
    <cellStyle name="Output 13 2 2 4" xfId="16239"/>
    <cellStyle name="Output 13 2 2 4 2" xfId="32904"/>
    <cellStyle name="Output 13 2 2 5" xfId="15792"/>
    <cellStyle name="Output 13 2 2 5 2" xfId="32454"/>
    <cellStyle name="Output 13 2 2 6" xfId="28594"/>
    <cellStyle name="Output 13 2 3" xfId="12095"/>
    <cellStyle name="Output 13 2 3 2" xfId="14769"/>
    <cellStyle name="Output 13 2 3 2 2" xfId="20532"/>
    <cellStyle name="Output 13 2 3 2 2 2" xfId="37200"/>
    <cellStyle name="Output 13 2 3 2 3" xfId="23671"/>
    <cellStyle name="Output 13 2 3 2 3 2" xfId="40381"/>
    <cellStyle name="Output 13 2 3 2 4" xfId="26454"/>
    <cellStyle name="Output 13 2 3 2 4 2" xfId="43195"/>
    <cellStyle name="Output 13 2 3 2 5" xfId="31440"/>
    <cellStyle name="Output 13 2 3 3" xfId="18246"/>
    <cellStyle name="Output 13 2 3 3 2" xfId="34921"/>
    <cellStyle name="Output 13 2 3 4" xfId="21498"/>
    <cellStyle name="Output 13 2 3 4 2" xfId="38172"/>
    <cellStyle name="Output 13 2 3 5" xfId="24548"/>
    <cellStyle name="Output 13 2 3 5 2" xfId="41268"/>
    <cellStyle name="Output 13 2 3 6" xfId="28842"/>
    <cellStyle name="Output 13 2 4" xfId="12908"/>
    <cellStyle name="Output 13 2 4 2" xfId="15521"/>
    <cellStyle name="Output 13 2 4 2 2" xfId="21145"/>
    <cellStyle name="Output 13 2 4 2 2 2" xfId="37815"/>
    <cellStyle name="Output 13 2 4 2 3" xfId="24257"/>
    <cellStyle name="Output 13 2 4 2 3 2" xfId="40974"/>
    <cellStyle name="Output 13 2 4 2 4" xfId="26953"/>
    <cellStyle name="Output 13 2 4 2 4 2" xfId="43694"/>
    <cellStyle name="Output 13 2 4 2 5" xfId="32192"/>
    <cellStyle name="Output 13 2 4 3" xfId="18902"/>
    <cellStyle name="Output 13 2 4 3 2" xfId="35581"/>
    <cellStyle name="Output 13 2 4 4" xfId="22111"/>
    <cellStyle name="Output 13 2 4 4 2" xfId="38794"/>
    <cellStyle name="Output 13 2 4 5" xfId="25040"/>
    <cellStyle name="Output 13 2 4 5 2" xfId="41767"/>
    <cellStyle name="Output 13 2 4 6" xfId="29594"/>
    <cellStyle name="Output 13 2 5" xfId="14069"/>
    <cellStyle name="Output 13 2 5 2" xfId="19849"/>
    <cellStyle name="Output 13 2 5 2 2" xfId="36519"/>
    <cellStyle name="Output 13 2 5 3" xfId="22998"/>
    <cellStyle name="Output 13 2 5 3 2" xfId="39700"/>
    <cellStyle name="Output 13 2 5 4" xfId="25783"/>
    <cellStyle name="Output 13 2 5 4 2" xfId="42522"/>
    <cellStyle name="Output 13 2 5 5" xfId="30742"/>
    <cellStyle name="Output 13 2 6" xfId="17565"/>
    <cellStyle name="Output 13 2 6 2" xfId="34242"/>
    <cellStyle name="Output 13 2 7" xfId="21236"/>
    <cellStyle name="Output 13 2 7 2" xfId="37907"/>
    <cellStyle name="Output 13 2 8" xfId="22926"/>
    <cellStyle name="Output 13 2 8 2" xfId="39628"/>
    <cellStyle name="Output 13 2 9" xfId="28150"/>
    <cellStyle name="Output 13 3" xfId="10949"/>
    <cellStyle name="Output 13 3 2" xfId="13632"/>
    <cellStyle name="Output 13 3 2 2" xfId="19490"/>
    <cellStyle name="Output 13 3 2 2 2" xfId="36160"/>
    <cellStyle name="Output 13 3 2 3" xfId="22652"/>
    <cellStyle name="Output 13 3 2 3 2" xfId="39352"/>
    <cellStyle name="Output 13 3 2 4" xfId="25494"/>
    <cellStyle name="Output 13 3 2 4 2" xfId="42232"/>
    <cellStyle name="Output 13 3 2 5" xfId="30306"/>
    <cellStyle name="Output 13 3 3" xfId="17182"/>
    <cellStyle name="Output 13 3 3 2" xfId="33858"/>
    <cellStyle name="Output 13 3 4" xfId="16743"/>
    <cellStyle name="Output 13 3 4 2" xfId="33417"/>
    <cellStyle name="Output 13 3 5" xfId="16657"/>
    <cellStyle name="Output 13 3 5 2" xfId="33330"/>
    <cellStyle name="Output 13 3 6" xfId="27714"/>
    <cellStyle name="Output 13 4" xfId="11545"/>
    <cellStyle name="Output 13 4 2" xfId="14219"/>
    <cellStyle name="Output 13 4 2 2" xfId="19982"/>
    <cellStyle name="Output 13 4 2 2 2" xfId="36652"/>
    <cellStyle name="Output 13 4 2 3" xfId="23128"/>
    <cellStyle name="Output 13 4 2 3 2" xfId="39831"/>
    <cellStyle name="Output 13 4 2 4" xfId="25907"/>
    <cellStyle name="Output 13 4 2 4 2" xfId="42646"/>
    <cellStyle name="Output 13 4 2 5" xfId="30892"/>
    <cellStyle name="Output 13 4 3" xfId="17696"/>
    <cellStyle name="Output 13 4 3 2" xfId="34373"/>
    <cellStyle name="Output 13 4 4" xfId="18354"/>
    <cellStyle name="Output 13 4 4 2" xfId="35029"/>
    <cellStyle name="Output 13 4 5" xfId="17382"/>
    <cellStyle name="Output 13 4 5 2" xfId="34058"/>
    <cellStyle name="Output 13 4 6" xfId="28299"/>
    <cellStyle name="Output 13 5" xfId="11482"/>
    <cellStyle name="Output 13 5 2" xfId="14156"/>
    <cellStyle name="Output 13 5 2 2" xfId="19919"/>
    <cellStyle name="Output 13 5 2 2 2" xfId="36589"/>
    <cellStyle name="Output 13 5 2 3" xfId="23065"/>
    <cellStyle name="Output 13 5 2 3 2" xfId="39768"/>
    <cellStyle name="Output 13 5 2 4" xfId="25844"/>
    <cellStyle name="Output 13 5 2 4 2" xfId="42583"/>
    <cellStyle name="Output 13 5 2 5" xfId="30829"/>
    <cellStyle name="Output 13 5 3" xfId="17633"/>
    <cellStyle name="Output 13 5 3 2" xfId="34310"/>
    <cellStyle name="Output 13 5 4" xfId="19078"/>
    <cellStyle name="Output 13 5 4 2" xfId="35748"/>
    <cellStyle name="Output 13 5 5" xfId="16675"/>
    <cellStyle name="Output 13 5 5 2" xfId="33349"/>
    <cellStyle name="Output 13 5 6" xfId="28236"/>
    <cellStyle name="Output 13 6" xfId="12330"/>
    <cellStyle name="Output 13 6 2" xfId="15004"/>
    <cellStyle name="Output 13 6 2 2" xfId="20716"/>
    <cellStyle name="Output 13 6 2 2 2" xfId="37384"/>
    <cellStyle name="Output 13 6 2 3" xfId="23843"/>
    <cellStyle name="Output 13 6 2 3 2" xfId="40554"/>
    <cellStyle name="Output 13 6 2 4" xfId="26586"/>
    <cellStyle name="Output 13 6 2 4 2" xfId="43327"/>
    <cellStyle name="Output 13 6 2 5" xfId="31675"/>
    <cellStyle name="Output 13 6 3" xfId="18428"/>
    <cellStyle name="Output 13 6 3 2" xfId="35104"/>
    <cellStyle name="Output 13 6 4" xfId="21670"/>
    <cellStyle name="Output 13 6 4 2" xfId="38345"/>
    <cellStyle name="Output 13 6 5" xfId="24679"/>
    <cellStyle name="Output 13 6 5 2" xfId="41400"/>
    <cellStyle name="Output 13 6 6" xfId="29077"/>
    <cellStyle name="Output 13 7" xfId="13228"/>
    <cellStyle name="Output 13 7 2" xfId="19151"/>
    <cellStyle name="Output 13 7 2 2" xfId="35822"/>
    <cellStyle name="Output 13 7 3" xfId="22340"/>
    <cellStyle name="Output 13 7 3 2" xfId="39033"/>
    <cellStyle name="Output 13 7 4" xfId="25221"/>
    <cellStyle name="Output 13 7 4 2" xfId="41957"/>
    <cellStyle name="Output 13 7 5" xfId="29904"/>
    <cellStyle name="Output 13 8" xfId="16822"/>
    <cellStyle name="Output 13 8 2" xfId="33497"/>
    <cellStyle name="Output 13 9" xfId="15998"/>
    <cellStyle name="Output 13 9 2" xfId="32664"/>
    <cellStyle name="Output 14" xfId="12490"/>
    <cellStyle name="Output 14 2" xfId="15137"/>
    <cellStyle name="Output 14 2 2" xfId="20826"/>
    <cellStyle name="Output 14 2 2 2" xfId="37495"/>
    <cellStyle name="Output 14 2 3" xfId="23946"/>
    <cellStyle name="Output 14 2 3 2" xfId="40659"/>
    <cellStyle name="Output 14 2 4" xfId="26681"/>
    <cellStyle name="Output 14 2 4 2" xfId="43422"/>
    <cellStyle name="Output 14 2 5" xfId="31808"/>
    <cellStyle name="Output 14 3" xfId="18557"/>
    <cellStyle name="Output 14 3 2" xfId="35234"/>
    <cellStyle name="Output 14 4" xfId="21786"/>
    <cellStyle name="Output 14 4 2" xfId="38464"/>
    <cellStyle name="Output 14 5" xfId="24772"/>
    <cellStyle name="Output 14 5 2" xfId="41495"/>
    <cellStyle name="Output 14 6" xfId="29210"/>
    <cellStyle name="Output 15" xfId="43779"/>
    <cellStyle name="Output 16" xfId="43829"/>
    <cellStyle name="Output 17" xfId="9703"/>
    <cellStyle name="Output 2" xfId="121"/>
    <cellStyle name="Output 2 10" xfId="4160"/>
    <cellStyle name="Output 2 10 10" xfId="11069"/>
    <cellStyle name="Output 2 10 2" xfId="4161"/>
    <cellStyle name="Output 2 10 2 2" xfId="4162"/>
    <cellStyle name="Output 2 10 2 2 2" xfId="20057"/>
    <cellStyle name="Output 2 10 2 2 2 2" xfId="36727"/>
    <cellStyle name="Output 2 10 2 2 3" xfId="23201"/>
    <cellStyle name="Output 2 10 2 2 3 2" xfId="39906"/>
    <cellStyle name="Output 2 10 2 2 4" xfId="25981"/>
    <cellStyle name="Output 2 10 2 2 4 2" xfId="42720"/>
    <cellStyle name="Output 2 10 2 2 5" xfId="30967"/>
    <cellStyle name="Output 2 10 2 2 6" xfId="14294"/>
    <cellStyle name="Output 2 10 2 3" xfId="4163"/>
    <cellStyle name="Output 2 10 2 3 2" xfId="34448"/>
    <cellStyle name="Output 2 10 2 3 3" xfId="17771"/>
    <cellStyle name="Output 2 10 2 4" xfId="16887"/>
    <cellStyle name="Output 2 10 2 4 2" xfId="33563"/>
    <cellStyle name="Output 2 10 2 5" xfId="22514"/>
    <cellStyle name="Output 2 10 2 5 2" xfId="39210"/>
    <cellStyle name="Output 2 10 2 6" xfId="28372"/>
    <cellStyle name="Output 2 10 2 7" xfId="11620"/>
    <cellStyle name="Output 2 10 3" xfId="4164"/>
    <cellStyle name="Output 2 10 3 2" xfId="14558"/>
    <cellStyle name="Output 2 10 3 2 2" xfId="20321"/>
    <cellStyle name="Output 2 10 3 2 2 2" xfId="36990"/>
    <cellStyle name="Output 2 10 3 2 3" xfId="23462"/>
    <cellStyle name="Output 2 10 3 2 3 2" xfId="40170"/>
    <cellStyle name="Output 2 10 3 2 4" xfId="26244"/>
    <cellStyle name="Output 2 10 3 2 4 2" xfId="42984"/>
    <cellStyle name="Output 2 10 3 2 5" xfId="31230"/>
    <cellStyle name="Output 2 10 3 3" xfId="18035"/>
    <cellStyle name="Output 2 10 3 3 2" xfId="34711"/>
    <cellStyle name="Output 2 10 3 4" xfId="21289"/>
    <cellStyle name="Output 2 10 3 4 2" xfId="37961"/>
    <cellStyle name="Output 2 10 3 5" xfId="16226"/>
    <cellStyle name="Output 2 10 3 5 2" xfId="32891"/>
    <cellStyle name="Output 2 10 3 6" xfId="28633"/>
    <cellStyle name="Output 2 10 3 7" xfId="11884"/>
    <cellStyle name="Output 2 10 4" xfId="4165"/>
    <cellStyle name="Output 2 10 4 2" xfId="15168"/>
    <cellStyle name="Output 2 10 4 2 2" xfId="20842"/>
    <cellStyle name="Output 2 10 4 2 2 2" xfId="37511"/>
    <cellStyle name="Output 2 10 4 2 3" xfId="23962"/>
    <cellStyle name="Output 2 10 4 2 3 2" xfId="40675"/>
    <cellStyle name="Output 2 10 4 2 4" xfId="26697"/>
    <cellStyle name="Output 2 10 4 2 4 2" xfId="43438"/>
    <cellStyle name="Output 2 10 4 2 5" xfId="31839"/>
    <cellStyle name="Output 2 10 4 3" xfId="18579"/>
    <cellStyle name="Output 2 10 4 3 2" xfId="35256"/>
    <cellStyle name="Output 2 10 4 4" xfId="21804"/>
    <cellStyle name="Output 2 10 4 4 2" xfId="38482"/>
    <cellStyle name="Output 2 10 4 5" xfId="24788"/>
    <cellStyle name="Output 2 10 4 5 2" xfId="41511"/>
    <cellStyle name="Output 2 10 4 6" xfId="29241"/>
    <cellStyle name="Output 2 10 4 7" xfId="12529"/>
    <cellStyle name="Output 2 10 5" xfId="8156"/>
    <cellStyle name="Output 2 10 5 2" xfId="19588"/>
    <cellStyle name="Output 2 10 5 2 2" xfId="36259"/>
    <cellStyle name="Output 2 10 5 3" xfId="22743"/>
    <cellStyle name="Output 2 10 5 3 2" xfId="39443"/>
    <cellStyle name="Output 2 10 5 4" xfId="25573"/>
    <cellStyle name="Output 2 10 5 4 2" xfId="42311"/>
    <cellStyle name="Output 2 10 5 5" xfId="30436"/>
    <cellStyle name="Output 2 10 5 6" xfId="13762"/>
    <cellStyle name="Output 2 10 6" xfId="17274"/>
    <cellStyle name="Output 2 10 6 2" xfId="33951"/>
    <cellStyle name="Output 2 10 7" xfId="15806"/>
    <cellStyle name="Output 2 10 7 2" xfId="32468"/>
    <cellStyle name="Output 2 10 8" xfId="18463"/>
    <cellStyle name="Output 2 10 8 2" xfId="35140"/>
    <cellStyle name="Output 2 10 9" xfId="27844"/>
    <cellStyle name="Output 2 11" xfId="4166"/>
    <cellStyle name="Output 2 11 10" xfId="11167"/>
    <cellStyle name="Output 2 11 2" xfId="4167"/>
    <cellStyle name="Output 2 11 2 2" xfId="4168"/>
    <cellStyle name="Output 2 11 2 2 2" xfId="20127"/>
    <cellStyle name="Output 2 11 2 2 2 2" xfId="36796"/>
    <cellStyle name="Output 2 11 2 2 3" xfId="23269"/>
    <cellStyle name="Output 2 11 2 2 3 2" xfId="39976"/>
    <cellStyle name="Output 2 11 2 2 4" xfId="26050"/>
    <cellStyle name="Output 2 11 2 2 4 2" xfId="42790"/>
    <cellStyle name="Output 2 11 2 2 5" xfId="31036"/>
    <cellStyle name="Output 2 11 2 2 6" xfId="14364"/>
    <cellStyle name="Output 2 11 2 3" xfId="4169"/>
    <cellStyle name="Output 2 11 2 3 2" xfId="34517"/>
    <cellStyle name="Output 2 11 2 3 3" xfId="17841"/>
    <cellStyle name="Output 2 11 2 4" xfId="16483"/>
    <cellStyle name="Output 2 11 2 4 2" xfId="33154"/>
    <cellStyle name="Output 2 11 2 5" xfId="23833"/>
    <cellStyle name="Output 2 11 2 5 2" xfId="40544"/>
    <cellStyle name="Output 2 11 2 6" xfId="28440"/>
    <cellStyle name="Output 2 11 2 7" xfId="11690"/>
    <cellStyle name="Output 2 11 3" xfId="4170"/>
    <cellStyle name="Output 2 11 3 2" xfId="14625"/>
    <cellStyle name="Output 2 11 3 2 2" xfId="20388"/>
    <cellStyle name="Output 2 11 3 2 2 2" xfId="37056"/>
    <cellStyle name="Output 2 11 3 2 3" xfId="23528"/>
    <cellStyle name="Output 2 11 3 2 3 2" xfId="40237"/>
    <cellStyle name="Output 2 11 3 2 4" xfId="26310"/>
    <cellStyle name="Output 2 11 3 2 4 2" xfId="43051"/>
    <cellStyle name="Output 2 11 3 2 5" xfId="31296"/>
    <cellStyle name="Output 2 11 3 3" xfId="18102"/>
    <cellStyle name="Output 2 11 3 3 2" xfId="34777"/>
    <cellStyle name="Output 2 11 3 4" xfId="21355"/>
    <cellStyle name="Output 2 11 3 4 2" xfId="38028"/>
    <cellStyle name="Output 2 11 3 5" xfId="24405"/>
    <cellStyle name="Output 2 11 3 5 2" xfId="41124"/>
    <cellStyle name="Output 2 11 3 6" xfId="28699"/>
    <cellStyle name="Output 2 11 3 7" xfId="11951"/>
    <cellStyle name="Output 2 11 4" xfId="4171"/>
    <cellStyle name="Output 2 11 4 2" xfId="15313"/>
    <cellStyle name="Output 2 11 4 2 2" xfId="20956"/>
    <cellStyle name="Output 2 11 4 2 2 2" xfId="37625"/>
    <cellStyle name="Output 2 11 4 2 3" xfId="24071"/>
    <cellStyle name="Output 2 11 4 2 3 2" xfId="40787"/>
    <cellStyle name="Output 2 11 4 2 4" xfId="26799"/>
    <cellStyle name="Output 2 11 4 2 4 2" xfId="43540"/>
    <cellStyle name="Output 2 11 4 2 5" xfId="31984"/>
    <cellStyle name="Output 2 11 4 3" xfId="18710"/>
    <cellStyle name="Output 2 11 4 3 2" xfId="35387"/>
    <cellStyle name="Output 2 11 4 4" xfId="21923"/>
    <cellStyle name="Output 2 11 4 4 2" xfId="38604"/>
    <cellStyle name="Output 2 11 4 5" xfId="24887"/>
    <cellStyle name="Output 2 11 4 5 2" xfId="41613"/>
    <cellStyle name="Output 2 11 4 6" xfId="29386"/>
    <cellStyle name="Output 2 11 4 7" xfId="12693"/>
    <cellStyle name="Output 2 11 5" xfId="8157"/>
    <cellStyle name="Output 2 11 5 2" xfId="19669"/>
    <cellStyle name="Output 2 11 5 2 2" xfId="36339"/>
    <cellStyle name="Output 2 11 5 3" xfId="22820"/>
    <cellStyle name="Output 2 11 5 3 2" xfId="39522"/>
    <cellStyle name="Output 2 11 5 4" xfId="25639"/>
    <cellStyle name="Output 2 11 5 4 2" xfId="42378"/>
    <cellStyle name="Output 2 11 5 5" xfId="30545"/>
    <cellStyle name="Output 2 11 5 6" xfId="13872"/>
    <cellStyle name="Output 2 11 6" xfId="17353"/>
    <cellStyle name="Output 2 11 6 2" xfId="34029"/>
    <cellStyle name="Output 2 11 7" xfId="18660"/>
    <cellStyle name="Output 2 11 7 2" xfId="35337"/>
    <cellStyle name="Output 2 11 8" xfId="18430"/>
    <cellStyle name="Output 2 11 8 2" xfId="35107"/>
    <cellStyle name="Output 2 11 9" xfId="27953"/>
    <cellStyle name="Output 2 12" xfId="4172"/>
    <cellStyle name="Output 2 12 2" xfId="4173"/>
    <cellStyle name="Output 2 12 2 2" xfId="4174"/>
    <cellStyle name="Output 2 12 2 2 2" xfId="20891"/>
    <cellStyle name="Output 2 12 2 2 2 2" xfId="37560"/>
    <cellStyle name="Output 2 12 2 2 3" xfId="24008"/>
    <cellStyle name="Output 2 12 2 2 3 2" xfId="40722"/>
    <cellStyle name="Output 2 12 2 2 4" xfId="26735"/>
    <cellStyle name="Output 2 12 2 2 4 2" xfId="43476"/>
    <cellStyle name="Output 2 12 2 2 5" xfId="31892"/>
    <cellStyle name="Output 2 12 2 2 6" xfId="15221"/>
    <cellStyle name="Output 2 12 2 3" xfId="4175"/>
    <cellStyle name="Output 2 12 2 3 2" xfId="35305"/>
    <cellStyle name="Output 2 12 2 3 3" xfId="18628"/>
    <cellStyle name="Output 2 12 2 4" xfId="21852"/>
    <cellStyle name="Output 2 12 2 4 2" xfId="38531"/>
    <cellStyle name="Output 2 12 2 5" xfId="24825"/>
    <cellStyle name="Output 2 12 2 5 2" xfId="41549"/>
    <cellStyle name="Output 2 12 2 6" xfId="29294"/>
    <cellStyle name="Output 2 12 2 7" xfId="12583"/>
    <cellStyle name="Output 2 12 3" xfId="4176"/>
    <cellStyle name="Output 2 12 3 2" xfId="19262"/>
    <cellStyle name="Output 2 12 3 2 2" xfId="35933"/>
    <cellStyle name="Output 2 12 3 3" xfId="22442"/>
    <cellStyle name="Output 2 12 3 3 2" xfId="39135"/>
    <cellStyle name="Output 2 12 3 4" xfId="25307"/>
    <cellStyle name="Output 2 12 3 4 2" xfId="42043"/>
    <cellStyle name="Output 2 12 3 5" xfId="30061"/>
    <cellStyle name="Output 2 12 3 6" xfId="13385"/>
    <cellStyle name="Output 2 12 4" xfId="4177"/>
    <cellStyle name="Output 2 12 4 2" xfId="33617"/>
    <cellStyle name="Output 2 12 4 3" xfId="16941"/>
    <cellStyle name="Output 2 12 5" xfId="8158"/>
    <cellStyle name="Output 2 12 5 2" xfId="32942"/>
    <cellStyle name="Output 2 12 5 3" xfId="16276"/>
    <cellStyle name="Output 2 12 6" xfId="18768"/>
    <cellStyle name="Output 2 12 6 2" xfId="35445"/>
    <cellStyle name="Output 2 12 7" xfId="27472"/>
    <cellStyle name="Output 2 12 8" xfId="10703"/>
    <cellStyle name="Output 2 13" xfId="4178"/>
    <cellStyle name="Output 2 13 2" xfId="4179"/>
    <cellStyle name="Output 2 13 2 2" xfId="4180"/>
    <cellStyle name="Output 2 13 2 2 2" xfId="35658"/>
    <cellStyle name="Output 2 13 2 3" xfId="4181"/>
    <cellStyle name="Output 2 13 2 4" xfId="18984"/>
    <cellStyle name="Output 2 13 3" xfId="4182"/>
    <cellStyle name="Output 2 13 3 2" xfId="38875"/>
    <cellStyle name="Output 2 13 3 3" xfId="22187"/>
    <cellStyle name="Output 2 13 4" xfId="4183"/>
    <cellStyle name="Output 2 13 4 2" xfId="41829"/>
    <cellStyle name="Output 2 13 4 3" xfId="25097"/>
    <cellStyle name="Output 2 13 5" xfId="8159"/>
    <cellStyle name="Output 2 13 5 2" xfId="29722"/>
    <cellStyle name="Output 2 13 6" xfId="13042"/>
    <cellStyle name="Output 2 14" xfId="4184"/>
    <cellStyle name="Output 2 14 2" xfId="4185"/>
    <cellStyle name="Output 2 14 2 2" xfId="4186"/>
    <cellStyle name="Output 2 14 2 3" xfId="4187"/>
    <cellStyle name="Output 2 14 2 4" xfId="32754"/>
    <cellStyle name="Output 2 14 3" xfId="4188"/>
    <cellStyle name="Output 2 14 4" xfId="4189"/>
    <cellStyle name="Output 2 14 5" xfId="8160"/>
    <cellStyle name="Output 2 14 6" xfId="16089"/>
    <cellStyle name="Output 2 15" xfId="4190"/>
    <cellStyle name="Output 2 15 2" xfId="4191"/>
    <cellStyle name="Output 2 15 2 2" xfId="4192"/>
    <cellStyle name="Output 2 15 2 3" xfId="4193"/>
    <cellStyle name="Output 2 15 3" xfId="4194"/>
    <cellStyle name="Output 2 15 4" xfId="4195"/>
    <cellStyle name="Output 2 15 5" xfId="8161"/>
    <cellStyle name="Output 2 15 6" xfId="27124"/>
    <cellStyle name="Output 2 16" xfId="4196"/>
    <cellStyle name="Output 2 16 2" xfId="4197"/>
    <cellStyle name="Output 2 16 2 2" xfId="4198"/>
    <cellStyle name="Output 2 16 2 3" xfId="4199"/>
    <cellStyle name="Output 2 16 3" xfId="4200"/>
    <cellStyle name="Output 2 16 4" xfId="4201"/>
    <cellStyle name="Output 2 16 5" xfId="8162"/>
    <cellStyle name="Output 2 16 6" xfId="43824"/>
    <cellStyle name="Output 2 17" xfId="4202"/>
    <cellStyle name="Output 2 17 2" xfId="4203"/>
    <cellStyle name="Output 2 17 2 2" xfId="4204"/>
    <cellStyle name="Output 2 17 2 3" xfId="4205"/>
    <cellStyle name="Output 2 17 3" xfId="4206"/>
    <cellStyle name="Output 2 17 4" xfId="4207"/>
    <cellStyle name="Output 2 17 5" xfId="8163"/>
    <cellStyle name="Output 2 17 6" xfId="43772"/>
    <cellStyle name="Output 2 18" xfId="4208"/>
    <cellStyle name="Output 2 18 2" xfId="4209"/>
    <cellStyle name="Output 2 18 3" xfId="4210"/>
    <cellStyle name="Output 2 18 4" xfId="8164"/>
    <cellStyle name="Output 2 19" xfId="4211"/>
    <cellStyle name="Output 2 19 2" xfId="8165"/>
    <cellStyle name="Output 2 2" xfId="4212"/>
    <cellStyle name="Output 2 2 10" xfId="4213"/>
    <cellStyle name="Output 2 2 10 2" xfId="4214"/>
    <cellStyle name="Output 2 2 10 2 2" xfId="4215"/>
    <cellStyle name="Output 2 2 10 2 3" xfId="4216"/>
    <cellStyle name="Output 2 2 10 3" xfId="4217"/>
    <cellStyle name="Output 2 2 10 4" xfId="4218"/>
    <cellStyle name="Output 2 2 10 5" xfId="8166"/>
    <cellStyle name="Output 2 2 10 6" xfId="27125"/>
    <cellStyle name="Output 2 2 11" xfId="4219"/>
    <cellStyle name="Output 2 2 11 2" xfId="4220"/>
    <cellStyle name="Output 2 2 11 2 2" xfId="4221"/>
    <cellStyle name="Output 2 2 11 2 3" xfId="4222"/>
    <cellStyle name="Output 2 2 11 3" xfId="4223"/>
    <cellStyle name="Output 2 2 11 4" xfId="4224"/>
    <cellStyle name="Output 2 2 11 5" xfId="8167"/>
    <cellStyle name="Output 2 2 12" xfId="4225"/>
    <cellStyle name="Output 2 2 12 2" xfId="4226"/>
    <cellStyle name="Output 2 2 12 2 2" xfId="4227"/>
    <cellStyle name="Output 2 2 12 2 3" xfId="4228"/>
    <cellStyle name="Output 2 2 12 3" xfId="4229"/>
    <cellStyle name="Output 2 2 12 4" xfId="4230"/>
    <cellStyle name="Output 2 2 12 5" xfId="8168"/>
    <cellStyle name="Output 2 2 13" xfId="4231"/>
    <cellStyle name="Output 2 2 13 2" xfId="4232"/>
    <cellStyle name="Output 2 2 13 2 2" xfId="4233"/>
    <cellStyle name="Output 2 2 13 2 3" xfId="4234"/>
    <cellStyle name="Output 2 2 13 3" xfId="4235"/>
    <cellStyle name="Output 2 2 13 4" xfId="4236"/>
    <cellStyle name="Output 2 2 13 5" xfId="8169"/>
    <cellStyle name="Output 2 2 14" xfId="4237"/>
    <cellStyle name="Output 2 2 14 2" xfId="4238"/>
    <cellStyle name="Output 2 2 14 2 2" xfId="4239"/>
    <cellStyle name="Output 2 2 14 2 3" xfId="4240"/>
    <cellStyle name="Output 2 2 14 3" xfId="4241"/>
    <cellStyle name="Output 2 2 14 4" xfId="4242"/>
    <cellStyle name="Output 2 2 14 5" xfId="8170"/>
    <cellStyle name="Output 2 2 15" xfId="4243"/>
    <cellStyle name="Output 2 2 15 2" xfId="4244"/>
    <cellStyle name="Output 2 2 15 2 2" xfId="4245"/>
    <cellStyle name="Output 2 2 15 2 3" xfId="4246"/>
    <cellStyle name="Output 2 2 15 3" xfId="4247"/>
    <cellStyle name="Output 2 2 15 4" xfId="4248"/>
    <cellStyle name="Output 2 2 15 5" xfId="8171"/>
    <cellStyle name="Output 2 2 16" xfId="4249"/>
    <cellStyle name="Output 2 2 16 2" xfId="4250"/>
    <cellStyle name="Output 2 2 16 3" xfId="4251"/>
    <cellStyle name="Output 2 2 16 4" xfId="8172"/>
    <cellStyle name="Output 2 2 17" xfId="4252"/>
    <cellStyle name="Output 2 2 18" xfId="4253"/>
    <cellStyle name="Output 2 2 19" xfId="8173"/>
    <cellStyle name="Output 2 2 2" xfId="4254"/>
    <cellStyle name="Output 2 2 2 10" xfId="10021"/>
    <cellStyle name="Output 2 2 2 11" xfId="43983"/>
    <cellStyle name="Output 2 2 2 2" xfId="4255"/>
    <cellStyle name="Output 2 2 2 2 10" xfId="11071"/>
    <cellStyle name="Output 2 2 2 2 2" xfId="4256"/>
    <cellStyle name="Output 2 2 2 2 2 2" xfId="4257"/>
    <cellStyle name="Output 2 2 2 2 2 2 2" xfId="20059"/>
    <cellStyle name="Output 2 2 2 2 2 2 2 2" xfId="36729"/>
    <cellStyle name="Output 2 2 2 2 2 2 3" xfId="23203"/>
    <cellStyle name="Output 2 2 2 2 2 2 3 2" xfId="39908"/>
    <cellStyle name="Output 2 2 2 2 2 2 4" xfId="25983"/>
    <cellStyle name="Output 2 2 2 2 2 2 4 2" xfId="42722"/>
    <cellStyle name="Output 2 2 2 2 2 2 5" xfId="30969"/>
    <cellStyle name="Output 2 2 2 2 2 2 6" xfId="14296"/>
    <cellStyle name="Output 2 2 2 2 2 3" xfId="4258"/>
    <cellStyle name="Output 2 2 2 2 2 3 2" xfId="34450"/>
    <cellStyle name="Output 2 2 2 2 2 3 3" xfId="17773"/>
    <cellStyle name="Output 2 2 2 2 2 4" xfId="8174"/>
    <cellStyle name="Output 2 2 2 2 2 4 2" xfId="37546"/>
    <cellStyle name="Output 2 2 2 2 2 4 3" xfId="20877"/>
    <cellStyle name="Output 2 2 2 2 2 5" xfId="22869"/>
    <cellStyle name="Output 2 2 2 2 2 5 2" xfId="39571"/>
    <cellStyle name="Output 2 2 2 2 2 6" xfId="28374"/>
    <cellStyle name="Output 2 2 2 2 2 7" xfId="11622"/>
    <cellStyle name="Output 2 2 2 2 3" xfId="4259"/>
    <cellStyle name="Output 2 2 2 2 3 2" xfId="4260"/>
    <cellStyle name="Output 2 2 2 2 3 2 2" xfId="20323"/>
    <cellStyle name="Output 2 2 2 2 3 2 2 2" xfId="36992"/>
    <cellStyle name="Output 2 2 2 2 3 2 3" xfId="23464"/>
    <cellStyle name="Output 2 2 2 2 3 2 3 2" xfId="40172"/>
    <cellStyle name="Output 2 2 2 2 3 2 4" xfId="26246"/>
    <cellStyle name="Output 2 2 2 2 3 2 4 2" xfId="42986"/>
    <cellStyle name="Output 2 2 2 2 3 2 5" xfId="31232"/>
    <cellStyle name="Output 2 2 2 2 3 2 6" xfId="14560"/>
    <cellStyle name="Output 2 2 2 2 3 3" xfId="4261"/>
    <cellStyle name="Output 2 2 2 2 3 3 2" xfId="34713"/>
    <cellStyle name="Output 2 2 2 2 3 3 3" xfId="18037"/>
    <cellStyle name="Output 2 2 2 2 3 4" xfId="21291"/>
    <cellStyle name="Output 2 2 2 2 3 4 2" xfId="37963"/>
    <cellStyle name="Output 2 2 2 2 3 5" xfId="16081"/>
    <cellStyle name="Output 2 2 2 2 3 5 2" xfId="32749"/>
    <cellStyle name="Output 2 2 2 2 3 6" xfId="28635"/>
    <cellStyle name="Output 2 2 2 2 3 7" xfId="11886"/>
    <cellStyle name="Output 2 2 2 2 4" xfId="4262"/>
    <cellStyle name="Output 2 2 2 2 4 2" xfId="15170"/>
    <cellStyle name="Output 2 2 2 2 4 2 2" xfId="20844"/>
    <cellStyle name="Output 2 2 2 2 4 2 2 2" xfId="37513"/>
    <cellStyle name="Output 2 2 2 2 4 2 3" xfId="23964"/>
    <cellStyle name="Output 2 2 2 2 4 2 3 2" xfId="40677"/>
    <cellStyle name="Output 2 2 2 2 4 2 4" xfId="26699"/>
    <cellStyle name="Output 2 2 2 2 4 2 4 2" xfId="43440"/>
    <cellStyle name="Output 2 2 2 2 4 2 5" xfId="31841"/>
    <cellStyle name="Output 2 2 2 2 4 3" xfId="18581"/>
    <cellStyle name="Output 2 2 2 2 4 3 2" xfId="35258"/>
    <cellStyle name="Output 2 2 2 2 4 4" xfId="21806"/>
    <cellStyle name="Output 2 2 2 2 4 4 2" xfId="38484"/>
    <cellStyle name="Output 2 2 2 2 4 5" xfId="24790"/>
    <cellStyle name="Output 2 2 2 2 4 5 2" xfId="41513"/>
    <cellStyle name="Output 2 2 2 2 4 6" xfId="29243"/>
    <cellStyle name="Output 2 2 2 2 4 7" xfId="12531"/>
    <cellStyle name="Output 2 2 2 2 5" xfId="4263"/>
    <cellStyle name="Output 2 2 2 2 5 2" xfId="19590"/>
    <cellStyle name="Output 2 2 2 2 5 2 2" xfId="36261"/>
    <cellStyle name="Output 2 2 2 2 5 3" xfId="22745"/>
    <cellStyle name="Output 2 2 2 2 5 3 2" xfId="39445"/>
    <cellStyle name="Output 2 2 2 2 5 4" xfId="25575"/>
    <cellStyle name="Output 2 2 2 2 5 4 2" xfId="42313"/>
    <cellStyle name="Output 2 2 2 2 5 5" xfId="30438"/>
    <cellStyle name="Output 2 2 2 2 5 6" xfId="13764"/>
    <cellStyle name="Output 2 2 2 2 6" xfId="8175"/>
    <cellStyle name="Output 2 2 2 2 6 2" xfId="33953"/>
    <cellStyle name="Output 2 2 2 2 6 3" xfId="17276"/>
    <cellStyle name="Output 2 2 2 2 7" xfId="15804"/>
    <cellStyle name="Output 2 2 2 2 7 2" xfId="32466"/>
    <cellStyle name="Output 2 2 2 2 8" xfId="19188"/>
    <cellStyle name="Output 2 2 2 2 8 2" xfId="35859"/>
    <cellStyle name="Output 2 2 2 2 9" xfId="27846"/>
    <cellStyle name="Output 2 2 2 3" xfId="4264"/>
    <cellStyle name="Output 2 2 2 3 10" xfId="11166"/>
    <cellStyle name="Output 2 2 2 3 2" xfId="4265"/>
    <cellStyle name="Output 2 2 2 3 2 2" xfId="4266"/>
    <cellStyle name="Output 2 2 2 3 2 2 2" xfId="20126"/>
    <cellStyle name="Output 2 2 2 3 2 2 2 2" xfId="36795"/>
    <cellStyle name="Output 2 2 2 3 2 2 3" xfId="23268"/>
    <cellStyle name="Output 2 2 2 3 2 2 3 2" xfId="39975"/>
    <cellStyle name="Output 2 2 2 3 2 2 4" xfId="26049"/>
    <cellStyle name="Output 2 2 2 3 2 2 4 2" xfId="42789"/>
    <cellStyle name="Output 2 2 2 3 2 2 5" xfId="31035"/>
    <cellStyle name="Output 2 2 2 3 2 2 6" xfId="14363"/>
    <cellStyle name="Output 2 2 2 3 2 3" xfId="4267"/>
    <cellStyle name="Output 2 2 2 3 2 3 2" xfId="34516"/>
    <cellStyle name="Output 2 2 2 3 2 3 3" xfId="17840"/>
    <cellStyle name="Output 2 2 2 3 2 4" xfId="8176"/>
    <cellStyle name="Output 2 2 2 3 2 4 2" xfId="32372"/>
    <cellStyle name="Output 2 2 2 3 2 4 3" xfId="15713"/>
    <cellStyle name="Output 2 2 2 3 2 5" xfId="22330"/>
    <cellStyle name="Output 2 2 2 3 2 5 2" xfId="39023"/>
    <cellStyle name="Output 2 2 2 3 2 6" xfId="28439"/>
    <cellStyle name="Output 2 2 2 3 2 7" xfId="11689"/>
    <cellStyle name="Output 2 2 2 3 3" xfId="4268"/>
    <cellStyle name="Output 2 2 2 3 3 2" xfId="14624"/>
    <cellStyle name="Output 2 2 2 3 3 2 2" xfId="20387"/>
    <cellStyle name="Output 2 2 2 3 3 2 2 2" xfId="37055"/>
    <cellStyle name="Output 2 2 2 3 3 2 3" xfId="23527"/>
    <cellStyle name="Output 2 2 2 3 3 2 3 2" xfId="40236"/>
    <cellStyle name="Output 2 2 2 3 3 2 4" xfId="26309"/>
    <cellStyle name="Output 2 2 2 3 3 2 4 2" xfId="43050"/>
    <cellStyle name="Output 2 2 2 3 3 2 5" xfId="31295"/>
    <cellStyle name="Output 2 2 2 3 3 3" xfId="18101"/>
    <cellStyle name="Output 2 2 2 3 3 3 2" xfId="34776"/>
    <cellStyle name="Output 2 2 2 3 3 4" xfId="21354"/>
    <cellStyle name="Output 2 2 2 3 3 4 2" xfId="38027"/>
    <cellStyle name="Output 2 2 2 3 3 5" xfId="24404"/>
    <cellStyle name="Output 2 2 2 3 3 5 2" xfId="41123"/>
    <cellStyle name="Output 2 2 2 3 3 6" xfId="28698"/>
    <cellStyle name="Output 2 2 2 3 3 7" xfId="11950"/>
    <cellStyle name="Output 2 2 2 3 4" xfId="4269"/>
    <cellStyle name="Output 2 2 2 3 4 2" xfId="15312"/>
    <cellStyle name="Output 2 2 2 3 4 2 2" xfId="20955"/>
    <cellStyle name="Output 2 2 2 3 4 2 2 2" xfId="37624"/>
    <cellStyle name="Output 2 2 2 3 4 2 3" xfId="24070"/>
    <cellStyle name="Output 2 2 2 3 4 2 3 2" xfId="40786"/>
    <cellStyle name="Output 2 2 2 3 4 2 4" xfId="26798"/>
    <cellStyle name="Output 2 2 2 3 4 2 4 2" xfId="43539"/>
    <cellStyle name="Output 2 2 2 3 4 2 5" xfId="31983"/>
    <cellStyle name="Output 2 2 2 3 4 3" xfId="18709"/>
    <cellStyle name="Output 2 2 2 3 4 3 2" xfId="35386"/>
    <cellStyle name="Output 2 2 2 3 4 4" xfId="21922"/>
    <cellStyle name="Output 2 2 2 3 4 4 2" xfId="38603"/>
    <cellStyle name="Output 2 2 2 3 4 5" xfId="24886"/>
    <cellStyle name="Output 2 2 2 3 4 5 2" xfId="41612"/>
    <cellStyle name="Output 2 2 2 3 4 6" xfId="29385"/>
    <cellStyle name="Output 2 2 2 3 4 7" xfId="12692"/>
    <cellStyle name="Output 2 2 2 3 5" xfId="13871"/>
    <cellStyle name="Output 2 2 2 3 5 2" xfId="19668"/>
    <cellStyle name="Output 2 2 2 3 5 2 2" xfId="36338"/>
    <cellStyle name="Output 2 2 2 3 5 3" xfId="22819"/>
    <cellStyle name="Output 2 2 2 3 5 3 2" xfId="39521"/>
    <cellStyle name="Output 2 2 2 3 5 4" xfId="25638"/>
    <cellStyle name="Output 2 2 2 3 5 4 2" xfId="42377"/>
    <cellStyle name="Output 2 2 2 3 5 5" xfId="30544"/>
    <cellStyle name="Output 2 2 2 3 6" xfId="17352"/>
    <cellStyle name="Output 2 2 2 3 6 2" xfId="34028"/>
    <cellStyle name="Output 2 2 2 3 7" xfId="21221"/>
    <cellStyle name="Output 2 2 2 3 7 2" xfId="37892"/>
    <cellStyle name="Output 2 2 2 3 8" xfId="16899"/>
    <cellStyle name="Output 2 2 2 3 8 2" xfId="33575"/>
    <cellStyle name="Output 2 2 2 3 9" xfId="27952"/>
    <cellStyle name="Output 2 2 2 4" xfId="4270"/>
    <cellStyle name="Output 2 2 2 4 2" xfId="4271"/>
    <cellStyle name="Output 2 2 2 4 2 2" xfId="15223"/>
    <cellStyle name="Output 2 2 2 4 2 2 2" xfId="20893"/>
    <cellStyle name="Output 2 2 2 4 2 2 2 2" xfId="37562"/>
    <cellStyle name="Output 2 2 2 4 2 2 3" xfId="24010"/>
    <cellStyle name="Output 2 2 2 4 2 2 3 2" xfId="40724"/>
    <cellStyle name="Output 2 2 2 4 2 2 4" xfId="26737"/>
    <cellStyle name="Output 2 2 2 4 2 2 4 2" xfId="43478"/>
    <cellStyle name="Output 2 2 2 4 2 2 5" xfId="31894"/>
    <cellStyle name="Output 2 2 2 4 2 3" xfId="18630"/>
    <cellStyle name="Output 2 2 2 4 2 3 2" xfId="35307"/>
    <cellStyle name="Output 2 2 2 4 2 4" xfId="21854"/>
    <cellStyle name="Output 2 2 2 4 2 4 2" xfId="38533"/>
    <cellStyle name="Output 2 2 2 4 2 5" xfId="24827"/>
    <cellStyle name="Output 2 2 2 4 2 5 2" xfId="41551"/>
    <cellStyle name="Output 2 2 2 4 2 6" xfId="29296"/>
    <cellStyle name="Output 2 2 2 4 2 7" xfId="12585"/>
    <cellStyle name="Output 2 2 2 4 3" xfId="4272"/>
    <cellStyle name="Output 2 2 2 4 3 2" xfId="19264"/>
    <cellStyle name="Output 2 2 2 4 3 2 2" xfId="35935"/>
    <cellStyle name="Output 2 2 2 4 3 3" xfId="22444"/>
    <cellStyle name="Output 2 2 2 4 3 3 2" xfId="39137"/>
    <cellStyle name="Output 2 2 2 4 3 4" xfId="25309"/>
    <cellStyle name="Output 2 2 2 4 3 4 2" xfId="42045"/>
    <cellStyle name="Output 2 2 2 4 3 5" xfId="30063"/>
    <cellStyle name="Output 2 2 2 4 3 6" xfId="13387"/>
    <cellStyle name="Output 2 2 2 4 4" xfId="8177"/>
    <cellStyle name="Output 2 2 2 4 4 2" xfId="33619"/>
    <cellStyle name="Output 2 2 2 4 4 3" xfId="16943"/>
    <cellStyle name="Output 2 2 2 4 5" xfId="15932"/>
    <cellStyle name="Output 2 2 2 4 5 2" xfId="32597"/>
    <cellStyle name="Output 2 2 2 4 6" xfId="16124"/>
    <cellStyle name="Output 2 2 2 4 6 2" xfId="32788"/>
    <cellStyle name="Output 2 2 2 4 7" xfId="27474"/>
    <cellStyle name="Output 2 2 2 4 8" xfId="10705"/>
    <cellStyle name="Output 2 2 2 5" xfId="4273"/>
    <cellStyle name="Output 2 2 2 5 2" xfId="4274"/>
    <cellStyle name="Output 2 2 2 5 2 2" xfId="35660"/>
    <cellStyle name="Output 2 2 2 5 2 3" xfId="18986"/>
    <cellStyle name="Output 2 2 2 5 3" xfId="4275"/>
    <cellStyle name="Output 2 2 2 5 3 2" xfId="38877"/>
    <cellStyle name="Output 2 2 2 5 3 3" xfId="22189"/>
    <cellStyle name="Output 2 2 2 5 4" xfId="8178"/>
    <cellStyle name="Output 2 2 2 5 4 2" xfId="41831"/>
    <cellStyle name="Output 2 2 2 5 4 3" xfId="25099"/>
    <cellStyle name="Output 2 2 2 5 5" xfId="29724"/>
    <cellStyle name="Output 2 2 2 5 6" xfId="13044"/>
    <cellStyle name="Output 2 2 2 6" xfId="4276"/>
    <cellStyle name="Output 2 2 2 6 2" xfId="4277"/>
    <cellStyle name="Output 2 2 2 6 2 2" xfId="32756"/>
    <cellStyle name="Output 2 2 2 6 3" xfId="4278"/>
    <cellStyle name="Output 2 2 2 6 4" xfId="16091"/>
    <cellStyle name="Output 2 2 2 7" xfId="4279"/>
    <cellStyle name="Output 2 2 2 7 2" xfId="27126"/>
    <cellStyle name="Output 2 2 2 8" xfId="4280"/>
    <cellStyle name="Output 2 2 2 9" xfId="8179"/>
    <cellStyle name="Output 2 2 20" xfId="10020"/>
    <cellStyle name="Output 2 2 21" xfId="43982"/>
    <cellStyle name="Output 2 2 3" xfId="4281"/>
    <cellStyle name="Output 2 2 3 2" xfId="4282"/>
    <cellStyle name="Output 2 2 3 2 10" xfId="11072"/>
    <cellStyle name="Output 2 2 3 2 2" xfId="4283"/>
    <cellStyle name="Output 2 2 3 2 2 2" xfId="14297"/>
    <cellStyle name="Output 2 2 3 2 2 2 2" xfId="20060"/>
    <cellStyle name="Output 2 2 3 2 2 2 2 2" xfId="36730"/>
    <cellStyle name="Output 2 2 3 2 2 2 3" xfId="23204"/>
    <cellStyle name="Output 2 2 3 2 2 2 3 2" xfId="39909"/>
    <cellStyle name="Output 2 2 3 2 2 2 4" xfId="25984"/>
    <cellStyle name="Output 2 2 3 2 2 2 4 2" xfId="42723"/>
    <cellStyle name="Output 2 2 3 2 2 2 5" xfId="30970"/>
    <cellStyle name="Output 2 2 3 2 2 3" xfId="17774"/>
    <cellStyle name="Output 2 2 3 2 2 3 2" xfId="34451"/>
    <cellStyle name="Output 2 2 3 2 2 4" xfId="18614"/>
    <cellStyle name="Output 2 2 3 2 2 4 2" xfId="35291"/>
    <cellStyle name="Output 2 2 3 2 2 5" xfId="24127"/>
    <cellStyle name="Output 2 2 3 2 2 5 2" xfId="40844"/>
    <cellStyle name="Output 2 2 3 2 2 6" xfId="28375"/>
    <cellStyle name="Output 2 2 3 2 2 7" xfId="11623"/>
    <cellStyle name="Output 2 2 3 2 3" xfId="4284"/>
    <cellStyle name="Output 2 2 3 2 3 2" xfId="14561"/>
    <cellStyle name="Output 2 2 3 2 3 2 2" xfId="20324"/>
    <cellStyle name="Output 2 2 3 2 3 2 2 2" xfId="36993"/>
    <cellStyle name="Output 2 2 3 2 3 2 3" xfId="23465"/>
    <cellStyle name="Output 2 2 3 2 3 2 3 2" xfId="40173"/>
    <cellStyle name="Output 2 2 3 2 3 2 4" xfId="26247"/>
    <cellStyle name="Output 2 2 3 2 3 2 4 2" xfId="42987"/>
    <cellStyle name="Output 2 2 3 2 3 2 5" xfId="31233"/>
    <cellStyle name="Output 2 2 3 2 3 3" xfId="18038"/>
    <cellStyle name="Output 2 2 3 2 3 3 2" xfId="34714"/>
    <cellStyle name="Output 2 2 3 2 3 4" xfId="21292"/>
    <cellStyle name="Output 2 2 3 2 3 4 2" xfId="37964"/>
    <cellStyle name="Output 2 2 3 2 3 5" xfId="16228"/>
    <cellStyle name="Output 2 2 3 2 3 5 2" xfId="32893"/>
    <cellStyle name="Output 2 2 3 2 3 6" xfId="28636"/>
    <cellStyle name="Output 2 2 3 2 3 7" xfId="11887"/>
    <cellStyle name="Output 2 2 3 2 4" xfId="8180"/>
    <cellStyle name="Output 2 2 3 2 4 2" xfId="15171"/>
    <cellStyle name="Output 2 2 3 2 4 2 2" xfId="20845"/>
    <cellStyle name="Output 2 2 3 2 4 2 2 2" xfId="37514"/>
    <cellStyle name="Output 2 2 3 2 4 2 3" xfId="23965"/>
    <cellStyle name="Output 2 2 3 2 4 2 3 2" xfId="40678"/>
    <cellStyle name="Output 2 2 3 2 4 2 4" xfId="26700"/>
    <cellStyle name="Output 2 2 3 2 4 2 4 2" xfId="43441"/>
    <cellStyle name="Output 2 2 3 2 4 2 5" xfId="31842"/>
    <cellStyle name="Output 2 2 3 2 4 3" xfId="18582"/>
    <cellStyle name="Output 2 2 3 2 4 3 2" xfId="35259"/>
    <cellStyle name="Output 2 2 3 2 4 4" xfId="21807"/>
    <cellStyle name="Output 2 2 3 2 4 4 2" xfId="38485"/>
    <cellStyle name="Output 2 2 3 2 4 5" xfId="24791"/>
    <cellStyle name="Output 2 2 3 2 4 5 2" xfId="41514"/>
    <cellStyle name="Output 2 2 3 2 4 6" xfId="29244"/>
    <cellStyle name="Output 2 2 3 2 4 7" xfId="12532"/>
    <cellStyle name="Output 2 2 3 2 5" xfId="13765"/>
    <cellStyle name="Output 2 2 3 2 5 2" xfId="19591"/>
    <cellStyle name="Output 2 2 3 2 5 2 2" xfId="36262"/>
    <cellStyle name="Output 2 2 3 2 5 3" xfId="22746"/>
    <cellStyle name="Output 2 2 3 2 5 3 2" xfId="39446"/>
    <cellStyle name="Output 2 2 3 2 5 4" xfId="25576"/>
    <cellStyle name="Output 2 2 3 2 5 4 2" xfId="42314"/>
    <cellStyle name="Output 2 2 3 2 5 5" xfId="30439"/>
    <cellStyle name="Output 2 2 3 2 6" xfId="17277"/>
    <cellStyle name="Output 2 2 3 2 6 2" xfId="33954"/>
    <cellStyle name="Output 2 2 3 2 7" xfId="15803"/>
    <cellStyle name="Output 2 2 3 2 7 2" xfId="32465"/>
    <cellStyle name="Output 2 2 3 2 8" xfId="16173"/>
    <cellStyle name="Output 2 2 3 2 8 2" xfId="32838"/>
    <cellStyle name="Output 2 2 3 2 9" xfId="27847"/>
    <cellStyle name="Output 2 2 3 3" xfId="4285"/>
    <cellStyle name="Output 2 2 3 3 10" xfId="11124"/>
    <cellStyle name="Output 2 2 3 3 2" xfId="4286"/>
    <cellStyle name="Output 2 2 3 3 2 2" xfId="14331"/>
    <cellStyle name="Output 2 2 3 3 2 2 2" xfId="20094"/>
    <cellStyle name="Output 2 2 3 3 2 2 2 2" xfId="36764"/>
    <cellStyle name="Output 2 2 3 3 2 2 3" xfId="23238"/>
    <cellStyle name="Output 2 2 3 3 2 2 3 2" xfId="39943"/>
    <cellStyle name="Output 2 2 3 3 2 2 4" xfId="26018"/>
    <cellStyle name="Output 2 2 3 3 2 2 4 2" xfId="42757"/>
    <cellStyle name="Output 2 2 3 3 2 2 5" xfId="31004"/>
    <cellStyle name="Output 2 2 3 3 2 3" xfId="17808"/>
    <cellStyle name="Output 2 2 3 3 2 3 2" xfId="34485"/>
    <cellStyle name="Output 2 2 3 3 2 4" xfId="19138"/>
    <cellStyle name="Output 2 2 3 3 2 4 2" xfId="35809"/>
    <cellStyle name="Output 2 2 3 3 2 5" xfId="21034"/>
    <cellStyle name="Output 2 2 3 3 2 5 2" xfId="37703"/>
    <cellStyle name="Output 2 2 3 3 2 6" xfId="28409"/>
    <cellStyle name="Output 2 2 3 3 2 7" xfId="11657"/>
    <cellStyle name="Output 2 2 3 3 3" xfId="4287"/>
    <cellStyle name="Output 2 2 3 3 3 2" xfId="14592"/>
    <cellStyle name="Output 2 2 3 3 3 2 2" xfId="20355"/>
    <cellStyle name="Output 2 2 3 3 3 2 2 2" xfId="37024"/>
    <cellStyle name="Output 2 2 3 3 3 2 3" xfId="23496"/>
    <cellStyle name="Output 2 2 3 3 3 2 3 2" xfId="40204"/>
    <cellStyle name="Output 2 2 3 3 3 2 4" xfId="26278"/>
    <cellStyle name="Output 2 2 3 3 3 2 4 2" xfId="43018"/>
    <cellStyle name="Output 2 2 3 3 3 2 5" xfId="31264"/>
    <cellStyle name="Output 2 2 3 3 3 3" xfId="18069"/>
    <cellStyle name="Output 2 2 3 3 3 3 2" xfId="34745"/>
    <cellStyle name="Output 2 2 3 3 3 4" xfId="21323"/>
    <cellStyle name="Output 2 2 3 3 3 4 2" xfId="37995"/>
    <cellStyle name="Output 2 2 3 3 3 5" xfId="24373"/>
    <cellStyle name="Output 2 2 3 3 3 5 2" xfId="41091"/>
    <cellStyle name="Output 2 2 3 3 3 6" xfId="28667"/>
    <cellStyle name="Output 2 2 3 3 3 7" xfId="11918"/>
    <cellStyle name="Output 2 2 3 3 4" xfId="12604"/>
    <cellStyle name="Output 2 2 3 3 4 2" xfId="15239"/>
    <cellStyle name="Output 2 2 3 3 4 2 2" xfId="20899"/>
    <cellStyle name="Output 2 2 3 3 4 2 2 2" xfId="37568"/>
    <cellStyle name="Output 2 2 3 3 4 2 3" xfId="24016"/>
    <cellStyle name="Output 2 2 3 3 4 2 3 2" xfId="40730"/>
    <cellStyle name="Output 2 2 3 3 4 2 4" xfId="26743"/>
    <cellStyle name="Output 2 2 3 3 4 2 4 2" xfId="43484"/>
    <cellStyle name="Output 2 2 3 3 4 2 5" xfId="31910"/>
    <cellStyle name="Output 2 2 3 3 4 3" xfId="18640"/>
    <cellStyle name="Output 2 2 3 3 4 3 2" xfId="35317"/>
    <cellStyle name="Output 2 2 3 3 4 4" xfId="21861"/>
    <cellStyle name="Output 2 2 3 3 4 4 2" xfId="38540"/>
    <cellStyle name="Output 2 2 3 3 4 5" xfId="24833"/>
    <cellStyle name="Output 2 2 3 3 4 5 2" xfId="41557"/>
    <cellStyle name="Output 2 2 3 3 4 6" xfId="29312"/>
    <cellStyle name="Output 2 2 3 3 5" xfId="13821"/>
    <cellStyle name="Output 2 2 3 3 5 2" xfId="19635"/>
    <cellStyle name="Output 2 2 3 3 5 2 2" xfId="36306"/>
    <cellStyle name="Output 2 2 3 3 5 3" xfId="22787"/>
    <cellStyle name="Output 2 2 3 3 5 3 2" xfId="39488"/>
    <cellStyle name="Output 2 2 3 3 5 4" xfId="25607"/>
    <cellStyle name="Output 2 2 3 3 5 4 2" xfId="42345"/>
    <cellStyle name="Output 2 2 3 3 5 5" xfId="30495"/>
    <cellStyle name="Output 2 2 3 3 6" xfId="17319"/>
    <cellStyle name="Output 2 2 3 3 6 2" xfId="33996"/>
    <cellStyle name="Output 2 2 3 3 7" xfId="19145"/>
    <cellStyle name="Output 2 2 3 3 7 2" xfId="35816"/>
    <cellStyle name="Output 2 2 3 3 8" xfId="19889"/>
    <cellStyle name="Output 2 2 3 3 8 2" xfId="36559"/>
    <cellStyle name="Output 2 2 3 3 9" xfId="27903"/>
    <cellStyle name="Output 2 2 3 4" xfId="4288"/>
    <cellStyle name="Output 2 2 3 4 2" xfId="12687"/>
    <cellStyle name="Output 2 2 3 4 2 2" xfId="15308"/>
    <cellStyle name="Output 2 2 3 4 2 2 2" xfId="20951"/>
    <cellStyle name="Output 2 2 3 4 2 2 2 2" xfId="37620"/>
    <cellStyle name="Output 2 2 3 4 2 2 3" xfId="24066"/>
    <cellStyle name="Output 2 2 3 4 2 2 3 2" xfId="40782"/>
    <cellStyle name="Output 2 2 3 4 2 2 4" xfId="26794"/>
    <cellStyle name="Output 2 2 3 4 2 2 4 2" xfId="43535"/>
    <cellStyle name="Output 2 2 3 4 2 2 5" xfId="31979"/>
    <cellStyle name="Output 2 2 3 4 2 3" xfId="18705"/>
    <cellStyle name="Output 2 2 3 4 2 3 2" xfId="35382"/>
    <cellStyle name="Output 2 2 3 4 2 4" xfId="21918"/>
    <cellStyle name="Output 2 2 3 4 2 4 2" xfId="38599"/>
    <cellStyle name="Output 2 2 3 4 2 5" xfId="24882"/>
    <cellStyle name="Output 2 2 3 4 2 5 2" xfId="41608"/>
    <cellStyle name="Output 2 2 3 4 2 6" xfId="29381"/>
    <cellStyle name="Output 2 2 3 4 3" xfId="13388"/>
    <cellStyle name="Output 2 2 3 4 3 2" xfId="19265"/>
    <cellStyle name="Output 2 2 3 4 3 2 2" xfId="35936"/>
    <cellStyle name="Output 2 2 3 4 3 3" xfId="22445"/>
    <cellStyle name="Output 2 2 3 4 3 3 2" xfId="39138"/>
    <cellStyle name="Output 2 2 3 4 3 4" xfId="25310"/>
    <cellStyle name="Output 2 2 3 4 3 4 2" xfId="42046"/>
    <cellStyle name="Output 2 2 3 4 3 5" xfId="30064"/>
    <cellStyle name="Output 2 2 3 4 4" xfId="16944"/>
    <cellStyle name="Output 2 2 3 4 4 2" xfId="33620"/>
    <cellStyle name="Output 2 2 3 4 5" xfId="15931"/>
    <cellStyle name="Output 2 2 3 4 5 2" xfId="32596"/>
    <cellStyle name="Output 2 2 3 4 6" xfId="22710"/>
    <cellStyle name="Output 2 2 3 4 6 2" xfId="39410"/>
    <cellStyle name="Output 2 2 3 4 7" xfId="27475"/>
    <cellStyle name="Output 2 2 3 4 8" xfId="10706"/>
    <cellStyle name="Output 2 2 3 5" xfId="4289"/>
    <cellStyle name="Output 2 2 3 5 2" xfId="18987"/>
    <cellStyle name="Output 2 2 3 5 2 2" xfId="35661"/>
    <cellStyle name="Output 2 2 3 5 3" xfId="22190"/>
    <cellStyle name="Output 2 2 3 5 3 2" xfId="38878"/>
    <cellStyle name="Output 2 2 3 5 4" xfId="25100"/>
    <cellStyle name="Output 2 2 3 5 4 2" xfId="41832"/>
    <cellStyle name="Output 2 2 3 5 5" xfId="29725"/>
    <cellStyle name="Output 2 2 3 5 6" xfId="13045"/>
    <cellStyle name="Output 2 2 3 6" xfId="8181"/>
    <cellStyle name="Output 2 2 3 6 2" xfId="32757"/>
    <cellStyle name="Output 2 2 3 6 3" xfId="16092"/>
    <cellStyle name="Output 2 2 3 7" xfId="27127"/>
    <cellStyle name="Output 2 2 3 8" xfId="10022"/>
    <cellStyle name="Output 2 2 3 9" xfId="43984"/>
    <cellStyle name="Output 2 2 4" xfId="4290"/>
    <cellStyle name="Output 2 2 4 2" xfId="4291"/>
    <cellStyle name="Output 2 2 4 2 10" xfId="11073"/>
    <cellStyle name="Output 2 2 4 2 2" xfId="4292"/>
    <cellStyle name="Output 2 2 4 2 2 2" xfId="14298"/>
    <cellStyle name="Output 2 2 4 2 2 2 2" xfId="20061"/>
    <cellStyle name="Output 2 2 4 2 2 2 2 2" xfId="36731"/>
    <cellStyle name="Output 2 2 4 2 2 2 3" xfId="23205"/>
    <cellStyle name="Output 2 2 4 2 2 2 3 2" xfId="39910"/>
    <cellStyle name="Output 2 2 4 2 2 2 4" xfId="25985"/>
    <cellStyle name="Output 2 2 4 2 2 2 4 2" xfId="42724"/>
    <cellStyle name="Output 2 2 4 2 2 2 5" xfId="30971"/>
    <cellStyle name="Output 2 2 4 2 2 3" xfId="17775"/>
    <cellStyle name="Output 2 2 4 2 2 3 2" xfId="34452"/>
    <cellStyle name="Output 2 2 4 2 2 4" xfId="17309"/>
    <cellStyle name="Output 2 2 4 2 2 4 2" xfId="33986"/>
    <cellStyle name="Output 2 2 4 2 2 5" xfId="21981"/>
    <cellStyle name="Output 2 2 4 2 2 5 2" xfId="38663"/>
    <cellStyle name="Output 2 2 4 2 2 6" xfId="28376"/>
    <cellStyle name="Output 2 2 4 2 2 7" xfId="11624"/>
    <cellStyle name="Output 2 2 4 2 3" xfId="4293"/>
    <cellStyle name="Output 2 2 4 2 3 2" xfId="14562"/>
    <cellStyle name="Output 2 2 4 2 3 2 2" xfId="20325"/>
    <cellStyle name="Output 2 2 4 2 3 2 2 2" xfId="36994"/>
    <cellStyle name="Output 2 2 4 2 3 2 3" xfId="23466"/>
    <cellStyle name="Output 2 2 4 2 3 2 3 2" xfId="40174"/>
    <cellStyle name="Output 2 2 4 2 3 2 4" xfId="26248"/>
    <cellStyle name="Output 2 2 4 2 3 2 4 2" xfId="42988"/>
    <cellStyle name="Output 2 2 4 2 3 2 5" xfId="31234"/>
    <cellStyle name="Output 2 2 4 2 3 3" xfId="18039"/>
    <cellStyle name="Output 2 2 4 2 3 3 2" xfId="34715"/>
    <cellStyle name="Output 2 2 4 2 3 4" xfId="21293"/>
    <cellStyle name="Output 2 2 4 2 3 4 2" xfId="37965"/>
    <cellStyle name="Output 2 2 4 2 3 5" xfId="17177"/>
    <cellStyle name="Output 2 2 4 2 3 5 2" xfId="33853"/>
    <cellStyle name="Output 2 2 4 2 3 6" xfId="28637"/>
    <cellStyle name="Output 2 2 4 2 3 7" xfId="11888"/>
    <cellStyle name="Output 2 2 4 2 4" xfId="8182"/>
    <cellStyle name="Output 2 2 4 2 4 2" xfId="15172"/>
    <cellStyle name="Output 2 2 4 2 4 2 2" xfId="20846"/>
    <cellStyle name="Output 2 2 4 2 4 2 2 2" xfId="37515"/>
    <cellStyle name="Output 2 2 4 2 4 2 3" xfId="23966"/>
    <cellStyle name="Output 2 2 4 2 4 2 3 2" xfId="40679"/>
    <cellStyle name="Output 2 2 4 2 4 2 4" xfId="26701"/>
    <cellStyle name="Output 2 2 4 2 4 2 4 2" xfId="43442"/>
    <cellStyle name="Output 2 2 4 2 4 2 5" xfId="31843"/>
    <cellStyle name="Output 2 2 4 2 4 3" xfId="18583"/>
    <cellStyle name="Output 2 2 4 2 4 3 2" xfId="35260"/>
    <cellStyle name="Output 2 2 4 2 4 4" xfId="21808"/>
    <cellStyle name="Output 2 2 4 2 4 4 2" xfId="38486"/>
    <cellStyle name="Output 2 2 4 2 4 5" xfId="24792"/>
    <cellStyle name="Output 2 2 4 2 4 5 2" xfId="41515"/>
    <cellStyle name="Output 2 2 4 2 4 6" xfId="29245"/>
    <cellStyle name="Output 2 2 4 2 4 7" xfId="12533"/>
    <cellStyle name="Output 2 2 4 2 5" xfId="13766"/>
    <cellStyle name="Output 2 2 4 2 5 2" xfId="19592"/>
    <cellStyle name="Output 2 2 4 2 5 2 2" xfId="36263"/>
    <cellStyle name="Output 2 2 4 2 5 3" xfId="22747"/>
    <cellStyle name="Output 2 2 4 2 5 3 2" xfId="39447"/>
    <cellStyle name="Output 2 2 4 2 5 4" xfId="25577"/>
    <cellStyle name="Output 2 2 4 2 5 4 2" xfId="42315"/>
    <cellStyle name="Output 2 2 4 2 5 5" xfId="30440"/>
    <cellStyle name="Output 2 2 4 2 6" xfId="17278"/>
    <cellStyle name="Output 2 2 4 2 6 2" xfId="33955"/>
    <cellStyle name="Output 2 2 4 2 7" xfId="18568"/>
    <cellStyle name="Output 2 2 4 2 7 2" xfId="35245"/>
    <cellStyle name="Output 2 2 4 2 8" xfId="16064"/>
    <cellStyle name="Output 2 2 4 2 8 2" xfId="32732"/>
    <cellStyle name="Output 2 2 4 2 9" xfId="27848"/>
    <cellStyle name="Output 2 2 4 3" xfId="4294"/>
    <cellStyle name="Output 2 2 4 3 10" xfId="11165"/>
    <cellStyle name="Output 2 2 4 3 2" xfId="4295"/>
    <cellStyle name="Output 2 2 4 3 2 2" xfId="14362"/>
    <cellStyle name="Output 2 2 4 3 2 2 2" xfId="20125"/>
    <cellStyle name="Output 2 2 4 3 2 2 2 2" xfId="36794"/>
    <cellStyle name="Output 2 2 4 3 2 2 3" xfId="23267"/>
    <cellStyle name="Output 2 2 4 3 2 2 3 2" xfId="39974"/>
    <cellStyle name="Output 2 2 4 3 2 2 4" xfId="26048"/>
    <cellStyle name="Output 2 2 4 3 2 2 4 2" xfId="42788"/>
    <cellStyle name="Output 2 2 4 3 2 2 5" xfId="31034"/>
    <cellStyle name="Output 2 2 4 3 2 3" xfId="17839"/>
    <cellStyle name="Output 2 2 4 3 2 3 2" xfId="34515"/>
    <cellStyle name="Output 2 2 4 3 2 4" xfId="16484"/>
    <cellStyle name="Output 2 2 4 3 2 4 2" xfId="33155"/>
    <cellStyle name="Output 2 2 4 3 2 5" xfId="20646"/>
    <cellStyle name="Output 2 2 4 3 2 5 2" xfId="37314"/>
    <cellStyle name="Output 2 2 4 3 2 6" xfId="28438"/>
    <cellStyle name="Output 2 2 4 3 2 7" xfId="11688"/>
    <cellStyle name="Output 2 2 4 3 3" xfId="4296"/>
    <cellStyle name="Output 2 2 4 3 3 2" xfId="14623"/>
    <cellStyle name="Output 2 2 4 3 3 2 2" xfId="20386"/>
    <cellStyle name="Output 2 2 4 3 3 2 2 2" xfId="37054"/>
    <cellStyle name="Output 2 2 4 3 3 2 3" xfId="23526"/>
    <cellStyle name="Output 2 2 4 3 3 2 3 2" xfId="40235"/>
    <cellStyle name="Output 2 2 4 3 3 2 4" xfId="26308"/>
    <cellStyle name="Output 2 2 4 3 3 2 4 2" xfId="43049"/>
    <cellStyle name="Output 2 2 4 3 3 2 5" xfId="31294"/>
    <cellStyle name="Output 2 2 4 3 3 3" xfId="18100"/>
    <cellStyle name="Output 2 2 4 3 3 3 2" xfId="34775"/>
    <cellStyle name="Output 2 2 4 3 3 4" xfId="21353"/>
    <cellStyle name="Output 2 2 4 3 3 4 2" xfId="38026"/>
    <cellStyle name="Output 2 2 4 3 3 5" xfId="24403"/>
    <cellStyle name="Output 2 2 4 3 3 5 2" xfId="41122"/>
    <cellStyle name="Output 2 2 4 3 3 6" xfId="28697"/>
    <cellStyle name="Output 2 2 4 3 3 7" xfId="11949"/>
    <cellStyle name="Output 2 2 4 3 4" xfId="12691"/>
    <cellStyle name="Output 2 2 4 3 4 2" xfId="15311"/>
    <cellStyle name="Output 2 2 4 3 4 2 2" xfId="20954"/>
    <cellStyle name="Output 2 2 4 3 4 2 2 2" xfId="37623"/>
    <cellStyle name="Output 2 2 4 3 4 2 3" xfId="24069"/>
    <cellStyle name="Output 2 2 4 3 4 2 3 2" xfId="40785"/>
    <cellStyle name="Output 2 2 4 3 4 2 4" xfId="26797"/>
    <cellStyle name="Output 2 2 4 3 4 2 4 2" xfId="43538"/>
    <cellStyle name="Output 2 2 4 3 4 2 5" xfId="31982"/>
    <cellStyle name="Output 2 2 4 3 4 3" xfId="18708"/>
    <cellStyle name="Output 2 2 4 3 4 3 2" xfId="35385"/>
    <cellStyle name="Output 2 2 4 3 4 4" xfId="21921"/>
    <cellStyle name="Output 2 2 4 3 4 4 2" xfId="38602"/>
    <cellStyle name="Output 2 2 4 3 4 5" xfId="24885"/>
    <cellStyle name="Output 2 2 4 3 4 5 2" xfId="41611"/>
    <cellStyle name="Output 2 2 4 3 4 6" xfId="29384"/>
    <cellStyle name="Output 2 2 4 3 5" xfId="13870"/>
    <cellStyle name="Output 2 2 4 3 5 2" xfId="19667"/>
    <cellStyle name="Output 2 2 4 3 5 2 2" xfId="36337"/>
    <cellStyle name="Output 2 2 4 3 5 3" xfId="22818"/>
    <cellStyle name="Output 2 2 4 3 5 3 2" xfId="39520"/>
    <cellStyle name="Output 2 2 4 3 5 4" xfId="25637"/>
    <cellStyle name="Output 2 2 4 3 5 4 2" xfId="42376"/>
    <cellStyle name="Output 2 2 4 3 5 5" xfId="30543"/>
    <cellStyle name="Output 2 2 4 3 6" xfId="17351"/>
    <cellStyle name="Output 2 2 4 3 6 2" xfId="34027"/>
    <cellStyle name="Output 2 2 4 3 7" xfId="16741"/>
    <cellStyle name="Output 2 2 4 3 7 2" xfId="33415"/>
    <cellStyle name="Output 2 2 4 3 8" xfId="22050"/>
    <cellStyle name="Output 2 2 4 3 8 2" xfId="38732"/>
    <cellStyle name="Output 2 2 4 3 9" xfId="27951"/>
    <cellStyle name="Output 2 2 4 4" xfId="4297"/>
    <cellStyle name="Output 2 2 4 4 2" xfId="12686"/>
    <cellStyle name="Output 2 2 4 4 2 2" xfId="15307"/>
    <cellStyle name="Output 2 2 4 4 2 2 2" xfId="20950"/>
    <cellStyle name="Output 2 2 4 4 2 2 2 2" xfId="37619"/>
    <cellStyle name="Output 2 2 4 4 2 2 3" xfId="24065"/>
    <cellStyle name="Output 2 2 4 4 2 2 3 2" xfId="40781"/>
    <cellStyle name="Output 2 2 4 4 2 2 4" xfId="26793"/>
    <cellStyle name="Output 2 2 4 4 2 2 4 2" xfId="43534"/>
    <cellStyle name="Output 2 2 4 4 2 2 5" xfId="31978"/>
    <cellStyle name="Output 2 2 4 4 2 3" xfId="18704"/>
    <cellStyle name="Output 2 2 4 4 2 3 2" xfId="35381"/>
    <cellStyle name="Output 2 2 4 4 2 4" xfId="21917"/>
    <cellStyle name="Output 2 2 4 4 2 4 2" xfId="38598"/>
    <cellStyle name="Output 2 2 4 4 2 5" xfId="24881"/>
    <cellStyle name="Output 2 2 4 4 2 5 2" xfId="41607"/>
    <cellStyle name="Output 2 2 4 4 2 6" xfId="29380"/>
    <cellStyle name="Output 2 2 4 4 3" xfId="13389"/>
    <cellStyle name="Output 2 2 4 4 3 2" xfId="19266"/>
    <cellStyle name="Output 2 2 4 4 3 2 2" xfId="35937"/>
    <cellStyle name="Output 2 2 4 4 3 3" xfId="22446"/>
    <cellStyle name="Output 2 2 4 4 3 3 2" xfId="39139"/>
    <cellStyle name="Output 2 2 4 4 3 4" xfId="25311"/>
    <cellStyle name="Output 2 2 4 4 3 4 2" xfId="42047"/>
    <cellStyle name="Output 2 2 4 4 3 5" xfId="30065"/>
    <cellStyle name="Output 2 2 4 4 4" xfId="16945"/>
    <cellStyle name="Output 2 2 4 4 4 2" xfId="33621"/>
    <cellStyle name="Output 2 2 4 4 5" xfId="15930"/>
    <cellStyle name="Output 2 2 4 4 5 2" xfId="32595"/>
    <cellStyle name="Output 2 2 4 4 6" xfId="23918"/>
    <cellStyle name="Output 2 2 4 4 6 2" xfId="40631"/>
    <cellStyle name="Output 2 2 4 4 7" xfId="27476"/>
    <cellStyle name="Output 2 2 4 4 8" xfId="10707"/>
    <cellStyle name="Output 2 2 4 5" xfId="4298"/>
    <cellStyle name="Output 2 2 4 5 2" xfId="18988"/>
    <cellStyle name="Output 2 2 4 5 2 2" xfId="35662"/>
    <cellStyle name="Output 2 2 4 5 3" xfId="22191"/>
    <cellStyle name="Output 2 2 4 5 3 2" xfId="38879"/>
    <cellStyle name="Output 2 2 4 5 4" xfId="25101"/>
    <cellStyle name="Output 2 2 4 5 4 2" xfId="41833"/>
    <cellStyle name="Output 2 2 4 5 5" xfId="29726"/>
    <cellStyle name="Output 2 2 4 5 6" xfId="13046"/>
    <cellStyle name="Output 2 2 4 6" xfId="8183"/>
    <cellStyle name="Output 2 2 4 6 2" xfId="32758"/>
    <cellStyle name="Output 2 2 4 6 3" xfId="16093"/>
    <cellStyle name="Output 2 2 4 7" xfId="27128"/>
    <cellStyle name="Output 2 2 4 8" xfId="10023"/>
    <cellStyle name="Output 2 2 4 9" xfId="43985"/>
    <cellStyle name="Output 2 2 5" xfId="4299"/>
    <cellStyle name="Output 2 2 5 10" xfId="11070"/>
    <cellStyle name="Output 2 2 5 2" xfId="4300"/>
    <cellStyle name="Output 2 2 5 2 2" xfId="4301"/>
    <cellStyle name="Output 2 2 5 2 2 2" xfId="20058"/>
    <cellStyle name="Output 2 2 5 2 2 2 2" xfId="36728"/>
    <cellStyle name="Output 2 2 5 2 2 3" xfId="23202"/>
    <cellStyle name="Output 2 2 5 2 2 3 2" xfId="39907"/>
    <cellStyle name="Output 2 2 5 2 2 4" xfId="25982"/>
    <cellStyle name="Output 2 2 5 2 2 4 2" xfId="42721"/>
    <cellStyle name="Output 2 2 5 2 2 5" xfId="30968"/>
    <cellStyle name="Output 2 2 5 2 2 6" xfId="14295"/>
    <cellStyle name="Output 2 2 5 2 3" xfId="4302"/>
    <cellStyle name="Output 2 2 5 2 3 2" xfId="34449"/>
    <cellStyle name="Output 2 2 5 2 3 3" xfId="17772"/>
    <cellStyle name="Output 2 2 5 2 4" xfId="8184"/>
    <cellStyle name="Output 2 2 5 2 4 2" xfId="36294"/>
    <cellStyle name="Output 2 2 5 2 4 3" xfId="19623"/>
    <cellStyle name="Output 2 2 5 2 5" xfId="15916"/>
    <cellStyle name="Output 2 2 5 2 5 2" xfId="32580"/>
    <cellStyle name="Output 2 2 5 2 6" xfId="28373"/>
    <cellStyle name="Output 2 2 5 2 7" xfId="11621"/>
    <cellStyle name="Output 2 2 5 3" xfId="4303"/>
    <cellStyle name="Output 2 2 5 3 2" xfId="14559"/>
    <cellStyle name="Output 2 2 5 3 2 2" xfId="20322"/>
    <cellStyle name="Output 2 2 5 3 2 2 2" xfId="36991"/>
    <cellStyle name="Output 2 2 5 3 2 3" xfId="23463"/>
    <cellStyle name="Output 2 2 5 3 2 3 2" xfId="40171"/>
    <cellStyle name="Output 2 2 5 3 2 4" xfId="26245"/>
    <cellStyle name="Output 2 2 5 3 2 4 2" xfId="42985"/>
    <cellStyle name="Output 2 2 5 3 2 5" xfId="31231"/>
    <cellStyle name="Output 2 2 5 3 3" xfId="18036"/>
    <cellStyle name="Output 2 2 5 3 3 2" xfId="34712"/>
    <cellStyle name="Output 2 2 5 3 4" xfId="21290"/>
    <cellStyle name="Output 2 2 5 3 4 2" xfId="37962"/>
    <cellStyle name="Output 2 2 5 3 5" xfId="16227"/>
    <cellStyle name="Output 2 2 5 3 5 2" xfId="32892"/>
    <cellStyle name="Output 2 2 5 3 6" xfId="28634"/>
    <cellStyle name="Output 2 2 5 3 7" xfId="11885"/>
    <cellStyle name="Output 2 2 5 4" xfId="4304"/>
    <cellStyle name="Output 2 2 5 4 2" xfId="15169"/>
    <cellStyle name="Output 2 2 5 4 2 2" xfId="20843"/>
    <cellStyle name="Output 2 2 5 4 2 2 2" xfId="37512"/>
    <cellStyle name="Output 2 2 5 4 2 3" xfId="23963"/>
    <cellStyle name="Output 2 2 5 4 2 3 2" xfId="40676"/>
    <cellStyle name="Output 2 2 5 4 2 4" xfId="26698"/>
    <cellStyle name="Output 2 2 5 4 2 4 2" xfId="43439"/>
    <cellStyle name="Output 2 2 5 4 2 5" xfId="31840"/>
    <cellStyle name="Output 2 2 5 4 3" xfId="18580"/>
    <cellStyle name="Output 2 2 5 4 3 2" xfId="35257"/>
    <cellStyle name="Output 2 2 5 4 4" xfId="21805"/>
    <cellStyle name="Output 2 2 5 4 4 2" xfId="38483"/>
    <cellStyle name="Output 2 2 5 4 5" xfId="24789"/>
    <cellStyle name="Output 2 2 5 4 5 2" xfId="41512"/>
    <cellStyle name="Output 2 2 5 4 6" xfId="29242"/>
    <cellStyle name="Output 2 2 5 4 7" xfId="12530"/>
    <cellStyle name="Output 2 2 5 5" xfId="8185"/>
    <cellStyle name="Output 2 2 5 5 2" xfId="19589"/>
    <cellStyle name="Output 2 2 5 5 2 2" xfId="36260"/>
    <cellStyle name="Output 2 2 5 5 3" xfId="22744"/>
    <cellStyle name="Output 2 2 5 5 3 2" xfId="39444"/>
    <cellStyle name="Output 2 2 5 5 4" xfId="25574"/>
    <cellStyle name="Output 2 2 5 5 4 2" xfId="42312"/>
    <cellStyle name="Output 2 2 5 5 5" xfId="30437"/>
    <cellStyle name="Output 2 2 5 5 6" xfId="13763"/>
    <cellStyle name="Output 2 2 5 6" xfId="17275"/>
    <cellStyle name="Output 2 2 5 6 2" xfId="33952"/>
    <cellStyle name="Output 2 2 5 7" xfId="15805"/>
    <cellStyle name="Output 2 2 5 7 2" xfId="32467"/>
    <cellStyle name="Output 2 2 5 8" xfId="20752"/>
    <cellStyle name="Output 2 2 5 8 2" xfId="37421"/>
    <cellStyle name="Output 2 2 5 9" xfId="27845"/>
    <cellStyle name="Output 2 2 6" xfId="4305"/>
    <cellStyle name="Output 2 2 6 10" xfId="11125"/>
    <cellStyle name="Output 2 2 6 2" xfId="4306"/>
    <cellStyle name="Output 2 2 6 2 2" xfId="4307"/>
    <cellStyle name="Output 2 2 6 2 2 2" xfId="20095"/>
    <cellStyle name="Output 2 2 6 2 2 2 2" xfId="36765"/>
    <cellStyle name="Output 2 2 6 2 2 3" xfId="23239"/>
    <cellStyle name="Output 2 2 6 2 2 3 2" xfId="39944"/>
    <cellStyle name="Output 2 2 6 2 2 4" xfId="26019"/>
    <cellStyle name="Output 2 2 6 2 2 4 2" xfId="42758"/>
    <cellStyle name="Output 2 2 6 2 2 5" xfId="31005"/>
    <cellStyle name="Output 2 2 6 2 2 6" xfId="14332"/>
    <cellStyle name="Output 2 2 6 2 3" xfId="4308"/>
    <cellStyle name="Output 2 2 6 2 3 2" xfId="34486"/>
    <cellStyle name="Output 2 2 6 2 3 3" xfId="17809"/>
    <cellStyle name="Output 2 2 6 2 4" xfId="8186"/>
    <cellStyle name="Output 2 2 6 2 4 2" xfId="37371"/>
    <cellStyle name="Output 2 2 6 2 4 3" xfId="20703"/>
    <cellStyle name="Output 2 2 6 2 5" xfId="17539"/>
    <cellStyle name="Output 2 2 6 2 5 2" xfId="34216"/>
    <cellStyle name="Output 2 2 6 2 6" xfId="28410"/>
    <cellStyle name="Output 2 2 6 2 7" xfId="11658"/>
    <cellStyle name="Output 2 2 6 3" xfId="4309"/>
    <cellStyle name="Output 2 2 6 3 2" xfId="14593"/>
    <cellStyle name="Output 2 2 6 3 2 2" xfId="20356"/>
    <cellStyle name="Output 2 2 6 3 2 2 2" xfId="37025"/>
    <cellStyle name="Output 2 2 6 3 2 3" xfId="23497"/>
    <cellStyle name="Output 2 2 6 3 2 3 2" xfId="40205"/>
    <cellStyle name="Output 2 2 6 3 2 4" xfId="26279"/>
    <cellStyle name="Output 2 2 6 3 2 4 2" xfId="43019"/>
    <cellStyle name="Output 2 2 6 3 2 5" xfId="31265"/>
    <cellStyle name="Output 2 2 6 3 3" xfId="18070"/>
    <cellStyle name="Output 2 2 6 3 3 2" xfId="34746"/>
    <cellStyle name="Output 2 2 6 3 4" xfId="21324"/>
    <cellStyle name="Output 2 2 6 3 4 2" xfId="37996"/>
    <cellStyle name="Output 2 2 6 3 5" xfId="24374"/>
    <cellStyle name="Output 2 2 6 3 5 2" xfId="41092"/>
    <cellStyle name="Output 2 2 6 3 6" xfId="28668"/>
    <cellStyle name="Output 2 2 6 3 7" xfId="11919"/>
    <cellStyle name="Output 2 2 6 4" xfId="4310"/>
    <cellStyle name="Output 2 2 6 4 2" xfId="15240"/>
    <cellStyle name="Output 2 2 6 4 2 2" xfId="20900"/>
    <cellStyle name="Output 2 2 6 4 2 2 2" xfId="37569"/>
    <cellStyle name="Output 2 2 6 4 2 3" xfId="24017"/>
    <cellStyle name="Output 2 2 6 4 2 3 2" xfId="40731"/>
    <cellStyle name="Output 2 2 6 4 2 4" xfId="26744"/>
    <cellStyle name="Output 2 2 6 4 2 4 2" xfId="43485"/>
    <cellStyle name="Output 2 2 6 4 2 5" xfId="31911"/>
    <cellStyle name="Output 2 2 6 4 3" xfId="18641"/>
    <cellStyle name="Output 2 2 6 4 3 2" xfId="35318"/>
    <cellStyle name="Output 2 2 6 4 4" xfId="21862"/>
    <cellStyle name="Output 2 2 6 4 4 2" xfId="38541"/>
    <cellStyle name="Output 2 2 6 4 5" xfId="24834"/>
    <cellStyle name="Output 2 2 6 4 5 2" xfId="41558"/>
    <cellStyle name="Output 2 2 6 4 6" xfId="29313"/>
    <cellStyle name="Output 2 2 6 4 7" xfId="12605"/>
    <cellStyle name="Output 2 2 6 5" xfId="13822"/>
    <cellStyle name="Output 2 2 6 5 2" xfId="19636"/>
    <cellStyle name="Output 2 2 6 5 2 2" xfId="36307"/>
    <cellStyle name="Output 2 2 6 5 3" xfId="22788"/>
    <cellStyle name="Output 2 2 6 5 3 2" xfId="39489"/>
    <cellStyle name="Output 2 2 6 5 4" xfId="25608"/>
    <cellStyle name="Output 2 2 6 5 4 2" xfId="42346"/>
    <cellStyle name="Output 2 2 6 5 5" xfId="30496"/>
    <cellStyle name="Output 2 2 6 6" xfId="17320"/>
    <cellStyle name="Output 2 2 6 6 2" xfId="33997"/>
    <cellStyle name="Output 2 2 6 7" xfId="20710"/>
    <cellStyle name="Output 2 2 6 7 2" xfId="37378"/>
    <cellStyle name="Output 2 2 6 8" xfId="16315"/>
    <cellStyle name="Output 2 2 6 8 2" xfId="32983"/>
    <cellStyle name="Output 2 2 6 9" xfId="27904"/>
    <cellStyle name="Output 2 2 7" xfId="4311"/>
    <cellStyle name="Output 2 2 7 2" xfId="4312"/>
    <cellStyle name="Output 2 2 7 2 2" xfId="4313"/>
    <cellStyle name="Output 2 2 7 2 2 2" xfId="20892"/>
    <cellStyle name="Output 2 2 7 2 2 2 2" xfId="37561"/>
    <cellStyle name="Output 2 2 7 2 2 3" xfId="24009"/>
    <cellStyle name="Output 2 2 7 2 2 3 2" xfId="40723"/>
    <cellStyle name="Output 2 2 7 2 2 4" xfId="26736"/>
    <cellStyle name="Output 2 2 7 2 2 4 2" xfId="43477"/>
    <cellStyle name="Output 2 2 7 2 2 5" xfId="31893"/>
    <cellStyle name="Output 2 2 7 2 2 6" xfId="15222"/>
    <cellStyle name="Output 2 2 7 2 3" xfId="4314"/>
    <cellStyle name="Output 2 2 7 2 3 2" xfId="35306"/>
    <cellStyle name="Output 2 2 7 2 3 3" xfId="18629"/>
    <cellStyle name="Output 2 2 7 2 4" xfId="21853"/>
    <cellStyle name="Output 2 2 7 2 4 2" xfId="38532"/>
    <cellStyle name="Output 2 2 7 2 5" xfId="24826"/>
    <cellStyle name="Output 2 2 7 2 5 2" xfId="41550"/>
    <cellStyle name="Output 2 2 7 2 6" xfId="29295"/>
    <cellStyle name="Output 2 2 7 2 7" xfId="12584"/>
    <cellStyle name="Output 2 2 7 3" xfId="4315"/>
    <cellStyle name="Output 2 2 7 3 2" xfId="19263"/>
    <cellStyle name="Output 2 2 7 3 2 2" xfId="35934"/>
    <cellStyle name="Output 2 2 7 3 3" xfId="22443"/>
    <cellStyle name="Output 2 2 7 3 3 2" xfId="39136"/>
    <cellStyle name="Output 2 2 7 3 4" xfId="25308"/>
    <cellStyle name="Output 2 2 7 3 4 2" xfId="42044"/>
    <cellStyle name="Output 2 2 7 3 5" xfId="30062"/>
    <cellStyle name="Output 2 2 7 3 6" xfId="13386"/>
    <cellStyle name="Output 2 2 7 4" xfId="4316"/>
    <cellStyle name="Output 2 2 7 4 2" xfId="33618"/>
    <cellStyle name="Output 2 2 7 4 3" xfId="16942"/>
    <cellStyle name="Output 2 2 7 5" xfId="8187"/>
    <cellStyle name="Output 2 2 7 5 2" xfId="32598"/>
    <cellStyle name="Output 2 2 7 5 3" xfId="15933"/>
    <cellStyle name="Output 2 2 7 6" xfId="16395"/>
    <cellStyle name="Output 2 2 7 6 2" xfId="33063"/>
    <cellStyle name="Output 2 2 7 7" xfId="27473"/>
    <cellStyle name="Output 2 2 7 8" xfId="10704"/>
    <cellStyle name="Output 2 2 8" xfId="4317"/>
    <cellStyle name="Output 2 2 8 2" xfId="4318"/>
    <cellStyle name="Output 2 2 8 2 2" xfId="4319"/>
    <cellStyle name="Output 2 2 8 2 2 2" xfId="35659"/>
    <cellStyle name="Output 2 2 8 2 3" xfId="4320"/>
    <cellStyle name="Output 2 2 8 2 4" xfId="18985"/>
    <cellStyle name="Output 2 2 8 3" xfId="4321"/>
    <cellStyle name="Output 2 2 8 3 2" xfId="38876"/>
    <cellStyle name="Output 2 2 8 3 3" xfId="22188"/>
    <cellStyle name="Output 2 2 8 4" xfId="4322"/>
    <cellStyle name="Output 2 2 8 4 2" xfId="41830"/>
    <cellStyle name="Output 2 2 8 4 3" xfId="25098"/>
    <cellStyle name="Output 2 2 8 5" xfId="8188"/>
    <cellStyle name="Output 2 2 8 5 2" xfId="29723"/>
    <cellStyle name="Output 2 2 8 6" xfId="13043"/>
    <cellStyle name="Output 2 2 9" xfId="4323"/>
    <cellStyle name="Output 2 2 9 2" xfId="4324"/>
    <cellStyle name="Output 2 2 9 2 2" xfId="4325"/>
    <cellStyle name="Output 2 2 9 2 3" xfId="4326"/>
    <cellStyle name="Output 2 2 9 2 4" xfId="32755"/>
    <cellStyle name="Output 2 2 9 3" xfId="4327"/>
    <cellStyle name="Output 2 2 9 4" xfId="4328"/>
    <cellStyle name="Output 2 2 9 5" xfId="8189"/>
    <cellStyle name="Output 2 2 9 6" xfId="16090"/>
    <cellStyle name="Output 2 20" xfId="4329"/>
    <cellStyle name="Output 2 21" xfId="4330"/>
    <cellStyle name="Output 2 22" xfId="8190"/>
    <cellStyle name="Output 2 23" xfId="8191"/>
    <cellStyle name="Output 2 24" xfId="10019"/>
    <cellStyle name="Output 2 25" xfId="43981"/>
    <cellStyle name="Output 2 3" xfId="4331"/>
    <cellStyle name="Output 2 3 10" xfId="4332"/>
    <cellStyle name="Output 2 3 10 2" xfId="4333"/>
    <cellStyle name="Output 2 3 10 2 2" xfId="4334"/>
    <cellStyle name="Output 2 3 10 2 3" xfId="4335"/>
    <cellStyle name="Output 2 3 10 3" xfId="4336"/>
    <cellStyle name="Output 2 3 10 4" xfId="4337"/>
    <cellStyle name="Output 2 3 10 5" xfId="8192"/>
    <cellStyle name="Output 2 3 11" xfId="4338"/>
    <cellStyle name="Output 2 3 11 2" xfId="4339"/>
    <cellStyle name="Output 2 3 11 2 2" xfId="4340"/>
    <cellStyle name="Output 2 3 11 2 3" xfId="4341"/>
    <cellStyle name="Output 2 3 11 3" xfId="4342"/>
    <cellStyle name="Output 2 3 11 4" xfId="4343"/>
    <cellStyle name="Output 2 3 11 5" xfId="8193"/>
    <cellStyle name="Output 2 3 12" xfId="4344"/>
    <cellStyle name="Output 2 3 12 2" xfId="4345"/>
    <cellStyle name="Output 2 3 12 2 2" xfId="4346"/>
    <cellStyle name="Output 2 3 12 2 3" xfId="4347"/>
    <cellStyle name="Output 2 3 12 3" xfId="4348"/>
    <cellStyle name="Output 2 3 12 4" xfId="4349"/>
    <cellStyle name="Output 2 3 12 5" xfId="8194"/>
    <cellStyle name="Output 2 3 13" xfId="4350"/>
    <cellStyle name="Output 2 3 13 2" xfId="4351"/>
    <cellStyle name="Output 2 3 13 2 2" xfId="4352"/>
    <cellStyle name="Output 2 3 13 2 3" xfId="4353"/>
    <cellStyle name="Output 2 3 13 3" xfId="4354"/>
    <cellStyle name="Output 2 3 13 4" xfId="4355"/>
    <cellStyle name="Output 2 3 13 5" xfId="8195"/>
    <cellStyle name="Output 2 3 14" xfId="4356"/>
    <cellStyle name="Output 2 3 14 2" xfId="4357"/>
    <cellStyle name="Output 2 3 14 2 2" xfId="4358"/>
    <cellStyle name="Output 2 3 14 2 3" xfId="4359"/>
    <cellStyle name="Output 2 3 14 3" xfId="4360"/>
    <cellStyle name="Output 2 3 14 4" xfId="4361"/>
    <cellStyle name="Output 2 3 14 5" xfId="8196"/>
    <cellStyle name="Output 2 3 15" xfId="4362"/>
    <cellStyle name="Output 2 3 15 2" xfId="4363"/>
    <cellStyle name="Output 2 3 15 2 2" xfId="4364"/>
    <cellStyle name="Output 2 3 15 2 3" xfId="4365"/>
    <cellStyle name="Output 2 3 15 3" xfId="4366"/>
    <cellStyle name="Output 2 3 15 4" xfId="4367"/>
    <cellStyle name="Output 2 3 15 5" xfId="8197"/>
    <cellStyle name="Output 2 3 16" xfId="4368"/>
    <cellStyle name="Output 2 3 16 2" xfId="4369"/>
    <cellStyle name="Output 2 3 16 3" xfId="4370"/>
    <cellStyle name="Output 2 3 16 4" xfId="8198"/>
    <cellStyle name="Output 2 3 17" xfId="4371"/>
    <cellStyle name="Output 2 3 18" xfId="4372"/>
    <cellStyle name="Output 2 3 19" xfId="8199"/>
    <cellStyle name="Output 2 3 2" xfId="4373"/>
    <cellStyle name="Output 2 3 2 10" xfId="11074"/>
    <cellStyle name="Output 2 3 2 2" xfId="4374"/>
    <cellStyle name="Output 2 3 2 2 2" xfId="4375"/>
    <cellStyle name="Output 2 3 2 2 2 2" xfId="4376"/>
    <cellStyle name="Output 2 3 2 2 2 2 2" xfId="36732"/>
    <cellStyle name="Output 2 3 2 2 2 2 3" xfId="20062"/>
    <cellStyle name="Output 2 3 2 2 2 3" xfId="4377"/>
    <cellStyle name="Output 2 3 2 2 2 3 2" xfId="39911"/>
    <cellStyle name="Output 2 3 2 2 2 3 3" xfId="23206"/>
    <cellStyle name="Output 2 3 2 2 2 4" xfId="8200"/>
    <cellStyle name="Output 2 3 2 2 2 4 2" xfId="42725"/>
    <cellStyle name="Output 2 3 2 2 2 4 3" xfId="25986"/>
    <cellStyle name="Output 2 3 2 2 2 5" xfId="30972"/>
    <cellStyle name="Output 2 3 2 2 2 6" xfId="14299"/>
    <cellStyle name="Output 2 3 2 2 3" xfId="4378"/>
    <cellStyle name="Output 2 3 2 2 3 2" xfId="4379"/>
    <cellStyle name="Output 2 3 2 2 3 2 2" xfId="34453"/>
    <cellStyle name="Output 2 3 2 2 3 3" xfId="4380"/>
    <cellStyle name="Output 2 3 2 2 3 4" xfId="17776"/>
    <cellStyle name="Output 2 3 2 2 4" xfId="4381"/>
    <cellStyle name="Output 2 3 2 2 4 2" xfId="33160"/>
    <cellStyle name="Output 2 3 2 2 4 3" xfId="16489"/>
    <cellStyle name="Output 2 3 2 2 5" xfId="4382"/>
    <cellStyle name="Output 2 3 2 2 5 2" xfId="35034"/>
    <cellStyle name="Output 2 3 2 2 5 3" xfId="18359"/>
    <cellStyle name="Output 2 3 2 2 6" xfId="8201"/>
    <cellStyle name="Output 2 3 2 2 6 2" xfId="28377"/>
    <cellStyle name="Output 2 3 2 2 7" xfId="11625"/>
    <cellStyle name="Output 2 3 2 3" xfId="4383"/>
    <cellStyle name="Output 2 3 2 3 2" xfId="4384"/>
    <cellStyle name="Output 2 3 2 3 2 2" xfId="4385"/>
    <cellStyle name="Output 2 3 2 3 2 2 2" xfId="36995"/>
    <cellStyle name="Output 2 3 2 3 2 2 3" xfId="20326"/>
    <cellStyle name="Output 2 3 2 3 2 3" xfId="4386"/>
    <cellStyle name="Output 2 3 2 3 2 3 2" xfId="40175"/>
    <cellStyle name="Output 2 3 2 3 2 3 3" xfId="23467"/>
    <cellStyle name="Output 2 3 2 3 2 4" xfId="8202"/>
    <cellStyle name="Output 2 3 2 3 2 4 2" xfId="42989"/>
    <cellStyle name="Output 2 3 2 3 2 4 3" xfId="26249"/>
    <cellStyle name="Output 2 3 2 3 2 5" xfId="31235"/>
    <cellStyle name="Output 2 3 2 3 2 6" xfId="14563"/>
    <cellStyle name="Output 2 3 2 3 3" xfId="4387"/>
    <cellStyle name="Output 2 3 2 3 3 2" xfId="34716"/>
    <cellStyle name="Output 2 3 2 3 3 3" xfId="18040"/>
    <cellStyle name="Output 2 3 2 3 4" xfId="4388"/>
    <cellStyle name="Output 2 3 2 3 4 2" xfId="37966"/>
    <cellStyle name="Output 2 3 2 3 4 3" xfId="21294"/>
    <cellStyle name="Output 2 3 2 3 5" xfId="16229"/>
    <cellStyle name="Output 2 3 2 3 5 2" xfId="32894"/>
    <cellStyle name="Output 2 3 2 3 6" xfId="28638"/>
    <cellStyle name="Output 2 3 2 3 7" xfId="11889"/>
    <cellStyle name="Output 2 3 2 4" xfId="4389"/>
    <cellStyle name="Output 2 3 2 4 2" xfId="4390"/>
    <cellStyle name="Output 2 3 2 4 2 2" xfId="20847"/>
    <cellStyle name="Output 2 3 2 4 2 2 2" xfId="37516"/>
    <cellStyle name="Output 2 3 2 4 2 3" xfId="23967"/>
    <cellStyle name="Output 2 3 2 4 2 3 2" xfId="40680"/>
    <cellStyle name="Output 2 3 2 4 2 4" xfId="26702"/>
    <cellStyle name="Output 2 3 2 4 2 4 2" xfId="43443"/>
    <cellStyle name="Output 2 3 2 4 2 5" xfId="31844"/>
    <cellStyle name="Output 2 3 2 4 2 6" xfId="15173"/>
    <cellStyle name="Output 2 3 2 4 3" xfId="4391"/>
    <cellStyle name="Output 2 3 2 4 3 2" xfId="35261"/>
    <cellStyle name="Output 2 3 2 4 3 3" xfId="18584"/>
    <cellStyle name="Output 2 3 2 4 4" xfId="8203"/>
    <cellStyle name="Output 2 3 2 4 4 2" xfId="38487"/>
    <cellStyle name="Output 2 3 2 4 4 3" xfId="21809"/>
    <cellStyle name="Output 2 3 2 4 5" xfId="24793"/>
    <cellStyle name="Output 2 3 2 4 5 2" xfId="41516"/>
    <cellStyle name="Output 2 3 2 4 6" xfId="29246"/>
    <cellStyle name="Output 2 3 2 4 7" xfId="12534"/>
    <cellStyle name="Output 2 3 2 5" xfId="4392"/>
    <cellStyle name="Output 2 3 2 5 2" xfId="4393"/>
    <cellStyle name="Output 2 3 2 5 2 2" xfId="36264"/>
    <cellStyle name="Output 2 3 2 5 2 3" xfId="19593"/>
    <cellStyle name="Output 2 3 2 5 3" xfId="4394"/>
    <cellStyle name="Output 2 3 2 5 3 2" xfId="39448"/>
    <cellStyle name="Output 2 3 2 5 3 3" xfId="22748"/>
    <cellStyle name="Output 2 3 2 5 4" xfId="8204"/>
    <cellStyle name="Output 2 3 2 5 4 2" xfId="42316"/>
    <cellStyle name="Output 2 3 2 5 4 3" xfId="25578"/>
    <cellStyle name="Output 2 3 2 5 5" xfId="30441"/>
    <cellStyle name="Output 2 3 2 5 6" xfId="13767"/>
    <cellStyle name="Output 2 3 2 6" xfId="4395"/>
    <cellStyle name="Output 2 3 2 6 2" xfId="4396"/>
    <cellStyle name="Output 2 3 2 6 2 2" xfId="33956"/>
    <cellStyle name="Output 2 3 2 6 3" xfId="4397"/>
    <cellStyle name="Output 2 3 2 6 4" xfId="17279"/>
    <cellStyle name="Output 2 3 2 7" xfId="4398"/>
    <cellStyle name="Output 2 3 2 7 2" xfId="33416"/>
    <cellStyle name="Output 2 3 2 7 3" xfId="16742"/>
    <cellStyle name="Output 2 3 2 8" xfId="4399"/>
    <cellStyle name="Output 2 3 2 8 2" xfId="33109"/>
    <cellStyle name="Output 2 3 2 8 3" xfId="16439"/>
    <cellStyle name="Output 2 3 2 9" xfId="8205"/>
    <cellStyle name="Output 2 3 2 9 2" xfId="27849"/>
    <cellStyle name="Output 2 3 20" xfId="10024"/>
    <cellStyle name="Output 2 3 21" xfId="43986"/>
    <cellStyle name="Output 2 3 3" xfId="4400"/>
    <cellStyle name="Output 2 3 3 10" xfId="11123"/>
    <cellStyle name="Output 2 3 3 2" xfId="4401"/>
    <cellStyle name="Output 2 3 3 2 2" xfId="4402"/>
    <cellStyle name="Output 2 3 3 2 2 2" xfId="20093"/>
    <cellStyle name="Output 2 3 3 2 2 2 2" xfId="36763"/>
    <cellStyle name="Output 2 3 3 2 2 3" xfId="23237"/>
    <cellStyle name="Output 2 3 3 2 2 3 2" xfId="39942"/>
    <cellStyle name="Output 2 3 3 2 2 4" xfId="26017"/>
    <cellStyle name="Output 2 3 3 2 2 4 2" xfId="42756"/>
    <cellStyle name="Output 2 3 3 2 2 5" xfId="31003"/>
    <cellStyle name="Output 2 3 3 2 2 6" xfId="14330"/>
    <cellStyle name="Output 2 3 3 2 3" xfId="4403"/>
    <cellStyle name="Output 2 3 3 2 3 2" xfId="34484"/>
    <cellStyle name="Output 2 3 3 2 3 3" xfId="17807"/>
    <cellStyle name="Output 2 3 3 2 4" xfId="8206"/>
    <cellStyle name="Output 2 3 3 2 4 2" xfId="34096"/>
    <cellStyle name="Output 2 3 3 2 4 3" xfId="17419"/>
    <cellStyle name="Output 2 3 3 2 5" xfId="15790"/>
    <cellStyle name="Output 2 3 3 2 5 2" xfId="32452"/>
    <cellStyle name="Output 2 3 3 2 6" xfId="28408"/>
    <cellStyle name="Output 2 3 3 2 7" xfId="11656"/>
    <cellStyle name="Output 2 3 3 3" xfId="4404"/>
    <cellStyle name="Output 2 3 3 3 2" xfId="4405"/>
    <cellStyle name="Output 2 3 3 3 2 2" xfId="20354"/>
    <cellStyle name="Output 2 3 3 3 2 2 2" xfId="37023"/>
    <cellStyle name="Output 2 3 3 3 2 3" xfId="23495"/>
    <cellStyle name="Output 2 3 3 3 2 3 2" xfId="40203"/>
    <cellStyle name="Output 2 3 3 3 2 4" xfId="26277"/>
    <cellStyle name="Output 2 3 3 3 2 4 2" xfId="43017"/>
    <cellStyle name="Output 2 3 3 3 2 5" xfId="31263"/>
    <cellStyle name="Output 2 3 3 3 2 6" xfId="14591"/>
    <cellStyle name="Output 2 3 3 3 3" xfId="4406"/>
    <cellStyle name="Output 2 3 3 3 3 2" xfId="34744"/>
    <cellStyle name="Output 2 3 3 3 3 3" xfId="18068"/>
    <cellStyle name="Output 2 3 3 3 4" xfId="21322"/>
    <cellStyle name="Output 2 3 3 3 4 2" xfId="37994"/>
    <cellStyle name="Output 2 3 3 3 5" xfId="24372"/>
    <cellStyle name="Output 2 3 3 3 5 2" xfId="41090"/>
    <cellStyle name="Output 2 3 3 3 6" xfId="28666"/>
    <cellStyle name="Output 2 3 3 3 7" xfId="11917"/>
    <cellStyle name="Output 2 3 3 4" xfId="4407"/>
    <cellStyle name="Output 2 3 3 4 2" xfId="15238"/>
    <cellStyle name="Output 2 3 3 4 2 2" xfId="20898"/>
    <cellStyle name="Output 2 3 3 4 2 2 2" xfId="37567"/>
    <cellStyle name="Output 2 3 3 4 2 3" xfId="24015"/>
    <cellStyle name="Output 2 3 3 4 2 3 2" xfId="40729"/>
    <cellStyle name="Output 2 3 3 4 2 4" xfId="26742"/>
    <cellStyle name="Output 2 3 3 4 2 4 2" xfId="43483"/>
    <cellStyle name="Output 2 3 3 4 2 5" xfId="31909"/>
    <cellStyle name="Output 2 3 3 4 3" xfId="18639"/>
    <cellStyle name="Output 2 3 3 4 3 2" xfId="35316"/>
    <cellStyle name="Output 2 3 3 4 4" xfId="21860"/>
    <cellStyle name="Output 2 3 3 4 4 2" xfId="38539"/>
    <cellStyle name="Output 2 3 3 4 5" xfId="24832"/>
    <cellStyle name="Output 2 3 3 4 5 2" xfId="41556"/>
    <cellStyle name="Output 2 3 3 4 6" xfId="29311"/>
    <cellStyle name="Output 2 3 3 4 7" xfId="12603"/>
    <cellStyle name="Output 2 3 3 5" xfId="4408"/>
    <cellStyle name="Output 2 3 3 5 2" xfId="19634"/>
    <cellStyle name="Output 2 3 3 5 2 2" xfId="36305"/>
    <cellStyle name="Output 2 3 3 5 3" xfId="22786"/>
    <cellStyle name="Output 2 3 3 5 3 2" xfId="39487"/>
    <cellStyle name="Output 2 3 3 5 4" xfId="25606"/>
    <cellStyle name="Output 2 3 3 5 4 2" xfId="42344"/>
    <cellStyle name="Output 2 3 3 5 5" xfId="30494"/>
    <cellStyle name="Output 2 3 3 5 6" xfId="13820"/>
    <cellStyle name="Output 2 3 3 6" xfId="8207"/>
    <cellStyle name="Output 2 3 3 6 2" xfId="33995"/>
    <cellStyle name="Output 2 3 3 6 3" xfId="17318"/>
    <cellStyle name="Output 2 3 3 7" xfId="17427"/>
    <cellStyle name="Output 2 3 3 7 2" xfId="34104"/>
    <cellStyle name="Output 2 3 3 8" xfId="16027"/>
    <cellStyle name="Output 2 3 3 8 2" xfId="32693"/>
    <cellStyle name="Output 2 3 3 9" xfId="27902"/>
    <cellStyle name="Output 2 3 4" xfId="4409"/>
    <cellStyle name="Output 2 3 4 2" xfId="4410"/>
    <cellStyle name="Output 2 3 4 2 2" xfId="4411"/>
    <cellStyle name="Output 2 3 4 2 2 2" xfId="20894"/>
    <cellStyle name="Output 2 3 4 2 2 2 2" xfId="37563"/>
    <cellStyle name="Output 2 3 4 2 2 3" xfId="24011"/>
    <cellStyle name="Output 2 3 4 2 2 3 2" xfId="40725"/>
    <cellStyle name="Output 2 3 4 2 2 4" xfId="26738"/>
    <cellStyle name="Output 2 3 4 2 2 4 2" xfId="43479"/>
    <cellStyle name="Output 2 3 4 2 2 5" xfId="31895"/>
    <cellStyle name="Output 2 3 4 2 2 6" xfId="15224"/>
    <cellStyle name="Output 2 3 4 2 3" xfId="4412"/>
    <cellStyle name="Output 2 3 4 2 3 2" xfId="35308"/>
    <cellStyle name="Output 2 3 4 2 3 3" xfId="18631"/>
    <cellStyle name="Output 2 3 4 2 4" xfId="8208"/>
    <cellStyle name="Output 2 3 4 2 4 2" xfId="38534"/>
    <cellStyle name="Output 2 3 4 2 4 3" xfId="21855"/>
    <cellStyle name="Output 2 3 4 2 5" xfId="24828"/>
    <cellStyle name="Output 2 3 4 2 5 2" xfId="41552"/>
    <cellStyle name="Output 2 3 4 2 6" xfId="29297"/>
    <cellStyle name="Output 2 3 4 2 7" xfId="12586"/>
    <cellStyle name="Output 2 3 4 3" xfId="4413"/>
    <cellStyle name="Output 2 3 4 3 2" xfId="4414"/>
    <cellStyle name="Output 2 3 4 3 2 2" xfId="35938"/>
    <cellStyle name="Output 2 3 4 3 2 3" xfId="19267"/>
    <cellStyle name="Output 2 3 4 3 3" xfId="4415"/>
    <cellStyle name="Output 2 3 4 3 3 2" xfId="39140"/>
    <cellStyle name="Output 2 3 4 3 3 3" xfId="22447"/>
    <cellStyle name="Output 2 3 4 3 4" xfId="25312"/>
    <cellStyle name="Output 2 3 4 3 4 2" xfId="42048"/>
    <cellStyle name="Output 2 3 4 3 5" xfId="30066"/>
    <cellStyle name="Output 2 3 4 3 6" xfId="13390"/>
    <cellStyle name="Output 2 3 4 4" xfId="4416"/>
    <cellStyle name="Output 2 3 4 4 2" xfId="33622"/>
    <cellStyle name="Output 2 3 4 4 3" xfId="16946"/>
    <cellStyle name="Output 2 3 4 5" xfId="4417"/>
    <cellStyle name="Output 2 3 4 5 2" xfId="32594"/>
    <cellStyle name="Output 2 3 4 5 3" xfId="15929"/>
    <cellStyle name="Output 2 3 4 6" xfId="8209"/>
    <cellStyle name="Output 2 3 4 6 2" xfId="38424"/>
    <cellStyle name="Output 2 3 4 6 3" xfId="21747"/>
    <cellStyle name="Output 2 3 4 7" xfId="27477"/>
    <cellStyle name="Output 2 3 4 8" xfId="10708"/>
    <cellStyle name="Output 2 3 5" xfId="4418"/>
    <cellStyle name="Output 2 3 5 2" xfId="4419"/>
    <cellStyle name="Output 2 3 5 2 2" xfId="4420"/>
    <cellStyle name="Output 2 3 5 2 2 2" xfId="35663"/>
    <cellStyle name="Output 2 3 5 2 3" xfId="4421"/>
    <cellStyle name="Output 2 3 5 2 4" xfId="8210"/>
    <cellStyle name="Output 2 3 5 2 5" xfId="18989"/>
    <cellStyle name="Output 2 3 5 3" xfId="4422"/>
    <cellStyle name="Output 2 3 5 3 2" xfId="38880"/>
    <cellStyle name="Output 2 3 5 3 3" xfId="22192"/>
    <cellStyle name="Output 2 3 5 4" xfId="4423"/>
    <cellStyle name="Output 2 3 5 4 2" xfId="41834"/>
    <cellStyle name="Output 2 3 5 4 3" xfId="25102"/>
    <cellStyle name="Output 2 3 5 5" xfId="8211"/>
    <cellStyle name="Output 2 3 5 5 2" xfId="29727"/>
    <cellStyle name="Output 2 3 5 6" xfId="13047"/>
    <cellStyle name="Output 2 3 6" xfId="4424"/>
    <cellStyle name="Output 2 3 6 2" xfId="4425"/>
    <cellStyle name="Output 2 3 6 2 2" xfId="4426"/>
    <cellStyle name="Output 2 3 6 2 3" xfId="4427"/>
    <cellStyle name="Output 2 3 6 2 4" xfId="8212"/>
    <cellStyle name="Output 2 3 6 2 5" xfId="32759"/>
    <cellStyle name="Output 2 3 6 3" xfId="4428"/>
    <cellStyle name="Output 2 3 6 4" xfId="4429"/>
    <cellStyle name="Output 2 3 6 5" xfId="16094"/>
    <cellStyle name="Output 2 3 7" xfId="4430"/>
    <cellStyle name="Output 2 3 7 2" xfId="4431"/>
    <cellStyle name="Output 2 3 7 2 2" xfId="4432"/>
    <cellStyle name="Output 2 3 7 2 3" xfId="4433"/>
    <cellStyle name="Output 2 3 7 3" xfId="4434"/>
    <cellStyle name="Output 2 3 7 4" xfId="4435"/>
    <cellStyle name="Output 2 3 7 5" xfId="8213"/>
    <cellStyle name="Output 2 3 7 6" xfId="27129"/>
    <cellStyle name="Output 2 3 8" xfId="4436"/>
    <cellStyle name="Output 2 3 8 2" xfId="4437"/>
    <cellStyle name="Output 2 3 8 2 2" xfId="4438"/>
    <cellStyle name="Output 2 3 8 2 3" xfId="4439"/>
    <cellStyle name="Output 2 3 8 3" xfId="4440"/>
    <cellStyle name="Output 2 3 8 4" xfId="4441"/>
    <cellStyle name="Output 2 3 8 5" xfId="8214"/>
    <cellStyle name="Output 2 3 9" xfId="4442"/>
    <cellStyle name="Output 2 3 9 2" xfId="4443"/>
    <cellStyle name="Output 2 3 9 2 2" xfId="4444"/>
    <cellStyle name="Output 2 3 9 2 3" xfId="4445"/>
    <cellStyle name="Output 2 3 9 3" xfId="4446"/>
    <cellStyle name="Output 2 3 9 4" xfId="4447"/>
    <cellStyle name="Output 2 3 9 5" xfId="8215"/>
    <cellStyle name="Output 2 4" xfId="4448"/>
    <cellStyle name="Output 2 4 10" xfId="10025"/>
    <cellStyle name="Output 2 4 11" xfId="43987"/>
    <cellStyle name="Output 2 4 2" xfId="4449"/>
    <cellStyle name="Output 2 4 2 10" xfId="11075"/>
    <cellStyle name="Output 2 4 2 2" xfId="4450"/>
    <cellStyle name="Output 2 4 2 2 2" xfId="4451"/>
    <cellStyle name="Output 2 4 2 2 2 2" xfId="20063"/>
    <cellStyle name="Output 2 4 2 2 2 2 2" xfId="36733"/>
    <cellStyle name="Output 2 4 2 2 2 3" xfId="23207"/>
    <cellStyle name="Output 2 4 2 2 2 3 2" xfId="39912"/>
    <cellStyle name="Output 2 4 2 2 2 4" xfId="25987"/>
    <cellStyle name="Output 2 4 2 2 2 4 2" xfId="42726"/>
    <cellStyle name="Output 2 4 2 2 2 5" xfId="30973"/>
    <cellStyle name="Output 2 4 2 2 2 6" xfId="14300"/>
    <cellStyle name="Output 2 4 2 2 3" xfId="4452"/>
    <cellStyle name="Output 2 4 2 2 3 2" xfId="34454"/>
    <cellStyle name="Output 2 4 2 2 3 3" xfId="17777"/>
    <cellStyle name="Output 2 4 2 2 4" xfId="8216"/>
    <cellStyle name="Output 2 4 2 2 4 2" xfId="32383"/>
    <cellStyle name="Output 2 4 2 2 4 3" xfId="15722"/>
    <cellStyle name="Output 2 4 2 2 5" xfId="22331"/>
    <cellStyle name="Output 2 4 2 2 5 2" xfId="39024"/>
    <cellStyle name="Output 2 4 2 2 6" xfId="28378"/>
    <cellStyle name="Output 2 4 2 2 7" xfId="11626"/>
    <cellStyle name="Output 2 4 2 3" xfId="4453"/>
    <cellStyle name="Output 2 4 2 3 2" xfId="4454"/>
    <cellStyle name="Output 2 4 2 3 2 2" xfId="20327"/>
    <cellStyle name="Output 2 4 2 3 2 2 2" xfId="36996"/>
    <cellStyle name="Output 2 4 2 3 2 3" xfId="23468"/>
    <cellStyle name="Output 2 4 2 3 2 3 2" xfId="40176"/>
    <cellStyle name="Output 2 4 2 3 2 4" xfId="26250"/>
    <cellStyle name="Output 2 4 2 3 2 4 2" xfId="42990"/>
    <cellStyle name="Output 2 4 2 3 2 5" xfId="31236"/>
    <cellStyle name="Output 2 4 2 3 2 6" xfId="14564"/>
    <cellStyle name="Output 2 4 2 3 3" xfId="4455"/>
    <cellStyle name="Output 2 4 2 3 3 2" xfId="34717"/>
    <cellStyle name="Output 2 4 2 3 3 3" xfId="18041"/>
    <cellStyle name="Output 2 4 2 3 4" xfId="21295"/>
    <cellStyle name="Output 2 4 2 3 4 2" xfId="37967"/>
    <cellStyle name="Output 2 4 2 3 5" xfId="19486"/>
    <cellStyle name="Output 2 4 2 3 5 2" xfId="36156"/>
    <cellStyle name="Output 2 4 2 3 6" xfId="28639"/>
    <cellStyle name="Output 2 4 2 3 7" xfId="11890"/>
    <cellStyle name="Output 2 4 2 4" xfId="4456"/>
    <cellStyle name="Output 2 4 2 4 2" xfId="15174"/>
    <cellStyle name="Output 2 4 2 4 2 2" xfId="20848"/>
    <cellStyle name="Output 2 4 2 4 2 2 2" xfId="37517"/>
    <cellStyle name="Output 2 4 2 4 2 3" xfId="23968"/>
    <cellStyle name="Output 2 4 2 4 2 3 2" xfId="40681"/>
    <cellStyle name="Output 2 4 2 4 2 4" xfId="26703"/>
    <cellStyle name="Output 2 4 2 4 2 4 2" xfId="43444"/>
    <cellStyle name="Output 2 4 2 4 2 5" xfId="31845"/>
    <cellStyle name="Output 2 4 2 4 3" xfId="18585"/>
    <cellStyle name="Output 2 4 2 4 3 2" xfId="35262"/>
    <cellStyle name="Output 2 4 2 4 4" xfId="21810"/>
    <cellStyle name="Output 2 4 2 4 4 2" xfId="38488"/>
    <cellStyle name="Output 2 4 2 4 5" xfId="24794"/>
    <cellStyle name="Output 2 4 2 4 5 2" xfId="41517"/>
    <cellStyle name="Output 2 4 2 4 6" xfId="29247"/>
    <cellStyle name="Output 2 4 2 4 7" xfId="12535"/>
    <cellStyle name="Output 2 4 2 5" xfId="4457"/>
    <cellStyle name="Output 2 4 2 5 2" xfId="19594"/>
    <cellStyle name="Output 2 4 2 5 2 2" xfId="36265"/>
    <cellStyle name="Output 2 4 2 5 3" xfId="22749"/>
    <cellStyle name="Output 2 4 2 5 3 2" xfId="39449"/>
    <cellStyle name="Output 2 4 2 5 4" xfId="25579"/>
    <cellStyle name="Output 2 4 2 5 4 2" xfId="42317"/>
    <cellStyle name="Output 2 4 2 5 5" xfId="30442"/>
    <cellStyle name="Output 2 4 2 5 6" xfId="13768"/>
    <cellStyle name="Output 2 4 2 6" xfId="8217"/>
    <cellStyle name="Output 2 4 2 6 2" xfId="33957"/>
    <cellStyle name="Output 2 4 2 6 3" xfId="17280"/>
    <cellStyle name="Output 2 4 2 7" xfId="21212"/>
    <cellStyle name="Output 2 4 2 7 2" xfId="37883"/>
    <cellStyle name="Output 2 4 2 8" xfId="16174"/>
    <cellStyle name="Output 2 4 2 8 2" xfId="32839"/>
    <cellStyle name="Output 2 4 2 9" xfId="27850"/>
    <cellStyle name="Output 2 4 3" xfId="4458"/>
    <cellStyle name="Output 2 4 3 10" xfId="11164"/>
    <cellStyle name="Output 2 4 3 2" xfId="4459"/>
    <cellStyle name="Output 2 4 3 2 2" xfId="4460"/>
    <cellStyle name="Output 2 4 3 2 2 2" xfId="20124"/>
    <cellStyle name="Output 2 4 3 2 2 2 2" xfId="36793"/>
    <cellStyle name="Output 2 4 3 2 2 3" xfId="23266"/>
    <cellStyle name="Output 2 4 3 2 2 3 2" xfId="39973"/>
    <cellStyle name="Output 2 4 3 2 2 4" xfId="26047"/>
    <cellStyle name="Output 2 4 3 2 2 4 2" xfId="42787"/>
    <cellStyle name="Output 2 4 3 2 2 5" xfId="31033"/>
    <cellStyle name="Output 2 4 3 2 2 6" xfId="14361"/>
    <cellStyle name="Output 2 4 3 2 3" xfId="4461"/>
    <cellStyle name="Output 2 4 3 2 3 2" xfId="34514"/>
    <cellStyle name="Output 2 4 3 2 3 3" xfId="17838"/>
    <cellStyle name="Output 2 4 3 2 4" xfId="8218"/>
    <cellStyle name="Output 2 4 3 2 4 2" xfId="33985"/>
    <cellStyle name="Output 2 4 3 2 4 3" xfId="17308"/>
    <cellStyle name="Output 2 4 3 2 5" xfId="21980"/>
    <cellStyle name="Output 2 4 3 2 5 2" xfId="38662"/>
    <cellStyle name="Output 2 4 3 2 6" xfId="28437"/>
    <cellStyle name="Output 2 4 3 2 7" xfId="11687"/>
    <cellStyle name="Output 2 4 3 3" xfId="4462"/>
    <cellStyle name="Output 2 4 3 3 2" xfId="14622"/>
    <cellStyle name="Output 2 4 3 3 2 2" xfId="20385"/>
    <cellStyle name="Output 2 4 3 3 2 2 2" xfId="37053"/>
    <cellStyle name="Output 2 4 3 3 2 3" xfId="23525"/>
    <cellStyle name="Output 2 4 3 3 2 3 2" xfId="40234"/>
    <cellStyle name="Output 2 4 3 3 2 4" xfId="26307"/>
    <cellStyle name="Output 2 4 3 3 2 4 2" xfId="43048"/>
    <cellStyle name="Output 2 4 3 3 2 5" xfId="31293"/>
    <cellStyle name="Output 2 4 3 3 3" xfId="18099"/>
    <cellStyle name="Output 2 4 3 3 3 2" xfId="34774"/>
    <cellStyle name="Output 2 4 3 3 4" xfId="21352"/>
    <cellStyle name="Output 2 4 3 3 4 2" xfId="38025"/>
    <cellStyle name="Output 2 4 3 3 5" xfId="24402"/>
    <cellStyle name="Output 2 4 3 3 5 2" xfId="41121"/>
    <cellStyle name="Output 2 4 3 3 6" xfId="28696"/>
    <cellStyle name="Output 2 4 3 3 7" xfId="11948"/>
    <cellStyle name="Output 2 4 3 4" xfId="4463"/>
    <cellStyle name="Output 2 4 3 4 2" xfId="15310"/>
    <cellStyle name="Output 2 4 3 4 2 2" xfId="20953"/>
    <cellStyle name="Output 2 4 3 4 2 2 2" xfId="37622"/>
    <cellStyle name="Output 2 4 3 4 2 3" xfId="24068"/>
    <cellStyle name="Output 2 4 3 4 2 3 2" xfId="40784"/>
    <cellStyle name="Output 2 4 3 4 2 4" xfId="26796"/>
    <cellStyle name="Output 2 4 3 4 2 4 2" xfId="43537"/>
    <cellStyle name="Output 2 4 3 4 2 5" xfId="31981"/>
    <cellStyle name="Output 2 4 3 4 3" xfId="18707"/>
    <cellStyle name="Output 2 4 3 4 3 2" xfId="35384"/>
    <cellStyle name="Output 2 4 3 4 4" xfId="21920"/>
    <cellStyle name="Output 2 4 3 4 4 2" xfId="38601"/>
    <cellStyle name="Output 2 4 3 4 5" xfId="24884"/>
    <cellStyle name="Output 2 4 3 4 5 2" xfId="41610"/>
    <cellStyle name="Output 2 4 3 4 6" xfId="29383"/>
    <cellStyle name="Output 2 4 3 4 7" xfId="12690"/>
    <cellStyle name="Output 2 4 3 5" xfId="13869"/>
    <cellStyle name="Output 2 4 3 5 2" xfId="19666"/>
    <cellStyle name="Output 2 4 3 5 2 2" xfId="36336"/>
    <cellStyle name="Output 2 4 3 5 3" xfId="22817"/>
    <cellStyle name="Output 2 4 3 5 3 2" xfId="39519"/>
    <cellStyle name="Output 2 4 3 5 4" xfId="25636"/>
    <cellStyle name="Output 2 4 3 5 4 2" xfId="42375"/>
    <cellStyle name="Output 2 4 3 5 5" xfId="30542"/>
    <cellStyle name="Output 2 4 3 6" xfId="17350"/>
    <cellStyle name="Output 2 4 3 6 2" xfId="34026"/>
    <cellStyle name="Output 2 4 3 7" xfId="18518"/>
    <cellStyle name="Output 2 4 3 7 2" xfId="35195"/>
    <cellStyle name="Output 2 4 3 8" xfId="24195"/>
    <cellStyle name="Output 2 4 3 8 2" xfId="40912"/>
    <cellStyle name="Output 2 4 3 9" xfId="27950"/>
    <cellStyle name="Output 2 4 4" xfId="4464"/>
    <cellStyle name="Output 2 4 4 2" xfId="4465"/>
    <cellStyle name="Output 2 4 4 2 2" xfId="15225"/>
    <cellStyle name="Output 2 4 4 2 2 2" xfId="20895"/>
    <cellStyle name="Output 2 4 4 2 2 2 2" xfId="37564"/>
    <cellStyle name="Output 2 4 4 2 2 3" xfId="24012"/>
    <cellStyle name="Output 2 4 4 2 2 3 2" xfId="40726"/>
    <cellStyle name="Output 2 4 4 2 2 4" xfId="26739"/>
    <cellStyle name="Output 2 4 4 2 2 4 2" xfId="43480"/>
    <cellStyle name="Output 2 4 4 2 2 5" xfId="31896"/>
    <cellStyle name="Output 2 4 4 2 3" xfId="18632"/>
    <cellStyle name="Output 2 4 4 2 3 2" xfId="35309"/>
    <cellStyle name="Output 2 4 4 2 4" xfId="21856"/>
    <cellStyle name="Output 2 4 4 2 4 2" xfId="38535"/>
    <cellStyle name="Output 2 4 4 2 5" xfId="24829"/>
    <cellStyle name="Output 2 4 4 2 5 2" xfId="41553"/>
    <cellStyle name="Output 2 4 4 2 6" xfId="29298"/>
    <cellStyle name="Output 2 4 4 2 7" xfId="12587"/>
    <cellStyle name="Output 2 4 4 3" xfId="4466"/>
    <cellStyle name="Output 2 4 4 3 2" xfId="19268"/>
    <cellStyle name="Output 2 4 4 3 2 2" xfId="35939"/>
    <cellStyle name="Output 2 4 4 3 3" xfId="22448"/>
    <cellStyle name="Output 2 4 4 3 3 2" xfId="39141"/>
    <cellStyle name="Output 2 4 4 3 4" xfId="25313"/>
    <cellStyle name="Output 2 4 4 3 4 2" xfId="42049"/>
    <cellStyle name="Output 2 4 4 3 5" xfId="30067"/>
    <cellStyle name="Output 2 4 4 3 6" xfId="13391"/>
    <cellStyle name="Output 2 4 4 4" xfId="8219"/>
    <cellStyle name="Output 2 4 4 4 2" xfId="33623"/>
    <cellStyle name="Output 2 4 4 4 3" xfId="16947"/>
    <cellStyle name="Output 2 4 4 5" xfId="21261"/>
    <cellStyle name="Output 2 4 4 5 2" xfId="37933"/>
    <cellStyle name="Output 2 4 4 6" xfId="18514"/>
    <cellStyle name="Output 2 4 4 6 2" xfId="35191"/>
    <cellStyle name="Output 2 4 4 7" xfId="27478"/>
    <cellStyle name="Output 2 4 4 8" xfId="10709"/>
    <cellStyle name="Output 2 4 5" xfId="4467"/>
    <cellStyle name="Output 2 4 5 2" xfId="4468"/>
    <cellStyle name="Output 2 4 5 2 2" xfId="35664"/>
    <cellStyle name="Output 2 4 5 2 3" xfId="18990"/>
    <cellStyle name="Output 2 4 5 3" xfId="4469"/>
    <cellStyle name="Output 2 4 5 3 2" xfId="38881"/>
    <cellStyle name="Output 2 4 5 3 3" xfId="22193"/>
    <cellStyle name="Output 2 4 5 4" xfId="8220"/>
    <cellStyle name="Output 2 4 5 4 2" xfId="41835"/>
    <cellStyle name="Output 2 4 5 4 3" xfId="25103"/>
    <cellStyle name="Output 2 4 5 5" xfId="29728"/>
    <cellStyle name="Output 2 4 5 6" xfId="13048"/>
    <cellStyle name="Output 2 4 6" xfId="4470"/>
    <cellStyle name="Output 2 4 6 2" xfId="4471"/>
    <cellStyle name="Output 2 4 6 2 2" xfId="32760"/>
    <cellStyle name="Output 2 4 6 3" xfId="4472"/>
    <cellStyle name="Output 2 4 6 4" xfId="16095"/>
    <cellStyle name="Output 2 4 7" xfId="4473"/>
    <cellStyle name="Output 2 4 7 2" xfId="27130"/>
    <cellStyle name="Output 2 4 8" xfId="4474"/>
    <cellStyle name="Output 2 4 9" xfId="8221"/>
    <cellStyle name="Output 2 5" xfId="4475"/>
    <cellStyle name="Output 2 5 2" xfId="4476"/>
    <cellStyle name="Output 2 5 2 10" xfId="11076"/>
    <cellStyle name="Output 2 5 2 2" xfId="4477"/>
    <cellStyle name="Output 2 5 2 2 2" xfId="14301"/>
    <cellStyle name="Output 2 5 2 2 2 2" xfId="20064"/>
    <cellStyle name="Output 2 5 2 2 2 2 2" xfId="36734"/>
    <cellStyle name="Output 2 5 2 2 2 3" xfId="23208"/>
    <cellStyle name="Output 2 5 2 2 2 3 2" xfId="39913"/>
    <cellStyle name="Output 2 5 2 2 2 4" xfId="25988"/>
    <cellStyle name="Output 2 5 2 2 2 4 2" xfId="42727"/>
    <cellStyle name="Output 2 5 2 2 2 5" xfId="30974"/>
    <cellStyle name="Output 2 5 2 2 3" xfId="17778"/>
    <cellStyle name="Output 2 5 2 2 3 2" xfId="34455"/>
    <cellStyle name="Output 2 5 2 2 4" xfId="16488"/>
    <cellStyle name="Output 2 5 2 2 4 2" xfId="33159"/>
    <cellStyle name="Output 2 5 2 2 5" xfId="23834"/>
    <cellStyle name="Output 2 5 2 2 5 2" xfId="40545"/>
    <cellStyle name="Output 2 5 2 2 6" xfId="28379"/>
    <cellStyle name="Output 2 5 2 2 7" xfId="11627"/>
    <cellStyle name="Output 2 5 2 3" xfId="4478"/>
    <cellStyle name="Output 2 5 2 3 2" xfId="14565"/>
    <cellStyle name="Output 2 5 2 3 2 2" xfId="20328"/>
    <cellStyle name="Output 2 5 2 3 2 2 2" xfId="36997"/>
    <cellStyle name="Output 2 5 2 3 2 3" xfId="23469"/>
    <cellStyle name="Output 2 5 2 3 2 3 2" xfId="40177"/>
    <cellStyle name="Output 2 5 2 3 2 4" xfId="26251"/>
    <cellStyle name="Output 2 5 2 3 2 4 2" xfId="42991"/>
    <cellStyle name="Output 2 5 2 3 2 5" xfId="31237"/>
    <cellStyle name="Output 2 5 2 3 3" xfId="18042"/>
    <cellStyle name="Output 2 5 2 3 3 2" xfId="34718"/>
    <cellStyle name="Output 2 5 2 3 4" xfId="21296"/>
    <cellStyle name="Output 2 5 2 3 4 2" xfId="37968"/>
    <cellStyle name="Output 2 5 2 3 5" xfId="16230"/>
    <cellStyle name="Output 2 5 2 3 5 2" xfId="32895"/>
    <cellStyle name="Output 2 5 2 3 6" xfId="28640"/>
    <cellStyle name="Output 2 5 2 3 7" xfId="11891"/>
    <cellStyle name="Output 2 5 2 4" xfId="8222"/>
    <cellStyle name="Output 2 5 2 4 2" xfId="15175"/>
    <cellStyle name="Output 2 5 2 4 2 2" xfId="20849"/>
    <cellStyle name="Output 2 5 2 4 2 2 2" xfId="37518"/>
    <cellStyle name="Output 2 5 2 4 2 3" xfId="23969"/>
    <cellStyle name="Output 2 5 2 4 2 3 2" xfId="40682"/>
    <cellStyle name="Output 2 5 2 4 2 4" xfId="26704"/>
    <cellStyle name="Output 2 5 2 4 2 4 2" xfId="43445"/>
    <cellStyle name="Output 2 5 2 4 2 5" xfId="31846"/>
    <cellStyle name="Output 2 5 2 4 3" xfId="18586"/>
    <cellStyle name="Output 2 5 2 4 3 2" xfId="35263"/>
    <cellStyle name="Output 2 5 2 4 4" xfId="21811"/>
    <cellStyle name="Output 2 5 2 4 4 2" xfId="38489"/>
    <cellStyle name="Output 2 5 2 4 5" xfId="24795"/>
    <cellStyle name="Output 2 5 2 4 5 2" xfId="41518"/>
    <cellStyle name="Output 2 5 2 4 6" xfId="29248"/>
    <cellStyle name="Output 2 5 2 4 7" xfId="12536"/>
    <cellStyle name="Output 2 5 2 5" xfId="13769"/>
    <cellStyle name="Output 2 5 2 5 2" xfId="19595"/>
    <cellStyle name="Output 2 5 2 5 2 2" xfId="36266"/>
    <cellStyle name="Output 2 5 2 5 3" xfId="22750"/>
    <cellStyle name="Output 2 5 2 5 3 2" xfId="39450"/>
    <cellStyle name="Output 2 5 2 5 4" xfId="25580"/>
    <cellStyle name="Output 2 5 2 5 4 2" xfId="42318"/>
    <cellStyle name="Output 2 5 2 5 5" xfId="30443"/>
    <cellStyle name="Output 2 5 2 6" xfId="17281"/>
    <cellStyle name="Output 2 5 2 6 2" xfId="33958"/>
    <cellStyle name="Output 2 5 2 7" xfId="18569"/>
    <cellStyle name="Output 2 5 2 7 2" xfId="35246"/>
    <cellStyle name="Output 2 5 2 8" xfId="21009"/>
    <cellStyle name="Output 2 5 2 8 2" xfId="37678"/>
    <cellStyle name="Output 2 5 2 9" xfId="27851"/>
    <cellStyle name="Output 2 5 3" xfId="4479"/>
    <cellStyle name="Output 2 5 3 10" xfId="11112"/>
    <cellStyle name="Output 2 5 3 2" xfId="4480"/>
    <cellStyle name="Output 2 5 3 2 2" xfId="14329"/>
    <cellStyle name="Output 2 5 3 2 2 2" xfId="20092"/>
    <cellStyle name="Output 2 5 3 2 2 2 2" xfId="36762"/>
    <cellStyle name="Output 2 5 3 2 2 3" xfId="23236"/>
    <cellStyle name="Output 2 5 3 2 2 3 2" xfId="39941"/>
    <cellStyle name="Output 2 5 3 2 2 4" xfId="26016"/>
    <cellStyle name="Output 2 5 3 2 2 4 2" xfId="42755"/>
    <cellStyle name="Output 2 5 3 2 2 5" xfId="31002"/>
    <cellStyle name="Output 2 5 3 2 3" xfId="17806"/>
    <cellStyle name="Output 2 5 3 2 3 2" xfId="34483"/>
    <cellStyle name="Output 2 5 3 2 4" xfId="18772"/>
    <cellStyle name="Output 2 5 3 2 4 2" xfId="35449"/>
    <cellStyle name="Output 2 5 3 2 5" xfId="21839"/>
    <cellStyle name="Output 2 5 3 2 5 2" xfId="38517"/>
    <cellStyle name="Output 2 5 3 2 6" xfId="28407"/>
    <cellStyle name="Output 2 5 3 2 7" xfId="11655"/>
    <cellStyle name="Output 2 5 3 3" xfId="4481"/>
    <cellStyle name="Output 2 5 3 3 2" xfId="14590"/>
    <cellStyle name="Output 2 5 3 3 2 2" xfId="20353"/>
    <cellStyle name="Output 2 5 3 3 2 2 2" xfId="37022"/>
    <cellStyle name="Output 2 5 3 3 2 3" xfId="23494"/>
    <cellStyle name="Output 2 5 3 3 2 3 2" xfId="40202"/>
    <cellStyle name="Output 2 5 3 3 2 4" xfId="26276"/>
    <cellStyle name="Output 2 5 3 3 2 4 2" xfId="43016"/>
    <cellStyle name="Output 2 5 3 3 2 5" xfId="31262"/>
    <cellStyle name="Output 2 5 3 3 3" xfId="18067"/>
    <cellStyle name="Output 2 5 3 3 3 2" xfId="34743"/>
    <cellStyle name="Output 2 5 3 3 4" xfId="21321"/>
    <cellStyle name="Output 2 5 3 3 4 2" xfId="37993"/>
    <cellStyle name="Output 2 5 3 3 5" xfId="24371"/>
    <cellStyle name="Output 2 5 3 3 5 2" xfId="41089"/>
    <cellStyle name="Output 2 5 3 3 6" xfId="28665"/>
    <cellStyle name="Output 2 5 3 3 7" xfId="11916"/>
    <cellStyle name="Output 2 5 3 4" xfId="12576"/>
    <cellStyle name="Output 2 5 3 4 2" xfId="15215"/>
    <cellStyle name="Output 2 5 3 4 2 2" xfId="20885"/>
    <cellStyle name="Output 2 5 3 4 2 2 2" xfId="37554"/>
    <cellStyle name="Output 2 5 3 4 2 3" xfId="24003"/>
    <cellStyle name="Output 2 5 3 4 2 3 2" xfId="40716"/>
    <cellStyle name="Output 2 5 3 4 2 4" xfId="26729"/>
    <cellStyle name="Output 2 5 3 4 2 4 2" xfId="43470"/>
    <cellStyle name="Output 2 5 3 4 2 5" xfId="31886"/>
    <cellStyle name="Output 2 5 3 4 3" xfId="18621"/>
    <cellStyle name="Output 2 5 3 4 3 2" xfId="35298"/>
    <cellStyle name="Output 2 5 3 4 4" xfId="21846"/>
    <cellStyle name="Output 2 5 3 4 4 2" xfId="38524"/>
    <cellStyle name="Output 2 5 3 4 5" xfId="24820"/>
    <cellStyle name="Output 2 5 3 4 5 2" xfId="41543"/>
    <cellStyle name="Output 2 5 3 4 6" xfId="29288"/>
    <cellStyle name="Output 2 5 3 5" xfId="13809"/>
    <cellStyle name="Output 2 5 3 5 2" xfId="19632"/>
    <cellStyle name="Output 2 5 3 5 2 2" xfId="36303"/>
    <cellStyle name="Output 2 5 3 5 3" xfId="22785"/>
    <cellStyle name="Output 2 5 3 5 3 2" xfId="39486"/>
    <cellStyle name="Output 2 5 3 5 4" xfId="25605"/>
    <cellStyle name="Output 2 5 3 5 4 2" xfId="42343"/>
    <cellStyle name="Output 2 5 3 5 5" xfId="30483"/>
    <cellStyle name="Output 2 5 3 6" xfId="17316"/>
    <cellStyle name="Output 2 5 3 6 2" xfId="33993"/>
    <cellStyle name="Output 2 5 3 7" xfId="16704"/>
    <cellStyle name="Output 2 5 3 7 2" xfId="33378"/>
    <cellStyle name="Output 2 5 3 8" xfId="16448"/>
    <cellStyle name="Output 2 5 3 8 2" xfId="33118"/>
    <cellStyle name="Output 2 5 3 9" xfId="27891"/>
    <cellStyle name="Output 2 5 4" xfId="4482"/>
    <cellStyle name="Output 2 5 4 2" xfId="13448"/>
    <cellStyle name="Output 2 5 4 2 2" xfId="19323"/>
    <cellStyle name="Output 2 5 4 2 2 2" xfId="35993"/>
    <cellStyle name="Output 2 5 4 2 3" xfId="22500"/>
    <cellStyle name="Output 2 5 4 2 3 2" xfId="39194"/>
    <cellStyle name="Output 2 5 4 2 4" xfId="25364"/>
    <cellStyle name="Output 2 5 4 2 4 2" xfId="42101"/>
    <cellStyle name="Output 2 5 4 2 5" xfId="30123"/>
    <cellStyle name="Output 2 5 4 3" xfId="15587"/>
    <cellStyle name="Output 2 5 4 3 2" xfId="21194"/>
    <cellStyle name="Output 2 5 4 3 2 2" xfId="37864"/>
    <cellStyle name="Output 2 5 4 3 3" xfId="24302"/>
    <cellStyle name="Output 2 5 4 3 3 2" xfId="41020"/>
    <cellStyle name="Output 2 5 4 3 4" xfId="26993"/>
    <cellStyle name="Output 2 5 4 3 4 2" xfId="43734"/>
    <cellStyle name="Output 2 5 4 3 5" xfId="32258"/>
    <cellStyle name="Output 2 5 4 4" xfId="17002"/>
    <cellStyle name="Output 2 5 4 4 2" xfId="33678"/>
    <cellStyle name="Output 2 5 4 5" xfId="15918"/>
    <cellStyle name="Output 2 5 4 5 2" xfId="32583"/>
    <cellStyle name="Output 2 5 4 6" xfId="21543"/>
    <cellStyle name="Output 2 5 4 6 2" xfId="38217"/>
    <cellStyle name="Output 2 5 4 7" xfId="27534"/>
    <cellStyle name="Output 2 5 4 8" xfId="10761"/>
    <cellStyle name="Output 2 5 5" xfId="4483"/>
    <cellStyle name="Output 2 5 5 2" xfId="19013"/>
    <cellStyle name="Output 2 5 5 2 2" xfId="35684"/>
    <cellStyle name="Output 2 5 5 3" xfId="22213"/>
    <cellStyle name="Output 2 5 5 3 2" xfId="38904"/>
    <cellStyle name="Output 2 5 5 4" xfId="25121"/>
    <cellStyle name="Output 2 5 5 4 2" xfId="41856"/>
    <cellStyle name="Output 2 5 5 5" xfId="29751"/>
    <cellStyle name="Output 2 5 5 6" xfId="13074"/>
    <cellStyle name="Output 2 5 6" xfId="8223"/>
    <cellStyle name="Output 2 5 6 2" xfId="33017"/>
    <cellStyle name="Output 2 5 6 3" xfId="16349"/>
    <cellStyle name="Output 2 5 7" xfId="27158"/>
    <cellStyle name="Output 2 5 8" xfId="10088"/>
    <cellStyle name="Output 2 5 9" xfId="43988"/>
    <cellStyle name="Output 2 6" xfId="4484"/>
    <cellStyle name="Output 2 6 10" xfId="27209"/>
    <cellStyle name="Output 2 6 11" xfId="10318"/>
    <cellStyle name="Output 2 6 2" xfId="4485"/>
    <cellStyle name="Output 2 6 2 10" xfId="11286"/>
    <cellStyle name="Output 2 6 2 2" xfId="4486"/>
    <cellStyle name="Output 2 6 2 2 2" xfId="14439"/>
    <cellStyle name="Output 2 6 2 2 2 2" xfId="20202"/>
    <cellStyle name="Output 2 6 2 2 2 2 2" xfId="36871"/>
    <cellStyle name="Output 2 6 2 2 2 3" xfId="23343"/>
    <cellStyle name="Output 2 6 2 2 2 3 2" xfId="40051"/>
    <cellStyle name="Output 2 6 2 2 2 4" xfId="26125"/>
    <cellStyle name="Output 2 6 2 2 2 4 2" xfId="42865"/>
    <cellStyle name="Output 2 6 2 2 2 5" xfId="31111"/>
    <cellStyle name="Output 2 6 2 2 3" xfId="17916"/>
    <cellStyle name="Output 2 6 2 2 3 2" xfId="34592"/>
    <cellStyle name="Output 2 6 2 2 4" xfId="21264"/>
    <cellStyle name="Output 2 6 2 2 4 2" xfId="37936"/>
    <cellStyle name="Output 2 6 2 2 5" xfId="22580"/>
    <cellStyle name="Output 2 6 2 2 5 2" xfId="39279"/>
    <cellStyle name="Output 2 6 2 2 6" xfId="28514"/>
    <cellStyle name="Output 2 6 2 2 7" xfId="11765"/>
    <cellStyle name="Output 2 6 2 3" xfId="4487"/>
    <cellStyle name="Output 2 6 2 3 2" xfId="14697"/>
    <cellStyle name="Output 2 6 2 3 2 2" xfId="20460"/>
    <cellStyle name="Output 2 6 2 3 2 2 2" xfId="37128"/>
    <cellStyle name="Output 2 6 2 3 2 3" xfId="23599"/>
    <cellStyle name="Output 2 6 2 3 2 3 2" xfId="40309"/>
    <cellStyle name="Output 2 6 2 3 2 4" xfId="26382"/>
    <cellStyle name="Output 2 6 2 3 2 4 2" xfId="43123"/>
    <cellStyle name="Output 2 6 2 3 2 5" xfId="31368"/>
    <cellStyle name="Output 2 6 2 3 3" xfId="18174"/>
    <cellStyle name="Output 2 6 2 3 3 2" xfId="34849"/>
    <cellStyle name="Output 2 6 2 3 4" xfId="21426"/>
    <cellStyle name="Output 2 6 2 3 4 2" xfId="38100"/>
    <cellStyle name="Output 2 6 2 3 5" xfId="24476"/>
    <cellStyle name="Output 2 6 2 3 5 2" xfId="41196"/>
    <cellStyle name="Output 2 6 2 3 6" xfId="28770"/>
    <cellStyle name="Output 2 6 2 3 7" xfId="12023"/>
    <cellStyle name="Output 2 6 2 4" xfId="8224"/>
    <cellStyle name="Output 2 6 2 4 2" xfId="15413"/>
    <cellStyle name="Output 2 6 2 4 2 2" xfId="21051"/>
    <cellStyle name="Output 2 6 2 4 2 2 2" xfId="37720"/>
    <cellStyle name="Output 2 6 2 4 2 3" xfId="24161"/>
    <cellStyle name="Output 2 6 2 4 2 3 2" xfId="40878"/>
    <cellStyle name="Output 2 6 2 4 2 4" xfId="26879"/>
    <cellStyle name="Output 2 6 2 4 2 4 2" xfId="43620"/>
    <cellStyle name="Output 2 6 2 4 2 5" xfId="32084"/>
    <cellStyle name="Output 2 6 2 4 3" xfId="18808"/>
    <cellStyle name="Output 2 6 2 4 3 2" xfId="35486"/>
    <cellStyle name="Output 2 6 2 4 4" xfId="22015"/>
    <cellStyle name="Output 2 6 2 4 4 2" xfId="38697"/>
    <cellStyle name="Output 2 6 2 4 5" xfId="24966"/>
    <cellStyle name="Output 2 6 2 4 5 2" xfId="41693"/>
    <cellStyle name="Output 2 6 2 4 6" xfId="29486"/>
    <cellStyle name="Output 2 6 2 4 7" xfId="12798"/>
    <cellStyle name="Output 2 6 2 5" xfId="13963"/>
    <cellStyle name="Output 2 6 2 5 2" xfId="19756"/>
    <cellStyle name="Output 2 6 2 5 2 2" xfId="36426"/>
    <cellStyle name="Output 2 6 2 5 3" xfId="22903"/>
    <cellStyle name="Output 2 6 2 5 3 2" xfId="39605"/>
    <cellStyle name="Output 2 6 2 5 4" xfId="25711"/>
    <cellStyle name="Output 2 6 2 5 4 2" xfId="42450"/>
    <cellStyle name="Output 2 6 2 5 5" xfId="30636"/>
    <cellStyle name="Output 2 6 2 6" xfId="17457"/>
    <cellStyle name="Output 2 6 2 6 2" xfId="34134"/>
    <cellStyle name="Output 2 6 2 7" xfId="16505"/>
    <cellStyle name="Output 2 6 2 7 2" xfId="33177"/>
    <cellStyle name="Output 2 6 2 8" xfId="19890"/>
    <cellStyle name="Output 2 6 2 8 2" xfId="36560"/>
    <cellStyle name="Output 2 6 2 9" xfId="28044"/>
    <cellStyle name="Output 2 6 3" xfId="4488"/>
    <cellStyle name="Output 2 6 3 2" xfId="4489"/>
    <cellStyle name="Output 2 6 3 2 2" xfId="19379"/>
    <cellStyle name="Output 2 6 3 2 2 2" xfId="36049"/>
    <cellStyle name="Output 2 6 3 2 3" xfId="22549"/>
    <cellStyle name="Output 2 6 3 2 3 2" xfId="39248"/>
    <cellStyle name="Output 2 6 3 2 4" xfId="25408"/>
    <cellStyle name="Output 2 6 3 2 4 2" xfId="42146"/>
    <cellStyle name="Output 2 6 3 2 5" xfId="30186"/>
    <cellStyle name="Output 2 6 3 2 6" xfId="13512"/>
    <cellStyle name="Output 2 6 3 3" xfId="4490"/>
    <cellStyle name="Output 2 6 3 3 2" xfId="33737"/>
    <cellStyle name="Output 2 6 3 3 3" xfId="17062"/>
    <cellStyle name="Output 2 6 3 4" xfId="16578"/>
    <cellStyle name="Output 2 6 3 4 2" xfId="33251"/>
    <cellStyle name="Output 2 6 3 5" xfId="22693"/>
    <cellStyle name="Output 2 6 3 5 2" xfId="39393"/>
    <cellStyle name="Output 2 6 3 6" xfId="27595"/>
    <cellStyle name="Output 2 6 3 7" xfId="10820"/>
    <cellStyle name="Output 2 6 4" xfId="4491"/>
    <cellStyle name="Output 2 6 4 2" xfId="14134"/>
    <cellStyle name="Output 2 6 4 2 2" xfId="19897"/>
    <cellStyle name="Output 2 6 4 2 2 2" xfId="36567"/>
    <cellStyle name="Output 2 6 4 2 3" xfId="23044"/>
    <cellStyle name="Output 2 6 4 2 3 2" xfId="39746"/>
    <cellStyle name="Output 2 6 4 2 4" xfId="25822"/>
    <cellStyle name="Output 2 6 4 2 4 2" xfId="42561"/>
    <cellStyle name="Output 2 6 4 2 5" xfId="30807"/>
    <cellStyle name="Output 2 6 4 3" xfId="17611"/>
    <cellStyle name="Output 2 6 4 3 2" xfId="34288"/>
    <cellStyle name="Output 2 6 4 4" xfId="18527"/>
    <cellStyle name="Output 2 6 4 4 2" xfId="35204"/>
    <cellStyle name="Output 2 6 4 5" xfId="18943"/>
    <cellStyle name="Output 2 6 4 5 2" xfId="35622"/>
    <cellStyle name="Output 2 6 4 6" xfId="28215"/>
    <cellStyle name="Output 2 6 4 7" xfId="11460"/>
    <cellStyle name="Output 2 6 5" xfId="4492"/>
    <cellStyle name="Output 2 6 5 2" xfId="14898"/>
    <cellStyle name="Output 2 6 5 2 2" xfId="20621"/>
    <cellStyle name="Output 2 6 5 2 2 2" xfId="37289"/>
    <cellStyle name="Output 2 6 5 2 3" xfId="23754"/>
    <cellStyle name="Output 2 6 5 2 3 2" xfId="40465"/>
    <cellStyle name="Output 2 6 5 2 4" xfId="26514"/>
    <cellStyle name="Output 2 6 5 2 4 2" xfId="43255"/>
    <cellStyle name="Output 2 6 5 2 5" xfId="31569"/>
    <cellStyle name="Output 2 6 5 3" xfId="18334"/>
    <cellStyle name="Output 2 6 5 3 2" xfId="35009"/>
    <cellStyle name="Output 2 6 5 4" xfId="21579"/>
    <cellStyle name="Output 2 6 5 4 2" xfId="38254"/>
    <cellStyle name="Output 2 6 5 5" xfId="24607"/>
    <cellStyle name="Output 2 6 5 5 2" xfId="41328"/>
    <cellStyle name="Output 2 6 5 6" xfId="28971"/>
    <cellStyle name="Output 2 6 5 7" xfId="12224"/>
    <cellStyle name="Output 2 6 6" xfId="8225"/>
    <cellStyle name="Output 2 6 6 2" xfId="19057"/>
    <cellStyle name="Output 2 6 6 2 2" xfId="35727"/>
    <cellStyle name="Output 2 6 6 3" xfId="22252"/>
    <cellStyle name="Output 2 6 6 3 2" xfId="38944"/>
    <cellStyle name="Output 2 6 6 4" xfId="25149"/>
    <cellStyle name="Output 2 6 6 4 2" xfId="41885"/>
    <cellStyle name="Output 2 6 6 5" xfId="29798"/>
    <cellStyle name="Output 2 6 6 6" xfId="13122"/>
    <cellStyle name="Output 2 6 7" xfId="16646"/>
    <cellStyle name="Output 2 6 7 2" xfId="33318"/>
    <cellStyle name="Output 2 6 8" xfId="16609"/>
    <cellStyle name="Output 2 6 8 2" xfId="33282"/>
    <cellStyle name="Output 2 6 9" xfId="16102"/>
    <cellStyle name="Output 2 6 9 2" xfId="32766"/>
    <cellStyle name="Output 2 7" xfId="4493"/>
    <cellStyle name="Output 2 7 10" xfId="27238"/>
    <cellStyle name="Output 2 7 11" xfId="10445"/>
    <cellStyle name="Output 2 7 2" xfId="4494"/>
    <cellStyle name="Output 2 7 2 10" xfId="11319"/>
    <cellStyle name="Output 2 7 2 2" xfId="4495"/>
    <cellStyle name="Output 2 7 2 2 2" xfId="14462"/>
    <cellStyle name="Output 2 7 2 2 2 2" xfId="20225"/>
    <cellStyle name="Output 2 7 2 2 2 2 2" xfId="36894"/>
    <cellStyle name="Output 2 7 2 2 2 3" xfId="23366"/>
    <cellStyle name="Output 2 7 2 2 2 3 2" xfId="40074"/>
    <cellStyle name="Output 2 7 2 2 2 4" xfId="26148"/>
    <cellStyle name="Output 2 7 2 2 2 4 2" xfId="42888"/>
    <cellStyle name="Output 2 7 2 2 2 5" xfId="31134"/>
    <cellStyle name="Output 2 7 2 2 3" xfId="17939"/>
    <cellStyle name="Output 2 7 2 2 3 2" xfId="34615"/>
    <cellStyle name="Output 2 7 2 2 4" xfId="19835"/>
    <cellStyle name="Output 2 7 2 2 4 2" xfId="36505"/>
    <cellStyle name="Output 2 7 2 2 5" xfId="16340"/>
    <cellStyle name="Output 2 7 2 2 5 2" xfId="33009"/>
    <cellStyle name="Output 2 7 2 2 6" xfId="28537"/>
    <cellStyle name="Output 2 7 2 2 7" xfId="11788"/>
    <cellStyle name="Output 2 7 2 3" xfId="4496"/>
    <cellStyle name="Output 2 7 2 3 2" xfId="14716"/>
    <cellStyle name="Output 2 7 2 3 2 2" xfId="20479"/>
    <cellStyle name="Output 2 7 2 3 2 2 2" xfId="37147"/>
    <cellStyle name="Output 2 7 2 3 2 3" xfId="23618"/>
    <cellStyle name="Output 2 7 2 3 2 3 2" xfId="40328"/>
    <cellStyle name="Output 2 7 2 3 2 4" xfId="26401"/>
    <cellStyle name="Output 2 7 2 3 2 4 2" xfId="43142"/>
    <cellStyle name="Output 2 7 2 3 2 5" xfId="31387"/>
    <cellStyle name="Output 2 7 2 3 3" xfId="18193"/>
    <cellStyle name="Output 2 7 2 3 3 2" xfId="34868"/>
    <cellStyle name="Output 2 7 2 3 4" xfId="21445"/>
    <cellStyle name="Output 2 7 2 3 4 2" xfId="38119"/>
    <cellStyle name="Output 2 7 2 3 5" xfId="24495"/>
    <cellStyle name="Output 2 7 2 3 5 2" xfId="41215"/>
    <cellStyle name="Output 2 7 2 3 6" xfId="28789"/>
    <cellStyle name="Output 2 7 2 3 7" xfId="12042"/>
    <cellStyle name="Output 2 7 2 4" xfId="8226"/>
    <cellStyle name="Output 2 7 2 4 2" xfId="15444"/>
    <cellStyle name="Output 2 7 2 4 2 2" xfId="21080"/>
    <cellStyle name="Output 2 7 2 4 2 2 2" xfId="37749"/>
    <cellStyle name="Output 2 7 2 4 2 3" xfId="24192"/>
    <cellStyle name="Output 2 7 2 4 2 3 2" xfId="40909"/>
    <cellStyle name="Output 2 7 2 4 2 4" xfId="26900"/>
    <cellStyle name="Output 2 7 2 4 2 4 2" xfId="43641"/>
    <cellStyle name="Output 2 7 2 4 2 5" xfId="32115"/>
    <cellStyle name="Output 2 7 2 4 3" xfId="18839"/>
    <cellStyle name="Output 2 7 2 4 3 2" xfId="35517"/>
    <cellStyle name="Output 2 7 2 4 4" xfId="22047"/>
    <cellStyle name="Output 2 7 2 4 4 2" xfId="38729"/>
    <cellStyle name="Output 2 7 2 4 5" xfId="24987"/>
    <cellStyle name="Output 2 7 2 4 5 2" xfId="41714"/>
    <cellStyle name="Output 2 7 2 4 6" xfId="29517"/>
    <cellStyle name="Output 2 7 2 4 7" xfId="12831"/>
    <cellStyle name="Output 2 7 2 5" xfId="13992"/>
    <cellStyle name="Output 2 7 2 5 2" xfId="19783"/>
    <cellStyle name="Output 2 7 2 5 2 2" xfId="36453"/>
    <cellStyle name="Output 2 7 2 5 3" xfId="22932"/>
    <cellStyle name="Output 2 7 2 5 3 2" xfId="39634"/>
    <cellStyle name="Output 2 7 2 5 4" xfId="25730"/>
    <cellStyle name="Output 2 7 2 5 4 2" xfId="42469"/>
    <cellStyle name="Output 2 7 2 5 5" xfId="30665"/>
    <cellStyle name="Output 2 7 2 6" xfId="17490"/>
    <cellStyle name="Output 2 7 2 6 2" xfId="34167"/>
    <cellStyle name="Output 2 7 2 7" xfId="20572"/>
    <cellStyle name="Output 2 7 2 7 2" xfId="37240"/>
    <cellStyle name="Output 2 7 2 8" xfId="22222"/>
    <cellStyle name="Output 2 7 2 8 2" xfId="38913"/>
    <cellStyle name="Output 2 7 2 9" xfId="28073"/>
    <cellStyle name="Output 2 7 3" xfId="4497"/>
    <cellStyle name="Output 2 7 3 2" xfId="13555"/>
    <cellStyle name="Output 2 7 3 2 2" xfId="19422"/>
    <cellStyle name="Output 2 7 3 2 2 2" xfId="36092"/>
    <cellStyle name="Output 2 7 3 2 3" xfId="22591"/>
    <cellStyle name="Output 2 7 3 2 3 2" xfId="39290"/>
    <cellStyle name="Output 2 7 3 2 4" xfId="25441"/>
    <cellStyle name="Output 2 7 3 2 4 2" xfId="42179"/>
    <cellStyle name="Output 2 7 3 2 5" xfId="30229"/>
    <cellStyle name="Output 2 7 3 3" xfId="17107"/>
    <cellStyle name="Output 2 7 3 3 2" xfId="33783"/>
    <cellStyle name="Output 2 7 3 4" xfId="15885"/>
    <cellStyle name="Output 2 7 3 4 2" xfId="32549"/>
    <cellStyle name="Output 2 7 3 5" xfId="21181"/>
    <cellStyle name="Output 2 7 3 5 2" xfId="37851"/>
    <cellStyle name="Output 2 7 3 6" xfId="27638"/>
    <cellStyle name="Output 2 7 3 7" xfId="10867"/>
    <cellStyle name="Output 2 7 4" xfId="4498"/>
    <cellStyle name="Output 2 7 4 2" xfId="14162"/>
    <cellStyle name="Output 2 7 4 2 2" xfId="19925"/>
    <cellStyle name="Output 2 7 4 2 2 2" xfId="36595"/>
    <cellStyle name="Output 2 7 4 2 3" xfId="23071"/>
    <cellStyle name="Output 2 7 4 2 3 2" xfId="39774"/>
    <cellStyle name="Output 2 7 4 2 4" xfId="25850"/>
    <cellStyle name="Output 2 7 4 2 4 2" xfId="42589"/>
    <cellStyle name="Output 2 7 4 2 5" xfId="30835"/>
    <cellStyle name="Output 2 7 4 3" xfId="17639"/>
    <cellStyle name="Output 2 7 4 3 2" xfId="34316"/>
    <cellStyle name="Output 2 7 4 4" xfId="21074"/>
    <cellStyle name="Output 2 7 4 4 2" xfId="37743"/>
    <cellStyle name="Output 2 7 4 5" xfId="24330"/>
    <cellStyle name="Output 2 7 4 5 2" xfId="41048"/>
    <cellStyle name="Output 2 7 4 6" xfId="28242"/>
    <cellStyle name="Output 2 7 4 7" xfId="11488"/>
    <cellStyle name="Output 2 7 5" xfId="8227"/>
    <cellStyle name="Output 2 7 5 2" xfId="14927"/>
    <cellStyle name="Output 2 7 5 2 2" xfId="20650"/>
    <cellStyle name="Output 2 7 5 2 2 2" xfId="37318"/>
    <cellStyle name="Output 2 7 5 2 3" xfId="23780"/>
    <cellStyle name="Output 2 7 5 2 3 2" xfId="40491"/>
    <cellStyle name="Output 2 7 5 2 4" xfId="26533"/>
    <cellStyle name="Output 2 7 5 2 4 2" xfId="43274"/>
    <cellStyle name="Output 2 7 5 2 5" xfId="31598"/>
    <cellStyle name="Output 2 7 5 3" xfId="18363"/>
    <cellStyle name="Output 2 7 5 3 2" xfId="35038"/>
    <cellStyle name="Output 2 7 5 4" xfId="21606"/>
    <cellStyle name="Output 2 7 5 4 2" xfId="38281"/>
    <cellStyle name="Output 2 7 5 5" xfId="24626"/>
    <cellStyle name="Output 2 7 5 5 2" xfId="41347"/>
    <cellStyle name="Output 2 7 5 6" xfId="29000"/>
    <cellStyle name="Output 2 7 5 7" xfId="12253"/>
    <cellStyle name="Output 2 7 6" xfId="13151"/>
    <cellStyle name="Output 2 7 6 2" xfId="19085"/>
    <cellStyle name="Output 2 7 6 2 2" xfId="35756"/>
    <cellStyle name="Output 2 7 6 3" xfId="22277"/>
    <cellStyle name="Output 2 7 6 3 2" xfId="38970"/>
    <cellStyle name="Output 2 7 6 4" xfId="25168"/>
    <cellStyle name="Output 2 7 6 4 2" xfId="41904"/>
    <cellStyle name="Output 2 7 6 5" xfId="29827"/>
    <cellStyle name="Output 2 7 7" xfId="16738"/>
    <cellStyle name="Output 2 7 7 2" xfId="33412"/>
    <cellStyle name="Output 2 7 8" xfId="17599"/>
    <cellStyle name="Output 2 7 8 2" xfId="34276"/>
    <cellStyle name="Output 2 7 9" xfId="16320"/>
    <cellStyle name="Output 2 7 9 2" xfId="32989"/>
    <cellStyle name="Output 2 8" xfId="4499"/>
    <cellStyle name="Output 2 8 10" xfId="27279"/>
    <cellStyle name="Output 2 8 11" xfId="10490"/>
    <cellStyle name="Output 2 8 2" xfId="4500"/>
    <cellStyle name="Output 2 8 2 10" xfId="11355"/>
    <cellStyle name="Output 2 8 2 2" xfId="4501"/>
    <cellStyle name="Output 2 8 2 2 2" xfId="14496"/>
    <cellStyle name="Output 2 8 2 2 2 2" xfId="20259"/>
    <cellStyle name="Output 2 8 2 2 2 2 2" xfId="36928"/>
    <cellStyle name="Output 2 8 2 2 2 3" xfId="23400"/>
    <cellStyle name="Output 2 8 2 2 2 3 2" xfId="40108"/>
    <cellStyle name="Output 2 8 2 2 2 4" xfId="26182"/>
    <cellStyle name="Output 2 8 2 2 2 4 2" xfId="42922"/>
    <cellStyle name="Output 2 8 2 2 2 5" xfId="31168"/>
    <cellStyle name="Output 2 8 2 2 3" xfId="17973"/>
    <cellStyle name="Output 2 8 2 2 3 2" xfId="34649"/>
    <cellStyle name="Output 2 8 2 2 4" xfId="15600"/>
    <cellStyle name="Output 2 8 2 2 4 2" xfId="32271"/>
    <cellStyle name="Output 2 8 2 2 5" xfId="22098"/>
    <cellStyle name="Output 2 8 2 2 5 2" xfId="38780"/>
    <cellStyle name="Output 2 8 2 2 6" xfId="28571"/>
    <cellStyle name="Output 2 8 2 2 7" xfId="11822"/>
    <cellStyle name="Output 2 8 2 3" xfId="4502"/>
    <cellStyle name="Output 2 8 2 3 2" xfId="14750"/>
    <cellStyle name="Output 2 8 2 3 2 2" xfId="20513"/>
    <cellStyle name="Output 2 8 2 3 2 2 2" xfId="37181"/>
    <cellStyle name="Output 2 8 2 3 2 3" xfId="23652"/>
    <cellStyle name="Output 2 8 2 3 2 3 2" xfId="40362"/>
    <cellStyle name="Output 2 8 2 3 2 4" xfId="26435"/>
    <cellStyle name="Output 2 8 2 3 2 4 2" xfId="43176"/>
    <cellStyle name="Output 2 8 2 3 2 5" xfId="31421"/>
    <cellStyle name="Output 2 8 2 3 3" xfId="18227"/>
    <cellStyle name="Output 2 8 2 3 3 2" xfId="34902"/>
    <cellStyle name="Output 2 8 2 3 4" xfId="21479"/>
    <cellStyle name="Output 2 8 2 3 4 2" xfId="38153"/>
    <cellStyle name="Output 2 8 2 3 5" xfId="24529"/>
    <cellStyle name="Output 2 8 2 3 5 2" xfId="41249"/>
    <cellStyle name="Output 2 8 2 3 6" xfId="28823"/>
    <cellStyle name="Output 2 8 2 3 7" xfId="12076"/>
    <cellStyle name="Output 2 8 2 4" xfId="8228"/>
    <cellStyle name="Output 2 8 2 4 2" xfId="15485"/>
    <cellStyle name="Output 2 8 2 4 2 2" xfId="21116"/>
    <cellStyle name="Output 2 8 2 4 2 2 2" xfId="37785"/>
    <cellStyle name="Output 2 8 2 4 2 3" xfId="24228"/>
    <cellStyle name="Output 2 8 2 4 2 3 2" xfId="40945"/>
    <cellStyle name="Output 2 8 2 4 2 4" xfId="26934"/>
    <cellStyle name="Output 2 8 2 4 2 4 2" xfId="43675"/>
    <cellStyle name="Output 2 8 2 4 2 5" xfId="32156"/>
    <cellStyle name="Output 2 8 2 4 3" xfId="18875"/>
    <cellStyle name="Output 2 8 2 4 3 2" xfId="35553"/>
    <cellStyle name="Output 2 8 2 4 4" xfId="22083"/>
    <cellStyle name="Output 2 8 2 4 4 2" xfId="38765"/>
    <cellStyle name="Output 2 8 2 4 5" xfId="25021"/>
    <cellStyle name="Output 2 8 2 4 5 2" xfId="41748"/>
    <cellStyle name="Output 2 8 2 4 6" xfId="29558"/>
    <cellStyle name="Output 2 8 2 4 7" xfId="12872"/>
    <cellStyle name="Output 2 8 2 5" xfId="14033"/>
    <cellStyle name="Output 2 8 2 5 2" xfId="19820"/>
    <cellStyle name="Output 2 8 2 5 2 2" xfId="36490"/>
    <cellStyle name="Output 2 8 2 5 3" xfId="22968"/>
    <cellStyle name="Output 2 8 2 5 3 2" xfId="39670"/>
    <cellStyle name="Output 2 8 2 5 4" xfId="25764"/>
    <cellStyle name="Output 2 8 2 5 4 2" xfId="42503"/>
    <cellStyle name="Output 2 8 2 5 5" xfId="30706"/>
    <cellStyle name="Output 2 8 2 6" xfId="17526"/>
    <cellStyle name="Output 2 8 2 6 2" xfId="34203"/>
    <cellStyle name="Output 2 8 2 7" xfId="20708"/>
    <cellStyle name="Output 2 8 2 7 2" xfId="37376"/>
    <cellStyle name="Output 2 8 2 8" xfId="16663"/>
    <cellStyle name="Output 2 8 2 8 2" xfId="33336"/>
    <cellStyle name="Output 2 8 2 9" xfId="28114"/>
    <cellStyle name="Output 2 8 3" xfId="4503"/>
    <cellStyle name="Output 2 8 3 2" xfId="13596"/>
    <cellStyle name="Output 2 8 3 2 2" xfId="19458"/>
    <cellStyle name="Output 2 8 3 2 2 2" xfId="36128"/>
    <cellStyle name="Output 2 8 3 2 3" xfId="22625"/>
    <cellStyle name="Output 2 8 3 2 3 2" xfId="39325"/>
    <cellStyle name="Output 2 8 3 2 4" xfId="25475"/>
    <cellStyle name="Output 2 8 3 2 4 2" xfId="42213"/>
    <cellStyle name="Output 2 8 3 2 5" xfId="30270"/>
    <cellStyle name="Output 2 8 3 3" xfId="17143"/>
    <cellStyle name="Output 2 8 3 3 2" xfId="33819"/>
    <cellStyle name="Output 2 8 3 4" xfId="15867"/>
    <cellStyle name="Output 2 8 3 4 2" xfId="32531"/>
    <cellStyle name="Output 2 8 3 5" xfId="21857"/>
    <cellStyle name="Output 2 8 3 5 2" xfId="38536"/>
    <cellStyle name="Output 2 8 3 6" xfId="27678"/>
    <cellStyle name="Output 2 8 3 7" xfId="10903"/>
    <cellStyle name="Output 2 8 4" xfId="4504"/>
    <cellStyle name="Output 2 8 4 2" xfId="14196"/>
    <cellStyle name="Output 2 8 4 2 2" xfId="19959"/>
    <cellStyle name="Output 2 8 4 2 2 2" xfId="36629"/>
    <cellStyle name="Output 2 8 4 2 3" xfId="23105"/>
    <cellStyle name="Output 2 8 4 2 3 2" xfId="39808"/>
    <cellStyle name="Output 2 8 4 2 4" xfId="25884"/>
    <cellStyle name="Output 2 8 4 2 4 2" xfId="42623"/>
    <cellStyle name="Output 2 8 4 2 5" xfId="30869"/>
    <cellStyle name="Output 2 8 4 3" xfId="17673"/>
    <cellStyle name="Output 2 8 4 3 2" xfId="34350"/>
    <cellStyle name="Output 2 8 4 4" xfId="18532"/>
    <cellStyle name="Output 2 8 4 4 2" xfId="35209"/>
    <cellStyle name="Output 2 8 4 5" xfId="19779"/>
    <cellStyle name="Output 2 8 4 5 2" xfId="36449"/>
    <cellStyle name="Output 2 8 4 6" xfId="28276"/>
    <cellStyle name="Output 2 8 4 7" xfId="11522"/>
    <cellStyle name="Output 2 8 5" xfId="12294"/>
    <cellStyle name="Output 2 8 5 2" xfId="14968"/>
    <cellStyle name="Output 2 8 5 2 2" xfId="20686"/>
    <cellStyle name="Output 2 8 5 2 2 2" xfId="37354"/>
    <cellStyle name="Output 2 8 5 2 3" xfId="23816"/>
    <cellStyle name="Output 2 8 5 2 3 2" xfId="40527"/>
    <cellStyle name="Output 2 8 5 2 4" xfId="26567"/>
    <cellStyle name="Output 2 8 5 2 4 2" xfId="43308"/>
    <cellStyle name="Output 2 8 5 2 5" xfId="31639"/>
    <cellStyle name="Output 2 8 5 3" xfId="18399"/>
    <cellStyle name="Output 2 8 5 3 2" xfId="35074"/>
    <cellStyle name="Output 2 8 5 4" xfId="21642"/>
    <cellStyle name="Output 2 8 5 4 2" xfId="38317"/>
    <cellStyle name="Output 2 8 5 5" xfId="24660"/>
    <cellStyle name="Output 2 8 5 5 2" xfId="41381"/>
    <cellStyle name="Output 2 8 5 6" xfId="29041"/>
    <cellStyle name="Output 2 8 6" xfId="13192"/>
    <cellStyle name="Output 2 8 6 2" xfId="19121"/>
    <cellStyle name="Output 2 8 6 2 2" xfId="35792"/>
    <cellStyle name="Output 2 8 6 3" xfId="22313"/>
    <cellStyle name="Output 2 8 6 3 2" xfId="39006"/>
    <cellStyle name="Output 2 8 6 4" xfId="25202"/>
    <cellStyle name="Output 2 8 6 4 2" xfId="41938"/>
    <cellStyle name="Output 2 8 6 5" xfId="29868"/>
    <cellStyle name="Output 2 8 7" xfId="16778"/>
    <cellStyle name="Output 2 8 7 2" xfId="33452"/>
    <cellStyle name="Output 2 8 8" xfId="16008"/>
    <cellStyle name="Output 2 8 8 2" xfId="32674"/>
    <cellStyle name="Output 2 8 9" xfId="24360"/>
    <cellStyle name="Output 2 8 9 2" xfId="41078"/>
    <cellStyle name="Output 2 9" xfId="4505"/>
    <cellStyle name="Output 2 9 10" xfId="16331"/>
    <cellStyle name="Output 2 9 10 2" xfId="33000"/>
    <cellStyle name="Output 2 9 11" xfId="27342"/>
    <cellStyle name="Output 2 9 12" xfId="10564"/>
    <cellStyle name="Output 2 9 2" xfId="4506"/>
    <cellStyle name="Output 2 9 2 10" xfId="11422"/>
    <cellStyle name="Output 2 9 2 2" xfId="4507"/>
    <cellStyle name="Output 2 9 2 2 2" xfId="14542"/>
    <cellStyle name="Output 2 9 2 2 2 2" xfId="20305"/>
    <cellStyle name="Output 2 9 2 2 2 2 2" xfId="36974"/>
    <cellStyle name="Output 2 9 2 2 2 3" xfId="23446"/>
    <cellStyle name="Output 2 9 2 2 2 3 2" xfId="40154"/>
    <cellStyle name="Output 2 9 2 2 2 4" xfId="26228"/>
    <cellStyle name="Output 2 9 2 2 2 4 2" xfId="42968"/>
    <cellStyle name="Output 2 9 2 2 2 5" xfId="31214"/>
    <cellStyle name="Output 2 9 2 2 3" xfId="18019"/>
    <cellStyle name="Output 2 9 2 2 3 2" xfId="34695"/>
    <cellStyle name="Output 2 9 2 2 4" xfId="16235"/>
    <cellStyle name="Output 2 9 2 2 4 2" xfId="32900"/>
    <cellStyle name="Output 2 9 2 2 5" xfId="16212"/>
    <cellStyle name="Output 2 9 2 2 5 2" xfId="32878"/>
    <cellStyle name="Output 2 9 2 2 6" xfId="28617"/>
    <cellStyle name="Output 2 9 2 2 7" xfId="11868"/>
    <cellStyle name="Output 2 9 2 3" xfId="4508"/>
    <cellStyle name="Output 2 9 2 3 2" xfId="14792"/>
    <cellStyle name="Output 2 9 2 3 2 2" xfId="20555"/>
    <cellStyle name="Output 2 9 2 3 2 2 2" xfId="37223"/>
    <cellStyle name="Output 2 9 2 3 2 3" xfId="23694"/>
    <cellStyle name="Output 2 9 2 3 2 3 2" xfId="40404"/>
    <cellStyle name="Output 2 9 2 3 2 4" xfId="26477"/>
    <cellStyle name="Output 2 9 2 3 2 4 2" xfId="43218"/>
    <cellStyle name="Output 2 9 2 3 2 5" xfId="31463"/>
    <cellStyle name="Output 2 9 2 3 3" xfId="18269"/>
    <cellStyle name="Output 2 9 2 3 3 2" xfId="34944"/>
    <cellStyle name="Output 2 9 2 3 4" xfId="21521"/>
    <cellStyle name="Output 2 9 2 3 4 2" xfId="38195"/>
    <cellStyle name="Output 2 9 2 3 5" xfId="24571"/>
    <cellStyle name="Output 2 9 2 3 5 2" xfId="41291"/>
    <cellStyle name="Output 2 9 2 3 6" xfId="28865"/>
    <cellStyle name="Output 2 9 2 3 7" xfId="12118"/>
    <cellStyle name="Output 2 9 2 4" xfId="12935"/>
    <cellStyle name="Output 2 9 2 4 2" xfId="15548"/>
    <cellStyle name="Output 2 9 2 4 2 2" xfId="21170"/>
    <cellStyle name="Output 2 9 2 4 2 2 2" xfId="37840"/>
    <cellStyle name="Output 2 9 2 4 2 3" xfId="24283"/>
    <cellStyle name="Output 2 9 2 4 2 3 2" xfId="41000"/>
    <cellStyle name="Output 2 9 2 4 2 4" xfId="26976"/>
    <cellStyle name="Output 2 9 2 4 2 4 2" xfId="43717"/>
    <cellStyle name="Output 2 9 2 4 2 5" xfId="32219"/>
    <cellStyle name="Output 2 9 2 4 3" xfId="18928"/>
    <cellStyle name="Output 2 9 2 4 3 2" xfId="35607"/>
    <cellStyle name="Output 2 9 2 4 4" xfId="22137"/>
    <cellStyle name="Output 2 9 2 4 4 2" xfId="38820"/>
    <cellStyle name="Output 2 9 2 4 5" xfId="25063"/>
    <cellStyle name="Output 2 9 2 4 5 2" xfId="41790"/>
    <cellStyle name="Output 2 9 2 4 6" xfId="29621"/>
    <cellStyle name="Output 2 9 2 5" xfId="14096"/>
    <cellStyle name="Output 2 9 2 5 2" xfId="19874"/>
    <cellStyle name="Output 2 9 2 5 2 2" xfId="36544"/>
    <cellStyle name="Output 2 9 2 5 3" xfId="23024"/>
    <cellStyle name="Output 2 9 2 5 3 2" xfId="39726"/>
    <cellStyle name="Output 2 9 2 5 4" xfId="25806"/>
    <cellStyle name="Output 2 9 2 5 4 2" xfId="42545"/>
    <cellStyle name="Output 2 9 2 5 5" xfId="30769"/>
    <cellStyle name="Output 2 9 2 6" xfId="17590"/>
    <cellStyle name="Output 2 9 2 6 2" xfId="34267"/>
    <cellStyle name="Output 2 9 2 7" xfId="19415"/>
    <cellStyle name="Output 2 9 2 7 2" xfId="36085"/>
    <cellStyle name="Output 2 9 2 8" xfId="16870"/>
    <cellStyle name="Output 2 9 2 8 2" xfId="33545"/>
    <cellStyle name="Output 2 9 2 9" xfId="28177"/>
    <cellStyle name="Output 2 9 3" xfId="4509"/>
    <cellStyle name="Output 2 9 3 2" xfId="13659"/>
    <cellStyle name="Output 2 9 3 2 2" xfId="19515"/>
    <cellStyle name="Output 2 9 3 2 2 2" xfId="36185"/>
    <cellStyle name="Output 2 9 3 2 3" xfId="22676"/>
    <cellStyle name="Output 2 9 3 2 3 2" xfId="39376"/>
    <cellStyle name="Output 2 9 3 2 4" xfId="25517"/>
    <cellStyle name="Output 2 9 3 2 4 2" xfId="42255"/>
    <cellStyle name="Output 2 9 3 2 5" xfId="30333"/>
    <cellStyle name="Output 2 9 3 3" xfId="17205"/>
    <cellStyle name="Output 2 9 3 3 2" xfId="33882"/>
    <cellStyle name="Output 2 9 3 4" xfId="15840"/>
    <cellStyle name="Output 2 9 3 4 2" xfId="32504"/>
    <cellStyle name="Output 2 9 3 5" xfId="16426"/>
    <cellStyle name="Output 2 9 3 5 2" xfId="33095"/>
    <cellStyle name="Output 2 9 3 6" xfId="27741"/>
    <cellStyle name="Output 2 9 3 7" xfId="10971"/>
    <cellStyle name="Output 2 9 4" xfId="4510"/>
    <cellStyle name="Output 2 9 4 2" xfId="14242"/>
    <cellStyle name="Output 2 9 4 2 2" xfId="20005"/>
    <cellStyle name="Output 2 9 4 2 2 2" xfId="36675"/>
    <cellStyle name="Output 2 9 4 2 3" xfId="23151"/>
    <cellStyle name="Output 2 9 4 2 3 2" xfId="39854"/>
    <cellStyle name="Output 2 9 4 2 4" xfId="25930"/>
    <cellStyle name="Output 2 9 4 2 4 2" xfId="42669"/>
    <cellStyle name="Output 2 9 4 2 5" xfId="30915"/>
    <cellStyle name="Output 2 9 4 3" xfId="17719"/>
    <cellStyle name="Output 2 9 4 3 2" xfId="34396"/>
    <cellStyle name="Output 2 9 4 4" xfId="15731"/>
    <cellStyle name="Output 2 9 4 4 2" xfId="32392"/>
    <cellStyle name="Output 2 9 4 5" xfId="22644"/>
    <cellStyle name="Output 2 9 4 5 2" xfId="39344"/>
    <cellStyle name="Output 2 9 4 6" xfId="28322"/>
    <cellStyle name="Output 2 9 4 7" xfId="11568"/>
    <cellStyle name="Output 2 9 5" xfId="8229"/>
    <cellStyle name="Output 2 9 5 2" xfId="13475"/>
    <cellStyle name="Output 2 9 5 2 2" xfId="19346"/>
    <cellStyle name="Output 2 9 5 2 2 2" xfId="36017"/>
    <cellStyle name="Output 2 9 5 2 3" xfId="22521"/>
    <cellStyle name="Output 2 9 5 2 3 2" xfId="39217"/>
    <cellStyle name="Output 2 9 5 2 4" xfId="25378"/>
    <cellStyle name="Output 2 9 5 2 4 2" xfId="42115"/>
    <cellStyle name="Output 2 9 5 2 5" xfId="30150"/>
    <cellStyle name="Output 2 9 5 3" xfId="17029"/>
    <cellStyle name="Output 2 9 5 3 2" xfId="33705"/>
    <cellStyle name="Output 2 9 5 4" xfId="16580"/>
    <cellStyle name="Output 2 9 5 4 2" xfId="33253"/>
    <cellStyle name="Output 2 9 5 5" xfId="16077"/>
    <cellStyle name="Output 2 9 5 5 2" xfId="32745"/>
    <cellStyle name="Output 2 9 5 6" xfId="27561"/>
    <cellStyle name="Output 2 9 5 7" xfId="10788"/>
    <cellStyle name="Output 2 9 6" xfId="12357"/>
    <cellStyle name="Output 2 9 6 2" xfId="15031"/>
    <cellStyle name="Output 2 9 6 2 2" xfId="20741"/>
    <cellStyle name="Output 2 9 6 2 2 2" xfId="37410"/>
    <cellStyle name="Output 2 9 6 2 3" xfId="23868"/>
    <cellStyle name="Output 2 9 6 2 3 2" xfId="40579"/>
    <cellStyle name="Output 2 9 6 2 4" xfId="26609"/>
    <cellStyle name="Output 2 9 6 2 4 2" xfId="43350"/>
    <cellStyle name="Output 2 9 6 2 5" xfId="31702"/>
    <cellStyle name="Output 2 9 6 3" xfId="18453"/>
    <cellStyle name="Output 2 9 6 3 2" xfId="35130"/>
    <cellStyle name="Output 2 9 6 4" xfId="21695"/>
    <cellStyle name="Output 2 9 6 4 2" xfId="38370"/>
    <cellStyle name="Output 2 9 6 5" xfId="24702"/>
    <cellStyle name="Output 2 9 6 5 2" xfId="41423"/>
    <cellStyle name="Output 2 9 6 6" xfId="29104"/>
    <cellStyle name="Output 2 9 7" xfId="13255"/>
    <cellStyle name="Output 2 9 7 2" xfId="19177"/>
    <cellStyle name="Output 2 9 7 2 2" xfId="35848"/>
    <cellStyle name="Output 2 9 7 3" xfId="22364"/>
    <cellStyle name="Output 2 9 7 3 2" xfId="39057"/>
    <cellStyle name="Output 2 9 7 4" xfId="25244"/>
    <cellStyle name="Output 2 9 7 4 2" xfId="41980"/>
    <cellStyle name="Output 2 9 7 5" xfId="29931"/>
    <cellStyle name="Output 2 9 8" xfId="16848"/>
    <cellStyle name="Output 2 9 8 2" xfId="33523"/>
    <cellStyle name="Output 2 9 9" xfId="16990"/>
    <cellStyle name="Output 2 9 9 2" xfId="33666"/>
    <cellStyle name="Output 2_QC" xfId="6720"/>
    <cellStyle name="Output 3" xfId="4511"/>
    <cellStyle name="Output 3 10" xfId="4512"/>
    <cellStyle name="Output 3 10 2" xfId="4513"/>
    <cellStyle name="Output 3 10 2 2" xfId="4514"/>
    <cellStyle name="Output 3 10 2 3" xfId="4515"/>
    <cellStyle name="Output 3 10 3" xfId="4516"/>
    <cellStyle name="Output 3 10 4" xfId="4517"/>
    <cellStyle name="Output 3 10 5" xfId="8230"/>
    <cellStyle name="Output 3 10 6" xfId="16096"/>
    <cellStyle name="Output 3 11" xfId="4518"/>
    <cellStyle name="Output 3 11 2" xfId="4519"/>
    <cellStyle name="Output 3 11 2 2" xfId="4520"/>
    <cellStyle name="Output 3 11 2 3" xfId="4521"/>
    <cellStyle name="Output 3 11 3" xfId="4522"/>
    <cellStyle name="Output 3 11 4" xfId="4523"/>
    <cellStyle name="Output 3 11 5" xfId="8231"/>
    <cellStyle name="Output 3 12" xfId="4524"/>
    <cellStyle name="Output 3 12 2" xfId="4525"/>
    <cellStyle name="Output 3 12 2 2" xfId="4526"/>
    <cellStyle name="Output 3 12 2 3" xfId="4527"/>
    <cellStyle name="Output 3 12 3" xfId="4528"/>
    <cellStyle name="Output 3 12 4" xfId="4529"/>
    <cellStyle name="Output 3 12 5" xfId="8232"/>
    <cellStyle name="Output 3 12 6" xfId="43825"/>
    <cellStyle name="Output 3 13" xfId="4530"/>
    <cellStyle name="Output 3 13 2" xfId="4531"/>
    <cellStyle name="Output 3 13 2 2" xfId="4532"/>
    <cellStyle name="Output 3 13 2 3" xfId="4533"/>
    <cellStyle name="Output 3 13 3" xfId="4534"/>
    <cellStyle name="Output 3 13 4" xfId="4535"/>
    <cellStyle name="Output 3 13 5" xfId="8233"/>
    <cellStyle name="Output 3 13 6" xfId="43788"/>
    <cellStyle name="Output 3 14" xfId="4536"/>
    <cellStyle name="Output 3 14 2" xfId="4537"/>
    <cellStyle name="Output 3 14 2 2" xfId="4538"/>
    <cellStyle name="Output 3 14 2 3" xfId="4539"/>
    <cellStyle name="Output 3 14 3" xfId="4540"/>
    <cellStyle name="Output 3 14 4" xfId="4541"/>
    <cellStyle name="Output 3 14 5" xfId="8234"/>
    <cellStyle name="Output 3 15" xfId="4542"/>
    <cellStyle name="Output 3 15 2" xfId="4543"/>
    <cellStyle name="Output 3 15 2 2" xfId="4544"/>
    <cellStyle name="Output 3 15 2 3" xfId="4545"/>
    <cellStyle name="Output 3 15 3" xfId="4546"/>
    <cellStyle name="Output 3 15 4" xfId="4547"/>
    <cellStyle name="Output 3 15 5" xfId="8235"/>
    <cellStyle name="Output 3 16" xfId="4548"/>
    <cellStyle name="Output 3 16 2" xfId="4549"/>
    <cellStyle name="Output 3 16 2 2" xfId="4550"/>
    <cellStyle name="Output 3 16 2 3" xfId="4551"/>
    <cellStyle name="Output 3 16 3" xfId="4552"/>
    <cellStyle name="Output 3 16 4" xfId="4553"/>
    <cellStyle name="Output 3 16 5" xfId="8236"/>
    <cellStyle name="Output 3 17" xfId="4554"/>
    <cellStyle name="Output 3 17 2" xfId="4555"/>
    <cellStyle name="Output 3 17 3" xfId="4556"/>
    <cellStyle name="Output 3 17 4" xfId="8237"/>
    <cellStyle name="Output 3 18" xfId="8238"/>
    <cellStyle name="Output 3 19" xfId="8239"/>
    <cellStyle name="Output 3 2" xfId="4557"/>
    <cellStyle name="Output 3 2 10" xfId="4558"/>
    <cellStyle name="Output 3 2 10 2" xfId="4559"/>
    <cellStyle name="Output 3 2 10 2 2" xfId="4560"/>
    <cellStyle name="Output 3 2 10 2 3" xfId="4561"/>
    <cellStyle name="Output 3 2 10 3" xfId="4562"/>
    <cellStyle name="Output 3 2 10 4" xfId="4563"/>
    <cellStyle name="Output 3 2 10 5" xfId="8240"/>
    <cellStyle name="Output 3 2 10 6" xfId="27210"/>
    <cellStyle name="Output 3 2 11" xfId="4564"/>
    <cellStyle name="Output 3 2 11 2" xfId="4565"/>
    <cellStyle name="Output 3 2 11 2 2" xfId="4566"/>
    <cellStyle name="Output 3 2 11 2 3" xfId="4567"/>
    <cellStyle name="Output 3 2 11 3" xfId="4568"/>
    <cellStyle name="Output 3 2 11 4" xfId="4569"/>
    <cellStyle name="Output 3 2 11 5" xfId="8241"/>
    <cellStyle name="Output 3 2 12" xfId="4570"/>
    <cellStyle name="Output 3 2 12 2" xfId="4571"/>
    <cellStyle name="Output 3 2 12 3" xfId="4572"/>
    <cellStyle name="Output 3 2 12 4" xfId="8242"/>
    <cellStyle name="Output 3 2 13" xfId="4573"/>
    <cellStyle name="Output 3 2 14" xfId="4574"/>
    <cellStyle name="Output 3 2 15" xfId="8243"/>
    <cellStyle name="Output 3 2 16" xfId="10319"/>
    <cellStyle name="Output 3 2 2" xfId="4575"/>
    <cellStyle name="Output 3 2 2 10" xfId="11287"/>
    <cellStyle name="Output 3 2 2 2" xfId="4576"/>
    <cellStyle name="Output 3 2 2 2 2" xfId="4577"/>
    <cellStyle name="Output 3 2 2 2 2 2" xfId="20203"/>
    <cellStyle name="Output 3 2 2 2 2 2 2" xfId="36872"/>
    <cellStyle name="Output 3 2 2 2 2 3" xfId="23344"/>
    <cellStyle name="Output 3 2 2 2 2 3 2" xfId="40052"/>
    <cellStyle name="Output 3 2 2 2 2 4" xfId="26126"/>
    <cellStyle name="Output 3 2 2 2 2 4 2" xfId="42866"/>
    <cellStyle name="Output 3 2 2 2 2 5" xfId="31112"/>
    <cellStyle name="Output 3 2 2 2 2 6" xfId="14440"/>
    <cellStyle name="Output 3 2 2 2 3" xfId="4578"/>
    <cellStyle name="Output 3 2 2 2 3 2" xfId="34593"/>
    <cellStyle name="Output 3 2 2 2 3 3" xfId="17917"/>
    <cellStyle name="Output 3 2 2 2 4" xfId="8244"/>
    <cellStyle name="Output 3 2 2 2 4 2" xfId="37923"/>
    <cellStyle name="Output 3 2 2 2 4 3" xfId="21251"/>
    <cellStyle name="Output 3 2 2 2 5" xfId="15892"/>
    <cellStyle name="Output 3 2 2 2 5 2" xfId="32556"/>
    <cellStyle name="Output 3 2 2 2 6" xfId="28515"/>
    <cellStyle name="Output 3 2 2 2 7" xfId="11766"/>
    <cellStyle name="Output 3 2 2 3" xfId="4579"/>
    <cellStyle name="Output 3 2 2 3 2" xfId="4580"/>
    <cellStyle name="Output 3 2 2 3 2 2" xfId="20461"/>
    <cellStyle name="Output 3 2 2 3 2 2 2" xfId="37129"/>
    <cellStyle name="Output 3 2 2 3 2 3" xfId="23600"/>
    <cellStyle name="Output 3 2 2 3 2 3 2" xfId="40310"/>
    <cellStyle name="Output 3 2 2 3 2 4" xfId="26383"/>
    <cellStyle name="Output 3 2 2 3 2 4 2" xfId="43124"/>
    <cellStyle name="Output 3 2 2 3 2 5" xfId="31369"/>
    <cellStyle name="Output 3 2 2 3 2 6" xfId="14698"/>
    <cellStyle name="Output 3 2 2 3 3" xfId="4581"/>
    <cellStyle name="Output 3 2 2 3 3 2" xfId="34850"/>
    <cellStyle name="Output 3 2 2 3 3 3" xfId="18175"/>
    <cellStyle name="Output 3 2 2 3 4" xfId="8245"/>
    <cellStyle name="Output 3 2 2 3 4 2" xfId="38101"/>
    <cellStyle name="Output 3 2 2 3 4 3" xfId="21427"/>
    <cellStyle name="Output 3 2 2 3 5" xfId="24477"/>
    <cellStyle name="Output 3 2 2 3 5 2" xfId="41197"/>
    <cellStyle name="Output 3 2 2 3 6" xfId="28771"/>
    <cellStyle name="Output 3 2 2 3 7" xfId="12024"/>
    <cellStyle name="Output 3 2 2 4" xfId="4582"/>
    <cellStyle name="Output 3 2 2 4 2" xfId="4583"/>
    <cellStyle name="Output 3 2 2 4 2 2" xfId="21052"/>
    <cellStyle name="Output 3 2 2 4 2 2 2" xfId="37721"/>
    <cellStyle name="Output 3 2 2 4 2 3" xfId="24162"/>
    <cellStyle name="Output 3 2 2 4 2 3 2" xfId="40879"/>
    <cellStyle name="Output 3 2 2 4 2 4" xfId="26880"/>
    <cellStyle name="Output 3 2 2 4 2 4 2" xfId="43621"/>
    <cellStyle name="Output 3 2 2 4 2 5" xfId="32085"/>
    <cellStyle name="Output 3 2 2 4 2 6" xfId="15414"/>
    <cellStyle name="Output 3 2 2 4 3" xfId="4584"/>
    <cellStyle name="Output 3 2 2 4 3 2" xfId="35487"/>
    <cellStyle name="Output 3 2 2 4 3 3" xfId="18809"/>
    <cellStyle name="Output 3 2 2 4 4" xfId="22016"/>
    <cellStyle name="Output 3 2 2 4 4 2" xfId="38698"/>
    <cellStyle name="Output 3 2 2 4 5" xfId="24967"/>
    <cellStyle name="Output 3 2 2 4 5 2" xfId="41694"/>
    <cellStyle name="Output 3 2 2 4 6" xfId="29487"/>
    <cellStyle name="Output 3 2 2 4 7" xfId="12799"/>
    <cellStyle name="Output 3 2 2 5" xfId="4585"/>
    <cellStyle name="Output 3 2 2 5 2" xfId="19757"/>
    <cellStyle name="Output 3 2 2 5 2 2" xfId="36427"/>
    <cellStyle name="Output 3 2 2 5 3" xfId="22904"/>
    <cellStyle name="Output 3 2 2 5 3 2" xfId="39606"/>
    <cellStyle name="Output 3 2 2 5 4" xfId="25712"/>
    <cellStyle name="Output 3 2 2 5 4 2" xfId="42451"/>
    <cellStyle name="Output 3 2 2 5 5" xfId="30637"/>
    <cellStyle name="Output 3 2 2 5 6" xfId="13964"/>
    <cellStyle name="Output 3 2 2 6" xfId="4586"/>
    <cellStyle name="Output 3 2 2 6 2" xfId="34135"/>
    <cellStyle name="Output 3 2 2 6 3" xfId="17458"/>
    <cellStyle name="Output 3 2 2 7" xfId="8246"/>
    <cellStyle name="Output 3 2 2 7 2" xfId="35696"/>
    <cellStyle name="Output 3 2 2 7 3" xfId="19025"/>
    <cellStyle name="Output 3 2 2 8" xfId="22161"/>
    <cellStyle name="Output 3 2 2 8 2" xfId="38844"/>
    <cellStyle name="Output 3 2 2 9" xfId="28045"/>
    <cellStyle name="Output 3 2 3" xfId="4587"/>
    <cellStyle name="Output 3 2 3 2" xfId="4588"/>
    <cellStyle name="Output 3 2 3 2 2" xfId="4589"/>
    <cellStyle name="Output 3 2 3 2 2 2" xfId="36050"/>
    <cellStyle name="Output 3 2 3 2 2 3" xfId="19380"/>
    <cellStyle name="Output 3 2 3 2 3" xfId="4590"/>
    <cellStyle name="Output 3 2 3 2 3 2" xfId="39249"/>
    <cellStyle name="Output 3 2 3 2 3 3" xfId="22550"/>
    <cellStyle name="Output 3 2 3 2 4" xfId="8247"/>
    <cellStyle name="Output 3 2 3 2 4 2" xfId="42147"/>
    <cellStyle name="Output 3 2 3 2 4 3" xfId="25409"/>
    <cellStyle name="Output 3 2 3 2 5" xfId="30187"/>
    <cellStyle name="Output 3 2 3 2 6" xfId="13513"/>
    <cellStyle name="Output 3 2 3 3" xfId="4591"/>
    <cellStyle name="Output 3 2 3 3 2" xfId="4592"/>
    <cellStyle name="Output 3 2 3 3 2 2" xfId="33738"/>
    <cellStyle name="Output 3 2 3 3 3" xfId="4593"/>
    <cellStyle name="Output 3 2 3 3 4" xfId="17063"/>
    <cellStyle name="Output 3 2 3 4" xfId="4594"/>
    <cellStyle name="Output 3 2 3 4 2" xfId="32571"/>
    <cellStyle name="Output 3 2 3 4 3" xfId="15907"/>
    <cellStyle name="Output 3 2 3 5" xfId="4595"/>
    <cellStyle name="Output 3 2 3 5 2" xfId="32495"/>
    <cellStyle name="Output 3 2 3 5 3" xfId="15831"/>
    <cellStyle name="Output 3 2 3 6" xfId="8248"/>
    <cellStyle name="Output 3 2 3 6 2" xfId="27596"/>
    <cellStyle name="Output 3 2 3 7" xfId="10821"/>
    <cellStyle name="Output 3 2 4" xfId="4596"/>
    <cellStyle name="Output 3 2 4 2" xfId="4597"/>
    <cellStyle name="Output 3 2 4 2 2" xfId="4598"/>
    <cellStyle name="Output 3 2 4 2 2 2" xfId="36568"/>
    <cellStyle name="Output 3 2 4 2 2 3" xfId="19898"/>
    <cellStyle name="Output 3 2 4 2 3" xfId="4599"/>
    <cellStyle name="Output 3 2 4 2 3 2" xfId="39747"/>
    <cellStyle name="Output 3 2 4 2 3 3" xfId="23045"/>
    <cellStyle name="Output 3 2 4 2 4" xfId="8249"/>
    <cellStyle name="Output 3 2 4 2 4 2" xfId="42562"/>
    <cellStyle name="Output 3 2 4 2 4 3" xfId="25823"/>
    <cellStyle name="Output 3 2 4 2 5" xfId="30808"/>
    <cellStyle name="Output 3 2 4 2 6" xfId="14135"/>
    <cellStyle name="Output 3 2 4 3" xfId="4600"/>
    <cellStyle name="Output 3 2 4 3 2" xfId="34289"/>
    <cellStyle name="Output 3 2 4 3 3" xfId="17612"/>
    <cellStyle name="Output 3 2 4 4" xfId="4601"/>
    <cellStyle name="Output 3 2 4 4 2" xfId="35498"/>
    <cellStyle name="Output 3 2 4 4 3" xfId="18820"/>
    <cellStyle name="Output 3 2 4 5" xfId="16074"/>
    <cellStyle name="Output 3 2 4 5 2" xfId="32742"/>
    <cellStyle name="Output 3 2 4 6" xfId="28216"/>
    <cellStyle name="Output 3 2 4 7" xfId="11461"/>
    <cellStyle name="Output 3 2 5" xfId="4602"/>
    <cellStyle name="Output 3 2 5 2" xfId="4603"/>
    <cellStyle name="Output 3 2 5 2 2" xfId="4604"/>
    <cellStyle name="Output 3 2 5 2 2 2" xfId="37290"/>
    <cellStyle name="Output 3 2 5 2 2 3" xfId="20622"/>
    <cellStyle name="Output 3 2 5 2 3" xfId="4605"/>
    <cellStyle name="Output 3 2 5 2 3 2" xfId="40466"/>
    <cellStyle name="Output 3 2 5 2 3 3" xfId="23755"/>
    <cellStyle name="Output 3 2 5 2 4" xfId="8250"/>
    <cellStyle name="Output 3 2 5 2 4 2" xfId="43256"/>
    <cellStyle name="Output 3 2 5 2 4 3" xfId="26515"/>
    <cellStyle name="Output 3 2 5 2 5" xfId="31570"/>
    <cellStyle name="Output 3 2 5 2 6" xfId="14899"/>
    <cellStyle name="Output 3 2 5 3" xfId="4606"/>
    <cellStyle name="Output 3 2 5 3 2" xfId="35010"/>
    <cellStyle name="Output 3 2 5 3 3" xfId="18335"/>
    <cellStyle name="Output 3 2 5 4" xfId="4607"/>
    <cellStyle name="Output 3 2 5 4 2" xfId="38255"/>
    <cellStyle name="Output 3 2 5 4 3" xfId="21580"/>
    <cellStyle name="Output 3 2 5 5" xfId="8251"/>
    <cellStyle name="Output 3 2 5 5 2" xfId="41329"/>
    <cellStyle name="Output 3 2 5 5 3" xfId="24608"/>
    <cellStyle name="Output 3 2 5 6" xfId="28972"/>
    <cellStyle name="Output 3 2 5 7" xfId="12225"/>
    <cellStyle name="Output 3 2 6" xfId="4608"/>
    <cellStyle name="Output 3 2 6 2" xfId="4609"/>
    <cellStyle name="Output 3 2 6 2 2" xfId="4610"/>
    <cellStyle name="Output 3 2 6 2 2 2" xfId="35728"/>
    <cellStyle name="Output 3 2 6 2 3" xfId="4611"/>
    <cellStyle name="Output 3 2 6 2 4" xfId="19058"/>
    <cellStyle name="Output 3 2 6 3" xfId="4612"/>
    <cellStyle name="Output 3 2 6 3 2" xfId="38945"/>
    <cellStyle name="Output 3 2 6 3 3" xfId="22253"/>
    <cellStyle name="Output 3 2 6 4" xfId="4613"/>
    <cellStyle name="Output 3 2 6 4 2" xfId="41886"/>
    <cellStyle name="Output 3 2 6 4 3" xfId="25150"/>
    <cellStyle name="Output 3 2 6 5" xfId="8252"/>
    <cellStyle name="Output 3 2 6 5 2" xfId="29799"/>
    <cellStyle name="Output 3 2 6 6" xfId="13123"/>
    <cellStyle name="Output 3 2 7" xfId="4614"/>
    <cellStyle name="Output 3 2 7 2" xfId="4615"/>
    <cellStyle name="Output 3 2 7 2 2" xfId="4616"/>
    <cellStyle name="Output 3 2 7 2 3" xfId="4617"/>
    <cellStyle name="Output 3 2 7 2 4" xfId="33319"/>
    <cellStyle name="Output 3 2 7 3" xfId="4618"/>
    <cellStyle name="Output 3 2 7 4" xfId="4619"/>
    <cellStyle name="Output 3 2 7 5" xfId="8253"/>
    <cellStyle name="Output 3 2 7 6" xfId="16647"/>
    <cellStyle name="Output 3 2 8" xfId="4620"/>
    <cellStyle name="Output 3 2 8 2" xfId="4621"/>
    <cellStyle name="Output 3 2 8 2 2" xfId="4622"/>
    <cellStyle name="Output 3 2 8 2 3" xfId="4623"/>
    <cellStyle name="Output 3 2 8 2 4" xfId="33285"/>
    <cellStyle name="Output 3 2 8 3" xfId="4624"/>
    <cellStyle name="Output 3 2 8 4" xfId="4625"/>
    <cellStyle name="Output 3 2 8 5" xfId="8254"/>
    <cellStyle name="Output 3 2 8 6" xfId="16612"/>
    <cellStyle name="Output 3 2 9" xfId="4626"/>
    <cellStyle name="Output 3 2 9 2" xfId="4627"/>
    <cellStyle name="Output 3 2 9 2 2" xfId="4628"/>
    <cellStyle name="Output 3 2 9 2 3" xfId="4629"/>
    <cellStyle name="Output 3 2 9 2 4" xfId="33024"/>
    <cellStyle name="Output 3 2 9 3" xfId="4630"/>
    <cellStyle name="Output 3 2 9 4" xfId="4631"/>
    <cellStyle name="Output 3 2 9 5" xfId="8255"/>
    <cellStyle name="Output 3 2 9 6" xfId="16356"/>
    <cellStyle name="Output 3 20" xfId="8256"/>
    <cellStyle name="Output 3 21" xfId="43989"/>
    <cellStyle name="Output 3 3" xfId="4632"/>
    <cellStyle name="Output 3 3 10" xfId="27237"/>
    <cellStyle name="Output 3 3 11" xfId="10444"/>
    <cellStyle name="Output 3 3 2" xfId="11318"/>
    <cellStyle name="Output 3 3 2 2" xfId="11787"/>
    <cellStyle name="Output 3 3 2 2 2" xfId="14461"/>
    <cellStyle name="Output 3 3 2 2 2 2" xfId="20224"/>
    <cellStyle name="Output 3 3 2 2 2 2 2" xfId="36893"/>
    <cellStyle name="Output 3 3 2 2 2 3" xfId="23365"/>
    <cellStyle name="Output 3 3 2 2 2 3 2" xfId="40073"/>
    <cellStyle name="Output 3 3 2 2 2 4" xfId="26147"/>
    <cellStyle name="Output 3 3 2 2 2 4 2" xfId="42887"/>
    <cellStyle name="Output 3 3 2 2 2 5" xfId="31133"/>
    <cellStyle name="Output 3 3 2 2 3" xfId="17938"/>
    <cellStyle name="Output 3 3 2 2 3 2" xfId="34614"/>
    <cellStyle name="Output 3 3 2 2 4" xfId="17164"/>
    <cellStyle name="Output 3 3 2 2 4 2" xfId="33840"/>
    <cellStyle name="Output 3 3 2 2 5" xfId="17474"/>
    <cellStyle name="Output 3 3 2 2 5 2" xfId="34151"/>
    <cellStyle name="Output 3 3 2 2 6" xfId="28536"/>
    <cellStyle name="Output 3 3 2 3" xfId="12041"/>
    <cellStyle name="Output 3 3 2 3 2" xfId="14715"/>
    <cellStyle name="Output 3 3 2 3 2 2" xfId="20478"/>
    <cellStyle name="Output 3 3 2 3 2 2 2" xfId="37146"/>
    <cellStyle name="Output 3 3 2 3 2 3" xfId="23617"/>
    <cellStyle name="Output 3 3 2 3 2 3 2" xfId="40327"/>
    <cellStyle name="Output 3 3 2 3 2 4" xfId="26400"/>
    <cellStyle name="Output 3 3 2 3 2 4 2" xfId="43141"/>
    <cellStyle name="Output 3 3 2 3 2 5" xfId="31386"/>
    <cellStyle name="Output 3 3 2 3 3" xfId="18192"/>
    <cellStyle name="Output 3 3 2 3 3 2" xfId="34867"/>
    <cellStyle name="Output 3 3 2 3 4" xfId="21444"/>
    <cellStyle name="Output 3 3 2 3 4 2" xfId="38118"/>
    <cellStyle name="Output 3 3 2 3 5" xfId="24494"/>
    <cellStyle name="Output 3 3 2 3 5 2" xfId="41214"/>
    <cellStyle name="Output 3 3 2 3 6" xfId="28788"/>
    <cellStyle name="Output 3 3 2 4" xfId="12830"/>
    <cellStyle name="Output 3 3 2 4 2" xfId="15443"/>
    <cellStyle name="Output 3 3 2 4 2 2" xfId="21079"/>
    <cellStyle name="Output 3 3 2 4 2 2 2" xfId="37748"/>
    <cellStyle name="Output 3 3 2 4 2 3" xfId="24191"/>
    <cellStyle name="Output 3 3 2 4 2 3 2" xfId="40908"/>
    <cellStyle name="Output 3 3 2 4 2 4" xfId="26899"/>
    <cellStyle name="Output 3 3 2 4 2 4 2" xfId="43640"/>
    <cellStyle name="Output 3 3 2 4 2 5" xfId="32114"/>
    <cellStyle name="Output 3 3 2 4 3" xfId="18838"/>
    <cellStyle name="Output 3 3 2 4 3 2" xfId="35516"/>
    <cellStyle name="Output 3 3 2 4 4" xfId="22046"/>
    <cellStyle name="Output 3 3 2 4 4 2" xfId="38728"/>
    <cellStyle name="Output 3 3 2 4 5" xfId="24986"/>
    <cellStyle name="Output 3 3 2 4 5 2" xfId="41713"/>
    <cellStyle name="Output 3 3 2 4 6" xfId="29516"/>
    <cellStyle name="Output 3 3 2 5" xfId="13991"/>
    <cellStyle name="Output 3 3 2 5 2" xfId="19782"/>
    <cellStyle name="Output 3 3 2 5 2 2" xfId="36452"/>
    <cellStyle name="Output 3 3 2 5 3" xfId="22931"/>
    <cellStyle name="Output 3 3 2 5 3 2" xfId="39633"/>
    <cellStyle name="Output 3 3 2 5 4" xfId="25729"/>
    <cellStyle name="Output 3 3 2 5 4 2" xfId="42468"/>
    <cellStyle name="Output 3 3 2 5 5" xfId="30664"/>
    <cellStyle name="Output 3 3 2 6" xfId="17489"/>
    <cellStyle name="Output 3 3 2 6 2" xfId="34166"/>
    <cellStyle name="Output 3 3 2 7" xfId="18950"/>
    <cellStyle name="Output 3 3 2 7 2" xfId="35629"/>
    <cellStyle name="Output 3 3 2 8" xfId="20819"/>
    <cellStyle name="Output 3 3 2 8 2" xfId="37488"/>
    <cellStyle name="Output 3 3 2 9" xfId="28072"/>
    <cellStyle name="Output 3 3 3" xfId="10866"/>
    <cellStyle name="Output 3 3 3 2" xfId="13554"/>
    <cellStyle name="Output 3 3 3 2 2" xfId="19421"/>
    <cellStyle name="Output 3 3 3 2 2 2" xfId="36091"/>
    <cellStyle name="Output 3 3 3 2 3" xfId="22590"/>
    <cellStyle name="Output 3 3 3 2 3 2" xfId="39289"/>
    <cellStyle name="Output 3 3 3 2 4" xfId="25440"/>
    <cellStyle name="Output 3 3 3 2 4 2" xfId="42178"/>
    <cellStyle name="Output 3 3 3 2 5" xfId="30228"/>
    <cellStyle name="Output 3 3 3 3" xfId="17106"/>
    <cellStyle name="Output 3 3 3 3 2" xfId="33782"/>
    <cellStyle name="Output 3 3 3 4" xfId="16260"/>
    <cellStyle name="Output 3 3 3 4 2" xfId="32925"/>
    <cellStyle name="Output 3 3 3 5" xfId="18939"/>
    <cellStyle name="Output 3 3 3 5 2" xfId="35618"/>
    <cellStyle name="Output 3 3 3 6" xfId="27637"/>
    <cellStyle name="Output 3 3 4" xfId="11487"/>
    <cellStyle name="Output 3 3 4 2" xfId="14161"/>
    <cellStyle name="Output 3 3 4 2 2" xfId="19924"/>
    <cellStyle name="Output 3 3 4 2 2 2" xfId="36594"/>
    <cellStyle name="Output 3 3 4 2 3" xfId="23070"/>
    <cellStyle name="Output 3 3 4 2 3 2" xfId="39773"/>
    <cellStyle name="Output 3 3 4 2 4" xfId="25849"/>
    <cellStyle name="Output 3 3 4 2 4 2" xfId="42588"/>
    <cellStyle name="Output 3 3 4 2 5" xfId="30834"/>
    <cellStyle name="Output 3 3 4 3" xfId="17638"/>
    <cellStyle name="Output 3 3 4 3 2" xfId="34315"/>
    <cellStyle name="Output 3 3 4 4" xfId="19777"/>
    <cellStyle name="Output 3 3 4 4 2" xfId="36447"/>
    <cellStyle name="Output 3 3 4 5" xfId="24341"/>
    <cellStyle name="Output 3 3 4 5 2" xfId="41059"/>
    <cellStyle name="Output 3 3 4 6" xfId="28241"/>
    <cellStyle name="Output 3 3 5" xfId="12252"/>
    <cellStyle name="Output 3 3 5 2" xfId="14926"/>
    <cellStyle name="Output 3 3 5 2 2" xfId="20649"/>
    <cellStyle name="Output 3 3 5 2 2 2" xfId="37317"/>
    <cellStyle name="Output 3 3 5 2 3" xfId="23779"/>
    <cellStyle name="Output 3 3 5 2 3 2" xfId="40490"/>
    <cellStyle name="Output 3 3 5 2 4" xfId="26532"/>
    <cellStyle name="Output 3 3 5 2 4 2" xfId="43273"/>
    <cellStyle name="Output 3 3 5 2 5" xfId="31597"/>
    <cellStyle name="Output 3 3 5 3" xfId="18362"/>
    <cellStyle name="Output 3 3 5 3 2" xfId="35037"/>
    <cellStyle name="Output 3 3 5 4" xfId="21605"/>
    <cellStyle name="Output 3 3 5 4 2" xfId="38280"/>
    <cellStyle name="Output 3 3 5 5" xfId="24625"/>
    <cellStyle name="Output 3 3 5 5 2" xfId="41346"/>
    <cellStyle name="Output 3 3 5 6" xfId="28999"/>
    <cellStyle name="Output 3 3 6" xfId="13150"/>
    <cellStyle name="Output 3 3 6 2" xfId="19084"/>
    <cellStyle name="Output 3 3 6 2 2" xfId="35755"/>
    <cellStyle name="Output 3 3 6 3" xfId="22276"/>
    <cellStyle name="Output 3 3 6 3 2" xfId="38969"/>
    <cellStyle name="Output 3 3 6 4" xfId="25167"/>
    <cellStyle name="Output 3 3 6 4 2" xfId="41903"/>
    <cellStyle name="Output 3 3 6 5" xfId="29826"/>
    <cellStyle name="Output 3 3 7" xfId="16737"/>
    <cellStyle name="Output 3 3 7 2" xfId="33411"/>
    <cellStyle name="Output 3 3 8" xfId="18938"/>
    <cellStyle name="Output 3 3 8 2" xfId="35617"/>
    <cellStyle name="Output 3 3 9" xfId="16055"/>
    <cellStyle name="Output 3 3 9 2" xfId="32723"/>
    <cellStyle name="Output 3 4" xfId="4633"/>
    <cellStyle name="Output 3 4 10" xfId="27280"/>
    <cellStyle name="Output 3 4 11" xfId="10491"/>
    <cellStyle name="Output 3 4 2" xfId="4634"/>
    <cellStyle name="Output 3 4 2 10" xfId="11356"/>
    <cellStyle name="Output 3 4 2 2" xfId="4635"/>
    <cellStyle name="Output 3 4 2 2 2" xfId="14497"/>
    <cellStyle name="Output 3 4 2 2 2 2" xfId="20260"/>
    <cellStyle name="Output 3 4 2 2 2 2 2" xfId="36929"/>
    <cellStyle name="Output 3 4 2 2 2 3" xfId="23401"/>
    <cellStyle name="Output 3 4 2 2 2 3 2" xfId="40109"/>
    <cellStyle name="Output 3 4 2 2 2 4" xfId="26183"/>
    <cellStyle name="Output 3 4 2 2 2 4 2" xfId="42923"/>
    <cellStyle name="Output 3 4 2 2 2 5" xfId="31169"/>
    <cellStyle name="Output 3 4 2 2 3" xfId="17974"/>
    <cellStyle name="Output 3 4 2 2 3 2" xfId="34650"/>
    <cellStyle name="Output 3 4 2 2 4" xfId="15596"/>
    <cellStyle name="Output 3 4 2 2 4 2" xfId="32267"/>
    <cellStyle name="Output 3 4 2 2 5" xfId="20571"/>
    <cellStyle name="Output 3 4 2 2 5 2" xfId="37239"/>
    <cellStyle name="Output 3 4 2 2 6" xfId="28572"/>
    <cellStyle name="Output 3 4 2 2 7" xfId="11823"/>
    <cellStyle name="Output 3 4 2 3" xfId="4636"/>
    <cellStyle name="Output 3 4 2 3 2" xfId="14751"/>
    <cellStyle name="Output 3 4 2 3 2 2" xfId="20514"/>
    <cellStyle name="Output 3 4 2 3 2 2 2" xfId="37182"/>
    <cellStyle name="Output 3 4 2 3 2 3" xfId="23653"/>
    <cellStyle name="Output 3 4 2 3 2 3 2" xfId="40363"/>
    <cellStyle name="Output 3 4 2 3 2 4" xfId="26436"/>
    <cellStyle name="Output 3 4 2 3 2 4 2" xfId="43177"/>
    <cellStyle name="Output 3 4 2 3 2 5" xfId="31422"/>
    <cellStyle name="Output 3 4 2 3 3" xfId="18228"/>
    <cellStyle name="Output 3 4 2 3 3 2" xfId="34903"/>
    <cellStyle name="Output 3 4 2 3 4" xfId="21480"/>
    <cellStyle name="Output 3 4 2 3 4 2" xfId="38154"/>
    <cellStyle name="Output 3 4 2 3 5" xfId="24530"/>
    <cellStyle name="Output 3 4 2 3 5 2" xfId="41250"/>
    <cellStyle name="Output 3 4 2 3 6" xfId="28824"/>
    <cellStyle name="Output 3 4 2 3 7" xfId="12077"/>
    <cellStyle name="Output 3 4 2 4" xfId="8257"/>
    <cellStyle name="Output 3 4 2 4 2" xfId="15486"/>
    <cellStyle name="Output 3 4 2 4 2 2" xfId="21117"/>
    <cellStyle name="Output 3 4 2 4 2 2 2" xfId="37786"/>
    <cellStyle name="Output 3 4 2 4 2 3" xfId="24229"/>
    <cellStyle name="Output 3 4 2 4 2 3 2" xfId="40946"/>
    <cellStyle name="Output 3 4 2 4 2 4" xfId="26935"/>
    <cellStyle name="Output 3 4 2 4 2 4 2" xfId="43676"/>
    <cellStyle name="Output 3 4 2 4 2 5" xfId="32157"/>
    <cellStyle name="Output 3 4 2 4 3" xfId="18876"/>
    <cellStyle name="Output 3 4 2 4 3 2" xfId="35554"/>
    <cellStyle name="Output 3 4 2 4 4" xfId="22084"/>
    <cellStyle name="Output 3 4 2 4 4 2" xfId="38766"/>
    <cellStyle name="Output 3 4 2 4 5" xfId="25022"/>
    <cellStyle name="Output 3 4 2 4 5 2" xfId="41749"/>
    <cellStyle name="Output 3 4 2 4 6" xfId="29559"/>
    <cellStyle name="Output 3 4 2 4 7" xfId="12873"/>
    <cellStyle name="Output 3 4 2 5" xfId="14034"/>
    <cellStyle name="Output 3 4 2 5 2" xfId="19821"/>
    <cellStyle name="Output 3 4 2 5 2 2" xfId="36491"/>
    <cellStyle name="Output 3 4 2 5 3" xfId="22969"/>
    <cellStyle name="Output 3 4 2 5 3 2" xfId="39671"/>
    <cellStyle name="Output 3 4 2 5 4" xfId="25765"/>
    <cellStyle name="Output 3 4 2 5 4 2" xfId="42504"/>
    <cellStyle name="Output 3 4 2 5 5" xfId="30707"/>
    <cellStyle name="Output 3 4 2 6" xfId="17527"/>
    <cellStyle name="Output 3 4 2 6 2" xfId="34204"/>
    <cellStyle name="Output 3 4 2 7" xfId="18420"/>
    <cellStyle name="Output 3 4 2 7 2" xfId="35096"/>
    <cellStyle name="Output 3 4 2 8" xfId="18550"/>
    <cellStyle name="Output 3 4 2 8 2" xfId="35227"/>
    <cellStyle name="Output 3 4 2 9" xfId="28115"/>
    <cellStyle name="Output 3 4 3" xfId="4637"/>
    <cellStyle name="Output 3 4 3 2" xfId="4638"/>
    <cellStyle name="Output 3 4 3 2 2" xfId="19459"/>
    <cellStyle name="Output 3 4 3 2 2 2" xfId="36129"/>
    <cellStyle name="Output 3 4 3 2 3" xfId="22626"/>
    <cellStyle name="Output 3 4 3 2 3 2" xfId="39326"/>
    <cellStyle name="Output 3 4 3 2 4" xfId="25476"/>
    <cellStyle name="Output 3 4 3 2 4 2" xfId="42214"/>
    <cellStyle name="Output 3 4 3 2 5" xfId="30271"/>
    <cellStyle name="Output 3 4 3 2 6" xfId="13597"/>
    <cellStyle name="Output 3 4 3 3" xfId="4639"/>
    <cellStyle name="Output 3 4 3 3 2" xfId="33820"/>
    <cellStyle name="Output 3 4 3 3 3" xfId="17144"/>
    <cellStyle name="Output 3 4 3 4" xfId="8258"/>
    <cellStyle name="Output 3 4 3 4 2" xfId="32530"/>
    <cellStyle name="Output 3 4 3 4 3" xfId="15866"/>
    <cellStyle name="Output 3 4 3 5" xfId="21785"/>
    <cellStyle name="Output 3 4 3 5 2" xfId="38463"/>
    <cellStyle name="Output 3 4 3 6" xfId="27679"/>
    <cellStyle name="Output 3 4 3 7" xfId="10904"/>
    <cellStyle name="Output 3 4 4" xfId="4640"/>
    <cellStyle name="Output 3 4 4 2" xfId="4641"/>
    <cellStyle name="Output 3 4 4 2 2" xfId="19960"/>
    <cellStyle name="Output 3 4 4 2 2 2" xfId="36630"/>
    <cellStyle name="Output 3 4 4 2 3" xfId="23106"/>
    <cellStyle name="Output 3 4 4 2 3 2" xfId="39809"/>
    <cellStyle name="Output 3 4 4 2 4" xfId="25885"/>
    <cellStyle name="Output 3 4 4 2 4 2" xfId="42624"/>
    <cellStyle name="Output 3 4 4 2 5" xfId="30870"/>
    <cellStyle name="Output 3 4 4 2 6" xfId="14197"/>
    <cellStyle name="Output 3 4 4 3" xfId="4642"/>
    <cellStyle name="Output 3 4 4 3 2" xfId="34351"/>
    <cellStyle name="Output 3 4 4 3 3" xfId="17674"/>
    <cellStyle name="Output 3 4 4 4" xfId="18523"/>
    <cellStyle name="Output 3 4 4 4 2" xfId="35200"/>
    <cellStyle name="Output 3 4 4 5" xfId="19888"/>
    <cellStyle name="Output 3 4 4 5 2" xfId="36558"/>
    <cellStyle name="Output 3 4 4 6" xfId="28277"/>
    <cellStyle name="Output 3 4 4 7" xfId="11523"/>
    <cellStyle name="Output 3 4 5" xfId="4643"/>
    <cellStyle name="Output 3 4 5 2" xfId="14969"/>
    <cellStyle name="Output 3 4 5 2 2" xfId="20687"/>
    <cellStyle name="Output 3 4 5 2 2 2" xfId="37355"/>
    <cellStyle name="Output 3 4 5 2 3" xfId="23817"/>
    <cellStyle name="Output 3 4 5 2 3 2" xfId="40528"/>
    <cellStyle name="Output 3 4 5 2 4" xfId="26568"/>
    <cellStyle name="Output 3 4 5 2 4 2" xfId="43309"/>
    <cellStyle name="Output 3 4 5 2 5" xfId="31640"/>
    <cellStyle name="Output 3 4 5 3" xfId="18400"/>
    <cellStyle name="Output 3 4 5 3 2" xfId="35075"/>
    <cellStyle name="Output 3 4 5 4" xfId="21643"/>
    <cellStyle name="Output 3 4 5 4 2" xfId="38318"/>
    <cellStyle name="Output 3 4 5 5" xfId="24661"/>
    <cellStyle name="Output 3 4 5 5 2" xfId="41382"/>
    <cellStyle name="Output 3 4 5 6" xfId="29042"/>
    <cellStyle name="Output 3 4 5 7" xfId="12295"/>
    <cellStyle name="Output 3 4 6" xfId="4644"/>
    <cellStyle name="Output 3 4 6 2" xfId="19122"/>
    <cellStyle name="Output 3 4 6 2 2" xfId="35793"/>
    <cellStyle name="Output 3 4 6 3" xfId="22314"/>
    <cellStyle name="Output 3 4 6 3 2" xfId="39007"/>
    <cellStyle name="Output 3 4 6 4" xfId="25203"/>
    <cellStyle name="Output 3 4 6 4 2" xfId="41939"/>
    <cellStyle name="Output 3 4 6 5" xfId="29869"/>
    <cellStyle name="Output 3 4 6 6" xfId="13193"/>
    <cellStyle name="Output 3 4 7" xfId="8259"/>
    <cellStyle name="Output 3 4 7 2" xfId="33453"/>
    <cellStyle name="Output 3 4 7 3" xfId="16779"/>
    <cellStyle name="Output 3 4 8" xfId="16007"/>
    <cellStyle name="Output 3 4 8 2" xfId="32673"/>
    <cellStyle name="Output 3 4 9" xfId="16627"/>
    <cellStyle name="Output 3 4 9 2" xfId="33300"/>
    <cellStyle name="Output 3 5" xfId="4645"/>
    <cellStyle name="Output 3 5 10" xfId="16332"/>
    <cellStyle name="Output 3 5 10 2" xfId="33001"/>
    <cellStyle name="Output 3 5 11" xfId="27343"/>
    <cellStyle name="Output 3 5 12" xfId="10565"/>
    <cellStyle name="Output 3 5 2" xfId="4646"/>
    <cellStyle name="Output 3 5 2 10" xfId="11423"/>
    <cellStyle name="Output 3 5 2 2" xfId="4647"/>
    <cellStyle name="Output 3 5 2 2 2" xfId="14543"/>
    <cellStyle name="Output 3 5 2 2 2 2" xfId="20306"/>
    <cellStyle name="Output 3 5 2 2 2 2 2" xfId="36975"/>
    <cellStyle name="Output 3 5 2 2 2 3" xfId="23447"/>
    <cellStyle name="Output 3 5 2 2 2 3 2" xfId="40155"/>
    <cellStyle name="Output 3 5 2 2 2 4" xfId="26229"/>
    <cellStyle name="Output 3 5 2 2 2 4 2" xfId="42969"/>
    <cellStyle name="Output 3 5 2 2 2 5" xfId="31215"/>
    <cellStyle name="Output 3 5 2 2 3" xfId="18020"/>
    <cellStyle name="Output 3 5 2 2 3 2" xfId="34696"/>
    <cellStyle name="Output 3 5 2 2 4" xfId="10043"/>
    <cellStyle name="Output 3 5 2 2 4 2" xfId="27136"/>
    <cellStyle name="Output 3 5 2 2 5" xfId="18684"/>
    <cellStyle name="Output 3 5 2 2 5 2" xfId="35361"/>
    <cellStyle name="Output 3 5 2 2 6" xfId="28618"/>
    <cellStyle name="Output 3 5 2 2 7" xfId="11869"/>
    <cellStyle name="Output 3 5 2 3" xfId="4648"/>
    <cellStyle name="Output 3 5 2 3 2" xfId="14793"/>
    <cellStyle name="Output 3 5 2 3 2 2" xfId="20556"/>
    <cellStyle name="Output 3 5 2 3 2 2 2" xfId="37224"/>
    <cellStyle name="Output 3 5 2 3 2 3" xfId="23695"/>
    <cellStyle name="Output 3 5 2 3 2 3 2" xfId="40405"/>
    <cellStyle name="Output 3 5 2 3 2 4" xfId="26478"/>
    <cellStyle name="Output 3 5 2 3 2 4 2" xfId="43219"/>
    <cellStyle name="Output 3 5 2 3 2 5" xfId="31464"/>
    <cellStyle name="Output 3 5 2 3 3" xfId="18270"/>
    <cellStyle name="Output 3 5 2 3 3 2" xfId="34945"/>
    <cellStyle name="Output 3 5 2 3 4" xfId="21522"/>
    <cellStyle name="Output 3 5 2 3 4 2" xfId="38196"/>
    <cellStyle name="Output 3 5 2 3 5" xfId="24572"/>
    <cellStyle name="Output 3 5 2 3 5 2" xfId="41292"/>
    <cellStyle name="Output 3 5 2 3 6" xfId="28866"/>
    <cellStyle name="Output 3 5 2 3 7" xfId="12119"/>
    <cellStyle name="Output 3 5 2 4" xfId="8260"/>
    <cellStyle name="Output 3 5 2 4 2" xfId="15549"/>
    <cellStyle name="Output 3 5 2 4 2 2" xfId="21171"/>
    <cellStyle name="Output 3 5 2 4 2 2 2" xfId="37841"/>
    <cellStyle name="Output 3 5 2 4 2 3" xfId="24284"/>
    <cellStyle name="Output 3 5 2 4 2 3 2" xfId="41001"/>
    <cellStyle name="Output 3 5 2 4 2 4" xfId="26977"/>
    <cellStyle name="Output 3 5 2 4 2 4 2" xfId="43718"/>
    <cellStyle name="Output 3 5 2 4 2 5" xfId="32220"/>
    <cellStyle name="Output 3 5 2 4 3" xfId="18929"/>
    <cellStyle name="Output 3 5 2 4 3 2" xfId="35608"/>
    <cellStyle name="Output 3 5 2 4 4" xfId="22138"/>
    <cellStyle name="Output 3 5 2 4 4 2" xfId="38821"/>
    <cellStyle name="Output 3 5 2 4 5" xfId="25064"/>
    <cellStyle name="Output 3 5 2 4 5 2" xfId="41791"/>
    <cellStyle name="Output 3 5 2 4 6" xfId="29622"/>
    <cellStyle name="Output 3 5 2 4 7" xfId="12936"/>
    <cellStyle name="Output 3 5 2 5" xfId="14097"/>
    <cellStyle name="Output 3 5 2 5 2" xfId="19875"/>
    <cellStyle name="Output 3 5 2 5 2 2" xfId="36545"/>
    <cellStyle name="Output 3 5 2 5 3" xfId="23025"/>
    <cellStyle name="Output 3 5 2 5 3 2" xfId="39727"/>
    <cellStyle name="Output 3 5 2 5 4" xfId="25807"/>
    <cellStyle name="Output 3 5 2 5 4 2" xfId="42546"/>
    <cellStyle name="Output 3 5 2 5 5" xfId="30770"/>
    <cellStyle name="Output 3 5 2 6" xfId="17591"/>
    <cellStyle name="Output 3 5 2 6 2" xfId="34268"/>
    <cellStyle name="Output 3 5 2 7" xfId="17102"/>
    <cellStyle name="Output 3 5 2 7 2" xfId="33777"/>
    <cellStyle name="Output 3 5 2 8" xfId="16863"/>
    <cellStyle name="Output 3 5 2 8 2" xfId="33538"/>
    <cellStyle name="Output 3 5 2 9" xfId="28178"/>
    <cellStyle name="Output 3 5 3" xfId="4649"/>
    <cellStyle name="Output 3 5 3 2" xfId="4650"/>
    <cellStyle name="Output 3 5 3 2 2" xfId="19516"/>
    <cellStyle name="Output 3 5 3 2 2 2" xfId="36186"/>
    <cellStyle name="Output 3 5 3 2 3" xfId="22677"/>
    <cellStyle name="Output 3 5 3 2 3 2" xfId="39377"/>
    <cellStyle name="Output 3 5 3 2 4" xfId="25518"/>
    <cellStyle name="Output 3 5 3 2 4 2" xfId="42256"/>
    <cellStyle name="Output 3 5 3 2 5" xfId="30334"/>
    <cellStyle name="Output 3 5 3 2 6" xfId="13660"/>
    <cellStyle name="Output 3 5 3 3" xfId="4651"/>
    <cellStyle name="Output 3 5 3 3 2" xfId="33883"/>
    <cellStyle name="Output 3 5 3 3 3" xfId="17206"/>
    <cellStyle name="Output 3 5 3 4" xfId="16545"/>
    <cellStyle name="Output 3 5 3 4 2" xfId="33217"/>
    <cellStyle name="Output 3 5 3 5" xfId="16160"/>
    <cellStyle name="Output 3 5 3 5 2" xfId="32825"/>
    <cellStyle name="Output 3 5 3 6" xfId="27742"/>
    <cellStyle name="Output 3 5 3 7" xfId="10972"/>
    <cellStyle name="Output 3 5 4" xfId="4652"/>
    <cellStyle name="Output 3 5 4 2" xfId="14243"/>
    <cellStyle name="Output 3 5 4 2 2" xfId="20006"/>
    <cellStyle name="Output 3 5 4 2 2 2" xfId="36676"/>
    <cellStyle name="Output 3 5 4 2 3" xfId="23152"/>
    <cellStyle name="Output 3 5 4 2 3 2" xfId="39855"/>
    <cellStyle name="Output 3 5 4 2 4" xfId="25931"/>
    <cellStyle name="Output 3 5 4 2 4 2" xfId="42670"/>
    <cellStyle name="Output 3 5 4 2 5" xfId="30916"/>
    <cellStyle name="Output 3 5 4 3" xfId="17720"/>
    <cellStyle name="Output 3 5 4 3 2" xfId="34397"/>
    <cellStyle name="Output 3 5 4 4" xfId="16246"/>
    <cellStyle name="Output 3 5 4 4 2" xfId="32911"/>
    <cellStyle name="Output 3 5 4 5" xfId="21216"/>
    <cellStyle name="Output 3 5 4 5 2" xfId="37887"/>
    <cellStyle name="Output 3 5 4 6" xfId="28323"/>
    <cellStyle name="Output 3 5 4 7" xfId="11569"/>
    <cellStyle name="Output 3 5 5" xfId="4653"/>
    <cellStyle name="Output 3 5 5 2" xfId="14327"/>
    <cellStyle name="Output 3 5 5 2 2" xfId="20090"/>
    <cellStyle name="Output 3 5 5 2 2 2" xfId="36760"/>
    <cellStyle name="Output 3 5 5 2 3" xfId="23234"/>
    <cellStyle name="Output 3 5 5 2 3 2" xfId="39939"/>
    <cellStyle name="Output 3 5 5 2 4" xfId="26014"/>
    <cellStyle name="Output 3 5 5 2 4 2" xfId="42753"/>
    <cellStyle name="Output 3 5 5 2 5" xfId="31000"/>
    <cellStyle name="Output 3 5 5 3" xfId="17804"/>
    <cellStyle name="Output 3 5 5 3 2" xfId="34481"/>
    <cellStyle name="Output 3 5 5 4" xfId="19718"/>
    <cellStyle name="Output 3 5 5 4 2" xfId="36388"/>
    <cellStyle name="Output 3 5 5 5" xfId="22778"/>
    <cellStyle name="Output 3 5 5 5 2" xfId="39478"/>
    <cellStyle name="Output 3 5 5 6" xfId="28405"/>
    <cellStyle name="Output 3 5 5 7" xfId="11653"/>
    <cellStyle name="Output 3 5 6" xfId="8261"/>
    <cellStyle name="Output 3 5 6 2" xfId="15032"/>
    <cellStyle name="Output 3 5 6 2 2" xfId="20742"/>
    <cellStyle name="Output 3 5 6 2 2 2" xfId="37411"/>
    <cellStyle name="Output 3 5 6 2 3" xfId="23869"/>
    <cellStyle name="Output 3 5 6 2 3 2" xfId="40580"/>
    <cellStyle name="Output 3 5 6 2 4" xfId="26610"/>
    <cellStyle name="Output 3 5 6 2 4 2" xfId="43351"/>
    <cellStyle name="Output 3 5 6 2 5" xfId="31703"/>
    <cellStyle name="Output 3 5 6 3" xfId="18454"/>
    <cellStyle name="Output 3 5 6 3 2" xfId="35131"/>
    <cellStyle name="Output 3 5 6 4" xfId="21696"/>
    <cellStyle name="Output 3 5 6 4 2" xfId="38371"/>
    <cellStyle name="Output 3 5 6 5" xfId="24703"/>
    <cellStyle name="Output 3 5 6 5 2" xfId="41424"/>
    <cellStyle name="Output 3 5 6 6" xfId="29105"/>
    <cellStyle name="Output 3 5 6 7" xfId="12358"/>
    <cellStyle name="Output 3 5 7" xfId="13256"/>
    <cellStyle name="Output 3 5 7 2" xfId="19178"/>
    <cellStyle name="Output 3 5 7 2 2" xfId="35849"/>
    <cellStyle name="Output 3 5 7 3" xfId="22365"/>
    <cellStyle name="Output 3 5 7 3 2" xfId="39058"/>
    <cellStyle name="Output 3 5 7 4" xfId="25245"/>
    <cellStyle name="Output 3 5 7 4 2" xfId="41981"/>
    <cellStyle name="Output 3 5 7 5" xfId="29932"/>
    <cellStyle name="Output 3 5 8" xfId="16849"/>
    <cellStyle name="Output 3 5 8 2" xfId="33524"/>
    <cellStyle name="Output 3 5 9" xfId="19556"/>
    <cellStyle name="Output 3 5 9 2" xfId="36227"/>
    <cellStyle name="Output 3 6" xfId="4654"/>
    <cellStyle name="Output 3 6 2" xfId="4655"/>
    <cellStyle name="Output 3 6 2 2" xfId="4656"/>
    <cellStyle name="Output 3 6 2 2 2" xfId="20065"/>
    <cellStyle name="Output 3 6 2 2 2 2" xfId="36735"/>
    <cellStyle name="Output 3 6 2 2 3" xfId="23209"/>
    <cellStyle name="Output 3 6 2 2 3 2" xfId="39914"/>
    <cellStyle name="Output 3 6 2 2 4" xfId="25989"/>
    <cellStyle name="Output 3 6 2 2 4 2" xfId="42728"/>
    <cellStyle name="Output 3 6 2 2 5" xfId="30975"/>
    <cellStyle name="Output 3 6 2 2 6" xfId="14302"/>
    <cellStyle name="Output 3 6 2 3" xfId="4657"/>
    <cellStyle name="Output 3 6 2 3 2" xfId="34456"/>
    <cellStyle name="Output 3 6 2 3 3" xfId="17779"/>
    <cellStyle name="Output 3 6 2 4" xfId="8262"/>
    <cellStyle name="Output 3 6 2 4 2" xfId="32382"/>
    <cellStyle name="Output 3 6 2 5" xfId="21660"/>
    <cellStyle name="Output 3 6 2 5 2" xfId="38335"/>
    <cellStyle name="Output 3 6 2 6" xfId="28380"/>
    <cellStyle name="Output 3 6 2 7" xfId="11628"/>
    <cellStyle name="Output 3 6 3" xfId="4658"/>
    <cellStyle name="Output 3 6 3 2" xfId="14566"/>
    <cellStyle name="Output 3 6 3 2 2" xfId="20329"/>
    <cellStyle name="Output 3 6 3 2 2 2" xfId="36998"/>
    <cellStyle name="Output 3 6 3 2 3" xfId="23470"/>
    <cellStyle name="Output 3 6 3 2 3 2" xfId="40178"/>
    <cellStyle name="Output 3 6 3 2 4" xfId="26252"/>
    <cellStyle name="Output 3 6 3 2 4 2" xfId="42992"/>
    <cellStyle name="Output 3 6 3 2 5" xfId="31238"/>
    <cellStyle name="Output 3 6 3 3" xfId="18043"/>
    <cellStyle name="Output 3 6 3 3 2" xfId="34719"/>
    <cellStyle name="Output 3 6 3 4" xfId="21297"/>
    <cellStyle name="Output 3 6 3 4 2" xfId="37969"/>
    <cellStyle name="Output 3 6 3 5" xfId="18424"/>
    <cellStyle name="Output 3 6 3 5 2" xfId="35100"/>
    <cellStyle name="Output 3 6 3 6" xfId="28641"/>
    <cellStyle name="Output 3 6 3 7" xfId="11892"/>
    <cellStyle name="Output 3 6 4" xfId="4659"/>
    <cellStyle name="Output 3 6 4 2" xfId="15176"/>
    <cellStyle name="Output 3 6 4 2 2" xfId="20850"/>
    <cellStyle name="Output 3 6 4 2 2 2" xfId="37519"/>
    <cellStyle name="Output 3 6 4 2 3" xfId="23970"/>
    <cellStyle name="Output 3 6 4 2 3 2" xfId="40683"/>
    <cellStyle name="Output 3 6 4 2 4" xfId="26705"/>
    <cellStyle name="Output 3 6 4 2 4 2" xfId="43446"/>
    <cellStyle name="Output 3 6 4 2 5" xfId="31847"/>
    <cellStyle name="Output 3 6 4 3" xfId="18587"/>
    <cellStyle name="Output 3 6 4 3 2" xfId="35264"/>
    <cellStyle name="Output 3 6 4 4" xfId="21812"/>
    <cellStyle name="Output 3 6 4 4 2" xfId="38490"/>
    <cellStyle name="Output 3 6 4 5" xfId="24796"/>
    <cellStyle name="Output 3 6 4 5 2" xfId="41519"/>
    <cellStyle name="Output 3 6 4 6" xfId="29249"/>
    <cellStyle name="Output 3 6 4 7" xfId="12537"/>
    <cellStyle name="Output 3 6 5" xfId="8263"/>
    <cellStyle name="Output 3 6 5 2" xfId="19596"/>
    <cellStyle name="Output 3 6 5 2 2" xfId="36267"/>
    <cellStyle name="Output 3 6 5 3" xfId="22751"/>
    <cellStyle name="Output 3 6 5 3 2" xfId="39451"/>
    <cellStyle name="Output 3 6 5 4" xfId="25581"/>
    <cellStyle name="Output 3 6 5 4 2" xfId="42319"/>
    <cellStyle name="Output 3 6 5 5" xfId="30444"/>
    <cellStyle name="Output 3 6 5 6" xfId="13770"/>
    <cellStyle name="Output 3 6 6" xfId="17282"/>
    <cellStyle name="Output 3 6 6 2" xfId="33959"/>
    <cellStyle name="Output 3 6 7" xfId="18670"/>
    <cellStyle name="Output 3 6 7 2" xfId="35347"/>
    <cellStyle name="Output 3 6 8" xfId="16175"/>
    <cellStyle name="Output 3 6 8 2" xfId="32840"/>
    <cellStyle name="Output 3 6 9" xfId="27852"/>
    <cellStyle name="Output 3 7" xfId="4660"/>
    <cellStyle name="Output 3 7 10" xfId="11155"/>
    <cellStyle name="Output 3 7 2" xfId="11672"/>
    <cellStyle name="Output 3 7 2 2" xfId="14346"/>
    <cellStyle name="Output 3 7 2 2 2" xfId="20109"/>
    <cellStyle name="Output 3 7 2 2 2 2" xfId="36779"/>
    <cellStyle name="Output 3 7 2 2 3" xfId="23252"/>
    <cellStyle name="Output 3 7 2 2 3 2" xfId="39958"/>
    <cellStyle name="Output 3 7 2 2 4" xfId="26033"/>
    <cellStyle name="Output 3 7 2 2 4 2" xfId="42772"/>
    <cellStyle name="Output 3 7 2 2 5" xfId="31019"/>
    <cellStyle name="Output 3 7 2 3" xfId="17823"/>
    <cellStyle name="Output 3 7 2 3 2" xfId="34500"/>
    <cellStyle name="Output 3 7 2 4" xfId="19774"/>
    <cellStyle name="Output 3 7 2 4 2" xfId="36444"/>
    <cellStyle name="Output 3 7 2 5" xfId="24345"/>
    <cellStyle name="Output 3 7 2 5 2" xfId="41063"/>
    <cellStyle name="Output 3 7 2 6" xfId="28423"/>
    <cellStyle name="Output 3 7 3" xfId="11933"/>
    <cellStyle name="Output 3 7 3 2" xfId="14607"/>
    <cellStyle name="Output 3 7 3 2 2" xfId="20370"/>
    <cellStyle name="Output 3 7 3 2 2 2" xfId="37039"/>
    <cellStyle name="Output 3 7 3 2 3" xfId="23511"/>
    <cellStyle name="Output 3 7 3 2 3 2" xfId="40219"/>
    <cellStyle name="Output 3 7 3 2 4" xfId="26293"/>
    <cellStyle name="Output 3 7 3 2 4 2" xfId="43033"/>
    <cellStyle name="Output 3 7 3 2 5" xfId="31279"/>
    <cellStyle name="Output 3 7 3 3" xfId="18084"/>
    <cellStyle name="Output 3 7 3 3 2" xfId="34760"/>
    <cellStyle name="Output 3 7 3 4" xfId="21338"/>
    <cellStyle name="Output 3 7 3 4 2" xfId="38010"/>
    <cellStyle name="Output 3 7 3 5" xfId="24388"/>
    <cellStyle name="Output 3 7 3 5 2" xfId="41106"/>
    <cellStyle name="Output 3 7 3 6" xfId="28682"/>
    <cellStyle name="Output 3 7 4" xfId="12660"/>
    <cellStyle name="Output 3 7 4 2" xfId="15285"/>
    <cellStyle name="Output 3 7 4 2 2" xfId="20928"/>
    <cellStyle name="Output 3 7 4 2 2 2" xfId="37597"/>
    <cellStyle name="Output 3 7 4 2 3" xfId="24045"/>
    <cellStyle name="Output 3 7 4 2 3 2" xfId="40759"/>
    <cellStyle name="Output 3 7 4 2 4" xfId="26771"/>
    <cellStyle name="Output 3 7 4 2 4 2" xfId="43512"/>
    <cellStyle name="Output 3 7 4 2 5" xfId="31956"/>
    <cellStyle name="Output 3 7 4 3" xfId="18677"/>
    <cellStyle name="Output 3 7 4 3 2" xfId="35354"/>
    <cellStyle name="Output 3 7 4 4" xfId="21894"/>
    <cellStyle name="Output 3 7 4 4 2" xfId="38573"/>
    <cellStyle name="Output 3 7 4 5" xfId="24861"/>
    <cellStyle name="Output 3 7 4 5 2" xfId="41585"/>
    <cellStyle name="Output 3 7 4 6" xfId="29358"/>
    <cellStyle name="Output 3 7 5" xfId="13854"/>
    <cellStyle name="Output 3 7 5 2" xfId="19651"/>
    <cellStyle name="Output 3 7 5 2 2" xfId="36322"/>
    <cellStyle name="Output 3 7 5 3" xfId="22803"/>
    <cellStyle name="Output 3 7 5 3 2" xfId="39504"/>
    <cellStyle name="Output 3 7 5 4" xfId="25622"/>
    <cellStyle name="Output 3 7 5 4 2" xfId="42360"/>
    <cellStyle name="Output 3 7 5 5" xfId="30528"/>
    <cellStyle name="Output 3 7 6" xfId="17335"/>
    <cellStyle name="Output 3 7 6 2" xfId="34012"/>
    <cellStyle name="Output 3 7 7" xfId="16517"/>
    <cellStyle name="Output 3 7 7 2" xfId="33189"/>
    <cellStyle name="Output 3 7 8" xfId="23838"/>
    <cellStyle name="Output 3 7 8 2" xfId="40549"/>
    <cellStyle name="Output 3 7 9" xfId="27936"/>
    <cellStyle name="Output 3 8" xfId="4661"/>
    <cellStyle name="Output 3 8 2" xfId="4662"/>
    <cellStyle name="Output 3 8 2 2" xfId="4663"/>
    <cellStyle name="Output 3 8 2 2 2" xfId="20789"/>
    <cellStyle name="Output 3 8 2 2 2 2" xfId="37458"/>
    <cellStyle name="Output 3 8 2 2 3" xfId="23911"/>
    <cellStyle name="Output 3 8 2 2 3 2" xfId="40624"/>
    <cellStyle name="Output 3 8 2 2 4" xfId="26650"/>
    <cellStyle name="Output 3 8 2 2 4 2" xfId="43391"/>
    <cellStyle name="Output 3 8 2 2 5" xfId="31766"/>
    <cellStyle name="Output 3 8 2 2 6" xfId="15095"/>
    <cellStyle name="Output 3 8 2 3" xfId="4664"/>
    <cellStyle name="Output 3 8 2 3 2" xfId="35179"/>
    <cellStyle name="Output 3 8 2 3 3" xfId="18502"/>
    <cellStyle name="Output 3 8 2 4" xfId="21739"/>
    <cellStyle name="Output 3 8 2 4 2" xfId="38416"/>
    <cellStyle name="Output 3 8 2 5" xfId="24741"/>
    <cellStyle name="Output 3 8 2 5 2" xfId="41464"/>
    <cellStyle name="Output 3 8 2 6" xfId="29168"/>
    <cellStyle name="Output 3 8 2 7" xfId="12427"/>
    <cellStyle name="Output 3 8 3" xfId="4665"/>
    <cellStyle name="Output 3 8 3 2" xfId="19269"/>
    <cellStyle name="Output 3 8 3 2 2" xfId="35940"/>
    <cellStyle name="Output 3 8 3 3" xfId="22449"/>
    <cellStyle name="Output 3 8 3 3 2" xfId="39142"/>
    <cellStyle name="Output 3 8 3 4" xfId="25314"/>
    <cellStyle name="Output 3 8 3 4 2" xfId="42050"/>
    <cellStyle name="Output 3 8 3 5" xfId="30068"/>
    <cellStyle name="Output 3 8 3 6" xfId="13392"/>
    <cellStyle name="Output 3 8 4" xfId="4666"/>
    <cellStyle name="Output 3 8 4 2" xfId="33624"/>
    <cellStyle name="Output 3 8 4 3" xfId="16948"/>
    <cellStyle name="Output 3 8 5" xfId="8264"/>
    <cellStyle name="Output 3 8 5 2" xfId="37920"/>
    <cellStyle name="Output 3 8 6" xfId="21010"/>
    <cellStyle name="Output 3 8 6 2" xfId="37679"/>
    <cellStyle name="Output 3 8 7" xfId="27479"/>
    <cellStyle name="Output 3 9" xfId="4667"/>
    <cellStyle name="Output 3 9 2" xfId="4668"/>
    <cellStyle name="Output 3 9 2 2" xfId="4669"/>
    <cellStyle name="Output 3 9 2 3" xfId="4670"/>
    <cellStyle name="Output 3 9 2 4" xfId="18991"/>
    <cellStyle name="Output 3 9 3" xfId="4671"/>
    <cellStyle name="Output 3 9 3 2" xfId="38882"/>
    <cellStyle name="Output 3 9 4" xfId="4672"/>
    <cellStyle name="Output 3 9 4 2" xfId="41836"/>
    <cellStyle name="Output 3 9 5" xfId="8265"/>
    <cellStyle name="Output 3 9 6" xfId="13049"/>
    <cellStyle name="Output 4" xfId="4673"/>
    <cellStyle name="Output 4 10" xfId="4674"/>
    <cellStyle name="Output 4 10 2" xfId="4675"/>
    <cellStyle name="Output 4 10 2 2" xfId="4676"/>
    <cellStyle name="Output 4 10 2 3" xfId="4677"/>
    <cellStyle name="Output 4 10 3" xfId="4678"/>
    <cellStyle name="Output 4 10 4" xfId="4679"/>
    <cellStyle name="Output 4 10 5" xfId="8266"/>
    <cellStyle name="Output 4 11" xfId="4680"/>
    <cellStyle name="Output 4 11 2" xfId="4681"/>
    <cellStyle name="Output 4 11 2 2" xfId="4682"/>
    <cellStyle name="Output 4 11 2 3" xfId="4683"/>
    <cellStyle name="Output 4 11 3" xfId="4684"/>
    <cellStyle name="Output 4 11 4" xfId="4685"/>
    <cellStyle name="Output 4 11 5" xfId="8267"/>
    <cellStyle name="Output 4 12" xfId="4686"/>
    <cellStyle name="Output 4 12 2" xfId="4687"/>
    <cellStyle name="Output 4 12 2 2" xfId="4688"/>
    <cellStyle name="Output 4 12 2 3" xfId="4689"/>
    <cellStyle name="Output 4 12 3" xfId="4690"/>
    <cellStyle name="Output 4 12 4" xfId="4691"/>
    <cellStyle name="Output 4 12 5" xfId="8268"/>
    <cellStyle name="Output 4 13" xfId="4692"/>
    <cellStyle name="Output 4 13 2" xfId="4693"/>
    <cellStyle name="Output 4 13 2 2" xfId="4694"/>
    <cellStyle name="Output 4 13 2 3" xfId="4695"/>
    <cellStyle name="Output 4 13 3" xfId="4696"/>
    <cellStyle name="Output 4 13 4" xfId="4697"/>
    <cellStyle name="Output 4 13 5" xfId="8269"/>
    <cellStyle name="Output 4 14" xfId="4698"/>
    <cellStyle name="Output 4 14 2" xfId="4699"/>
    <cellStyle name="Output 4 14 2 2" xfId="4700"/>
    <cellStyle name="Output 4 14 2 3" xfId="4701"/>
    <cellStyle name="Output 4 14 3" xfId="4702"/>
    <cellStyle name="Output 4 14 4" xfId="4703"/>
    <cellStyle name="Output 4 14 5" xfId="8270"/>
    <cellStyle name="Output 4 15" xfId="4704"/>
    <cellStyle name="Output 4 15 2" xfId="4705"/>
    <cellStyle name="Output 4 15 2 2" xfId="4706"/>
    <cellStyle name="Output 4 15 2 3" xfId="4707"/>
    <cellStyle name="Output 4 15 3" xfId="4708"/>
    <cellStyle name="Output 4 15 4" xfId="4709"/>
    <cellStyle name="Output 4 15 5" xfId="8271"/>
    <cellStyle name="Output 4 16" xfId="4710"/>
    <cellStyle name="Output 4 16 2" xfId="4711"/>
    <cellStyle name="Output 4 16 3" xfId="4712"/>
    <cellStyle name="Output 4 16 4" xfId="8272"/>
    <cellStyle name="Output 4 17" xfId="4713"/>
    <cellStyle name="Output 4 18" xfId="4714"/>
    <cellStyle name="Output 4 19" xfId="8273"/>
    <cellStyle name="Output 4 2" xfId="4715"/>
    <cellStyle name="Output 4 2 10" xfId="27211"/>
    <cellStyle name="Output 4 2 11" xfId="10320"/>
    <cellStyle name="Output 4 2 2" xfId="4716"/>
    <cellStyle name="Output 4 2 2 10" xfId="11288"/>
    <cellStyle name="Output 4 2 2 2" xfId="4717"/>
    <cellStyle name="Output 4 2 2 2 2" xfId="4718"/>
    <cellStyle name="Output 4 2 2 2 2 2" xfId="20204"/>
    <cellStyle name="Output 4 2 2 2 2 2 2" xfId="36873"/>
    <cellStyle name="Output 4 2 2 2 2 3" xfId="23345"/>
    <cellStyle name="Output 4 2 2 2 2 3 2" xfId="40053"/>
    <cellStyle name="Output 4 2 2 2 2 4" xfId="26127"/>
    <cellStyle name="Output 4 2 2 2 2 4 2" xfId="42867"/>
    <cellStyle name="Output 4 2 2 2 2 5" xfId="31113"/>
    <cellStyle name="Output 4 2 2 2 2 6" xfId="14441"/>
    <cellStyle name="Output 4 2 2 2 3" xfId="4719"/>
    <cellStyle name="Output 4 2 2 2 3 2" xfId="34594"/>
    <cellStyle name="Output 4 2 2 2 3 3" xfId="17918"/>
    <cellStyle name="Output 4 2 2 2 4" xfId="8274"/>
    <cellStyle name="Output 4 2 2 2 4 2" xfId="37906"/>
    <cellStyle name="Output 4 2 2 2 4 3" xfId="21235"/>
    <cellStyle name="Output 4 2 2 2 5" xfId="22920"/>
    <cellStyle name="Output 4 2 2 2 5 2" xfId="39622"/>
    <cellStyle name="Output 4 2 2 2 6" xfId="28516"/>
    <cellStyle name="Output 4 2 2 2 7" xfId="11767"/>
    <cellStyle name="Output 4 2 2 3" xfId="4720"/>
    <cellStyle name="Output 4 2 2 3 2" xfId="4721"/>
    <cellStyle name="Output 4 2 2 3 2 2" xfId="20462"/>
    <cellStyle name="Output 4 2 2 3 2 2 2" xfId="37130"/>
    <cellStyle name="Output 4 2 2 3 2 3" xfId="23601"/>
    <cellStyle name="Output 4 2 2 3 2 3 2" xfId="40311"/>
    <cellStyle name="Output 4 2 2 3 2 4" xfId="26384"/>
    <cellStyle name="Output 4 2 2 3 2 4 2" xfId="43125"/>
    <cellStyle name="Output 4 2 2 3 2 5" xfId="31370"/>
    <cellStyle name="Output 4 2 2 3 2 6" xfId="14699"/>
    <cellStyle name="Output 4 2 2 3 3" xfId="4722"/>
    <cellStyle name="Output 4 2 2 3 3 2" xfId="34851"/>
    <cellStyle name="Output 4 2 2 3 3 3" xfId="18176"/>
    <cellStyle name="Output 4 2 2 3 4" xfId="21428"/>
    <cellStyle name="Output 4 2 2 3 4 2" xfId="38102"/>
    <cellStyle name="Output 4 2 2 3 5" xfId="24478"/>
    <cellStyle name="Output 4 2 2 3 5 2" xfId="41198"/>
    <cellStyle name="Output 4 2 2 3 6" xfId="28772"/>
    <cellStyle name="Output 4 2 2 3 7" xfId="12025"/>
    <cellStyle name="Output 4 2 2 4" xfId="4723"/>
    <cellStyle name="Output 4 2 2 4 2" xfId="15415"/>
    <cellStyle name="Output 4 2 2 4 2 2" xfId="21053"/>
    <cellStyle name="Output 4 2 2 4 2 2 2" xfId="37722"/>
    <cellStyle name="Output 4 2 2 4 2 3" xfId="24163"/>
    <cellStyle name="Output 4 2 2 4 2 3 2" xfId="40880"/>
    <cellStyle name="Output 4 2 2 4 2 4" xfId="26881"/>
    <cellStyle name="Output 4 2 2 4 2 4 2" xfId="43622"/>
    <cellStyle name="Output 4 2 2 4 2 5" xfId="32086"/>
    <cellStyle name="Output 4 2 2 4 3" xfId="18810"/>
    <cellStyle name="Output 4 2 2 4 3 2" xfId="35488"/>
    <cellStyle name="Output 4 2 2 4 4" xfId="22017"/>
    <cellStyle name="Output 4 2 2 4 4 2" xfId="38699"/>
    <cellStyle name="Output 4 2 2 4 5" xfId="24968"/>
    <cellStyle name="Output 4 2 2 4 5 2" xfId="41695"/>
    <cellStyle name="Output 4 2 2 4 6" xfId="29488"/>
    <cellStyle name="Output 4 2 2 4 7" xfId="12800"/>
    <cellStyle name="Output 4 2 2 5" xfId="4724"/>
    <cellStyle name="Output 4 2 2 5 2" xfId="19758"/>
    <cellStyle name="Output 4 2 2 5 2 2" xfId="36428"/>
    <cellStyle name="Output 4 2 2 5 3" xfId="22905"/>
    <cellStyle name="Output 4 2 2 5 3 2" xfId="39607"/>
    <cellStyle name="Output 4 2 2 5 4" xfId="25713"/>
    <cellStyle name="Output 4 2 2 5 4 2" xfId="42452"/>
    <cellStyle name="Output 4 2 2 5 5" xfId="30638"/>
    <cellStyle name="Output 4 2 2 5 6" xfId="13965"/>
    <cellStyle name="Output 4 2 2 6" xfId="8275"/>
    <cellStyle name="Output 4 2 2 6 2" xfId="34136"/>
    <cellStyle name="Output 4 2 2 6 3" xfId="17459"/>
    <cellStyle name="Output 4 2 2 7" xfId="20590"/>
    <cellStyle name="Output 4 2 2 7 2" xfId="37258"/>
    <cellStyle name="Output 4 2 2 8" xfId="23713"/>
    <cellStyle name="Output 4 2 2 8 2" xfId="40423"/>
    <cellStyle name="Output 4 2 2 9" xfId="28046"/>
    <cellStyle name="Output 4 2 3" xfId="4725"/>
    <cellStyle name="Output 4 2 3 2" xfId="4726"/>
    <cellStyle name="Output 4 2 3 2 2" xfId="4727"/>
    <cellStyle name="Output 4 2 3 2 2 2" xfId="36051"/>
    <cellStyle name="Output 4 2 3 2 2 3" xfId="19381"/>
    <cellStyle name="Output 4 2 3 2 3" xfId="4728"/>
    <cellStyle name="Output 4 2 3 2 3 2" xfId="39250"/>
    <cellStyle name="Output 4 2 3 2 3 3" xfId="22551"/>
    <cellStyle name="Output 4 2 3 2 4" xfId="8276"/>
    <cellStyle name="Output 4 2 3 2 4 2" xfId="42148"/>
    <cellStyle name="Output 4 2 3 2 4 3" xfId="25410"/>
    <cellStyle name="Output 4 2 3 2 5" xfId="30188"/>
    <cellStyle name="Output 4 2 3 2 6" xfId="13514"/>
    <cellStyle name="Output 4 2 3 3" xfId="4729"/>
    <cellStyle name="Output 4 2 3 3 2" xfId="33739"/>
    <cellStyle name="Output 4 2 3 3 3" xfId="17064"/>
    <cellStyle name="Output 4 2 3 4" xfId="4730"/>
    <cellStyle name="Output 4 2 3 4 2" xfId="33249"/>
    <cellStyle name="Output 4 2 3 4 3" xfId="16576"/>
    <cellStyle name="Output 4 2 3 5" xfId="23037"/>
    <cellStyle name="Output 4 2 3 5 2" xfId="39739"/>
    <cellStyle name="Output 4 2 3 6" xfId="27597"/>
    <cellStyle name="Output 4 2 3 7" xfId="10822"/>
    <cellStyle name="Output 4 2 4" xfId="4731"/>
    <cellStyle name="Output 4 2 4 2" xfId="4732"/>
    <cellStyle name="Output 4 2 4 2 2" xfId="19899"/>
    <cellStyle name="Output 4 2 4 2 2 2" xfId="36569"/>
    <cellStyle name="Output 4 2 4 2 3" xfId="23046"/>
    <cellStyle name="Output 4 2 4 2 3 2" xfId="39748"/>
    <cellStyle name="Output 4 2 4 2 4" xfId="25824"/>
    <cellStyle name="Output 4 2 4 2 4 2" xfId="42563"/>
    <cellStyle name="Output 4 2 4 2 5" xfId="30809"/>
    <cellStyle name="Output 4 2 4 2 6" xfId="14136"/>
    <cellStyle name="Output 4 2 4 3" xfId="4733"/>
    <cellStyle name="Output 4 2 4 3 2" xfId="34290"/>
    <cellStyle name="Output 4 2 4 3 3" xfId="17613"/>
    <cellStyle name="Output 4 2 4 4" xfId="8277"/>
    <cellStyle name="Output 4 2 4 4 2" xfId="35198"/>
    <cellStyle name="Output 4 2 4 4 3" xfId="18521"/>
    <cellStyle name="Output 4 2 4 5" xfId="16075"/>
    <cellStyle name="Output 4 2 4 5 2" xfId="32743"/>
    <cellStyle name="Output 4 2 4 6" xfId="28217"/>
    <cellStyle name="Output 4 2 4 7" xfId="11462"/>
    <cellStyle name="Output 4 2 5" xfId="4734"/>
    <cellStyle name="Output 4 2 5 2" xfId="4735"/>
    <cellStyle name="Output 4 2 5 2 2" xfId="20623"/>
    <cellStyle name="Output 4 2 5 2 2 2" xfId="37291"/>
    <cellStyle name="Output 4 2 5 2 3" xfId="23756"/>
    <cellStyle name="Output 4 2 5 2 3 2" xfId="40467"/>
    <cellStyle name="Output 4 2 5 2 4" xfId="26516"/>
    <cellStyle name="Output 4 2 5 2 4 2" xfId="43257"/>
    <cellStyle name="Output 4 2 5 2 5" xfId="31571"/>
    <cellStyle name="Output 4 2 5 2 6" xfId="14900"/>
    <cellStyle name="Output 4 2 5 3" xfId="4736"/>
    <cellStyle name="Output 4 2 5 3 2" xfId="35011"/>
    <cellStyle name="Output 4 2 5 3 3" xfId="18336"/>
    <cellStyle name="Output 4 2 5 4" xfId="8278"/>
    <cellStyle name="Output 4 2 5 4 2" xfId="38256"/>
    <cellStyle name="Output 4 2 5 4 3" xfId="21581"/>
    <cellStyle name="Output 4 2 5 5" xfId="24609"/>
    <cellStyle name="Output 4 2 5 5 2" xfId="41330"/>
    <cellStyle name="Output 4 2 5 6" xfId="28973"/>
    <cellStyle name="Output 4 2 5 7" xfId="12226"/>
    <cellStyle name="Output 4 2 6" xfId="4737"/>
    <cellStyle name="Output 4 2 6 2" xfId="4738"/>
    <cellStyle name="Output 4 2 6 2 2" xfId="35729"/>
    <cellStyle name="Output 4 2 6 2 3" xfId="19059"/>
    <cellStyle name="Output 4 2 6 3" xfId="4739"/>
    <cellStyle name="Output 4 2 6 3 2" xfId="38946"/>
    <cellStyle name="Output 4 2 6 3 3" xfId="22254"/>
    <cellStyle name="Output 4 2 6 4" xfId="25151"/>
    <cellStyle name="Output 4 2 6 4 2" xfId="41887"/>
    <cellStyle name="Output 4 2 6 5" xfId="29800"/>
    <cellStyle name="Output 4 2 6 6" xfId="13124"/>
    <cellStyle name="Output 4 2 7" xfId="4740"/>
    <cellStyle name="Output 4 2 7 2" xfId="33320"/>
    <cellStyle name="Output 4 2 7 3" xfId="16648"/>
    <cellStyle name="Output 4 2 8" xfId="4741"/>
    <cellStyle name="Output 4 2 8 2" xfId="33284"/>
    <cellStyle name="Output 4 2 8 3" xfId="16611"/>
    <cellStyle name="Output 4 2 9" xfId="8279"/>
    <cellStyle name="Output 4 2 9 2" xfId="32767"/>
    <cellStyle name="Output 4 2 9 3" xfId="16103"/>
    <cellStyle name="Output 4 20" xfId="10026"/>
    <cellStyle name="Output 4 3" xfId="4742"/>
    <cellStyle name="Output 4 3 10" xfId="27236"/>
    <cellStyle name="Output 4 3 11" xfId="10443"/>
    <cellStyle name="Output 4 3 2" xfId="4743"/>
    <cellStyle name="Output 4 3 2 10" xfId="11317"/>
    <cellStyle name="Output 4 3 2 2" xfId="4744"/>
    <cellStyle name="Output 4 3 2 2 2" xfId="14460"/>
    <cellStyle name="Output 4 3 2 2 2 2" xfId="20223"/>
    <cellStyle name="Output 4 3 2 2 2 2 2" xfId="36892"/>
    <cellStyle name="Output 4 3 2 2 2 3" xfId="23364"/>
    <cellStyle name="Output 4 3 2 2 2 3 2" xfId="40072"/>
    <cellStyle name="Output 4 3 2 2 2 4" xfId="26146"/>
    <cellStyle name="Output 4 3 2 2 2 4 2" xfId="42886"/>
    <cellStyle name="Output 4 3 2 2 2 5" xfId="31132"/>
    <cellStyle name="Output 4 3 2 2 3" xfId="17937"/>
    <cellStyle name="Output 4 3 2 2 3 2" xfId="34613"/>
    <cellStyle name="Output 4 3 2 2 4" xfId="19473"/>
    <cellStyle name="Output 4 3 2 2 4 2" xfId="36143"/>
    <cellStyle name="Output 4 3 2 2 5" xfId="16713"/>
    <cellStyle name="Output 4 3 2 2 5 2" xfId="33387"/>
    <cellStyle name="Output 4 3 2 2 6" xfId="28535"/>
    <cellStyle name="Output 4 3 2 2 7" xfId="11786"/>
    <cellStyle name="Output 4 3 2 3" xfId="4745"/>
    <cellStyle name="Output 4 3 2 3 2" xfId="14714"/>
    <cellStyle name="Output 4 3 2 3 2 2" xfId="20477"/>
    <cellStyle name="Output 4 3 2 3 2 2 2" xfId="37145"/>
    <cellStyle name="Output 4 3 2 3 2 3" xfId="23616"/>
    <cellStyle name="Output 4 3 2 3 2 3 2" xfId="40326"/>
    <cellStyle name="Output 4 3 2 3 2 4" xfId="26399"/>
    <cellStyle name="Output 4 3 2 3 2 4 2" xfId="43140"/>
    <cellStyle name="Output 4 3 2 3 2 5" xfId="31385"/>
    <cellStyle name="Output 4 3 2 3 3" xfId="18191"/>
    <cellStyle name="Output 4 3 2 3 3 2" xfId="34866"/>
    <cellStyle name="Output 4 3 2 3 4" xfId="21443"/>
    <cellStyle name="Output 4 3 2 3 4 2" xfId="38117"/>
    <cellStyle name="Output 4 3 2 3 5" xfId="24493"/>
    <cellStyle name="Output 4 3 2 3 5 2" xfId="41213"/>
    <cellStyle name="Output 4 3 2 3 6" xfId="28787"/>
    <cellStyle name="Output 4 3 2 3 7" xfId="12040"/>
    <cellStyle name="Output 4 3 2 4" xfId="8280"/>
    <cellStyle name="Output 4 3 2 4 2" xfId="15442"/>
    <cellStyle name="Output 4 3 2 4 2 2" xfId="21078"/>
    <cellStyle name="Output 4 3 2 4 2 2 2" xfId="37747"/>
    <cellStyle name="Output 4 3 2 4 2 3" xfId="24190"/>
    <cellStyle name="Output 4 3 2 4 2 3 2" xfId="40907"/>
    <cellStyle name="Output 4 3 2 4 2 4" xfId="26898"/>
    <cellStyle name="Output 4 3 2 4 2 4 2" xfId="43639"/>
    <cellStyle name="Output 4 3 2 4 2 5" xfId="32113"/>
    <cellStyle name="Output 4 3 2 4 3" xfId="18837"/>
    <cellStyle name="Output 4 3 2 4 3 2" xfId="35515"/>
    <cellStyle name="Output 4 3 2 4 4" xfId="22045"/>
    <cellStyle name="Output 4 3 2 4 4 2" xfId="38727"/>
    <cellStyle name="Output 4 3 2 4 5" xfId="24985"/>
    <cellStyle name="Output 4 3 2 4 5 2" xfId="41712"/>
    <cellStyle name="Output 4 3 2 4 6" xfId="29515"/>
    <cellStyle name="Output 4 3 2 4 7" xfId="12829"/>
    <cellStyle name="Output 4 3 2 5" xfId="13990"/>
    <cellStyle name="Output 4 3 2 5 2" xfId="19781"/>
    <cellStyle name="Output 4 3 2 5 2 2" xfId="36451"/>
    <cellStyle name="Output 4 3 2 5 3" xfId="22930"/>
    <cellStyle name="Output 4 3 2 5 3 2" xfId="39632"/>
    <cellStyle name="Output 4 3 2 5 4" xfId="25728"/>
    <cellStyle name="Output 4 3 2 5 4 2" xfId="42467"/>
    <cellStyle name="Output 4 3 2 5 5" xfId="30663"/>
    <cellStyle name="Output 4 3 2 6" xfId="17488"/>
    <cellStyle name="Output 4 3 2 6 2" xfId="34165"/>
    <cellStyle name="Output 4 3 2 7" xfId="16508"/>
    <cellStyle name="Output 4 3 2 7 2" xfId="33180"/>
    <cellStyle name="Output 4 3 2 8" xfId="16054"/>
    <cellStyle name="Output 4 3 2 8 2" xfId="32722"/>
    <cellStyle name="Output 4 3 2 9" xfId="28071"/>
    <cellStyle name="Output 4 3 3" xfId="4746"/>
    <cellStyle name="Output 4 3 3 2" xfId="4747"/>
    <cellStyle name="Output 4 3 3 2 2" xfId="19420"/>
    <cellStyle name="Output 4 3 3 2 2 2" xfId="36090"/>
    <cellStyle name="Output 4 3 3 2 3" xfId="22589"/>
    <cellStyle name="Output 4 3 3 2 3 2" xfId="39288"/>
    <cellStyle name="Output 4 3 3 2 4" xfId="25439"/>
    <cellStyle name="Output 4 3 3 2 4 2" xfId="42177"/>
    <cellStyle name="Output 4 3 3 2 5" xfId="30227"/>
    <cellStyle name="Output 4 3 3 2 6" xfId="13553"/>
    <cellStyle name="Output 4 3 3 3" xfId="4748"/>
    <cellStyle name="Output 4 3 3 3 2" xfId="33781"/>
    <cellStyle name="Output 4 3 3 3 3" xfId="17105"/>
    <cellStyle name="Output 4 3 3 4" xfId="15886"/>
    <cellStyle name="Output 4 3 3 4 2" xfId="32550"/>
    <cellStyle name="Output 4 3 3 5" xfId="17601"/>
    <cellStyle name="Output 4 3 3 5 2" xfId="34278"/>
    <cellStyle name="Output 4 3 3 6" xfId="27636"/>
    <cellStyle name="Output 4 3 3 7" xfId="10865"/>
    <cellStyle name="Output 4 3 4" xfId="4749"/>
    <cellStyle name="Output 4 3 4 2" xfId="14160"/>
    <cellStyle name="Output 4 3 4 2 2" xfId="19923"/>
    <cellStyle name="Output 4 3 4 2 2 2" xfId="36593"/>
    <cellStyle name="Output 4 3 4 2 3" xfId="23069"/>
    <cellStyle name="Output 4 3 4 2 3 2" xfId="39772"/>
    <cellStyle name="Output 4 3 4 2 4" xfId="25848"/>
    <cellStyle name="Output 4 3 4 2 4 2" xfId="42587"/>
    <cellStyle name="Output 4 3 4 2 5" xfId="30833"/>
    <cellStyle name="Output 4 3 4 3" xfId="17637"/>
    <cellStyle name="Output 4 3 4 3 2" xfId="34314"/>
    <cellStyle name="Output 4 3 4 4" xfId="17101"/>
    <cellStyle name="Output 4 3 4 4 2" xfId="33776"/>
    <cellStyle name="Output 4 3 4 5" xfId="24351"/>
    <cellStyle name="Output 4 3 4 5 2" xfId="41069"/>
    <cellStyle name="Output 4 3 4 6" xfId="28240"/>
    <cellStyle name="Output 4 3 4 7" xfId="11486"/>
    <cellStyle name="Output 4 3 5" xfId="4750"/>
    <cellStyle name="Output 4 3 5 2" xfId="14925"/>
    <cellStyle name="Output 4 3 5 2 2" xfId="20648"/>
    <cellStyle name="Output 4 3 5 2 2 2" xfId="37316"/>
    <cellStyle name="Output 4 3 5 2 3" xfId="23778"/>
    <cellStyle name="Output 4 3 5 2 3 2" xfId="40489"/>
    <cellStyle name="Output 4 3 5 2 4" xfId="26531"/>
    <cellStyle name="Output 4 3 5 2 4 2" xfId="43272"/>
    <cellStyle name="Output 4 3 5 2 5" xfId="31596"/>
    <cellStyle name="Output 4 3 5 3" xfId="18361"/>
    <cellStyle name="Output 4 3 5 3 2" xfId="35036"/>
    <cellStyle name="Output 4 3 5 4" xfId="21604"/>
    <cellStyle name="Output 4 3 5 4 2" xfId="38279"/>
    <cellStyle name="Output 4 3 5 5" xfId="24624"/>
    <cellStyle name="Output 4 3 5 5 2" xfId="41345"/>
    <cellStyle name="Output 4 3 5 6" xfId="28998"/>
    <cellStyle name="Output 4 3 5 7" xfId="12251"/>
    <cellStyle name="Output 4 3 6" xfId="8281"/>
    <cellStyle name="Output 4 3 6 2" xfId="19083"/>
    <cellStyle name="Output 4 3 6 2 2" xfId="35754"/>
    <cellStyle name="Output 4 3 6 3" xfId="22275"/>
    <cellStyle name="Output 4 3 6 3 2" xfId="38968"/>
    <cellStyle name="Output 4 3 6 4" xfId="25166"/>
    <cellStyle name="Output 4 3 6 4 2" xfId="41902"/>
    <cellStyle name="Output 4 3 6 5" xfId="29825"/>
    <cellStyle name="Output 4 3 6 6" xfId="13149"/>
    <cellStyle name="Output 4 3 7" xfId="16736"/>
    <cellStyle name="Output 4 3 7 2" xfId="33410"/>
    <cellStyle name="Output 4 3 8" xfId="21180"/>
    <cellStyle name="Output 4 3 8 2" xfId="37850"/>
    <cellStyle name="Output 4 3 9" xfId="24308"/>
    <cellStyle name="Output 4 3 9 2" xfId="41026"/>
    <cellStyle name="Output 4 4" xfId="4751"/>
    <cellStyle name="Output 4 4 10" xfId="27281"/>
    <cellStyle name="Output 4 4 11" xfId="10492"/>
    <cellStyle name="Output 4 4 2" xfId="4752"/>
    <cellStyle name="Output 4 4 2 10" xfId="11357"/>
    <cellStyle name="Output 4 4 2 2" xfId="4753"/>
    <cellStyle name="Output 4 4 2 2 2" xfId="14498"/>
    <cellStyle name="Output 4 4 2 2 2 2" xfId="20261"/>
    <cellStyle name="Output 4 4 2 2 2 2 2" xfId="36930"/>
    <cellStyle name="Output 4 4 2 2 2 3" xfId="23402"/>
    <cellStyle name="Output 4 4 2 2 2 3 2" xfId="40110"/>
    <cellStyle name="Output 4 4 2 2 2 4" xfId="26184"/>
    <cellStyle name="Output 4 4 2 2 2 4 2" xfId="42924"/>
    <cellStyle name="Output 4 4 2 2 2 5" xfId="31170"/>
    <cellStyle name="Output 4 4 2 2 3" xfId="17975"/>
    <cellStyle name="Output 4 4 2 2 3 2" xfId="34651"/>
    <cellStyle name="Output 4 4 2 2 4" xfId="9778"/>
    <cellStyle name="Output 4 4 2 2 4 2" xfId="27043"/>
    <cellStyle name="Output 4 4 2 2 5" xfId="18294"/>
    <cellStyle name="Output 4 4 2 2 5 2" xfId="34969"/>
    <cellStyle name="Output 4 4 2 2 6" xfId="28573"/>
    <cellStyle name="Output 4 4 2 2 7" xfId="11824"/>
    <cellStyle name="Output 4 4 2 3" xfId="4754"/>
    <cellStyle name="Output 4 4 2 3 2" xfId="14752"/>
    <cellStyle name="Output 4 4 2 3 2 2" xfId="20515"/>
    <cellStyle name="Output 4 4 2 3 2 2 2" xfId="37183"/>
    <cellStyle name="Output 4 4 2 3 2 3" xfId="23654"/>
    <cellStyle name="Output 4 4 2 3 2 3 2" xfId="40364"/>
    <cellStyle name="Output 4 4 2 3 2 4" xfId="26437"/>
    <cellStyle name="Output 4 4 2 3 2 4 2" xfId="43178"/>
    <cellStyle name="Output 4 4 2 3 2 5" xfId="31423"/>
    <cellStyle name="Output 4 4 2 3 3" xfId="18229"/>
    <cellStyle name="Output 4 4 2 3 3 2" xfId="34904"/>
    <cellStyle name="Output 4 4 2 3 4" xfId="21481"/>
    <cellStyle name="Output 4 4 2 3 4 2" xfId="38155"/>
    <cellStyle name="Output 4 4 2 3 5" xfId="24531"/>
    <cellStyle name="Output 4 4 2 3 5 2" xfId="41251"/>
    <cellStyle name="Output 4 4 2 3 6" xfId="28825"/>
    <cellStyle name="Output 4 4 2 3 7" xfId="12078"/>
    <cellStyle name="Output 4 4 2 4" xfId="8282"/>
    <cellStyle name="Output 4 4 2 4 2" xfId="15487"/>
    <cellStyle name="Output 4 4 2 4 2 2" xfId="21118"/>
    <cellStyle name="Output 4 4 2 4 2 2 2" xfId="37787"/>
    <cellStyle name="Output 4 4 2 4 2 3" xfId="24230"/>
    <cellStyle name="Output 4 4 2 4 2 3 2" xfId="40947"/>
    <cellStyle name="Output 4 4 2 4 2 4" xfId="26936"/>
    <cellStyle name="Output 4 4 2 4 2 4 2" xfId="43677"/>
    <cellStyle name="Output 4 4 2 4 2 5" xfId="32158"/>
    <cellStyle name="Output 4 4 2 4 3" xfId="18877"/>
    <cellStyle name="Output 4 4 2 4 3 2" xfId="35555"/>
    <cellStyle name="Output 4 4 2 4 4" xfId="22085"/>
    <cellStyle name="Output 4 4 2 4 4 2" xfId="38767"/>
    <cellStyle name="Output 4 4 2 4 5" xfId="25023"/>
    <cellStyle name="Output 4 4 2 4 5 2" xfId="41750"/>
    <cellStyle name="Output 4 4 2 4 6" xfId="29560"/>
    <cellStyle name="Output 4 4 2 4 7" xfId="12874"/>
    <cellStyle name="Output 4 4 2 5" xfId="14035"/>
    <cellStyle name="Output 4 4 2 5 2" xfId="19822"/>
    <cellStyle name="Output 4 4 2 5 2 2" xfId="36492"/>
    <cellStyle name="Output 4 4 2 5 3" xfId="22970"/>
    <cellStyle name="Output 4 4 2 5 3 2" xfId="39672"/>
    <cellStyle name="Output 4 4 2 5 4" xfId="25766"/>
    <cellStyle name="Output 4 4 2 5 4 2" xfId="42505"/>
    <cellStyle name="Output 4 4 2 5 5" xfId="30708"/>
    <cellStyle name="Output 4 4 2 6" xfId="17528"/>
    <cellStyle name="Output 4 4 2 6 2" xfId="34205"/>
    <cellStyle name="Output 4 4 2 7" xfId="19480"/>
    <cellStyle name="Output 4 4 2 7 2" xfId="36150"/>
    <cellStyle name="Output 4 4 2 8" xfId="16664"/>
    <cellStyle name="Output 4 4 2 8 2" xfId="33337"/>
    <cellStyle name="Output 4 4 2 9" xfId="28116"/>
    <cellStyle name="Output 4 4 3" xfId="4755"/>
    <cellStyle name="Output 4 4 3 2" xfId="4756"/>
    <cellStyle name="Output 4 4 3 2 2" xfId="19460"/>
    <cellStyle name="Output 4 4 3 2 2 2" xfId="36130"/>
    <cellStyle name="Output 4 4 3 2 3" xfId="22627"/>
    <cellStyle name="Output 4 4 3 2 3 2" xfId="39327"/>
    <cellStyle name="Output 4 4 3 2 4" xfId="25477"/>
    <cellStyle name="Output 4 4 3 2 4 2" xfId="42215"/>
    <cellStyle name="Output 4 4 3 2 5" xfId="30272"/>
    <cellStyle name="Output 4 4 3 2 6" xfId="13598"/>
    <cellStyle name="Output 4 4 3 3" xfId="4757"/>
    <cellStyle name="Output 4 4 3 3 2" xfId="33821"/>
    <cellStyle name="Output 4 4 3 3 3" xfId="17145"/>
    <cellStyle name="Output 4 4 3 4" xfId="15865"/>
    <cellStyle name="Output 4 4 3 4 2" xfId="32529"/>
    <cellStyle name="Output 4 4 3 5" xfId="21746"/>
    <cellStyle name="Output 4 4 3 5 2" xfId="38423"/>
    <cellStyle name="Output 4 4 3 6" xfId="27680"/>
    <cellStyle name="Output 4 4 3 7" xfId="10905"/>
    <cellStyle name="Output 4 4 4" xfId="4758"/>
    <cellStyle name="Output 4 4 4 2" xfId="14198"/>
    <cellStyle name="Output 4 4 4 2 2" xfId="19961"/>
    <cellStyle name="Output 4 4 4 2 2 2" xfId="36631"/>
    <cellStyle name="Output 4 4 4 2 3" xfId="23107"/>
    <cellStyle name="Output 4 4 4 2 3 2" xfId="39810"/>
    <cellStyle name="Output 4 4 4 2 4" xfId="25886"/>
    <cellStyle name="Output 4 4 4 2 4 2" xfId="42625"/>
    <cellStyle name="Output 4 4 4 2 5" xfId="30871"/>
    <cellStyle name="Output 4 4 4 3" xfId="17675"/>
    <cellStyle name="Output 4 4 4 3 2" xfId="34352"/>
    <cellStyle name="Output 4 4 4 4" xfId="19021"/>
    <cellStyle name="Output 4 4 4 4 2" xfId="35692"/>
    <cellStyle name="Output 4 4 4 5" xfId="19633"/>
    <cellStyle name="Output 4 4 4 5 2" xfId="36304"/>
    <cellStyle name="Output 4 4 4 6" xfId="28278"/>
    <cellStyle name="Output 4 4 4 7" xfId="11524"/>
    <cellStyle name="Output 4 4 5" xfId="4759"/>
    <cellStyle name="Output 4 4 5 2" xfId="14970"/>
    <cellStyle name="Output 4 4 5 2 2" xfId="20688"/>
    <cellStyle name="Output 4 4 5 2 2 2" xfId="37356"/>
    <cellStyle name="Output 4 4 5 2 3" xfId="23818"/>
    <cellStyle name="Output 4 4 5 2 3 2" xfId="40529"/>
    <cellStyle name="Output 4 4 5 2 4" xfId="26569"/>
    <cellStyle name="Output 4 4 5 2 4 2" xfId="43310"/>
    <cellStyle name="Output 4 4 5 2 5" xfId="31641"/>
    <cellStyle name="Output 4 4 5 3" xfId="18401"/>
    <cellStyle name="Output 4 4 5 3 2" xfId="35076"/>
    <cellStyle name="Output 4 4 5 4" xfId="21644"/>
    <cellStyle name="Output 4 4 5 4 2" xfId="38319"/>
    <cellStyle name="Output 4 4 5 5" xfId="24662"/>
    <cellStyle name="Output 4 4 5 5 2" xfId="41383"/>
    <cellStyle name="Output 4 4 5 6" xfId="29043"/>
    <cellStyle name="Output 4 4 5 7" xfId="12296"/>
    <cellStyle name="Output 4 4 6" xfId="8283"/>
    <cellStyle name="Output 4 4 6 2" xfId="19123"/>
    <cellStyle name="Output 4 4 6 2 2" xfId="35794"/>
    <cellStyle name="Output 4 4 6 3" xfId="22315"/>
    <cellStyle name="Output 4 4 6 3 2" xfId="39008"/>
    <cellStyle name="Output 4 4 6 4" xfId="25204"/>
    <cellStyle name="Output 4 4 6 4 2" xfId="41940"/>
    <cellStyle name="Output 4 4 6 5" xfId="29870"/>
    <cellStyle name="Output 4 4 6 6" xfId="13194"/>
    <cellStyle name="Output 4 4 7" xfId="16780"/>
    <cellStyle name="Output 4 4 7 2" xfId="33454"/>
    <cellStyle name="Output 4 4 8" xfId="16006"/>
    <cellStyle name="Output 4 4 8 2" xfId="32672"/>
    <cellStyle name="Output 4 4 9" xfId="16362"/>
    <cellStyle name="Output 4 4 9 2" xfId="33030"/>
    <cellStyle name="Output 4 5" xfId="4760"/>
    <cellStyle name="Output 4 5 10" xfId="16378"/>
    <cellStyle name="Output 4 5 10 2" xfId="33046"/>
    <cellStyle name="Output 4 5 11" xfId="27344"/>
    <cellStyle name="Output 4 5 12" xfId="10566"/>
    <cellStyle name="Output 4 5 2" xfId="4761"/>
    <cellStyle name="Output 4 5 2 10" xfId="11424"/>
    <cellStyle name="Output 4 5 2 2" xfId="4762"/>
    <cellStyle name="Output 4 5 2 2 2" xfId="14544"/>
    <cellStyle name="Output 4 5 2 2 2 2" xfId="20307"/>
    <cellStyle name="Output 4 5 2 2 2 2 2" xfId="36976"/>
    <cellStyle name="Output 4 5 2 2 2 3" xfId="23448"/>
    <cellStyle name="Output 4 5 2 2 2 3 2" xfId="40156"/>
    <cellStyle name="Output 4 5 2 2 2 4" xfId="26230"/>
    <cellStyle name="Output 4 5 2 2 2 4 2" xfId="42970"/>
    <cellStyle name="Output 4 5 2 2 2 5" xfId="31216"/>
    <cellStyle name="Output 4 5 2 2 3" xfId="18021"/>
    <cellStyle name="Output 4 5 2 2 3 2" xfId="34697"/>
    <cellStyle name="Output 4 5 2 2 4" xfId="16464"/>
    <cellStyle name="Output 4 5 2 2 4 2" xfId="33134"/>
    <cellStyle name="Output 4 5 2 2 5" xfId="16213"/>
    <cellStyle name="Output 4 5 2 2 5 2" xfId="32879"/>
    <cellStyle name="Output 4 5 2 2 6" xfId="28619"/>
    <cellStyle name="Output 4 5 2 2 7" xfId="11870"/>
    <cellStyle name="Output 4 5 2 3" xfId="4763"/>
    <cellStyle name="Output 4 5 2 3 2" xfId="14794"/>
    <cellStyle name="Output 4 5 2 3 2 2" xfId="20557"/>
    <cellStyle name="Output 4 5 2 3 2 2 2" xfId="37225"/>
    <cellStyle name="Output 4 5 2 3 2 3" xfId="23696"/>
    <cellStyle name="Output 4 5 2 3 2 3 2" xfId="40406"/>
    <cellStyle name="Output 4 5 2 3 2 4" xfId="26479"/>
    <cellStyle name="Output 4 5 2 3 2 4 2" xfId="43220"/>
    <cellStyle name="Output 4 5 2 3 2 5" xfId="31465"/>
    <cellStyle name="Output 4 5 2 3 3" xfId="18271"/>
    <cellStyle name="Output 4 5 2 3 3 2" xfId="34946"/>
    <cellStyle name="Output 4 5 2 3 4" xfId="21523"/>
    <cellStyle name="Output 4 5 2 3 4 2" xfId="38197"/>
    <cellStyle name="Output 4 5 2 3 5" xfId="24573"/>
    <cellStyle name="Output 4 5 2 3 5 2" xfId="41293"/>
    <cellStyle name="Output 4 5 2 3 6" xfId="28867"/>
    <cellStyle name="Output 4 5 2 3 7" xfId="12120"/>
    <cellStyle name="Output 4 5 2 4" xfId="8284"/>
    <cellStyle name="Output 4 5 2 4 2" xfId="15550"/>
    <cellStyle name="Output 4 5 2 4 2 2" xfId="21172"/>
    <cellStyle name="Output 4 5 2 4 2 2 2" xfId="37842"/>
    <cellStyle name="Output 4 5 2 4 2 3" xfId="24285"/>
    <cellStyle name="Output 4 5 2 4 2 3 2" xfId="41002"/>
    <cellStyle name="Output 4 5 2 4 2 4" xfId="26978"/>
    <cellStyle name="Output 4 5 2 4 2 4 2" xfId="43719"/>
    <cellStyle name="Output 4 5 2 4 2 5" xfId="32221"/>
    <cellStyle name="Output 4 5 2 4 3" xfId="18930"/>
    <cellStyle name="Output 4 5 2 4 3 2" xfId="35609"/>
    <cellStyle name="Output 4 5 2 4 4" xfId="22139"/>
    <cellStyle name="Output 4 5 2 4 4 2" xfId="38822"/>
    <cellStyle name="Output 4 5 2 4 5" xfId="25065"/>
    <cellStyle name="Output 4 5 2 4 5 2" xfId="41792"/>
    <cellStyle name="Output 4 5 2 4 6" xfId="29623"/>
    <cellStyle name="Output 4 5 2 4 7" xfId="12937"/>
    <cellStyle name="Output 4 5 2 5" xfId="14098"/>
    <cellStyle name="Output 4 5 2 5 2" xfId="19876"/>
    <cellStyle name="Output 4 5 2 5 2 2" xfId="36546"/>
    <cellStyle name="Output 4 5 2 5 3" xfId="23026"/>
    <cellStyle name="Output 4 5 2 5 3 2" xfId="39728"/>
    <cellStyle name="Output 4 5 2 5 4" xfId="25808"/>
    <cellStyle name="Output 4 5 2 5 4 2" xfId="42547"/>
    <cellStyle name="Output 4 5 2 5 5" xfId="30771"/>
    <cellStyle name="Output 4 5 2 6" xfId="17592"/>
    <cellStyle name="Output 4 5 2 6 2" xfId="34269"/>
    <cellStyle name="Output 4 5 2 7" xfId="19778"/>
    <cellStyle name="Output 4 5 2 7 2" xfId="36448"/>
    <cellStyle name="Output 4 5 2 8" xfId="16187"/>
    <cellStyle name="Output 4 5 2 8 2" xfId="32852"/>
    <cellStyle name="Output 4 5 2 9" xfId="28179"/>
    <cellStyle name="Output 4 5 3" xfId="4764"/>
    <cellStyle name="Output 4 5 3 2" xfId="13661"/>
    <cellStyle name="Output 4 5 3 2 2" xfId="19517"/>
    <cellStyle name="Output 4 5 3 2 2 2" xfId="36187"/>
    <cellStyle name="Output 4 5 3 2 3" xfId="22678"/>
    <cellStyle name="Output 4 5 3 2 3 2" xfId="39378"/>
    <cellStyle name="Output 4 5 3 2 4" xfId="25519"/>
    <cellStyle name="Output 4 5 3 2 4 2" xfId="42257"/>
    <cellStyle name="Output 4 5 3 2 5" xfId="30335"/>
    <cellStyle name="Output 4 5 3 3" xfId="17207"/>
    <cellStyle name="Output 4 5 3 3 2" xfId="33884"/>
    <cellStyle name="Output 4 5 3 4" xfId="15839"/>
    <cellStyle name="Output 4 5 3 4 2" xfId="32503"/>
    <cellStyle name="Output 4 5 3 5" xfId="16161"/>
    <cellStyle name="Output 4 5 3 5 2" xfId="32826"/>
    <cellStyle name="Output 4 5 3 6" xfId="27743"/>
    <cellStyle name="Output 4 5 3 7" xfId="10973"/>
    <cellStyle name="Output 4 5 4" xfId="4765"/>
    <cellStyle name="Output 4 5 4 2" xfId="14244"/>
    <cellStyle name="Output 4 5 4 2 2" xfId="20007"/>
    <cellStyle name="Output 4 5 4 2 2 2" xfId="36677"/>
    <cellStyle name="Output 4 5 4 2 3" xfId="23153"/>
    <cellStyle name="Output 4 5 4 2 3 2" xfId="39856"/>
    <cellStyle name="Output 4 5 4 2 4" xfId="25932"/>
    <cellStyle name="Output 4 5 4 2 4 2" xfId="42671"/>
    <cellStyle name="Output 4 5 4 2 5" xfId="30917"/>
    <cellStyle name="Output 4 5 4 3" xfId="17721"/>
    <cellStyle name="Output 4 5 4 3 2" xfId="34398"/>
    <cellStyle name="Output 4 5 4 4" xfId="15730"/>
    <cellStyle name="Output 4 5 4 4 2" xfId="32391"/>
    <cellStyle name="Output 4 5 4 5" xfId="22987"/>
    <cellStyle name="Output 4 5 4 5 2" xfId="39689"/>
    <cellStyle name="Output 4 5 4 6" xfId="28324"/>
    <cellStyle name="Output 4 5 4 7" xfId="11570"/>
    <cellStyle name="Output 4 5 5" xfId="8285"/>
    <cellStyle name="Output 4 5 5 2" xfId="13476"/>
    <cellStyle name="Output 4 5 5 2 2" xfId="19347"/>
    <cellStyle name="Output 4 5 5 2 2 2" xfId="36018"/>
    <cellStyle name="Output 4 5 5 2 3" xfId="22522"/>
    <cellStyle name="Output 4 5 5 2 3 2" xfId="39218"/>
    <cellStyle name="Output 4 5 5 2 4" xfId="25379"/>
    <cellStyle name="Output 4 5 5 2 4 2" xfId="42116"/>
    <cellStyle name="Output 4 5 5 2 5" xfId="30151"/>
    <cellStyle name="Output 4 5 5 3" xfId="17030"/>
    <cellStyle name="Output 4 5 5 3 2" xfId="33706"/>
    <cellStyle name="Output 4 5 5 4" xfId="15911"/>
    <cellStyle name="Output 4 5 5 4 2" xfId="32575"/>
    <cellStyle name="Output 4 5 5 5" xfId="16134"/>
    <cellStyle name="Output 4 5 5 5 2" xfId="32798"/>
    <cellStyle name="Output 4 5 5 6" xfId="27562"/>
    <cellStyle name="Output 4 5 5 7" xfId="10789"/>
    <cellStyle name="Output 4 5 6" xfId="12359"/>
    <cellStyle name="Output 4 5 6 2" xfId="15033"/>
    <cellStyle name="Output 4 5 6 2 2" xfId="20743"/>
    <cellStyle name="Output 4 5 6 2 2 2" xfId="37412"/>
    <cellStyle name="Output 4 5 6 2 3" xfId="23870"/>
    <cellStyle name="Output 4 5 6 2 3 2" xfId="40581"/>
    <cellStyle name="Output 4 5 6 2 4" xfId="26611"/>
    <cellStyle name="Output 4 5 6 2 4 2" xfId="43352"/>
    <cellStyle name="Output 4 5 6 2 5" xfId="31704"/>
    <cellStyle name="Output 4 5 6 3" xfId="18455"/>
    <cellStyle name="Output 4 5 6 3 2" xfId="35132"/>
    <cellStyle name="Output 4 5 6 4" xfId="21697"/>
    <cellStyle name="Output 4 5 6 4 2" xfId="38372"/>
    <cellStyle name="Output 4 5 6 5" xfId="24704"/>
    <cellStyle name="Output 4 5 6 5 2" xfId="41425"/>
    <cellStyle name="Output 4 5 6 6" xfId="29106"/>
    <cellStyle name="Output 4 5 7" xfId="13257"/>
    <cellStyle name="Output 4 5 7 2" xfId="19179"/>
    <cellStyle name="Output 4 5 7 2 2" xfId="35850"/>
    <cellStyle name="Output 4 5 7 3" xfId="22366"/>
    <cellStyle name="Output 4 5 7 3 2" xfId="39059"/>
    <cellStyle name="Output 4 5 7 4" xfId="25246"/>
    <cellStyle name="Output 4 5 7 4 2" xfId="41982"/>
    <cellStyle name="Output 4 5 7 5" xfId="29933"/>
    <cellStyle name="Output 4 5 8" xfId="16850"/>
    <cellStyle name="Output 4 5 8 2" xfId="33525"/>
    <cellStyle name="Output 4 5 9" xfId="20797"/>
    <cellStyle name="Output 4 5 9 2" xfId="37466"/>
    <cellStyle name="Output 4 6" xfId="4766"/>
    <cellStyle name="Output 4 6 2" xfId="4767"/>
    <cellStyle name="Output 4 6 2 2" xfId="4768"/>
    <cellStyle name="Output 4 6 2 3" xfId="4769"/>
    <cellStyle name="Output 4 6 2 4" xfId="8286"/>
    <cellStyle name="Output 4 6 3" xfId="4770"/>
    <cellStyle name="Output 4 6 4" xfId="4771"/>
    <cellStyle name="Output 4 6 5" xfId="43826"/>
    <cellStyle name="Output 4 7" xfId="4772"/>
    <cellStyle name="Output 4 7 2" xfId="4773"/>
    <cellStyle name="Output 4 7 2 2" xfId="4774"/>
    <cellStyle name="Output 4 7 2 3" xfId="4775"/>
    <cellStyle name="Output 4 7 3" xfId="4776"/>
    <cellStyle name="Output 4 7 4" xfId="4777"/>
    <cellStyle name="Output 4 7 5" xfId="8287"/>
    <cellStyle name="Output 4 7 6" xfId="43787"/>
    <cellStyle name="Output 4 8" xfId="4778"/>
    <cellStyle name="Output 4 8 2" xfId="4779"/>
    <cellStyle name="Output 4 8 2 2" xfId="4780"/>
    <cellStyle name="Output 4 8 2 3" xfId="4781"/>
    <cellStyle name="Output 4 8 3" xfId="4782"/>
    <cellStyle name="Output 4 8 4" xfId="4783"/>
    <cellStyle name="Output 4 8 5" xfId="8288"/>
    <cellStyle name="Output 4 9" xfId="4784"/>
    <cellStyle name="Output 4 9 2" xfId="4785"/>
    <cellStyle name="Output 4 9 2 2" xfId="4786"/>
    <cellStyle name="Output 4 9 2 3" xfId="4787"/>
    <cellStyle name="Output 4 9 3" xfId="4788"/>
    <cellStyle name="Output 4 9 4" xfId="4789"/>
    <cellStyle name="Output 4 9 5" xfId="8289"/>
    <cellStyle name="Output 5" xfId="4790"/>
    <cellStyle name="Output 5 10" xfId="16649"/>
    <cellStyle name="Output 5 10 2" xfId="33321"/>
    <cellStyle name="Output 5 11" xfId="16610"/>
    <cellStyle name="Output 5 11 2" xfId="33283"/>
    <cellStyle name="Output 5 12" xfId="24327"/>
    <cellStyle name="Output 5 12 2" xfId="41045"/>
    <cellStyle name="Output 5 13" xfId="27212"/>
    <cellStyle name="Output 5 14" xfId="43827"/>
    <cellStyle name="Output 5 15" xfId="43786"/>
    <cellStyle name="Output 5 16" xfId="10321"/>
    <cellStyle name="Output 5 2" xfId="4791"/>
    <cellStyle name="Output 5 2 10" xfId="27235"/>
    <cellStyle name="Output 5 2 11" xfId="10442"/>
    <cellStyle name="Output 5 2 2" xfId="4792"/>
    <cellStyle name="Output 5 2 2 10" xfId="11316"/>
    <cellStyle name="Output 5 2 2 2" xfId="4793"/>
    <cellStyle name="Output 5 2 2 2 2" xfId="14459"/>
    <cellStyle name="Output 5 2 2 2 2 2" xfId="20222"/>
    <cellStyle name="Output 5 2 2 2 2 2 2" xfId="36891"/>
    <cellStyle name="Output 5 2 2 2 2 3" xfId="23363"/>
    <cellStyle name="Output 5 2 2 2 2 3 2" xfId="40071"/>
    <cellStyle name="Output 5 2 2 2 2 4" xfId="26145"/>
    <cellStyle name="Output 5 2 2 2 2 4 2" xfId="42885"/>
    <cellStyle name="Output 5 2 2 2 2 5" xfId="31131"/>
    <cellStyle name="Output 5 2 2 2 3" xfId="17936"/>
    <cellStyle name="Output 5 2 2 2 3 2" xfId="34612"/>
    <cellStyle name="Output 5 2 2 2 4" xfId="18414"/>
    <cellStyle name="Output 5 2 2 2 4 2" xfId="35089"/>
    <cellStyle name="Output 5 2 2 2 5" xfId="19802"/>
    <cellStyle name="Output 5 2 2 2 5 2" xfId="36472"/>
    <cellStyle name="Output 5 2 2 2 6" xfId="28534"/>
    <cellStyle name="Output 5 2 2 2 7" xfId="11785"/>
    <cellStyle name="Output 5 2 2 3" xfId="4794"/>
    <cellStyle name="Output 5 2 2 3 2" xfId="14713"/>
    <cellStyle name="Output 5 2 2 3 2 2" xfId="20476"/>
    <cellStyle name="Output 5 2 2 3 2 2 2" xfId="37144"/>
    <cellStyle name="Output 5 2 2 3 2 3" xfId="23615"/>
    <cellStyle name="Output 5 2 2 3 2 3 2" xfId="40325"/>
    <cellStyle name="Output 5 2 2 3 2 4" xfId="26398"/>
    <cellStyle name="Output 5 2 2 3 2 4 2" xfId="43139"/>
    <cellStyle name="Output 5 2 2 3 2 5" xfId="31384"/>
    <cellStyle name="Output 5 2 2 3 3" xfId="18190"/>
    <cellStyle name="Output 5 2 2 3 3 2" xfId="34865"/>
    <cellStyle name="Output 5 2 2 3 4" xfId="21442"/>
    <cellStyle name="Output 5 2 2 3 4 2" xfId="38116"/>
    <cellStyle name="Output 5 2 2 3 5" xfId="24492"/>
    <cellStyle name="Output 5 2 2 3 5 2" xfId="41212"/>
    <cellStyle name="Output 5 2 2 3 6" xfId="28786"/>
    <cellStyle name="Output 5 2 2 3 7" xfId="12039"/>
    <cellStyle name="Output 5 2 2 4" xfId="12828"/>
    <cellStyle name="Output 5 2 2 4 2" xfId="15441"/>
    <cellStyle name="Output 5 2 2 4 2 2" xfId="21077"/>
    <cellStyle name="Output 5 2 2 4 2 2 2" xfId="37746"/>
    <cellStyle name="Output 5 2 2 4 2 3" xfId="24189"/>
    <cellStyle name="Output 5 2 2 4 2 3 2" xfId="40906"/>
    <cellStyle name="Output 5 2 2 4 2 4" xfId="26897"/>
    <cellStyle name="Output 5 2 2 4 2 4 2" xfId="43638"/>
    <cellStyle name="Output 5 2 2 4 2 5" xfId="32112"/>
    <cellStyle name="Output 5 2 2 4 3" xfId="18836"/>
    <cellStyle name="Output 5 2 2 4 3 2" xfId="35514"/>
    <cellStyle name="Output 5 2 2 4 4" xfId="22044"/>
    <cellStyle name="Output 5 2 2 4 4 2" xfId="38726"/>
    <cellStyle name="Output 5 2 2 4 5" xfId="24984"/>
    <cellStyle name="Output 5 2 2 4 5 2" xfId="41711"/>
    <cellStyle name="Output 5 2 2 4 6" xfId="29514"/>
    <cellStyle name="Output 5 2 2 5" xfId="13989"/>
    <cellStyle name="Output 5 2 2 5 2" xfId="19780"/>
    <cellStyle name="Output 5 2 2 5 2 2" xfId="36450"/>
    <cellStyle name="Output 5 2 2 5 3" xfId="22929"/>
    <cellStyle name="Output 5 2 2 5 3 2" xfId="39631"/>
    <cellStyle name="Output 5 2 2 5 4" xfId="25727"/>
    <cellStyle name="Output 5 2 2 5 4 2" xfId="42466"/>
    <cellStyle name="Output 5 2 2 5 5" xfId="30662"/>
    <cellStyle name="Output 5 2 2 6" xfId="17487"/>
    <cellStyle name="Output 5 2 2 6 2" xfId="34164"/>
    <cellStyle name="Output 5 2 2 7" xfId="16509"/>
    <cellStyle name="Output 5 2 2 7 2" xfId="33181"/>
    <cellStyle name="Output 5 2 2 8" xfId="16026"/>
    <cellStyle name="Output 5 2 2 8 2" xfId="32692"/>
    <cellStyle name="Output 5 2 2 9" xfId="28070"/>
    <cellStyle name="Output 5 2 3" xfId="4795"/>
    <cellStyle name="Output 5 2 3 2" xfId="13552"/>
    <cellStyle name="Output 5 2 3 2 2" xfId="19419"/>
    <cellStyle name="Output 5 2 3 2 2 2" xfId="36089"/>
    <cellStyle name="Output 5 2 3 2 3" xfId="22588"/>
    <cellStyle name="Output 5 2 3 2 3 2" xfId="39287"/>
    <cellStyle name="Output 5 2 3 2 4" xfId="25438"/>
    <cellStyle name="Output 5 2 3 2 4 2" xfId="42176"/>
    <cellStyle name="Output 5 2 3 2 5" xfId="30226"/>
    <cellStyle name="Output 5 2 3 3" xfId="17104"/>
    <cellStyle name="Output 5 2 3 3 2" xfId="33780"/>
    <cellStyle name="Output 5 2 3 4" xfId="15887"/>
    <cellStyle name="Output 5 2 3 4 2" xfId="32551"/>
    <cellStyle name="Output 5 2 3 5" xfId="16138"/>
    <cellStyle name="Output 5 2 3 5 2" xfId="32803"/>
    <cellStyle name="Output 5 2 3 6" xfId="27635"/>
    <cellStyle name="Output 5 2 3 7" xfId="10864"/>
    <cellStyle name="Output 5 2 4" xfId="4796"/>
    <cellStyle name="Output 5 2 4 2" xfId="14159"/>
    <cellStyle name="Output 5 2 4 2 2" xfId="19922"/>
    <cellStyle name="Output 5 2 4 2 2 2" xfId="36592"/>
    <cellStyle name="Output 5 2 4 2 3" xfId="23068"/>
    <cellStyle name="Output 5 2 4 2 3 2" xfId="39771"/>
    <cellStyle name="Output 5 2 4 2 4" xfId="25847"/>
    <cellStyle name="Output 5 2 4 2 4 2" xfId="42586"/>
    <cellStyle name="Output 5 2 4 2 5" xfId="30832"/>
    <cellStyle name="Output 5 2 4 3" xfId="17636"/>
    <cellStyle name="Output 5 2 4 3 2" xfId="34313"/>
    <cellStyle name="Output 5 2 4 4" xfId="19414"/>
    <cellStyle name="Output 5 2 4 4 2" xfId="36084"/>
    <cellStyle name="Output 5 2 4 5" xfId="16191"/>
    <cellStyle name="Output 5 2 4 5 2" xfId="32856"/>
    <cellStyle name="Output 5 2 4 6" xfId="28239"/>
    <cellStyle name="Output 5 2 4 7" xfId="11485"/>
    <cellStyle name="Output 5 2 5" xfId="8290"/>
    <cellStyle name="Output 5 2 5 2" xfId="14924"/>
    <cellStyle name="Output 5 2 5 2 2" xfId="20647"/>
    <cellStyle name="Output 5 2 5 2 2 2" xfId="37315"/>
    <cellStyle name="Output 5 2 5 2 3" xfId="23777"/>
    <cellStyle name="Output 5 2 5 2 3 2" xfId="40488"/>
    <cellStyle name="Output 5 2 5 2 4" xfId="26530"/>
    <cellStyle name="Output 5 2 5 2 4 2" xfId="43271"/>
    <cellStyle name="Output 5 2 5 2 5" xfId="31595"/>
    <cellStyle name="Output 5 2 5 3" xfId="18360"/>
    <cellStyle name="Output 5 2 5 3 2" xfId="35035"/>
    <cellStyle name="Output 5 2 5 4" xfId="21603"/>
    <cellStyle name="Output 5 2 5 4 2" xfId="38278"/>
    <cellStyle name="Output 5 2 5 5" xfId="24623"/>
    <cellStyle name="Output 5 2 5 5 2" xfId="41344"/>
    <cellStyle name="Output 5 2 5 6" xfId="28997"/>
    <cellStyle name="Output 5 2 5 7" xfId="12250"/>
    <cellStyle name="Output 5 2 6" xfId="13148"/>
    <cellStyle name="Output 5 2 6 2" xfId="19082"/>
    <cellStyle name="Output 5 2 6 2 2" xfId="35753"/>
    <cellStyle name="Output 5 2 6 3" xfId="22274"/>
    <cellStyle name="Output 5 2 6 3 2" xfId="38967"/>
    <cellStyle name="Output 5 2 6 4" xfId="25165"/>
    <cellStyle name="Output 5 2 6 4 2" xfId="41901"/>
    <cellStyle name="Output 5 2 6 5" xfId="29824"/>
    <cellStyle name="Output 5 2 7" xfId="16735"/>
    <cellStyle name="Output 5 2 7 2" xfId="33409"/>
    <cellStyle name="Output 5 2 8" xfId="19883"/>
    <cellStyle name="Output 5 2 8 2" xfId="36553"/>
    <cellStyle name="Output 5 2 9" xfId="16357"/>
    <cellStyle name="Output 5 2 9 2" xfId="33025"/>
    <cellStyle name="Output 5 3" xfId="4797"/>
    <cellStyle name="Output 5 3 10" xfId="27282"/>
    <cellStyle name="Output 5 3 11" xfId="10493"/>
    <cellStyle name="Output 5 3 2" xfId="4798"/>
    <cellStyle name="Output 5 3 2 10" xfId="11358"/>
    <cellStyle name="Output 5 3 2 2" xfId="11825"/>
    <cellStyle name="Output 5 3 2 2 2" xfId="14499"/>
    <cellStyle name="Output 5 3 2 2 2 2" xfId="20262"/>
    <cellStyle name="Output 5 3 2 2 2 2 2" xfId="36931"/>
    <cellStyle name="Output 5 3 2 2 2 3" xfId="23403"/>
    <cellStyle name="Output 5 3 2 2 2 3 2" xfId="40111"/>
    <cellStyle name="Output 5 3 2 2 2 4" xfId="26185"/>
    <cellStyle name="Output 5 3 2 2 2 4 2" xfId="42925"/>
    <cellStyle name="Output 5 3 2 2 2 5" xfId="31171"/>
    <cellStyle name="Output 5 3 2 2 3" xfId="17976"/>
    <cellStyle name="Output 5 3 2 2 3 2" xfId="34652"/>
    <cellStyle name="Output 5 3 2 2 4" xfId="9960"/>
    <cellStyle name="Output 5 3 2 2 4 2" xfId="27083"/>
    <cellStyle name="Output 5 3 2 2 5" xfId="22268"/>
    <cellStyle name="Output 5 3 2 2 5 2" xfId="38960"/>
    <cellStyle name="Output 5 3 2 2 6" xfId="28574"/>
    <cellStyle name="Output 5 3 2 3" xfId="12079"/>
    <cellStyle name="Output 5 3 2 3 2" xfId="14753"/>
    <cellStyle name="Output 5 3 2 3 2 2" xfId="20516"/>
    <cellStyle name="Output 5 3 2 3 2 2 2" xfId="37184"/>
    <cellStyle name="Output 5 3 2 3 2 3" xfId="23655"/>
    <cellStyle name="Output 5 3 2 3 2 3 2" xfId="40365"/>
    <cellStyle name="Output 5 3 2 3 2 4" xfId="26438"/>
    <cellStyle name="Output 5 3 2 3 2 4 2" xfId="43179"/>
    <cellStyle name="Output 5 3 2 3 2 5" xfId="31424"/>
    <cellStyle name="Output 5 3 2 3 3" xfId="18230"/>
    <cellStyle name="Output 5 3 2 3 3 2" xfId="34905"/>
    <cellStyle name="Output 5 3 2 3 4" xfId="21482"/>
    <cellStyle name="Output 5 3 2 3 4 2" xfId="38156"/>
    <cellStyle name="Output 5 3 2 3 5" xfId="24532"/>
    <cellStyle name="Output 5 3 2 3 5 2" xfId="41252"/>
    <cellStyle name="Output 5 3 2 3 6" xfId="28826"/>
    <cellStyle name="Output 5 3 2 4" xfId="12875"/>
    <cellStyle name="Output 5 3 2 4 2" xfId="15488"/>
    <cellStyle name="Output 5 3 2 4 2 2" xfId="21119"/>
    <cellStyle name="Output 5 3 2 4 2 2 2" xfId="37788"/>
    <cellStyle name="Output 5 3 2 4 2 3" xfId="24231"/>
    <cellStyle name="Output 5 3 2 4 2 3 2" xfId="40948"/>
    <cellStyle name="Output 5 3 2 4 2 4" xfId="26937"/>
    <cellStyle name="Output 5 3 2 4 2 4 2" xfId="43678"/>
    <cellStyle name="Output 5 3 2 4 2 5" xfId="32159"/>
    <cellStyle name="Output 5 3 2 4 3" xfId="18878"/>
    <cellStyle name="Output 5 3 2 4 3 2" xfId="35556"/>
    <cellStyle name="Output 5 3 2 4 4" xfId="22086"/>
    <cellStyle name="Output 5 3 2 4 4 2" xfId="38768"/>
    <cellStyle name="Output 5 3 2 4 5" xfId="25024"/>
    <cellStyle name="Output 5 3 2 4 5 2" xfId="41751"/>
    <cellStyle name="Output 5 3 2 4 6" xfId="29561"/>
    <cellStyle name="Output 5 3 2 5" xfId="14036"/>
    <cellStyle name="Output 5 3 2 5 2" xfId="19823"/>
    <cellStyle name="Output 5 3 2 5 2 2" xfId="36493"/>
    <cellStyle name="Output 5 3 2 5 3" xfId="22971"/>
    <cellStyle name="Output 5 3 2 5 3 2" xfId="39673"/>
    <cellStyle name="Output 5 3 2 5 4" xfId="25767"/>
    <cellStyle name="Output 5 3 2 5 4 2" xfId="42506"/>
    <cellStyle name="Output 5 3 2 5 5" xfId="30709"/>
    <cellStyle name="Output 5 3 2 6" xfId="17529"/>
    <cellStyle name="Output 5 3 2 6 2" xfId="34206"/>
    <cellStyle name="Output 5 3 2 7" xfId="17171"/>
    <cellStyle name="Output 5 3 2 7 2" xfId="33847"/>
    <cellStyle name="Output 5 3 2 8" xfId="16665"/>
    <cellStyle name="Output 5 3 2 8 2" xfId="33338"/>
    <cellStyle name="Output 5 3 2 9" xfId="28117"/>
    <cellStyle name="Output 5 3 3" xfId="4799"/>
    <cellStyle name="Output 5 3 3 2" xfId="13599"/>
    <cellStyle name="Output 5 3 3 2 2" xfId="19461"/>
    <cellStyle name="Output 5 3 3 2 2 2" xfId="36131"/>
    <cellStyle name="Output 5 3 3 2 3" xfId="22628"/>
    <cellStyle name="Output 5 3 3 2 3 2" xfId="39328"/>
    <cellStyle name="Output 5 3 3 2 4" xfId="25478"/>
    <cellStyle name="Output 5 3 3 2 4 2" xfId="42216"/>
    <cellStyle name="Output 5 3 3 2 5" xfId="30273"/>
    <cellStyle name="Output 5 3 3 3" xfId="17146"/>
    <cellStyle name="Output 5 3 3 3 2" xfId="33822"/>
    <cellStyle name="Output 5 3 3 4" xfId="15864"/>
    <cellStyle name="Output 5 3 3 4 2" xfId="32528"/>
    <cellStyle name="Output 5 3 3 5" xfId="17044"/>
    <cellStyle name="Output 5 3 3 5 2" xfId="33720"/>
    <cellStyle name="Output 5 3 3 6" xfId="27681"/>
    <cellStyle name="Output 5 3 3 7" xfId="10906"/>
    <cellStyle name="Output 5 3 4" xfId="8291"/>
    <cellStyle name="Output 5 3 4 2" xfId="14199"/>
    <cellStyle name="Output 5 3 4 2 2" xfId="19962"/>
    <cellStyle name="Output 5 3 4 2 2 2" xfId="36632"/>
    <cellStyle name="Output 5 3 4 2 3" xfId="23108"/>
    <cellStyle name="Output 5 3 4 2 3 2" xfId="39811"/>
    <cellStyle name="Output 5 3 4 2 4" xfId="25887"/>
    <cellStyle name="Output 5 3 4 2 4 2" xfId="42626"/>
    <cellStyle name="Output 5 3 4 2 5" xfId="30872"/>
    <cellStyle name="Output 5 3 4 3" xfId="17676"/>
    <cellStyle name="Output 5 3 4 3 2" xfId="34353"/>
    <cellStyle name="Output 5 3 4 4" xfId="20586"/>
    <cellStyle name="Output 5 3 4 4 2" xfId="37254"/>
    <cellStyle name="Output 5 3 4 5" xfId="16932"/>
    <cellStyle name="Output 5 3 4 5 2" xfId="33608"/>
    <cellStyle name="Output 5 3 4 6" xfId="28279"/>
    <cellStyle name="Output 5 3 4 7" xfId="11525"/>
    <cellStyle name="Output 5 3 5" xfId="12297"/>
    <cellStyle name="Output 5 3 5 2" xfId="14971"/>
    <cellStyle name="Output 5 3 5 2 2" xfId="20689"/>
    <cellStyle name="Output 5 3 5 2 2 2" xfId="37357"/>
    <cellStyle name="Output 5 3 5 2 3" xfId="23819"/>
    <cellStyle name="Output 5 3 5 2 3 2" xfId="40530"/>
    <cellStyle name="Output 5 3 5 2 4" xfId="26570"/>
    <cellStyle name="Output 5 3 5 2 4 2" xfId="43311"/>
    <cellStyle name="Output 5 3 5 2 5" xfId="31642"/>
    <cellStyle name="Output 5 3 5 3" xfId="18402"/>
    <cellStyle name="Output 5 3 5 3 2" xfId="35077"/>
    <cellStyle name="Output 5 3 5 4" xfId="21645"/>
    <cellStyle name="Output 5 3 5 4 2" xfId="38320"/>
    <cellStyle name="Output 5 3 5 5" xfId="24663"/>
    <cellStyle name="Output 5 3 5 5 2" xfId="41384"/>
    <cellStyle name="Output 5 3 5 6" xfId="29044"/>
    <cellStyle name="Output 5 3 6" xfId="13195"/>
    <cellStyle name="Output 5 3 6 2" xfId="19124"/>
    <cellStyle name="Output 5 3 6 2 2" xfId="35795"/>
    <cellStyle name="Output 5 3 6 3" xfId="22316"/>
    <cellStyle name="Output 5 3 6 3 2" xfId="39009"/>
    <cellStyle name="Output 5 3 6 4" xfId="25205"/>
    <cellStyle name="Output 5 3 6 4 2" xfId="41941"/>
    <cellStyle name="Output 5 3 6 5" xfId="29871"/>
    <cellStyle name="Output 5 3 7" xfId="16781"/>
    <cellStyle name="Output 5 3 7 2" xfId="33455"/>
    <cellStyle name="Output 5 3 8" xfId="17364"/>
    <cellStyle name="Output 5 3 8 2" xfId="34040"/>
    <cellStyle name="Output 5 3 9" xfId="24359"/>
    <cellStyle name="Output 5 3 9 2" xfId="41077"/>
    <cellStyle name="Output 5 4" xfId="4800"/>
    <cellStyle name="Output 5 4 10" xfId="16109"/>
    <cellStyle name="Output 5 4 10 2" xfId="32773"/>
    <cellStyle name="Output 5 4 11" xfId="27345"/>
    <cellStyle name="Output 5 4 12" xfId="10567"/>
    <cellStyle name="Output 5 4 2" xfId="4801"/>
    <cellStyle name="Output 5 4 2 10" xfId="11425"/>
    <cellStyle name="Output 5 4 2 2" xfId="4802"/>
    <cellStyle name="Output 5 4 2 2 2" xfId="14545"/>
    <cellStyle name="Output 5 4 2 2 2 2" xfId="20308"/>
    <cellStyle name="Output 5 4 2 2 2 2 2" xfId="36977"/>
    <cellStyle name="Output 5 4 2 2 2 3" xfId="23449"/>
    <cellStyle name="Output 5 4 2 2 2 3 2" xfId="40157"/>
    <cellStyle name="Output 5 4 2 2 2 4" xfId="26231"/>
    <cellStyle name="Output 5 4 2 2 2 4 2" xfId="42971"/>
    <cellStyle name="Output 5 4 2 2 2 5" xfId="31217"/>
    <cellStyle name="Output 5 4 2 2 3" xfId="18022"/>
    <cellStyle name="Output 5 4 2 2 3 2" xfId="34698"/>
    <cellStyle name="Output 5 4 2 2 4" xfId="15589"/>
    <cellStyle name="Output 5 4 2 2 4 2" xfId="32260"/>
    <cellStyle name="Output 5 4 2 2 5" xfId="16214"/>
    <cellStyle name="Output 5 4 2 2 5 2" xfId="32880"/>
    <cellStyle name="Output 5 4 2 2 6" xfId="28620"/>
    <cellStyle name="Output 5 4 2 2 7" xfId="11871"/>
    <cellStyle name="Output 5 4 2 3" xfId="4803"/>
    <cellStyle name="Output 5 4 2 3 2" xfId="14795"/>
    <cellStyle name="Output 5 4 2 3 2 2" xfId="20558"/>
    <cellStyle name="Output 5 4 2 3 2 2 2" xfId="37226"/>
    <cellStyle name="Output 5 4 2 3 2 3" xfId="23697"/>
    <cellStyle name="Output 5 4 2 3 2 3 2" xfId="40407"/>
    <cellStyle name="Output 5 4 2 3 2 4" xfId="26480"/>
    <cellStyle name="Output 5 4 2 3 2 4 2" xfId="43221"/>
    <cellStyle name="Output 5 4 2 3 2 5" xfId="31466"/>
    <cellStyle name="Output 5 4 2 3 3" xfId="18272"/>
    <cellStyle name="Output 5 4 2 3 3 2" xfId="34947"/>
    <cellStyle name="Output 5 4 2 3 4" xfId="21524"/>
    <cellStyle name="Output 5 4 2 3 4 2" xfId="38198"/>
    <cellStyle name="Output 5 4 2 3 5" xfId="24574"/>
    <cellStyle name="Output 5 4 2 3 5 2" xfId="41294"/>
    <cellStyle name="Output 5 4 2 3 6" xfId="28868"/>
    <cellStyle name="Output 5 4 2 3 7" xfId="12121"/>
    <cellStyle name="Output 5 4 2 4" xfId="12938"/>
    <cellStyle name="Output 5 4 2 4 2" xfId="15551"/>
    <cellStyle name="Output 5 4 2 4 2 2" xfId="21173"/>
    <cellStyle name="Output 5 4 2 4 2 2 2" xfId="37843"/>
    <cellStyle name="Output 5 4 2 4 2 3" xfId="24286"/>
    <cellStyle name="Output 5 4 2 4 2 3 2" xfId="41003"/>
    <cellStyle name="Output 5 4 2 4 2 4" xfId="26979"/>
    <cellStyle name="Output 5 4 2 4 2 4 2" xfId="43720"/>
    <cellStyle name="Output 5 4 2 4 2 5" xfId="32222"/>
    <cellStyle name="Output 5 4 2 4 3" xfId="18931"/>
    <cellStyle name="Output 5 4 2 4 3 2" xfId="35610"/>
    <cellStyle name="Output 5 4 2 4 4" xfId="22140"/>
    <cellStyle name="Output 5 4 2 4 4 2" xfId="38823"/>
    <cellStyle name="Output 5 4 2 4 5" xfId="25066"/>
    <cellStyle name="Output 5 4 2 4 5 2" xfId="41793"/>
    <cellStyle name="Output 5 4 2 4 6" xfId="29624"/>
    <cellStyle name="Output 5 4 2 5" xfId="14099"/>
    <cellStyle name="Output 5 4 2 5 2" xfId="19877"/>
    <cellStyle name="Output 5 4 2 5 2 2" xfId="36547"/>
    <cellStyle name="Output 5 4 2 5 3" xfId="23027"/>
    <cellStyle name="Output 5 4 2 5 3 2" xfId="39729"/>
    <cellStyle name="Output 5 4 2 5 4" xfId="25809"/>
    <cellStyle name="Output 5 4 2 5 4 2" xfId="42548"/>
    <cellStyle name="Output 5 4 2 5 5" xfId="30772"/>
    <cellStyle name="Output 5 4 2 6" xfId="17593"/>
    <cellStyle name="Output 5 4 2 6 2" xfId="34270"/>
    <cellStyle name="Output 5 4 2 7" xfId="21075"/>
    <cellStyle name="Output 5 4 2 7 2" xfId="37744"/>
    <cellStyle name="Output 5 4 2 8" xfId="24353"/>
    <cellStyle name="Output 5 4 2 8 2" xfId="41071"/>
    <cellStyle name="Output 5 4 2 9" xfId="28180"/>
    <cellStyle name="Output 5 4 3" xfId="4804"/>
    <cellStyle name="Output 5 4 3 2" xfId="13662"/>
    <cellStyle name="Output 5 4 3 2 2" xfId="19518"/>
    <cellStyle name="Output 5 4 3 2 2 2" xfId="36188"/>
    <cellStyle name="Output 5 4 3 2 3" xfId="22679"/>
    <cellStyle name="Output 5 4 3 2 3 2" xfId="39379"/>
    <cellStyle name="Output 5 4 3 2 4" xfId="25520"/>
    <cellStyle name="Output 5 4 3 2 4 2" xfId="42258"/>
    <cellStyle name="Output 5 4 3 2 5" xfId="30336"/>
    <cellStyle name="Output 5 4 3 3" xfId="17208"/>
    <cellStyle name="Output 5 4 3 3 2" xfId="33885"/>
    <cellStyle name="Output 5 4 3 4" xfId="15838"/>
    <cellStyle name="Output 5 4 3 4 2" xfId="32502"/>
    <cellStyle name="Output 5 4 3 5" xfId="16427"/>
    <cellStyle name="Output 5 4 3 5 2" xfId="33096"/>
    <cellStyle name="Output 5 4 3 6" xfId="27744"/>
    <cellStyle name="Output 5 4 3 7" xfId="10974"/>
    <cellStyle name="Output 5 4 4" xfId="4805"/>
    <cellStyle name="Output 5 4 4 2" xfId="14245"/>
    <cellStyle name="Output 5 4 4 2 2" xfId="20008"/>
    <cellStyle name="Output 5 4 4 2 2 2" xfId="36678"/>
    <cellStyle name="Output 5 4 4 2 3" xfId="23154"/>
    <cellStyle name="Output 5 4 4 2 3 2" xfId="39857"/>
    <cellStyle name="Output 5 4 4 2 4" xfId="25933"/>
    <cellStyle name="Output 5 4 4 2 4 2" xfId="42672"/>
    <cellStyle name="Output 5 4 4 2 5" xfId="30918"/>
    <cellStyle name="Output 5 4 4 3" xfId="17722"/>
    <cellStyle name="Output 5 4 4 3 2" xfId="34399"/>
    <cellStyle name="Output 5 4 4 4" xfId="15729"/>
    <cellStyle name="Output 5 4 4 4 2" xfId="32390"/>
    <cellStyle name="Output 5 4 4 5" xfId="24247"/>
    <cellStyle name="Output 5 4 4 5 2" xfId="40964"/>
    <cellStyle name="Output 5 4 4 6" xfId="28325"/>
    <cellStyle name="Output 5 4 4 7" xfId="11571"/>
    <cellStyle name="Output 5 4 5" xfId="10831"/>
    <cellStyle name="Output 5 4 5 2" xfId="13523"/>
    <cellStyle name="Output 5 4 5 2 2" xfId="19390"/>
    <cellStyle name="Output 5 4 5 2 2 2" xfId="36060"/>
    <cellStyle name="Output 5 4 5 2 3" xfId="22560"/>
    <cellStyle name="Output 5 4 5 2 3 2" xfId="39259"/>
    <cellStyle name="Output 5 4 5 2 4" xfId="25419"/>
    <cellStyle name="Output 5 4 5 2 4 2" xfId="42157"/>
    <cellStyle name="Output 5 4 5 2 5" xfId="30197"/>
    <cellStyle name="Output 5 4 5 3" xfId="17073"/>
    <cellStyle name="Output 5 4 5 3 2" xfId="33748"/>
    <cellStyle name="Output 5 4 5 4" xfId="16265"/>
    <cellStyle name="Output 5 4 5 4 2" xfId="32930"/>
    <cellStyle name="Output 5 4 5 5" xfId="16516"/>
    <cellStyle name="Output 5 4 5 5 2" xfId="33188"/>
    <cellStyle name="Output 5 4 5 6" xfId="27606"/>
    <cellStyle name="Output 5 4 6" xfId="12360"/>
    <cellStyle name="Output 5 4 6 2" xfId="15034"/>
    <cellStyle name="Output 5 4 6 2 2" xfId="20744"/>
    <cellStyle name="Output 5 4 6 2 2 2" xfId="37413"/>
    <cellStyle name="Output 5 4 6 2 3" xfId="23871"/>
    <cellStyle name="Output 5 4 6 2 3 2" xfId="40582"/>
    <cellStyle name="Output 5 4 6 2 4" xfId="26612"/>
    <cellStyle name="Output 5 4 6 2 4 2" xfId="43353"/>
    <cellStyle name="Output 5 4 6 2 5" xfId="31705"/>
    <cellStyle name="Output 5 4 6 3" xfId="18456"/>
    <cellStyle name="Output 5 4 6 3 2" xfId="35133"/>
    <cellStyle name="Output 5 4 6 4" xfId="21698"/>
    <cellStyle name="Output 5 4 6 4 2" xfId="38373"/>
    <cellStyle name="Output 5 4 6 5" xfId="24705"/>
    <cellStyle name="Output 5 4 6 5 2" xfId="41426"/>
    <cellStyle name="Output 5 4 6 6" xfId="29107"/>
    <cellStyle name="Output 5 4 7" xfId="13258"/>
    <cellStyle name="Output 5 4 7 2" xfId="19180"/>
    <cellStyle name="Output 5 4 7 2 2" xfId="35851"/>
    <cellStyle name="Output 5 4 7 3" xfId="22367"/>
    <cellStyle name="Output 5 4 7 3 2" xfId="39060"/>
    <cellStyle name="Output 5 4 7 4" xfId="25247"/>
    <cellStyle name="Output 5 4 7 4 2" xfId="41983"/>
    <cellStyle name="Output 5 4 7 5" xfId="29934"/>
    <cellStyle name="Output 5 4 8" xfId="16851"/>
    <cellStyle name="Output 5 4 8 2" xfId="33526"/>
    <cellStyle name="Output 5 4 9" xfId="18522"/>
    <cellStyle name="Output 5 4 9 2" xfId="35199"/>
    <cellStyle name="Output 5 5" xfId="4806"/>
    <cellStyle name="Output 5 5 10" xfId="11289"/>
    <cellStyle name="Output 5 5 2" xfId="11768"/>
    <cellStyle name="Output 5 5 2 2" xfId="14442"/>
    <cellStyle name="Output 5 5 2 2 2" xfId="20205"/>
    <cellStyle name="Output 5 5 2 2 2 2" xfId="36874"/>
    <cellStyle name="Output 5 5 2 2 3" xfId="23346"/>
    <cellStyle name="Output 5 5 2 2 3 2" xfId="40054"/>
    <cellStyle name="Output 5 5 2 2 4" xfId="26128"/>
    <cellStyle name="Output 5 5 2 2 4 2" xfId="42868"/>
    <cellStyle name="Output 5 5 2 2 5" xfId="31114"/>
    <cellStyle name="Output 5 5 2 3" xfId="17919"/>
    <cellStyle name="Output 5 5 2 3 2" xfId="34595"/>
    <cellStyle name="Output 5 5 2 4" xfId="18680"/>
    <cellStyle name="Output 5 5 2 4 2" xfId="35357"/>
    <cellStyle name="Output 5 5 2 5" xfId="24180"/>
    <cellStyle name="Output 5 5 2 5 2" xfId="40897"/>
    <cellStyle name="Output 5 5 2 6" xfId="28517"/>
    <cellStyle name="Output 5 5 3" xfId="12026"/>
    <cellStyle name="Output 5 5 3 2" xfId="14700"/>
    <cellStyle name="Output 5 5 3 2 2" xfId="20463"/>
    <cellStyle name="Output 5 5 3 2 2 2" xfId="37131"/>
    <cellStyle name="Output 5 5 3 2 3" xfId="23602"/>
    <cellStyle name="Output 5 5 3 2 3 2" xfId="40312"/>
    <cellStyle name="Output 5 5 3 2 4" xfId="26385"/>
    <cellStyle name="Output 5 5 3 2 4 2" xfId="43126"/>
    <cellStyle name="Output 5 5 3 2 5" xfId="31371"/>
    <cellStyle name="Output 5 5 3 3" xfId="18177"/>
    <cellStyle name="Output 5 5 3 3 2" xfId="34852"/>
    <cellStyle name="Output 5 5 3 4" xfId="21429"/>
    <cellStyle name="Output 5 5 3 4 2" xfId="38103"/>
    <cellStyle name="Output 5 5 3 5" xfId="24479"/>
    <cellStyle name="Output 5 5 3 5 2" xfId="41199"/>
    <cellStyle name="Output 5 5 3 6" xfId="28773"/>
    <cellStyle name="Output 5 5 4" xfId="12801"/>
    <cellStyle name="Output 5 5 4 2" xfId="15416"/>
    <cellStyle name="Output 5 5 4 2 2" xfId="21054"/>
    <cellStyle name="Output 5 5 4 2 2 2" xfId="37723"/>
    <cellStyle name="Output 5 5 4 2 3" xfId="24164"/>
    <cellStyle name="Output 5 5 4 2 3 2" xfId="40881"/>
    <cellStyle name="Output 5 5 4 2 4" xfId="26882"/>
    <cellStyle name="Output 5 5 4 2 4 2" xfId="43623"/>
    <cellStyle name="Output 5 5 4 2 5" xfId="32087"/>
    <cellStyle name="Output 5 5 4 3" xfId="18811"/>
    <cellStyle name="Output 5 5 4 3 2" xfId="35489"/>
    <cellStyle name="Output 5 5 4 4" xfId="22018"/>
    <cellStyle name="Output 5 5 4 4 2" xfId="38700"/>
    <cellStyle name="Output 5 5 4 5" xfId="24969"/>
    <cellStyle name="Output 5 5 4 5 2" xfId="41696"/>
    <cellStyle name="Output 5 5 4 6" xfId="29489"/>
    <cellStyle name="Output 5 5 5" xfId="13966"/>
    <cellStyle name="Output 5 5 5 2" xfId="19759"/>
    <cellStyle name="Output 5 5 5 2 2" xfId="36429"/>
    <cellStyle name="Output 5 5 5 3" xfId="22906"/>
    <cellStyle name="Output 5 5 5 3 2" xfId="39608"/>
    <cellStyle name="Output 5 5 5 4" xfId="25714"/>
    <cellStyle name="Output 5 5 5 4 2" xfId="42453"/>
    <cellStyle name="Output 5 5 5 5" xfId="30639"/>
    <cellStyle name="Output 5 5 6" xfId="17460"/>
    <cellStyle name="Output 5 5 6 2" xfId="34137"/>
    <cellStyle name="Output 5 5 7" xfId="18305"/>
    <cellStyle name="Output 5 5 7 2" xfId="34980"/>
    <cellStyle name="Output 5 5 8" xfId="21540"/>
    <cellStyle name="Output 5 5 8 2" xfId="38214"/>
    <cellStyle name="Output 5 5 9" xfId="28047"/>
    <cellStyle name="Output 5 6" xfId="4807"/>
    <cellStyle name="Output 5 6 2" xfId="13515"/>
    <cellStyle name="Output 5 6 2 2" xfId="19382"/>
    <cellStyle name="Output 5 6 2 2 2" xfId="36052"/>
    <cellStyle name="Output 5 6 2 3" xfId="22552"/>
    <cellStyle name="Output 5 6 2 3 2" xfId="39251"/>
    <cellStyle name="Output 5 6 2 4" xfId="25411"/>
    <cellStyle name="Output 5 6 2 4 2" xfId="42149"/>
    <cellStyle name="Output 5 6 2 5" xfId="30189"/>
    <cellStyle name="Output 5 6 3" xfId="17065"/>
    <cellStyle name="Output 5 6 3 2" xfId="33740"/>
    <cellStyle name="Output 5 6 4" xfId="15906"/>
    <cellStyle name="Output 5 6 4 2" xfId="32570"/>
    <cellStyle name="Output 5 6 5" xfId="24295"/>
    <cellStyle name="Output 5 6 5 2" xfId="41012"/>
    <cellStyle name="Output 5 6 6" xfId="27598"/>
    <cellStyle name="Output 5 6 7" xfId="10823"/>
    <cellStyle name="Output 5 7" xfId="11463"/>
    <cellStyle name="Output 5 7 2" xfId="14137"/>
    <cellStyle name="Output 5 7 2 2" xfId="19900"/>
    <cellStyle name="Output 5 7 2 2 2" xfId="36570"/>
    <cellStyle name="Output 5 7 2 3" xfId="23047"/>
    <cellStyle name="Output 5 7 2 3 2" xfId="39749"/>
    <cellStyle name="Output 5 7 2 4" xfId="25825"/>
    <cellStyle name="Output 5 7 2 4 2" xfId="42564"/>
    <cellStyle name="Output 5 7 2 5" xfId="30810"/>
    <cellStyle name="Output 5 7 3" xfId="17614"/>
    <cellStyle name="Output 5 7 3 2" xfId="34291"/>
    <cellStyle name="Output 5 7 4" xfId="19022"/>
    <cellStyle name="Output 5 7 4 2" xfId="35693"/>
    <cellStyle name="Output 5 7 5" xfId="22158"/>
    <cellStyle name="Output 5 7 5 2" xfId="38841"/>
    <cellStyle name="Output 5 7 6" xfId="28218"/>
    <cellStyle name="Output 5 8" xfId="12227"/>
    <cellStyle name="Output 5 8 2" xfId="14901"/>
    <cellStyle name="Output 5 8 2 2" xfId="20624"/>
    <cellStyle name="Output 5 8 2 2 2" xfId="37292"/>
    <cellStyle name="Output 5 8 2 3" xfId="23757"/>
    <cellStyle name="Output 5 8 2 3 2" xfId="40468"/>
    <cellStyle name="Output 5 8 2 4" xfId="26517"/>
    <cellStyle name="Output 5 8 2 4 2" xfId="43258"/>
    <cellStyle name="Output 5 8 2 5" xfId="31572"/>
    <cellStyle name="Output 5 8 3" xfId="18337"/>
    <cellStyle name="Output 5 8 3 2" xfId="35012"/>
    <cellStyle name="Output 5 8 4" xfId="21582"/>
    <cellStyle name="Output 5 8 4 2" xfId="38257"/>
    <cellStyle name="Output 5 8 5" xfId="24610"/>
    <cellStyle name="Output 5 8 5 2" xfId="41331"/>
    <cellStyle name="Output 5 8 6" xfId="28974"/>
    <cellStyle name="Output 5 9" xfId="13125"/>
    <cellStyle name="Output 5 9 2" xfId="19060"/>
    <cellStyle name="Output 5 9 2 2" xfId="35730"/>
    <cellStyle name="Output 5 9 3" xfId="22255"/>
    <cellStyle name="Output 5 9 3 2" xfId="38947"/>
    <cellStyle name="Output 5 9 4" xfId="25152"/>
    <cellStyle name="Output 5 9 4 2" xfId="41888"/>
    <cellStyle name="Output 5 9 5" xfId="29801"/>
    <cellStyle name="Output 6" xfId="4808"/>
    <cellStyle name="Output 7" xfId="10317"/>
    <cellStyle name="Output 7 10" xfId="27208"/>
    <cellStyle name="Output 7 2" xfId="11285"/>
    <cellStyle name="Output 7 2 2" xfId="11764"/>
    <cellStyle name="Output 7 2 2 2" xfId="14438"/>
    <cellStyle name="Output 7 2 2 2 2" xfId="20201"/>
    <cellStyle name="Output 7 2 2 2 2 2" xfId="36870"/>
    <cellStyle name="Output 7 2 2 2 3" xfId="23342"/>
    <cellStyle name="Output 7 2 2 2 3 2" xfId="40050"/>
    <cellStyle name="Output 7 2 2 2 4" xfId="26124"/>
    <cellStyle name="Output 7 2 2 2 4 2" xfId="42864"/>
    <cellStyle name="Output 7 2 2 2 5" xfId="31110"/>
    <cellStyle name="Output 7 2 2 3" xfId="17915"/>
    <cellStyle name="Output 7 2 2 3 2" xfId="34591"/>
    <cellStyle name="Output 7 2 2 4" xfId="15590"/>
    <cellStyle name="Output 7 2 2 4 2" xfId="32261"/>
    <cellStyle name="Output 7 2 2 5" xfId="21596"/>
    <cellStyle name="Output 7 2 2 5 2" xfId="38271"/>
    <cellStyle name="Output 7 2 2 6" xfId="28513"/>
    <cellStyle name="Output 7 2 3" xfId="12022"/>
    <cellStyle name="Output 7 2 3 2" xfId="14696"/>
    <cellStyle name="Output 7 2 3 2 2" xfId="20459"/>
    <cellStyle name="Output 7 2 3 2 2 2" xfId="37127"/>
    <cellStyle name="Output 7 2 3 2 3" xfId="23598"/>
    <cellStyle name="Output 7 2 3 2 3 2" xfId="40308"/>
    <cellStyle name="Output 7 2 3 2 4" xfId="26381"/>
    <cellStyle name="Output 7 2 3 2 4 2" xfId="43122"/>
    <cellStyle name="Output 7 2 3 2 5" xfId="31367"/>
    <cellStyle name="Output 7 2 3 3" xfId="18173"/>
    <cellStyle name="Output 7 2 3 3 2" xfId="34848"/>
    <cellStyle name="Output 7 2 3 4" xfId="21425"/>
    <cellStyle name="Output 7 2 3 4 2" xfId="38099"/>
    <cellStyle name="Output 7 2 3 5" xfId="24475"/>
    <cellStyle name="Output 7 2 3 5 2" xfId="41195"/>
    <cellStyle name="Output 7 2 3 6" xfId="28769"/>
    <cellStyle name="Output 7 2 4" xfId="12797"/>
    <cellStyle name="Output 7 2 4 2" xfId="15412"/>
    <cellStyle name="Output 7 2 4 2 2" xfId="21050"/>
    <cellStyle name="Output 7 2 4 2 2 2" xfId="37719"/>
    <cellStyle name="Output 7 2 4 2 3" xfId="24160"/>
    <cellStyle name="Output 7 2 4 2 3 2" xfId="40877"/>
    <cellStyle name="Output 7 2 4 2 4" xfId="26878"/>
    <cellStyle name="Output 7 2 4 2 4 2" xfId="43619"/>
    <cellStyle name="Output 7 2 4 2 5" xfId="32083"/>
    <cellStyle name="Output 7 2 4 3" xfId="18807"/>
    <cellStyle name="Output 7 2 4 3 2" xfId="35485"/>
    <cellStyle name="Output 7 2 4 4" xfId="22014"/>
    <cellStyle name="Output 7 2 4 4 2" xfId="38696"/>
    <cellStyle name="Output 7 2 4 5" xfId="24965"/>
    <cellStyle name="Output 7 2 4 5 2" xfId="41692"/>
    <cellStyle name="Output 7 2 4 6" xfId="29485"/>
    <cellStyle name="Output 7 2 5" xfId="13962"/>
    <cellStyle name="Output 7 2 5 2" xfId="19755"/>
    <cellStyle name="Output 7 2 5 2 2" xfId="36425"/>
    <cellStyle name="Output 7 2 5 3" xfId="22902"/>
    <cellStyle name="Output 7 2 5 3 2" xfId="39604"/>
    <cellStyle name="Output 7 2 5 4" xfId="25710"/>
    <cellStyle name="Output 7 2 5 4 2" xfId="42449"/>
    <cellStyle name="Output 7 2 5 5" xfId="30635"/>
    <cellStyle name="Output 7 2 6" xfId="17456"/>
    <cellStyle name="Output 7 2 6 2" xfId="34133"/>
    <cellStyle name="Output 7 2 7" xfId="16607"/>
    <cellStyle name="Output 7 2 7 2" xfId="33280"/>
    <cellStyle name="Output 7 2 8" xfId="21186"/>
    <cellStyle name="Output 7 2 8 2" xfId="37856"/>
    <cellStyle name="Output 7 2 9" xfId="28043"/>
    <cellStyle name="Output 7 3" xfId="10819"/>
    <cellStyle name="Output 7 3 2" xfId="13511"/>
    <cellStyle name="Output 7 3 2 2" xfId="19378"/>
    <cellStyle name="Output 7 3 2 2 2" xfId="36048"/>
    <cellStyle name="Output 7 3 2 3" xfId="22548"/>
    <cellStyle name="Output 7 3 2 3 2" xfId="39247"/>
    <cellStyle name="Output 7 3 2 4" xfId="25407"/>
    <cellStyle name="Output 7 3 2 4 2" xfId="42145"/>
    <cellStyle name="Output 7 3 2 5" xfId="30185"/>
    <cellStyle name="Output 7 3 3" xfId="17061"/>
    <cellStyle name="Output 7 3 3 2" xfId="33736"/>
    <cellStyle name="Output 7 3 4" xfId="16577"/>
    <cellStyle name="Output 7 3 4 2" xfId="33250"/>
    <cellStyle name="Output 7 3 5" xfId="21707"/>
    <cellStyle name="Output 7 3 5 2" xfId="38382"/>
    <cellStyle name="Output 7 3 6" xfId="27594"/>
    <cellStyle name="Output 7 4" xfId="11459"/>
    <cellStyle name="Output 7 4 2" xfId="14133"/>
    <cellStyle name="Output 7 4 2 2" xfId="19896"/>
    <cellStyle name="Output 7 4 2 2 2" xfId="36566"/>
    <cellStyle name="Output 7 4 2 3" xfId="23043"/>
    <cellStyle name="Output 7 4 2 3 2" xfId="39745"/>
    <cellStyle name="Output 7 4 2 4" xfId="25821"/>
    <cellStyle name="Output 7 4 2 4 2" xfId="42560"/>
    <cellStyle name="Output 7 4 2 5" xfId="30806"/>
    <cellStyle name="Output 7 4 3" xfId="17610"/>
    <cellStyle name="Output 7 4 3 2" xfId="34287"/>
    <cellStyle name="Output 7 4 4" xfId="21204"/>
    <cellStyle name="Output 7 4 4 2" xfId="37875"/>
    <cellStyle name="Output 7 4 5" xfId="21076"/>
    <cellStyle name="Output 7 4 5 2" xfId="37745"/>
    <cellStyle name="Output 7 4 6" xfId="28214"/>
    <cellStyle name="Output 7 5" xfId="12223"/>
    <cellStyle name="Output 7 5 2" xfId="14897"/>
    <cellStyle name="Output 7 5 2 2" xfId="20620"/>
    <cellStyle name="Output 7 5 2 2 2" xfId="37288"/>
    <cellStyle name="Output 7 5 2 3" xfId="23753"/>
    <cellStyle name="Output 7 5 2 3 2" xfId="40464"/>
    <cellStyle name="Output 7 5 2 4" xfId="26513"/>
    <cellStyle name="Output 7 5 2 4 2" xfId="43254"/>
    <cellStyle name="Output 7 5 2 5" xfId="31568"/>
    <cellStyle name="Output 7 5 3" xfId="18333"/>
    <cellStyle name="Output 7 5 3 2" xfId="35008"/>
    <cellStyle name="Output 7 5 4" xfId="21578"/>
    <cellStyle name="Output 7 5 4 2" xfId="38253"/>
    <cellStyle name="Output 7 5 5" xfId="24606"/>
    <cellStyle name="Output 7 5 5 2" xfId="41327"/>
    <cellStyle name="Output 7 5 6" xfId="28970"/>
    <cellStyle name="Output 7 6" xfId="13121"/>
    <cellStyle name="Output 7 6 2" xfId="19056"/>
    <cellStyle name="Output 7 6 2 2" xfId="35726"/>
    <cellStyle name="Output 7 6 3" xfId="22251"/>
    <cellStyle name="Output 7 6 3 2" xfId="38943"/>
    <cellStyle name="Output 7 6 4" xfId="25148"/>
    <cellStyle name="Output 7 6 4 2" xfId="41884"/>
    <cellStyle name="Output 7 6 5" xfId="29797"/>
    <cellStyle name="Output 7 7" xfId="16645"/>
    <cellStyle name="Output 7 7 2" xfId="33317"/>
    <cellStyle name="Output 7 8" xfId="16696"/>
    <cellStyle name="Output 7 8 2" xfId="33370"/>
    <cellStyle name="Output 7 9" xfId="16355"/>
    <cellStyle name="Output 7 9 2" xfId="33023"/>
    <cellStyle name="Output 8" xfId="10403"/>
    <cellStyle name="Output 8 10" xfId="27222"/>
    <cellStyle name="Output 8 2" xfId="11300"/>
    <cellStyle name="Output 8 2 2" xfId="11778"/>
    <cellStyle name="Output 8 2 2 2" xfId="14452"/>
    <cellStyle name="Output 8 2 2 2 2" xfId="20215"/>
    <cellStyle name="Output 8 2 2 2 2 2" xfId="36884"/>
    <cellStyle name="Output 8 2 2 2 3" xfId="23356"/>
    <cellStyle name="Output 8 2 2 2 3 2" xfId="40064"/>
    <cellStyle name="Output 8 2 2 2 4" xfId="26138"/>
    <cellStyle name="Output 8 2 2 2 4 2" xfId="42878"/>
    <cellStyle name="Output 8 2 2 2 5" xfId="31124"/>
    <cellStyle name="Output 8 2 2 3" xfId="17929"/>
    <cellStyle name="Output 8 2 2 3 2" xfId="34605"/>
    <cellStyle name="Output 8 2 2 4" xfId="17016"/>
    <cellStyle name="Output 8 2 2 4 2" xfId="33692"/>
    <cellStyle name="Output 8 2 2 5" xfId="15971"/>
    <cellStyle name="Output 8 2 2 5 2" xfId="32637"/>
    <cellStyle name="Output 8 2 2 6" xfId="28527"/>
    <cellStyle name="Output 8 2 3" xfId="12036"/>
    <cellStyle name="Output 8 2 3 2" xfId="14710"/>
    <cellStyle name="Output 8 2 3 2 2" xfId="20473"/>
    <cellStyle name="Output 8 2 3 2 2 2" xfId="37141"/>
    <cellStyle name="Output 8 2 3 2 3" xfId="23612"/>
    <cellStyle name="Output 8 2 3 2 3 2" xfId="40322"/>
    <cellStyle name="Output 8 2 3 2 4" xfId="26395"/>
    <cellStyle name="Output 8 2 3 2 4 2" xfId="43136"/>
    <cellStyle name="Output 8 2 3 2 5" xfId="31381"/>
    <cellStyle name="Output 8 2 3 3" xfId="18187"/>
    <cellStyle name="Output 8 2 3 3 2" xfId="34862"/>
    <cellStyle name="Output 8 2 3 4" xfId="21439"/>
    <cellStyle name="Output 8 2 3 4 2" xfId="38113"/>
    <cellStyle name="Output 8 2 3 5" xfId="24489"/>
    <cellStyle name="Output 8 2 3 5 2" xfId="41209"/>
    <cellStyle name="Output 8 2 3 6" xfId="28783"/>
    <cellStyle name="Output 8 2 4" xfId="12815"/>
    <cellStyle name="Output 8 2 4 2" xfId="15428"/>
    <cellStyle name="Output 8 2 4 2 2" xfId="21066"/>
    <cellStyle name="Output 8 2 4 2 2 2" xfId="37735"/>
    <cellStyle name="Output 8 2 4 2 3" xfId="24176"/>
    <cellStyle name="Output 8 2 4 2 3 2" xfId="40893"/>
    <cellStyle name="Output 8 2 4 2 4" xfId="26894"/>
    <cellStyle name="Output 8 2 4 2 4 2" xfId="43635"/>
    <cellStyle name="Output 8 2 4 2 5" xfId="32099"/>
    <cellStyle name="Output 8 2 4 3" xfId="18825"/>
    <cellStyle name="Output 8 2 4 3 2" xfId="35503"/>
    <cellStyle name="Output 8 2 4 4" xfId="22032"/>
    <cellStyle name="Output 8 2 4 4 2" xfId="38714"/>
    <cellStyle name="Output 8 2 4 5" xfId="24981"/>
    <cellStyle name="Output 8 2 4 5 2" xfId="41708"/>
    <cellStyle name="Output 8 2 4 6" xfId="29501"/>
    <cellStyle name="Output 8 2 5" xfId="13976"/>
    <cellStyle name="Output 8 2 5 2" xfId="19769"/>
    <cellStyle name="Output 8 2 5 2 2" xfId="36439"/>
    <cellStyle name="Output 8 2 5 3" xfId="22916"/>
    <cellStyle name="Output 8 2 5 3 2" xfId="39618"/>
    <cellStyle name="Output 8 2 5 4" xfId="25724"/>
    <cellStyle name="Output 8 2 5 4 2" xfId="42463"/>
    <cellStyle name="Output 8 2 5 5" xfId="30649"/>
    <cellStyle name="Output 8 2 6" xfId="17471"/>
    <cellStyle name="Output 8 2 6 2" xfId="34148"/>
    <cellStyle name="Output 8 2 7" xfId="17172"/>
    <cellStyle name="Output 8 2 7 2" xfId="33848"/>
    <cellStyle name="Output 8 2 8" xfId="16186"/>
    <cellStyle name="Output 8 2 8 2" xfId="32851"/>
    <cellStyle name="Output 8 2 9" xfId="28057"/>
    <cellStyle name="Output 8 3" xfId="10847"/>
    <cellStyle name="Output 8 3 2" xfId="13538"/>
    <cellStyle name="Output 8 3 2 2" xfId="19405"/>
    <cellStyle name="Output 8 3 2 2 2" xfId="36075"/>
    <cellStyle name="Output 8 3 2 3" xfId="22575"/>
    <cellStyle name="Output 8 3 2 3 2" xfId="39274"/>
    <cellStyle name="Output 8 3 2 4" xfId="25434"/>
    <cellStyle name="Output 8 3 2 4 2" xfId="42172"/>
    <cellStyle name="Output 8 3 2 5" xfId="30212"/>
    <cellStyle name="Output 8 3 3" xfId="17089"/>
    <cellStyle name="Output 8 3 3 2" xfId="33764"/>
    <cellStyle name="Output 8 3 4" xfId="15896"/>
    <cellStyle name="Output 8 3 4 2" xfId="32560"/>
    <cellStyle name="Output 8 3 5" xfId="16653"/>
    <cellStyle name="Output 8 3 5 2" xfId="33326"/>
    <cellStyle name="Output 8 3 6" xfId="27621"/>
    <cellStyle name="Output 8 4" xfId="11474"/>
    <cellStyle name="Output 8 4 2" xfId="14148"/>
    <cellStyle name="Output 8 4 2 2" xfId="19911"/>
    <cellStyle name="Output 8 4 2 2 2" xfId="36581"/>
    <cellStyle name="Output 8 4 2 3" xfId="23058"/>
    <cellStyle name="Output 8 4 2 3 2" xfId="39760"/>
    <cellStyle name="Output 8 4 2 4" xfId="25836"/>
    <cellStyle name="Output 8 4 2 4 2" xfId="42575"/>
    <cellStyle name="Output 8 4 2 5" xfId="30821"/>
    <cellStyle name="Output 8 4 3" xfId="17625"/>
    <cellStyle name="Output 8 4 3 2" xfId="34302"/>
    <cellStyle name="Output 8 4 4" xfId="18418"/>
    <cellStyle name="Output 8 4 4 2" xfId="35094"/>
    <cellStyle name="Output 8 4 5" xfId="18636"/>
    <cellStyle name="Output 8 4 5 2" xfId="35313"/>
    <cellStyle name="Output 8 4 6" xfId="28229"/>
    <cellStyle name="Output 8 5" xfId="12237"/>
    <cellStyle name="Output 8 5 2" xfId="14911"/>
    <cellStyle name="Output 8 5 2 2" xfId="20634"/>
    <cellStyle name="Output 8 5 2 2 2" xfId="37302"/>
    <cellStyle name="Output 8 5 2 3" xfId="23767"/>
    <cellStyle name="Output 8 5 2 3 2" xfId="40478"/>
    <cellStyle name="Output 8 5 2 4" xfId="26527"/>
    <cellStyle name="Output 8 5 2 4 2" xfId="43268"/>
    <cellStyle name="Output 8 5 2 5" xfId="31582"/>
    <cellStyle name="Output 8 5 3" xfId="18347"/>
    <cellStyle name="Output 8 5 3 2" xfId="35022"/>
    <cellStyle name="Output 8 5 4" xfId="21592"/>
    <cellStyle name="Output 8 5 4 2" xfId="38267"/>
    <cellStyle name="Output 8 5 5" xfId="24620"/>
    <cellStyle name="Output 8 5 5 2" xfId="41341"/>
    <cellStyle name="Output 8 5 6" xfId="28984"/>
    <cellStyle name="Output 8 6" xfId="13135"/>
    <cellStyle name="Output 8 6 2" xfId="19070"/>
    <cellStyle name="Output 8 6 2 2" xfId="35740"/>
    <cellStyle name="Output 8 6 3" xfId="22265"/>
    <cellStyle name="Output 8 6 3 2" xfId="38957"/>
    <cellStyle name="Output 8 6 4" xfId="25162"/>
    <cellStyle name="Output 8 6 4 2" xfId="41898"/>
    <cellStyle name="Output 8 6 5" xfId="29811"/>
    <cellStyle name="Output 8 7" xfId="16701"/>
    <cellStyle name="Output 8 7 2" xfId="33375"/>
    <cellStyle name="Output 8 8" xfId="16305"/>
    <cellStyle name="Output 8 8 2" xfId="32972"/>
    <cellStyle name="Output 8 9" xfId="16622"/>
    <cellStyle name="Output 8 9 2" xfId="33295"/>
    <cellStyle name="Output 9" xfId="10220"/>
    <cellStyle name="Output 9 10" xfId="27183"/>
    <cellStyle name="Output 9 2" xfId="11264"/>
    <cellStyle name="Output 9 2 2" xfId="11743"/>
    <cellStyle name="Output 9 2 2 2" xfId="14417"/>
    <cellStyle name="Output 9 2 2 2 2" xfId="20180"/>
    <cellStyle name="Output 9 2 2 2 2 2" xfId="36849"/>
    <cellStyle name="Output 9 2 2 2 3" xfId="23322"/>
    <cellStyle name="Output 9 2 2 2 3 2" xfId="40029"/>
    <cellStyle name="Output 9 2 2 2 4" xfId="26103"/>
    <cellStyle name="Output 9 2 2 2 4 2" xfId="42843"/>
    <cellStyle name="Output 9 2 2 2 5" xfId="31089"/>
    <cellStyle name="Output 9 2 2 3" xfId="17894"/>
    <cellStyle name="Output 9 2 2 3 2" xfId="34570"/>
    <cellStyle name="Output 9 2 2 4" xfId="20566"/>
    <cellStyle name="Output 9 2 2 4 2" xfId="37234"/>
    <cellStyle name="Output 9 2 2 5" xfId="22217"/>
    <cellStyle name="Output 9 2 2 5 2" xfId="38908"/>
    <cellStyle name="Output 9 2 2 6" xfId="28493"/>
    <cellStyle name="Output 9 2 3" xfId="12001"/>
    <cellStyle name="Output 9 2 3 2" xfId="14675"/>
    <cellStyle name="Output 9 2 3 2 2" xfId="20438"/>
    <cellStyle name="Output 9 2 3 2 2 2" xfId="37106"/>
    <cellStyle name="Output 9 2 3 2 3" xfId="23578"/>
    <cellStyle name="Output 9 2 3 2 3 2" xfId="40287"/>
    <cellStyle name="Output 9 2 3 2 4" xfId="26360"/>
    <cellStyle name="Output 9 2 3 2 4 2" xfId="43101"/>
    <cellStyle name="Output 9 2 3 2 5" xfId="31346"/>
    <cellStyle name="Output 9 2 3 3" xfId="18152"/>
    <cellStyle name="Output 9 2 3 3 2" xfId="34827"/>
    <cellStyle name="Output 9 2 3 4" xfId="21405"/>
    <cellStyle name="Output 9 2 3 4 2" xfId="38078"/>
    <cellStyle name="Output 9 2 3 5" xfId="24455"/>
    <cellStyle name="Output 9 2 3 5 2" xfId="41174"/>
    <cellStyle name="Output 9 2 3 6" xfId="28749"/>
    <cellStyle name="Output 9 2 4" xfId="12771"/>
    <cellStyle name="Output 9 2 4 2" xfId="15386"/>
    <cellStyle name="Output 9 2 4 2 2" xfId="21027"/>
    <cellStyle name="Output 9 2 4 2 2 2" xfId="37696"/>
    <cellStyle name="Output 9 2 4 2 3" xfId="24139"/>
    <cellStyle name="Output 9 2 4 2 3 2" xfId="40856"/>
    <cellStyle name="Output 9 2 4 2 4" xfId="26857"/>
    <cellStyle name="Output 9 2 4 2 4 2" xfId="43598"/>
    <cellStyle name="Output 9 2 4 2 5" xfId="32057"/>
    <cellStyle name="Output 9 2 4 3" xfId="18784"/>
    <cellStyle name="Output 9 2 4 3 2" xfId="35462"/>
    <cellStyle name="Output 9 2 4 4" xfId="21993"/>
    <cellStyle name="Output 9 2 4 4 2" xfId="38675"/>
    <cellStyle name="Output 9 2 4 5" xfId="24944"/>
    <cellStyle name="Output 9 2 4 5 2" xfId="41671"/>
    <cellStyle name="Output 9 2 4 6" xfId="29459"/>
    <cellStyle name="Output 9 2 5" xfId="13936"/>
    <cellStyle name="Output 9 2 5 2" xfId="19732"/>
    <cellStyle name="Output 9 2 5 2 2" xfId="36402"/>
    <cellStyle name="Output 9 2 5 3" xfId="22881"/>
    <cellStyle name="Output 9 2 5 3 2" xfId="39583"/>
    <cellStyle name="Output 9 2 5 4" xfId="25689"/>
    <cellStyle name="Output 9 2 5 4 2" xfId="42428"/>
    <cellStyle name="Output 9 2 5 5" xfId="30609"/>
    <cellStyle name="Output 9 2 6" xfId="17433"/>
    <cellStyle name="Output 9 2 6 2" xfId="34110"/>
    <cellStyle name="Output 9 2 7" xfId="16901"/>
    <cellStyle name="Output 9 2 7 2" xfId="33577"/>
    <cellStyle name="Output 9 2 8" xfId="22518"/>
    <cellStyle name="Output 9 2 8 2" xfId="39214"/>
    <cellStyle name="Output 9 2 9" xfId="28017"/>
    <cellStyle name="Output 9 3" xfId="10797"/>
    <cellStyle name="Output 9 3 2" xfId="13484"/>
    <cellStyle name="Output 9 3 2 2" xfId="19354"/>
    <cellStyle name="Output 9 3 2 2 2" xfId="36025"/>
    <cellStyle name="Output 9 3 2 3" xfId="22529"/>
    <cellStyle name="Output 9 3 2 3 2" xfId="39225"/>
    <cellStyle name="Output 9 3 2 4" xfId="25386"/>
    <cellStyle name="Output 9 3 2 4 2" xfId="42123"/>
    <cellStyle name="Output 9 3 2 5" xfId="30159"/>
    <cellStyle name="Output 9 3 3" xfId="17037"/>
    <cellStyle name="Output 9 3 3 2" xfId="33713"/>
    <cellStyle name="Output 9 3 4" xfId="18942"/>
    <cellStyle name="Output 9 3 4 2" xfId="35621"/>
    <cellStyle name="Output 9 3 5" xfId="22484"/>
    <cellStyle name="Output 9 3 5 2" xfId="39177"/>
    <cellStyle name="Output 9 3 6" xfId="27570"/>
    <cellStyle name="Output 9 4" xfId="10779"/>
    <cellStyle name="Output 9 4 2" xfId="13466"/>
    <cellStyle name="Output 9 4 2 2" xfId="19340"/>
    <cellStyle name="Output 9 4 2 2 2" xfId="36011"/>
    <cellStyle name="Output 9 4 2 3" xfId="22515"/>
    <cellStyle name="Output 9 4 2 3 2" xfId="39211"/>
    <cellStyle name="Output 9 4 2 4" xfId="25376"/>
    <cellStyle name="Output 9 4 2 4 2" xfId="42113"/>
    <cellStyle name="Output 9 4 2 5" xfId="30141"/>
    <cellStyle name="Output 9 4 3" xfId="17020"/>
    <cellStyle name="Output 9 4 3 2" xfId="33696"/>
    <cellStyle name="Output 9 4 4" xfId="15915"/>
    <cellStyle name="Output 9 4 4 2" xfId="32579"/>
    <cellStyle name="Output 9 4 5" xfId="16715"/>
    <cellStyle name="Output 9 4 5 2" xfId="33389"/>
    <cellStyle name="Output 9 4 6" xfId="27552"/>
    <cellStyle name="Output 9 5" xfId="12197"/>
    <cellStyle name="Output 9 5 2" xfId="14871"/>
    <cellStyle name="Output 9 5 2 2" xfId="20598"/>
    <cellStyle name="Output 9 5 2 2 2" xfId="37266"/>
    <cellStyle name="Output 9 5 2 3" xfId="23733"/>
    <cellStyle name="Output 9 5 2 3 2" xfId="40443"/>
    <cellStyle name="Output 9 5 2 4" xfId="26492"/>
    <cellStyle name="Output 9 5 2 4 2" xfId="43233"/>
    <cellStyle name="Output 9 5 2 5" xfId="31542"/>
    <cellStyle name="Output 9 5 3" xfId="18311"/>
    <cellStyle name="Output 9 5 3 2" xfId="34986"/>
    <cellStyle name="Output 9 5 4" xfId="21558"/>
    <cellStyle name="Output 9 5 4 2" xfId="38232"/>
    <cellStyle name="Output 9 5 5" xfId="24586"/>
    <cellStyle name="Output 9 5 5 2" xfId="41306"/>
    <cellStyle name="Output 9 5 6" xfId="28944"/>
    <cellStyle name="Output 9 6" xfId="13095"/>
    <cellStyle name="Output 9 6 2" xfId="19033"/>
    <cellStyle name="Output 9 6 2 2" xfId="35704"/>
    <cellStyle name="Output 9 6 3" xfId="22231"/>
    <cellStyle name="Output 9 6 3 2" xfId="38922"/>
    <cellStyle name="Output 9 6 4" xfId="25128"/>
    <cellStyle name="Output 9 6 4 2" xfId="41863"/>
    <cellStyle name="Output 9 6 5" xfId="29772"/>
    <cellStyle name="Output 9 7" xfId="16572"/>
    <cellStyle name="Output 9 7 2" xfId="33245"/>
    <cellStyle name="Output 9 8" xfId="20576"/>
    <cellStyle name="Output 9 8 2" xfId="37244"/>
    <cellStyle name="Output 9 9" xfId="21666"/>
    <cellStyle name="Output 9 9 2" xfId="38341"/>
    <cellStyle name="Page Number" xfId="4809"/>
    <cellStyle name="Percen - Style2" xfId="4810"/>
    <cellStyle name="Percent" xfId="58" builtinId="5"/>
    <cellStyle name="Percent [2]" xfId="4811"/>
    <cellStyle name="Percent [2] 2" xfId="4812"/>
    <cellStyle name="Percent [2] 2 2" xfId="4813"/>
    <cellStyle name="Percent [2] 3" xfId="4814"/>
    <cellStyle name="Percent 10" xfId="4815"/>
    <cellStyle name="Percent 10 2" xfId="4816"/>
    <cellStyle name="Percent 10 2 2" xfId="4817"/>
    <cellStyle name="Percent 10 2 2 2" xfId="4818"/>
    <cellStyle name="Percent 10 2 3" xfId="4819"/>
    <cellStyle name="Percent 10 3" xfId="4820"/>
    <cellStyle name="Percent 10 3 2" xfId="4821"/>
    <cellStyle name="Percent 10 3 2 2" xfId="4822"/>
    <cellStyle name="Percent 10 3 3" xfId="4823"/>
    <cellStyle name="Percent 10 4" xfId="4824"/>
    <cellStyle name="Percent 10 4 2" xfId="4825"/>
    <cellStyle name="Percent 10 5" xfId="4826"/>
    <cellStyle name="Percent 10 5 2" xfId="10323"/>
    <cellStyle name="Percent 100" xfId="6721"/>
    <cellStyle name="Percent 100 2" xfId="6722"/>
    <cellStyle name="Percent 100 2 2" xfId="8880"/>
    <cellStyle name="Percent 100 3" xfId="8881"/>
    <cellStyle name="Percent 101" xfId="6723"/>
    <cellStyle name="Percent 101 2" xfId="6724"/>
    <cellStyle name="Percent 101 2 2" xfId="8882"/>
    <cellStyle name="Percent 101 3" xfId="8883"/>
    <cellStyle name="Percent 102" xfId="6725"/>
    <cellStyle name="Percent 102 2" xfId="6726"/>
    <cellStyle name="Percent 102 2 2" xfId="8884"/>
    <cellStyle name="Percent 102 3" xfId="8885"/>
    <cellStyle name="Percent 103" xfId="6727"/>
    <cellStyle name="Percent 103 2" xfId="6728"/>
    <cellStyle name="Percent 103 2 2" xfId="8886"/>
    <cellStyle name="Percent 103 3" xfId="8887"/>
    <cellStyle name="Percent 104" xfId="6729"/>
    <cellStyle name="Percent 104 2" xfId="6730"/>
    <cellStyle name="Percent 104 2 2" xfId="8888"/>
    <cellStyle name="Percent 104 3" xfId="8889"/>
    <cellStyle name="Percent 105" xfId="6731"/>
    <cellStyle name="Percent 105 2" xfId="6732"/>
    <cellStyle name="Percent 105 2 2" xfId="8890"/>
    <cellStyle name="Percent 105 3" xfId="8891"/>
    <cellStyle name="Percent 106" xfId="6733"/>
    <cellStyle name="Percent 106 2" xfId="8892"/>
    <cellStyle name="Percent 107" xfId="6734"/>
    <cellStyle name="Percent 107 2" xfId="8893"/>
    <cellStyle name="Percent 108" xfId="6735"/>
    <cellStyle name="Percent 108 2" xfId="8894"/>
    <cellStyle name="Percent 109" xfId="6736"/>
    <cellStyle name="Percent 109 2" xfId="8895"/>
    <cellStyle name="Percent 11" xfId="4827"/>
    <cellStyle name="Percent 11 2" xfId="4828"/>
    <cellStyle name="Percent 11 2 2" xfId="4829"/>
    <cellStyle name="Percent 11 2 2 2" xfId="4830"/>
    <cellStyle name="Percent 11 2 3" xfId="4831"/>
    <cellStyle name="Percent 11 3" xfId="4832"/>
    <cellStyle name="Percent 11 3 2" xfId="4833"/>
    <cellStyle name="Percent 11 3 2 2" xfId="4834"/>
    <cellStyle name="Percent 11 3 3" xfId="4835"/>
    <cellStyle name="Percent 11 4" xfId="4836"/>
    <cellStyle name="Percent 11 4 2" xfId="4837"/>
    <cellStyle name="Percent 11 5" xfId="4838"/>
    <cellStyle name="Percent 110" xfId="6737"/>
    <cellStyle name="Percent 110 2" xfId="8896"/>
    <cellStyle name="Percent 111" xfId="6738"/>
    <cellStyle name="Percent 111 2" xfId="8897"/>
    <cellStyle name="Percent 112" xfId="6739"/>
    <cellStyle name="Percent 112 2" xfId="8898"/>
    <cellStyle name="Percent 113" xfId="6740"/>
    <cellStyle name="Percent 113 2" xfId="8899"/>
    <cellStyle name="Percent 114" xfId="6741"/>
    <cellStyle name="Percent 115" xfId="6742"/>
    <cellStyle name="Percent 116" xfId="6743"/>
    <cellStyle name="Percent 116 2" xfId="8900"/>
    <cellStyle name="Percent 117" xfId="6744"/>
    <cellStyle name="Percent 117 2" xfId="8901"/>
    <cellStyle name="Percent 118" xfId="6745"/>
    <cellStyle name="Percent 118 2" xfId="8902"/>
    <cellStyle name="Percent 119" xfId="6746"/>
    <cellStyle name="Percent 119 2" xfId="8903"/>
    <cellStyle name="Percent 12" xfId="4839"/>
    <cellStyle name="Percent 12 2" xfId="4840"/>
    <cellStyle name="Percent 12 2 2" xfId="4841"/>
    <cellStyle name="Percent 12 3" xfId="4842"/>
    <cellStyle name="Percent 12 3 2" xfId="4843"/>
    <cellStyle name="Percent 12 3 2 2" xfId="4844"/>
    <cellStyle name="Percent 12 3 3" xfId="4845"/>
    <cellStyle name="Percent 12 3 3 2" xfId="4846"/>
    <cellStyle name="Percent 12 3 3 3" xfId="4847"/>
    <cellStyle name="Percent 12 3 4" xfId="4848"/>
    <cellStyle name="Percent 12 3 4 2" xfId="4849"/>
    <cellStyle name="Percent 12 3 4 3" xfId="4850"/>
    <cellStyle name="Percent 12 3 5" xfId="4851"/>
    <cellStyle name="Percent 12 3 6" xfId="10324"/>
    <cellStyle name="Percent 12 4" xfId="4852"/>
    <cellStyle name="Percent 12 4 2" xfId="4853"/>
    <cellStyle name="Percent 12 5" xfId="4854"/>
    <cellStyle name="Percent 12 5 2" xfId="4855"/>
    <cellStyle name="Percent 12 5 3" xfId="4856"/>
    <cellStyle name="Percent 12 5 4" xfId="8292"/>
    <cellStyle name="Percent 120" xfId="6747"/>
    <cellStyle name="Percent 120 2" xfId="8904"/>
    <cellStyle name="Percent 121" xfId="6748"/>
    <cellStyle name="Percent 121 2" xfId="8905"/>
    <cellStyle name="Percent 122" xfId="6749"/>
    <cellStyle name="Percent 122 2" xfId="8906"/>
    <cellStyle name="Percent 123" xfId="6750"/>
    <cellStyle name="Percent 123 2" xfId="8907"/>
    <cellStyle name="Percent 124" xfId="6751"/>
    <cellStyle name="Percent 124 2" xfId="8908"/>
    <cellStyle name="Percent 125" xfId="6752"/>
    <cellStyle name="Percent 125 2" xfId="8909"/>
    <cellStyle name="Percent 126" xfId="6753"/>
    <cellStyle name="Percent 126 2" xfId="8910"/>
    <cellStyle name="Percent 127" xfId="6754"/>
    <cellStyle name="Percent 127 2" xfId="8911"/>
    <cellStyle name="Percent 128" xfId="6755"/>
    <cellStyle name="Percent 128 2" xfId="8912"/>
    <cellStyle name="Percent 129" xfId="6756"/>
    <cellStyle name="Percent 129 2" xfId="8913"/>
    <cellStyle name="Percent 13" xfId="4857"/>
    <cellStyle name="Percent 13 2" xfId="4858"/>
    <cellStyle name="Percent 13 2 2" xfId="4859"/>
    <cellStyle name="Percent 13 2 2 2" xfId="4860"/>
    <cellStyle name="Percent 13 2 3" xfId="4861"/>
    <cellStyle name="Percent 13 2 4" xfId="4862"/>
    <cellStyle name="Percent 13 2 5" xfId="8293"/>
    <cellStyle name="Percent 13 3" xfId="4863"/>
    <cellStyle name="Percent 13 3 2" xfId="4864"/>
    <cellStyle name="Percent 13 3 3" xfId="4865"/>
    <cellStyle name="Percent 13 3 4" xfId="8294"/>
    <cellStyle name="Percent 13 4" xfId="4866"/>
    <cellStyle name="Percent 13 4 2" xfId="8295"/>
    <cellStyle name="Percent 13 5" xfId="4867"/>
    <cellStyle name="Percent 13 5 2" xfId="8296"/>
    <cellStyle name="Percent 13 6" xfId="8297"/>
    <cellStyle name="Percent 130" xfId="6757"/>
    <cellStyle name="Percent 130 2" xfId="8914"/>
    <cellStyle name="Percent 131" xfId="6758"/>
    <cellStyle name="Percent 131 2" xfId="8915"/>
    <cellStyle name="Percent 132" xfId="6759"/>
    <cellStyle name="Percent 132 2" xfId="6760"/>
    <cellStyle name="Percent 132 2 2" xfId="8916"/>
    <cellStyle name="Percent 132 3" xfId="8917"/>
    <cellStyle name="Percent 133" xfId="6761"/>
    <cellStyle name="Percent 133 2" xfId="6762"/>
    <cellStyle name="Percent 133 2 2" xfId="8918"/>
    <cellStyle name="Percent 133 3" xfId="8919"/>
    <cellStyle name="Percent 134" xfId="6763"/>
    <cellStyle name="Percent 134 2" xfId="6764"/>
    <cellStyle name="Percent 134 2 2" xfId="8920"/>
    <cellStyle name="Percent 134 3" xfId="8921"/>
    <cellStyle name="Percent 135" xfId="6765"/>
    <cellStyle name="Percent 135 2" xfId="6766"/>
    <cellStyle name="Percent 135 3" xfId="6767"/>
    <cellStyle name="Percent 135 3 2" xfId="6768"/>
    <cellStyle name="Percent 135 3 3" xfId="6769"/>
    <cellStyle name="Percent 136" xfId="6770"/>
    <cellStyle name="Percent 136 2" xfId="8922"/>
    <cellStyle name="Percent 137" xfId="6771"/>
    <cellStyle name="Percent 137 2" xfId="8923"/>
    <cellStyle name="Percent 138" xfId="6772"/>
    <cellStyle name="Percent 138 2" xfId="8924"/>
    <cellStyle name="Percent 139" xfId="6773"/>
    <cellStyle name="Percent 139 2" xfId="8925"/>
    <cellStyle name="Percent 14" xfId="4868"/>
    <cellStyle name="Percent 14 2" xfId="4869"/>
    <cellStyle name="Percent 14 2 2" xfId="4870"/>
    <cellStyle name="Percent 14 2 2 2" xfId="10326"/>
    <cellStyle name="Percent 14 2 3" xfId="4871"/>
    <cellStyle name="Percent 14 2 4" xfId="4872"/>
    <cellStyle name="Percent 14 2 5" xfId="8298"/>
    <cellStyle name="Percent 14 3" xfId="4873"/>
    <cellStyle name="Percent 14 3 2" xfId="4874"/>
    <cellStyle name="Percent 14 3 2 2" xfId="8299"/>
    <cellStyle name="Percent 14 3 3" xfId="4875"/>
    <cellStyle name="Percent 14 3 4" xfId="8300"/>
    <cellStyle name="Percent 14 3 5" xfId="10325"/>
    <cellStyle name="Percent 14 4" xfId="4876"/>
    <cellStyle name="Percent 14 5" xfId="8301"/>
    <cellStyle name="Percent 140" xfId="6774"/>
    <cellStyle name="Percent 140 2" xfId="8926"/>
    <cellStyle name="Percent 141" xfId="6775"/>
    <cellStyle name="Percent 141 2" xfId="8927"/>
    <cellStyle name="Percent 142" xfId="6776"/>
    <cellStyle name="Percent 143" xfId="6777"/>
    <cellStyle name="Percent 144" xfId="6778"/>
    <cellStyle name="Percent 145" xfId="6779"/>
    <cellStyle name="Percent 145 2" xfId="6780"/>
    <cellStyle name="Percent 145 2 2" xfId="6781"/>
    <cellStyle name="Percent 145 3" xfId="6782"/>
    <cellStyle name="Percent 145 3 2" xfId="8928"/>
    <cellStyle name="Percent 145 4" xfId="6783"/>
    <cellStyle name="Percent 145 4 2" xfId="6784"/>
    <cellStyle name="Percent 145 4 3" xfId="6785"/>
    <cellStyle name="Percent 145 5" xfId="8929"/>
    <cellStyle name="Percent 146" xfId="6786"/>
    <cellStyle name="Percent 146 2" xfId="8930"/>
    <cellStyle name="Percent 147" xfId="6787"/>
    <cellStyle name="Percent 147 2" xfId="6788"/>
    <cellStyle name="Percent 148" xfId="6789"/>
    <cellStyle name="Percent 148 2" xfId="6790"/>
    <cellStyle name="Percent 149" xfId="6791"/>
    <cellStyle name="Percent 149 2" xfId="6792"/>
    <cellStyle name="Percent 15" xfId="4877"/>
    <cellStyle name="Percent 15 2" xfId="4878"/>
    <cellStyle name="Percent 15 2 2" xfId="4879"/>
    <cellStyle name="Percent 15 2 2 2" xfId="8302"/>
    <cellStyle name="Percent 15 2 2 3" xfId="8303"/>
    <cellStyle name="Percent 15 2 3" xfId="4880"/>
    <cellStyle name="Percent 15 2 4" xfId="8304"/>
    <cellStyle name="Percent 15 3" xfId="4881"/>
    <cellStyle name="Percent 15 3 2" xfId="4882"/>
    <cellStyle name="Percent 15 3 3" xfId="4883"/>
    <cellStyle name="Percent 15 3 4" xfId="8305"/>
    <cellStyle name="Percent 15 4" xfId="4884"/>
    <cellStyle name="Percent 15 4 2" xfId="8306"/>
    <cellStyle name="Percent 15 5" xfId="8307"/>
    <cellStyle name="Percent 15 6" xfId="8308"/>
    <cellStyle name="Percent 150" xfId="6793"/>
    <cellStyle name="Percent 150 2" xfId="6794"/>
    <cellStyle name="Percent 151" xfId="6795"/>
    <cellStyle name="Percent 151 2" xfId="8931"/>
    <cellStyle name="Percent 152" xfId="6796"/>
    <cellStyle name="Percent 152 2" xfId="8932"/>
    <cellStyle name="Percent 153" xfId="6797"/>
    <cellStyle name="Percent 153 2" xfId="8933"/>
    <cellStyle name="Percent 154" xfId="6798"/>
    <cellStyle name="Percent 154 2" xfId="8934"/>
    <cellStyle name="Percent 155" xfId="6799"/>
    <cellStyle name="Percent 155 2" xfId="8935"/>
    <cellStyle name="Percent 156" xfId="6800"/>
    <cellStyle name="Percent 156 2" xfId="8936"/>
    <cellStyle name="Percent 157" xfId="6801"/>
    <cellStyle name="Percent 157 2" xfId="8937"/>
    <cellStyle name="Percent 158" xfId="6802"/>
    <cellStyle name="Percent 158 2" xfId="8938"/>
    <cellStyle name="Percent 159" xfId="6803"/>
    <cellStyle name="Percent 159 2" xfId="8939"/>
    <cellStyle name="Percent 16" xfId="4885"/>
    <cellStyle name="Percent 16 2" xfId="4886"/>
    <cellStyle name="Percent 16 2 2" xfId="4887"/>
    <cellStyle name="Percent 16 2 3" xfId="4888"/>
    <cellStyle name="Percent 16 3" xfId="4889"/>
    <cellStyle name="Percent 16 3 2" xfId="4890"/>
    <cellStyle name="Percent 16 3 3" xfId="4891"/>
    <cellStyle name="Percent 16 3 3 2" xfId="8309"/>
    <cellStyle name="Percent 16 3 4" xfId="8310"/>
    <cellStyle name="Percent 16 4" xfId="4892"/>
    <cellStyle name="Percent 16 4 2" xfId="8311"/>
    <cellStyle name="Percent 160" xfId="6804"/>
    <cellStyle name="Percent 160 2" xfId="8940"/>
    <cellStyle name="Percent 161" xfId="6805"/>
    <cellStyle name="Percent 161 2" xfId="8941"/>
    <cellStyle name="Percent 162" xfId="6806"/>
    <cellStyle name="Percent 162 2" xfId="8942"/>
    <cellStyle name="Percent 163" xfId="6807"/>
    <cellStyle name="Percent 164" xfId="6808"/>
    <cellStyle name="Percent 164 2" xfId="8943"/>
    <cellStyle name="Percent 165" xfId="6809"/>
    <cellStyle name="Percent 166" xfId="6810"/>
    <cellStyle name="Percent 166 2" xfId="6811"/>
    <cellStyle name="Percent 166 2 2" xfId="8944"/>
    <cellStyle name="Percent 166 3" xfId="8945"/>
    <cellStyle name="Percent 167" xfId="6812"/>
    <cellStyle name="Percent 167 2" xfId="8946"/>
    <cellStyle name="Percent 168" xfId="6813"/>
    <cellStyle name="Percent 168 2" xfId="6814"/>
    <cellStyle name="Percent 168 2 2" xfId="8947"/>
    <cellStyle name="Percent 168 3" xfId="8948"/>
    <cellStyle name="Percent 169" xfId="6815"/>
    <cellStyle name="Percent 169 2" xfId="6816"/>
    <cellStyle name="Percent 169 2 2" xfId="8949"/>
    <cellStyle name="Percent 169 3" xfId="8950"/>
    <cellStyle name="Percent 17" xfId="4893"/>
    <cellStyle name="Percent 17 2" xfId="4894"/>
    <cellStyle name="Percent 17 2 2" xfId="4895"/>
    <cellStyle name="Percent 17 3" xfId="4896"/>
    <cellStyle name="Percent 17 4" xfId="4897"/>
    <cellStyle name="Percent 17 5" xfId="8312"/>
    <cellStyle name="Percent 170" xfId="6817"/>
    <cellStyle name="Percent 170 2" xfId="8951"/>
    <cellStyle name="Percent 171" xfId="6818"/>
    <cellStyle name="Percent 171 2" xfId="8952"/>
    <cellStyle name="Percent 172" xfId="6819"/>
    <cellStyle name="Percent 172 2" xfId="8953"/>
    <cellStyle name="Percent 173" xfId="6820"/>
    <cellStyle name="Percent 173 2" xfId="8954"/>
    <cellStyle name="Percent 174" xfId="6821"/>
    <cellStyle name="Percent 174 2" xfId="8955"/>
    <cellStyle name="Percent 175" xfId="6822"/>
    <cellStyle name="Percent 175 2" xfId="8956"/>
    <cellStyle name="Percent 176" xfId="6823"/>
    <cellStyle name="Percent 176 2" xfId="8957"/>
    <cellStyle name="Percent 177" xfId="6824"/>
    <cellStyle name="Percent 177 2" xfId="8958"/>
    <cellStyle name="Percent 178" xfId="6825"/>
    <cellStyle name="Percent 178 2" xfId="6826"/>
    <cellStyle name="Percent 178 2 2" xfId="8959"/>
    <cellStyle name="Percent 179" xfId="6827"/>
    <cellStyle name="Percent 179 2" xfId="6828"/>
    <cellStyle name="Percent 179 2 2" xfId="8960"/>
    <cellStyle name="Percent 18" xfId="4898"/>
    <cellStyle name="Percent 18 2" xfId="6829"/>
    <cellStyle name="Percent 18 3" xfId="6830"/>
    <cellStyle name="Percent 18 3 2" xfId="6831"/>
    <cellStyle name="Percent 18 3 3" xfId="6832"/>
    <cellStyle name="Percent 18 3 3 2" xfId="6833"/>
    <cellStyle name="Percent 18 3 3 3" xfId="6834"/>
    <cellStyle name="Percent 18 4" xfId="6835"/>
    <cellStyle name="Percent 18 5" xfId="11083"/>
    <cellStyle name="Percent 18 5 2" xfId="12545"/>
    <cellStyle name="Percent 18 5 2 2" xfId="15184"/>
    <cellStyle name="Percent 18 5 2 2 2" xfId="31855"/>
    <cellStyle name="Percent 18 5 2 3" xfId="29257"/>
    <cellStyle name="Percent 18 5 3" xfId="13778"/>
    <cellStyle name="Percent 18 5 3 2" xfId="30452"/>
    <cellStyle name="Percent 18 5 4" xfId="27860"/>
    <cellStyle name="Percent 18 6" xfId="43991"/>
    <cellStyle name="Percent 180" xfId="6836"/>
    <cellStyle name="Percent 180 2" xfId="6837"/>
    <cellStyle name="Percent 180 2 2" xfId="8961"/>
    <cellStyle name="Percent 181" xfId="6838"/>
    <cellStyle name="Percent 181 2" xfId="8962"/>
    <cellStyle name="Percent 182" xfId="6839"/>
    <cellStyle name="Percent 182 2" xfId="8963"/>
    <cellStyle name="Percent 183" xfId="6840"/>
    <cellStyle name="Percent 184" xfId="6841"/>
    <cellStyle name="Percent 184 2" xfId="8964"/>
    <cellStyle name="Percent 185" xfId="6842"/>
    <cellStyle name="Percent 185 2" xfId="8965"/>
    <cellStyle name="Percent 186" xfId="6843"/>
    <cellStyle name="Percent 186 2" xfId="8966"/>
    <cellStyle name="Percent 187" xfId="6844"/>
    <cellStyle name="Percent 187 2" xfId="8967"/>
    <cellStyle name="Percent 188" xfId="6845"/>
    <cellStyle name="Percent 188 2" xfId="8968"/>
    <cellStyle name="Percent 189" xfId="6846"/>
    <cellStyle name="Percent 189 2" xfId="8969"/>
    <cellStyle name="Percent 19" xfId="4899"/>
    <cellStyle name="Percent 19 2" xfId="4900"/>
    <cellStyle name="Percent 19 2 2" xfId="4901"/>
    <cellStyle name="Percent 19 3" xfId="4902"/>
    <cellStyle name="Percent 190" xfId="6847"/>
    <cellStyle name="Percent 190 2" xfId="8970"/>
    <cellStyle name="Percent 191" xfId="6848"/>
    <cellStyle name="Percent 191 2" xfId="8971"/>
    <cellStyle name="Percent 192" xfId="6849"/>
    <cellStyle name="Percent 192 2" xfId="8972"/>
    <cellStyle name="Percent 193" xfId="6850"/>
    <cellStyle name="Percent 193 2" xfId="8973"/>
    <cellStyle name="Percent 194" xfId="6851"/>
    <cellStyle name="Percent 194 2" xfId="8974"/>
    <cellStyle name="Percent 195" xfId="6852"/>
    <cellStyle name="Percent 195 2" xfId="8975"/>
    <cellStyle name="Percent 196" xfId="6853"/>
    <cellStyle name="Percent 197" xfId="6854"/>
    <cellStyle name="Percent 198" xfId="6855"/>
    <cellStyle name="Percent 198 2" xfId="8976"/>
    <cellStyle name="Percent 199" xfId="6856"/>
    <cellStyle name="Percent 199 2" xfId="8977"/>
    <cellStyle name="Percent 2" xfId="73"/>
    <cellStyle name="Percent 2 10" xfId="9434"/>
    <cellStyle name="Percent 2 2" xfId="4903"/>
    <cellStyle name="Percent 2 2 2" xfId="4904"/>
    <cellStyle name="Percent 2 2 2 2" xfId="4905"/>
    <cellStyle name="Percent 2 2 2 2 2" xfId="4906"/>
    <cellStyle name="Percent 2 2 2 2 2 2" xfId="10028"/>
    <cellStyle name="Percent 2 2 2 2 3" xfId="6857"/>
    <cellStyle name="Percent 2 2 2 2 3 2" xfId="6858"/>
    <cellStyle name="Percent 2 2 2 2 3 3" xfId="6859"/>
    <cellStyle name="Percent 2 2 2 3" xfId="4907"/>
    <cellStyle name="Percent 2 2 2 3 2" xfId="10029"/>
    <cellStyle name="Percent 2 2 2 4" xfId="6860"/>
    <cellStyle name="Percent 2 2 2 4 2" xfId="6861"/>
    <cellStyle name="Percent 2 2 2 4 3" xfId="6862"/>
    <cellStyle name="Percent 2 2 2 5" xfId="6863"/>
    <cellStyle name="Percent 2 2 2 5 2" xfId="6864"/>
    <cellStyle name="Percent 2 2 2 5 3" xfId="9295"/>
    <cellStyle name="Percent 2 2 2 5 3 2" xfId="9666"/>
    <cellStyle name="Percent 2 2 2 5 3 2 2" xfId="15185"/>
    <cellStyle name="Percent 2 2 2 5 3 2 2 2" xfId="31856"/>
    <cellStyle name="Percent 2 2 2 5 3 2 3" xfId="29258"/>
    <cellStyle name="Percent 2 2 2 5 3 2 4" xfId="12546"/>
    <cellStyle name="Percent 2 2 2 5 3 3" xfId="13779"/>
    <cellStyle name="Percent 2 2 2 5 3 3 2" xfId="30453"/>
    <cellStyle name="Percent 2 2 2 5 3 4" xfId="27861"/>
    <cellStyle name="Percent 2 2 2 5 3 5" xfId="11084"/>
    <cellStyle name="Percent 2 2 2 5 4" xfId="9195"/>
    <cellStyle name="Percent 2 2 2 5 4 2" xfId="9667"/>
    <cellStyle name="Percent 2 2 2 5 5" xfId="9435"/>
    <cellStyle name="Percent 2 2 2 5 6" xfId="43992"/>
    <cellStyle name="Percent 2 2 3" xfId="4908"/>
    <cellStyle name="Percent 2 2 3 2" xfId="4909"/>
    <cellStyle name="Percent 2 2 3 2 2" xfId="4910"/>
    <cellStyle name="Percent 2 2 3 2 2 2" xfId="4911"/>
    <cellStyle name="Percent 2 2 3 2 3" xfId="4912"/>
    <cellStyle name="Percent 2 2 3 2 4" xfId="10031"/>
    <cellStyle name="Percent 2 2 3 3" xfId="4913"/>
    <cellStyle name="Percent 2 2 3 3 2" xfId="4914"/>
    <cellStyle name="Percent 2 2 3 4" xfId="4915"/>
    <cellStyle name="Percent 2 2 3 4 2" xfId="4916"/>
    <cellStyle name="Percent 2 2 3 5" xfId="4917"/>
    <cellStyle name="Percent 2 2 3 6" xfId="10030"/>
    <cellStyle name="Percent 2 2 4" xfId="4918"/>
    <cellStyle name="Percent 2 2 4 2" xfId="4919"/>
    <cellStyle name="Percent 2 2 4 2 2" xfId="10033"/>
    <cellStyle name="Percent 2 2 4 3" xfId="10032"/>
    <cellStyle name="Percent 2 2 5" xfId="4920"/>
    <cellStyle name="Percent 2 2 5 2" xfId="6865"/>
    <cellStyle name="Percent 2 2 5 3" xfId="6866"/>
    <cellStyle name="Percent 2 2 5 3 2" xfId="6867"/>
    <cellStyle name="Percent 2 2 5 3 3" xfId="6868"/>
    <cellStyle name="Percent 2 2 6" xfId="6869"/>
    <cellStyle name="Percent 2 2 7" xfId="10328"/>
    <cellStyle name="Percent 2 3" xfId="4921"/>
    <cellStyle name="Percent 2 3 2" xfId="4922"/>
    <cellStyle name="Percent 2 3 2 2" xfId="4923"/>
    <cellStyle name="Percent 2 3 2 2 2" xfId="4924"/>
    <cellStyle name="Percent 2 3 2 3" xfId="4925"/>
    <cellStyle name="Percent 2 3 2 4" xfId="4926"/>
    <cellStyle name="Percent 2 3 3" xfId="4927"/>
    <cellStyle name="Percent 2 3 3 2" xfId="4928"/>
    <cellStyle name="Percent 2 3 3 3" xfId="4929"/>
    <cellStyle name="Percent 2 3 3 4" xfId="4930"/>
    <cellStyle name="Percent 2 3 3 5" xfId="43848"/>
    <cellStyle name="Percent 2 3 4" xfId="4931"/>
    <cellStyle name="Percent 2 3 5" xfId="4932"/>
    <cellStyle name="Percent 2 4" xfId="4933"/>
    <cellStyle name="Percent 2 4 2" xfId="4934"/>
    <cellStyle name="Percent 2 5" xfId="4935"/>
    <cellStyle name="Percent 2 5 2" xfId="4936"/>
    <cellStyle name="Percent 2 5 3" xfId="10327"/>
    <cellStyle name="Percent 2 6" xfId="4937"/>
    <cellStyle name="Percent 2 6 2" xfId="10027"/>
    <cellStyle name="Percent 2 7" xfId="4938"/>
    <cellStyle name="Percent 2 7 2" xfId="27017"/>
    <cellStyle name="Percent 2 8" xfId="9203"/>
    <cellStyle name="Percent 2 8 2" xfId="9668"/>
    <cellStyle name="Percent 2 8 3" xfId="43764"/>
    <cellStyle name="Percent 2 9" xfId="9194"/>
    <cellStyle name="Percent 2 9 2" xfId="9669"/>
    <cellStyle name="Percent 20" xfId="4939"/>
    <cellStyle name="Percent 20 2" xfId="6870"/>
    <cellStyle name="Percent 20 3" xfId="6871"/>
    <cellStyle name="Percent 20 3 2" xfId="6872"/>
    <cellStyle name="Percent 20 3 3" xfId="6873"/>
    <cellStyle name="Percent 20 3 3 2" xfId="6874"/>
    <cellStyle name="Percent 20 3 3 3" xfId="6875"/>
    <cellStyle name="Percent 20 4" xfId="6876"/>
    <cellStyle name="Percent 20 5" xfId="11085"/>
    <cellStyle name="Percent 20 5 2" xfId="12547"/>
    <cellStyle name="Percent 20 5 2 2" xfId="15186"/>
    <cellStyle name="Percent 20 5 2 2 2" xfId="31857"/>
    <cellStyle name="Percent 20 5 2 3" xfId="29259"/>
    <cellStyle name="Percent 20 5 3" xfId="13780"/>
    <cellStyle name="Percent 20 5 3 2" xfId="30454"/>
    <cellStyle name="Percent 20 5 4" xfId="27862"/>
    <cellStyle name="Percent 20 6" xfId="43993"/>
    <cellStyle name="Percent 200" xfId="6877"/>
    <cellStyle name="Percent 200 2" xfId="8978"/>
    <cellStyle name="Percent 201" xfId="6878"/>
    <cellStyle name="Percent 201 2" xfId="8979"/>
    <cellStyle name="Percent 202" xfId="6879"/>
    <cellStyle name="Percent 202 2" xfId="8980"/>
    <cellStyle name="Percent 203" xfId="6880"/>
    <cellStyle name="Percent 203 2" xfId="8981"/>
    <cellStyle name="Percent 204" xfId="6881"/>
    <cellStyle name="Percent 204 2" xfId="8982"/>
    <cellStyle name="Percent 205" xfId="6882"/>
    <cellStyle name="Percent 205 2" xfId="8983"/>
    <cellStyle name="Percent 206" xfId="6883"/>
    <cellStyle name="Percent 207" xfId="6884"/>
    <cellStyle name="Percent 208" xfId="6885"/>
    <cellStyle name="Percent 208 2" xfId="8984"/>
    <cellStyle name="Percent 209" xfId="6886"/>
    <cellStyle name="Percent 209 2" xfId="8985"/>
    <cellStyle name="Percent 21" xfId="4940"/>
    <cellStyle name="Percent 21 2" xfId="4941"/>
    <cellStyle name="Percent 21 2 2" xfId="4942"/>
    <cellStyle name="Percent 21 3" xfId="4943"/>
    <cellStyle name="Percent 210" xfId="6887"/>
    <cellStyle name="Percent 210 2" xfId="8986"/>
    <cellStyle name="Percent 211" xfId="6888"/>
    <cellStyle name="Percent 211 2" xfId="8987"/>
    <cellStyle name="Percent 212" xfId="6889"/>
    <cellStyle name="Percent 212 2" xfId="8988"/>
    <cellStyle name="Percent 213" xfId="6890"/>
    <cellStyle name="Percent 213 2" xfId="8989"/>
    <cellStyle name="Percent 214" xfId="6891"/>
    <cellStyle name="Percent 214 2" xfId="8990"/>
    <cellStyle name="Percent 215" xfId="6892"/>
    <cellStyle name="Percent 215 2" xfId="8991"/>
    <cellStyle name="Percent 216" xfId="6893"/>
    <cellStyle name="Percent 216 2" xfId="8992"/>
    <cellStyle name="Percent 217" xfId="6894"/>
    <cellStyle name="Percent 217 2" xfId="8993"/>
    <cellStyle name="Percent 218" xfId="6895"/>
    <cellStyle name="Percent 218 2" xfId="8994"/>
    <cellStyle name="Percent 219" xfId="6896"/>
    <cellStyle name="Percent 219 2" xfId="8995"/>
    <cellStyle name="Percent 22" xfId="4944"/>
    <cellStyle name="Percent 22 2" xfId="4945"/>
    <cellStyle name="Percent 22 2 2" xfId="4946"/>
    <cellStyle name="Percent 22 3" xfId="4947"/>
    <cellStyle name="Percent 220" xfId="6897"/>
    <cellStyle name="Percent 220 2" xfId="8996"/>
    <cellStyle name="Percent 221" xfId="6898"/>
    <cellStyle name="Percent 221 2" xfId="8997"/>
    <cellStyle name="Percent 222" xfId="6899"/>
    <cellStyle name="Percent 223" xfId="6900"/>
    <cellStyle name="Percent 224" xfId="6901"/>
    <cellStyle name="Percent 225" xfId="6902"/>
    <cellStyle name="Percent 226" xfId="6903"/>
    <cellStyle name="Percent 227" xfId="6904"/>
    <cellStyle name="Percent 228" xfId="6905"/>
    <cellStyle name="Percent 229" xfId="6906"/>
    <cellStyle name="Percent 23" xfId="4948"/>
    <cellStyle name="Percent 23 2" xfId="4949"/>
    <cellStyle name="Percent 23 2 2" xfId="4950"/>
    <cellStyle name="Percent 23 3" xfId="4951"/>
    <cellStyle name="Percent 230" xfId="6907"/>
    <cellStyle name="Percent 231" xfId="9685"/>
    <cellStyle name="Percent 231 2" xfId="11185"/>
    <cellStyle name="Percent 231 3" xfId="10322"/>
    <cellStyle name="Percent 232" xfId="9692"/>
    <cellStyle name="Percent 232 2" xfId="11186"/>
    <cellStyle name="Percent 232 3" xfId="10404"/>
    <cellStyle name="Percent 233" xfId="10230"/>
    <cellStyle name="Percent 234" xfId="10479"/>
    <cellStyle name="Percent 235" xfId="10440"/>
    <cellStyle name="Percent 236" xfId="10494"/>
    <cellStyle name="Percent 237" xfId="10435"/>
    <cellStyle name="Percent 238" xfId="10495"/>
    <cellStyle name="Percent 239" xfId="10538"/>
    <cellStyle name="Percent 239 2" xfId="11397"/>
    <cellStyle name="Percent 239 3" xfId="10945"/>
    <cellStyle name="Percent 24" xfId="4952"/>
    <cellStyle name="Percent 24 2" xfId="4953"/>
    <cellStyle name="Percent 24 2 2" xfId="4954"/>
    <cellStyle name="Percent 24 3" xfId="4955"/>
    <cellStyle name="Percent 240" xfId="11148"/>
    <cellStyle name="Percent 240 2" xfId="12638"/>
    <cellStyle name="Percent 240 2 2" xfId="15268"/>
    <cellStyle name="Percent 240 2 2 2" xfId="31939"/>
    <cellStyle name="Percent 240 2 3" xfId="29341"/>
    <cellStyle name="Percent 240 3" xfId="13847"/>
    <cellStyle name="Percent 240 3 2" xfId="30521"/>
    <cellStyle name="Percent 240 4" xfId="27929"/>
    <cellStyle name="Percent 241" xfId="43761"/>
    <cellStyle name="Percent 25" xfId="4956"/>
    <cellStyle name="Percent 25 2" xfId="4957"/>
    <cellStyle name="Percent 25 2 2" xfId="4958"/>
    <cellStyle name="Percent 25 3" xfId="4959"/>
    <cellStyle name="Percent 26" xfId="4960"/>
    <cellStyle name="Percent 26 2" xfId="4961"/>
    <cellStyle name="Percent 26 2 2" xfId="4962"/>
    <cellStyle name="Percent 26 3" xfId="4963"/>
    <cellStyle name="Percent 27" xfId="4964"/>
    <cellStyle name="Percent 27 2" xfId="4965"/>
    <cellStyle name="Percent 27 2 2" xfId="4966"/>
    <cellStyle name="Percent 27 3" xfId="4967"/>
    <cellStyle name="Percent 28" xfId="4968"/>
    <cellStyle name="Percent 28 2" xfId="4969"/>
    <cellStyle name="Percent 28 2 2" xfId="4970"/>
    <cellStyle name="Percent 28 3" xfId="4971"/>
    <cellStyle name="Percent 29" xfId="4972"/>
    <cellStyle name="Percent 29 2" xfId="4973"/>
    <cellStyle name="Percent 29 2 2" xfId="4974"/>
    <cellStyle name="Percent 29 3" xfId="4975"/>
    <cellStyle name="Percent 3" xfId="122"/>
    <cellStyle name="Percent 3 10" xfId="9760"/>
    <cellStyle name="Percent 3 2" xfId="4976"/>
    <cellStyle name="Percent 3 2 2" xfId="4977"/>
    <cellStyle name="Percent 3 2 2 2" xfId="4978"/>
    <cellStyle name="Percent 3 2 3" xfId="4979"/>
    <cellStyle name="Percent 3 2 3 2" xfId="8998"/>
    <cellStyle name="Percent 3 2 4" xfId="6908"/>
    <cellStyle name="Percent 3 2 4 2" xfId="6909"/>
    <cellStyle name="Percent 3 2 4 3" xfId="6910"/>
    <cellStyle name="Percent 3 2 5" xfId="6911"/>
    <cellStyle name="Percent 3 2 6" xfId="8999"/>
    <cellStyle name="Percent 3 3" xfId="4980"/>
    <cellStyle name="Percent 3 3 2" xfId="4981"/>
    <cellStyle name="Percent 3 3 2 2" xfId="8313"/>
    <cellStyle name="Percent 3 3 2 3" xfId="43852"/>
    <cellStyle name="Percent 3 3 3" xfId="10035"/>
    <cellStyle name="Percent 3 4" xfId="4982"/>
    <cellStyle name="Percent 3 5" xfId="10089"/>
    <cellStyle name="Percent 3 6" xfId="15710"/>
    <cellStyle name="Percent 3 6 2" xfId="32369"/>
    <cellStyle name="Percent 3 7" xfId="10034"/>
    <cellStyle name="Percent 3 8" xfId="27025"/>
    <cellStyle name="Percent 3 9" xfId="43766"/>
    <cellStyle name="Percent 30" xfId="4983"/>
    <cellStyle name="Percent 30 2" xfId="4984"/>
    <cellStyle name="Percent 30 2 2" xfId="4985"/>
    <cellStyle name="Percent 30 3" xfId="4986"/>
    <cellStyle name="Percent 31" xfId="4987"/>
    <cellStyle name="Percent 31 2" xfId="4988"/>
    <cellStyle name="Percent 31 2 2" xfId="4989"/>
    <cellStyle name="Percent 31 3" xfId="4990"/>
    <cellStyle name="Percent 32" xfId="4991"/>
    <cellStyle name="Percent 32 2" xfId="4992"/>
    <cellStyle name="Percent 32 2 2" xfId="4993"/>
    <cellStyle name="Percent 32 3" xfId="4994"/>
    <cellStyle name="Percent 33" xfId="4995"/>
    <cellStyle name="Percent 33 2" xfId="4996"/>
    <cellStyle name="Percent 33 2 2" xfId="4997"/>
    <cellStyle name="Percent 33 3" xfId="4998"/>
    <cellStyle name="Percent 34" xfId="4999"/>
    <cellStyle name="Percent 34 2" xfId="5000"/>
    <cellStyle name="Percent 34 2 2" xfId="5001"/>
    <cellStyle name="Percent 34 3" xfId="5002"/>
    <cellStyle name="Percent 35" xfId="5003"/>
    <cellStyle name="Percent 35 2" xfId="5004"/>
    <cellStyle name="Percent 35 2 2" xfId="5005"/>
    <cellStyle name="Percent 35 2 2 2" xfId="5006"/>
    <cellStyle name="Percent 35 2 3" xfId="5007"/>
    <cellStyle name="Percent 35 3" xfId="6912"/>
    <cellStyle name="Percent 35 3 2" xfId="9000"/>
    <cellStyle name="Percent 35 4" xfId="9001"/>
    <cellStyle name="Percent 36" xfId="5008"/>
    <cellStyle name="Percent 36 2" xfId="5009"/>
    <cellStyle name="Percent 36 2 2" xfId="5010"/>
    <cellStyle name="Percent 36 2 2 2" xfId="5011"/>
    <cellStyle name="Percent 36 2 3" xfId="5012"/>
    <cellStyle name="Percent 36 3" xfId="6913"/>
    <cellStyle name="Percent 36 3 2" xfId="9002"/>
    <cellStyle name="Percent 36 4" xfId="9003"/>
    <cellStyle name="Percent 37" xfId="5013"/>
    <cellStyle name="Percent 37 2" xfId="5014"/>
    <cellStyle name="Percent 37 2 2" xfId="5015"/>
    <cellStyle name="Percent 37 2 2 2" xfId="5016"/>
    <cellStyle name="Percent 37 2 3" xfId="5017"/>
    <cellStyle name="Percent 37 3" xfId="9004"/>
    <cellStyle name="Percent 38" xfId="5018"/>
    <cellStyle name="Percent 38 2" xfId="5019"/>
    <cellStyle name="Percent 38 2 2" xfId="5020"/>
    <cellStyle name="Percent 38 2 2 2" xfId="5021"/>
    <cellStyle name="Percent 38 2 3" xfId="5022"/>
    <cellStyle name="Percent 39" xfId="5023"/>
    <cellStyle name="Percent 39 2" xfId="5024"/>
    <cellStyle name="Percent 39 2 2" xfId="5025"/>
    <cellStyle name="Percent 39 2 2 2" xfId="5026"/>
    <cellStyle name="Percent 39 2 3" xfId="5027"/>
    <cellStyle name="Percent 4" xfId="80"/>
    <cellStyle name="Percent 4 2" xfId="5028"/>
    <cellStyle name="Percent 4 2 2" xfId="5029"/>
    <cellStyle name="Percent 4 2 2 2" xfId="5030"/>
    <cellStyle name="Percent 4 2 3" xfId="5031"/>
    <cellStyle name="Percent 4 2 4" xfId="10037"/>
    <cellStyle name="Percent 4 3" xfId="5032"/>
    <cellStyle name="Percent 4 3 2" xfId="5033"/>
    <cellStyle name="Percent 4 3 2 2" xfId="5034"/>
    <cellStyle name="Percent 4 3 2 3" xfId="10330"/>
    <cellStyle name="Percent 4 3 3" xfId="5035"/>
    <cellStyle name="Percent 4 3 3 2" xfId="5036"/>
    <cellStyle name="Percent 4 3 4" xfId="5037"/>
    <cellStyle name="Percent 4 4" xfId="5038"/>
    <cellStyle name="Percent 4 4 2" xfId="5039"/>
    <cellStyle name="Percent 4 4 3" xfId="5040"/>
    <cellStyle name="Percent 4 4 4" xfId="8314"/>
    <cellStyle name="Percent 4 5" xfId="5041"/>
    <cellStyle name="Percent 4 5 2" xfId="11172"/>
    <cellStyle name="Percent 4 6" xfId="15711"/>
    <cellStyle name="Percent 4 6 2" xfId="32370"/>
    <cellStyle name="Percent 4 7" xfId="10036"/>
    <cellStyle name="Percent 4 8" xfId="27026"/>
    <cellStyle name="Percent 4 9" xfId="9761"/>
    <cellStyle name="Percent 40" xfId="5042"/>
    <cellStyle name="Percent 40 2" xfId="5043"/>
    <cellStyle name="Percent 40 2 2" xfId="5044"/>
    <cellStyle name="Percent 40 3" xfId="5045"/>
    <cellStyle name="Percent 41" xfId="5046"/>
    <cellStyle name="Percent 41 2" xfId="5047"/>
    <cellStyle name="Percent 41 2 2" xfId="5048"/>
    <cellStyle name="Percent 41 3" xfId="5049"/>
    <cellStyle name="Percent 42" xfId="5050"/>
    <cellStyle name="Percent 42 2" xfId="5051"/>
    <cellStyle name="Percent 42 2 2" xfId="5052"/>
    <cellStyle name="Percent 42 3" xfId="5053"/>
    <cellStyle name="Percent 43" xfId="5054"/>
    <cellStyle name="Percent 43 2" xfId="5055"/>
    <cellStyle name="Percent 43 2 2" xfId="5056"/>
    <cellStyle name="Percent 43 3" xfId="5057"/>
    <cellStyle name="Percent 44" xfId="5058"/>
    <cellStyle name="Percent 44 2" xfId="5059"/>
    <cellStyle name="Percent 44 2 2" xfId="5060"/>
    <cellStyle name="Percent 44 3" xfId="5061"/>
    <cellStyle name="Percent 45" xfId="5062"/>
    <cellStyle name="Percent 45 2" xfId="5063"/>
    <cellStyle name="Percent 45 2 2" xfId="5064"/>
    <cellStyle name="Percent 45 3" xfId="5065"/>
    <cellStyle name="Percent 46" xfId="5066"/>
    <cellStyle name="Percent 46 2" xfId="5067"/>
    <cellStyle name="Percent 46 2 2" xfId="5068"/>
    <cellStyle name="Percent 46 3" xfId="5069"/>
    <cellStyle name="Percent 47" xfId="5070"/>
    <cellStyle name="Percent 47 2" xfId="5071"/>
    <cellStyle name="Percent 47 2 2" xfId="5072"/>
    <cellStyle name="Percent 47 3" xfId="5073"/>
    <cellStyle name="Percent 48" xfId="5074"/>
    <cellStyle name="Percent 48 2" xfId="5075"/>
    <cellStyle name="Percent 48 2 2" xfId="5076"/>
    <cellStyle name="Percent 48 3" xfId="5077"/>
    <cellStyle name="Percent 49" xfId="5078"/>
    <cellStyle name="Percent 49 2" xfId="5079"/>
    <cellStyle name="Percent 49 2 2" xfId="5080"/>
    <cellStyle name="Percent 49 3" xfId="5081"/>
    <cellStyle name="Percent 5" xfId="136"/>
    <cellStyle name="Percent 5 2" xfId="5082"/>
    <cellStyle name="Percent 5 2 2" xfId="10331"/>
    <cellStyle name="Percent 5 2 3" xfId="10090"/>
    <cellStyle name="Percent 5 3" xfId="5083"/>
    <cellStyle name="Percent 5 3 2" xfId="8315"/>
    <cellStyle name="Percent 5 3 2 2" xfId="9307"/>
    <cellStyle name="Percent 5 3 2 2 2" xfId="9670"/>
    <cellStyle name="Percent 5 3 2 3" xfId="9198"/>
    <cellStyle name="Percent 5 3 2 3 2" xfId="9671"/>
    <cellStyle name="Percent 5 3 2 4" xfId="9438"/>
    <cellStyle name="Percent 5 3 3" xfId="9263"/>
    <cellStyle name="Percent 5 3 3 2" xfId="9672"/>
    <cellStyle name="Percent 5 3 4" xfId="9197"/>
    <cellStyle name="Percent 5 3 4 2" xfId="9673"/>
    <cellStyle name="Percent 5 3 5" xfId="9437"/>
    <cellStyle name="Percent 5 3 6" xfId="10332"/>
    <cellStyle name="Percent 5 4" xfId="5084"/>
    <cellStyle name="Percent 5 4 2" xfId="5085"/>
    <cellStyle name="Percent 5 4 3" xfId="8316"/>
    <cellStyle name="Percent 5 5" xfId="5086"/>
    <cellStyle name="Percent 5 6" xfId="8317"/>
    <cellStyle name="Percent 5 7" xfId="9210"/>
    <cellStyle name="Percent 5 7 2" xfId="9674"/>
    <cellStyle name="Percent 5 8" xfId="9196"/>
    <cellStyle name="Percent 5 8 2" xfId="9675"/>
    <cellStyle name="Percent 5 9" xfId="9436"/>
    <cellStyle name="Percent 50" xfId="5087"/>
    <cellStyle name="Percent 50 2" xfId="5088"/>
    <cellStyle name="Percent 50 2 2" xfId="5089"/>
    <cellStyle name="Percent 50 3" xfId="5090"/>
    <cellStyle name="Percent 51" xfId="5091"/>
    <cellStyle name="Percent 51 2" xfId="5092"/>
    <cellStyle name="Percent 51 2 2" xfId="5093"/>
    <cellStyle name="Percent 51 3" xfId="5094"/>
    <cellStyle name="Percent 52" xfId="5095"/>
    <cellStyle name="Percent 52 2" xfId="5096"/>
    <cellStyle name="Percent 52 2 2" xfId="5097"/>
    <cellStyle name="Percent 52 3" xfId="5098"/>
    <cellStyle name="Percent 53" xfId="5099"/>
    <cellStyle name="Percent 53 2" xfId="5100"/>
    <cellStyle name="Percent 53 2 2" xfId="5101"/>
    <cellStyle name="Percent 53 3" xfId="5102"/>
    <cellStyle name="Percent 54" xfId="139"/>
    <cellStyle name="Percent 54 2" xfId="5103"/>
    <cellStyle name="Percent 54 2 2" xfId="5104"/>
    <cellStyle name="Percent 54 3" xfId="5105"/>
    <cellStyle name="Percent 54 3 2" xfId="5106"/>
    <cellStyle name="Percent 55" xfId="5107"/>
    <cellStyle name="Percent 55 2" xfId="5108"/>
    <cellStyle name="Percent 55 2 2" xfId="5109"/>
    <cellStyle name="Percent 55 3" xfId="5110"/>
    <cellStyle name="Percent 56" xfId="5111"/>
    <cellStyle name="Percent 56 2" xfId="5112"/>
    <cellStyle name="Percent 56 2 2" xfId="5113"/>
    <cellStyle name="Percent 56 3" xfId="5114"/>
    <cellStyle name="Percent 57" xfId="5115"/>
    <cellStyle name="Percent 57 2" xfId="5116"/>
    <cellStyle name="Percent 57 2 2" xfId="5117"/>
    <cellStyle name="Percent 57 3" xfId="5118"/>
    <cellStyle name="Percent 58" xfId="5119"/>
    <cellStyle name="Percent 58 2" xfId="5120"/>
    <cellStyle name="Percent 58 2 2" xfId="5121"/>
    <cellStyle name="Percent 58 3" xfId="5122"/>
    <cellStyle name="Percent 59" xfId="5123"/>
    <cellStyle name="Percent 59 2" xfId="9005"/>
    <cellStyle name="Percent 6" xfId="5124"/>
    <cellStyle name="Percent 6 2" xfId="5125"/>
    <cellStyle name="Percent 6 2 2" xfId="5126"/>
    <cellStyle name="Percent 6 2 2 2" xfId="5127"/>
    <cellStyle name="Percent 6 2 3" xfId="5128"/>
    <cellStyle name="Percent 6 2 4" xfId="5129"/>
    <cellStyle name="Percent 6 3" xfId="5130"/>
    <cellStyle name="Percent 6 3 2" xfId="5131"/>
    <cellStyle name="Percent 6 3 3" xfId="5132"/>
    <cellStyle name="Percent 6 4" xfId="5133"/>
    <cellStyle name="Percent 6 5" xfId="5134"/>
    <cellStyle name="Percent 60" xfId="5135"/>
    <cellStyle name="Percent 60 2" xfId="9006"/>
    <cellStyle name="Percent 61" xfId="5136"/>
    <cellStyle name="Percent 61 2" xfId="9007"/>
    <cellStyle name="Percent 62" xfId="5137"/>
    <cellStyle name="Percent 62 2" xfId="9008"/>
    <cellStyle name="Percent 63" xfId="5138"/>
    <cellStyle name="Percent 63 2" xfId="9009"/>
    <cellStyle name="Percent 64" xfId="5139"/>
    <cellStyle name="Percent 64 2" xfId="9010"/>
    <cellStyle name="Percent 65" xfId="6914"/>
    <cellStyle name="Percent 65 2" xfId="9011"/>
    <cellStyle name="Percent 66" xfId="6915"/>
    <cellStyle name="Percent 66 2" xfId="9012"/>
    <cellStyle name="Percent 67" xfId="6916"/>
    <cellStyle name="Percent 67 2" xfId="9013"/>
    <cellStyle name="Percent 68" xfId="6917"/>
    <cellStyle name="Percent 68 2" xfId="9014"/>
    <cellStyle name="Percent 69" xfId="6918"/>
    <cellStyle name="Percent 69 2" xfId="9015"/>
    <cellStyle name="Percent 7" xfId="5140"/>
    <cellStyle name="Percent 7 2" xfId="5141"/>
    <cellStyle name="Percent 7 2 2" xfId="10335"/>
    <cellStyle name="Percent 7 2 3" xfId="10091"/>
    <cellStyle name="Percent 7 3" xfId="5142"/>
    <cellStyle name="Percent 7 3 2" xfId="8318"/>
    <cellStyle name="Percent 7 3 3" xfId="10334"/>
    <cellStyle name="Percent 7 4" xfId="5143"/>
    <cellStyle name="Percent 7 4 2" xfId="5144"/>
    <cellStyle name="Percent 7 4 3" xfId="8319"/>
    <cellStyle name="Percent 7 5" xfId="5145"/>
    <cellStyle name="Percent 7 6" xfId="8320"/>
    <cellStyle name="Percent 70" xfId="6919"/>
    <cellStyle name="Percent 70 2" xfId="9016"/>
    <cellStyle name="Percent 71" xfId="6920"/>
    <cellStyle name="Percent 71 2" xfId="9017"/>
    <cellStyle name="Percent 72" xfId="6921"/>
    <cellStyle name="Percent 72 2" xfId="6922"/>
    <cellStyle name="Percent 72 2 2" xfId="9018"/>
    <cellStyle name="Percent 72 3" xfId="9019"/>
    <cellStyle name="Percent 73" xfId="6923"/>
    <cellStyle name="Percent 73 2" xfId="6924"/>
    <cellStyle name="Percent 73 2 2" xfId="9020"/>
    <cellStyle name="Percent 73 3" xfId="9021"/>
    <cellStyle name="Percent 74" xfId="6925"/>
    <cellStyle name="Percent 74 2" xfId="6926"/>
    <cellStyle name="Percent 74 2 2" xfId="9022"/>
    <cellStyle name="Percent 74 3" xfId="9023"/>
    <cellStyle name="Percent 75" xfId="6927"/>
    <cellStyle name="Percent 75 2" xfId="6928"/>
    <cellStyle name="Percent 75 2 2" xfId="9024"/>
    <cellStyle name="Percent 75 3" xfId="9025"/>
    <cellStyle name="Percent 76" xfId="6929"/>
    <cellStyle name="Percent 76 2" xfId="6930"/>
    <cellStyle name="Percent 76 2 2" xfId="9026"/>
    <cellStyle name="Percent 76 3" xfId="9027"/>
    <cellStyle name="Percent 77" xfId="6931"/>
    <cellStyle name="Percent 77 2" xfId="6932"/>
    <cellStyle name="Percent 77 2 2" xfId="9028"/>
    <cellStyle name="Percent 77 3" xfId="9029"/>
    <cellStyle name="Percent 78" xfId="6933"/>
    <cellStyle name="Percent 78 2" xfId="6934"/>
    <cellStyle name="Percent 78 2 2" xfId="9030"/>
    <cellStyle name="Percent 78 3" xfId="9031"/>
    <cellStyle name="Percent 79" xfId="6935"/>
    <cellStyle name="Percent 79 2" xfId="9032"/>
    <cellStyle name="Percent 8" xfId="5146"/>
    <cellStyle name="Percent 8 2" xfId="5147"/>
    <cellStyle name="Percent 8 2 2" xfId="10092"/>
    <cellStyle name="Percent 8 3" xfId="5148"/>
    <cellStyle name="Percent 8 4" xfId="5149"/>
    <cellStyle name="Percent 8 4 2" xfId="5150"/>
    <cellStyle name="Percent 8 5" xfId="5151"/>
    <cellStyle name="Percent 8 6" xfId="8321"/>
    <cellStyle name="Percent 80" xfId="6936"/>
    <cellStyle name="Percent 80 2" xfId="9033"/>
    <cellStyle name="Percent 81" xfId="6937"/>
    <cellStyle name="Percent 81 2" xfId="9034"/>
    <cellStyle name="Percent 82" xfId="6938"/>
    <cellStyle name="Percent 82 2" xfId="9035"/>
    <cellStyle name="Percent 83" xfId="6939"/>
    <cellStyle name="Percent 83 2" xfId="9036"/>
    <cellStyle name="Percent 84" xfId="6940"/>
    <cellStyle name="Percent 84 2" xfId="9037"/>
    <cellStyle name="Percent 85" xfId="6941"/>
    <cellStyle name="Percent 85 2" xfId="9038"/>
    <cellStyle name="Percent 86" xfId="6942"/>
    <cellStyle name="Percent 86 2" xfId="9039"/>
    <cellStyle name="Percent 87" xfId="6943"/>
    <cellStyle name="Percent 87 2" xfId="9040"/>
    <cellStyle name="Percent 88" xfId="6944"/>
    <cellStyle name="Percent 88 2" xfId="9041"/>
    <cellStyle name="Percent 89" xfId="6945"/>
    <cellStyle name="Percent 89 2" xfId="9042"/>
    <cellStyle name="Percent 9" xfId="5152"/>
    <cellStyle name="Percent 9 2" xfId="5153"/>
    <cellStyle name="Percent 9 2 2" xfId="5154"/>
    <cellStyle name="Percent 9 2 2 2" xfId="10093"/>
    <cellStyle name="Percent 9 2 3" xfId="5155"/>
    <cellStyle name="Percent 9 2 3 2" xfId="5156"/>
    <cellStyle name="Percent 9 2 4" xfId="5157"/>
    <cellStyle name="Percent 9 2 5" xfId="8322"/>
    <cellStyle name="Percent 9 3" xfId="5158"/>
    <cellStyle name="Percent 9 3 2" xfId="5159"/>
    <cellStyle name="Percent 9 3 2 2" xfId="5160"/>
    <cellStyle name="Percent 9 3 3" xfId="5161"/>
    <cellStyle name="Percent 9 4" xfId="5162"/>
    <cellStyle name="Percent 9 4 2" xfId="10094"/>
    <cellStyle name="Percent 9 5" xfId="5163"/>
    <cellStyle name="Percent 9 5 2" xfId="5164"/>
    <cellStyle name="Percent 9 5 3" xfId="10336"/>
    <cellStyle name="Percent 9 6" xfId="5165"/>
    <cellStyle name="Percent 9 7" xfId="8323"/>
    <cellStyle name="Percent 90" xfId="6946"/>
    <cellStyle name="Percent 90 2" xfId="9043"/>
    <cellStyle name="Percent 91" xfId="6947"/>
    <cellStyle name="Percent 91 2" xfId="9044"/>
    <cellStyle name="Percent 92" xfId="6948"/>
    <cellStyle name="Percent 92 2" xfId="9045"/>
    <cellStyle name="Percent 93" xfId="6949"/>
    <cellStyle name="Percent 93 2" xfId="9046"/>
    <cellStyle name="Percent 94" xfId="6950"/>
    <cellStyle name="Percent 94 2" xfId="6951"/>
    <cellStyle name="Percent 94 2 2" xfId="9047"/>
    <cellStyle name="Percent 94 3" xfId="9048"/>
    <cellStyle name="Percent 95" xfId="6952"/>
    <cellStyle name="Percent 95 2" xfId="6953"/>
    <cellStyle name="Percent 95 2 2" xfId="9049"/>
    <cellStyle name="Percent 95 3" xfId="9050"/>
    <cellStyle name="Percent 96" xfId="6954"/>
    <cellStyle name="Percent 96 2" xfId="6955"/>
    <cellStyle name="Percent 96 2 2" xfId="9051"/>
    <cellStyle name="Percent 96 3" xfId="9052"/>
    <cellStyle name="Percent 97" xfId="6956"/>
    <cellStyle name="Percent 97 2" xfId="6957"/>
    <cellStyle name="Percent 97 2 2" xfId="9053"/>
    <cellStyle name="Percent 97 3" xfId="9054"/>
    <cellStyle name="Percent 98" xfId="6958"/>
    <cellStyle name="Percent 98 2" xfId="6959"/>
    <cellStyle name="Percent 98 2 2" xfId="9055"/>
    <cellStyle name="Percent 98 3" xfId="9056"/>
    <cellStyle name="Percent 99" xfId="6960"/>
    <cellStyle name="Percent 99 2" xfId="6961"/>
    <cellStyle name="Percent 99 2 2" xfId="9057"/>
    <cellStyle name="Percent 99 3" xfId="9058"/>
    <cellStyle name="PSChar" xfId="59"/>
    <cellStyle name="PSChar 2" xfId="5166"/>
    <cellStyle name="PSChar 2 2" xfId="5167"/>
    <cellStyle name="PSChar 2 2 2" xfId="5168"/>
    <cellStyle name="PSChar 2 3" xfId="5169"/>
    <cellStyle name="PSChar 3" xfId="5170"/>
    <cellStyle name="PSChar 3 2" xfId="5171"/>
    <cellStyle name="PSChar 3 2 2" xfId="5172"/>
    <cellStyle name="PSChar 3 3" xfId="5173"/>
    <cellStyle name="PSChar 4" xfId="10337"/>
    <cellStyle name="PSChar 4 2" xfId="10338"/>
    <cellStyle name="PSChar 5" xfId="10339"/>
    <cellStyle name="PSChar 5 2" xfId="10340"/>
    <cellStyle name="PSChar 6" xfId="10341"/>
    <cellStyle name="PSDate" xfId="60"/>
    <cellStyle name="PSDate 2" xfId="5174"/>
    <cellStyle name="PSDate 2 2" xfId="5175"/>
    <cellStyle name="PSDate 2 2 2" xfId="5176"/>
    <cellStyle name="PSDate 2 3" xfId="5177"/>
    <cellStyle name="PSDate 3" xfId="5178"/>
    <cellStyle name="PSDate 3 2" xfId="5179"/>
    <cellStyle name="PSDate 3 2 2" xfId="5180"/>
    <cellStyle name="PSDate 3 3" xfId="5181"/>
    <cellStyle name="PSDate 4" xfId="10343"/>
    <cellStyle name="PSDate 4 2" xfId="10344"/>
    <cellStyle name="PSDate 5" xfId="10345"/>
    <cellStyle name="PSDate 5 2" xfId="10346"/>
    <cellStyle name="PSDate 6" xfId="10347"/>
    <cellStyle name="PSDec" xfId="61"/>
    <cellStyle name="PSDec 2" xfId="5182"/>
    <cellStyle name="PSDec 2 2" xfId="5183"/>
    <cellStyle name="PSDec 2 2 2" xfId="5184"/>
    <cellStyle name="PSDec 2 3" xfId="5185"/>
    <cellStyle name="PSDec 3" xfId="5186"/>
    <cellStyle name="PSDec 3 2" xfId="5187"/>
    <cellStyle name="PSDec 3 2 2" xfId="5188"/>
    <cellStyle name="PSDec 3 3" xfId="5189"/>
    <cellStyle name="PSDec 4" xfId="10348"/>
    <cellStyle name="PSDec 4 2" xfId="10349"/>
    <cellStyle name="PSDec 5" xfId="10350"/>
    <cellStyle name="PSDec 5 2" xfId="10351"/>
    <cellStyle name="PSDec 6" xfId="10352"/>
    <cellStyle name="PSHeading" xfId="62"/>
    <cellStyle name="PSHeading 2" xfId="5190"/>
    <cellStyle name="PSHeading 2 2" xfId="5191"/>
    <cellStyle name="PSHeading 2 2 10" xfId="8324"/>
    <cellStyle name="PSHeading 2 2 2" xfId="5192"/>
    <cellStyle name="PSHeading 2 2 2 2" xfId="5193"/>
    <cellStyle name="PSHeading 2 2 2 2 2" xfId="5194"/>
    <cellStyle name="PSHeading 2 2 2 2 2 2" xfId="8325"/>
    <cellStyle name="PSHeading 2 2 2 2 3" xfId="5195"/>
    <cellStyle name="PSHeading 2 2 2 2 4" xfId="8326"/>
    <cellStyle name="PSHeading 2 2 2 3" xfId="5196"/>
    <cellStyle name="PSHeading 2 2 2 3 2" xfId="8327"/>
    <cellStyle name="PSHeading 2 2 2 4" xfId="5197"/>
    <cellStyle name="PSHeading 2 2 2 4 2" xfId="8328"/>
    <cellStyle name="PSHeading 2 2 2 5" xfId="5198"/>
    <cellStyle name="PSHeading 2 2 2 5 2" xfId="8329"/>
    <cellStyle name="PSHeading 2 2 2 6" xfId="5199"/>
    <cellStyle name="PSHeading 2 2 2 7" xfId="5200"/>
    <cellStyle name="PSHeading 2 2 2 8" xfId="8330"/>
    <cellStyle name="PSHeading 2 2 2 9" xfId="8331"/>
    <cellStyle name="PSHeading 2 2 3" xfId="5201"/>
    <cellStyle name="PSHeading 2 2 3 2" xfId="5202"/>
    <cellStyle name="PSHeading 2 2 3 2 2" xfId="8332"/>
    <cellStyle name="PSHeading 2 2 3 3" xfId="5203"/>
    <cellStyle name="PSHeading 2 2 3 4" xfId="8333"/>
    <cellStyle name="PSHeading 2 2 4" xfId="5204"/>
    <cellStyle name="PSHeading 2 2 4 2" xfId="8334"/>
    <cellStyle name="PSHeading 2 2 5" xfId="5205"/>
    <cellStyle name="PSHeading 2 2 5 2" xfId="8335"/>
    <cellStyle name="PSHeading 2 2 6" xfId="5206"/>
    <cellStyle name="PSHeading 2 2 7" xfId="5207"/>
    <cellStyle name="PSHeading 2 2 8" xfId="5208"/>
    <cellStyle name="PSHeading 2 2 9" xfId="8336"/>
    <cellStyle name="PSHeading 2 3" xfId="5209"/>
    <cellStyle name="PSHeading 2 3 2" xfId="5210"/>
    <cellStyle name="PSHeading 2 3 2 2" xfId="5211"/>
    <cellStyle name="PSHeading 2 3 2 2 2" xfId="8337"/>
    <cellStyle name="PSHeading 2 3 2 3" xfId="5212"/>
    <cellStyle name="PSHeading 2 3 2 4" xfId="8338"/>
    <cellStyle name="PSHeading 2 3 3" xfId="5213"/>
    <cellStyle name="PSHeading 2 3 3 2" xfId="8339"/>
    <cellStyle name="PSHeading 2 3 4" xfId="5214"/>
    <cellStyle name="PSHeading 2 3 4 2" xfId="8340"/>
    <cellStyle name="PSHeading 2 3 5" xfId="5215"/>
    <cellStyle name="PSHeading 2 3 5 2" xfId="8341"/>
    <cellStyle name="PSHeading 2 3 6" xfId="5216"/>
    <cellStyle name="PSHeading 2 3 7" xfId="5217"/>
    <cellStyle name="PSHeading 2 3 8" xfId="8342"/>
    <cellStyle name="PSHeading 2 3 9" xfId="8343"/>
    <cellStyle name="PSHeading 2 4" xfId="5218"/>
    <cellStyle name="PSHeading 2 4 2" xfId="5219"/>
    <cellStyle name="PSHeading 2 4 2 2" xfId="8344"/>
    <cellStyle name="PSHeading 2 4 3" xfId="5220"/>
    <cellStyle name="PSHeading 2 4 4" xfId="5221"/>
    <cellStyle name="PSHeading 2 4 5" xfId="5222"/>
    <cellStyle name="PSHeading 2 4 6" xfId="5223"/>
    <cellStyle name="PSHeading 2 4 7" xfId="8345"/>
    <cellStyle name="PSHeading 2 4 8" xfId="8346"/>
    <cellStyle name="PSHeading 2 5" xfId="5224"/>
    <cellStyle name="PSHeading 2 5 2" xfId="8347"/>
    <cellStyle name="PSHeading 2 6" xfId="5225"/>
    <cellStyle name="PSHeading 2 6 2" xfId="8348"/>
    <cellStyle name="PSHeading 2 7" xfId="5226"/>
    <cellStyle name="PSHeading 2 8" xfId="8349"/>
    <cellStyle name="PSHeading 3" xfId="5227"/>
    <cellStyle name="PSHeading 3 2" xfId="5228"/>
    <cellStyle name="PSHeading 3 2 10" xfId="8350"/>
    <cellStyle name="PSHeading 3 2 2" xfId="5229"/>
    <cellStyle name="PSHeading 3 2 2 2" xfId="5230"/>
    <cellStyle name="PSHeading 3 2 2 2 2" xfId="5231"/>
    <cellStyle name="PSHeading 3 2 2 2 2 2" xfId="8351"/>
    <cellStyle name="PSHeading 3 2 2 2 3" xfId="5232"/>
    <cellStyle name="PSHeading 3 2 2 2 4" xfId="8352"/>
    <cellStyle name="PSHeading 3 2 2 3" xfId="5233"/>
    <cellStyle name="PSHeading 3 2 2 3 2" xfId="8353"/>
    <cellStyle name="PSHeading 3 2 2 4" xfId="5234"/>
    <cellStyle name="PSHeading 3 2 2 4 2" xfId="8354"/>
    <cellStyle name="PSHeading 3 2 2 5" xfId="8355"/>
    <cellStyle name="PSHeading 3 2 2 6" xfId="8356"/>
    <cellStyle name="PSHeading 3 2 3" xfId="5235"/>
    <cellStyle name="PSHeading 3 2 3 2" xfId="5236"/>
    <cellStyle name="PSHeading 3 2 3 2 2" xfId="8357"/>
    <cellStyle name="PSHeading 3 2 3 3" xfId="5237"/>
    <cellStyle name="PSHeading 3 2 3 4" xfId="8358"/>
    <cellStyle name="PSHeading 3 2 4" xfId="5238"/>
    <cellStyle name="PSHeading 3 2 4 2" xfId="8359"/>
    <cellStyle name="PSHeading 3 2 5" xfId="5239"/>
    <cellStyle name="PSHeading 3 2 5 2" xfId="8360"/>
    <cellStyle name="PSHeading 3 2 6" xfId="5240"/>
    <cellStyle name="PSHeading 3 2 7" xfId="5241"/>
    <cellStyle name="PSHeading 3 2 8" xfId="5242"/>
    <cellStyle name="PSHeading 3 2 9" xfId="8361"/>
    <cellStyle name="PSHeading 3 3" xfId="5243"/>
    <cellStyle name="PSHeading 3 3 2" xfId="5244"/>
    <cellStyle name="PSHeading 3 3 2 2" xfId="5245"/>
    <cellStyle name="PSHeading 3 3 2 2 2" xfId="8362"/>
    <cellStyle name="PSHeading 3 3 2 3" xfId="5246"/>
    <cellStyle name="PSHeading 3 3 2 4" xfId="8363"/>
    <cellStyle name="PSHeading 3 3 3" xfId="5247"/>
    <cellStyle name="PSHeading 3 3 3 2" xfId="8364"/>
    <cellStyle name="PSHeading 3 3 4" xfId="5248"/>
    <cellStyle name="PSHeading 3 3 4 2" xfId="8365"/>
    <cellStyle name="PSHeading 3 3 5" xfId="5249"/>
    <cellStyle name="PSHeading 3 3 5 2" xfId="8366"/>
    <cellStyle name="PSHeading 3 3 6" xfId="5250"/>
    <cellStyle name="PSHeading 3 3 7" xfId="5251"/>
    <cellStyle name="PSHeading 3 3 8" xfId="8367"/>
    <cellStyle name="PSHeading 3 3 9" xfId="8368"/>
    <cellStyle name="PSHeading 3 4" xfId="5252"/>
    <cellStyle name="PSHeading 3 4 2" xfId="5253"/>
    <cellStyle name="PSHeading 3 4 2 2" xfId="8369"/>
    <cellStyle name="PSHeading 3 4 3" xfId="5254"/>
    <cellStyle name="PSHeading 3 4 4" xfId="5255"/>
    <cellStyle name="PSHeading 3 4 5" xfId="5256"/>
    <cellStyle name="PSHeading 3 4 6" xfId="5257"/>
    <cellStyle name="PSHeading 3 4 7" xfId="8370"/>
    <cellStyle name="PSHeading 3 4 8" xfId="8371"/>
    <cellStyle name="PSHeading 3 5" xfId="5258"/>
    <cellStyle name="PSHeading 3 5 2" xfId="8372"/>
    <cellStyle name="PSHeading 3 6" xfId="5259"/>
    <cellStyle name="PSHeading 3 6 2" xfId="8373"/>
    <cellStyle name="PSHeading 3 7" xfId="5260"/>
    <cellStyle name="PSHeading 3 8" xfId="8374"/>
    <cellStyle name="PSHeading 4" xfId="5261"/>
    <cellStyle name="PSHeading 4 2" xfId="5262"/>
    <cellStyle name="PSHeading 4 2 2" xfId="5263"/>
    <cellStyle name="PSHeading 4 2 2 2" xfId="5264"/>
    <cellStyle name="PSHeading 4 2 2 2 2" xfId="8375"/>
    <cellStyle name="PSHeading 4 2 2 3" xfId="5265"/>
    <cellStyle name="PSHeading 4 2 2 4" xfId="8376"/>
    <cellStyle name="PSHeading 4 2 3" xfId="5266"/>
    <cellStyle name="PSHeading 4 2 3 2" xfId="8377"/>
    <cellStyle name="PSHeading 4 2 4" xfId="5267"/>
    <cellStyle name="PSHeading 4 2 4 2" xfId="8378"/>
    <cellStyle name="PSHeading 4 2 5" xfId="5268"/>
    <cellStyle name="PSHeading 4 2 5 2" xfId="8379"/>
    <cellStyle name="PSHeading 4 2 6" xfId="5269"/>
    <cellStyle name="PSHeading 4 2 7" xfId="5270"/>
    <cellStyle name="PSHeading 4 2 8" xfId="8380"/>
    <cellStyle name="PSHeading 4 2 9" xfId="8381"/>
    <cellStyle name="PSHeading 4 3" xfId="5271"/>
    <cellStyle name="PSHeading 4 3 2" xfId="5272"/>
    <cellStyle name="PSHeading 4 3 2 2" xfId="5273"/>
    <cellStyle name="PSHeading 4 3 2 2 2" xfId="8382"/>
    <cellStyle name="PSHeading 4 3 2 3" xfId="5274"/>
    <cellStyle name="PSHeading 4 3 2 4" xfId="8383"/>
    <cellStyle name="PSHeading 4 3 3" xfId="5275"/>
    <cellStyle name="PSHeading 4 3 3 2" xfId="8384"/>
    <cellStyle name="PSHeading 4 3 4" xfId="5276"/>
    <cellStyle name="PSHeading 4 3 4 2" xfId="8385"/>
    <cellStyle name="PSHeading 4 3 5" xfId="5277"/>
    <cellStyle name="PSHeading 4 3 6" xfId="5278"/>
    <cellStyle name="PSHeading 4 3 7" xfId="5279"/>
    <cellStyle name="PSHeading 4 3 8" xfId="8386"/>
    <cellStyle name="PSHeading 4 3 9" xfId="8387"/>
    <cellStyle name="PSHeading 4 4" xfId="5280"/>
    <cellStyle name="PSHeading 4 4 2" xfId="5281"/>
    <cellStyle name="PSHeading 4 4 2 2" xfId="8388"/>
    <cellStyle name="PSHeading 4 4 3" xfId="5282"/>
    <cellStyle name="PSHeading 4 4 4" xfId="5283"/>
    <cellStyle name="PSHeading 4 4 5" xfId="5284"/>
    <cellStyle name="PSHeading 4 4 6" xfId="8389"/>
    <cellStyle name="PSHeading 4 4 7" xfId="8390"/>
    <cellStyle name="PSHeading 4 5" xfId="5285"/>
    <cellStyle name="PSHeading 4 5 2" xfId="5286"/>
    <cellStyle name="PSHeading 4 5 3" xfId="5287"/>
    <cellStyle name="PSHeading 4 5 4" xfId="8391"/>
    <cellStyle name="PSHeading 4 6" xfId="5288"/>
    <cellStyle name="PSHeading 4 7" xfId="8392"/>
    <cellStyle name="PSHeading 4_July2012_Access_to_Capital_Scenarios_Cost Tables 7132012" xfId="10354"/>
    <cellStyle name="PSHeading 5" xfId="5289"/>
    <cellStyle name="PSHeading 5 10" xfId="8393"/>
    <cellStyle name="PSHeading 5 2" xfId="5290"/>
    <cellStyle name="PSHeading 5 2 2" xfId="5291"/>
    <cellStyle name="PSHeading 5 2 2 2" xfId="5292"/>
    <cellStyle name="PSHeading 5 2 2 2 2" xfId="8394"/>
    <cellStyle name="PSHeading 5 2 2 3" xfId="5293"/>
    <cellStyle name="PSHeading 5 2 2 4" xfId="8395"/>
    <cellStyle name="PSHeading 5 2 3" xfId="5294"/>
    <cellStyle name="PSHeading 5 2 3 2" xfId="8396"/>
    <cellStyle name="PSHeading 5 2 4" xfId="5295"/>
    <cellStyle name="PSHeading 5 2 4 2" xfId="8397"/>
    <cellStyle name="PSHeading 5 2 5" xfId="5296"/>
    <cellStyle name="PSHeading 5 2 6" xfId="5297"/>
    <cellStyle name="PSHeading 5 2 7" xfId="5298"/>
    <cellStyle name="PSHeading 5 2 8" xfId="8398"/>
    <cellStyle name="PSHeading 5 2 9" xfId="8399"/>
    <cellStyle name="PSHeading 5 3" xfId="5299"/>
    <cellStyle name="PSHeading 5 3 2" xfId="5300"/>
    <cellStyle name="PSHeading 5 3 2 2" xfId="8400"/>
    <cellStyle name="PSHeading 5 3 3" xfId="5301"/>
    <cellStyle name="PSHeading 5 3 4" xfId="8401"/>
    <cellStyle name="PSHeading 5 4" xfId="5302"/>
    <cellStyle name="PSHeading 5 4 2" xfId="8402"/>
    <cellStyle name="PSHeading 5 5" xfId="5303"/>
    <cellStyle name="PSHeading 5 5 2" xfId="8403"/>
    <cellStyle name="PSHeading 5 6" xfId="5304"/>
    <cellStyle name="PSHeading 5 6 2" xfId="8404"/>
    <cellStyle name="PSHeading 5 7" xfId="5305"/>
    <cellStyle name="PSHeading 5 8" xfId="5306"/>
    <cellStyle name="PSHeading 5 9" xfId="8405"/>
    <cellStyle name="PSHeading 6" xfId="5307"/>
    <cellStyle name="PSHeading 6 2" xfId="5308"/>
    <cellStyle name="PSHeading 6 2 2" xfId="8406"/>
    <cellStyle name="PSHeading 6 3" xfId="5309"/>
    <cellStyle name="PSHeading 6 4" xfId="5310"/>
    <cellStyle name="PSHeading 6 5" xfId="5311"/>
    <cellStyle name="PSHeading 6 6" xfId="5312"/>
    <cellStyle name="PSHeading 6 7" xfId="8407"/>
    <cellStyle name="PSHeading 6 8" xfId="8408"/>
    <cellStyle name="PSHeading 7" xfId="5313"/>
    <cellStyle name="PSHeading 8" xfId="8409"/>
    <cellStyle name="PSHeading_358_CGS_Lewis_UT_70Conserv" xfId="10355"/>
    <cellStyle name="PSInt" xfId="63"/>
    <cellStyle name="PSInt 2" xfId="5314"/>
    <cellStyle name="PSInt 2 2" xfId="5315"/>
    <cellStyle name="PSInt 2 2 2" xfId="5316"/>
    <cellStyle name="PSInt 2 3" xfId="5317"/>
    <cellStyle name="PSInt 3" xfId="5318"/>
    <cellStyle name="PSInt 3 2" xfId="5319"/>
    <cellStyle name="PSInt 3 2 2" xfId="5320"/>
    <cellStyle name="PSInt 3 3" xfId="5321"/>
    <cellStyle name="PSInt 4" xfId="10356"/>
    <cellStyle name="PSInt 4 2" xfId="10357"/>
    <cellStyle name="PSInt 5" xfId="10358"/>
    <cellStyle name="PSInt 5 2" xfId="10359"/>
    <cellStyle name="PSInt 6" xfId="10360"/>
    <cellStyle name="PSSpacer" xfId="64"/>
    <cellStyle name="PSSpacer 2" xfId="5322"/>
    <cellStyle name="PSSpacer 2 2" xfId="5323"/>
    <cellStyle name="PSSpacer 2 2 2" xfId="5324"/>
    <cellStyle name="PSSpacer 2 3" xfId="5325"/>
    <cellStyle name="PSSpacer 3" xfId="5326"/>
    <cellStyle name="PSSpacer 3 2" xfId="5327"/>
    <cellStyle name="PSSpacer 3 2 2" xfId="5328"/>
    <cellStyle name="PSSpacer 3 3" xfId="5329"/>
    <cellStyle name="PSSpacer 4" xfId="10361"/>
    <cellStyle name="PSSpacer 4 2" xfId="10362"/>
    <cellStyle name="PSSpacer 5" xfId="10363"/>
    <cellStyle name="PSSpacer 5 2" xfId="10364"/>
    <cellStyle name="PSSpacer 6" xfId="10365"/>
    <cellStyle name="Rate" xfId="65"/>
    <cellStyle name="Rate 2" xfId="5330"/>
    <cellStyle name="Rate 2 2" xfId="10584"/>
    <cellStyle name="Rate 2 2 2" xfId="43757"/>
    <cellStyle name="Rate 2 3" xfId="43741"/>
    <cellStyle name="Rate 2 4" xfId="43857"/>
    <cellStyle name="Rate 3" xfId="5331"/>
    <cellStyle name="Rate 3 2" xfId="10585"/>
    <cellStyle name="Rate 3 2 2" xfId="43750"/>
    <cellStyle name="Rate 3 3" xfId="43742"/>
    <cellStyle name="Rate 3 4" xfId="43858"/>
    <cellStyle name="Rate 4" xfId="10366"/>
    <cellStyle name="Rate 4 2" xfId="10367"/>
    <cellStyle name="Rate 4 2 2" xfId="10587"/>
    <cellStyle name="Rate 4 2 2 2" xfId="43740"/>
    <cellStyle name="Rate 4 2 3" xfId="43749"/>
    <cellStyle name="Rate 4 2 4" xfId="43860"/>
    <cellStyle name="Rate 4 3" xfId="10586"/>
    <cellStyle name="Rate 4 3 2" xfId="43747"/>
    <cellStyle name="Rate 4 4" xfId="43754"/>
    <cellStyle name="Rate 4 5" xfId="43859"/>
    <cellStyle name="Rate 5" xfId="10368"/>
    <cellStyle name="Rate 5 2" xfId="10369"/>
    <cellStyle name="Rate 5 2 2" xfId="10589"/>
    <cellStyle name="Rate 5 2 2 2" xfId="43752"/>
    <cellStyle name="Rate 5 2 3" xfId="43739"/>
    <cellStyle name="Rate 5 2 4" xfId="43862"/>
    <cellStyle name="Rate 5 3" xfId="10588"/>
    <cellStyle name="Rate 5 3 2" xfId="43738"/>
    <cellStyle name="Rate 5 4" xfId="43746"/>
    <cellStyle name="Rate 5 5" xfId="43861"/>
    <cellStyle name="Rate 6" xfId="10370"/>
    <cellStyle name="Rate 6 2" xfId="10590"/>
    <cellStyle name="Rate 6 2 2" xfId="43748"/>
    <cellStyle name="Rate 6 3" xfId="43753"/>
    <cellStyle name="Rate 6 4" xfId="43863"/>
    <cellStyle name="Rate 7" xfId="10583"/>
    <cellStyle name="Rate 7 2" xfId="43745"/>
    <cellStyle name="Rate 8" xfId="43743"/>
    <cellStyle name="Rate 9" xfId="43785"/>
    <cellStyle name="Reference" xfId="5332"/>
    <cellStyle name="RevList" xfId="5333"/>
    <cellStyle name="round100" xfId="5334"/>
    <cellStyle name="round100 2" xfId="5335"/>
    <cellStyle name="round100 2 2" xfId="5336"/>
    <cellStyle name="round100 3" xfId="5337"/>
    <cellStyle name="SectionBreak" xfId="5338"/>
    <cellStyle name="SectionBreak 2" xfId="5339"/>
    <cellStyle name="SectionBreak 2 2" xfId="5340"/>
    <cellStyle name="SectionBreak 2 2 2" xfId="5341"/>
    <cellStyle name="SectionBreak 2 3" xfId="5342"/>
    <cellStyle name="SectionBreak 3" xfId="10371"/>
    <cellStyle name="SectionBreak 4" xfId="10372"/>
    <cellStyle name="SectionBreak 4 2" xfId="10373"/>
    <cellStyle name="SectionBreak 5" xfId="10374"/>
    <cellStyle name="SectionBreak 5 2" xfId="10375"/>
    <cellStyle name="shade" xfId="5343"/>
    <cellStyle name="shade 2" xfId="5344"/>
    <cellStyle name="shade 2 2" xfId="5345"/>
    <cellStyle name="shade 3" xfId="5346"/>
    <cellStyle name="StmtTtl1" xfId="5347"/>
    <cellStyle name="StmtTtl1 2" xfId="6962"/>
    <cellStyle name="StmtTtl2" xfId="5348"/>
    <cellStyle name="StmtTtl2 2" xfId="8410"/>
    <cellStyle name="StmtTtl2 2 10" xfId="11090"/>
    <cellStyle name="StmtTtl2 2 2" xfId="11641"/>
    <cellStyle name="StmtTtl2 2 2 2" xfId="14315"/>
    <cellStyle name="StmtTtl2 2 2 2 2" xfId="20078"/>
    <cellStyle name="StmtTtl2 2 2 2 2 2" xfId="36748"/>
    <cellStyle name="StmtTtl2 2 2 2 3" xfId="23222"/>
    <cellStyle name="StmtTtl2 2 2 2 3 2" xfId="39927"/>
    <cellStyle name="StmtTtl2 2 2 2 4" xfId="26002"/>
    <cellStyle name="StmtTtl2 2 2 2 4 2" xfId="42741"/>
    <cellStyle name="StmtTtl2 2 2 2 5" xfId="30988"/>
    <cellStyle name="StmtTtl2 2 2 3" xfId="17792"/>
    <cellStyle name="StmtTtl2 2 2 3 2" xfId="34469"/>
    <cellStyle name="StmtTtl2 2 2 4" xfId="21239"/>
    <cellStyle name="StmtTtl2 2 2 4 2" xfId="37910"/>
    <cellStyle name="StmtTtl2 2 2 5" xfId="22922"/>
    <cellStyle name="StmtTtl2 2 2 5 2" xfId="39624"/>
    <cellStyle name="StmtTtl2 2 2 6" xfId="28393"/>
    <cellStyle name="StmtTtl2 2 3" xfId="11905"/>
    <cellStyle name="StmtTtl2 2 3 2" xfId="14579"/>
    <cellStyle name="StmtTtl2 2 3 2 2" xfId="20342"/>
    <cellStyle name="StmtTtl2 2 3 2 2 2" xfId="37011"/>
    <cellStyle name="StmtTtl2 2 3 2 3" xfId="23483"/>
    <cellStyle name="StmtTtl2 2 3 2 3 2" xfId="40191"/>
    <cellStyle name="StmtTtl2 2 3 2 4" xfId="26265"/>
    <cellStyle name="StmtTtl2 2 3 2 4 2" xfId="43005"/>
    <cellStyle name="StmtTtl2 2 3 2 5" xfId="31251"/>
    <cellStyle name="StmtTtl2 2 3 3" xfId="18056"/>
    <cellStyle name="StmtTtl2 2 3 3 2" xfId="34732"/>
    <cellStyle name="StmtTtl2 2 3 4" xfId="21310"/>
    <cellStyle name="StmtTtl2 2 3 4 2" xfId="37982"/>
    <cellStyle name="StmtTtl2 2 3 5" xfId="16690"/>
    <cellStyle name="StmtTtl2 2 3 5 2" xfId="33364"/>
    <cellStyle name="StmtTtl2 2 3 6" xfId="28654"/>
    <cellStyle name="StmtTtl2 2 4" xfId="12553"/>
    <cellStyle name="StmtTtl2 2 4 2" xfId="15192"/>
    <cellStyle name="StmtTtl2 2 4 2 2" xfId="20863"/>
    <cellStyle name="StmtTtl2 2 4 2 2 2" xfId="37532"/>
    <cellStyle name="StmtTtl2 2 4 2 3" xfId="23983"/>
    <cellStyle name="StmtTtl2 2 4 2 3 2" xfId="40696"/>
    <cellStyle name="StmtTtl2 2 4 2 4" xfId="26718"/>
    <cellStyle name="StmtTtl2 2 4 2 4 2" xfId="43459"/>
    <cellStyle name="StmtTtl2 2 4 2 5" xfId="31863"/>
    <cellStyle name="StmtTtl2 2 4 3" xfId="18600"/>
    <cellStyle name="StmtTtl2 2 4 3 2" xfId="35277"/>
    <cellStyle name="StmtTtl2 2 4 4" xfId="21825"/>
    <cellStyle name="StmtTtl2 2 4 4 2" xfId="38503"/>
    <cellStyle name="StmtTtl2 2 4 5" xfId="24809"/>
    <cellStyle name="StmtTtl2 2 4 5 2" xfId="41532"/>
    <cellStyle name="StmtTtl2 2 4 6" xfId="29265"/>
    <cellStyle name="StmtTtl2 2 5" xfId="13786"/>
    <cellStyle name="StmtTtl2 2 5 2" xfId="19609"/>
    <cellStyle name="StmtTtl2 2 5 2 2" xfId="36280"/>
    <cellStyle name="StmtTtl2 2 5 3" xfId="22764"/>
    <cellStyle name="StmtTtl2 2 5 3 2" xfId="39464"/>
    <cellStyle name="StmtTtl2 2 5 4" xfId="25594"/>
    <cellStyle name="StmtTtl2 2 5 4 2" xfId="42332"/>
    <cellStyle name="StmtTtl2 2 5 5" xfId="30460"/>
    <cellStyle name="StmtTtl2 2 6" xfId="17295"/>
    <cellStyle name="StmtTtl2 2 6 2" xfId="33972"/>
    <cellStyle name="StmtTtl2 2 7" xfId="15795"/>
    <cellStyle name="StmtTtl2 2 7 2" xfId="32457"/>
    <cellStyle name="StmtTtl2 2 8" xfId="16178"/>
    <cellStyle name="StmtTtl2 2 8 2" xfId="32843"/>
    <cellStyle name="StmtTtl2 2 9" xfId="27868"/>
    <cellStyle name="StmtTtl2 3" xfId="11154"/>
    <cellStyle name="StmtTtl2 3 2" xfId="11671"/>
    <cellStyle name="StmtTtl2 3 2 2" xfId="14345"/>
    <cellStyle name="StmtTtl2 3 2 2 2" xfId="20108"/>
    <cellStyle name="StmtTtl2 3 2 2 2 2" xfId="36778"/>
    <cellStyle name="StmtTtl2 3 2 2 3" xfId="23251"/>
    <cellStyle name="StmtTtl2 3 2 2 3 2" xfId="39957"/>
    <cellStyle name="StmtTtl2 3 2 2 4" xfId="26032"/>
    <cellStyle name="StmtTtl2 3 2 2 4 2" xfId="42771"/>
    <cellStyle name="StmtTtl2 3 2 2 5" xfId="31018"/>
    <cellStyle name="StmtTtl2 3 2 3" xfId="17822"/>
    <cellStyle name="StmtTtl2 3 2 3 2" xfId="34499"/>
    <cellStyle name="StmtTtl2 3 2 4" xfId="17098"/>
    <cellStyle name="StmtTtl2 3 2 4 2" xfId="33773"/>
    <cellStyle name="StmtTtl2 3 2 5" xfId="24355"/>
    <cellStyle name="StmtTtl2 3 2 5 2" xfId="41073"/>
    <cellStyle name="StmtTtl2 3 2 6" xfId="28422"/>
    <cellStyle name="StmtTtl2 3 3" xfId="11932"/>
    <cellStyle name="StmtTtl2 3 3 2" xfId="14606"/>
    <cellStyle name="StmtTtl2 3 3 2 2" xfId="20369"/>
    <cellStyle name="StmtTtl2 3 3 2 2 2" xfId="37038"/>
    <cellStyle name="StmtTtl2 3 3 2 3" xfId="23510"/>
    <cellStyle name="StmtTtl2 3 3 2 3 2" xfId="40218"/>
    <cellStyle name="StmtTtl2 3 3 2 4" xfId="26292"/>
    <cellStyle name="StmtTtl2 3 3 2 4 2" xfId="43032"/>
    <cellStyle name="StmtTtl2 3 3 2 5" xfId="31278"/>
    <cellStyle name="StmtTtl2 3 3 3" xfId="18083"/>
    <cellStyle name="StmtTtl2 3 3 3 2" xfId="34759"/>
    <cellStyle name="StmtTtl2 3 3 4" xfId="21337"/>
    <cellStyle name="StmtTtl2 3 3 4 2" xfId="38009"/>
    <cellStyle name="StmtTtl2 3 3 5" xfId="24387"/>
    <cellStyle name="StmtTtl2 3 3 5 2" xfId="41105"/>
    <cellStyle name="StmtTtl2 3 3 6" xfId="28681"/>
    <cellStyle name="StmtTtl2 3 4" xfId="12651"/>
    <cellStyle name="StmtTtl2 3 4 2" xfId="15279"/>
    <cellStyle name="StmtTtl2 3 4 2 2" xfId="20922"/>
    <cellStyle name="StmtTtl2 3 4 2 2 2" xfId="37591"/>
    <cellStyle name="StmtTtl2 3 4 2 3" xfId="24039"/>
    <cellStyle name="StmtTtl2 3 4 2 3 2" xfId="40753"/>
    <cellStyle name="StmtTtl2 3 4 2 4" xfId="26765"/>
    <cellStyle name="StmtTtl2 3 4 2 4 2" xfId="43506"/>
    <cellStyle name="StmtTtl2 3 4 2 5" xfId="31950"/>
    <cellStyle name="StmtTtl2 3 4 3" xfId="18669"/>
    <cellStyle name="StmtTtl2 3 4 3 2" xfId="35346"/>
    <cellStyle name="StmtTtl2 3 4 4" xfId="21888"/>
    <cellStyle name="StmtTtl2 3 4 4 2" xfId="38567"/>
    <cellStyle name="StmtTtl2 3 4 5" xfId="24855"/>
    <cellStyle name="StmtTtl2 3 4 5 2" xfId="41579"/>
    <cellStyle name="StmtTtl2 3 4 6" xfId="29352"/>
    <cellStyle name="StmtTtl2 3 5" xfId="13853"/>
    <cellStyle name="StmtTtl2 3 5 2" xfId="19650"/>
    <cellStyle name="StmtTtl2 3 5 2 2" xfId="36321"/>
    <cellStyle name="StmtTtl2 3 5 3" xfId="22802"/>
    <cellStyle name="StmtTtl2 3 5 3 2" xfId="39503"/>
    <cellStyle name="StmtTtl2 3 5 4" xfId="25621"/>
    <cellStyle name="StmtTtl2 3 5 4 2" xfId="42359"/>
    <cellStyle name="StmtTtl2 3 5 5" xfId="30527"/>
    <cellStyle name="StmtTtl2 3 6" xfId="17334"/>
    <cellStyle name="StmtTtl2 3 6 2" xfId="34011"/>
    <cellStyle name="StmtTtl2 3 7" xfId="15784"/>
    <cellStyle name="StmtTtl2 3 7 2" xfId="32446"/>
    <cellStyle name="StmtTtl2 3 8" xfId="22335"/>
    <cellStyle name="StmtTtl2 3 8 2" xfId="39028"/>
    <cellStyle name="StmtTtl2 3 9" xfId="27935"/>
    <cellStyle name="StmtTtl2 4" xfId="10719"/>
    <cellStyle name="StmtTtl2 4 2" xfId="12666"/>
    <cellStyle name="StmtTtl2 4 2 2" xfId="15288"/>
    <cellStyle name="StmtTtl2 4 2 2 2" xfId="20931"/>
    <cellStyle name="StmtTtl2 4 2 2 2 2" xfId="37600"/>
    <cellStyle name="StmtTtl2 4 2 2 3" xfId="24048"/>
    <cellStyle name="StmtTtl2 4 2 2 3 2" xfId="40762"/>
    <cellStyle name="StmtTtl2 4 2 2 4" xfId="26774"/>
    <cellStyle name="StmtTtl2 4 2 2 4 2" xfId="43515"/>
    <cellStyle name="StmtTtl2 4 2 2 5" xfId="31959"/>
    <cellStyle name="StmtTtl2 4 2 3" xfId="18683"/>
    <cellStyle name="StmtTtl2 4 2 3 2" xfId="35360"/>
    <cellStyle name="StmtTtl2 4 2 4" xfId="21900"/>
    <cellStyle name="StmtTtl2 4 2 4 2" xfId="38579"/>
    <cellStyle name="StmtTtl2 4 2 5" xfId="24864"/>
    <cellStyle name="StmtTtl2 4 2 5 2" xfId="41588"/>
    <cellStyle name="StmtTtl2 4 2 6" xfId="29361"/>
    <cellStyle name="StmtTtl2 4 3" xfId="13402"/>
    <cellStyle name="StmtTtl2 4 3 2" xfId="19279"/>
    <cellStyle name="StmtTtl2 4 3 2 2" xfId="35950"/>
    <cellStyle name="StmtTtl2 4 3 3" xfId="22459"/>
    <cellStyle name="StmtTtl2 4 3 3 2" xfId="39152"/>
    <cellStyle name="StmtTtl2 4 3 4" xfId="25324"/>
    <cellStyle name="StmtTtl2 4 3 4 2" xfId="42060"/>
    <cellStyle name="StmtTtl2 4 3 5" xfId="30078"/>
    <cellStyle name="StmtTtl2 4 4" xfId="16958"/>
    <cellStyle name="StmtTtl2 4 4 2" xfId="33634"/>
    <cellStyle name="StmtTtl2 4 5" xfId="20753"/>
    <cellStyle name="StmtTtl2 4 5 2" xfId="37422"/>
    <cellStyle name="StmtTtl2 4 6" xfId="16129"/>
    <cellStyle name="StmtTtl2 4 6 2" xfId="32793"/>
    <cellStyle name="StmtTtl2 4 7" xfId="27489"/>
    <cellStyle name="StmtTtl2 5" xfId="13050"/>
    <cellStyle name="StmtTtl2 5 2" xfId="18992"/>
    <cellStyle name="StmtTtl2 5 2 2" xfId="35665"/>
    <cellStyle name="StmtTtl2 5 3" xfId="22194"/>
    <cellStyle name="StmtTtl2 5 3 2" xfId="38883"/>
    <cellStyle name="StmtTtl2 5 4" xfId="25104"/>
    <cellStyle name="StmtTtl2 5 4 2" xfId="41837"/>
    <cellStyle name="StmtTtl2 5 5" xfId="29729"/>
    <cellStyle name="StmtTtl2 6" xfId="16193"/>
    <cellStyle name="StmtTtl2 6 2" xfId="32858"/>
    <cellStyle name="StmtTtl2 7" xfId="27137"/>
    <cellStyle name="StmtTtl2 8" xfId="44003"/>
    <cellStyle name="STYL1 - Style1" xfId="5349"/>
    <cellStyle name="Style 1" xfId="5350"/>
    <cellStyle name="Style 1 2" xfId="5351"/>
    <cellStyle name="Style 1 2 2" xfId="5352"/>
    <cellStyle name="Style 1 3" xfId="5353"/>
    <cellStyle name="Style 21" xfId="11192"/>
    <cellStyle name="Style 21 10" xfId="27958"/>
    <cellStyle name="Style 21 2" xfId="11193"/>
    <cellStyle name="Style 21 2 10" xfId="27959"/>
    <cellStyle name="Style 21 2 2" xfId="11223"/>
    <cellStyle name="Style 21 2 2 2" xfId="11721"/>
    <cellStyle name="Style 21 2 2 2 2" xfId="14395"/>
    <cellStyle name="Style 21 2 2 2 2 2" xfId="20158"/>
    <cellStyle name="Style 21 2 2 2 2 2 2" xfId="36827"/>
    <cellStyle name="Style 21 2 2 2 2 3" xfId="23300"/>
    <cellStyle name="Style 21 2 2 2 2 3 2" xfId="40007"/>
    <cellStyle name="Style 21 2 2 2 2 4" xfId="26081"/>
    <cellStyle name="Style 21 2 2 2 2 4 2" xfId="42821"/>
    <cellStyle name="Style 21 2 2 2 2 5" xfId="31067"/>
    <cellStyle name="Style 21 2 2 2 3" xfId="17872"/>
    <cellStyle name="Style 21 2 2 2 3 2" xfId="34548"/>
    <cellStyle name="Style 21 2 2 2 4" xfId="20702"/>
    <cellStyle name="Style 21 2 2 2 4 2" xfId="37370"/>
    <cellStyle name="Style 21 2 2 2 5" xfId="16795"/>
    <cellStyle name="Style 21 2 2 2 5 2" xfId="33469"/>
    <cellStyle name="Style 21 2 2 2 6" xfId="28471"/>
    <cellStyle name="Style 21 2 2 3" xfId="11982"/>
    <cellStyle name="Style 21 2 2 3 2" xfId="14656"/>
    <cellStyle name="Style 21 2 2 3 2 2" xfId="20419"/>
    <cellStyle name="Style 21 2 2 3 2 2 2" xfId="37087"/>
    <cellStyle name="Style 21 2 2 3 2 3" xfId="23559"/>
    <cellStyle name="Style 21 2 2 3 2 3 2" xfId="40268"/>
    <cellStyle name="Style 21 2 2 3 2 4" xfId="26341"/>
    <cellStyle name="Style 21 2 2 3 2 4 2" xfId="43082"/>
    <cellStyle name="Style 21 2 2 3 2 5" xfId="31327"/>
    <cellStyle name="Style 21 2 2 3 3" xfId="18133"/>
    <cellStyle name="Style 21 2 2 3 3 2" xfId="34808"/>
    <cellStyle name="Style 21 2 2 3 4" xfId="21386"/>
    <cellStyle name="Style 21 2 2 3 4 2" xfId="38059"/>
    <cellStyle name="Style 21 2 2 3 5" xfId="24436"/>
    <cellStyle name="Style 21 2 2 3 5 2" xfId="41155"/>
    <cellStyle name="Style 21 2 2 3 6" xfId="28730"/>
    <cellStyle name="Style 21 2 2 4" xfId="12728"/>
    <cellStyle name="Style 21 2 2 4 2" xfId="15347"/>
    <cellStyle name="Style 21 2 2 4 2 2" xfId="20990"/>
    <cellStyle name="Style 21 2 2 4 2 2 2" xfId="37659"/>
    <cellStyle name="Style 21 2 2 4 2 3" xfId="24104"/>
    <cellStyle name="Style 21 2 2 4 2 3 2" xfId="40821"/>
    <cellStyle name="Style 21 2 2 4 2 4" xfId="26833"/>
    <cellStyle name="Style 21 2 2 4 2 4 2" xfId="43574"/>
    <cellStyle name="Style 21 2 2 4 2 5" xfId="32018"/>
    <cellStyle name="Style 21 2 2 4 3" xfId="18745"/>
    <cellStyle name="Style 21 2 2 4 3 2" xfId="35422"/>
    <cellStyle name="Style 21 2 2 4 4" xfId="21956"/>
    <cellStyle name="Style 21 2 2 4 4 2" xfId="38638"/>
    <cellStyle name="Style 21 2 2 4 5" xfId="24920"/>
    <cellStyle name="Style 21 2 2 4 5 2" xfId="41647"/>
    <cellStyle name="Style 21 2 2 4 6" xfId="29420"/>
    <cellStyle name="Style 21 2 2 5" xfId="13903"/>
    <cellStyle name="Style 21 2 2 5 2" xfId="19700"/>
    <cellStyle name="Style 21 2 2 5 2 2" xfId="36370"/>
    <cellStyle name="Style 21 2 2 5 3" xfId="22851"/>
    <cellStyle name="Style 21 2 2 5 3 2" xfId="39553"/>
    <cellStyle name="Style 21 2 2 5 4" xfId="25670"/>
    <cellStyle name="Style 21 2 2 5 4 2" xfId="42409"/>
    <cellStyle name="Style 21 2 2 5 5" xfId="30576"/>
    <cellStyle name="Style 21 2 2 6" xfId="17395"/>
    <cellStyle name="Style 21 2 2 6 2" xfId="34071"/>
    <cellStyle name="Style 21 2 2 7" xfId="21257"/>
    <cellStyle name="Style 21 2 2 7 2" xfId="37929"/>
    <cellStyle name="Style 21 2 2 8" xfId="15883"/>
    <cellStyle name="Style 21 2 2 8 2" xfId="32547"/>
    <cellStyle name="Style 21 2 2 9" xfId="27984"/>
    <cellStyle name="Style 21 2 3" xfId="11696"/>
    <cellStyle name="Style 21 2 3 2" xfId="14370"/>
    <cellStyle name="Style 21 2 3 2 2" xfId="20133"/>
    <cellStyle name="Style 21 2 3 2 2 2" xfId="36802"/>
    <cellStyle name="Style 21 2 3 2 3" xfId="23275"/>
    <cellStyle name="Style 21 2 3 2 3 2" xfId="39982"/>
    <cellStyle name="Style 21 2 3 2 4" xfId="26056"/>
    <cellStyle name="Style 21 2 3 2 4 2" xfId="42796"/>
    <cellStyle name="Style 21 2 3 2 5" xfId="31042"/>
    <cellStyle name="Style 21 2 3 3" xfId="17847"/>
    <cellStyle name="Style 21 2 3 3 2" xfId="34523"/>
    <cellStyle name="Style 21 2 3 4" xfId="15620"/>
    <cellStyle name="Style 21 2 3 4 2" xfId="32291"/>
    <cellStyle name="Style 21 2 3 5" xfId="22100"/>
    <cellStyle name="Style 21 2 3 5 2" xfId="38782"/>
    <cellStyle name="Style 21 2 3 6" xfId="28446"/>
    <cellStyle name="Style 21 2 4" xfId="11957"/>
    <cellStyle name="Style 21 2 4 2" xfId="14631"/>
    <cellStyle name="Style 21 2 4 2 2" xfId="20394"/>
    <cellStyle name="Style 21 2 4 2 2 2" xfId="37062"/>
    <cellStyle name="Style 21 2 4 2 3" xfId="23534"/>
    <cellStyle name="Style 21 2 4 2 3 2" xfId="40243"/>
    <cellStyle name="Style 21 2 4 2 4" xfId="26316"/>
    <cellStyle name="Style 21 2 4 2 4 2" xfId="43057"/>
    <cellStyle name="Style 21 2 4 2 5" xfId="31302"/>
    <cellStyle name="Style 21 2 4 3" xfId="18108"/>
    <cellStyle name="Style 21 2 4 3 2" xfId="34783"/>
    <cellStyle name="Style 21 2 4 4" xfId="21361"/>
    <cellStyle name="Style 21 2 4 4 2" xfId="38034"/>
    <cellStyle name="Style 21 2 4 5" xfId="24411"/>
    <cellStyle name="Style 21 2 4 5 2" xfId="41130"/>
    <cellStyle name="Style 21 2 4 6" xfId="28705"/>
    <cellStyle name="Style 21 2 5" xfId="12703"/>
    <cellStyle name="Style 21 2 5 2" xfId="15322"/>
    <cellStyle name="Style 21 2 5 2 2" xfId="20965"/>
    <cellStyle name="Style 21 2 5 2 2 2" xfId="37634"/>
    <cellStyle name="Style 21 2 5 2 3" xfId="24079"/>
    <cellStyle name="Style 21 2 5 2 3 2" xfId="40796"/>
    <cellStyle name="Style 21 2 5 2 4" xfId="26808"/>
    <cellStyle name="Style 21 2 5 2 4 2" xfId="43549"/>
    <cellStyle name="Style 21 2 5 2 5" xfId="31993"/>
    <cellStyle name="Style 21 2 5 3" xfId="18720"/>
    <cellStyle name="Style 21 2 5 3 2" xfId="35397"/>
    <cellStyle name="Style 21 2 5 4" xfId="21931"/>
    <cellStyle name="Style 21 2 5 4 2" xfId="38613"/>
    <cellStyle name="Style 21 2 5 5" xfId="24895"/>
    <cellStyle name="Style 21 2 5 5 2" xfId="41622"/>
    <cellStyle name="Style 21 2 5 6" xfId="29395"/>
    <cellStyle name="Style 21 2 6" xfId="13878"/>
    <cellStyle name="Style 21 2 6 2" xfId="19675"/>
    <cellStyle name="Style 21 2 6 2 2" xfId="36345"/>
    <cellStyle name="Style 21 2 6 3" xfId="22826"/>
    <cellStyle name="Style 21 2 6 3 2" xfId="39528"/>
    <cellStyle name="Style 21 2 6 4" xfId="25645"/>
    <cellStyle name="Style 21 2 6 4 2" xfId="42384"/>
    <cellStyle name="Style 21 2 6 5" xfId="30551"/>
    <cellStyle name="Style 21 2 7" xfId="17366"/>
    <cellStyle name="Style 21 2 7 2" xfId="34042"/>
    <cellStyle name="Style 21 2 8" xfId="21082"/>
    <cellStyle name="Style 21 2 8 2" xfId="37751"/>
    <cellStyle name="Style 21 2 9" xfId="24337"/>
    <cellStyle name="Style 21 2 9 2" xfId="41055"/>
    <cellStyle name="Style 21 3" xfId="11695"/>
    <cellStyle name="Style 21 3 2" xfId="14369"/>
    <cellStyle name="Style 21 3 2 2" xfId="20132"/>
    <cellStyle name="Style 21 3 2 2 2" xfId="36801"/>
    <cellStyle name="Style 21 3 2 3" xfId="23274"/>
    <cellStyle name="Style 21 3 2 3 2" xfId="39981"/>
    <cellStyle name="Style 21 3 2 4" xfId="26055"/>
    <cellStyle name="Style 21 3 2 4 2" xfId="42795"/>
    <cellStyle name="Style 21 3 2 5" xfId="31041"/>
    <cellStyle name="Style 21 3 3" xfId="17846"/>
    <cellStyle name="Style 21 3 3 2" xfId="34522"/>
    <cellStyle name="Style 21 3 4" xfId="15616"/>
    <cellStyle name="Style 21 3 4 2" xfId="32287"/>
    <cellStyle name="Style 21 3 5" xfId="24245"/>
    <cellStyle name="Style 21 3 5 2" xfId="40962"/>
    <cellStyle name="Style 21 3 6" xfId="28445"/>
    <cellStyle name="Style 21 4" xfId="11956"/>
    <cellStyle name="Style 21 4 2" xfId="14630"/>
    <cellStyle name="Style 21 4 2 2" xfId="20393"/>
    <cellStyle name="Style 21 4 2 2 2" xfId="37061"/>
    <cellStyle name="Style 21 4 2 3" xfId="23533"/>
    <cellStyle name="Style 21 4 2 3 2" xfId="40242"/>
    <cellStyle name="Style 21 4 2 4" xfId="26315"/>
    <cellStyle name="Style 21 4 2 4 2" xfId="43056"/>
    <cellStyle name="Style 21 4 2 5" xfId="31301"/>
    <cellStyle name="Style 21 4 3" xfId="18107"/>
    <cellStyle name="Style 21 4 3 2" xfId="34782"/>
    <cellStyle name="Style 21 4 4" xfId="21360"/>
    <cellStyle name="Style 21 4 4 2" xfId="38033"/>
    <cellStyle name="Style 21 4 5" xfId="24410"/>
    <cellStyle name="Style 21 4 5 2" xfId="41129"/>
    <cellStyle name="Style 21 4 6" xfId="28704"/>
    <cellStyle name="Style 21 5" xfId="12702"/>
    <cellStyle name="Style 21 5 2" xfId="15321"/>
    <cellStyle name="Style 21 5 2 2" xfId="20964"/>
    <cellStyle name="Style 21 5 2 2 2" xfId="37633"/>
    <cellStyle name="Style 21 5 2 3" xfId="24078"/>
    <cellStyle name="Style 21 5 2 3 2" xfId="40795"/>
    <cellStyle name="Style 21 5 2 4" xfId="26807"/>
    <cellStyle name="Style 21 5 2 4 2" xfId="43548"/>
    <cellStyle name="Style 21 5 2 5" xfId="31992"/>
    <cellStyle name="Style 21 5 3" xfId="18719"/>
    <cellStyle name="Style 21 5 3 2" xfId="35396"/>
    <cellStyle name="Style 21 5 4" xfId="21930"/>
    <cellStyle name="Style 21 5 4 2" xfId="38612"/>
    <cellStyle name="Style 21 5 5" xfId="24894"/>
    <cellStyle name="Style 21 5 5 2" xfId="41621"/>
    <cellStyle name="Style 21 5 6" xfId="29394"/>
    <cellStyle name="Style 21 6" xfId="13877"/>
    <cellStyle name="Style 21 6 2" xfId="19674"/>
    <cellStyle name="Style 21 6 2 2" xfId="36344"/>
    <cellStyle name="Style 21 6 3" xfId="22825"/>
    <cellStyle name="Style 21 6 3 2" xfId="39527"/>
    <cellStyle name="Style 21 6 4" xfId="25644"/>
    <cellStyle name="Style 21 6 4 2" xfId="42383"/>
    <cellStyle name="Style 21 6 5" xfId="30550"/>
    <cellStyle name="Style 21 7" xfId="17365"/>
    <cellStyle name="Style 21 7 2" xfId="34041"/>
    <cellStyle name="Style 21 8" xfId="19785"/>
    <cellStyle name="Style 21 8 2" xfId="36455"/>
    <cellStyle name="Style 21 9" xfId="24348"/>
    <cellStyle name="Style 21 9 2" xfId="41066"/>
    <cellStyle name="Style 22" xfId="11194"/>
    <cellStyle name="Style 22 10" xfId="27960"/>
    <cellStyle name="Style 22 2" xfId="11195"/>
    <cellStyle name="Style 22 2 10" xfId="27961"/>
    <cellStyle name="Style 22 2 2" xfId="11224"/>
    <cellStyle name="Style 22 2 2 2" xfId="11722"/>
    <cellStyle name="Style 22 2 2 2 2" xfId="14396"/>
    <cellStyle name="Style 22 2 2 2 2 2" xfId="20159"/>
    <cellStyle name="Style 22 2 2 2 2 2 2" xfId="36828"/>
    <cellStyle name="Style 22 2 2 2 2 3" xfId="23301"/>
    <cellStyle name="Style 22 2 2 2 2 3 2" xfId="40008"/>
    <cellStyle name="Style 22 2 2 2 2 4" xfId="26082"/>
    <cellStyle name="Style 22 2 2 2 2 4 2" xfId="42822"/>
    <cellStyle name="Style 22 2 2 2 2 5" xfId="31068"/>
    <cellStyle name="Style 22 2 2 2 3" xfId="17873"/>
    <cellStyle name="Style 22 2 2 2 3 2" xfId="34549"/>
    <cellStyle name="Style 22 2 2 2 4" xfId="18415"/>
    <cellStyle name="Style 22 2 2 2 4 2" xfId="35090"/>
    <cellStyle name="Style 22 2 2 2 5" xfId="19040"/>
    <cellStyle name="Style 22 2 2 2 5 2" xfId="35711"/>
    <cellStyle name="Style 22 2 2 2 6" xfId="28472"/>
    <cellStyle name="Style 22 2 2 3" xfId="11983"/>
    <cellStyle name="Style 22 2 2 3 2" xfId="14657"/>
    <cellStyle name="Style 22 2 2 3 2 2" xfId="20420"/>
    <cellStyle name="Style 22 2 2 3 2 2 2" xfId="37088"/>
    <cellStyle name="Style 22 2 2 3 2 3" xfId="23560"/>
    <cellStyle name="Style 22 2 2 3 2 3 2" xfId="40269"/>
    <cellStyle name="Style 22 2 2 3 2 4" xfId="26342"/>
    <cellStyle name="Style 22 2 2 3 2 4 2" xfId="43083"/>
    <cellStyle name="Style 22 2 2 3 2 5" xfId="31328"/>
    <cellStyle name="Style 22 2 2 3 3" xfId="18134"/>
    <cellStyle name="Style 22 2 2 3 3 2" xfId="34809"/>
    <cellStyle name="Style 22 2 2 3 4" xfId="21387"/>
    <cellStyle name="Style 22 2 2 3 4 2" xfId="38060"/>
    <cellStyle name="Style 22 2 2 3 5" xfId="24437"/>
    <cellStyle name="Style 22 2 2 3 5 2" xfId="41156"/>
    <cellStyle name="Style 22 2 2 3 6" xfId="28731"/>
    <cellStyle name="Style 22 2 2 4" xfId="12729"/>
    <cellStyle name="Style 22 2 2 4 2" xfId="15348"/>
    <cellStyle name="Style 22 2 2 4 2 2" xfId="20991"/>
    <cellStyle name="Style 22 2 2 4 2 2 2" xfId="37660"/>
    <cellStyle name="Style 22 2 2 4 2 3" xfId="24105"/>
    <cellStyle name="Style 22 2 2 4 2 3 2" xfId="40822"/>
    <cellStyle name="Style 22 2 2 4 2 4" xfId="26834"/>
    <cellStyle name="Style 22 2 2 4 2 4 2" xfId="43575"/>
    <cellStyle name="Style 22 2 2 4 2 5" xfId="32019"/>
    <cellStyle name="Style 22 2 2 4 3" xfId="18746"/>
    <cellStyle name="Style 22 2 2 4 3 2" xfId="35423"/>
    <cellStyle name="Style 22 2 2 4 4" xfId="21957"/>
    <cellStyle name="Style 22 2 2 4 4 2" xfId="38639"/>
    <cellStyle name="Style 22 2 2 4 5" xfId="24921"/>
    <cellStyle name="Style 22 2 2 4 5 2" xfId="41648"/>
    <cellStyle name="Style 22 2 2 4 6" xfId="29421"/>
    <cellStyle name="Style 22 2 2 5" xfId="13904"/>
    <cellStyle name="Style 22 2 2 5 2" xfId="19701"/>
    <cellStyle name="Style 22 2 2 5 2 2" xfId="36371"/>
    <cellStyle name="Style 22 2 2 5 3" xfId="22852"/>
    <cellStyle name="Style 22 2 2 5 3 2" xfId="39554"/>
    <cellStyle name="Style 22 2 2 5 4" xfId="25671"/>
    <cellStyle name="Style 22 2 2 5 4 2" xfId="42410"/>
    <cellStyle name="Style 22 2 2 5 5" xfId="30577"/>
    <cellStyle name="Style 22 2 2 6" xfId="17396"/>
    <cellStyle name="Style 22 2 2 6 2" xfId="34072"/>
    <cellStyle name="Style 22 2 2 7" xfId="21242"/>
    <cellStyle name="Style 22 2 2 7 2" xfId="37913"/>
    <cellStyle name="Style 22 2 2 8" xfId="22934"/>
    <cellStyle name="Style 22 2 2 8 2" xfId="39636"/>
    <cellStyle name="Style 22 2 2 9" xfId="27985"/>
    <cellStyle name="Style 22 2 3" xfId="11698"/>
    <cellStyle name="Style 22 2 3 2" xfId="14372"/>
    <cellStyle name="Style 22 2 3 2 2" xfId="20135"/>
    <cellStyle name="Style 22 2 3 2 2 2" xfId="36804"/>
    <cellStyle name="Style 22 2 3 2 3" xfId="23277"/>
    <cellStyle name="Style 22 2 3 2 3 2" xfId="39984"/>
    <cellStyle name="Style 22 2 3 2 4" xfId="26058"/>
    <cellStyle name="Style 22 2 3 2 4 2" xfId="42798"/>
    <cellStyle name="Style 22 2 3 2 5" xfId="31044"/>
    <cellStyle name="Style 22 2 3 3" xfId="17849"/>
    <cellStyle name="Style 22 2 3 3 2" xfId="34525"/>
    <cellStyle name="Style 22 2 3 4" xfId="15628"/>
    <cellStyle name="Style 22 2 3 4 2" xfId="32299"/>
    <cellStyle name="Style 22 2 3 5" xfId="16991"/>
    <cellStyle name="Style 22 2 3 5 2" xfId="33667"/>
    <cellStyle name="Style 22 2 3 6" xfId="28448"/>
    <cellStyle name="Style 22 2 4" xfId="11959"/>
    <cellStyle name="Style 22 2 4 2" xfId="14633"/>
    <cellStyle name="Style 22 2 4 2 2" xfId="20396"/>
    <cellStyle name="Style 22 2 4 2 2 2" xfId="37064"/>
    <cellStyle name="Style 22 2 4 2 3" xfId="23536"/>
    <cellStyle name="Style 22 2 4 2 3 2" xfId="40245"/>
    <cellStyle name="Style 22 2 4 2 4" xfId="26318"/>
    <cellStyle name="Style 22 2 4 2 4 2" xfId="43059"/>
    <cellStyle name="Style 22 2 4 2 5" xfId="31304"/>
    <cellStyle name="Style 22 2 4 3" xfId="18110"/>
    <cellStyle name="Style 22 2 4 3 2" xfId="34785"/>
    <cellStyle name="Style 22 2 4 4" xfId="21363"/>
    <cellStyle name="Style 22 2 4 4 2" xfId="38036"/>
    <cellStyle name="Style 22 2 4 5" xfId="24413"/>
    <cellStyle name="Style 22 2 4 5 2" xfId="41132"/>
    <cellStyle name="Style 22 2 4 6" xfId="28707"/>
    <cellStyle name="Style 22 2 5" xfId="12705"/>
    <cellStyle name="Style 22 2 5 2" xfId="15324"/>
    <cellStyle name="Style 22 2 5 2 2" xfId="20967"/>
    <cellStyle name="Style 22 2 5 2 2 2" xfId="37636"/>
    <cellStyle name="Style 22 2 5 2 3" xfId="24081"/>
    <cellStyle name="Style 22 2 5 2 3 2" xfId="40798"/>
    <cellStyle name="Style 22 2 5 2 4" xfId="26810"/>
    <cellStyle name="Style 22 2 5 2 4 2" xfId="43551"/>
    <cellStyle name="Style 22 2 5 2 5" xfId="31995"/>
    <cellStyle name="Style 22 2 5 3" xfId="18722"/>
    <cellStyle name="Style 22 2 5 3 2" xfId="35399"/>
    <cellStyle name="Style 22 2 5 4" xfId="21933"/>
    <cellStyle name="Style 22 2 5 4 2" xfId="38615"/>
    <cellStyle name="Style 22 2 5 5" xfId="24897"/>
    <cellStyle name="Style 22 2 5 5 2" xfId="41624"/>
    <cellStyle name="Style 22 2 5 6" xfId="29397"/>
    <cellStyle name="Style 22 2 6" xfId="13880"/>
    <cellStyle name="Style 22 2 6 2" xfId="19677"/>
    <cellStyle name="Style 22 2 6 2 2" xfId="36347"/>
    <cellStyle name="Style 22 2 6 3" xfId="22828"/>
    <cellStyle name="Style 22 2 6 3 2" xfId="39530"/>
    <cellStyle name="Style 22 2 6 4" xfId="25647"/>
    <cellStyle name="Style 22 2 6 4 2" xfId="42386"/>
    <cellStyle name="Style 22 2 6 5" xfId="30553"/>
    <cellStyle name="Style 22 2 7" xfId="17368"/>
    <cellStyle name="Style 22 2 7 2" xfId="34044"/>
    <cellStyle name="Style 22 2 8" xfId="17492"/>
    <cellStyle name="Style 22 2 8 2" xfId="34169"/>
    <cellStyle name="Style 22 2 9" xfId="20718"/>
    <cellStyle name="Style 22 2 9 2" xfId="37387"/>
    <cellStyle name="Style 22 3" xfId="11697"/>
    <cellStyle name="Style 22 3 2" xfId="14371"/>
    <cellStyle name="Style 22 3 2 2" xfId="20134"/>
    <cellStyle name="Style 22 3 2 2 2" xfId="36803"/>
    <cellStyle name="Style 22 3 2 3" xfId="23276"/>
    <cellStyle name="Style 22 3 2 3 2" xfId="39983"/>
    <cellStyle name="Style 22 3 2 4" xfId="26057"/>
    <cellStyle name="Style 22 3 2 4 2" xfId="42797"/>
    <cellStyle name="Style 22 3 2 5" xfId="31043"/>
    <cellStyle name="Style 22 3 3" xfId="17848"/>
    <cellStyle name="Style 22 3 3 2" xfId="34524"/>
    <cellStyle name="Style 22 3 4" xfId="15624"/>
    <cellStyle name="Style 22 3 4 2" xfId="32295"/>
    <cellStyle name="Style 22 3 5" xfId="19218"/>
    <cellStyle name="Style 22 3 5 2" xfId="35889"/>
    <cellStyle name="Style 22 3 6" xfId="28447"/>
    <cellStyle name="Style 22 4" xfId="11958"/>
    <cellStyle name="Style 22 4 2" xfId="14632"/>
    <cellStyle name="Style 22 4 2 2" xfId="20395"/>
    <cellStyle name="Style 22 4 2 2 2" xfId="37063"/>
    <cellStyle name="Style 22 4 2 3" xfId="23535"/>
    <cellStyle name="Style 22 4 2 3 2" xfId="40244"/>
    <cellStyle name="Style 22 4 2 4" xfId="26317"/>
    <cellStyle name="Style 22 4 2 4 2" xfId="43058"/>
    <cellStyle name="Style 22 4 2 5" xfId="31303"/>
    <cellStyle name="Style 22 4 3" xfId="18109"/>
    <cellStyle name="Style 22 4 3 2" xfId="34784"/>
    <cellStyle name="Style 22 4 4" xfId="21362"/>
    <cellStyle name="Style 22 4 4 2" xfId="38035"/>
    <cellStyle name="Style 22 4 5" xfId="24412"/>
    <cellStyle name="Style 22 4 5 2" xfId="41131"/>
    <cellStyle name="Style 22 4 6" xfId="28706"/>
    <cellStyle name="Style 22 5" xfId="12704"/>
    <cellStyle name="Style 22 5 2" xfId="15323"/>
    <cellStyle name="Style 22 5 2 2" xfId="20966"/>
    <cellStyle name="Style 22 5 2 2 2" xfId="37635"/>
    <cellStyle name="Style 22 5 2 3" xfId="24080"/>
    <cellStyle name="Style 22 5 2 3 2" xfId="40797"/>
    <cellStyle name="Style 22 5 2 4" xfId="26809"/>
    <cellStyle name="Style 22 5 2 4 2" xfId="43550"/>
    <cellStyle name="Style 22 5 2 5" xfId="31994"/>
    <cellStyle name="Style 22 5 3" xfId="18721"/>
    <cellStyle name="Style 22 5 3 2" xfId="35398"/>
    <cellStyle name="Style 22 5 4" xfId="21932"/>
    <cellStyle name="Style 22 5 4 2" xfId="38614"/>
    <cellStyle name="Style 22 5 5" xfId="24896"/>
    <cellStyle name="Style 22 5 5 2" xfId="41623"/>
    <cellStyle name="Style 22 5 6" xfId="29396"/>
    <cellStyle name="Style 22 6" xfId="13879"/>
    <cellStyle name="Style 22 6 2" xfId="19676"/>
    <cellStyle name="Style 22 6 2 2" xfId="36346"/>
    <cellStyle name="Style 22 6 3" xfId="22827"/>
    <cellStyle name="Style 22 6 3 2" xfId="39529"/>
    <cellStyle name="Style 22 6 4" xfId="25646"/>
    <cellStyle name="Style 22 6 4 2" xfId="42385"/>
    <cellStyle name="Style 22 6 5" xfId="30552"/>
    <cellStyle name="Style 22 7" xfId="17367"/>
    <cellStyle name="Style 22 7 2" xfId="34043"/>
    <cellStyle name="Style 22 8" xfId="18841"/>
    <cellStyle name="Style 22 8 2" xfId="35519"/>
    <cellStyle name="Style 22 9" xfId="21750"/>
    <cellStyle name="Style 22 9 2" xfId="38427"/>
    <cellStyle name="Style 23" xfId="11196"/>
    <cellStyle name="Style 23 10" xfId="27962"/>
    <cellStyle name="Style 23 2" xfId="11197"/>
    <cellStyle name="Style 23 2 10" xfId="27963"/>
    <cellStyle name="Style 23 2 2" xfId="11225"/>
    <cellStyle name="Style 23 2 2 2" xfId="11723"/>
    <cellStyle name="Style 23 2 2 2 2" xfId="14397"/>
    <cellStyle name="Style 23 2 2 2 2 2" xfId="20160"/>
    <cellStyle name="Style 23 2 2 2 2 2 2" xfId="36829"/>
    <cellStyle name="Style 23 2 2 2 2 3" xfId="23302"/>
    <cellStyle name="Style 23 2 2 2 2 3 2" xfId="40009"/>
    <cellStyle name="Style 23 2 2 2 2 4" xfId="26083"/>
    <cellStyle name="Style 23 2 2 2 2 4 2" xfId="42823"/>
    <cellStyle name="Style 23 2 2 2 2 5" xfId="31069"/>
    <cellStyle name="Style 23 2 2 2 3" xfId="17874"/>
    <cellStyle name="Style 23 2 2 2 3 2" xfId="34550"/>
    <cellStyle name="Style 23 2 2 2 4" xfId="19474"/>
    <cellStyle name="Style 23 2 2 2 4 2" xfId="36144"/>
    <cellStyle name="Style 23 2 2 2 5" xfId="17540"/>
    <cellStyle name="Style 23 2 2 2 5 2" xfId="34217"/>
    <cellStyle name="Style 23 2 2 2 6" xfId="28473"/>
    <cellStyle name="Style 23 2 2 3" xfId="11984"/>
    <cellStyle name="Style 23 2 2 3 2" xfId="14658"/>
    <cellStyle name="Style 23 2 2 3 2 2" xfId="20421"/>
    <cellStyle name="Style 23 2 2 3 2 2 2" xfId="37089"/>
    <cellStyle name="Style 23 2 2 3 2 3" xfId="23561"/>
    <cellStyle name="Style 23 2 2 3 2 3 2" xfId="40270"/>
    <cellStyle name="Style 23 2 2 3 2 4" xfId="26343"/>
    <cellStyle name="Style 23 2 2 3 2 4 2" xfId="43084"/>
    <cellStyle name="Style 23 2 2 3 2 5" xfId="31329"/>
    <cellStyle name="Style 23 2 2 3 3" xfId="18135"/>
    <cellStyle name="Style 23 2 2 3 3 2" xfId="34810"/>
    <cellStyle name="Style 23 2 2 3 4" xfId="21388"/>
    <cellStyle name="Style 23 2 2 3 4 2" xfId="38061"/>
    <cellStyle name="Style 23 2 2 3 5" xfId="24438"/>
    <cellStyle name="Style 23 2 2 3 5 2" xfId="41157"/>
    <cellStyle name="Style 23 2 2 3 6" xfId="28732"/>
    <cellStyle name="Style 23 2 2 4" xfId="12730"/>
    <cellStyle name="Style 23 2 2 4 2" xfId="15349"/>
    <cellStyle name="Style 23 2 2 4 2 2" xfId="20992"/>
    <cellStyle name="Style 23 2 2 4 2 2 2" xfId="37661"/>
    <cellStyle name="Style 23 2 2 4 2 3" xfId="24106"/>
    <cellStyle name="Style 23 2 2 4 2 3 2" xfId="40823"/>
    <cellStyle name="Style 23 2 2 4 2 4" xfId="26835"/>
    <cellStyle name="Style 23 2 2 4 2 4 2" xfId="43576"/>
    <cellStyle name="Style 23 2 2 4 2 5" xfId="32020"/>
    <cellStyle name="Style 23 2 2 4 3" xfId="18747"/>
    <cellStyle name="Style 23 2 2 4 3 2" xfId="35424"/>
    <cellStyle name="Style 23 2 2 4 4" xfId="21958"/>
    <cellStyle name="Style 23 2 2 4 4 2" xfId="38640"/>
    <cellStyle name="Style 23 2 2 4 5" xfId="24922"/>
    <cellStyle name="Style 23 2 2 4 5 2" xfId="41649"/>
    <cellStyle name="Style 23 2 2 4 6" xfId="29422"/>
    <cellStyle name="Style 23 2 2 5" xfId="13905"/>
    <cellStyle name="Style 23 2 2 5 2" xfId="19702"/>
    <cellStyle name="Style 23 2 2 5 2 2" xfId="36372"/>
    <cellStyle name="Style 23 2 2 5 3" xfId="22853"/>
    <cellStyle name="Style 23 2 2 5 3 2" xfId="39555"/>
    <cellStyle name="Style 23 2 2 5 4" xfId="25672"/>
    <cellStyle name="Style 23 2 2 5 4 2" xfId="42411"/>
    <cellStyle name="Style 23 2 2 5 5" xfId="30578"/>
    <cellStyle name="Style 23 2 2 6" xfId="17397"/>
    <cellStyle name="Style 23 2 2 6 2" xfId="34073"/>
    <cellStyle name="Style 23 2 2 7" xfId="21218"/>
    <cellStyle name="Style 23 2 2 7 2" xfId="37889"/>
    <cellStyle name="Style 23 2 2 8" xfId="24194"/>
    <cellStyle name="Style 23 2 2 8 2" xfId="40911"/>
    <cellStyle name="Style 23 2 2 9" xfId="27986"/>
    <cellStyle name="Style 23 2 3" xfId="11700"/>
    <cellStyle name="Style 23 2 3 2" xfId="14374"/>
    <cellStyle name="Style 23 2 3 2 2" xfId="20137"/>
    <cellStyle name="Style 23 2 3 2 2 2" xfId="36806"/>
    <cellStyle name="Style 23 2 3 2 3" xfId="23279"/>
    <cellStyle name="Style 23 2 3 2 3 2" xfId="39986"/>
    <cellStyle name="Style 23 2 3 2 4" xfId="26060"/>
    <cellStyle name="Style 23 2 3 2 4 2" xfId="42800"/>
    <cellStyle name="Style 23 2 3 2 5" xfId="31046"/>
    <cellStyle name="Style 23 2 3 3" xfId="17851"/>
    <cellStyle name="Style 23 2 3 3 2" xfId="34527"/>
    <cellStyle name="Style 23 2 3 4" xfId="15609"/>
    <cellStyle name="Style 23 2 3 4 2" xfId="32280"/>
    <cellStyle name="Style 23 2 3 5" xfId="23772"/>
    <cellStyle name="Style 23 2 3 5 2" xfId="40483"/>
    <cellStyle name="Style 23 2 3 6" xfId="28450"/>
    <cellStyle name="Style 23 2 4" xfId="11961"/>
    <cellStyle name="Style 23 2 4 2" xfId="14635"/>
    <cellStyle name="Style 23 2 4 2 2" xfId="20398"/>
    <cellStyle name="Style 23 2 4 2 2 2" xfId="37066"/>
    <cellStyle name="Style 23 2 4 2 3" xfId="23538"/>
    <cellStyle name="Style 23 2 4 2 3 2" xfId="40247"/>
    <cellStyle name="Style 23 2 4 2 4" xfId="26320"/>
    <cellStyle name="Style 23 2 4 2 4 2" xfId="43061"/>
    <cellStyle name="Style 23 2 4 2 5" xfId="31306"/>
    <cellStyle name="Style 23 2 4 3" xfId="18112"/>
    <cellStyle name="Style 23 2 4 3 2" xfId="34787"/>
    <cellStyle name="Style 23 2 4 4" xfId="21365"/>
    <cellStyle name="Style 23 2 4 4 2" xfId="38038"/>
    <cellStyle name="Style 23 2 4 5" xfId="24415"/>
    <cellStyle name="Style 23 2 4 5 2" xfId="41134"/>
    <cellStyle name="Style 23 2 4 6" xfId="28709"/>
    <cellStyle name="Style 23 2 5" xfId="12707"/>
    <cellStyle name="Style 23 2 5 2" xfId="15326"/>
    <cellStyle name="Style 23 2 5 2 2" xfId="20969"/>
    <cellStyle name="Style 23 2 5 2 2 2" xfId="37638"/>
    <cellStyle name="Style 23 2 5 2 3" xfId="24083"/>
    <cellStyle name="Style 23 2 5 2 3 2" xfId="40800"/>
    <cellStyle name="Style 23 2 5 2 4" xfId="26812"/>
    <cellStyle name="Style 23 2 5 2 4 2" xfId="43553"/>
    <cellStyle name="Style 23 2 5 2 5" xfId="31997"/>
    <cellStyle name="Style 23 2 5 3" xfId="18724"/>
    <cellStyle name="Style 23 2 5 3 2" xfId="35401"/>
    <cellStyle name="Style 23 2 5 4" xfId="21935"/>
    <cellStyle name="Style 23 2 5 4 2" xfId="38617"/>
    <cellStyle name="Style 23 2 5 5" xfId="24899"/>
    <cellStyle name="Style 23 2 5 5 2" xfId="41626"/>
    <cellStyle name="Style 23 2 5 6" xfId="29399"/>
    <cellStyle name="Style 23 2 6" xfId="13882"/>
    <cellStyle name="Style 23 2 6 2" xfId="19679"/>
    <cellStyle name="Style 23 2 6 2 2" xfId="36349"/>
    <cellStyle name="Style 23 2 6 3" xfId="22830"/>
    <cellStyle name="Style 23 2 6 3 2" xfId="39532"/>
    <cellStyle name="Style 23 2 6 4" xfId="25649"/>
    <cellStyle name="Style 23 2 6 4 2" xfId="42388"/>
    <cellStyle name="Style 23 2 6 5" xfId="30555"/>
    <cellStyle name="Style 23 2 7" xfId="17370"/>
    <cellStyle name="Style 23 2 7 2" xfId="34046"/>
    <cellStyle name="Style 23 2 8" xfId="16515"/>
    <cellStyle name="Style 23 2 8 2" xfId="33187"/>
    <cellStyle name="Style 23 2 9" xfId="21879"/>
    <cellStyle name="Style 23 2 9 2" xfId="38558"/>
    <cellStyle name="Style 23 3" xfId="11699"/>
    <cellStyle name="Style 23 3 2" xfId="14373"/>
    <cellStyle name="Style 23 3 2 2" xfId="20136"/>
    <cellStyle name="Style 23 3 2 2 2" xfId="36805"/>
    <cellStyle name="Style 23 3 2 3" xfId="23278"/>
    <cellStyle name="Style 23 3 2 3 2" xfId="39985"/>
    <cellStyle name="Style 23 3 2 4" xfId="26059"/>
    <cellStyle name="Style 23 3 2 4 2" xfId="42799"/>
    <cellStyle name="Style 23 3 2 5" xfId="31045"/>
    <cellStyle name="Style 23 3 3" xfId="17850"/>
    <cellStyle name="Style 23 3 3 2" xfId="34526"/>
    <cellStyle name="Style 23 3 4" xfId="15605"/>
    <cellStyle name="Style 23 3 4 2" xfId="32276"/>
    <cellStyle name="Style 23 3 5" xfId="22270"/>
    <cellStyle name="Style 23 3 5 2" xfId="38962"/>
    <cellStyle name="Style 23 3 6" xfId="28449"/>
    <cellStyle name="Style 23 4" xfId="11960"/>
    <cellStyle name="Style 23 4 2" xfId="14634"/>
    <cellStyle name="Style 23 4 2 2" xfId="20397"/>
    <cellStyle name="Style 23 4 2 2 2" xfId="37065"/>
    <cellStyle name="Style 23 4 2 3" xfId="23537"/>
    <cellStyle name="Style 23 4 2 3 2" xfId="40246"/>
    <cellStyle name="Style 23 4 2 4" xfId="26319"/>
    <cellStyle name="Style 23 4 2 4 2" xfId="43060"/>
    <cellStyle name="Style 23 4 2 5" xfId="31305"/>
    <cellStyle name="Style 23 4 3" xfId="18111"/>
    <cellStyle name="Style 23 4 3 2" xfId="34786"/>
    <cellStyle name="Style 23 4 4" xfId="21364"/>
    <cellStyle name="Style 23 4 4 2" xfId="38037"/>
    <cellStyle name="Style 23 4 5" xfId="24414"/>
    <cellStyle name="Style 23 4 5 2" xfId="41133"/>
    <cellStyle name="Style 23 4 6" xfId="28708"/>
    <cellStyle name="Style 23 5" xfId="12706"/>
    <cellStyle name="Style 23 5 2" xfId="15325"/>
    <cellStyle name="Style 23 5 2 2" xfId="20968"/>
    <cellStyle name="Style 23 5 2 2 2" xfId="37637"/>
    <cellStyle name="Style 23 5 2 3" xfId="24082"/>
    <cellStyle name="Style 23 5 2 3 2" xfId="40799"/>
    <cellStyle name="Style 23 5 2 4" xfId="26811"/>
    <cellStyle name="Style 23 5 2 4 2" xfId="43552"/>
    <cellStyle name="Style 23 5 2 5" xfId="31996"/>
    <cellStyle name="Style 23 5 3" xfId="18723"/>
    <cellStyle name="Style 23 5 3 2" xfId="35400"/>
    <cellStyle name="Style 23 5 4" xfId="21934"/>
    <cellStyle name="Style 23 5 4 2" xfId="38616"/>
    <cellStyle name="Style 23 5 5" xfId="24898"/>
    <cellStyle name="Style 23 5 5 2" xfId="41625"/>
    <cellStyle name="Style 23 5 6" xfId="29398"/>
    <cellStyle name="Style 23 6" xfId="13881"/>
    <cellStyle name="Style 23 6 2" xfId="19678"/>
    <cellStyle name="Style 23 6 2 2" xfId="36348"/>
    <cellStyle name="Style 23 6 3" xfId="22829"/>
    <cellStyle name="Style 23 6 3 2" xfId="39531"/>
    <cellStyle name="Style 23 6 4" xfId="25648"/>
    <cellStyle name="Style 23 6 4 2" xfId="42387"/>
    <cellStyle name="Style 23 6 5" xfId="30554"/>
    <cellStyle name="Style 23 7" xfId="17369"/>
    <cellStyle name="Style 23 7 2" xfId="34045"/>
    <cellStyle name="Style 23 8" xfId="16740"/>
    <cellStyle name="Style 23 8 2" xfId="33414"/>
    <cellStyle name="Style 23 9" xfId="24323"/>
    <cellStyle name="Style 23 9 2" xfId="41041"/>
    <cellStyle name="Style 24" xfId="11198"/>
    <cellStyle name="Style 24 10" xfId="27964"/>
    <cellStyle name="Style 24 2" xfId="11199"/>
    <cellStyle name="Style 24 2 10" xfId="27965"/>
    <cellStyle name="Style 24 2 2" xfId="11226"/>
    <cellStyle name="Style 24 2 2 2" xfId="11724"/>
    <cellStyle name="Style 24 2 2 2 2" xfId="14398"/>
    <cellStyle name="Style 24 2 2 2 2 2" xfId="20161"/>
    <cellStyle name="Style 24 2 2 2 2 2 2" xfId="36830"/>
    <cellStyle name="Style 24 2 2 2 2 3" xfId="23303"/>
    <cellStyle name="Style 24 2 2 2 2 3 2" xfId="40010"/>
    <cellStyle name="Style 24 2 2 2 2 4" xfId="26084"/>
    <cellStyle name="Style 24 2 2 2 2 4 2" xfId="42824"/>
    <cellStyle name="Style 24 2 2 2 2 5" xfId="31070"/>
    <cellStyle name="Style 24 2 2 2 3" xfId="17875"/>
    <cellStyle name="Style 24 2 2 2 3 2" xfId="34551"/>
    <cellStyle name="Style 24 2 2 2 4" xfId="17165"/>
    <cellStyle name="Style 24 2 2 2 4 2" xfId="33841"/>
    <cellStyle name="Style 24 2 2 2 5" xfId="17157"/>
    <cellStyle name="Style 24 2 2 2 5 2" xfId="33833"/>
    <cellStyle name="Style 24 2 2 2 6" xfId="28474"/>
    <cellStyle name="Style 24 2 2 3" xfId="11985"/>
    <cellStyle name="Style 24 2 2 3 2" xfId="14659"/>
    <cellStyle name="Style 24 2 2 3 2 2" xfId="20422"/>
    <cellStyle name="Style 24 2 2 3 2 2 2" xfId="37090"/>
    <cellStyle name="Style 24 2 2 3 2 3" xfId="23562"/>
    <cellStyle name="Style 24 2 2 3 2 3 2" xfId="40271"/>
    <cellStyle name="Style 24 2 2 3 2 4" xfId="26344"/>
    <cellStyle name="Style 24 2 2 3 2 4 2" xfId="43085"/>
    <cellStyle name="Style 24 2 2 3 2 5" xfId="31330"/>
    <cellStyle name="Style 24 2 2 3 3" xfId="18136"/>
    <cellStyle name="Style 24 2 2 3 3 2" xfId="34811"/>
    <cellStyle name="Style 24 2 2 3 4" xfId="21389"/>
    <cellStyle name="Style 24 2 2 3 4 2" xfId="38062"/>
    <cellStyle name="Style 24 2 2 3 5" xfId="24439"/>
    <cellStyle name="Style 24 2 2 3 5 2" xfId="41158"/>
    <cellStyle name="Style 24 2 2 3 6" xfId="28733"/>
    <cellStyle name="Style 24 2 2 4" xfId="12731"/>
    <cellStyle name="Style 24 2 2 4 2" xfId="15350"/>
    <cellStyle name="Style 24 2 2 4 2 2" xfId="20993"/>
    <cellStyle name="Style 24 2 2 4 2 2 2" xfId="37662"/>
    <cellStyle name="Style 24 2 2 4 2 3" xfId="24107"/>
    <cellStyle name="Style 24 2 2 4 2 3 2" xfId="40824"/>
    <cellStyle name="Style 24 2 2 4 2 4" xfId="26836"/>
    <cellStyle name="Style 24 2 2 4 2 4 2" xfId="43577"/>
    <cellStyle name="Style 24 2 2 4 2 5" xfId="32021"/>
    <cellStyle name="Style 24 2 2 4 3" xfId="18748"/>
    <cellStyle name="Style 24 2 2 4 3 2" xfId="35425"/>
    <cellStyle name="Style 24 2 2 4 4" xfId="21959"/>
    <cellStyle name="Style 24 2 2 4 4 2" xfId="38641"/>
    <cellStyle name="Style 24 2 2 4 5" xfId="24923"/>
    <cellStyle name="Style 24 2 2 4 5 2" xfId="41650"/>
    <cellStyle name="Style 24 2 2 4 6" xfId="29423"/>
    <cellStyle name="Style 24 2 2 5" xfId="13906"/>
    <cellStyle name="Style 24 2 2 5 2" xfId="19703"/>
    <cellStyle name="Style 24 2 2 5 2 2" xfId="36373"/>
    <cellStyle name="Style 24 2 2 5 3" xfId="22854"/>
    <cellStyle name="Style 24 2 2 5 3 2" xfId="39556"/>
    <cellStyle name="Style 24 2 2 5 4" xfId="25673"/>
    <cellStyle name="Style 24 2 2 5 4 2" xfId="42412"/>
    <cellStyle name="Style 24 2 2 5 5" xfId="30579"/>
    <cellStyle name="Style 24 2 2 6" xfId="17398"/>
    <cellStyle name="Style 24 2 2 6 2" xfId="34074"/>
    <cellStyle name="Style 24 2 2 7" xfId="16705"/>
    <cellStyle name="Style 24 2 2 7 2" xfId="33379"/>
    <cellStyle name="Style 24 2 2 8" xfId="22049"/>
    <cellStyle name="Style 24 2 2 8 2" xfId="38731"/>
    <cellStyle name="Style 24 2 2 9" xfId="27987"/>
    <cellStyle name="Style 24 2 3" xfId="11702"/>
    <cellStyle name="Style 24 2 3 2" xfId="14376"/>
    <cellStyle name="Style 24 2 3 2 2" xfId="20139"/>
    <cellStyle name="Style 24 2 3 2 2 2" xfId="36808"/>
    <cellStyle name="Style 24 2 3 2 3" xfId="23281"/>
    <cellStyle name="Style 24 2 3 2 3 2" xfId="39988"/>
    <cellStyle name="Style 24 2 3 2 4" xfId="26062"/>
    <cellStyle name="Style 24 2 3 2 4 2" xfId="42802"/>
    <cellStyle name="Style 24 2 3 2 5" xfId="31048"/>
    <cellStyle name="Style 24 2 3 3" xfId="17853"/>
    <cellStyle name="Style 24 2 3 3 2" xfId="34529"/>
    <cellStyle name="Style 24 2 3 4" xfId="21266"/>
    <cellStyle name="Style 24 2 3 4 2" xfId="37938"/>
    <cellStyle name="Style 24 2 3 5" xfId="22581"/>
    <cellStyle name="Style 24 2 3 5 2" xfId="39280"/>
    <cellStyle name="Style 24 2 3 6" xfId="28452"/>
    <cellStyle name="Style 24 2 4" xfId="11963"/>
    <cellStyle name="Style 24 2 4 2" xfId="14637"/>
    <cellStyle name="Style 24 2 4 2 2" xfId="20400"/>
    <cellStyle name="Style 24 2 4 2 2 2" xfId="37068"/>
    <cellStyle name="Style 24 2 4 2 3" xfId="23540"/>
    <cellStyle name="Style 24 2 4 2 3 2" xfId="40249"/>
    <cellStyle name="Style 24 2 4 2 4" xfId="26322"/>
    <cellStyle name="Style 24 2 4 2 4 2" xfId="43063"/>
    <cellStyle name="Style 24 2 4 2 5" xfId="31308"/>
    <cellStyle name="Style 24 2 4 3" xfId="18114"/>
    <cellStyle name="Style 24 2 4 3 2" xfId="34789"/>
    <cellStyle name="Style 24 2 4 4" xfId="21367"/>
    <cellStyle name="Style 24 2 4 4 2" xfId="38040"/>
    <cellStyle name="Style 24 2 4 5" xfId="24417"/>
    <cellStyle name="Style 24 2 4 5 2" xfId="41136"/>
    <cellStyle name="Style 24 2 4 6" xfId="28711"/>
    <cellStyle name="Style 24 2 5" xfId="12709"/>
    <cellStyle name="Style 24 2 5 2" xfId="15328"/>
    <cellStyle name="Style 24 2 5 2 2" xfId="20971"/>
    <cellStyle name="Style 24 2 5 2 2 2" xfId="37640"/>
    <cellStyle name="Style 24 2 5 2 3" xfId="24085"/>
    <cellStyle name="Style 24 2 5 2 3 2" xfId="40802"/>
    <cellStyle name="Style 24 2 5 2 4" xfId="26814"/>
    <cellStyle name="Style 24 2 5 2 4 2" xfId="43555"/>
    <cellStyle name="Style 24 2 5 2 5" xfId="31999"/>
    <cellStyle name="Style 24 2 5 3" xfId="18726"/>
    <cellStyle name="Style 24 2 5 3 2" xfId="35403"/>
    <cellStyle name="Style 24 2 5 4" xfId="21937"/>
    <cellStyle name="Style 24 2 5 4 2" xfId="38619"/>
    <cellStyle name="Style 24 2 5 5" xfId="24901"/>
    <cellStyle name="Style 24 2 5 5 2" xfId="41628"/>
    <cellStyle name="Style 24 2 5 6" xfId="29401"/>
    <cellStyle name="Style 24 2 6" xfId="13884"/>
    <cellStyle name="Style 24 2 6 2" xfId="19681"/>
    <cellStyle name="Style 24 2 6 2 2" xfId="36351"/>
    <cellStyle name="Style 24 2 6 3" xfId="22832"/>
    <cellStyle name="Style 24 2 6 3 2" xfId="39534"/>
    <cellStyle name="Style 24 2 6 4" xfId="25651"/>
    <cellStyle name="Style 24 2 6 4 2" xfId="42390"/>
    <cellStyle name="Style 24 2 6 5" xfId="30557"/>
    <cellStyle name="Style 24 2 7" xfId="17372"/>
    <cellStyle name="Style 24 2 7 2" xfId="34048"/>
    <cellStyle name="Style 24 2 8" xfId="18952"/>
    <cellStyle name="Style 24 2 8 2" xfId="35631"/>
    <cellStyle name="Style 24 2 9" xfId="21751"/>
    <cellStyle name="Style 24 2 9 2" xfId="38428"/>
    <cellStyle name="Style 24 3" xfId="11701"/>
    <cellStyle name="Style 24 3 2" xfId="14375"/>
    <cellStyle name="Style 24 3 2 2" xfId="20138"/>
    <cellStyle name="Style 24 3 2 2 2" xfId="36807"/>
    <cellStyle name="Style 24 3 2 3" xfId="23280"/>
    <cellStyle name="Style 24 3 2 3 2" xfId="39987"/>
    <cellStyle name="Style 24 3 2 4" xfId="26061"/>
    <cellStyle name="Style 24 3 2 4 2" xfId="42801"/>
    <cellStyle name="Style 24 3 2 5" xfId="31047"/>
    <cellStyle name="Style 24 3 3" xfId="17852"/>
    <cellStyle name="Style 24 3 3 2" xfId="34528"/>
    <cellStyle name="Style 24 3 4" xfId="15613"/>
    <cellStyle name="Style 24 3 4 2" xfId="32284"/>
    <cellStyle name="Style 24 3 5" xfId="21597"/>
    <cellStyle name="Style 24 3 5 2" xfId="38272"/>
    <cellStyle name="Style 24 3 6" xfId="28451"/>
    <cellStyle name="Style 24 4" xfId="11962"/>
    <cellStyle name="Style 24 4 2" xfId="14636"/>
    <cellStyle name="Style 24 4 2 2" xfId="20399"/>
    <cellStyle name="Style 24 4 2 2 2" xfId="37067"/>
    <cellStyle name="Style 24 4 2 3" xfId="23539"/>
    <cellStyle name="Style 24 4 2 3 2" xfId="40248"/>
    <cellStyle name="Style 24 4 2 4" xfId="26321"/>
    <cellStyle name="Style 24 4 2 4 2" xfId="43062"/>
    <cellStyle name="Style 24 4 2 5" xfId="31307"/>
    <cellStyle name="Style 24 4 3" xfId="18113"/>
    <cellStyle name="Style 24 4 3 2" xfId="34788"/>
    <cellStyle name="Style 24 4 4" xfId="21366"/>
    <cellStyle name="Style 24 4 4 2" xfId="38039"/>
    <cellStyle name="Style 24 4 5" xfId="24416"/>
    <cellStyle name="Style 24 4 5 2" xfId="41135"/>
    <cellStyle name="Style 24 4 6" xfId="28710"/>
    <cellStyle name="Style 24 5" xfId="12708"/>
    <cellStyle name="Style 24 5 2" xfId="15327"/>
    <cellStyle name="Style 24 5 2 2" xfId="20970"/>
    <cellStyle name="Style 24 5 2 2 2" xfId="37639"/>
    <cellStyle name="Style 24 5 2 3" xfId="24084"/>
    <cellStyle name="Style 24 5 2 3 2" xfId="40801"/>
    <cellStyle name="Style 24 5 2 4" xfId="26813"/>
    <cellStyle name="Style 24 5 2 4 2" xfId="43554"/>
    <cellStyle name="Style 24 5 2 5" xfId="31998"/>
    <cellStyle name="Style 24 5 3" xfId="18725"/>
    <cellStyle name="Style 24 5 3 2" xfId="35402"/>
    <cellStyle name="Style 24 5 4" xfId="21936"/>
    <cellStyle name="Style 24 5 4 2" xfId="38618"/>
    <cellStyle name="Style 24 5 5" xfId="24900"/>
    <cellStyle name="Style 24 5 5 2" xfId="41627"/>
    <cellStyle name="Style 24 5 6" xfId="29400"/>
    <cellStyle name="Style 24 6" xfId="13883"/>
    <cellStyle name="Style 24 6 2" xfId="19680"/>
    <cellStyle name="Style 24 6 2 2" xfId="36350"/>
    <cellStyle name="Style 24 6 3" xfId="22831"/>
    <cellStyle name="Style 24 6 3 2" xfId="39533"/>
    <cellStyle name="Style 24 6 4" xfId="25650"/>
    <cellStyle name="Style 24 6 4 2" xfId="42389"/>
    <cellStyle name="Style 24 6 5" xfId="30556"/>
    <cellStyle name="Style 24 7" xfId="17371"/>
    <cellStyle name="Style 24 7 2" xfId="34047"/>
    <cellStyle name="Style 24 8" xfId="16514"/>
    <cellStyle name="Style 24 8 2" xfId="33186"/>
    <cellStyle name="Style 24 9" xfId="22021"/>
    <cellStyle name="Style 24 9 2" xfId="38703"/>
    <cellStyle name="Style 25" xfId="11200"/>
    <cellStyle name="Style 25 10" xfId="27966"/>
    <cellStyle name="Style 25 2" xfId="11201"/>
    <cellStyle name="Style 25 2 10" xfId="27967"/>
    <cellStyle name="Style 25 2 2" xfId="11227"/>
    <cellStyle name="Style 25 2 2 2" xfId="11725"/>
    <cellStyle name="Style 25 2 2 2 2" xfId="14399"/>
    <cellStyle name="Style 25 2 2 2 2 2" xfId="20162"/>
    <cellStyle name="Style 25 2 2 2 2 2 2" xfId="36831"/>
    <cellStyle name="Style 25 2 2 2 2 3" xfId="23304"/>
    <cellStyle name="Style 25 2 2 2 2 3 2" xfId="40011"/>
    <cellStyle name="Style 25 2 2 2 2 4" xfId="26085"/>
    <cellStyle name="Style 25 2 2 2 2 4 2" xfId="42825"/>
    <cellStyle name="Style 25 2 2 2 2 5" xfId="31071"/>
    <cellStyle name="Style 25 2 2 2 3" xfId="17876"/>
    <cellStyle name="Style 25 2 2 2 3 2" xfId="34552"/>
    <cellStyle name="Style 25 2 2 2 4" xfId="19836"/>
    <cellStyle name="Style 25 2 2 2 4 2" xfId="36506"/>
    <cellStyle name="Style 25 2 2 2 5" xfId="16078"/>
    <cellStyle name="Style 25 2 2 2 5 2" xfId="32746"/>
    <cellStyle name="Style 25 2 2 2 6" xfId="28475"/>
    <cellStyle name="Style 25 2 2 3" xfId="11986"/>
    <cellStyle name="Style 25 2 2 3 2" xfId="14660"/>
    <cellStyle name="Style 25 2 2 3 2 2" xfId="20423"/>
    <cellStyle name="Style 25 2 2 3 2 2 2" xfId="37091"/>
    <cellStyle name="Style 25 2 2 3 2 3" xfId="23563"/>
    <cellStyle name="Style 25 2 2 3 2 3 2" xfId="40272"/>
    <cellStyle name="Style 25 2 2 3 2 4" xfId="26345"/>
    <cellStyle name="Style 25 2 2 3 2 4 2" xfId="43086"/>
    <cellStyle name="Style 25 2 2 3 2 5" xfId="31331"/>
    <cellStyle name="Style 25 2 2 3 3" xfId="18137"/>
    <cellStyle name="Style 25 2 2 3 3 2" xfId="34812"/>
    <cellStyle name="Style 25 2 2 3 4" xfId="21390"/>
    <cellStyle name="Style 25 2 2 3 4 2" xfId="38063"/>
    <cellStyle name="Style 25 2 2 3 5" xfId="24440"/>
    <cellStyle name="Style 25 2 2 3 5 2" xfId="41159"/>
    <cellStyle name="Style 25 2 2 3 6" xfId="28734"/>
    <cellStyle name="Style 25 2 2 4" xfId="12732"/>
    <cellStyle name="Style 25 2 2 4 2" xfId="15351"/>
    <cellStyle name="Style 25 2 2 4 2 2" xfId="20994"/>
    <cellStyle name="Style 25 2 2 4 2 2 2" xfId="37663"/>
    <cellStyle name="Style 25 2 2 4 2 3" xfId="24108"/>
    <cellStyle name="Style 25 2 2 4 2 3 2" xfId="40825"/>
    <cellStyle name="Style 25 2 2 4 2 4" xfId="26837"/>
    <cellStyle name="Style 25 2 2 4 2 4 2" xfId="43578"/>
    <cellStyle name="Style 25 2 2 4 2 5" xfId="32022"/>
    <cellStyle name="Style 25 2 2 4 3" xfId="18749"/>
    <cellStyle name="Style 25 2 2 4 3 2" xfId="35426"/>
    <cellStyle name="Style 25 2 2 4 4" xfId="21960"/>
    <cellStyle name="Style 25 2 2 4 4 2" xfId="38642"/>
    <cellStyle name="Style 25 2 2 4 5" xfId="24924"/>
    <cellStyle name="Style 25 2 2 4 5 2" xfId="41651"/>
    <cellStyle name="Style 25 2 2 4 6" xfId="29424"/>
    <cellStyle name="Style 25 2 2 5" xfId="13907"/>
    <cellStyle name="Style 25 2 2 5 2" xfId="19704"/>
    <cellStyle name="Style 25 2 2 5 2 2" xfId="36374"/>
    <cellStyle name="Style 25 2 2 5 3" xfId="22855"/>
    <cellStyle name="Style 25 2 2 5 3 2" xfId="39557"/>
    <cellStyle name="Style 25 2 2 5 4" xfId="25674"/>
    <cellStyle name="Style 25 2 2 5 4 2" xfId="42413"/>
    <cellStyle name="Style 25 2 2 5 5" xfId="30580"/>
    <cellStyle name="Style 25 2 2 6" xfId="17399"/>
    <cellStyle name="Style 25 2 2 6 2" xfId="34075"/>
    <cellStyle name="Style 25 2 2 7" xfId="16600"/>
    <cellStyle name="Style 25 2 2 7 2" xfId="33273"/>
    <cellStyle name="Style 25 2 2 8" xfId="19219"/>
    <cellStyle name="Style 25 2 2 8 2" xfId="35890"/>
    <cellStyle name="Style 25 2 2 9" xfId="27988"/>
    <cellStyle name="Style 25 2 3" xfId="11704"/>
    <cellStyle name="Style 25 2 3 2" xfId="14378"/>
    <cellStyle name="Style 25 2 3 2 2" xfId="20141"/>
    <cellStyle name="Style 25 2 3 2 2 2" xfId="36810"/>
    <cellStyle name="Style 25 2 3 2 3" xfId="23283"/>
    <cellStyle name="Style 25 2 3 2 3 2" xfId="39990"/>
    <cellStyle name="Style 25 2 3 2 4" xfId="26064"/>
    <cellStyle name="Style 25 2 3 2 4 2" xfId="42804"/>
    <cellStyle name="Style 25 2 3 2 5" xfId="31050"/>
    <cellStyle name="Style 25 2 3 3" xfId="17855"/>
    <cellStyle name="Style 25 2 3 3 2" xfId="34531"/>
    <cellStyle name="Style 25 2 3 4" xfId="21237"/>
    <cellStyle name="Style 25 2 3 4 2" xfId="37908"/>
    <cellStyle name="Style 25 2 3 5" xfId="22921"/>
    <cellStyle name="Style 25 2 3 5 2" xfId="39623"/>
    <cellStyle name="Style 25 2 3 6" xfId="28454"/>
    <cellStyle name="Style 25 2 4" xfId="11965"/>
    <cellStyle name="Style 25 2 4 2" xfId="14639"/>
    <cellStyle name="Style 25 2 4 2 2" xfId="20402"/>
    <cellStyle name="Style 25 2 4 2 2 2" xfId="37070"/>
    <cellStyle name="Style 25 2 4 2 3" xfId="23542"/>
    <cellStyle name="Style 25 2 4 2 3 2" xfId="40251"/>
    <cellStyle name="Style 25 2 4 2 4" xfId="26324"/>
    <cellStyle name="Style 25 2 4 2 4 2" xfId="43065"/>
    <cellStyle name="Style 25 2 4 2 5" xfId="31310"/>
    <cellStyle name="Style 25 2 4 3" xfId="18116"/>
    <cellStyle name="Style 25 2 4 3 2" xfId="34791"/>
    <cellStyle name="Style 25 2 4 4" xfId="21369"/>
    <cellStyle name="Style 25 2 4 4 2" xfId="38042"/>
    <cellStyle name="Style 25 2 4 5" xfId="24419"/>
    <cellStyle name="Style 25 2 4 5 2" xfId="41138"/>
    <cellStyle name="Style 25 2 4 6" xfId="28713"/>
    <cellStyle name="Style 25 2 5" xfId="12711"/>
    <cellStyle name="Style 25 2 5 2" xfId="15330"/>
    <cellStyle name="Style 25 2 5 2 2" xfId="20973"/>
    <cellStyle name="Style 25 2 5 2 2 2" xfId="37642"/>
    <cellStyle name="Style 25 2 5 2 3" xfId="24087"/>
    <cellStyle name="Style 25 2 5 2 3 2" xfId="40804"/>
    <cellStyle name="Style 25 2 5 2 4" xfId="26816"/>
    <cellStyle name="Style 25 2 5 2 4 2" xfId="43557"/>
    <cellStyle name="Style 25 2 5 2 5" xfId="32001"/>
    <cellStyle name="Style 25 2 5 3" xfId="18728"/>
    <cellStyle name="Style 25 2 5 3 2" xfId="35405"/>
    <cellStyle name="Style 25 2 5 4" xfId="21939"/>
    <cellStyle name="Style 25 2 5 4 2" xfId="38621"/>
    <cellStyle name="Style 25 2 5 5" xfId="24903"/>
    <cellStyle name="Style 25 2 5 5 2" xfId="41630"/>
    <cellStyle name="Style 25 2 5 6" xfId="29403"/>
    <cellStyle name="Style 25 2 6" xfId="13886"/>
    <cellStyle name="Style 25 2 6 2" xfId="19683"/>
    <cellStyle name="Style 25 2 6 2 2" xfId="36353"/>
    <cellStyle name="Style 25 2 6 3" xfId="22834"/>
    <cellStyle name="Style 25 2 6 3 2" xfId="39536"/>
    <cellStyle name="Style 25 2 6 4" xfId="25653"/>
    <cellStyle name="Style 25 2 6 4 2" xfId="42392"/>
    <cellStyle name="Style 25 2 6 5" xfId="30559"/>
    <cellStyle name="Style 25 2 7" xfId="17374"/>
    <cellStyle name="Style 25 2 7 2" xfId="34050"/>
    <cellStyle name="Style 25 2 8" xfId="18288"/>
    <cellStyle name="Style 25 2 8 2" xfId="34963"/>
    <cellStyle name="Style 25 2 9" xfId="23726"/>
    <cellStyle name="Style 25 2 9 2" xfId="40436"/>
    <cellStyle name="Style 25 3" xfId="11703"/>
    <cellStyle name="Style 25 3 2" xfId="14377"/>
    <cellStyle name="Style 25 3 2 2" xfId="20140"/>
    <cellStyle name="Style 25 3 2 2 2" xfId="36809"/>
    <cellStyle name="Style 25 3 2 3" xfId="23282"/>
    <cellStyle name="Style 25 3 2 3 2" xfId="39989"/>
    <cellStyle name="Style 25 3 2 4" xfId="26063"/>
    <cellStyle name="Style 25 3 2 4 2" xfId="42803"/>
    <cellStyle name="Style 25 3 2 5" xfId="31049"/>
    <cellStyle name="Style 25 3 3" xfId="17854"/>
    <cellStyle name="Style 25 3 3 2" xfId="34530"/>
    <cellStyle name="Style 25 3 4" xfId="21253"/>
    <cellStyle name="Style 25 3 4 2" xfId="37925"/>
    <cellStyle name="Style 25 3 5" xfId="15891"/>
    <cellStyle name="Style 25 3 5 2" xfId="32555"/>
    <cellStyle name="Style 25 3 6" xfId="28453"/>
    <cellStyle name="Style 25 4" xfId="11964"/>
    <cellStyle name="Style 25 4 2" xfId="14638"/>
    <cellStyle name="Style 25 4 2 2" xfId="20401"/>
    <cellStyle name="Style 25 4 2 2 2" xfId="37069"/>
    <cellStyle name="Style 25 4 2 3" xfId="23541"/>
    <cellStyle name="Style 25 4 2 3 2" xfId="40250"/>
    <cellStyle name="Style 25 4 2 4" xfId="26323"/>
    <cellStyle name="Style 25 4 2 4 2" xfId="43064"/>
    <cellStyle name="Style 25 4 2 5" xfId="31309"/>
    <cellStyle name="Style 25 4 3" xfId="18115"/>
    <cellStyle name="Style 25 4 3 2" xfId="34790"/>
    <cellStyle name="Style 25 4 4" xfId="21368"/>
    <cellStyle name="Style 25 4 4 2" xfId="38041"/>
    <cellStyle name="Style 25 4 5" xfId="24418"/>
    <cellStyle name="Style 25 4 5 2" xfId="41137"/>
    <cellStyle name="Style 25 4 6" xfId="28712"/>
    <cellStyle name="Style 25 5" xfId="12710"/>
    <cellStyle name="Style 25 5 2" xfId="15329"/>
    <cellStyle name="Style 25 5 2 2" xfId="20972"/>
    <cellStyle name="Style 25 5 2 2 2" xfId="37641"/>
    <cellStyle name="Style 25 5 2 3" xfId="24086"/>
    <cellStyle name="Style 25 5 2 3 2" xfId="40803"/>
    <cellStyle name="Style 25 5 2 4" xfId="26815"/>
    <cellStyle name="Style 25 5 2 4 2" xfId="43556"/>
    <cellStyle name="Style 25 5 2 5" xfId="32000"/>
    <cellStyle name="Style 25 5 3" xfId="18727"/>
    <cellStyle name="Style 25 5 3 2" xfId="35404"/>
    <cellStyle name="Style 25 5 4" xfId="21938"/>
    <cellStyle name="Style 25 5 4 2" xfId="38620"/>
    <cellStyle name="Style 25 5 5" xfId="24902"/>
    <cellStyle name="Style 25 5 5 2" xfId="41629"/>
    <cellStyle name="Style 25 5 6" xfId="29402"/>
    <cellStyle name="Style 25 6" xfId="13885"/>
    <cellStyle name="Style 25 6 2" xfId="19682"/>
    <cellStyle name="Style 25 6 2 2" xfId="36352"/>
    <cellStyle name="Style 25 6 3" xfId="22833"/>
    <cellStyle name="Style 25 6 3 2" xfId="39535"/>
    <cellStyle name="Style 25 6 4" xfId="25652"/>
    <cellStyle name="Style 25 6 4 2" xfId="42391"/>
    <cellStyle name="Style 25 6 5" xfId="30558"/>
    <cellStyle name="Style 25 7" xfId="17373"/>
    <cellStyle name="Style 25 7 2" xfId="34049"/>
    <cellStyle name="Style 25 8" xfId="20574"/>
    <cellStyle name="Style 25 8 2" xfId="37242"/>
    <cellStyle name="Style 25 9" xfId="22224"/>
    <cellStyle name="Style 25 9 2" xfId="38915"/>
    <cellStyle name="Style 26" xfId="11202"/>
    <cellStyle name="Style 26 10" xfId="27968"/>
    <cellStyle name="Style 26 2" xfId="11203"/>
    <cellStyle name="Style 26 2 10" xfId="27969"/>
    <cellStyle name="Style 26 2 2" xfId="11228"/>
    <cellStyle name="Style 26 2 2 2" xfId="11726"/>
    <cellStyle name="Style 26 2 2 2 2" xfId="14400"/>
    <cellStyle name="Style 26 2 2 2 2 2" xfId="20163"/>
    <cellStyle name="Style 26 2 2 2 2 2 2" xfId="36832"/>
    <cellStyle name="Style 26 2 2 2 2 3" xfId="23305"/>
    <cellStyle name="Style 26 2 2 2 2 3 2" xfId="40012"/>
    <cellStyle name="Style 26 2 2 2 2 4" xfId="26086"/>
    <cellStyle name="Style 26 2 2 2 2 4 2" xfId="42826"/>
    <cellStyle name="Style 26 2 2 2 2 5" xfId="31072"/>
    <cellStyle name="Style 26 2 2 2 3" xfId="17877"/>
    <cellStyle name="Style 26 2 2 2 3 2" xfId="34553"/>
    <cellStyle name="Style 26 2 2 2 4" xfId="21132"/>
    <cellStyle name="Style 26 2 2 2 4 2" xfId="37801"/>
    <cellStyle name="Style 26 2 2 2 5" xfId="16853"/>
    <cellStyle name="Style 26 2 2 2 5 2" xfId="33528"/>
    <cellStyle name="Style 26 2 2 2 6" xfId="28476"/>
    <cellStyle name="Style 26 2 2 3" xfId="11987"/>
    <cellStyle name="Style 26 2 2 3 2" xfId="14661"/>
    <cellStyle name="Style 26 2 2 3 2 2" xfId="20424"/>
    <cellStyle name="Style 26 2 2 3 2 2 2" xfId="37092"/>
    <cellStyle name="Style 26 2 2 3 2 3" xfId="23564"/>
    <cellStyle name="Style 26 2 2 3 2 3 2" xfId="40273"/>
    <cellStyle name="Style 26 2 2 3 2 4" xfId="26346"/>
    <cellStyle name="Style 26 2 2 3 2 4 2" xfId="43087"/>
    <cellStyle name="Style 26 2 2 3 2 5" xfId="31332"/>
    <cellStyle name="Style 26 2 2 3 3" xfId="18138"/>
    <cellStyle name="Style 26 2 2 3 3 2" xfId="34813"/>
    <cellStyle name="Style 26 2 2 3 4" xfId="21391"/>
    <cellStyle name="Style 26 2 2 3 4 2" xfId="38064"/>
    <cellStyle name="Style 26 2 2 3 5" xfId="24441"/>
    <cellStyle name="Style 26 2 2 3 5 2" xfId="41160"/>
    <cellStyle name="Style 26 2 2 3 6" xfId="28735"/>
    <cellStyle name="Style 26 2 2 4" xfId="12733"/>
    <cellStyle name="Style 26 2 2 4 2" xfId="15352"/>
    <cellStyle name="Style 26 2 2 4 2 2" xfId="20995"/>
    <cellStyle name="Style 26 2 2 4 2 2 2" xfId="37664"/>
    <cellStyle name="Style 26 2 2 4 2 3" xfId="24109"/>
    <cellStyle name="Style 26 2 2 4 2 3 2" xfId="40826"/>
    <cellStyle name="Style 26 2 2 4 2 4" xfId="26838"/>
    <cellStyle name="Style 26 2 2 4 2 4 2" xfId="43579"/>
    <cellStyle name="Style 26 2 2 4 2 5" xfId="32023"/>
    <cellStyle name="Style 26 2 2 4 3" xfId="18750"/>
    <cellStyle name="Style 26 2 2 4 3 2" xfId="35427"/>
    <cellStyle name="Style 26 2 2 4 4" xfId="21961"/>
    <cellStyle name="Style 26 2 2 4 4 2" xfId="38643"/>
    <cellStyle name="Style 26 2 2 4 5" xfId="24925"/>
    <cellStyle name="Style 26 2 2 4 5 2" xfId="41652"/>
    <cellStyle name="Style 26 2 2 4 6" xfId="29425"/>
    <cellStyle name="Style 26 2 2 5" xfId="13908"/>
    <cellStyle name="Style 26 2 2 5 2" xfId="19705"/>
    <cellStyle name="Style 26 2 2 5 2 2" xfId="36375"/>
    <cellStyle name="Style 26 2 2 5 3" xfId="22856"/>
    <cellStyle name="Style 26 2 2 5 3 2" xfId="39558"/>
    <cellStyle name="Style 26 2 2 5 4" xfId="25675"/>
    <cellStyle name="Style 26 2 2 5 4 2" xfId="42414"/>
    <cellStyle name="Style 26 2 2 5 5" xfId="30581"/>
    <cellStyle name="Style 26 2 2 6" xfId="17400"/>
    <cellStyle name="Style 26 2 2 6 2" xfId="34076"/>
    <cellStyle name="Style 26 2 2 7" xfId="16510"/>
    <cellStyle name="Style 26 2 2 7 2" xfId="33182"/>
    <cellStyle name="Style 26 2 2 8" xfId="19154"/>
    <cellStyle name="Style 26 2 2 8 2" xfId="35825"/>
    <cellStyle name="Style 26 2 2 9" xfId="27989"/>
    <cellStyle name="Style 26 2 3" xfId="11706"/>
    <cellStyle name="Style 26 2 3 2" xfId="14380"/>
    <cellStyle name="Style 26 2 3 2 2" xfId="20143"/>
    <cellStyle name="Style 26 2 3 2 2 2" xfId="36812"/>
    <cellStyle name="Style 26 2 3 2 3" xfId="23285"/>
    <cellStyle name="Style 26 2 3 2 3 2" xfId="39992"/>
    <cellStyle name="Style 26 2 3 2 4" xfId="26066"/>
    <cellStyle name="Style 26 2 3 2 4 2" xfId="42806"/>
    <cellStyle name="Style 26 2 3 2 5" xfId="31052"/>
    <cellStyle name="Style 26 2 3 3" xfId="17857"/>
    <cellStyle name="Style 26 2 3 3 2" xfId="34533"/>
    <cellStyle name="Style 26 2 3 4" xfId="16721"/>
    <cellStyle name="Style 26 2 3 4 2" xfId="33395"/>
    <cellStyle name="Style 26 2 3 5" xfId="22037"/>
    <cellStyle name="Style 26 2 3 5 2" xfId="38719"/>
    <cellStyle name="Style 26 2 3 6" xfId="28456"/>
    <cellStyle name="Style 26 2 4" xfId="11967"/>
    <cellStyle name="Style 26 2 4 2" xfId="14641"/>
    <cellStyle name="Style 26 2 4 2 2" xfId="20404"/>
    <cellStyle name="Style 26 2 4 2 2 2" xfId="37072"/>
    <cellStyle name="Style 26 2 4 2 3" xfId="23544"/>
    <cellStyle name="Style 26 2 4 2 3 2" xfId="40253"/>
    <cellStyle name="Style 26 2 4 2 4" xfId="26326"/>
    <cellStyle name="Style 26 2 4 2 4 2" xfId="43067"/>
    <cellStyle name="Style 26 2 4 2 5" xfId="31312"/>
    <cellStyle name="Style 26 2 4 3" xfId="18118"/>
    <cellStyle name="Style 26 2 4 3 2" xfId="34793"/>
    <cellStyle name="Style 26 2 4 4" xfId="21371"/>
    <cellStyle name="Style 26 2 4 4 2" xfId="38044"/>
    <cellStyle name="Style 26 2 4 5" xfId="24421"/>
    <cellStyle name="Style 26 2 4 5 2" xfId="41140"/>
    <cellStyle name="Style 26 2 4 6" xfId="28715"/>
    <cellStyle name="Style 26 2 5" xfId="12713"/>
    <cellStyle name="Style 26 2 5 2" xfId="15332"/>
    <cellStyle name="Style 26 2 5 2 2" xfId="20975"/>
    <cellStyle name="Style 26 2 5 2 2 2" xfId="37644"/>
    <cellStyle name="Style 26 2 5 2 3" xfId="24089"/>
    <cellStyle name="Style 26 2 5 2 3 2" xfId="40806"/>
    <cellStyle name="Style 26 2 5 2 4" xfId="26818"/>
    <cellStyle name="Style 26 2 5 2 4 2" xfId="43559"/>
    <cellStyle name="Style 26 2 5 2 5" xfId="32003"/>
    <cellStyle name="Style 26 2 5 3" xfId="18730"/>
    <cellStyle name="Style 26 2 5 3 2" xfId="35407"/>
    <cellStyle name="Style 26 2 5 4" xfId="21941"/>
    <cellStyle name="Style 26 2 5 4 2" xfId="38623"/>
    <cellStyle name="Style 26 2 5 5" xfId="24905"/>
    <cellStyle name="Style 26 2 5 5 2" xfId="41632"/>
    <cellStyle name="Style 26 2 5 6" xfId="29405"/>
    <cellStyle name="Style 26 2 6" xfId="13888"/>
    <cellStyle name="Style 26 2 6 2" xfId="19685"/>
    <cellStyle name="Style 26 2 6 2 2" xfId="36355"/>
    <cellStyle name="Style 26 2 6 3" xfId="22836"/>
    <cellStyle name="Style 26 2 6 3 2" xfId="39538"/>
    <cellStyle name="Style 26 2 6 4" xfId="25655"/>
    <cellStyle name="Style 26 2 6 4 2" xfId="42394"/>
    <cellStyle name="Style 26 2 6 5" xfId="30561"/>
    <cellStyle name="Style 26 2 7" xfId="17376"/>
    <cellStyle name="Style 26 2 7 2" xfId="34052"/>
    <cellStyle name="Style 26 2 8" xfId="16903"/>
    <cellStyle name="Style 26 2 8 2" xfId="33579"/>
    <cellStyle name="Style 26 2 9" xfId="22519"/>
    <cellStyle name="Style 26 2 9 2" xfId="39215"/>
    <cellStyle name="Style 26 3" xfId="11705"/>
    <cellStyle name="Style 26 3 2" xfId="14379"/>
    <cellStyle name="Style 26 3 2 2" xfId="20142"/>
    <cellStyle name="Style 26 3 2 2 2" xfId="36811"/>
    <cellStyle name="Style 26 3 2 3" xfId="23284"/>
    <cellStyle name="Style 26 3 2 3 2" xfId="39991"/>
    <cellStyle name="Style 26 3 2 4" xfId="26065"/>
    <cellStyle name="Style 26 3 2 4 2" xfId="42805"/>
    <cellStyle name="Style 26 3 2 5" xfId="31051"/>
    <cellStyle name="Style 26 3 3" xfId="17856"/>
    <cellStyle name="Style 26 3 3 2" xfId="34532"/>
    <cellStyle name="Style 26 3 4" xfId="18525"/>
    <cellStyle name="Style 26 3 4 2" xfId="35202"/>
    <cellStyle name="Style 26 3 5" xfId="24181"/>
    <cellStyle name="Style 26 3 5 2" xfId="40898"/>
    <cellStyle name="Style 26 3 6" xfId="28455"/>
    <cellStyle name="Style 26 4" xfId="11966"/>
    <cellStyle name="Style 26 4 2" xfId="14640"/>
    <cellStyle name="Style 26 4 2 2" xfId="20403"/>
    <cellStyle name="Style 26 4 2 2 2" xfId="37071"/>
    <cellStyle name="Style 26 4 2 3" xfId="23543"/>
    <cellStyle name="Style 26 4 2 3 2" xfId="40252"/>
    <cellStyle name="Style 26 4 2 4" xfId="26325"/>
    <cellStyle name="Style 26 4 2 4 2" xfId="43066"/>
    <cellStyle name="Style 26 4 2 5" xfId="31311"/>
    <cellStyle name="Style 26 4 3" xfId="18117"/>
    <cellStyle name="Style 26 4 3 2" xfId="34792"/>
    <cellStyle name="Style 26 4 4" xfId="21370"/>
    <cellStyle name="Style 26 4 4 2" xfId="38043"/>
    <cellStyle name="Style 26 4 5" xfId="24420"/>
    <cellStyle name="Style 26 4 5 2" xfId="41139"/>
    <cellStyle name="Style 26 4 6" xfId="28714"/>
    <cellStyle name="Style 26 5" xfId="12712"/>
    <cellStyle name="Style 26 5 2" xfId="15331"/>
    <cellStyle name="Style 26 5 2 2" xfId="20974"/>
    <cellStyle name="Style 26 5 2 2 2" xfId="37643"/>
    <cellStyle name="Style 26 5 2 3" xfId="24088"/>
    <cellStyle name="Style 26 5 2 3 2" xfId="40805"/>
    <cellStyle name="Style 26 5 2 4" xfId="26817"/>
    <cellStyle name="Style 26 5 2 4 2" xfId="43558"/>
    <cellStyle name="Style 26 5 2 5" xfId="32002"/>
    <cellStyle name="Style 26 5 3" xfId="18729"/>
    <cellStyle name="Style 26 5 3 2" xfId="35406"/>
    <cellStyle name="Style 26 5 4" xfId="21940"/>
    <cellStyle name="Style 26 5 4 2" xfId="38622"/>
    <cellStyle name="Style 26 5 5" xfId="24904"/>
    <cellStyle name="Style 26 5 5 2" xfId="41631"/>
    <cellStyle name="Style 26 5 6" xfId="29404"/>
    <cellStyle name="Style 26 6" xfId="13887"/>
    <cellStyle name="Style 26 6 2" xfId="19684"/>
    <cellStyle name="Style 26 6 2 2" xfId="36354"/>
    <cellStyle name="Style 26 6 3" xfId="22835"/>
    <cellStyle name="Style 26 6 3 2" xfId="39537"/>
    <cellStyle name="Style 26 6 4" xfId="25654"/>
    <cellStyle name="Style 26 6 4 2" xfId="42393"/>
    <cellStyle name="Style 26 6 5" xfId="30560"/>
    <cellStyle name="Style 26 7" xfId="17375"/>
    <cellStyle name="Style 26 7 2" xfId="34051"/>
    <cellStyle name="Style 26 8" xfId="19223"/>
    <cellStyle name="Style 26 8 2" xfId="35894"/>
    <cellStyle name="Style 26 9" xfId="21552"/>
    <cellStyle name="Style 26 9 2" xfId="38226"/>
    <cellStyle name="styleColumnTitles" xfId="11204"/>
    <cellStyle name="styleColumnTitles 10" xfId="27970"/>
    <cellStyle name="styleColumnTitles 2" xfId="11205"/>
    <cellStyle name="styleColumnTitles 2 10" xfId="27971"/>
    <cellStyle name="styleColumnTitles 2 2" xfId="11229"/>
    <cellStyle name="styleColumnTitles 2 2 2" xfId="11727"/>
    <cellStyle name="styleColumnTitles 2 2 2 2" xfId="14401"/>
    <cellStyle name="styleColumnTitles 2 2 2 2 2" xfId="20164"/>
    <cellStyle name="styleColumnTitles 2 2 2 2 2 2" xfId="36833"/>
    <cellStyle name="styleColumnTitles 2 2 2 2 3" xfId="23306"/>
    <cellStyle name="styleColumnTitles 2 2 2 2 3 2" xfId="40013"/>
    <cellStyle name="styleColumnTitles 2 2 2 2 4" xfId="26087"/>
    <cellStyle name="styleColumnTitles 2 2 2 2 4 2" xfId="42827"/>
    <cellStyle name="styleColumnTitles 2 2 2 2 5" xfId="31073"/>
    <cellStyle name="styleColumnTitles 2 2 2 3" xfId="17878"/>
    <cellStyle name="styleColumnTitles 2 2 2 3 2" xfId="34554"/>
    <cellStyle name="styleColumnTitles 2 2 2 4" xfId="18891"/>
    <cellStyle name="styleColumnTitles 2 2 2 4 2" xfId="35569"/>
    <cellStyle name="styleColumnTitles 2 2 2 5" xfId="16200"/>
    <cellStyle name="styleColumnTitles 2 2 2 5 2" xfId="32866"/>
    <cellStyle name="styleColumnTitles 2 2 2 6" xfId="28477"/>
    <cellStyle name="styleColumnTitles 2 2 3" xfId="11988"/>
    <cellStyle name="styleColumnTitles 2 2 3 2" xfId="14662"/>
    <cellStyle name="styleColumnTitles 2 2 3 2 2" xfId="20425"/>
    <cellStyle name="styleColumnTitles 2 2 3 2 2 2" xfId="37093"/>
    <cellStyle name="styleColumnTitles 2 2 3 2 3" xfId="23565"/>
    <cellStyle name="styleColumnTitles 2 2 3 2 3 2" xfId="40274"/>
    <cellStyle name="styleColumnTitles 2 2 3 2 4" xfId="26347"/>
    <cellStyle name="styleColumnTitles 2 2 3 2 4 2" xfId="43088"/>
    <cellStyle name="styleColumnTitles 2 2 3 2 5" xfId="31333"/>
    <cellStyle name="styleColumnTitles 2 2 3 3" xfId="18139"/>
    <cellStyle name="styleColumnTitles 2 2 3 3 2" xfId="34814"/>
    <cellStyle name="styleColumnTitles 2 2 3 4" xfId="21392"/>
    <cellStyle name="styleColumnTitles 2 2 3 4 2" xfId="38065"/>
    <cellStyle name="styleColumnTitles 2 2 3 5" xfId="24442"/>
    <cellStyle name="styleColumnTitles 2 2 3 5 2" xfId="41161"/>
    <cellStyle name="styleColumnTitles 2 2 3 6" xfId="28736"/>
    <cellStyle name="styleColumnTitles 2 2 4" xfId="12734"/>
    <cellStyle name="styleColumnTitles 2 2 4 2" xfId="15353"/>
    <cellStyle name="styleColumnTitles 2 2 4 2 2" xfId="20996"/>
    <cellStyle name="styleColumnTitles 2 2 4 2 2 2" xfId="37665"/>
    <cellStyle name="styleColumnTitles 2 2 4 2 3" xfId="24110"/>
    <cellStyle name="styleColumnTitles 2 2 4 2 3 2" xfId="40827"/>
    <cellStyle name="styleColumnTitles 2 2 4 2 4" xfId="26839"/>
    <cellStyle name="styleColumnTitles 2 2 4 2 4 2" xfId="43580"/>
    <cellStyle name="styleColumnTitles 2 2 4 2 5" xfId="32024"/>
    <cellStyle name="styleColumnTitles 2 2 4 3" xfId="18751"/>
    <cellStyle name="styleColumnTitles 2 2 4 3 2" xfId="35428"/>
    <cellStyle name="styleColumnTitles 2 2 4 4" xfId="21962"/>
    <cellStyle name="styleColumnTitles 2 2 4 4 2" xfId="38644"/>
    <cellStyle name="styleColumnTitles 2 2 4 5" xfId="24926"/>
    <cellStyle name="styleColumnTitles 2 2 4 5 2" xfId="41653"/>
    <cellStyle name="styleColumnTitles 2 2 4 6" xfId="29426"/>
    <cellStyle name="styleColumnTitles 2 2 5" xfId="13909"/>
    <cellStyle name="styleColumnTitles 2 2 5 2" xfId="19706"/>
    <cellStyle name="styleColumnTitles 2 2 5 2 2" xfId="36376"/>
    <cellStyle name="styleColumnTitles 2 2 5 3" xfId="22857"/>
    <cellStyle name="styleColumnTitles 2 2 5 3 2" xfId="39559"/>
    <cellStyle name="styleColumnTitles 2 2 5 4" xfId="25676"/>
    <cellStyle name="styleColumnTitles 2 2 5 4 2" xfId="42415"/>
    <cellStyle name="styleColumnTitles 2 2 5 5" xfId="30582"/>
    <cellStyle name="styleColumnTitles 2 2 6" xfId="17401"/>
    <cellStyle name="styleColumnTitles 2 2 6 2" xfId="34077"/>
    <cellStyle name="styleColumnTitles 2 2 7" xfId="19026"/>
    <cellStyle name="styleColumnTitles 2 2 7 2" xfId="35697"/>
    <cellStyle name="styleColumnTitles 2 2 8" xfId="16071"/>
    <cellStyle name="styleColumnTitles 2 2 8 2" xfId="32739"/>
    <cellStyle name="styleColumnTitles 2 2 9" xfId="27990"/>
    <cellStyle name="styleColumnTitles 2 3" xfId="11708"/>
    <cellStyle name="styleColumnTitles 2 3 2" xfId="14382"/>
    <cellStyle name="styleColumnTitles 2 3 2 2" xfId="20145"/>
    <cellStyle name="styleColumnTitles 2 3 2 2 2" xfId="36814"/>
    <cellStyle name="styleColumnTitles 2 3 2 3" xfId="23287"/>
    <cellStyle name="styleColumnTitles 2 3 2 3 2" xfId="39994"/>
    <cellStyle name="styleColumnTitles 2 3 2 4" xfId="26068"/>
    <cellStyle name="styleColumnTitles 2 3 2 4 2" xfId="42808"/>
    <cellStyle name="styleColumnTitles 2 3 2 5" xfId="31054"/>
    <cellStyle name="styleColumnTitles 2 3 3" xfId="17859"/>
    <cellStyle name="styleColumnTitles 2 3 3 2" xfId="34535"/>
    <cellStyle name="styleColumnTitles 2 3 4" xfId="16709"/>
    <cellStyle name="styleColumnTitles 2 3 4 2" xfId="33383"/>
    <cellStyle name="styleColumnTitles 2 3 5" xfId="20756"/>
    <cellStyle name="styleColumnTitles 2 3 5 2" xfId="37425"/>
    <cellStyle name="styleColumnTitles 2 3 6" xfId="28458"/>
    <cellStyle name="styleColumnTitles 2 4" xfId="11969"/>
    <cellStyle name="styleColumnTitles 2 4 2" xfId="14643"/>
    <cellStyle name="styleColumnTitles 2 4 2 2" xfId="20406"/>
    <cellStyle name="styleColumnTitles 2 4 2 2 2" xfId="37074"/>
    <cellStyle name="styleColumnTitles 2 4 2 3" xfId="23546"/>
    <cellStyle name="styleColumnTitles 2 4 2 3 2" xfId="40255"/>
    <cellStyle name="styleColumnTitles 2 4 2 4" xfId="26328"/>
    <cellStyle name="styleColumnTitles 2 4 2 4 2" xfId="43069"/>
    <cellStyle name="styleColumnTitles 2 4 2 5" xfId="31314"/>
    <cellStyle name="styleColumnTitles 2 4 3" xfId="18120"/>
    <cellStyle name="styleColumnTitles 2 4 3 2" xfId="34795"/>
    <cellStyle name="styleColumnTitles 2 4 4" xfId="21373"/>
    <cellStyle name="styleColumnTitles 2 4 4 2" xfId="38046"/>
    <cellStyle name="styleColumnTitles 2 4 5" xfId="24423"/>
    <cellStyle name="styleColumnTitles 2 4 5 2" xfId="41142"/>
    <cellStyle name="styleColumnTitles 2 4 6" xfId="28717"/>
    <cellStyle name="styleColumnTitles 2 5" xfId="12715"/>
    <cellStyle name="styleColumnTitles 2 5 2" xfId="15334"/>
    <cellStyle name="styleColumnTitles 2 5 2 2" xfId="20977"/>
    <cellStyle name="styleColumnTitles 2 5 2 2 2" xfId="37646"/>
    <cellStyle name="styleColumnTitles 2 5 2 3" xfId="24091"/>
    <cellStyle name="styleColumnTitles 2 5 2 3 2" xfId="40808"/>
    <cellStyle name="styleColumnTitles 2 5 2 4" xfId="26820"/>
    <cellStyle name="styleColumnTitles 2 5 2 4 2" xfId="43561"/>
    <cellStyle name="styleColumnTitles 2 5 2 5" xfId="32005"/>
    <cellStyle name="styleColumnTitles 2 5 3" xfId="18732"/>
    <cellStyle name="styleColumnTitles 2 5 3 2" xfId="35409"/>
    <cellStyle name="styleColumnTitles 2 5 4" xfId="21943"/>
    <cellStyle name="styleColumnTitles 2 5 4 2" xfId="38625"/>
    <cellStyle name="styleColumnTitles 2 5 5" xfId="24907"/>
    <cellStyle name="styleColumnTitles 2 5 5 2" xfId="41634"/>
    <cellStyle name="styleColumnTitles 2 5 6" xfId="29407"/>
    <cellStyle name="styleColumnTitles 2 6" xfId="13890"/>
    <cellStyle name="styleColumnTitles 2 6 2" xfId="19687"/>
    <cellStyle name="styleColumnTitles 2 6 2 2" xfId="36357"/>
    <cellStyle name="styleColumnTitles 2 6 3" xfId="22838"/>
    <cellStyle name="styleColumnTitles 2 6 3 2" xfId="39540"/>
    <cellStyle name="styleColumnTitles 2 6 4" xfId="25657"/>
    <cellStyle name="styleColumnTitles 2 6 4 2" xfId="42396"/>
    <cellStyle name="styleColumnTitles 2 6 5" xfId="30563"/>
    <cellStyle name="styleColumnTitles 2 7" xfId="17378"/>
    <cellStyle name="styleColumnTitles 2 7 2" xfId="34054"/>
    <cellStyle name="styleColumnTitles 2 8" xfId="20883"/>
    <cellStyle name="styleColumnTitles 2 8 2" xfId="37552"/>
    <cellStyle name="styleColumnTitles 2 9" xfId="22874"/>
    <cellStyle name="styleColumnTitles 2 9 2" xfId="39576"/>
    <cellStyle name="styleColumnTitles 3" xfId="11707"/>
    <cellStyle name="styleColumnTitles 3 2" xfId="14381"/>
    <cellStyle name="styleColumnTitles 3 2 2" xfId="20144"/>
    <cellStyle name="styleColumnTitles 3 2 2 2" xfId="36813"/>
    <cellStyle name="styleColumnTitles 3 2 3" xfId="23286"/>
    <cellStyle name="styleColumnTitles 3 2 3 2" xfId="39993"/>
    <cellStyle name="styleColumnTitles 3 2 4" xfId="26067"/>
    <cellStyle name="styleColumnTitles 3 2 4 2" xfId="42807"/>
    <cellStyle name="styleColumnTitles 3 2 5" xfId="31053"/>
    <cellStyle name="styleColumnTitles 3 3" xfId="17858"/>
    <cellStyle name="styleColumnTitles 3 3 2" xfId="34534"/>
    <cellStyle name="styleColumnTitles 3 4" xfId="21210"/>
    <cellStyle name="styleColumnTitles 3 4 2" xfId="37881"/>
    <cellStyle name="styleColumnTitles 3 5" xfId="18358"/>
    <cellStyle name="styleColumnTitles 3 5 2" xfId="35033"/>
    <cellStyle name="styleColumnTitles 3 6" xfId="28457"/>
    <cellStyle name="styleColumnTitles 4" xfId="11968"/>
    <cellStyle name="styleColumnTitles 4 2" xfId="14642"/>
    <cellStyle name="styleColumnTitles 4 2 2" xfId="20405"/>
    <cellStyle name="styleColumnTitles 4 2 2 2" xfId="37073"/>
    <cellStyle name="styleColumnTitles 4 2 3" xfId="23545"/>
    <cellStyle name="styleColumnTitles 4 2 3 2" xfId="40254"/>
    <cellStyle name="styleColumnTitles 4 2 4" xfId="26327"/>
    <cellStyle name="styleColumnTitles 4 2 4 2" xfId="43068"/>
    <cellStyle name="styleColumnTitles 4 2 5" xfId="31313"/>
    <cellStyle name="styleColumnTitles 4 3" xfId="18119"/>
    <cellStyle name="styleColumnTitles 4 3 2" xfId="34794"/>
    <cellStyle name="styleColumnTitles 4 4" xfId="21372"/>
    <cellStyle name="styleColumnTitles 4 4 2" xfId="38045"/>
    <cellStyle name="styleColumnTitles 4 5" xfId="24422"/>
    <cellStyle name="styleColumnTitles 4 5 2" xfId="41141"/>
    <cellStyle name="styleColumnTitles 4 6" xfId="28716"/>
    <cellStyle name="styleColumnTitles 5" xfId="12714"/>
    <cellStyle name="styleColumnTitles 5 2" xfId="15333"/>
    <cellStyle name="styleColumnTitles 5 2 2" xfId="20976"/>
    <cellStyle name="styleColumnTitles 5 2 2 2" xfId="37645"/>
    <cellStyle name="styleColumnTitles 5 2 3" xfId="24090"/>
    <cellStyle name="styleColumnTitles 5 2 3 2" xfId="40807"/>
    <cellStyle name="styleColumnTitles 5 2 4" xfId="26819"/>
    <cellStyle name="styleColumnTitles 5 2 4 2" xfId="43560"/>
    <cellStyle name="styleColumnTitles 5 2 5" xfId="32004"/>
    <cellStyle name="styleColumnTitles 5 3" xfId="18731"/>
    <cellStyle name="styleColumnTitles 5 3 2" xfId="35408"/>
    <cellStyle name="styleColumnTitles 5 4" xfId="21942"/>
    <cellStyle name="styleColumnTitles 5 4 2" xfId="38624"/>
    <cellStyle name="styleColumnTitles 5 5" xfId="24906"/>
    <cellStyle name="styleColumnTitles 5 5 2" xfId="41633"/>
    <cellStyle name="styleColumnTitles 5 6" xfId="29406"/>
    <cellStyle name="styleColumnTitles 6" xfId="13889"/>
    <cellStyle name="styleColumnTitles 6 2" xfId="19686"/>
    <cellStyle name="styleColumnTitles 6 2 2" xfId="36356"/>
    <cellStyle name="styleColumnTitles 6 3" xfId="22837"/>
    <cellStyle name="styleColumnTitles 6 3 2" xfId="39539"/>
    <cellStyle name="styleColumnTitles 6 4" xfId="25656"/>
    <cellStyle name="styleColumnTitles 6 4 2" xfId="42395"/>
    <cellStyle name="styleColumnTitles 6 5" xfId="30562"/>
    <cellStyle name="styleColumnTitles 7" xfId="17377"/>
    <cellStyle name="styleColumnTitles 7 2" xfId="34053"/>
    <cellStyle name="styleColumnTitles 8" xfId="19630"/>
    <cellStyle name="styleColumnTitles 8 2" xfId="36301"/>
    <cellStyle name="styleColumnTitles 9" xfId="16830"/>
    <cellStyle name="styleColumnTitles 9 2" xfId="33505"/>
    <cellStyle name="styleDateRange" xfId="11206"/>
    <cellStyle name="styleDateRange 10" xfId="27972"/>
    <cellStyle name="styleDateRange 2" xfId="11207"/>
    <cellStyle name="styleDateRange 2 10" xfId="27973"/>
    <cellStyle name="styleDateRange 2 2" xfId="11230"/>
    <cellStyle name="styleDateRange 2 2 2" xfId="11728"/>
    <cellStyle name="styleDateRange 2 2 2 2" xfId="14402"/>
    <cellStyle name="styleDateRange 2 2 2 2 2" xfId="20165"/>
    <cellStyle name="styleDateRange 2 2 2 2 2 2" xfId="36834"/>
    <cellStyle name="styleDateRange 2 2 2 2 3" xfId="23307"/>
    <cellStyle name="styleDateRange 2 2 2 2 3 2" xfId="40014"/>
    <cellStyle name="styleDateRange 2 2 2 2 4" xfId="26088"/>
    <cellStyle name="styleDateRange 2 2 2 2 4 2" xfId="42828"/>
    <cellStyle name="styleDateRange 2 2 2 2 5" xfId="31074"/>
    <cellStyle name="styleDateRange 2 2 2 3" xfId="17879"/>
    <cellStyle name="styleDateRange 2 2 2 3 2" xfId="34555"/>
    <cellStyle name="styleDateRange 2 2 2 4" xfId="17548"/>
    <cellStyle name="styleDateRange 2 2 2 4 2" xfId="34225"/>
    <cellStyle name="styleDateRange 2 2 2 5" xfId="16678"/>
    <cellStyle name="styleDateRange 2 2 2 5 2" xfId="33352"/>
    <cellStyle name="styleDateRange 2 2 2 6" xfId="28478"/>
    <cellStyle name="styleDateRange 2 2 3" xfId="11989"/>
    <cellStyle name="styleDateRange 2 2 3 2" xfId="14663"/>
    <cellStyle name="styleDateRange 2 2 3 2 2" xfId="20426"/>
    <cellStyle name="styleDateRange 2 2 3 2 2 2" xfId="37094"/>
    <cellStyle name="styleDateRange 2 2 3 2 3" xfId="23566"/>
    <cellStyle name="styleDateRange 2 2 3 2 3 2" xfId="40275"/>
    <cellStyle name="styleDateRange 2 2 3 2 4" xfId="26348"/>
    <cellStyle name="styleDateRange 2 2 3 2 4 2" xfId="43089"/>
    <cellStyle name="styleDateRange 2 2 3 2 5" xfId="31334"/>
    <cellStyle name="styleDateRange 2 2 3 3" xfId="18140"/>
    <cellStyle name="styleDateRange 2 2 3 3 2" xfId="34815"/>
    <cellStyle name="styleDateRange 2 2 3 4" xfId="21393"/>
    <cellStyle name="styleDateRange 2 2 3 4 2" xfId="38066"/>
    <cellStyle name="styleDateRange 2 2 3 5" xfId="24443"/>
    <cellStyle name="styleDateRange 2 2 3 5 2" xfId="41162"/>
    <cellStyle name="styleDateRange 2 2 3 6" xfId="28737"/>
    <cellStyle name="styleDateRange 2 2 4" xfId="12735"/>
    <cellStyle name="styleDateRange 2 2 4 2" xfId="15354"/>
    <cellStyle name="styleDateRange 2 2 4 2 2" xfId="20997"/>
    <cellStyle name="styleDateRange 2 2 4 2 2 2" xfId="37666"/>
    <cellStyle name="styleDateRange 2 2 4 2 3" xfId="24111"/>
    <cellStyle name="styleDateRange 2 2 4 2 3 2" xfId="40828"/>
    <cellStyle name="styleDateRange 2 2 4 2 4" xfId="26840"/>
    <cellStyle name="styleDateRange 2 2 4 2 4 2" xfId="43581"/>
    <cellStyle name="styleDateRange 2 2 4 2 5" xfId="32025"/>
    <cellStyle name="styleDateRange 2 2 4 3" xfId="18752"/>
    <cellStyle name="styleDateRange 2 2 4 3 2" xfId="35429"/>
    <cellStyle name="styleDateRange 2 2 4 4" xfId="21963"/>
    <cellStyle name="styleDateRange 2 2 4 4 2" xfId="38645"/>
    <cellStyle name="styleDateRange 2 2 4 5" xfId="24927"/>
    <cellStyle name="styleDateRange 2 2 4 5 2" xfId="41654"/>
    <cellStyle name="styleDateRange 2 2 4 6" xfId="29427"/>
    <cellStyle name="styleDateRange 2 2 5" xfId="13910"/>
    <cellStyle name="styleDateRange 2 2 5 2" xfId="19707"/>
    <cellStyle name="styleDateRange 2 2 5 2 2" xfId="36377"/>
    <cellStyle name="styleDateRange 2 2 5 3" xfId="22858"/>
    <cellStyle name="styleDateRange 2 2 5 3 2" xfId="39560"/>
    <cellStyle name="styleDateRange 2 2 5 4" xfId="25677"/>
    <cellStyle name="styleDateRange 2 2 5 4 2" xfId="42416"/>
    <cellStyle name="styleDateRange 2 2 5 5" xfId="30583"/>
    <cellStyle name="styleDateRange 2 2 6" xfId="17402"/>
    <cellStyle name="styleDateRange 2 2 6 2" xfId="34078"/>
    <cellStyle name="styleDateRange 2 2 7" xfId="20591"/>
    <cellStyle name="styleDateRange 2 2 7 2" xfId="37259"/>
    <cellStyle name="styleDateRange 2 2 8" xfId="16876"/>
    <cellStyle name="styleDateRange 2 2 8 2" xfId="33551"/>
    <cellStyle name="styleDateRange 2 2 9" xfId="27991"/>
    <cellStyle name="styleDateRange 2 3" xfId="11710"/>
    <cellStyle name="styleDateRange 2 3 2" xfId="14384"/>
    <cellStyle name="styleDateRange 2 3 2 2" xfId="20147"/>
    <cellStyle name="styleDateRange 2 3 2 2 2" xfId="36816"/>
    <cellStyle name="styleDateRange 2 3 2 3" xfId="23289"/>
    <cellStyle name="styleDateRange 2 3 2 3 2" xfId="39996"/>
    <cellStyle name="styleDateRange 2 3 2 4" xfId="26070"/>
    <cellStyle name="styleDateRange 2 3 2 4 2" xfId="42810"/>
    <cellStyle name="styleDateRange 2 3 2 5" xfId="31056"/>
    <cellStyle name="styleDateRange 2 3 3" xfId="17861"/>
    <cellStyle name="styleDateRange 2 3 3 2" xfId="34537"/>
    <cellStyle name="styleDateRange 2 3 4" xfId="16478"/>
    <cellStyle name="styleDateRange 2 3 4 2" xfId="33148"/>
    <cellStyle name="styleDateRange 2 3 5" xfId="18317"/>
    <cellStyle name="styleDateRange 2 3 5 2" xfId="34992"/>
    <cellStyle name="styleDateRange 2 3 6" xfId="28460"/>
    <cellStyle name="styleDateRange 2 4" xfId="11971"/>
    <cellStyle name="styleDateRange 2 4 2" xfId="14645"/>
    <cellStyle name="styleDateRange 2 4 2 2" xfId="20408"/>
    <cellStyle name="styleDateRange 2 4 2 2 2" xfId="37076"/>
    <cellStyle name="styleDateRange 2 4 2 3" xfId="23548"/>
    <cellStyle name="styleDateRange 2 4 2 3 2" xfId="40257"/>
    <cellStyle name="styleDateRange 2 4 2 4" xfId="26330"/>
    <cellStyle name="styleDateRange 2 4 2 4 2" xfId="43071"/>
    <cellStyle name="styleDateRange 2 4 2 5" xfId="31316"/>
    <cellStyle name="styleDateRange 2 4 3" xfId="18122"/>
    <cellStyle name="styleDateRange 2 4 3 2" xfId="34797"/>
    <cellStyle name="styleDateRange 2 4 4" xfId="21375"/>
    <cellStyle name="styleDateRange 2 4 4 2" xfId="38048"/>
    <cellStyle name="styleDateRange 2 4 5" xfId="24425"/>
    <cellStyle name="styleDateRange 2 4 5 2" xfId="41144"/>
    <cellStyle name="styleDateRange 2 4 6" xfId="28719"/>
    <cellStyle name="styleDateRange 2 5" xfId="12717"/>
    <cellStyle name="styleDateRange 2 5 2" xfId="15336"/>
    <cellStyle name="styleDateRange 2 5 2 2" xfId="20979"/>
    <cellStyle name="styleDateRange 2 5 2 2 2" xfId="37648"/>
    <cellStyle name="styleDateRange 2 5 2 3" xfId="24093"/>
    <cellStyle name="styleDateRange 2 5 2 3 2" xfId="40810"/>
    <cellStyle name="styleDateRange 2 5 2 4" xfId="26822"/>
    <cellStyle name="styleDateRange 2 5 2 4 2" xfId="43563"/>
    <cellStyle name="styleDateRange 2 5 2 5" xfId="32007"/>
    <cellStyle name="styleDateRange 2 5 3" xfId="18734"/>
    <cellStyle name="styleDateRange 2 5 3 2" xfId="35411"/>
    <cellStyle name="styleDateRange 2 5 4" xfId="21945"/>
    <cellStyle name="styleDateRange 2 5 4 2" xfId="38627"/>
    <cellStyle name="styleDateRange 2 5 5" xfId="24909"/>
    <cellStyle name="styleDateRange 2 5 5 2" xfId="41636"/>
    <cellStyle name="styleDateRange 2 5 6" xfId="29409"/>
    <cellStyle name="styleDateRange 2 6" xfId="13892"/>
    <cellStyle name="styleDateRange 2 6 2" xfId="19689"/>
    <cellStyle name="styleDateRange 2 6 2 2" xfId="36359"/>
    <cellStyle name="styleDateRange 2 6 3" xfId="22840"/>
    <cellStyle name="styleDateRange 2 6 3 2" xfId="39542"/>
    <cellStyle name="styleDateRange 2 6 4" xfId="25659"/>
    <cellStyle name="styleDateRange 2 6 4 2" xfId="42398"/>
    <cellStyle name="styleDateRange 2 6 5" xfId="30565"/>
    <cellStyle name="styleDateRange 2 7" xfId="17380"/>
    <cellStyle name="styleDateRange 2 7 2" xfId="34056"/>
    <cellStyle name="styleDateRange 2 8" xfId="17314"/>
    <cellStyle name="styleDateRange 2 8 2" xfId="33991"/>
    <cellStyle name="styleDateRange 2 9" xfId="21986"/>
    <cellStyle name="styleDateRange 2 9 2" xfId="38668"/>
    <cellStyle name="styleDateRange 3" xfId="11709"/>
    <cellStyle name="styleDateRange 3 2" xfId="14383"/>
    <cellStyle name="styleDateRange 3 2 2" xfId="20146"/>
    <cellStyle name="styleDateRange 3 2 2 2" xfId="36815"/>
    <cellStyle name="styleDateRange 3 2 3" xfId="23288"/>
    <cellStyle name="styleDateRange 3 2 3 2" xfId="39995"/>
    <cellStyle name="styleDateRange 3 2 4" xfId="26069"/>
    <cellStyle name="styleDateRange 3 2 4 2" xfId="42809"/>
    <cellStyle name="styleDateRange 3 2 5" xfId="31055"/>
    <cellStyle name="styleDateRange 3 3" xfId="17860"/>
    <cellStyle name="styleDateRange 3 3 2" xfId="34536"/>
    <cellStyle name="styleDateRange 3 4" xfId="16659"/>
    <cellStyle name="styleDateRange 3 4 2" xfId="33332"/>
    <cellStyle name="styleDateRange 3 5" xfId="19362"/>
    <cellStyle name="styleDateRange 3 5 2" xfId="36033"/>
    <cellStyle name="styleDateRange 3 6" xfId="28459"/>
    <cellStyle name="styleDateRange 4" xfId="11970"/>
    <cellStyle name="styleDateRange 4 2" xfId="14644"/>
    <cellStyle name="styleDateRange 4 2 2" xfId="20407"/>
    <cellStyle name="styleDateRange 4 2 2 2" xfId="37075"/>
    <cellStyle name="styleDateRange 4 2 3" xfId="23547"/>
    <cellStyle name="styleDateRange 4 2 3 2" xfId="40256"/>
    <cellStyle name="styleDateRange 4 2 4" xfId="26329"/>
    <cellStyle name="styleDateRange 4 2 4 2" xfId="43070"/>
    <cellStyle name="styleDateRange 4 2 5" xfId="31315"/>
    <cellStyle name="styleDateRange 4 3" xfId="18121"/>
    <cellStyle name="styleDateRange 4 3 2" xfId="34796"/>
    <cellStyle name="styleDateRange 4 4" xfId="21374"/>
    <cellStyle name="styleDateRange 4 4 2" xfId="38047"/>
    <cellStyle name="styleDateRange 4 5" xfId="24424"/>
    <cellStyle name="styleDateRange 4 5 2" xfId="41143"/>
    <cellStyle name="styleDateRange 4 6" xfId="28718"/>
    <cellStyle name="styleDateRange 5" xfId="12716"/>
    <cellStyle name="styleDateRange 5 2" xfId="15335"/>
    <cellStyle name="styleDateRange 5 2 2" xfId="20978"/>
    <cellStyle name="styleDateRange 5 2 2 2" xfId="37647"/>
    <cellStyle name="styleDateRange 5 2 3" xfId="24092"/>
    <cellStyle name="styleDateRange 5 2 3 2" xfId="40809"/>
    <cellStyle name="styleDateRange 5 2 4" xfId="26821"/>
    <cellStyle name="styleDateRange 5 2 4 2" xfId="43562"/>
    <cellStyle name="styleDateRange 5 2 5" xfId="32006"/>
    <cellStyle name="styleDateRange 5 3" xfId="18733"/>
    <cellStyle name="styleDateRange 5 3 2" xfId="35410"/>
    <cellStyle name="styleDateRange 5 4" xfId="21944"/>
    <cellStyle name="styleDateRange 5 4 2" xfId="38626"/>
    <cellStyle name="styleDateRange 5 5" xfId="24908"/>
    <cellStyle name="styleDateRange 5 5 2" xfId="41635"/>
    <cellStyle name="styleDateRange 5 6" xfId="29408"/>
    <cellStyle name="styleDateRange 6" xfId="13891"/>
    <cellStyle name="styleDateRange 6 2" xfId="19688"/>
    <cellStyle name="styleDateRange 6 2 2" xfId="36358"/>
    <cellStyle name="styleDateRange 6 3" xfId="22839"/>
    <cellStyle name="styleDateRange 6 3 2" xfId="39541"/>
    <cellStyle name="styleDateRange 6 4" xfId="25658"/>
    <cellStyle name="styleDateRange 6 4 2" xfId="42397"/>
    <cellStyle name="styleDateRange 6 5" xfId="30564"/>
    <cellStyle name="styleDateRange 7" xfId="17379"/>
    <cellStyle name="styleDateRange 7 2" xfId="34055"/>
    <cellStyle name="styleDateRange 8" xfId="18619"/>
    <cellStyle name="styleDateRange 8 2" xfId="35296"/>
    <cellStyle name="styleDateRange 9" xfId="24132"/>
    <cellStyle name="styleDateRange 9 2" xfId="40849"/>
    <cellStyle name="styleHidden" xfId="11208"/>
    <cellStyle name="styleHidden 2" xfId="11209"/>
    <cellStyle name="styleHidden 2 2" xfId="11231"/>
    <cellStyle name="styleNormal" xfId="11210"/>
    <cellStyle name="styleNormal 2" xfId="11211"/>
    <cellStyle name="styleNormal 2 2" xfId="11232"/>
    <cellStyle name="styleSeriesAttributes" xfId="11212"/>
    <cellStyle name="styleSeriesAttributes 10" xfId="27974"/>
    <cellStyle name="styleSeriesAttributes 2" xfId="11213"/>
    <cellStyle name="styleSeriesAttributes 2 10" xfId="27975"/>
    <cellStyle name="styleSeriesAttributes 2 2" xfId="11233"/>
    <cellStyle name="styleSeriesAttributes 2 2 2" xfId="11729"/>
    <cellStyle name="styleSeriesAttributes 2 2 2 2" xfId="14403"/>
    <cellStyle name="styleSeriesAttributes 2 2 2 2 2" xfId="20166"/>
    <cellStyle name="styleSeriesAttributes 2 2 2 2 2 2" xfId="36835"/>
    <cellStyle name="styleSeriesAttributes 2 2 2 2 3" xfId="23308"/>
    <cellStyle name="styleSeriesAttributes 2 2 2 2 3 2" xfId="40015"/>
    <cellStyle name="styleSeriesAttributes 2 2 2 2 4" xfId="26089"/>
    <cellStyle name="styleSeriesAttributes 2 2 2 2 4 2" xfId="42829"/>
    <cellStyle name="styleSeriesAttributes 2 2 2 2 5" xfId="31075"/>
    <cellStyle name="styleSeriesAttributes 2 2 2 3" xfId="17880"/>
    <cellStyle name="styleSeriesAttributes 2 2 2 3 2" xfId="34556"/>
    <cellStyle name="styleSeriesAttributes 2 2 2 4" xfId="16805"/>
    <cellStyle name="styleSeriesAttributes 2 2 2 4 2" xfId="33480"/>
    <cellStyle name="styleSeriesAttributes 2 2 2 5" xfId="16201"/>
    <cellStyle name="styleSeriesAttributes 2 2 2 5 2" xfId="32867"/>
    <cellStyle name="styleSeriesAttributes 2 2 2 6" xfId="28479"/>
    <cellStyle name="styleSeriesAttributes 2 2 3" xfId="11990"/>
    <cellStyle name="styleSeriesAttributes 2 2 3 2" xfId="14664"/>
    <cellStyle name="styleSeriesAttributes 2 2 3 2 2" xfId="20427"/>
    <cellStyle name="styleSeriesAttributes 2 2 3 2 2 2" xfId="37095"/>
    <cellStyle name="styleSeriesAttributes 2 2 3 2 3" xfId="23567"/>
    <cellStyle name="styleSeriesAttributes 2 2 3 2 3 2" xfId="40276"/>
    <cellStyle name="styleSeriesAttributes 2 2 3 2 4" xfId="26349"/>
    <cellStyle name="styleSeriesAttributes 2 2 3 2 4 2" xfId="43090"/>
    <cellStyle name="styleSeriesAttributes 2 2 3 2 5" xfId="31335"/>
    <cellStyle name="styleSeriesAttributes 2 2 3 3" xfId="18141"/>
    <cellStyle name="styleSeriesAttributes 2 2 3 3 2" xfId="34816"/>
    <cellStyle name="styleSeriesAttributes 2 2 3 4" xfId="21394"/>
    <cellStyle name="styleSeriesAttributes 2 2 3 4 2" xfId="38067"/>
    <cellStyle name="styleSeriesAttributes 2 2 3 5" xfId="24444"/>
    <cellStyle name="styleSeriesAttributes 2 2 3 5 2" xfId="41163"/>
    <cellStyle name="styleSeriesAttributes 2 2 3 6" xfId="28738"/>
    <cellStyle name="styleSeriesAttributes 2 2 4" xfId="12736"/>
    <cellStyle name="styleSeriesAttributes 2 2 4 2" xfId="15355"/>
    <cellStyle name="styleSeriesAttributes 2 2 4 2 2" xfId="20998"/>
    <cellStyle name="styleSeriesAttributes 2 2 4 2 2 2" xfId="37667"/>
    <cellStyle name="styleSeriesAttributes 2 2 4 2 3" xfId="24112"/>
    <cellStyle name="styleSeriesAttributes 2 2 4 2 3 2" xfId="40829"/>
    <cellStyle name="styleSeriesAttributes 2 2 4 2 4" xfId="26841"/>
    <cellStyle name="styleSeriesAttributes 2 2 4 2 4 2" xfId="43582"/>
    <cellStyle name="styleSeriesAttributes 2 2 4 2 5" xfId="32026"/>
    <cellStyle name="styleSeriesAttributes 2 2 4 3" xfId="18753"/>
    <cellStyle name="styleSeriesAttributes 2 2 4 3 2" xfId="35430"/>
    <cellStyle name="styleSeriesAttributes 2 2 4 4" xfId="21964"/>
    <cellStyle name="styleSeriesAttributes 2 2 4 4 2" xfId="38646"/>
    <cellStyle name="styleSeriesAttributes 2 2 4 5" xfId="24928"/>
    <cellStyle name="styleSeriesAttributes 2 2 4 5 2" xfId="41655"/>
    <cellStyle name="styleSeriesAttributes 2 2 4 6" xfId="29428"/>
    <cellStyle name="styleSeriesAttributes 2 2 5" xfId="13911"/>
    <cellStyle name="styleSeriesAttributes 2 2 5 2" xfId="19708"/>
    <cellStyle name="styleSeriesAttributes 2 2 5 2 2" xfId="36378"/>
    <cellStyle name="styleSeriesAttributes 2 2 5 3" xfId="22859"/>
    <cellStyle name="styleSeriesAttributes 2 2 5 3 2" xfId="39561"/>
    <cellStyle name="styleSeriesAttributes 2 2 5 4" xfId="25678"/>
    <cellStyle name="styleSeriesAttributes 2 2 5 4 2" xfId="42417"/>
    <cellStyle name="styleSeriesAttributes 2 2 5 5" xfId="30584"/>
    <cellStyle name="styleSeriesAttributes 2 2 6" xfId="17405"/>
    <cellStyle name="styleSeriesAttributes 2 2 6 2" xfId="34081"/>
    <cellStyle name="styleSeriesAttributes 2 2 7" xfId="17026"/>
    <cellStyle name="styleSeriesAttributes 2 2 7 2" xfId="33702"/>
    <cellStyle name="styleSeriesAttributes 2 2 8" xfId="21541"/>
    <cellStyle name="styleSeriesAttributes 2 2 8 2" xfId="38215"/>
    <cellStyle name="styleSeriesAttributes 2 2 9" xfId="27992"/>
    <cellStyle name="styleSeriesAttributes 2 3" xfId="11712"/>
    <cellStyle name="styleSeriesAttributes 2 3 2" xfId="14386"/>
    <cellStyle name="styleSeriesAttributes 2 3 2 2" xfId="20149"/>
    <cellStyle name="styleSeriesAttributes 2 3 2 2 2" xfId="36818"/>
    <cellStyle name="styleSeriesAttributes 2 3 2 3" xfId="23291"/>
    <cellStyle name="styleSeriesAttributes 2 3 2 3 2" xfId="39998"/>
    <cellStyle name="styleSeriesAttributes 2 3 2 4" xfId="26072"/>
    <cellStyle name="styleSeriesAttributes 2 3 2 4 2" xfId="42812"/>
    <cellStyle name="styleSeriesAttributes 2 3 2 5" xfId="31058"/>
    <cellStyle name="styleSeriesAttributes 2 3 3" xfId="17863"/>
    <cellStyle name="styleSeriesAttributes 2 3 3 2" xfId="34539"/>
    <cellStyle name="styleSeriesAttributes 2 3 4" xfId="20583"/>
    <cellStyle name="styleSeriesAttributes 2 3 4 2" xfId="37251"/>
    <cellStyle name="styleSeriesAttributes 2 3 5" xfId="23706"/>
    <cellStyle name="styleSeriesAttributes 2 3 5 2" xfId="40416"/>
    <cellStyle name="styleSeriesAttributes 2 3 6" xfId="28462"/>
    <cellStyle name="styleSeriesAttributes 2 4" xfId="11973"/>
    <cellStyle name="styleSeriesAttributes 2 4 2" xfId="14647"/>
    <cellStyle name="styleSeriesAttributes 2 4 2 2" xfId="20410"/>
    <cellStyle name="styleSeriesAttributes 2 4 2 2 2" xfId="37078"/>
    <cellStyle name="styleSeriesAttributes 2 4 2 3" xfId="23550"/>
    <cellStyle name="styleSeriesAttributes 2 4 2 3 2" xfId="40259"/>
    <cellStyle name="styleSeriesAttributes 2 4 2 4" xfId="26332"/>
    <cellStyle name="styleSeriesAttributes 2 4 2 4 2" xfId="43073"/>
    <cellStyle name="styleSeriesAttributes 2 4 2 5" xfId="31318"/>
    <cellStyle name="styleSeriesAttributes 2 4 3" xfId="18124"/>
    <cellStyle name="styleSeriesAttributes 2 4 3 2" xfId="34799"/>
    <cellStyle name="styleSeriesAttributes 2 4 4" xfId="21377"/>
    <cellStyle name="styleSeriesAttributes 2 4 4 2" xfId="38050"/>
    <cellStyle name="styleSeriesAttributes 2 4 5" xfId="24427"/>
    <cellStyle name="styleSeriesAttributes 2 4 5 2" xfId="41146"/>
    <cellStyle name="styleSeriesAttributes 2 4 6" xfId="28721"/>
    <cellStyle name="styleSeriesAttributes 2 5" xfId="12719"/>
    <cellStyle name="styleSeriesAttributes 2 5 2" xfId="15338"/>
    <cellStyle name="styleSeriesAttributes 2 5 2 2" xfId="20981"/>
    <cellStyle name="styleSeriesAttributes 2 5 2 2 2" xfId="37650"/>
    <cellStyle name="styleSeriesAttributes 2 5 2 3" xfId="24095"/>
    <cellStyle name="styleSeriesAttributes 2 5 2 3 2" xfId="40812"/>
    <cellStyle name="styleSeriesAttributes 2 5 2 4" xfId="26824"/>
    <cellStyle name="styleSeriesAttributes 2 5 2 4 2" xfId="43565"/>
    <cellStyle name="styleSeriesAttributes 2 5 2 5" xfId="32009"/>
    <cellStyle name="styleSeriesAttributes 2 5 3" xfId="18736"/>
    <cellStyle name="styleSeriesAttributes 2 5 3 2" xfId="35413"/>
    <cellStyle name="styleSeriesAttributes 2 5 4" xfId="21947"/>
    <cellStyle name="styleSeriesAttributes 2 5 4 2" xfId="38629"/>
    <cellStyle name="styleSeriesAttributes 2 5 5" xfId="24911"/>
    <cellStyle name="styleSeriesAttributes 2 5 5 2" xfId="41638"/>
    <cellStyle name="styleSeriesAttributes 2 5 6" xfId="29411"/>
    <cellStyle name="styleSeriesAttributes 2 6" xfId="13894"/>
    <cellStyle name="styleSeriesAttributes 2 6 2" xfId="19691"/>
    <cellStyle name="styleSeriesAttributes 2 6 2 2" xfId="36361"/>
    <cellStyle name="styleSeriesAttributes 2 6 3" xfId="22842"/>
    <cellStyle name="styleSeriesAttributes 2 6 3 2" xfId="39544"/>
    <cellStyle name="styleSeriesAttributes 2 6 4" xfId="25661"/>
    <cellStyle name="styleSeriesAttributes 2 6 4 2" xfId="42400"/>
    <cellStyle name="styleSeriesAttributes 2 6 5" xfId="30567"/>
    <cellStyle name="styleSeriesAttributes 2 7" xfId="17386"/>
    <cellStyle name="styleSeriesAttributes 2 7 2" xfId="34062"/>
    <cellStyle name="styleSeriesAttributes 2 8" xfId="16250"/>
    <cellStyle name="styleSeriesAttributes 2 8 2" xfId="32915"/>
    <cellStyle name="styleSeriesAttributes 2 9" xfId="16553"/>
    <cellStyle name="styleSeriesAttributes 2 9 2" xfId="33226"/>
    <cellStyle name="styleSeriesAttributes 3" xfId="11711"/>
    <cellStyle name="styleSeriesAttributes 3 2" xfId="14385"/>
    <cellStyle name="styleSeriesAttributes 3 2 2" xfId="20148"/>
    <cellStyle name="styleSeriesAttributes 3 2 2 2" xfId="36817"/>
    <cellStyle name="styleSeriesAttributes 3 2 3" xfId="23290"/>
    <cellStyle name="styleSeriesAttributes 3 2 3 2" xfId="39997"/>
    <cellStyle name="styleSeriesAttributes 3 2 4" xfId="26071"/>
    <cellStyle name="styleSeriesAttributes 3 2 4 2" xfId="42811"/>
    <cellStyle name="styleSeriesAttributes 3 2 5" xfId="31057"/>
    <cellStyle name="styleSeriesAttributes 3 3" xfId="17862"/>
    <cellStyle name="styleSeriesAttributes 3 3 2" xfId="34538"/>
    <cellStyle name="styleSeriesAttributes 3 4" xfId="19018"/>
    <cellStyle name="styleSeriesAttributes 3 4 2" xfId="35689"/>
    <cellStyle name="styleSeriesAttributes 3 5" xfId="22154"/>
    <cellStyle name="styleSeriesAttributes 3 5 2" xfId="38837"/>
    <cellStyle name="styleSeriesAttributes 3 6" xfId="28461"/>
    <cellStyle name="styleSeriesAttributes 4" xfId="11972"/>
    <cellStyle name="styleSeriesAttributes 4 2" xfId="14646"/>
    <cellStyle name="styleSeriesAttributes 4 2 2" xfId="20409"/>
    <cellStyle name="styleSeriesAttributes 4 2 2 2" xfId="37077"/>
    <cellStyle name="styleSeriesAttributes 4 2 3" xfId="23549"/>
    <cellStyle name="styleSeriesAttributes 4 2 3 2" xfId="40258"/>
    <cellStyle name="styleSeriesAttributes 4 2 4" xfId="26331"/>
    <cellStyle name="styleSeriesAttributes 4 2 4 2" xfId="43072"/>
    <cellStyle name="styleSeriesAttributes 4 2 5" xfId="31317"/>
    <cellStyle name="styleSeriesAttributes 4 3" xfId="18123"/>
    <cellStyle name="styleSeriesAttributes 4 3 2" xfId="34798"/>
    <cellStyle name="styleSeriesAttributes 4 4" xfId="21376"/>
    <cellStyle name="styleSeriesAttributes 4 4 2" xfId="38049"/>
    <cellStyle name="styleSeriesAttributes 4 5" xfId="24426"/>
    <cellStyle name="styleSeriesAttributes 4 5 2" xfId="41145"/>
    <cellStyle name="styleSeriesAttributes 4 6" xfId="28720"/>
    <cellStyle name="styleSeriesAttributes 5" xfId="12718"/>
    <cellStyle name="styleSeriesAttributes 5 2" xfId="15337"/>
    <cellStyle name="styleSeriesAttributes 5 2 2" xfId="20980"/>
    <cellStyle name="styleSeriesAttributes 5 2 2 2" xfId="37649"/>
    <cellStyle name="styleSeriesAttributes 5 2 3" xfId="24094"/>
    <cellStyle name="styleSeriesAttributes 5 2 3 2" xfId="40811"/>
    <cellStyle name="styleSeriesAttributes 5 2 4" xfId="26823"/>
    <cellStyle name="styleSeriesAttributes 5 2 4 2" xfId="43564"/>
    <cellStyle name="styleSeriesAttributes 5 2 5" xfId="32008"/>
    <cellStyle name="styleSeriesAttributes 5 3" xfId="18735"/>
    <cellStyle name="styleSeriesAttributes 5 3 2" xfId="35412"/>
    <cellStyle name="styleSeriesAttributes 5 4" xfId="21946"/>
    <cellStyle name="styleSeriesAttributes 5 4 2" xfId="38628"/>
    <cellStyle name="styleSeriesAttributes 5 5" xfId="24910"/>
    <cellStyle name="styleSeriesAttributes 5 5 2" xfId="41637"/>
    <cellStyle name="styleSeriesAttributes 5 6" xfId="29410"/>
    <cellStyle name="styleSeriesAttributes 6" xfId="13893"/>
    <cellStyle name="styleSeriesAttributes 6 2" xfId="19690"/>
    <cellStyle name="styleSeriesAttributes 6 2 2" xfId="36360"/>
    <cellStyle name="styleSeriesAttributes 6 3" xfId="22841"/>
    <cellStyle name="styleSeriesAttributes 6 3 2" xfId="39543"/>
    <cellStyle name="styleSeriesAttributes 6 4" xfId="25660"/>
    <cellStyle name="styleSeriesAttributes 6 4 2" xfId="42399"/>
    <cellStyle name="styleSeriesAttributes 6 5" xfId="30566"/>
    <cellStyle name="styleSeriesAttributes 7" xfId="17385"/>
    <cellStyle name="styleSeriesAttributes 7 2" xfId="34061"/>
    <cellStyle name="styleSeriesAttributes 8" xfId="15774"/>
    <cellStyle name="styleSeriesAttributes 8 2" xfId="32436"/>
    <cellStyle name="styleSeriesAttributes 9" xfId="22647"/>
    <cellStyle name="styleSeriesAttributes 9 2" xfId="39347"/>
    <cellStyle name="styleSeriesData" xfId="11214"/>
    <cellStyle name="styleSeriesData 10" xfId="27976"/>
    <cellStyle name="styleSeriesData 2" xfId="11215"/>
    <cellStyle name="styleSeriesData 2 10" xfId="27977"/>
    <cellStyle name="styleSeriesData 2 2" xfId="11234"/>
    <cellStyle name="styleSeriesData 2 2 2" xfId="11730"/>
    <cellStyle name="styleSeriesData 2 2 2 2" xfId="14404"/>
    <cellStyle name="styleSeriesData 2 2 2 2 2" xfId="20167"/>
    <cellStyle name="styleSeriesData 2 2 2 2 2 2" xfId="36836"/>
    <cellStyle name="styleSeriesData 2 2 2 2 3" xfId="23309"/>
    <cellStyle name="styleSeriesData 2 2 2 2 3 2" xfId="40016"/>
    <cellStyle name="styleSeriesData 2 2 2 2 4" xfId="26090"/>
    <cellStyle name="styleSeriesData 2 2 2 2 4 2" xfId="42830"/>
    <cellStyle name="styleSeriesData 2 2 2 2 5" xfId="31076"/>
    <cellStyle name="styleSeriesData 2 2 2 3" xfId="17881"/>
    <cellStyle name="styleSeriesData 2 2 2 3 2" xfId="34557"/>
    <cellStyle name="styleSeriesData 2 2 2 4" xfId="19074"/>
    <cellStyle name="styleSeriesData 2 2 2 4 2" xfId="35744"/>
    <cellStyle name="styleSeriesData 2 2 2 5" xfId="16202"/>
    <cellStyle name="styleSeriesData 2 2 2 5 2" xfId="32868"/>
    <cellStyle name="styleSeriesData 2 2 2 6" xfId="28480"/>
    <cellStyle name="styleSeriesData 2 2 3" xfId="11991"/>
    <cellStyle name="styleSeriesData 2 2 3 2" xfId="14665"/>
    <cellStyle name="styleSeriesData 2 2 3 2 2" xfId="20428"/>
    <cellStyle name="styleSeriesData 2 2 3 2 2 2" xfId="37096"/>
    <cellStyle name="styleSeriesData 2 2 3 2 3" xfId="23568"/>
    <cellStyle name="styleSeriesData 2 2 3 2 3 2" xfId="40277"/>
    <cellStyle name="styleSeriesData 2 2 3 2 4" xfId="26350"/>
    <cellStyle name="styleSeriesData 2 2 3 2 4 2" xfId="43091"/>
    <cellStyle name="styleSeriesData 2 2 3 2 5" xfId="31336"/>
    <cellStyle name="styleSeriesData 2 2 3 3" xfId="18142"/>
    <cellStyle name="styleSeriesData 2 2 3 3 2" xfId="34817"/>
    <cellStyle name="styleSeriesData 2 2 3 4" xfId="21395"/>
    <cellStyle name="styleSeriesData 2 2 3 4 2" xfId="38068"/>
    <cellStyle name="styleSeriesData 2 2 3 5" xfId="24445"/>
    <cellStyle name="styleSeriesData 2 2 3 5 2" xfId="41164"/>
    <cellStyle name="styleSeriesData 2 2 3 6" xfId="28739"/>
    <cellStyle name="styleSeriesData 2 2 4" xfId="12737"/>
    <cellStyle name="styleSeriesData 2 2 4 2" xfId="15356"/>
    <cellStyle name="styleSeriesData 2 2 4 2 2" xfId="20999"/>
    <cellStyle name="styleSeriesData 2 2 4 2 2 2" xfId="37668"/>
    <cellStyle name="styleSeriesData 2 2 4 2 3" xfId="24113"/>
    <cellStyle name="styleSeriesData 2 2 4 2 3 2" xfId="40830"/>
    <cellStyle name="styleSeriesData 2 2 4 2 4" xfId="26842"/>
    <cellStyle name="styleSeriesData 2 2 4 2 4 2" xfId="43583"/>
    <cellStyle name="styleSeriesData 2 2 4 2 5" xfId="32027"/>
    <cellStyle name="styleSeriesData 2 2 4 3" xfId="18754"/>
    <cellStyle name="styleSeriesData 2 2 4 3 2" xfId="35431"/>
    <cellStyle name="styleSeriesData 2 2 4 4" xfId="21965"/>
    <cellStyle name="styleSeriesData 2 2 4 4 2" xfId="38647"/>
    <cellStyle name="styleSeriesData 2 2 4 5" xfId="24929"/>
    <cellStyle name="styleSeriesData 2 2 4 5 2" xfId="41656"/>
    <cellStyle name="styleSeriesData 2 2 4 6" xfId="29429"/>
    <cellStyle name="styleSeriesData 2 2 5" xfId="13912"/>
    <cellStyle name="styleSeriesData 2 2 5 2" xfId="19709"/>
    <cellStyle name="styleSeriesData 2 2 5 2 2" xfId="36379"/>
    <cellStyle name="styleSeriesData 2 2 5 3" xfId="22860"/>
    <cellStyle name="styleSeriesData 2 2 5 3 2" xfId="39562"/>
    <cellStyle name="styleSeriesData 2 2 5 4" xfId="25679"/>
    <cellStyle name="styleSeriesData 2 2 5 4 2" xfId="42418"/>
    <cellStyle name="styleSeriesData 2 2 5 5" xfId="30585"/>
    <cellStyle name="styleSeriesData 2 2 6" xfId="17406"/>
    <cellStyle name="styleSeriesData 2 2 6 2" xfId="34082"/>
    <cellStyle name="styleSeriesData 2 2 7" xfId="19725"/>
    <cellStyle name="styleSeriesData 2 2 7 2" xfId="36395"/>
    <cellStyle name="styleSeriesData 2 2 8" xfId="22406"/>
    <cellStyle name="styleSeriesData 2 2 8 2" xfId="39099"/>
    <cellStyle name="styleSeriesData 2 2 9" xfId="27993"/>
    <cellStyle name="styleSeriesData 2 3" xfId="11714"/>
    <cellStyle name="styleSeriesData 2 3 2" xfId="14388"/>
    <cellStyle name="styleSeriesData 2 3 2 2" xfId="20151"/>
    <cellStyle name="styleSeriesData 2 3 2 2 2" xfId="36820"/>
    <cellStyle name="styleSeriesData 2 3 2 3" xfId="23293"/>
    <cellStyle name="styleSeriesData 2 3 2 3 2" xfId="40000"/>
    <cellStyle name="styleSeriesData 2 3 2 4" xfId="26074"/>
    <cellStyle name="styleSeriesData 2 3 2 4 2" xfId="42814"/>
    <cellStyle name="styleSeriesData 2 3 2 5" xfId="31060"/>
    <cellStyle name="styleSeriesData 2 3 3" xfId="17865"/>
    <cellStyle name="styleSeriesData 2 3 3 2" xfId="34541"/>
    <cellStyle name="styleSeriesData 2 3 4" xfId="19338"/>
    <cellStyle name="styleSeriesData 2 3 4 2" xfId="36008"/>
    <cellStyle name="styleSeriesData 2 3 5" xfId="22389"/>
    <cellStyle name="styleSeriesData 2 3 5 2" xfId="39082"/>
    <cellStyle name="styleSeriesData 2 3 6" xfId="28464"/>
    <cellStyle name="styleSeriesData 2 4" xfId="11975"/>
    <cellStyle name="styleSeriesData 2 4 2" xfId="14649"/>
    <cellStyle name="styleSeriesData 2 4 2 2" xfId="20412"/>
    <cellStyle name="styleSeriesData 2 4 2 2 2" xfId="37080"/>
    <cellStyle name="styleSeriesData 2 4 2 3" xfId="23552"/>
    <cellStyle name="styleSeriesData 2 4 2 3 2" xfId="40261"/>
    <cellStyle name="styleSeriesData 2 4 2 4" xfId="26334"/>
    <cellStyle name="styleSeriesData 2 4 2 4 2" xfId="43075"/>
    <cellStyle name="styleSeriesData 2 4 2 5" xfId="31320"/>
    <cellStyle name="styleSeriesData 2 4 3" xfId="18126"/>
    <cellStyle name="styleSeriesData 2 4 3 2" xfId="34801"/>
    <cellStyle name="styleSeriesData 2 4 4" xfId="21379"/>
    <cellStyle name="styleSeriesData 2 4 4 2" xfId="38052"/>
    <cellStyle name="styleSeriesData 2 4 5" xfId="24429"/>
    <cellStyle name="styleSeriesData 2 4 5 2" xfId="41148"/>
    <cellStyle name="styleSeriesData 2 4 6" xfId="28723"/>
    <cellStyle name="styleSeriesData 2 5" xfId="12721"/>
    <cellStyle name="styleSeriesData 2 5 2" xfId="15340"/>
    <cellStyle name="styleSeriesData 2 5 2 2" xfId="20983"/>
    <cellStyle name="styleSeriesData 2 5 2 2 2" xfId="37652"/>
    <cellStyle name="styleSeriesData 2 5 2 3" xfId="24097"/>
    <cellStyle name="styleSeriesData 2 5 2 3 2" xfId="40814"/>
    <cellStyle name="styleSeriesData 2 5 2 4" xfId="26826"/>
    <cellStyle name="styleSeriesData 2 5 2 4 2" xfId="43567"/>
    <cellStyle name="styleSeriesData 2 5 2 5" xfId="32011"/>
    <cellStyle name="styleSeriesData 2 5 3" xfId="18738"/>
    <cellStyle name="styleSeriesData 2 5 3 2" xfId="35415"/>
    <cellStyle name="styleSeriesData 2 5 4" xfId="21949"/>
    <cellStyle name="styleSeriesData 2 5 4 2" xfId="38631"/>
    <cellStyle name="styleSeriesData 2 5 5" xfId="24913"/>
    <cellStyle name="styleSeriesData 2 5 5 2" xfId="41640"/>
    <cellStyle name="styleSeriesData 2 5 6" xfId="29413"/>
    <cellStyle name="styleSeriesData 2 6" xfId="13896"/>
    <cellStyle name="styleSeriesData 2 6 2" xfId="19693"/>
    <cellStyle name="styleSeriesData 2 6 2 2" xfId="36363"/>
    <cellStyle name="styleSeriesData 2 6 3" xfId="22844"/>
    <cellStyle name="styleSeriesData 2 6 3 2" xfId="39546"/>
    <cellStyle name="styleSeriesData 2 6 4" xfId="25663"/>
    <cellStyle name="styleSeriesData 2 6 4 2" xfId="42402"/>
    <cellStyle name="styleSeriesData 2 6 5" xfId="30569"/>
    <cellStyle name="styleSeriesData 2 7" xfId="17388"/>
    <cellStyle name="styleSeriesData 2 7 2" xfId="34064"/>
    <cellStyle name="styleSeriesData 2 8" xfId="15772"/>
    <cellStyle name="styleSeriesData 2 8 2" xfId="32434"/>
    <cellStyle name="styleSeriesData 2 9" xfId="24251"/>
    <cellStyle name="styleSeriesData 2 9 2" xfId="40968"/>
    <cellStyle name="styleSeriesData 3" xfId="11713"/>
    <cellStyle name="styleSeriesData 3 2" xfId="14387"/>
    <cellStyle name="styleSeriesData 3 2 2" xfId="20150"/>
    <cellStyle name="styleSeriesData 3 2 2 2" xfId="36819"/>
    <cellStyle name="styleSeriesData 3 2 3" xfId="23292"/>
    <cellStyle name="styleSeriesData 3 2 3 2" xfId="39999"/>
    <cellStyle name="styleSeriesData 3 2 4" xfId="26073"/>
    <cellStyle name="styleSeriesData 3 2 4 2" xfId="42813"/>
    <cellStyle name="styleSeriesData 3 2 5" xfId="31059"/>
    <cellStyle name="styleSeriesData 3 3" xfId="17864"/>
    <cellStyle name="styleSeriesData 3 3 2" xfId="34540"/>
    <cellStyle name="styleSeriesData 3 4" xfId="18298"/>
    <cellStyle name="styleSeriesData 3 4 2" xfId="34973"/>
    <cellStyle name="styleSeriesData 3 5" xfId="21533"/>
    <cellStyle name="styleSeriesData 3 5 2" xfId="38207"/>
    <cellStyle name="styleSeriesData 3 6" xfId="28463"/>
    <cellStyle name="styleSeriesData 4" xfId="11974"/>
    <cellStyle name="styleSeriesData 4 2" xfId="14648"/>
    <cellStyle name="styleSeriesData 4 2 2" xfId="20411"/>
    <cellStyle name="styleSeriesData 4 2 2 2" xfId="37079"/>
    <cellStyle name="styleSeriesData 4 2 3" xfId="23551"/>
    <cellStyle name="styleSeriesData 4 2 3 2" xfId="40260"/>
    <cellStyle name="styleSeriesData 4 2 4" xfId="26333"/>
    <cellStyle name="styleSeriesData 4 2 4 2" xfId="43074"/>
    <cellStyle name="styleSeriesData 4 2 5" xfId="31319"/>
    <cellStyle name="styleSeriesData 4 3" xfId="18125"/>
    <cellStyle name="styleSeriesData 4 3 2" xfId="34800"/>
    <cellStyle name="styleSeriesData 4 4" xfId="21378"/>
    <cellStyle name="styleSeriesData 4 4 2" xfId="38051"/>
    <cellStyle name="styleSeriesData 4 5" xfId="24428"/>
    <cellStyle name="styleSeriesData 4 5 2" xfId="41147"/>
    <cellStyle name="styleSeriesData 4 6" xfId="28722"/>
    <cellStyle name="styleSeriesData 5" xfId="12720"/>
    <cellStyle name="styleSeriesData 5 2" xfId="15339"/>
    <cellStyle name="styleSeriesData 5 2 2" xfId="20982"/>
    <cellStyle name="styleSeriesData 5 2 2 2" xfId="37651"/>
    <cellStyle name="styleSeriesData 5 2 3" xfId="24096"/>
    <cellStyle name="styleSeriesData 5 2 3 2" xfId="40813"/>
    <cellStyle name="styleSeriesData 5 2 4" xfId="26825"/>
    <cellStyle name="styleSeriesData 5 2 4 2" xfId="43566"/>
    <cellStyle name="styleSeriesData 5 2 5" xfId="32010"/>
    <cellStyle name="styleSeriesData 5 3" xfId="18737"/>
    <cellStyle name="styleSeriesData 5 3 2" xfId="35414"/>
    <cellStyle name="styleSeriesData 5 4" xfId="21948"/>
    <cellStyle name="styleSeriesData 5 4 2" xfId="38630"/>
    <cellStyle name="styleSeriesData 5 5" xfId="24912"/>
    <cellStyle name="styleSeriesData 5 5 2" xfId="41639"/>
    <cellStyle name="styleSeriesData 5 6" xfId="29412"/>
    <cellStyle name="styleSeriesData 6" xfId="13895"/>
    <cellStyle name="styleSeriesData 6 2" xfId="19692"/>
    <cellStyle name="styleSeriesData 6 2 2" xfId="36362"/>
    <cellStyle name="styleSeriesData 6 3" xfId="22843"/>
    <cellStyle name="styleSeriesData 6 3 2" xfId="39545"/>
    <cellStyle name="styleSeriesData 6 4" xfId="25662"/>
    <cellStyle name="styleSeriesData 6 4 2" xfId="42401"/>
    <cellStyle name="styleSeriesData 6 5" xfId="30568"/>
    <cellStyle name="styleSeriesData 7" xfId="17387"/>
    <cellStyle name="styleSeriesData 7 2" xfId="34063"/>
    <cellStyle name="styleSeriesData 8" xfId="15773"/>
    <cellStyle name="styleSeriesData 8 2" xfId="32435"/>
    <cellStyle name="styleSeriesData 9" xfId="22992"/>
    <cellStyle name="styleSeriesData 9 2" xfId="39694"/>
    <cellStyle name="styleSeriesDataForecast" xfId="11216"/>
    <cellStyle name="styleSeriesDataForecast 10" xfId="27978"/>
    <cellStyle name="styleSeriesDataForecast 2" xfId="11217"/>
    <cellStyle name="styleSeriesDataForecast 2 10" xfId="27979"/>
    <cellStyle name="styleSeriesDataForecast 2 2" xfId="11235"/>
    <cellStyle name="styleSeriesDataForecast 2 2 2" xfId="11731"/>
    <cellStyle name="styleSeriesDataForecast 2 2 2 2" xfId="14405"/>
    <cellStyle name="styleSeriesDataForecast 2 2 2 2 2" xfId="20168"/>
    <cellStyle name="styleSeriesDataForecast 2 2 2 2 2 2" xfId="36837"/>
    <cellStyle name="styleSeriesDataForecast 2 2 2 2 3" xfId="23310"/>
    <cellStyle name="styleSeriesDataForecast 2 2 2 2 3 2" xfId="40017"/>
    <cellStyle name="styleSeriesDataForecast 2 2 2 2 4" xfId="26091"/>
    <cellStyle name="styleSeriesDataForecast 2 2 2 2 4 2" xfId="42831"/>
    <cellStyle name="styleSeriesDataForecast 2 2 2 2 5" xfId="31077"/>
    <cellStyle name="styleSeriesDataForecast 2 2 2 3" xfId="17882"/>
    <cellStyle name="styleSeriesDataForecast 2 2 2 3 2" xfId="34558"/>
    <cellStyle name="styleSeriesDataForecast 2 2 2 4" xfId="20638"/>
    <cellStyle name="styleSeriesDataForecast 2 2 2 4 2" xfId="37306"/>
    <cellStyle name="styleSeriesDataForecast 2 2 2 5" xfId="16679"/>
    <cellStyle name="styleSeriesDataForecast 2 2 2 5 2" xfId="33353"/>
    <cellStyle name="styleSeriesDataForecast 2 2 2 6" xfId="28481"/>
    <cellStyle name="styleSeriesDataForecast 2 2 3" xfId="11992"/>
    <cellStyle name="styleSeriesDataForecast 2 2 3 2" xfId="14666"/>
    <cellStyle name="styleSeriesDataForecast 2 2 3 2 2" xfId="20429"/>
    <cellStyle name="styleSeriesDataForecast 2 2 3 2 2 2" xfId="37097"/>
    <cellStyle name="styleSeriesDataForecast 2 2 3 2 3" xfId="23569"/>
    <cellStyle name="styleSeriesDataForecast 2 2 3 2 3 2" xfId="40278"/>
    <cellStyle name="styleSeriesDataForecast 2 2 3 2 4" xfId="26351"/>
    <cellStyle name="styleSeriesDataForecast 2 2 3 2 4 2" xfId="43092"/>
    <cellStyle name="styleSeriesDataForecast 2 2 3 2 5" xfId="31337"/>
    <cellStyle name="styleSeriesDataForecast 2 2 3 3" xfId="18143"/>
    <cellStyle name="styleSeriesDataForecast 2 2 3 3 2" xfId="34818"/>
    <cellStyle name="styleSeriesDataForecast 2 2 3 4" xfId="21396"/>
    <cellStyle name="styleSeriesDataForecast 2 2 3 4 2" xfId="38069"/>
    <cellStyle name="styleSeriesDataForecast 2 2 3 5" xfId="24446"/>
    <cellStyle name="styleSeriesDataForecast 2 2 3 5 2" xfId="41165"/>
    <cellStyle name="styleSeriesDataForecast 2 2 3 6" xfId="28740"/>
    <cellStyle name="styleSeriesDataForecast 2 2 4" xfId="12738"/>
    <cellStyle name="styleSeriesDataForecast 2 2 4 2" xfId="15357"/>
    <cellStyle name="styleSeriesDataForecast 2 2 4 2 2" xfId="21000"/>
    <cellStyle name="styleSeriesDataForecast 2 2 4 2 2 2" xfId="37669"/>
    <cellStyle name="styleSeriesDataForecast 2 2 4 2 3" xfId="24114"/>
    <cellStyle name="styleSeriesDataForecast 2 2 4 2 3 2" xfId="40831"/>
    <cellStyle name="styleSeriesDataForecast 2 2 4 2 4" xfId="26843"/>
    <cellStyle name="styleSeriesDataForecast 2 2 4 2 4 2" xfId="43584"/>
    <cellStyle name="styleSeriesDataForecast 2 2 4 2 5" xfId="32028"/>
    <cellStyle name="styleSeriesDataForecast 2 2 4 3" xfId="18755"/>
    <cellStyle name="styleSeriesDataForecast 2 2 4 3 2" xfId="35432"/>
    <cellStyle name="styleSeriesDataForecast 2 2 4 4" xfId="21966"/>
    <cellStyle name="styleSeriesDataForecast 2 2 4 4 2" xfId="38648"/>
    <cellStyle name="styleSeriesDataForecast 2 2 4 5" xfId="24930"/>
    <cellStyle name="styleSeriesDataForecast 2 2 4 5 2" xfId="41657"/>
    <cellStyle name="styleSeriesDataForecast 2 2 4 6" xfId="29430"/>
    <cellStyle name="styleSeriesDataForecast 2 2 5" xfId="13913"/>
    <cellStyle name="styleSeriesDataForecast 2 2 5 2" xfId="19710"/>
    <cellStyle name="styleSeriesDataForecast 2 2 5 2 2" xfId="36380"/>
    <cellStyle name="styleSeriesDataForecast 2 2 5 3" xfId="22861"/>
    <cellStyle name="styleSeriesDataForecast 2 2 5 3 2" xfId="39563"/>
    <cellStyle name="styleSeriesDataForecast 2 2 5 4" xfId="25680"/>
    <cellStyle name="styleSeriesDataForecast 2 2 5 4 2" xfId="42419"/>
    <cellStyle name="styleSeriesDataForecast 2 2 5 5" xfId="30586"/>
    <cellStyle name="styleSeriesDataForecast 2 2 6" xfId="17407"/>
    <cellStyle name="styleSeriesDataForecast 2 2 6 2" xfId="34083"/>
    <cellStyle name="styleSeriesDataForecast 2 2 7" xfId="21021"/>
    <cellStyle name="styleSeriesDataForecast 2 2 7 2" xfId="37690"/>
    <cellStyle name="styleSeriesDataForecast 2 2 8" xfId="15958"/>
    <cellStyle name="styleSeriesDataForecast 2 2 8 2" xfId="32624"/>
    <cellStyle name="styleSeriesDataForecast 2 2 9" xfId="27994"/>
    <cellStyle name="styleSeriesDataForecast 2 3" xfId="11716"/>
    <cellStyle name="styleSeriesDataForecast 2 3 2" xfId="14390"/>
    <cellStyle name="styleSeriesDataForecast 2 3 2 2" xfId="20153"/>
    <cellStyle name="styleSeriesDataForecast 2 3 2 2 2" xfId="36822"/>
    <cellStyle name="styleSeriesDataForecast 2 3 2 3" xfId="23295"/>
    <cellStyle name="styleSeriesDataForecast 2 3 2 3 2" xfId="40002"/>
    <cellStyle name="styleSeriesDataForecast 2 3 2 4" xfId="26076"/>
    <cellStyle name="styleSeriesDataForecast 2 3 2 4 2" xfId="42816"/>
    <cellStyle name="styleSeriesDataForecast 2 3 2 5" xfId="31062"/>
    <cellStyle name="styleSeriesDataForecast 2 3 3" xfId="17867"/>
    <cellStyle name="styleSeriesDataForecast 2 3 3 2" xfId="34543"/>
    <cellStyle name="styleSeriesDataForecast 2 3 4" xfId="19717"/>
    <cellStyle name="styleSeriesDataForecast 2 3 4 2" xfId="36387"/>
    <cellStyle name="styleSeriesDataForecast 2 3 5" xfId="22777"/>
    <cellStyle name="styleSeriesDataForecast 2 3 5 2" xfId="39477"/>
    <cellStyle name="styleSeriesDataForecast 2 3 6" xfId="28466"/>
    <cellStyle name="styleSeriesDataForecast 2 4" xfId="11977"/>
    <cellStyle name="styleSeriesDataForecast 2 4 2" xfId="14651"/>
    <cellStyle name="styleSeriesDataForecast 2 4 2 2" xfId="20414"/>
    <cellStyle name="styleSeriesDataForecast 2 4 2 2 2" xfId="37082"/>
    <cellStyle name="styleSeriesDataForecast 2 4 2 3" xfId="23554"/>
    <cellStyle name="styleSeriesDataForecast 2 4 2 3 2" xfId="40263"/>
    <cellStyle name="styleSeriesDataForecast 2 4 2 4" xfId="26336"/>
    <cellStyle name="styleSeriesDataForecast 2 4 2 4 2" xfId="43077"/>
    <cellStyle name="styleSeriesDataForecast 2 4 2 5" xfId="31322"/>
    <cellStyle name="styleSeriesDataForecast 2 4 3" xfId="18128"/>
    <cellStyle name="styleSeriesDataForecast 2 4 3 2" xfId="34803"/>
    <cellStyle name="styleSeriesDataForecast 2 4 4" xfId="21381"/>
    <cellStyle name="styleSeriesDataForecast 2 4 4 2" xfId="38054"/>
    <cellStyle name="styleSeriesDataForecast 2 4 5" xfId="24431"/>
    <cellStyle name="styleSeriesDataForecast 2 4 5 2" xfId="41150"/>
    <cellStyle name="styleSeriesDataForecast 2 4 6" xfId="28725"/>
    <cellStyle name="styleSeriesDataForecast 2 5" xfId="12723"/>
    <cellStyle name="styleSeriesDataForecast 2 5 2" xfId="15342"/>
    <cellStyle name="styleSeriesDataForecast 2 5 2 2" xfId="20985"/>
    <cellStyle name="styleSeriesDataForecast 2 5 2 2 2" xfId="37654"/>
    <cellStyle name="styleSeriesDataForecast 2 5 2 3" xfId="24099"/>
    <cellStyle name="styleSeriesDataForecast 2 5 2 3 2" xfId="40816"/>
    <cellStyle name="styleSeriesDataForecast 2 5 2 4" xfId="26828"/>
    <cellStyle name="styleSeriesDataForecast 2 5 2 4 2" xfId="43569"/>
    <cellStyle name="styleSeriesDataForecast 2 5 2 5" xfId="32013"/>
    <cellStyle name="styleSeriesDataForecast 2 5 3" xfId="18740"/>
    <cellStyle name="styleSeriesDataForecast 2 5 3 2" xfId="35417"/>
    <cellStyle name="styleSeriesDataForecast 2 5 4" xfId="21951"/>
    <cellStyle name="styleSeriesDataForecast 2 5 4 2" xfId="38633"/>
    <cellStyle name="styleSeriesDataForecast 2 5 5" xfId="24915"/>
    <cellStyle name="styleSeriesDataForecast 2 5 5 2" xfId="41642"/>
    <cellStyle name="styleSeriesDataForecast 2 5 6" xfId="29415"/>
    <cellStyle name="styleSeriesDataForecast 2 6" xfId="13898"/>
    <cellStyle name="styleSeriesDataForecast 2 6 2" xfId="19695"/>
    <cellStyle name="styleSeriesDataForecast 2 6 2 2" xfId="36365"/>
    <cellStyle name="styleSeriesDataForecast 2 6 3" xfId="22846"/>
    <cellStyle name="styleSeriesDataForecast 2 6 3 2" xfId="39548"/>
    <cellStyle name="styleSeriesDataForecast 2 6 4" xfId="25665"/>
    <cellStyle name="styleSeriesDataForecast 2 6 4 2" xfId="42404"/>
    <cellStyle name="styleSeriesDataForecast 2 6 5" xfId="30571"/>
    <cellStyle name="styleSeriesDataForecast 2 7" xfId="17390"/>
    <cellStyle name="styleSeriesDataForecast 2 7 2" xfId="34066"/>
    <cellStyle name="styleSeriesDataForecast 2 8" xfId="15770"/>
    <cellStyle name="styleSeriesDataForecast 2 8 2" xfId="32432"/>
    <cellStyle name="styleSeriesDataForecast 2 9" xfId="16501"/>
    <cellStyle name="styleSeriesDataForecast 2 9 2" xfId="33173"/>
    <cellStyle name="styleSeriesDataForecast 3" xfId="11715"/>
    <cellStyle name="styleSeriesDataForecast 3 2" xfId="14389"/>
    <cellStyle name="styleSeriesDataForecast 3 2 2" xfId="20152"/>
    <cellStyle name="styleSeriesDataForecast 3 2 2 2" xfId="36821"/>
    <cellStyle name="styleSeriesDataForecast 3 2 3" xfId="23294"/>
    <cellStyle name="styleSeriesDataForecast 3 2 3 2" xfId="40001"/>
    <cellStyle name="styleSeriesDataForecast 3 2 4" xfId="26075"/>
    <cellStyle name="styleSeriesDataForecast 3 2 4 2" xfId="42815"/>
    <cellStyle name="styleSeriesDataForecast 3 2 5" xfId="31061"/>
    <cellStyle name="styleSeriesDataForecast 3 3" xfId="17866"/>
    <cellStyle name="styleSeriesDataForecast 3 3 2" xfId="34542"/>
    <cellStyle name="styleSeriesDataForecast 3 4" xfId="17017"/>
    <cellStyle name="styleSeriesDataForecast 3 4 2" xfId="33693"/>
    <cellStyle name="styleSeriesDataForecast 3 5" xfId="15970"/>
    <cellStyle name="styleSeriesDataForecast 3 5 2" xfId="32636"/>
    <cellStyle name="styleSeriesDataForecast 3 6" xfId="28465"/>
    <cellStyle name="styleSeriesDataForecast 4" xfId="11976"/>
    <cellStyle name="styleSeriesDataForecast 4 2" xfId="14650"/>
    <cellStyle name="styleSeriesDataForecast 4 2 2" xfId="20413"/>
    <cellStyle name="styleSeriesDataForecast 4 2 2 2" xfId="37081"/>
    <cellStyle name="styleSeriesDataForecast 4 2 3" xfId="23553"/>
    <cellStyle name="styleSeriesDataForecast 4 2 3 2" xfId="40262"/>
    <cellStyle name="styleSeriesDataForecast 4 2 4" xfId="26335"/>
    <cellStyle name="styleSeriesDataForecast 4 2 4 2" xfId="43076"/>
    <cellStyle name="styleSeriesDataForecast 4 2 5" xfId="31321"/>
    <cellStyle name="styleSeriesDataForecast 4 3" xfId="18127"/>
    <cellStyle name="styleSeriesDataForecast 4 3 2" xfId="34802"/>
    <cellStyle name="styleSeriesDataForecast 4 4" xfId="21380"/>
    <cellStyle name="styleSeriesDataForecast 4 4 2" xfId="38053"/>
    <cellStyle name="styleSeriesDataForecast 4 5" xfId="24430"/>
    <cellStyle name="styleSeriesDataForecast 4 5 2" xfId="41149"/>
    <cellStyle name="styleSeriesDataForecast 4 6" xfId="28724"/>
    <cellStyle name="styleSeriesDataForecast 5" xfId="12722"/>
    <cellStyle name="styleSeriesDataForecast 5 2" xfId="15341"/>
    <cellStyle name="styleSeriesDataForecast 5 2 2" xfId="20984"/>
    <cellStyle name="styleSeriesDataForecast 5 2 2 2" xfId="37653"/>
    <cellStyle name="styleSeriesDataForecast 5 2 3" xfId="24098"/>
    <cellStyle name="styleSeriesDataForecast 5 2 3 2" xfId="40815"/>
    <cellStyle name="styleSeriesDataForecast 5 2 4" xfId="26827"/>
    <cellStyle name="styleSeriesDataForecast 5 2 4 2" xfId="43568"/>
    <cellStyle name="styleSeriesDataForecast 5 2 5" xfId="32012"/>
    <cellStyle name="styleSeriesDataForecast 5 3" xfId="18739"/>
    <cellStyle name="styleSeriesDataForecast 5 3 2" xfId="35416"/>
    <cellStyle name="styleSeriesDataForecast 5 4" xfId="21950"/>
    <cellStyle name="styleSeriesDataForecast 5 4 2" xfId="38632"/>
    <cellStyle name="styleSeriesDataForecast 5 5" xfId="24914"/>
    <cellStyle name="styleSeriesDataForecast 5 5 2" xfId="41641"/>
    <cellStyle name="styleSeriesDataForecast 5 6" xfId="29414"/>
    <cellStyle name="styleSeriesDataForecast 6" xfId="13897"/>
    <cellStyle name="styleSeriesDataForecast 6 2" xfId="19694"/>
    <cellStyle name="styleSeriesDataForecast 6 2 2" xfId="36364"/>
    <cellStyle name="styleSeriesDataForecast 6 3" xfId="22845"/>
    <cellStyle name="styleSeriesDataForecast 6 3 2" xfId="39547"/>
    <cellStyle name="styleSeriesDataForecast 6 4" xfId="25664"/>
    <cellStyle name="styleSeriesDataForecast 6 4 2" xfId="42403"/>
    <cellStyle name="styleSeriesDataForecast 6 5" xfId="30570"/>
    <cellStyle name="styleSeriesDataForecast 7" xfId="17389"/>
    <cellStyle name="styleSeriesDataForecast 7 2" xfId="34065"/>
    <cellStyle name="styleSeriesDataForecast 8" xfId="15771"/>
    <cellStyle name="styleSeriesDataForecast 8 2" xfId="32433"/>
    <cellStyle name="styleSeriesDataForecast 9" xfId="22105"/>
    <cellStyle name="styleSeriesDataForecast 9 2" xfId="38788"/>
    <cellStyle name="styleSeriesDataForecastNA" xfId="11218"/>
    <cellStyle name="styleSeriesDataForecastNA 10" xfId="27980"/>
    <cellStyle name="styleSeriesDataForecastNA 2" xfId="11219"/>
    <cellStyle name="styleSeriesDataForecastNA 2 10" xfId="27981"/>
    <cellStyle name="styleSeriesDataForecastNA 2 2" xfId="11236"/>
    <cellStyle name="styleSeriesDataForecastNA 2 2 2" xfId="11732"/>
    <cellStyle name="styleSeriesDataForecastNA 2 2 2 2" xfId="14406"/>
    <cellStyle name="styleSeriesDataForecastNA 2 2 2 2 2" xfId="20169"/>
    <cellStyle name="styleSeriesDataForecastNA 2 2 2 2 2 2" xfId="36838"/>
    <cellStyle name="styleSeriesDataForecastNA 2 2 2 2 3" xfId="23311"/>
    <cellStyle name="styleSeriesDataForecastNA 2 2 2 2 3 2" xfId="40018"/>
    <cellStyle name="styleSeriesDataForecastNA 2 2 2 2 4" xfId="26092"/>
    <cellStyle name="styleSeriesDataForecastNA 2 2 2 2 4 2" xfId="42832"/>
    <cellStyle name="styleSeriesDataForecastNA 2 2 2 2 5" xfId="31078"/>
    <cellStyle name="styleSeriesDataForecastNA 2 2 2 3" xfId="17883"/>
    <cellStyle name="styleSeriesDataForecastNA 2 2 2 3 2" xfId="34559"/>
    <cellStyle name="styleSeriesDataForecastNA 2 2 2 4" xfId="18351"/>
    <cellStyle name="styleSeriesDataForecastNA 2 2 2 4 2" xfId="35026"/>
    <cellStyle name="styleSeriesDataForecastNA 2 2 2 5" xfId="16872"/>
    <cellStyle name="styleSeriesDataForecastNA 2 2 2 5 2" xfId="33547"/>
    <cellStyle name="styleSeriesDataForecastNA 2 2 2 6" xfId="28482"/>
    <cellStyle name="styleSeriesDataForecastNA 2 2 3" xfId="11993"/>
    <cellStyle name="styleSeriesDataForecastNA 2 2 3 2" xfId="14667"/>
    <cellStyle name="styleSeriesDataForecastNA 2 2 3 2 2" xfId="20430"/>
    <cellStyle name="styleSeriesDataForecastNA 2 2 3 2 2 2" xfId="37098"/>
    <cellStyle name="styleSeriesDataForecastNA 2 2 3 2 3" xfId="23570"/>
    <cellStyle name="styleSeriesDataForecastNA 2 2 3 2 3 2" xfId="40279"/>
    <cellStyle name="styleSeriesDataForecastNA 2 2 3 2 4" xfId="26352"/>
    <cellStyle name="styleSeriesDataForecastNA 2 2 3 2 4 2" xfId="43093"/>
    <cellStyle name="styleSeriesDataForecastNA 2 2 3 2 5" xfId="31338"/>
    <cellStyle name="styleSeriesDataForecastNA 2 2 3 3" xfId="18144"/>
    <cellStyle name="styleSeriesDataForecastNA 2 2 3 3 2" xfId="34819"/>
    <cellStyle name="styleSeriesDataForecastNA 2 2 3 4" xfId="21397"/>
    <cellStyle name="styleSeriesDataForecastNA 2 2 3 4 2" xfId="38070"/>
    <cellStyle name="styleSeriesDataForecastNA 2 2 3 5" xfId="24447"/>
    <cellStyle name="styleSeriesDataForecastNA 2 2 3 5 2" xfId="41166"/>
    <cellStyle name="styleSeriesDataForecastNA 2 2 3 6" xfId="28741"/>
    <cellStyle name="styleSeriesDataForecastNA 2 2 4" xfId="12739"/>
    <cellStyle name="styleSeriesDataForecastNA 2 2 4 2" xfId="15358"/>
    <cellStyle name="styleSeriesDataForecastNA 2 2 4 2 2" xfId="21001"/>
    <cellStyle name="styleSeriesDataForecastNA 2 2 4 2 2 2" xfId="37670"/>
    <cellStyle name="styleSeriesDataForecastNA 2 2 4 2 3" xfId="24115"/>
    <cellStyle name="styleSeriesDataForecastNA 2 2 4 2 3 2" xfId="40832"/>
    <cellStyle name="styleSeriesDataForecastNA 2 2 4 2 4" xfId="26844"/>
    <cellStyle name="styleSeriesDataForecastNA 2 2 4 2 4 2" xfId="43585"/>
    <cellStyle name="styleSeriesDataForecastNA 2 2 4 2 5" xfId="32029"/>
    <cellStyle name="styleSeriesDataForecastNA 2 2 4 3" xfId="18756"/>
    <cellStyle name="styleSeriesDataForecastNA 2 2 4 3 2" xfId="35433"/>
    <cellStyle name="styleSeriesDataForecastNA 2 2 4 4" xfId="21967"/>
    <cellStyle name="styleSeriesDataForecastNA 2 2 4 4 2" xfId="38649"/>
    <cellStyle name="styleSeriesDataForecastNA 2 2 4 5" xfId="24931"/>
    <cellStyle name="styleSeriesDataForecastNA 2 2 4 5 2" xfId="41658"/>
    <cellStyle name="styleSeriesDataForecastNA 2 2 4 6" xfId="29431"/>
    <cellStyle name="styleSeriesDataForecastNA 2 2 5" xfId="13914"/>
    <cellStyle name="styleSeriesDataForecastNA 2 2 5 2" xfId="19711"/>
    <cellStyle name="styleSeriesDataForecastNA 2 2 5 2 2" xfId="36381"/>
    <cellStyle name="styleSeriesDataForecastNA 2 2 5 3" xfId="22862"/>
    <cellStyle name="styleSeriesDataForecastNA 2 2 5 3 2" xfId="39564"/>
    <cellStyle name="styleSeriesDataForecastNA 2 2 5 4" xfId="25681"/>
    <cellStyle name="styleSeriesDataForecastNA 2 2 5 4 2" xfId="42420"/>
    <cellStyle name="styleSeriesDataForecastNA 2 2 5 5" xfId="30587"/>
    <cellStyle name="styleSeriesDataForecastNA 2 2 6" xfId="17408"/>
    <cellStyle name="styleSeriesDataForecastNA 2 2 6 2" xfId="34084"/>
    <cellStyle name="styleSeriesDataForecastNA 2 2 7" xfId="18778"/>
    <cellStyle name="styleSeriesDataForecastNA 2 2 7 2" xfId="35456"/>
    <cellStyle name="styleSeriesDataForecastNA 2 2 8" xfId="22784"/>
    <cellStyle name="styleSeriesDataForecastNA 2 2 8 2" xfId="39485"/>
    <cellStyle name="styleSeriesDataForecastNA 2 2 9" xfId="27995"/>
    <cellStyle name="styleSeriesDataForecastNA 2 3" xfId="11718"/>
    <cellStyle name="styleSeriesDataForecastNA 2 3 2" xfId="14392"/>
    <cellStyle name="styleSeriesDataForecastNA 2 3 2 2" xfId="20155"/>
    <cellStyle name="styleSeriesDataForecastNA 2 3 2 2 2" xfId="36824"/>
    <cellStyle name="styleSeriesDataForecastNA 2 3 2 3" xfId="23297"/>
    <cellStyle name="styleSeriesDataForecastNA 2 3 2 3 2" xfId="40004"/>
    <cellStyle name="styleSeriesDataForecastNA 2 3 2 4" xfId="26078"/>
    <cellStyle name="styleSeriesDataForecastNA 2 3 2 4 2" xfId="42818"/>
    <cellStyle name="styleSeriesDataForecastNA 2 3 2 5" xfId="31064"/>
    <cellStyle name="styleSeriesDataForecastNA 2 3 3" xfId="17869"/>
    <cellStyle name="styleSeriesDataForecastNA 2 3 3 2" xfId="34545"/>
    <cellStyle name="styleSeriesDataForecastNA 2 3 4" xfId="18771"/>
    <cellStyle name="styleSeriesDataForecastNA 2 3 4 2" xfId="35448"/>
    <cellStyle name="styleSeriesDataForecastNA 2 3 5" xfId="21838"/>
    <cellStyle name="styleSeriesDataForecastNA 2 3 5 2" xfId="38516"/>
    <cellStyle name="styleSeriesDataForecastNA 2 3 6" xfId="28468"/>
    <cellStyle name="styleSeriesDataForecastNA 2 4" xfId="11979"/>
    <cellStyle name="styleSeriesDataForecastNA 2 4 2" xfId="14653"/>
    <cellStyle name="styleSeriesDataForecastNA 2 4 2 2" xfId="20416"/>
    <cellStyle name="styleSeriesDataForecastNA 2 4 2 2 2" xfId="37084"/>
    <cellStyle name="styleSeriesDataForecastNA 2 4 2 3" xfId="23556"/>
    <cellStyle name="styleSeriesDataForecastNA 2 4 2 3 2" xfId="40265"/>
    <cellStyle name="styleSeriesDataForecastNA 2 4 2 4" xfId="26338"/>
    <cellStyle name="styleSeriesDataForecastNA 2 4 2 4 2" xfId="43079"/>
    <cellStyle name="styleSeriesDataForecastNA 2 4 2 5" xfId="31324"/>
    <cellStyle name="styleSeriesDataForecastNA 2 4 3" xfId="18130"/>
    <cellStyle name="styleSeriesDataForecastNA 2 4 3 2" xfId="34805"/>
    <cellStyle name="styleSeriesDataForecastNA 2 4 4" xfId="21383"/>
    <cellStyle name="styleSeriesDataForecastNA 2 4 4 2" xfId="38056"/>
    <cellStyle name="styleSeriesDataForecastNA 2 4 5" xfId="24433"/>
    <cellStyle name="styleSeriesDataForecastNA 2 4 5 2" xfId="41152"/>
    <cellStyle name="styleSeriesDataForecastNA 2 4 6" xfId="28727"/>
    <cellStyle name="styleSeriesDataForecastNA 2 5" xfId="12725"/>
    <cellStyle name="styleSeriesDataForecastNA 2 5 2" xfId="15344"/>
    <cellStyle name="styleSeriesDataForecastNA 2 5 2 2" xfId="20987"/>
    <cellStyle name="styleSeriesDataForecastNA 2 5 2 2 2" xfId="37656"/>
    <cellStyle name="styleSeriesDataForecastNA 2 5 2 3" xfId="24101"/>
    <cellStyle name="styleSeriesDataForecastNA 2 5 2 3 2" xfId="40818"/>
    <cellStyle name="styleSeriesDataForecastNA 2 5 2 4" xfId="26830"/>
    <cellStyle name="styleSeriesDataForecastNA 2 5 2 4 2" xfId="43571"/>
    <cellStyle name="styleSeriesDataForecastNA 2 5 2 5" xfId="32015"/>
    <cellStyle name="styleSeriesDataForecastNA 2 5 3" xfId="18742"/>
    <cellStyle name="styleSeriesDataForecastNA 2 5 3 2" xfId="35419"/>
    <cellStyle name="styleSeriesDataForecastNA 2 5 4" xfId="21953"/>
    <cellStyle name="styleSeriesDataForecastNA 2 5 4 2" xfId="38635"/>
    <cellStyle name="styleSeriesDataForecastNA 2 5 5" xfId="24917"/>
    <cellStyle name="styleSeriesDataForecastNA 2 5 5 2" xfId="41644"/>
    <cellStyle name="styleSeriesDataForecastNA 2 5 6" xfId="29417"/>
    <cellStyle name="styleSeriesDataForecastNA 2 6" xfId="13900"/>
    <cellStyle name="styleSeriesDataForecastNA 2 6 2" xfId="19697"/>
    <cellStyle name="styleSeriesDataForecastNA 2 6 2 2" xfId="36367"/>
    <cellStyle name="styleSeriesDataForecastNA 2 6 3" xfId="22848"/>
    <cellStyle name="styleSeriesDataForecastNA 2 6 3 2" xfId="39550"/>
    <cellStyle name="styleSeriesDataForecastNA 2 6 4" xfId="25667"/>
    <cellStyle name="styleSeriesDataForecastNA 2 6 4 2" xfId="42406"/>
    <cellStyle name="styleSeriesDataForecastNA 2 6 5" xfId="30573"/>
    <cellStyle name="styleSeriesDataForecastNA 2 7" xfId="17392"/>
    <cellStyle name="styleSeriesDataForecastNA 2 7 2" xfId="34068"/>
    <cellStyle name="styleSeriesDataForecastNA 2 8" xfId="15768"/>
    <cellStyle name="styleSeriesDataForecastNA 2 8 2" xfId="32430"/>
    <cellStyle name="styleSeriesDataForecastNA 2 9" xfId="22279"/>
    <cellStyle name="styleSeriesDataForecastNA 2 9 2" xfId="38972"/>
    <cellStyle name="styleSeriesDataForecastNA 3" xfId="11717"/>
    <cellStyle name="styleSeriesDataForecastNA 3 2" xfId="14391"/>
    <cellStyle name="styleSeriesDataForecastNA 3 2 2" xfId="20154"/>
    <cellStyle name="styleSeriesDataForecastNA 3 2 2 2" xfId="36823"/>
    <cellStyle name="styleSeriesDataForecastNA 3 2 3" xfId="23296"/>
    <cellStyle name="styleSeriesDataForecastNA 3 2 3 2" xfId="40003"/>
    <cellStyle name="styleSeriesDataForecastNA 3 2 4" xfId="26077"/>
    <cellStyle name="styleSeriesDataForecastNA 3 2 4 2" xfId="42817"/>
    <cellStyle name="styleSeriesDataForecastNA 3 2 5" xfId="31063"/>
    <cellStyle name="styleSeriesDataForecastNA 3 3" xfId="17868"/>
    <cellStyle name="styleSeriesDataForecastNA 3 3 2" xfId="34544"/>
    <cellStyle name="styleSeriesDataForecastNA 3 4" xfId="21013"/>
    <cellStyle name="styleSeriesDataForecastNA 3 4 2" xfId="37682"/>
    <cellStyle name="styleSeriesDataForecastNA 3 5" xfId="23996"/>
    <cellStyle name="styleSeriesDataForecastNA 3 5 2" xfId="40709"/>
    <cellStyle name="styleSeriesDataForecastNA 3 6" xfId="28467"/>
    <cellStyle name="styleSeriesDataForecastNA 4" xfId="11978"/>
    <cellStyle name="styleSeriesDataForecastNA 4 2" xfId="14652"/>
    <cellStyle name="styleSeriesDataForecastNA 4 2 2" xfId="20415"/>
    <cellStyle name="styleSeriesDataForecastNA 4 2 2 2" xfId="37083"/>
    <cellStyle name="styleSeriesDataForecastNA 4 2 3" xfId="23555"/>
    <cellStyle name="styleSeriesDataForecastNA 4 2 3 2" xfId="40264"/>
    <cellStyle name="styleSeriesDataForecastNA 4 2 4" xfId="26337"/>
    <cellStyle name="styleSeriesDataForecastNA 4 2 4 2" xfId="43078"/>
    <cellStyle name="styleSeriesDataForecastNA 4 2 5" xfId="31323"/>
    <cellStyle name="styleSeriesDataForecastNA 4 3" xfId="18129"/>
    <cellStyle name="styleSeriesDataForecastNA 4 3 2" xfId="34804"/>
    <cellStyle name="styleSeriesDataForecastNA 4 4" xfId="21382"/>
    <cellStyle name="styleSeriesDataForecastNA 4 4 2" xfId="38055"/>
    <cellStyle name="styleSeriesDataForecastNA 4 5" xfId="24432"/>
    <cellStyle name="styleSeriesDataForecastNA 4 5 2" xfId="41151"/>
    <cellStyle name="styleSeriesDataForecastNA 4 6" xfId="28726"/>
    <cellStyle name="styleSeriesDataForecastNA 5" xfId="12724"/>
    <cellStyle name="styleSeriesDataForecastNA 5 2" xfId="15343"/>
    <cellStyle name="styleSeriesDataForecastNA 5 2 2" xfId="20986"/>
    <cellStyle name="styleSeriesDataForecastNA 5 2 2 2" xfId="37655"/>
    <cellStyle name="styleSeriesDataForecastNA 5 2 3" xfId="24100"/>
    <cellStyle name="styleSeriesDataForecastNA 5 2 3 2" xfId="40817"/>
    <cellStyle name="styleSeriesDataForecastNA 5 2 4" xfId="26829"/>
    <cellStyle name="styleSeriesDataForecastNA 5 2 4 2" xfId="43570"/>
    <cellStyle name="styleSeriesDataForecastNA 5 2 5" xfId="32014"/>
    <cellStyle name="styleSeriesDataForecastNA 5 3" xfId="18741"/>
    <cellStyle name="styleSeriesDataForecastNA 5 3 2" xfId="35418"/>
    <cellStyle name="styleSeriesDataForecastNA 5 4" xfId="21952"/>
    <cellStyle name="styleSeriesDataForecastNA 5 4 2" xfId="38634"/>
    <cellStyle name="styleSeriesDataForecastNA 5 5" xfId="24916"/>
    <cellStyle name="styleSeriesDataForecastNA 5 5 2" xfId="41643"/>
    <cellStyle name="styleSeriesDataForecastNA 5 6" xfId="29416"/>
    <cellStyle name="styleSeriesDataForecastNA 6" xfId="13899"/>
    <cellStyle name="styleSeriesDataForecastNA 6 2" xfId="19696"/>
    <cellStyle name="styleSeriesDataForecastNA 6 2 2" xfId="36366"/>
    <cellStyle name="styleSeriesDataForecastNA 6 3" xfId="22847"/>
    <cellStyle name="styleSeriesDataForecastNA 6 3 2" xfId="39549"/>
    <cellStyle name="styleSeriesDataForecastNA 6 4" xfId="25666"/>
    <cellStyle name="styleSeriesDataForecastNA 6 4 2" xfId="42405"/>
    <cellStyle name="styleSeriesDataForecastNA 6 5" xfId="30572"/>
    <cellStyle name="styleSeriesDataForecastNA 7" xfId="17391"/>
    <cellStyle name="styleSeriesDataForecastNA 7 2" xfId="34067"/>
    <cellStyle name="styleSeriesDataForecastNA 8" xfId="15769"/>
    <cellStyle name="styleSeriesDataForecastNA 8 2" xfId="32431"/>
    <cellStyle name="styleSeriesDataForecastNA 9" xfId="16295"/>
    <cellStyle name="styleSeriesDataForecastNA 9 2" xfId="32961"/>
    <cellStyle name="styleSeriesDataNA" xfId="11220"/>
    <cellStyle name="styleSeriesDataNA 10" xfId="27982"/>
    <cellStyle name="styleSeriesDataNA 2" xfId="11221"/>
    <cellStyle name="styleSeriesDataNA 2 10" xfId="27983"/>
    <cellStyle name="styleSeriesDataNA 2 2" xfId="11237"/>
    <cellStyle name="styleSeriesDataNA 2 2 2" xfId="11733"/>
    <cellStyle name="styleSeriesDataNA 2 2 2 2" xfId="14407"/>
    <cellStyle name="styleSeriesDataNA 2 2 2 2 2" xfId="20170"/>
    <cellStyle name="styleSeriesDataNA 2 2 2 2 2 2" xfId="36839"/>
    <cellStyle name="styleSeriesDataNA 2 2 2 2 3" xfId="23312"/>
    <cellStyle name="styleSeriesDataNA 2 2 2 2 3 2" xfId="40019"/>
    <cellStyle name="styleSeriesDataNA 2 2 2 2 4" xfId="26093"/>
    <cellStyle name="styleSeriesDataNA 2 2 2 2 4 2" xfId="42833"/>
    <cellStyle name="styleSeriesDataNA 2 2 2 2 5" xfId="31079"/>
    <cellStyle name="styleSeriesDataNA 2 2 2 3" xfId="17884"/>
    <cellStyle name="styleSeriesDataNA 2 2 2 3 2" xfId="34560"/>
    <cellStyle name="styleSeriesDataNA 2 2 2 4" xfId="19410"/>
    <cellStyle name="styleSeriesDataNA 2 2 2 4 2" xfId="36080"/>
    <cellStyle name="styleSeriesDataNA 2 2 2 5" xfId="16871"/>
    <cellStyle name="styleSeriesDataNA 2 2 2 5 2" xfId="33546"/>
    <cellStyle name="styleSeriesDataNA 2 2 2 6" xfId="28483"/>
    <cellStyle name="styleSeriesDataNA 2 2 3" xfId="11994"/>
    <cellStyle name="styleSeriesDataNA 2 2 3 2" xfId="14668"/>
    <cellStyle name="styleSeriesDataNA 2 2 3 2 2" xfId="20431"/>
    <cellStyle name="styleSeriesDataNA 2 2 3 2 2 2" xfId="37099"/>
    <cellStyle name="styleSeriesDataNA 2 2 3 2 3" xfId="23571"/>
    <cellStyle name="styleSeriesDataNA 2 2 3 2 3 2" xfId="40280"/>
    <cellStyle name="styleSeriesDataNA 2 2 3 2 4" xfId="26353"/>
    <cellStyle name="styleSeriesDataNA 2 2 3 2 4 2" xfId="43094"/>
    <cellStyle name="styleSeriesDataNA 2 2 3 2 5" xfId="31339"/>
    <cellStyle name="styleSeriesDataNA 2 2 3 3" xfId="18145"/>
    <cellStyle name="styleSeriesDataNA 2 2 3 3 2" xfId="34820"/>
    <cellStyle name="styleSeriesDataNA 2 2 3 4" xfId="21398"/>
    <cellStyle name="styleSeriesDataNA 2 2 3 4 2" xfId="38071"/>
    <cellStyle name="styleSeriesDataNA 2 2 3 5" xfId="24448"/>
    <cellStyle name="styleSeriesDataNA 2 2 3 5 2" xfId="41167"/>
    <cellStyle name="styleSeriesDataNA 2 2 3 6" xfId="28742"/>
    <cellStyle name="styleSeriesDataNA 2 2 4" xfId="12740"/>
    <cellStyle name="styleSeriesDataNA 2 2 4 2" xfId="15359"/>
    <cellStyle name="styleSeriesDataNA 2 2 4 2 2" xfId="21002"/>
    <cellStyle name="styleSeriesDataNA 2 2 4 2 2 2" xfId="37671"/>
    <cellStyle name="styleSeriesDataNA 2 2 4 2 3" xfId="24116"/>
    <cellStyle name="styleSeriesDataNA 2 2 4 2 3 2" xfId="40833"/>
    <cellStyle name="styleSeriesDataNA 2 2 4 2 4" xfId="26845"/>
    <cellStyle name="styleSeriesDataNA 2 2 4 2 4 2" xfId="43586"/>
    <cellStyle name="styleSeriesDataNA 2 2 4 2 5" xfId="32030"/>
    <cellStyle name="styleSeriesDataNA 2 2 4 3" xfId="18757"/>
    <cellStyle name="styleSeriesDataNA 2 2 4 3 2" xfId="35434"/>
    <cellStyle name="styleSeriesDataNA 2 2 4 4" xfId="21968"/>
    <cellStyle name="styleSeriesDataNA 2 2 4 4 2" xfId="38650"/>
    <cellStyle name="styleSeriesDataNA 2 2 4 5" xfId="24932"/>
    <cellStyle name="styleSeriesDataNA 2 2 4 5 2" xfId="41659"/>
    <cellStyle name="styleSeriesDataNA 2 2 4 6" xfId="29432"/>
    <cellStyle name="styleSeriesDataNA 2 2 5" xfId="13915"/>
    <cellStyle name="styleSeriesDataNA 2 2 5 2" xfId="19712"/>
    <cellStyle name="styleSeriesDataNA 2 2 5 2 2" xfId="36382"/>
    <cellStyle name="styleSeriesDataNA 2 2 5 3" xfId="22863"/>
    <cellStyle name="styleSeriesDataNA 2 2 5 3 2" xfId="39565"/>
    <cellStyle name="styleSeriesDataNA 2 2 5 4" xfId="25682"/>
    <cellStyle name="styleSeriesDataNA 2 2 5 4 2" xfId="42421"/>
    <cellStyle name="styleSeriesDataNA 2 2 5 5" xfId="30588"/>
    <cellStyle name="styleSeriesDataNA 2 2 6" xfId="17409"/>
    <cellStyle name="styleSeriesDataNA 2 2 6 2" xfId="34085"/>
    <cellStyle name="styleSeriesDataNA 2 2 7" xfId="17426"/>
    <cellStyle name="styleSeriesDataNA 2 2 7 2" xfId="34103"/>
    <cellStyle name="styleSeriesDataNA 2 2 8" xfId="24002"/>
    <cellStyle name="styleSeriesDataNA 2 2 8 2" xfId="40715"/>
    <cellStyle name="styleSeriesDataNA 2 2 9" xfId="27996"/>
    <cellStyle name="styleSeriesDataNA 2 3" xfId="11720"/>
    <cellStyle name="styleSeriesDataNA 2 3 2" xfId="14394"/>
    <cellStyle name="styleSeriesDataNA 2 3 2 2" xfId="20157"/>
    <cellStyle name="styleSeriesDataNA 2 3 2 2 2" xfId="36826"/>
    <cellStyle name="styleSeriesDataNA 2 3 2 3" xfId="23299"/>
    <cellStyle name="styleSeriesDataNA 2 3 2 3 2" xfId="40006"/>
    <cellStyle name="styleSeriesDataNA 2 3 2 4" xfId="26080"/>
    <cellStyle name="styleSeriesDataNA 2 3 2 4 2" xfId="42820"/>
    <cellStyle name="styleSeriesDataNA 2 3 2 5" xfId="31066"/>
    <cellStyle name="styleSeriesDataNA 2 3 3" xfId="17871"/>
    <cellStyle name="styleSeriesDataNA 2 3 3 2" xfId="34547"/>
    <cellStyle name="styleSeriesDataNA 2 3 4" xfId="19137"/>
    <cellStyle name="styleSeriesDataNA 2 3 4 2" xfId="35808"/>
    <cellStyle name="styleSeriesDataNA 2 3 5" xfId="20604"/>
    <cellStyle name="styleSeriesDataNA 2 3 5 2" xfId="37272"/>
    <cellStyle name="styleSeriesDataNA 2 3 6" xfId="28470"/>
    <cellStyle name="styleSeriesDataNA 2 4" xfId="11981"/>
    <cellStyle name="styleSeriesDataNA 2 4 2" xfId="14655"/>
    <cellStyle name="styleSeriesDataNA 2 4 2 2" xfId="20418"/>
    <cellStyle name="styleSeriesDataNA 2 4 2 2 2" xfId="37086"/>
    <cellStyle name="styleSeriesDataNA 2 4 2 3" xfId="23558"/>
    <cellStyle name="styleSeriesDataNA 2 4 2 3 2" xfId="40267"/>
    <cellStyle name="styleSeriesDataNA 2 4 2 4" xfId="26340"/>
    <cellStyle name="styleSeriesDataNA 2 4 2 4 2" xfId="43081"/>
    <cellStyle name="styleSeriesDataNA 2 4 2 5" xfId="31326"/>
    <cellStyle name="styleSeriesDataNA 2 4 3" xfId="18132"/>
    <cellStyle name="styleSeriesDataNA 2 4 3 2" xfId="34807"/>
    <cellStyle name="styleSeriesDataNA 2 4 4" xfId="21385"/>
    <cellStyle name="styleSeriesDataNA 2 4 4 2" xfId="38058"/>
    <cellStyle name="styleSeriesDataNA 2 4 5" xfId="24435"/>
    <cellStyle name="styleSeriesDataNA 2 4 5 2" xfId="41154"/>
    <cellStyle name="styleSeriesDataNA 2 4 6" xfId="28729"/>
    <cellStyle name="styleSeriesDataNA 2 5" xfId="12727"/>
    <cellStyle name="styleSeriesDataNA 2 5 2" xfId="15346"/>
    <cellStyle name="styleSeriesDataNA 2 5 2 2" xfId="20989"/>
    <cellStyle name="styleSeriesDataNA 2 5 2 2 2" xfId="37658"/>
    <cellStyle name="styleSeriesDataNA 2 5 2 3" xfId="24103"/>
    <cellStyle name="styleSeriesDataNA 2 5 2 3 2" xfId="40820"/>
    <cellStyle name="styleSeriesDataNA 2 5 2 4" xfId="26832"/>
    <cellStyle name="styleSeriesDataNA 2 5 2 4 2" xfId="43573"/>
    <cellStyle name="styleSeriesDataNA 2 5 2 5" xfId="32017"/>
    <cellStyle name="styleSeriesDataNA 2 5 3" xfId="18744"/>
    <cellStyle name="styleSeriesDataNA 2 5 3 2" xfId="35421"/>
    <cellStyle name="styleSeriesDataNA 2 5 4" xfId="21955"/>
    <cellStyle name="styleSeriesDataNA 2 5 4 2" xfId="38637"/>
    <cellStyle name="styleSeriesDataNA 2 5 5" xfId="24919"/>
    <cellStyle name="styleSeriesDataNA 2 5 5 2" xfId="41646"/>
    <cellStyle name="styleSeriesDataNA 2 5 6" xfId="29419"/>
    <cellStyle name="styleSeriesDataNA 2 6" xfId="13902"/>
    <cellStyle name="styleSeriesDataNA 2 6 2" xfId="19699"/>
    <cellStyle name="styleSeriesDataNA 2 6 2 2" xfId="36369"/>
    <cellStyle name="styleSeriesDataNA 2 6 3" xfId="22850"/>
    <cellStyle name="styleSeriesDataNA 2 6 3 2" xfId="39552"/>
    <cellStyle name="styleSeriesDataNA 2 6 4" xfId="25669"/>
    <cellStyle name="styleSeriesDataNA 2 6 4 2" xfId="42408"/>
    <cellStyle name="styleSeriesDataNA 2 6 5" xfId="30575"/>
    <cellStyle name="styleSeriesDataNA 2 7" xfId="17394"/>
    <cellStyle name="styleSeriesDataNA 2 7 2" xfId="34070"/>
    <cellStyle name="styleSeriesDataNA 2 8" xfId="15766"/>
    <cellStyle name="styleSeriesDataNA 2 8 2" xfId="32428"/>
    <cellStyle name="styleSeriesDataNA 2 9" xfId="21608"/>
    <cellStyle name="styleSeriesDataNA 2 9 2" xfId="38283"/>
    <cellStyle name="styleSeriesDataNA 3" xfId="11719"/>
    <cellStyle name="styleSeriesDataNA 3 2" xfId="14393"/>
    <cellStyle name="styleSeriesDataNA 3 2 2" xfId="20156"/>
    <cellStyle name="styleSeriesDataNA 3 2 2 2" xfId="36825"/>
    <cellStyle name="styleSeriesDataNA 3 2 3" xfId="23298"/>
    <cellStyle name="styleSeriesDataNA 3 2 3 2" xfId="40005"/>
    <cellStyle name="styleSeriesDataNA 3 2 4" xfId="26079"/>
    <cellStyle name="styleSeriesDataNA 3 2 4 2" xfId="42819"/>
    <cellStyle name="styleSeriesDataNA 3 2 5" xfId="31065"/>
    <cellStyle name="styleSeriesDataNA 3 3" xfId="17870"/>
    <cellStyle name="styleSeriesDataNA 3 3 2" xfId="34546"/>
    <cellStyle name="styleSeriesDataNA 3 4" xfId="17418"/>
    <cellStyle name="styleSeriesDataNA 3 4 2" xfId="34095"/>
    <cellStyle name="styleSeriesDataNA 3 5" xfId="15791"/>
    <cellStyle name="styleSeriesDataNA 3 5 2" xfId="32453"/>
    <cellStyle name="styleSeriesDataNA 3 6" xfId="28469"/>
    <cellStyle name="styleSeriesDataNA 4" xfId="11980"/>
    <cellStyle name="styleSeriesDataNA 4 2" xfId="14654"/>
    <cellStyle name="styleSeriesDataNA 4 2 2" xfId="20417"/>
    <cellStyle name="styleSeriesDataNA 4 2 2 2" xfId="37085"/>
    <cellStyle name="styleSeriesDataNA 4 2 3" xfId="23557"/>
    <cellStyle name="styleSeriesDataNA 4 2 3 2" xfId="40266"/>
    <cellStyle name="styleSeriesDataNA 4 2 4" xfId="26339"/>
    <cellStyle name="styleSeriesDataNA 4 2 4 2" xfId="43080"/>
    <cellStyle name="styleSeriesDataNA 4 2 5" xfId="31325"/>
    <cellStyle name="styleSeriesDataNA 4 3" xfId="18131"/>
    <cellStyle name="styleSeriesDataNA 4 3 2" xfId="34806"/>
    <cellStyle name="styleSeriesDataNA 4 4" xfId="21384"/>
    <cellStyle name="styleSeriesDataNA 4 4 2" xfId="38057"/>
    <cellStyle name="styleSeriesDataNA 4 5" xfId="24434"/>
    <cellStyle name="styleSeriesDataNA 4 5 2" xfId="41153"/>
    <cellStyle name="styleSeriesDataNA 4 6" xfId="28728"/>
    <cellStyle name="styleSeriesDataNA 5" xfId="12726"/>
    <cellStyle name="styleSeriesDataNA 5 2" xfId="15345"/>
    <cellStyle name="styleSeriesDataNA 5 2 2" xfId="20988"/>
    <cellStyle name="styleSeriesDataNA 5 2 2 2" xfId="37657"/>
    <cellStyle name="styleSeriesDataNA 5 2 3" xfId="24102"/>
    <cellStyle name="styleSeriesDataNA 5 2 3 2" xfId="40819"/>
    <cellStyle name="styleSeriesDataNA 5 2 4" xfId="26831"/>
    <cellStyle name="styleSeriesDataNA 5 2 4 2" xfId="43572"/>
    <cellStyle name="styleSeriesDataNA 5 2 5" xfId="32016"/>
    <cellStyle name="styleSeriesDataNA 5 3" xfId="18743"/>
    <cellStyle name="styleSeriesDataNA 5 3 2" xfId="35420"/>
    <cellStyle name="styleSeriesDataNA 5 4" xfId="21954"/>
    <cellStyle name="styleSeriesDataNA 5 4 2" xfId="38636"/>
    <cellStyle name="styleSeriesDataNA 5 5" xfId="24918"/>
    <cellStyle name="styleSeriesDataNA 5 5 2" xfId="41645"/>
    <cellStyle name="styleSeriesDataNA 5 6" xfId="29418"/>
    <cellStyle name="styleSeriesDataNA 6" xfId="13901"/>
    <cellStyle name="styleSeriesDataNA 6 2" xfId="19698"/>
    <cellStyle name="styleSeriesDataNA 6 2 2" xfId="36368"/>
    <cellStyle name="styleSeriesDataNA 6 3" xfId="22849"/>
    <cellStyle name="styleSeriesDataNA 6 3 2" xfId="39551"/>
    <cellStyle name="styleSeriesDataNA 6 4" xfId="25668"/>
    <cellStyle name="styleSeriesDataNA 6 4 2" xfId="42407"/>
    <cellStyle name="styleSeriesDataNA 6 5" xfId="30574"/>
    <cellStyle name="styleSeriesDataNA 7" xfId="17393"/>
    <cellStyle name="styleSeriesDataNA 7 2" xfId="34069"/>
    <cellStyle name="styleSeriesDataNA 8" xfId="15767"/>
    <cellStyle name="styleSeriesDataNA 8 2" xfId="32429"/>
    <cellStyle name="styleSeriesDataNA 9" xfId="23782"/>
    <cellStyle name="styleSeriesDataNA 9 2" xfId="40493"/>
    <cellStyle name="Subtotal" xfId="5354"/>
    <cellStyle name="Table Head" xfId="5355"/>
    <cellStyle name="Table Head Aligned" xfId="5356"/>
    <cellStyle name="Table Head Aligned 2" xfId="10416"/>
    <cellStyle name="Table Head Aligned 2 2" xfId="11301"/>
    <cellStyle name="Table Head Aligned 2 3" xfId="10848"/>
    <cellStyle name="Table Head Aligned 3" xfId="10498"/>
    <cellStyle name="Table Head Aligned 3 2" xfId="11360"/>
    <cellStyle name="Table Head Aligned 3 3" xfId="10908"/>
    <cellStyle name="Table Head Aligned 4" xfId="10507"/>
    <cellStyle name="Table Head Aligned 4 2" xfId="11368"/>
    <cellStyle name="Table Head Aligned 4 3" xfId="10916"/>
    <cellStyle name="Table Head Aligned 5" xfId="10568"/>
    <cellStyle name="Table Head Blue" xfId="5357"/>
    <cellStyle name="Table Head Green" xfId="5358"/>
    <cellStyle name="Table Head Green 2" xfId="10417"/>
    <cellStyle name="Table Head Green 2 2" xfId="11302"/>
    <cellStyle name="Table Head Green 2 3" xfId="10849"/>
    <cellStyle name="Table Head Green 3" xfId="10499"/>
    <cellStyle name="Table Head Green 3 2" xfId="11361"/>
    <cellStyle name="Table Head Green 3 3" xfId="10909"/>
    <cellStyle name="Table Head Green 4" xfId="10508"/>
    <cellStyle name="Table Head Green 4 2" xfId="11369"/>
    <cellStyle name="Table Head Green 4 3" xfId="10917"/>
    <cellStyle name="Table Head Green 5" xfId="10569"/>
    <cellStyle name="Table Heading" xfId="5359"/>
    <cellStyle name="Table Heading 2" xfId="10376"/>
    <cellStyle name="Table Title" xfId="5360"/>
    <cellStyle name="Table Units" xfId="5361"/>
    <cellStyle name="Table Units 2" xfId="5362"/>
    <cellStyle name="Table Units 2 2" xfId="10592"/>
    <cellStyle name="Table Units 2 2 2" xfId="43755"/>
    <cellStyle name="Table Units 2 3" xfId="43751"/>
    <cellStyle name="Table Units 2 4" xfId="43865"/>
    <cellStyle name="Table Units 3" xfId="10591"/>
    <cellStyle name="Table Units 3 2" xfId="43744"/>
    <cellStyle name="Table Units 4" xfId="43756"/>
    <cellStyle name="Table Units 5" xfId="43864"/>
    <cellStyle name="Thousands" xfId="66"/>
    <cellStyle name="Thousands 2" xfId="10418"/>
    <cellStyle name="Thousands 2 2" xfId="11303"/>
    <cellStyle name="Thousands 2 3" xfId="10850"/>
    <cellStyle name="Thousands 3" xfId="10500"/>
    <cellStyle name="Thousands 3 2" xfId="11362"/>
    <cellStyle name="Thousands 3 3" xfId="10910"/>
    <cellStyle name="Thousands 4" xfId="10509"/>
    <cellStyle name="Thousands 4 2" xfId="11370"/>
    <cellStyle name="Thousands 4 3" xfId="10918"/>
    <cellStyle name="Thousands 5" xfId="11290"/>
    <cellStyle name="Thousands 6" xfId="10836"/>
    <cellStyle name="Title" xfId="67" builtinId="15" customBuiltin="1"/>
    <cellStyle name="Title 2" xfId="123"/>
    <cellStyle name="Title 2 2" xfId="5363"/>
    <cellStyle name="Title 2 2 2" xfId="6963"/>
    <cellStyle name="Title 2 2 3" xfId="6964"/>
    <cellStyle name="Title 2 2 4" xfId="6965"/>
    <cellStyle name="Title 2 3" xfId="5364"/>
    <cellStyle name="Title 2 4" xfId="5365"/>
    <cellStyle name="Title 2 4 2" xfId="10044"/>
    <cellStyle name="Title 2 5" xfId="6966"/>
    <cellStyle name="Title 2 6" xfId="6967"/>
    <cellStyle name="Title 3" xfId="5366"/>
    <cellStyle name="Title 4" xfId="5367"/>
    <cellStyle name="Title 4 2" xfId="5368"/>
    <cellStyle name="Title 4 3" xfId="5369"/>
    <cellStyle name="Title 4 4" xfId="8411"/>
    <cellStyle name="Title 4 5" xfId="10045"/>
    <cellStyle name="Title 5" xfId="12667"/>
    <cellStyle name="Title 6" xfId="9695"/>
    <cellStyle name="Title: Minor" xfId="5370"/>
    <cellStyle name="Title: Worksheet" xfId="5371"/>
    <cellStyle name="Total" xfId="68" builtinId="25" customBuiltin="1"/>
    <cellStyle name="Total 10" xfId="10496"/>
    <cellStyle name="Total 10 10" xfId="27283"/>
    <cellStyle name="Total 10 2" xfId="11359"/>
    <cellStyle name="Total 10 2 2" xfId="11826"/>
    <cellStyle name="Total 10 2 2 2" xfId="14500"/>
    <cellStyle name="Total 10 2 2 2 2" xfId="20263"/>
    <cellStyle name="Total 10 2 2 2 2 2" xfId="36932"/>
    <cellStyle name="Total 10 2 2 2 3" xfId="23404"/>
    <cellStyle name="Total 10 2 2 2 3 2" xfId="40112"/>
    <cellStyle name="Total 10 2 2 2 4" xfId="26186"/>
    <cellStyle name="Total 10 2 2 2 4 2" xfId="42926"/>
    <cellStyle name="Total 10 2 2 2 5" xfId="31172"/>
    <cellStyle name="Total 10 2 2 3" xfId="17977"/>
    <cellStyle name="Total 10 2 2 3 2" xfId="34653"/>
    <cellStyle name="Total 10 2 2 4" xfId="9961"/>
    <cellStyle name="Total 10 2 2 4 2" xfId="27084"/>
    <cellStyle name="Total 10 2 2 5" xfId="23770"/>
    <cellStyle name="Total 10 2 2 5 2" xfId="40481"/>
    <cellStyle name="Total 10 2 2 6" xfId="28575"/>
    <cellStyle name="Total 10 2 3" xfId="12080"/>
    <cellStyle name="Total 10 2 3 2" xfId="14754"/>
    <cellStyle name="Total 10 2 3 2 2" xfId="20517"/>
    <cellStyle name="Total 10 2 3 2 2 2" xfId="37185"/>
    <cellStyle name="Total 10 2 3 2 3" xfId="23656"/>
    <cellStyle name="Total 10 2 3 2 3 2" xfId="40366"/>
    <cellStyle name="Total 10 2 3 2 4" xfId="26439"/>
    <cellStyle name="Total 10 2 3 2 4 2" xfId="43180"/>
    <cellStyle name="Total 10 2 3 2 5" xfId="31425"/>
    <cellStyle name="Total 10 2 3 3" xfId="18231"/>
    <cellStyle name="Total 10 2 3 3 2" xfId="34906"/>
    <cellStyle name="Total 10 2 3 4" xfId="21483"/>
    <cellStyle name="Total 10 2 3 4 2" xfId="38157"/>
    <cellStyle name="Total 10 2 3 5" xfId="24533"/>
    <cellStyle name="Total 10 2 3 5 2" xfId="41253"/>
    <cellStyle name="Total 10 2 3 6" xfId="28827"/>
    <cellStyle name="Total 10 2 4" xfId="12876"/>
    <cellStyle name="Total 10 2 4 2" xfId="15489"/>
    <cellStyle name="Total 10 2 4 2 2" xfId="21120"/>
    <cellStyle name="Total 10 2 4 2 2 2" xfId="37789"/>
    <cellStyle name="Total 10 2 4 2 3" xfId="24232"/>
    <cellStyle name="Total 10 2 4 2 3 2" xfId="40949"/>
    <cellStyle name="Total 10 2 4 2 4" xfId="26938"/>
    <cellStyle name="Total 10 2 4 2 4 2" xfId="43679"/>
    <cellStyle name="Total 10 2 4 2 5" xfId="32160"/>
    <cellStyle name="Total 10 2 4 3" xfId="18879"/>
    <cellStyle name="Total 10 2 4 3 2" xfId="35557"/>
    <cellStyle name="Total 10 2 4 4" xfId="22087"/>
    <cellStyle name="Total 10 2 4 4 2" xfId="38769"/>
    <cellStyle name="Total 10 2 4 5" xfId="25025"/>
    <cellStyle name="Total 10 2 4 5 2" xfId="41752"/>
    <cellStyle name="Total 10 2 4 6" xfId="29562"/>
    <cellStyle name="Total 10 2 5" xfId="14037"/>
    <cellStyle name="Total 10 2 5 2" xfId="19824"/>
    <cellStyle name="Total 10 2 5 2 2" xfId="36494"/>
    <cellStyle name="Total 10 2 5 3" xfId="22972"/>
    <cellStyle name="Total 10 2 5 3 2" xfId="39674"/>
    <cellStyle name="Total 10 2 5 4" xfId="25768"/>
    <cellStyle name="Total 10 2 5 4 2" xfId="42507"/>
    <cellStyle name="Total 10 2 5 5" xfId="30710"/>
    <cellStyle name="Total 10 2 6" xfId="17530"/>
    <cellStyle name="Total 10 2 6 2" xfId="34207"/>
    <cellStyle name="Total 10 2 7" xfId="19842"/>
    <cellStyle name="Total 10 2 7 2" xfId="36512"/>
    <cellStyle name="Total 10 2 8" xfId="21223"/>
    <cellStyle name="Total 10 2 8 2" xfId="37894"/>
    <cellStyle name="Total 10 2 9" xfId="28118"/>
    <cellStyle name="Total 10 3" xfId="10907"/>
    <cellStyle name="Total 10 3 2" xfId="13600"/>
    <cellStyle name="Total 10 3 2 2" xfId="19462"/>
    <cellStyle name="Total 10 3 2 2 2" xfId="36132"/>
    <cellStyle name="Total 10 3 2 3" xfId="22629"/>
    <cellStyle name="Total 10 3 2 3 2" xfId="39329"/>
    <cellStyle name="Total 10 3 2 4" xfId="25479"/>
    <cellStyle name="Total 10 3 2 4 2" xfId="42217"/>
    <cellStyle name="Total 10 3 2 5" xfId="30274"/>
    <cellStyle name="Total 10 3 3" xfId="17147"/>
    <cellStyle name="Total 10 3 3 2" xfId="33823"/>
    <cellStyle name="Total 10 3 4" xfId="15863"/>
    <cellStyle name="Total 10 3 4 2" xfId="32527"/>
    <cellStyle name="Total 10 3 5" xfId="19361"/>
    <cellStyle name="Total 10 3 5 2" xfId="36032"/>
    <cellStyle name="Total 10 3 6" xfId="27682"/>
    <cellStyle name="Total 10 4" xfId="11526"/>
    <cellStyle name="Total 10 4 2" xfId="14200"/>
    <cellStyle name="Total 10 4 2 2" xfId="19963"/>
    <cellStyle name="Total 10 4 2 2 2" xfId="36633"/>
    <cellStyle name="Total 10 4 2 3" xfId="23109"/>
    <cellStyle name="Total 10 4 2 3 2" xfId="39812"/>
    <cellStyle name="Total 10 4 2 4" xfId="25888"/>
    <cellStyle name="Total 10 4 2 4 2" xfId="42627"/>
    <cellStyle name="Total 10 4 2 5" xfId="30873"/>
    <cellStyle name="Total 10 4 3" xfId="17677"/>
    <cellStyle name="Total 10 4 3 2" xfId="34354"/>
    <cellStyle name="Total 10 4 4" xfId="18301"/>
    <cellStyle name="Total 10 4 4 2" xfId="34976"/>
    <cellStyle name="Total 10 4 5" xfId="22157"/>
    <cellStyle name="Total 10 4 5 2" xfId="38840"/>
    <cellStyle name="Total 10 4 6" xfId="28280"/>
    <cellStyle name="Total 10 5" xfId="12298"/>
    <cellStyle name="Total 10 5 2" xfId="14972"/>
    <cellStyle name="Total 10 5 2 2" xfId="20690"/>
    <cellStyle name="Total 10 5 2 2 2" xfId="37358"/>
    <cellStyle name="Total 10 5 2 3" xfId="23820"/>
    <cellStyle name="Total 10 5 2 3 2" xfId="40531"/>
    <cellStyle name="Total 10 5 2 4" xfId="26571"/>
    <cellStyle name="Total 10 5 2 4 2" xfId="43312"/>
    <cellStyle name="Total 10 5 2 5" xfId="31643"/>
    <cellStyle name="Total 10 5 3" xfId="18403"/>
    <cellStyle name="Total 10 5 3 2" xfId="35078"/>
    <cellStyle name="Total 10 5 4" xfId="21646"/>
    <cellStyle name="Total 10 5 4 2" xfId="38321"/>
    <cellStyle name="Total 10 5 5" xfId="24664"/>
    <cellStyle name="Total 10 5 5 2" xfId="41385"/>
    <cellStyle name="Total 10 5 6" xfId="29045"/>
    <cellStyle name="Total 10 6" xfId="13196"/>
    <cellStyle name="Total 10 6 2" xfId="19125"/>
    <cellStyle name="Total 10 6 2 2" xfId="35796"/>
    <cellStyle name="Total 10 6 3" xfId="22317"/>
    <cellStyle name="Total 10 6 3 2" xfId="39010"/>
    <cellStyle name="Total 10 6 4" xfId="25206"/>
    <cellStyle name="Total 10 6 4 2" xfId="41942"/>
    <cellStyle name="Total 10 6 5" xfId="29872"/>
    <cellStyle name="Total 10 7" xfId="16784"/>
    <cellStyle name="Total 10 7 2" xfId="33458"/>
    <cellStyle name="Total 10 8" xfId="17362"/>
    <cellStyle name="Total 10 8 2" xfId="34038"/>
    <cellStyle name="Total 10 9" xfId="16363"/>
    <cellStyle name="Total 10 9 2" xfId="33031"/>
    <cellStyle name="Total 11" xfId="10501"/>
    <cellStyle name="Total 11 10" xfId="27284"/>
    <cellStyle name="Total 11 2" xfId="11363"/>
    <cellStyle name="Total 11 2 2" xfId="11827"/>
    <cellStyle name="Total 11 2 2 2" xfId="14501"/>
    <cellStyle name="Total 11 2 2 2 2" xfId="20264"/>
    <cellStyle name="Total 11 2 2 2 2 2" xfId="36933"/>
    <cellStyle name="Total 11 2 2 2 3" xfId="23405"/>
    <cellStyle name="Total 11 2 2 2 3 2" xfId="40113"/>
    <cellStyle name="Total 11 2 2 2 4" xfId="26187"/>
    <cellStyle name="Total 11 2 2 2 4 2" xfId="42927"/>
    <cellStyle name="Total 11 2 2 2 5" xfId="31173"/>
    <cellStyle name="Total 11 2 2 3" xfId="17978"/>
    <cellStyle name="Total 11 2 2 3 2" xfId="34654"/>
    <cellStyle name="Total 11 2 2 4" xfId="10073"/>
    <cellStyle name="Total 11 2 2 4 2" xfId="27152"/>
    <cellStyle name="Total 11 2 2 5" xfId="21595"/>
    <cellStyle name="Total 11 2 2 5 2" xfId="38270"/>
    <cellStyle name="Total 11 2 2 6" xfId="28576"/>
    <cellStyle name="Total 11 2 3" xfId="12081"/>
    <cellStyle name="Total 11 2 3 2" xfId="14755"/>
    <cellStyle name="Total 11 2 3 2 2" xfId="20518"/>
    <cellStyle name="Total 11 2 3 2 2 2" xfId="37186"/>
    <cellStyle name="Total 11 2 3 2 3" xfId="23657"/>
    <cellStyle name="Total 11 2 3 2 3 2" xfId="40367"/>
    <cellStyle name="Total 11 2 3 2 4" xfId="26440"/>
    <cellStyle name="Total 11 2 3 2 4 2" xfId="43181"/>
    <cellStyle name="Total 11 2 3 2 5" xfId="31426"/>
    <cellStyle name="Total 11 2 3 3" xfId="18232"/>
    <cellStyle name="Total 11 2 3 3 2" xfId="34907"/>
    <cellStyle name="Total 11 2 3 4" xfId="21484"/>
    <cellStyle name="Total 11 2 3 4 2" xfId="38158"/>
    <cellStyle name="Total 11 2 3 5" xfId="24534"/>
    <cellStyle name="Total 11 2 3 5 2" xfId="41254"/>
    <cellStyle name="Total 11 2 3 6" xfId="28828"/>
    <cellStyle name="Total 11 2 4" xfId="12877"/>
    <cellStyle name="Total 11 2 4 2" xfId="15490"/>
    <cellStyle name="Total 11 2 4 2 2" xfId="21121"/>
    <cellStyle name="Total 11 2 4 2 2 2" xfId="37790"/>
    <cellStyle name="Total 11 2 4 2 3" xfId="24233"/>
    <cellStyle name="Total 11 2 4 2 3 2" xfId="40950"/>
    <cellStyle name="Total 11 2 4 2 4" xfId="26939"/>
    <cellStyle name="Total 11 2 4 2 4 2" xfId="43680"/>
    <cellStyle name="Total 11 2 4 2 5" xfId="32161"/>
    <cellStyle name="Total 11 2 4 3" xfId="18880"/>
    <cellStyle name="Total 11 2 4 3 2" xfId="35558"/>
    <cellStyle name="Total 11 2 4 4" xfId="22088"/>
    <cellStyle name="Total 11 2 4 4 2" xfId="38770"/>
    <cellStyle name="Total 11 2 4 5" xfId="25026"/>
    <cellStyle name="Total 11 2 4 5 2" xfId="41753"/>
    <cellStyle name="Total 11 2 4 6" xfId="29563"/>
    <cellStyle name="Total 11 2 5" xfId="14038"/>
    <cellStyle name="Total 11 2 5 2" xfId="19825"/>
    <cellStyle name="Total 11 2 5 2 2" xfId="36495"/>
    <cellStyle name="Total 11 2 5 3" xfId="22973"/>
    <cellStyle name="Total 11 2 5 3 2" xfId="39675"/>
    <cellStyle name="Total 11 2 5 4" xfId="25769"/>
    <cellStyle name="Total 11 2 5 4 2" xfId="42508"/>
    <cellStyle name="Total 11 2 5 5" xfId="30711"/>
    <cellStyle name="Total 11 2 6" xfId="17534"/>
    <cellStyle name="Total 11 2 6 2" xfId="34211"/>
    <cellStyle name="Total 11 2 7" xfId="16811"/>
    <cellStyle name="Total 11 2 7 2" xfId="33486"/>
    <cellStyle name="Total 11 2 8" xfId="16666"/>
    <cellStyle name="Total 11 2 8 2" xfId="33339"/>
    <cellStyle name="Total 11 2 9" xfId="28119"/>
    <cellStyle name="Total 11 3" xfId="10911"/>
    <cellStyle name="Total 11 3 2" xfId="13601"/>
    <cellStyle name="Total 11 3 2 2" xfId="19463"/>
    <cellStyle name="Total 11 3 2 2 2" xfId="36133"/>
    <cellStyle name="Total 11 3 2 3" xfId="22630"/>
    <cellStyle name="Total 11 3 2 3 2" xfId="39330"/>
    <cellStyle name="Total 11 3 2 4" xfId="25480"/>
    <cellStyle name="Total 11 3 2 4 2" xfId="42218"/>
    <cellStyle name="Total 11 3 2 5" xfId="30275"/>
    <cellStyle name="Total 11 3 3" xfId="17151"/>
    <cellStyle name="Total 11 3 3 2" xfId="33827"/>
    <cellStyle name="Total 11 3 4" xfId="18513"/>
    <cellStyle name="Total 11 3 4 2" xfId="35190"/>
    <cellStyle name="Total 11 3 5" xfId="16417"/>
    <cellStyle name="Total 11 3 5 2" xfId="33086"/>
    <cellStyle name="Total 11 3 6" xfId="27683"/>
    <cellStyle name="Total 11 4" xfId="11527"/>
    <cellStyle name="Total 11 4 2" xfId="14201"/>
    <cellStyle name="Total 11 4 2 2" xfId="19964"/>
    <cellStyle name="Total 11 4 2 2 2" xfId="36634"/>
    <cellStyle name="Total 11 4 2 3" xfId="23110"/>
    <cellStyle name="Total 11 4 2 3 2" xfId="39813"/>
    <cellStyle name="Total 11 4 2 4" xfId="25889"/>
    <cellStyle name="Total 11 4 2 4 2" xfId="42628"/>
    <cellStyle name="Total 11 4 2 5" xfId="30874"/>
    <cellStyle name="Total 11 4 3" xfId="17678"/>
    <cellStyle name="Total 11 4 3 2" xfId="34355"/>
    <cellStyle name="Total 11 4 4" xfId="19341"/>
    <cellStyle name="Total 11 4 4 2" xfId="36012"/>
    <cellStyle name="Total 11 4 5" xfId="23709"/>
    <cellStyle name="Total 11 4 5 2" xfId="40419"/>
    <cellStyle name="Total 11 4 6" xfId="28281"/>
    <cellStyle name="Total 11 5" xfId="12299"/>
    <cellStyle name="Total 11 5 2" xfId="14973"/>
    <cellStyle name="Total 11 5 2 2" xfId="20691"/>
    <cellStyle name="Total 11 5 2 2 2" xfId="37359"/>
    <cellStyle name="Total 11 5 2 3" xfId="23821"/>
    <cellStyle name="Total 11 5 2 3 2" xfId="40532"/>
    <cellStyle name="Total 11 5 2 4" xfId="26572"/>
    <cellStyle name="Total 11 5 2 4 2" xfId="43313"/>
    <cellStyle name="Total 11 5 2 5" xfId="31644"/>
    <cellStyle name="Total 11 5 3" xfId="18404"/>
    <cellStyle name="Total 11 5 3 2" xfId="35079"/>
    <cellStyle name="Total 11 5 4" xfId="21647"/>
    <cellStyle name="Total 11 5 4 2" xfId="38322"/>
    <cellStyle name="Total 11 5 5" xfId="24665"/>
    <cellStyle name="Total 11 5 5 2" xfId="41386"/>
    <cellStyle name="Total 11 5 6" xfId="29046"/>
    <cellStyle name="Total 11 6" xfId="13197"/>
    <cellStyle name="Total 11 6 2" xfId="19126"/>
    <cellStyle name="Total 11 6 2 2" xfId="35797"/>
    <cellStyle name="Total 11 6 3" xfId="22318"/>
    <cellStyle name="Total 11 6 3 2" xfId="39011"/>
    <cellStyle name="Total 11 6 4" xfId="25207"/>
    <cellStyle name="Total 11 6 4 2" xfId="41943"/>
    <cellStyle name="Total 11 6 5" xfId="29873"/>
    <cellStyle name="Total 11 7" xfId="16788"/>
    <cellStyle name="Total 11 7 2" xfId="33462"/>
    <cellStyle name="Total 11 8" xfId="17414"/>
    <cellStyle name="Total 11 8 2" xfId="34090"/>
    <cellStyle name="Total 11 9" xfId="18469"/>
    <cellStyle name="Total 11 9 2" xfId="35146"/>
    <cellStyle name="Total 12" xfId="10510"/>
    <cellStyle name="Total 12 10" xfId="27289"/>
    <cellStyle name="Total 12 2" xfId="11371"/>
    <cellStyle name="Total 12 2 2" xfId="11832"/>
    <cellStyle name="Total 12 2 2 2" xfId="14506"/>
    <cellStyle name="Total 12 2 2 2 2" xfId="20269"/>
    <cellStyle name="Total 12 2 2 2 2 2" xfId="36938"/>
    <cellStyle name="Total 12 2 2 2 3" xfId="23410"/>
    <cellStyle name="Total 12 2 2 2 3 2" xfId="40118"/>
    <cellStyle name="Total 12 2 2 2 4" xfId="26192"/>
    <cellStyle name="Total 12 2 2 2 4 2" xfId="42932"/>
    <cellStyle name="Total 12 2 2 2 5" xfId="31178"/>
    <cellStyle name="Total 12 2 2 3" xfId="17983"/>
    <cellStyle name="Total 12 2 2 3 2" xfId="34659"/>
    <cellStyle name="Total 12 2 2 4" xfId="16717"/>
    <cellStyle name="Total 12 2 2 4 2" xfId="33391"/>
    <cellStyle name="Total 12 2 2 5" xfId="22035"/>
    <cellStyle name="Total 12 2 2 5 2" xfId="38717"/>
    <cellStyle name="Total 12 2 2 6" xfId="28581"/>
    <cellStyle name="Total 12 2 3" xfId="12086"/>
    <cellStyle name="Total 12 2 3 2" xfId="14760"/>
    <cellStyle name="Total 12 2 3 2 2" xfId="20523"/>
    <cellStyle name="Total 12 2 3 2 2 2" xfId="37191"/>
    <cellStyle name="Total 12 2 3 2 3" xfId="23662"/>
    <cellStyle name="Total 12 2 3 2 3 2" xfId="40372"/>
    <cellStyle name="Total 12 2 3 2 4" xfId="26445"/>
    <cellStyle name="Total 12 2 3 2 4 2" xfId="43186"/>
    <cellStyle name="Total 12 2 3 2 5" xfId="31431"/>
    <cellStyle name="Total 12 2 3 3" xfId="18237"/>
    <cellStyle name="Total 12 2 3 3 2" xfId="34912"/>
    <cellStyle name="Total 12 2 3 4" xfId="21489"/>
    <cellStyle name="Total 12 2 3 4 2" xfId="38163"/>
    <cellStyle name="Total 12 2 3 5" xfId="24539"/>
    <cellStyle name="Total 12 2 3 5 2" xfId="41259"/>
    <cellStyle name="Total 12 2 3 6" xfId="28833"/>
    <cellStyle name="Total 12 2 4" xfId="12882"/>
    <cellStyle name="Total 12 2 4 2" xfId="15495"/>
    <cellStyle name="Total 12 2 4 2 2" xfId="21126"/>
    <cellStyle name="Total 12 2 4 2 2 2" xfId="37795"/>
    <cellStyle name="Total 12 2 4 2 3" xfId="24238"/>
    <cellStyle name="Total 12 2 4 2 3 2" xfId="40955"/>
    <cellStyle name="Total 12 2 4 2 4" xfId="26944"/>
    <cellStyle name="Total 12 2 4 2 4 2" xfId="43685"/>
    <cellStyle name="Total 12 2 4 2 5" xfId="32166"/>
    <cellStyle name="Total 12 2 4 3" xfId="18885"/>
    <cellStyle name="Total 12 2 4 3 2" xfId="35563"/>
    <cellStyle name="Total 12 2 4 4" xfId="22093"/>
    <cellStyle name="Total 12 2 4 4 2" xfId="38775"/>
    <cellStyle name="Total 12 2 4 5" xfId="25031"/>
    <cellStyle name="Total 12 2 4 5 2" xfId="41758"/>
    <cellStyle name="Total 12 2 4 6" xfId="29568"/>
    <cellStyle name="Total 12 2 5" xfId="14043"/>
    <cellStyle name="Total 12 2 5 2" xfId="19830"/>
    <cellStyle name="Total 12 2 5 2 2" xfId="36500"/>
    <cellStyle name="Total 12 2 5 3" xfId="22978"/>
    <cellStyle name="Total 12 2 5 3 2" xfId="39680"/>
    <cellStyle name="Total 12 2 5 4" xfId="25774"/>
    <cellStyle name="Total 12 2 5 4 2" xfId="42513"/>
    <cellStyle name="Total 12 2 5 5" xfId="30716"/>
    <cellStyle name="Total 12 2 6" xfId="17542"/>
    <cellStyle name="Total 12 2 6 2" xfId="34219"/>
    <cellStyle name="Total 12 2 7" xfId="18834"/>
    <cellStyle name="Total 12 2 7 2" xfId="35512"/>
    <cellStyle name="Total 12 2 8" xfId="21795"/>
    <cellStyle name="Total 12 2 8 2" xfId="38473"/>
    <cellStyle name="Total 12 2 9" xfId="28124"/>
    <cellStyle name="Total 12 3" xfId="10919"/>
    <cellStyle name="Total 12 3 2" xfId="13606"/>
    <cellStyle name="Total 12 3 2 2" xfId="19468"/>
    <cellStyle name="Total 12 3 2 2 2" xfId="36138"/>
    <cellStyle name="Total 12 3 2 3" xfId="22635"/>
    <cellStyle name="Total 12 3 2 3 2" xfId="39335"/>
    <cellStyle name="Total 12 3 2 4" xfId="25485"/>
    <cellStyle name="Total 12 3 2 4 2" xfId="42223"/>
    <cellStyle name="Total 12 3 2 5" xfId="30280"/>
    <cellStyle name="Total 12 3 3" xfId="17159"/>
    <cellStyle name="Total 12 3 3 2" xfId="33835"/>
    <cellStyle name="Total 12 3 4" xfId="15862"/>
    <cellStyle name="Total 12 3 4 2" xfId="32526"/>
    <cellStyle name="Total 12 3 5" xfId="16150"/>
    <cellStyle name="Total 12 3 5 2" xfId="32815"/>
    <cellStyle name="Total 12 3 6" xfId="27688"/>
    <cellStyle name="Total 12 4" xfId="11532"/>
    <cellStyle name="Total 12 4 2" xfId="14206"/>
    <cellStyle name="Total 12 4 2 2" xfId="19969"/>
    <cellStyle name="Total 12 4 2 2 2" xfId="36639"/>
    <cellStyle name="Total 12 4 2 3" xfId="23115"/>
    <cellStyle name="Total 12 4 2 3 2" xfId="39818"/>
    <cellStyle name="Total 12 4 2 4" xfId="25894"/>
    <cellStyle name="Total 12 4 2 4 2" xfId="42633"/>
    <cellStyle name="Total 12 4 2 5" xfId="30879"/>
    <cellStyle name="Total 12 4 3" xfId="17683"/>
    <cellStyle name="Total 12 4 3 2" xfId="34360"/>
    <cellStyle name="Total 12 4 4" xfId="17421"/>
    <cellStyle name="Total 12 4 4 2" xfId="34098"/>
    <cellStyle name="Total 12 4 5" xfId="23998"/>
    <cellStyle name="Total 12 4 5 2" xfId="40711"/>
    <cellStyle name="Total 12 4 6" xfId="28286"/>
    <cellStyle name="Total 12 5" xfId="12304"/>
    <cellStyle name="Total 12 5 2" xfId="14978"/>
    <cellStyle name="Total 12 5 2 2" xfId="20696"/>
    <cellStyle name="Total 12 5 2 2 2" xfId="37364"/>
    <cellStyle name="Total 12 5 2 3" xfId="23826"/>
    <cellStyle name="Total 12 5 2 3 2" xfId="40537"/>
    <cellStyle name="Total 12 5 2 4" xfId="26577"/>
    <cellStyle name="Total 12 5 2 4 2" xfId="43318"/>
    <cellStyle name="Total 12 5 2 5" xfId="31649"/>
    <cellStyle name="Total 12 5 3" xfId="18409"/>
    <cellStyle name="Total 12 5 3 2" xfId="35084"/>
    <cellStyle name="Total 12 5 4" xfId="21652"/>
    <cellStyle name="Total 12 5 4 2" xfId="38327"/>
    <cellStyle name="Total 12 5 5" xfId="24670"/>
    <cellStyle name="Total 12 5 5 2" xfId="41391"/>
    <cellStyle name="Total 12 5 6" xfId="29051"/>
    <cellStyle name="Total 12 6" xfId="13202"/>
    <cellStyle name="Total 12 6 2" xfId="19131"/>
    <cellStyle name="Total 12 6 2 2" xfId="35802"/>
    <cellStyle name="Total 12 6 3" xfId="22323"/>
    <cellStyle name="Total 12 6 3 2" xfId="39016"/>
    <cellStyle name="Total 12 6 4" xfId="25212"/>
    <cellStyle name="Total 12 6 4 2" xfId="41948"/>
    <cellStyle name="Total 12 6 5" xfId="29878"/>
    <cellStyle name="Total 12 7" xfId="16797"/>
    <cellStyle name="Total 12 7 2" xfId="33471"/>
    <cellStyle name="Total 12 8" xfId="16298"/>
    <cellStyle name="Total 12 8 2" xfId="32964"/>
    <cellStyle name="Total 12 9" xfId="18479"/>
    <cellStyle name="Total 12 9 2" xfId="35156"/>
    <cellStyle name="Total 13" xfId="10543"/>
    <cellStyle name="Total 13 10" xfId="23716"/>
    <cellStyle name="Total 13 10 2" xfId="40426"/>
    <cellStyle name="Total 13 11" xfId="27316"/>
    <cellStyle name="Total 13 2" xfId="11402"/>
    <cellStyle name="Total 13 2 2" xfId="11846"/>
    <cellStyle name="Total 13 2 2 2" xfId="14520"/>
    <cellStyle name="Total 13 2 2 2 2" xfId="20283"/>
    <cellStyle name="Total 13 2 2 2 2 2" xfId="36952"/>
    <cellStyle name="Total 13 2 2 2 3" xfId="23424"/>
    <cellStyle name="Total 13 2 2 2 3 2" xfId="40132"/>
    <cellStyle name="Total 13 2 2 2 4" xfId="26206"/>
    <cellStyle name="Total 13 2 2 2 4 2" xfId="42946"/>
    <cellStyle name="Total 13 2 2 2 5" xfId="31192"/>
    <cellStyle name="Total 13 2 2 3" xfId="17997"/>
    <cellStyle name="Total 13 2 2 3 2" xfId="34673"/>
    <cellStyle name="Total 13 2 2 4" xfId="10002"/>
    <cellStyle name="Total 13 2 2 4 2" xfId="27110"/>
    <cellStyle name="Total 13 2 2 5" xfId="20668"/>
    <cellStyle name="Total 13 2 2 5 2" xfId="37336"/>
    <cellStyle name="Total 13 2 2 6" xfId="28595"/>
    <cellStyle name="Total 13 2 3" xfId="12096"/>
    <cellStyle name="Total 13 2 3 2" xfId="14770"/>
    <cellStyle name="Total 13 2 3 2 2" xfId="20533"/>
    <cellStyle name="Total 13 2 3 2 2 2" xfId="37201"/>
    <cellStyle name="Total 13 2 3 2 3" xfId="23672"/>
    <cellStyle name="Total 13 2 3 2 3 2" xfId="40382"/>
    <cellStyle name="Total 13 2 3 2 4" xfId="26455"/>
    <cellStyle name="Total 13 2 3 2 4 2" xfId="43196"/>
    <cellStyle name="Total 13 2 3 2 5" xfId="31441"/>
    <cellStyle name="Total 13 2 3 3" xfId="18247"/>
    <cellStyle name="Total 13 2 3 3 2" xfId="34922"/>
    <cellStyle name="Total 13 2 3 4" xfId="21499"/>
    <cellStyle name="Total 13 2 3 4 2" xfId="38173"/>
    <cellStyle name="Total 13 2 3 5" xfId="24549"/>
    <cellStyle name="Total 13 2 3 5 2" xfId="41269"/>
    <cellStyle name="Total 13 2 3 6" xfId="28843"/>
    <cellStyle name="Total 13 2 4" xfId="12909"/>
    <cellStyle name="Total 13 2 4 2" xfId="15522"/>
    <cellStyle name="Total 13 2 4 2 2" xfId="21146"/>
    <cellStyle name="Total 13 2 4 2 2 2" xfId="37816"/>
    <cellStyle name="Total 13 2 4 2 3" xfId="24258"/>
    <cellStyle name="Total 13 2 4 2 3 2" xfId="40975"/>
    <cellStyle name="Total 13 2 4 2 4" xfId="26954"/>
    <cellStyle name="Total 13 2 4 2 4 2" xfId="43695"/>
    <cellStyle name="Total 13 2 4 2 5" xfId="32193"/>
    <cellStyle name="Total 13 2 4 3" xfId="18903"/>
    <cellStyle name="Total 13 2 4 3 2" xfId="35582"/>
    <cellStyle name="Total 13 2 4 4" xfId="22112"/>
    <cellStyle name="Total 13 2 4 4 2" xfId="38795"/>
    <cellStyle name="Total 13 2 4 5" xfId="25041"/>
    <cellStyle name="Total 13 2 4 5 2" xfId="41768"/>
    <cellStyle name="Total 13 2 4 6" xfId="29595"/>
    <cellStyle name="Total 13 2 5" xfId="14070"/>
    <cellStyle name="Total 13 2 5 2" xfId="19850"/>
    <cellStyle name="Total 13 2 5 2 2" xfId="36520"/>
    <cellStyle name="Total 13 2 5 3" xfId="22999"/>
    <cellStyle name="Total 13 2 5 3 2" xfId="39701"/>
    <cellStyle name="Total 13 2 5 4" xfId="25784"/>
    <cellStyle name="Total 13 2 5 4 2" xfId="42523"/>
    <cellStyle name="Total 13 2 5 5" xfId="30743"/>
    <cellStyle name="Total 13 2 6" xfId="17566"/>
    <cellStyle name="Total 13 2 6 2" xfId="34243"/>
    <cellStyle name="Total 13 2 7" xfId="21207"/>
    <cellStyle name="Total 13 2 7 2" xfId="37878"/>
    <cellStyle name="Total 13 2 8" xfId="24186"/>
    <cellStyle name="Total 13 2 8 2" xfId="40903"/>
    <cellStyle name="Total 13 2 9" xfId="28151"/>
    <cellStyle name="Total 13 3" xfId="10950"/>
    <cellStyle name="Total 13 3 2" xfId="13633"/>
    <cellStyle name="Total 13 3 2 2" xfId="19491"/>
    <cellStyle name="Total 13 3 2 2 2" xfId="36161"/>
    <cellStyle name="Total 13 3 2 3" xfId="22653"/>
    <cellStyle name="Total 13 3 2 3 2" xfId="39353"/>
    <cellStyle name="Total 13 3 2 4" xfId="25495"/>
    <cellStyle name="Total 13 3 2 4 2" xfId="42233"/>
    <cellStyle name="Total 13 3 2 5" xfId="30307"/>
    <cellStyle name="Total 13 3 3" xfId="17183"/>
    <cellStyle name="Total 13 3 3 2" xfId="33859"/>
    <cellStyle name="Total 13 3 4" xfId="21213"/>
    <cellStyle name="Total 13 3 4 2" xfId="37884"/>
    <cellStyle name="Total 13 3 5" xfId="20667"/>
    <cellStyle name="Total 13 3 5 2" xfId="37335"/>
    <cellStyle name="Total 13 3 6" xfId="27715"/>
    <cellStyle name="Total 13 4" xfId="11546"/>
    <cellStyle name="Total 13 4 2" xfId="14220"/>
    <cellStyle name="Total 13 4 2 2" xfId="19983"/>
    <cellStyle name="Total 13 4 2 2 2" xfId="36653"/>
    <cellStyle name="Total 13 4 2 3" xfId="23129"/>
    <cellStyle name="Total 13 4 2 3 2" xfId="39832"/>
    <cellStyle name="Total 13 4 2 4" xfId="25908"/>
    <cellStyle name="Total 13 4 2 4 2" xfId="42647"/>
    <cellStyle name="Total 13 4 2 5" xfId="30893"/>
    <cellStyle name="Total 13 4 3" xfId="17697"/>
    <cellStyle name="Total 13 4 3 2" xfId="34374"/>
    <cellStyle name="Total 13 4 4" xfId="19413"/>
    <cellStyle name="Total 13 4 4 2" xfId="36083"/>
    <cellStyle name="Total 13 4 5" xfId="17403"/>
    <cellStyle name="Total 13 4 5 2" xfId="34079"/>
    <cellStyle name="Total 13 4 6" xfId="28300"/>
    <cellStyle name="Total 13 5" xfId="10637"/>
    <cellStyle name="Total 13 5 2" xfId="13316"/>
    <cellStyle name="Total 13 5 2 2" xfId="19224"/>
    <cellStyle name="Total 13 5 2 2 2" xfId="35895"/>
    <cellStyle name="Total 13 5 2 3" xfId="22407"/>
    <cellStyle name="Total 13 5 2 3 2" xfId="39100"/>
    <cellStyle name="Total 13 5 2 4" xfId="25272"/>
    <cellStyle name="Total 13 5 2 4 2" xfId="42008"/>
    <cellStyle name="Total 13 5 2 5" xfId="29992"/>
    <cellStyle name="Total 13 5 3" xfId="16904"/>
    <cellStyle name="Total 13 5 3 2" xfId="33580"/>
    <cellStyle name="Total 13 5 4" xfId="15957"/>
    <cellStyle name="Total 13 5 4 2" xfId="32623"/>
    <cellStyle name="Total 13 5 5" xfId="16110"/>
    <cellStyle name="Total 13 5 5 2" xfId="32774"/>
    <cellStyle name="Total 13 5 6" xfId="27403"/>
    <cellStyle name="Total 13 6" xfId="12331"/>
    <cellStyle name="Total 13 6 2" xfId="15005"/>
    <cellStyle name="Total 13 6 2 2" xfId="20717"/>
    <cellStyle name="Total 13 6 2 2 2" xfId="37385"/>
    <cellStyle name="Total 13 6 2 3" xfId="23844"/>
    <cellStyle name="Total 13 6 2 3 2" xfId="40555"/>
    <cellStyle name="Total 13 6 2 4" xfId="26587"/>
    <cellStyle name="Total 13 6 2 4 2" xfId="43328"/>
    <cellStyle name="Total 13 6 2 5" xfId="31676"/>
    <cellStyle name="Total 13 6 3" xfId="18429"/>
    <cellStyle name="Total 13 6 3 2" xfId="35105"/>
    <cellStyle name="Total 13 6 4" xfId="21671"/>
    <cellStyle name="Total 13 6 4 2" xfId="38346"/>
    <cellStyle name="Total 13 6 5" xfId="24680"/>
    <cellStyle name="Total 13 6 5 2" xfId="41401"/>
    <cellStyle name="Total 13 6 6" xfId="29078"/>
    <cellStyle name="Total 13 7" xfId="13229"/>
    <cellStyle name="Total 13 7 2" xfId="19152"/>
    <cellStyle name="Total 13 7 2 2" xfId="35823"/>
    <cellStyle name="Total 13 7 3" xfId="22341"/>
    <cellStyle name="Total 13 7 3 2" xfId="39034"/>
    <cellStyle name="Total 13 7 4" xfId="25222"/>
    <cellStyle name="Total 13 7 4 2" xfId="41958"/>
    <cellStyle name="Total 13 7 5" xfId="29905"/>
    <cellStyle name="Total 13 8" xfId="16823"/>
    <cellStyle name="Total 13 8 2" xfId="33498"/>
    <cellStyle name="Total 13 9" xfId="15997"/>
    <cellStyle name="Total 13 9 2" xfId="32663"/>
    <cellStyle name="Total 14" xfId="12464"/>
    <cellStyle name="Total 14 2" xfId="15112"/>
    <cellStyle name="Total 14 2 2" xfId="20801"/>
    <cellStyle name="Total 14 2 2 2" xfId="37470"/>
    <cellStyle name="Total 14 2 3" xfId="23923"/>
    <cellStyle name="Total 14 2 3 2" xfId="40636"/>
    <cellStyle name="Total 14 2 4" xfId="26659"/>
    <cellStyle name="Total 14 2 4 2" xfId="43400"/>
    <cellStyle name="Total 14 2 5" xfId="31783"/>
    <cellStyle name="Total 14 3" xfId="18533"/>
    <cellStyle name="Total 14 3 2" xfId="35210"/>
    <cellStyle name="Total 14 4" xfId="21762"/>
    <cellStyle name="Total 14 4 2" xfId="38440"/>
    <cellStyle name="Total 14 5" xfId="24750"/>
    <cellStyle name="Total 14 5 2" xfId="41473"/>
    <cellStyle name="Total 14 6" xfId="29185"/>
    <cellStyle name="Total 15" xfId="43781"/>
    <cellStyle name="Total 16" xfId="43780"/>
    <cellStyle name="Total 17" xfId="9708"/>
    <cellStyle name="Total 2" xfId="124"/>
    <cellStyle name="Total 2 10" xfId="5372"/>
    <cellStyle name="Total 2 10 10" xfId="16379"/>
    <cellStyle name="Total 2 10 10 2" xfId="33047"/>
    <cellStyle name="Total 2 10 11" xfId="27346"/>
    <cellStyle name="Total 2 10 12" xfId="10570"/>
    <cellStyle name="Total 2 10 2" xfId="5373"/>
    <cellStyle name="Total 2 10 2 10" xfId="11426"/>
    <cellStyle name="Total 2 10 2 2" xfId="5374"/>
    <cellStyle name="Total 2 10 2 2 2" xfId="14546"/>
    <cellStyle name="Total 2 10 2 2 2 2" xfId="20309"/>
    <cellStyle name="Total 2 10 2 2 2 2 2" xfId="36978"/>
    <cellStyle name="Total 2 10 2 2 2 3" xfId="23450"/>
    <cellStyle name="Total 2 10 2 2 2 3 2" xfId="40158"/>
    <cellStyle name="Total 2 10 2 2 2 4" xfId="26232"/>
    <cellStyle name="Total 2 10 2 2 2 4 2" xfId="42972"/>
    <cellStyle name="Total 2 10 2 2 2 5" xfId="31218"/>
    <cellStyle name="Total 2 10 2 2 3" xfId="18023"/>
    <cellStyle name="Total 2 10 2 2 3 2" xfId="34699"/>
    <cellStyle name="Total 2 10 2 2 4" xfId="16463"/>
    <cellStyle name="Total 2 10 2 2 4 2" xfId="33133"/>
    <cellStyle name="Total 2 10 2 2 5" xfId="21202"/>
    <cellStyle name="Total 2 10 2 2 5 2" xfId="37873"/>
    <cellStyle name="Total 2 10 2 2 6" xfId="28621"/>
    <cellStyle name="Total 2 10 2 2 7" xfId="11872"/>
    <cellStyle name="Total 2 10 2 3" xfId="5375"/>
    <cellStyle name="Total 2 10 2 3 2" xfId="14796"/>
    <cellStyle name="Total 2 10 2 3 2 2" xfId="20559"/>
    <cellStyle name="Total 2 10 2 3 2 2 2" xfId="37227"/>
    <cellStyle name="Total 2 10 2 3 2 3" xfId="23698"/>
    <cellStyle name="Total 2 10 2 3 2 3 2" xfId="40408"/>
    <cellStyle name="Total 2 10 2 3 2 4" xfId="26481"/>
    <cellStyle name="Total 2 10 2 3 2 4 2" xfId="43222"/>
    <cellStyle name="Total 2 10 2 3 2 5" xfId="31467"/>
    <cellStyle name="Total 2 10 2 3 3" xfId="18273"/>
    <cellStyle name="Total 2 10 2 3 3 2" xfId="34948"/>
    <cellStyle name="Total 2 10 2 3 4" xfId="21525"/>
    <cellStyle name="Total 2 10 2 3 4 2" xfId="38199"/>
    <cellStyle name="Total 2 10 2 3 5" xfId="24575"/>
    <cellStyle name="Total 2 10 2 3 5 2" xfId="41295"/>
    <cellStyle name="Total 2 10 2 3 6" xfId="28869"/>
    <cellStyle name="Total 2 10 2 3 7" xfId="12122"/>
    <cellStyle name="Total 2 10 2 4" xfId="12940"/>
    <cellStyle name="Total 2 10 2 4 2" xfId="15552"/>
    <cellStyle name="Total 2 10 2 4 2 2" xfId="21174"/>
    <cellStyle name="Total 2 10 2 4 2 2 2" xfId="37844"/>
    <cellStyle name="Total 2 10 2 4 2 3" xfId="24287"/>
    <cellStyle name="Total 2 10 2 4 2 3 2" xfId="41004"/>
    <cellStyle name="Total 2 10 2 4 2 4" xfId="26980"/>
    <cellStyle name="Total 2 10 2 4 2 4 2" xfId="43721"/>
    <cellStyle name="Total 2 10 2 4 2 5" xfId="32223"/>
    <cellStyle name="Total 2 10 2 4 3" xfId="18933"/>
    <cellStyle name="Total 2 10 2 4 3 2" xfId="35612"/>
    <cellStyle name="Total 2 10 2 4 4" xfId="22142"/>
    <cellStyle name="Total 2 10 2 4 4 2" xfId="38825"/>
    <cellStyle name="Total 2 10 2 4 5" xfId="25067"/>
    <cellStyle name="Total 2 10 2 4 5 2" xfId="41794"/>
    <cellStyle name="Total 2 10 2 4 6" xfId="29625"/>
    <cellStyle name="Total 2 10 2 5" xfId="14100"/>
    <cellStyle name="Total 2 10 2 5 2" xfId="19878"/>
    <cellStyle name="Total 2 10 2 5 2 2" xfId="36548"/>
    <cellStyle name="Total 2 10 2 5 3" xfId="23028"/>
    <cellStyle name="Total 2 10 2 5 3 2" xfId="39730"/>
    <cellStyle name="Total 2 10 2 5 4" xfId="25810"/>
    <cellStyle name="Total 2 10 2 5 4 2" xfId="42549"/>
    <cellStyle name="Total 2 10 2 5 5" xfId="30773"/>
    <cellStyle name="Total 2 10 2 6" xfId="17594"/>
    <cellStyle name="Total 2 10 2 6 2" xfId="34271"/>
    <cellStyle name="Total 2 10 2 7" xfId="18833"/>
    <cellStyle name="Total 2 10 2 7 2" xfId="35511"/>
    <cellStyle name="Total 2 10 2 8" xfId="24343"/>
    <cellStyle name="Total 2 10 2 8 2" xfId="41061"/>
    <cellStyle name="Total 2 10 2 9" xfId="28181"/>
    <cellStyle name="Total 2 10 3" xfId="5376"/>
    <cellStyle name="Total 2 10 3 2" xfId="13663"/>
    <cellStyle name="Total 2 10 3 2 2" xfId="19519"/>
    <cellStyle name="Total 2 10 3 2 2 2" xfId="36189"/>
    <cellStyle name="Total 2 10 3 2 3" xfId="22680"/>
    <cellStyle name="Total 2 10 3 2 3 2" xfId="39380"/>
    <cellStyle name="Total 2 10 3 2 4" xfId="25521"/>
    <cellStyle name="Total 2 10 3 2 4 2" xfId="42259"/>
    <cellStyle name="Total 2 10 3 2 5" xfId="30337"/>
    <cellStyle name="Total 2 10 3 3" xfId="17209"/>
    <cellStyle name="Total 2 10 3 3 2" xfId="33886"/>
    <cellStyle name="Total 2 10 3 4" xfId="16256"/>
    <cellStyle name="Total 2 10 3 4 2" xfId="32921"/>
    <cellStyle name="Total 2 10 3 5" xfId="21794"/>
    <cellStyle name="Total 2 10 3 5 2" xfId="38472"/>
    <cellStyle name="Total 2 10 3 6" xfId="27745"/>
    <cellStyle name="Total 2 10 3 7" xfId="10975"/>
    <cellStyle name="Total 2 10 4" xfId="5377"/>
    <cellStyle name="Total 2 10 4 2" xfId="14246"/>
    <cellStyle name="Total 2 10 4 2 2" xfId="20009"/>
    <cellStyle name="Total 2 10 4 2 2 2" xfId="36679"/>
    <cellStyle name="Total 2 10 4 2 3" xfId="23155"/>
    <cellStyle name="Total 2 10 4 2 3 2" xfId="39858"/>
    <cellStyle name="Total 2 10 4 2 4" xfId="25934"/>
    <cellStyle name="Total 2 10 4 2 4 2" xfId="42673"/>
    <cellStyle name="Total 2 10 4 2 5" xfId="30919"/>
    <cellStyle name="Total 2 10 4 3" xfId="17723"/>
    <cellStyle name="Total 2 10 4 3 2" xfId="34400"/>
    <cellStyle name="Total 2 10 4 4" xfId="15728"/>
    <cellStyle name="Total 2 10 4 4 2" xfId="32389"/>
    <cellStyle name="Total 2 10 4 5" xfId="22102"/>
    <cellStyle name="Total 2 10 4 5 2" xfId="38784"/>
    <cellStyle name="Total 2 10 4 6" xfId="28326"/>
    <cellStyle name="Total 2 10 4 7" xfId="11572"/>
    <cellStyle name="Total 2 10 5" xfId="8412"/>
    <cellStyle name="Total 2 10 5 2" xfId="13524"/>
    <cellStyle name="Total 2 10 5 2 2" xfId="19391"/>
    <cellStyle name="Total 2 10 5 2 2 2" xfId="36061"/>
    <cellStyle name="Total 2 10 5 2 3" xfId="22561"/>
    <cellStyle name="Total 2 10 5 2 3 2" xfId="39260"/>
    <cellStyle name="Total 2 10 5 2 4" xfId="25420"/>
    <cellStyle name="Total 2 10 5 2 4 2" xfId="42158"/>
    <cellStyle name="Total 2 10 5 2 5" xfId="30198"/>
    <cellStyle name="Total 2 10 5 3" xfId="17074"/>
    <cellStyle name="Total 2 10 5 3 2" xfId="33749"/>
    <cellStyle name="Total 2 10 5 4" xfId="15900"/>
    <cellStyle name="Total 2 10 5 4 2" xfId="32564"/>
    <cellStyle name="Total 2 10 5 5" xfId="23033"/>
    <cellStyle name="Total 2 10 5 5 2" xfId="39735"/>
    <cellStyle name="Total 2 10 5 6" xfId="27607"/>
    <cellStyle name="Total 2 10 5 7" xfId="10832"/>
    <cellStyle name="Total 2 10 6" xfId="12361"/>
    <cellStyle name="Total 2 10 6 2" xfId="15035"/>
    <cellStyle name="Total 2 10 6 2 2" xfId="20745"/>
    <cellStyle name="Total 2 10 6 2 2 2" xfId="37414"/>
    <cellStyle name="Total 2 10 6 2 3" xfId="23872"/>
    <cellStyle name="Total 2 10 6 2 3 2" xfId="40583"/>
    <cellStyle name="Total 2 10 6 2 4" xfId="26613"/>
    <cellStyle name="Total 2 10 6 2 4 2" xfId="43354"/>
    <cellStyle name="Total 2 10 6 2 5" xfId="31706"/>
    <cellStyle name="Total 2 10 6 3" xfId="18457"/>
    <cellStyle name="Total 2 10 6 3 2" xfId="35134"/>
    <cellStyle name="Total 2 10 6 4" xfId="21699"/>
    <cellStyle name="Total 2 10 6 4 2" xfId="38374"/>
    <cellStyle name="Total 2 10 6 5" xfId="24706"/>
    <cellStyle name="Total 2 10 6 5 2" xfId="41427"/>
    <cellStyle name="Total 2 10 6 6" xfId="29108"/>
    <cellStyle name="Total 2 10 7" xfId="13259"/>
    <cellStyle name="Total 2 10 7 2" xfId="19181"/>
    <cellStyle name="Total 2 10 7 2 2" xfId="35852"/>
    <cellStyle name="Total 2 10 7 3" xfId="22368"/>
    <cellStyle name="Total 2 10 7 3 2" xfId="39061"/>
    <cellStyle name="Total 2 10 7 4" xfId="25248"/>
    <cellStyle name="Total 2 10 7 4 2" xfId="41984"/>
    <cellStyle name="Total 2 10 7 5" xfId="29935"/>
    <cellStyle name="Total 2 10 8" xfId="16854"/>
    <cellStyle name="Total 2 10 8 2" xfId="33529"/>
    <cellStyle name="Total 2 10 9" xfId="15983"/>
    <cellStyle name="Total 2 10 9 2" xfId="32649"/>
    <cellStyle name="Total 2 11" xfId="5378"/>
    <cellStyle name="Total 2 11 10" xfId="11091"/>
    <cellStyle name="Total 2 11 2" xfId="5379"/>
    <cellStyle name="Total 2 11 2 2" xfId="5380"/>
    <cellStyle name="Total 2 11 2 2 2" xfId="20079"/>
    <cellStyle name="Total 2 11 2 2 2 2" xfId="36749"/>
    <cellStyle name="Total 2 11 2 2 3" xfId="23223"/>
    <cellStyle name="Total 2 11 2 2 3 2" xfId="39928"/>
    <cellStyle name="Total 2 11 2 2 4" xfId="26003"/>
    <cellStyle name="Total 2 11 2 2 4 2" xfId="42742"/>
    <cellStyle name="Total 2 11 2 2 5" xfId="30989"/>
    <cellStyle name="Total 2 11 2 2 6" xfId="14316"/>
    <cellStyle name="Total 2 11 2 3" xfId="5381"/>
    <cellStyle name="Total 2 11 2 3 2" xfId="34470"/>
    <cellStyle name="Total 2 11 2 3 3" xfId="17793"/>
    <cellStyle name="Total 2 11 2 4" xfId="18524"/>
    <cellStyle name="Total 2 11 2 4 2" xfId="35201"/>
    <cellStyle name="Total 2 11 2 5" xfId="24182"/>
    <cellStyle name="Total 2 11 2 5 2" xfId="40899"/>
    <cellStyle name="Total 2 11 2 6" xfId="28394"/>
    <cellStyle name="Total 2 11 2 7" xfId="11642"/>
    <cellStyle name="Total 2 11 3" xfId="5382"/>
    <cellStyle name="Total 2 11 3 2" xfId="14580"/>
    <cellStyle name="Total 2 11 3 2 2" xfId="20343"/>
    <cellStyle name="Total 2 11 3 2 2 2" xfId="37012"/>
    <cellStyle name="Total 2 11 3 2 3" xfId="23484"/>
    <cellStyle name="Total 2 11 3 2 3 2" xfId="40192"/>
    <cellStyle name="Total 2 11 3 2 4" xfId="26266"/>
    <cellStyle name="Total 2 11 3 2 4 2" xfId="43006"/>
    <cellStyle name="Total 2 11 3 2 5" xfId="31252"/>
    <cellStyle name="Total 2 11 3 3" xfId="18057"/>
    <cellStyle name="Total 2 11 3 3 2" xfId="34733"/>
    <cellStyle name="Total 2 11 3 4" xfId="21311"/>
    <cellStyle name="Total 2 11 3 4 2" xfId="37983"/>
    <cellStyle name="Total 2 11 3 5" xfId="24361"/>
    <cellStyle name="Total 2 11 3 5 2" xfId="41079"/>
    <cellStyle name="Total 2 11 3 6" xfId="28655"/>
    <cellStyle name="Total 2 11 3 7" xfId="11906"/>
    <cellStyle name="Total 2 11 4" xfId="5383"/>
    <cellStyle name="Total 2 11 4 2" xfId="15193"/>
    <cellStyle name="Total 2 11 4 2 2" xfId="20864"/>
    <cellStyle name="Total 2 11 4 2 2 2" xfId="37533"/>
    <cellStyle name="Total 2 11 4 2 3" xfId="23984"/>
    <cellStyle name="Total 2 11 4 2 3 2" xfId="40697"/>
    <cellStyle name="Total 2 11 4 2 4" xfId="26719"/>
    <cellStyle name="Total 2 11 4 2 4 2" xfId="43460"/>
    <cellStyle name="Total 2 11 4 2 5" xfId="31864"/>
    <cellStyle name="Total 2 11 4 3" xfId="18601"/>
    <cellStyle name="Total 2 11 4 3 2" xfId="35278"/>
    <cellStyle name="Total 2 11 4 4" xfId="21826"/>
    <cellStyle name="Total 2 11 4 4 2" xfId="38504"/>
    <cellStyle name="Total 2 11 4 5" xfId="24810"/>
    <cellStyle name="Total 2 11 4 5 2" xfId="41533"/>
    <cellStyle name="Total 2 11 4 6" xfId="29266"/>
    <cellStyle name="Total 2 11 4 7" xfId="12554"/>
    <cellStyle name="Total 2 11 5" xfId="8413"/>
    <cellStyle name="Total 2 11 5 2" xfId="19610"/>
    <cellStyle name="Total 2 11 5 2 2" xfId="36281"/>
    <cellStyle name="Total 2 11 5 3" xfId="22765"/>
    <cellStyle name="Total 2 11 5 3 2" xfId="39465"/>
    <cellStyle name="Total 2 11 5 4" xfId="25595"/>
    <cellStyle name="Total 2 11 5 4 2" xfId="42333"/>
    <cellStyle name="Total 2 11 5 5" xfId="30461"/>
    <cellStyle name="Total 2 11 5 6" xfId="13787"/>
    <cellStyle name="Total 2 11 6" xfId="17296"/>
    <cellStyle name="Total 2 11 6 2" xfId="33973"/>
    <cellStyle name="Total 2 11 7" xfId="21208"/>
    <cellStyle name="Total 2 11 7 2" xfId="37879"/>
    <cellStyle name="Total 2 11 8" xfId="16312"/>
    <cellStyle name="Total 2 11 8 2" xfId="32980"/>
    <cellStyle name="Total 2 11 9" xfId="27869"/>
    <cellStyle name="Total 2 12" xfId="5384"/>
    <cellStyle name="Total 2 12 10" xfId="11044"/>
    <cellStyle name="Total 2 12 2" xfId="5385"/>
    <cellStyle name="Total 2 12 2 2" xfId="5386"/>
    <cellStyle name="Total 2 12 2 2 2" xfId="20050"/>
    <cellStyle name="Total 2 12 2 2 2 2" xfId="36720"/>
    <cellStyle name="Total 2 12 2 2 3" xfId="23195"/>
    <cellStyle name="Total 2 12 2 2 3 2" xfId="39899"/>
    <cellStyle name="Total 2 12 2 2 4" xfId="25974"/>
    <cellStyle name="Total 2 12 2 2 4 2" xfId="42713"/>
    <cellStyle name="Total 2 12 2 2 5" xfId="30960"/>
    <cellStyle name="Total 2 12 2 2 6" xfId="14287"/>
    <cellStyle name="Total 2 12 2 3" xfId="5387"/>
    <cellStyle name="Total 2 12 2 3 2" xfId="34441"/>
    <cellStyle name="Total 2 12 2 3 3" xfId="17764"/>
    <cellStyle name="Total 2 12 2 4" xfId="16724"/>
    <cellStyle name="Total 2 12 2 4 2" xfId="33398"/>
    <cellStyle name="Total 2 12 2 5" xfId="24320"/>
    <cellStyle name="Total 2 12 2 5 2" xfId="41038"/>
    <cellStyle name="Total 2 12 2 6" xfId="28366"/>
    <cellStyle name="Total 2 12 2 7" xfId="11613"/>
    <cellStyle name="Total 2 12 3" xfId="5388"/>
    <cellStyle name="Total 2 12 3 2" xfId="13440"/>
    <cellStyle name="Total 2 12 3 2 2" xfId="19317"/>
    <cellStyle name="Total 2 12 3 2 2 2" xfId="35988"/>
    <cellStyle name="Total 2 12 3 2 3" xfId="22495"/>
    <cellStyle name="Total 2 12 3 2 3 2" xfId="39188"/>
    <cellStyle name="Total 2 12 3 2 4" xfId="25359"/>
    <cellStyle name="Total 2 12 3 2 4 2" xfId="42095"/>
    <cellStyle name="Total 2 12 3 2 5" xfId="30116"/>
    <cellStyle name="Total 2 12 3 3" xfId="16996"/>
    <cellStyle name="Total 2 12 3 3 2" xfId="33672"/>
    <cellStyle name="Total 2 12 3 4" xfId="15923"/>
    <cellStyle name="Total 2 12 3 4 2" xfId="32588"/>
    <cellStyle name="Total 2 12 3 5" xfId="22148"/>
    <cellStyle name="Total 2 12 3 5 2" xfId="38831"/>
    <cellStyle name="Total 2 12 3 6" xfId="27527"/>
    <cellStyle name="Total 2 12 3 7" xfId="10756"/>
    <cellStyle name="Total 2 12 4" xfId="5389"/>
    <cellStyle name="Total 2 12 4 2" xfId="15136"/>
    <cellStyle name="Total 2 12 4 2 2" xfId="20825"/>
    <cellStyle name="Total 2 12 4 2 2 2" xfId="37494"/>
    <cellStyle name="Total 2 12 4 2 3" xfId="23945"/>
    <cellStyle name="Total 2 12 4 2 3 2" xfId="40658"/>
    <cellStyle name="Total 2 12 4 2 4" xfId="26680"/>
    <cellStyle name="Total 2 12 4 2 4 2" xfId="43421"/>
    <cellStyle name="Total 2 12 4 2 5" xfId="31807"/>
    <cellStyle name="Total 2 12 4 3" xfId="18555"/>
    <cellStyle name="Total 2 12 4 3 2" xfId="35232"/>
    <cellStyle name="Total 2 12 4 4" xfId="21784"/>
    <cellStyle name="Total 2 12 4 4 2" xfId="38462"/>
    <cellStyle name="Total 2 12 4 5" xfId="24771"/>
    <cellStyle name="Total 2 12 4 5 2" xfId="41494"/>
    <cellStyle name="Total 2 12 4 6" xfId="29209"/>
    <cellStyle name="Total 2 12 4 7" xfId="12488"/>
    <cellStyle name="Total 2 12 5" xfId="8414"/>
    <cellStyle name="Total 2 12 5 2" xfId="19581"/>
    <cellStyle name="Total 2 12 5 2 2" xfId="36252"/>
    <cellStyle name="Total 2 12 5 3" xfId="22736"/>
    <cellStyle name="Total 2 12 5 3 2" xfId="39436"/>
    <cellStyle name="Total 2 12 5 4" xfId="25566"/>
    <cellStyle name="Total 2 12 5 4 2" xfId="42304"/>
    <cellStyle name="Total 2 12 5 5" xfId="30414"/>
    <cellStyle name="Total 2 12 5 6" xfId="13740"/>
    <cellStyle name="Total 2 12 6" xfId="17267"/>
    <cellStyle name="Total 2 12 6 2" xfId="33944"/>
    <cellStyle name="Total 2 12 7" xfId="16529"/>
    <cellStyle name="Total 2 12 7 2" xfId="33201"/>
    <cellStyle name="Total 2 12 8" xfId="16171"/>
    <cellStyle name="Total 2 12 8 2" xfId="32836"/>
    <cellStyle name="Total 2 12 9" xfId="27822"/>
    <cellStyle name="Total 2 13" xfId="5390"/>
    <cellStyle name="Total 2 13 2" xfId="5391"/>
    <cellStyle name="Total 2 13 2 2" xfId="5392"/>
    <cellStyle name="Total 2 13 2 2 2" xfId="20914"/>
    <cellStyle name="Total 2 13 2 2 2 2" xfId="37583"/>
    <cellStyle name="Total 2 13 2 2 3" xfId="24031"/>
    <cellStyle name="Total 2 13 2 2 3 2" xfId="40745"/>
    <cellStyle name="Total 2 13 2 2 4" xfId="26757"/>
    <cellStyle name="Total 2 13 2 2 4 2" xfId="43498"/>
    <cellStyle name="Total 2 13 2 2 5" xfId="31942"/>
    <cellStyle name="Total 2 13 2 2 6" xfId="15271"/>
    <cellStyle name="Total 2 13 2 3" xfId="5393"/>
    <cellStyle name="Total 2 13 2 3 2" xfId="35338"/>
    <cellStyle name="Total 2 13 2 3 3" xfId="18661"/>
    <cellStyle name="Total 2 13 2 4" xfId="21880"/>
    <cellStyle name="Total 2 13 2 4 2" xfId="38559"/>
    <cellStyle name="Total 2 13 2 5" xfId="24847"/>
    <cellStyle name="Total 2 13 2 5 2" xfId="41571"/>
    <cellStyle name="Total 2 13 2 6" xfId="29344"/>
    <cellStyle name="Total 2 13 2 7" xfId="12643"/>
    <cellStyle name="Total 2 13 3" xfId="5394"/>
    <cellStyle name="Total 2 13 3 2" xfId="19291"/>
    <cellStyle name="Total 2 13 3 2 2" xfId="35962"/>
    <cellStyle name="Total 2 13 3 3" xfId="22471"/>
    <cellStyle name="Total 2 13 3 3 2" xfId="39164"/>
    <cellStyle name="Total 2 13 3 4" xfId="25336"/>
    <cellStyle name="Total 2 13 3 4 2" xfId="42072"/>
    <cellStyle name="Total 2 13 3 5" xfId="30090"/>
    <cellStyle name="Total 2 13 3 6" xfId="13414"/>
    <cellStyle name="Total 2 13 4" xfId="5395"/>
    <cellStyle name="Total 2 13 4 2" xfId="33646"/>
    <cellStyle name="Total 2 13 4 3" xfId="16970"/>
    <cellStyle name="Total 2 13 5" xfId="8415"/>
    <cellStyle name="Total 2 13 5 2" xfId="35687"/>
    <cellStyle name="Total 2 13 5 3" xfId="19016"/>
    <cellStyle name="Total 2 13 6" xfId="19332"/>
    <cellStyle name="Total 2 13 6 2" xfId="36002"/>
    <cellStyle name="Total 2 13 7" xfId="27501"/>
    <cellStyle name="Total 2 13 8" xfId="10731"/>
    <cellStyle name="Total 2 14" xfId="5396"/>
    <cellStyle name="Total 2 14 2" xfId="5397"/>
    <cellStyle name="Total 2 14 2 2" xfId="5398"/>
    <cellStyle name="Total 2 14 2 2 2" xfId="35666"/>
    <cellStyle name="Total 2 14 2 3" xfId="5399"/>
    <cellStyle name="Total 2 14 2 4" xfId="18993"/>
    <cellStyle name="Total 2 14 3" xfId="5400"/>
    <cellStyle name="Total 2 14 3 2" xfId="38884"/>
    <cellStyle name="Total 2 14 3 3" xfId="22195"/>
    <cellStyle name="Total 2 14 4" xfId="5401"/>
    <cellStyle name="Total 2 14 4 2" xfId="41838"/>
    <cellStyle name="Total 2 14 4 3" xfId="25105"/>
    <cellStyle name="Total 2 14 5" xfId="8416"/>
    <cellStyle name="Total 2 14 5 2" xfId="29730"/>
    <cellStyle name="Total 2 14 6" xfId="13051"/>
    <cellStyle name="Total 2 15" xfId="5402"/>
    <cellStyle name="Total 2 15 2" xfId="5403"/>
    <cellStyle name="Total 2 15 2 2" xfId="5404"/>
    <cellStyle name="Total 2 15 2 3" xfId="5405"/>
    <cellStyle name="Total 2 15 2 4" xfId="32881"/>
    <cellStyle name="Total 2 15 3" xfId="5406"/>
    <cellStyle name="Total 2 15 4" xfId="5407"/>
    <cellStyle name="Total 2 15 5" xfId="8417"/>
    <cellStyle name="Total 2 15 6" xfId="16215"/>
    <cellStyle name="Total 2 16" xfId="5408"/>
    <cellStyle name="Total 2 16 2" xfId="5409"/>
    <cellStyle name="Total 2 16 2 2" xfId="5410"/>
    <cellStyle name="Total 2 16 2 3" xfId="5411"/>
    <cellStyle name="Total 2 16 3" xfId="5412"/>
    <cellStyle name="Total 2 16 4" xfId="5413"/>
    <cellStyle name="Total 2 16 5" xfId="8418"/>
    <cellStyle name="Total 2 16 6" xfId="27138"/>
    <cellStyle name="Total 2 17" xfId="5414"/>
    <cellStyle name="Total 2 17 2" xfId="5415"/>
    <cellStyle name="Total 2 17 2 2" xfId="5416"/>
    <cellStyle name="Total 2 17 2 3" xfId="5417"/>
    <cellStyle name="Total 2 17 3" xfId="5418"/>
    <cellStyle name="Total 2 17 4" xfId="5419"/>
    <cellStyle name="Total 2 17 5" xfId="8419"/>
    <cellStyle name="Total 2 17 6" xfId="43834"/>
    <cellStyle name="Total 2 18" xfId="5420"/>
    <cellStyle name="Total 2 18 2" xfId="5421"/>
    <cellStyle name="Total 2 18 3" xfId="5422"/>
    <cellStyle name="Total 2 18 4" xfId="8420"/>
    <cellStyle name="Total 2 18 5" xfId="43866"/>
    <cellStyle name="Total 2 19" xfId="5423"/>
    <cellStyle name="Total 2 19 2" xfId="8421"/>
    <cellStyle name="Total 2 2" xfId="5424"/>
    <cellStyle name="Total 2 2 10" xfId="5425"/>
    <cellStyle name="Total 2 2 10 2" xfId="5426"/>
    <cellStyle name="Total 2 2 10 2 2" xfId="5427"/>
    <cellStyle name="Total 2 2 10 2 3" xfId="5428"/>
    <cellStyle name="Total 2 2 10 3" xfId="5429"/>
    <cellStyle name="Total 2 2 10 4" xfId="5430"/>
    <cellStyle name="Total 2 2 10 5" xfId="8422"/>
    <cellStyle name="Total 2 2 10 6" xfId="27139"/>
    <cellStyle name="Total 2 2 11" xfId="5431"/>
    <cellStyle name="Total 2 2 11 2" xfId="5432"/>
    <cellStyle name="Total 2 2 11 2 2" xfId="5433"/>
    <cellStyle name="Total 2 2 11 2 3" xfId="5434"/>
    <cellStyle name="Total 2 2 11 3" xfId="5435"/>
    <cellStyle name="Total 2 2 11 4" xfId="5436"/>
    <cellStyle name="Total 2 2 11 5" xfId="8423"/>
    <cellStyle name="Total 2 2 12" xfId="5437"/>
    <cellStyle name="Total 2 2 12 2" xfId="5438"/>
    <cellStyle name="Total 2 2 12 2 2" xfId="5439"/>
    <cellStyle name="Total 2 2 12 2 3" xfId="5440"/>
    <cellStyle name="Total 2 2 12 3" xfId="5441"/>
    <cellStyle name="Total 2 2 12 4" xfId="5442"/>
    <cellStyle name="Total 2 2 12 5" xfId="8424"/>
    <cellStyle name="Total 2 2 13" xfId="5443"/>
    <cellStyle name="Total 2 2 13 2" xfId="5444"/>
    <cellStyle name="Total 2 2 13 2 2" xfId="5445"/>
    <cellStyle name="Total 2 2 13 2 3" xfId="5446"/>
    <cellStyle name="Total 2 2 13 3" xfId="5447"/>
    <cellStyle name="Total 2 2 13 4" xfId="5448"/>
    <cellStyle name="Total 2 2 13 5" xfId="8425"/>
    <cellStyle name="Total 2 2 14" xfId="5449"/>
    <cellStyle name="Total 2 2 14 2" xfId="5450"/>
    <cellStyle name="Total 2 2 14 2 2" xfId="5451"/>
    <cellStyle name="Total 2 2 14 2 3" xfId="5452"/>
    <cellStyle name="Total 2 2 14 3" xfId="5453"/>
    <cellStyle name="Total 2 2 14 4" xfId="5454"/>
    <cellStyle name="Total 2 2 14 5" xfId="8426"/>
    <cellStyle name="Total 2 2 15" xfId="5455"/>
    <cellStyle name="Total 2 2 15 2" xfId="5456"/>
    <cellStyle name="Total 2 2 15 2 2" xfId="5457"/>
    <cellStyle name="Total 2 2 15 2 3" xfId="5458"/>
    <cellStyle name="Total 2 2 15 3" xfId="5459"/>
    <cellStyle name="Total 2 2 15 4" xfId="5460"/>
    <cellStyle name="Total 2 2 15 5" xfId="8427"/>
    <cellStyle name="Total 2 2 16" xfId="5461"/>
    <cellStyle name="Total 2 2 16 2" xfId="5462"/>
    <cellStyle name="Total 2 2 16 3" xfId="5463"/>
    <cellStyle name="Total 2 2 16 4" xfId="8428"/>
    <cellStyle name="Total 2 2 17" xfId="5464"/>
    <cellStyle name="Total 2 2 18" xfId="5465"/>
    <cellStyle name="Total 2 2 19" xfId="8429"/>
    <cellStyle name="Total 2 2 2" xfId="5466"/>
    <cellStyle name="Total 2 2 2 10" xfId="10048"/>
    <cellStyle name="Total 2 2 2 11" xfId="44006"/>
    <cellStyle name="Total 2 2 2 2" xfId="5467"/>
    <cellStyle name="Total 2 2 2 2 10" xfId="11093"/>
    <cellStyle name="Total 2 2 2 2 2" xfId="5468"/>
    <cellStyle name="Total 2 2 2 2 2 2" xfId="5469"/>
    <cellStyle name="Total 2 2 2 2 2 2 2" xfId="20081"/>
    <cellStyle name="Total 2 2 2 2 2 2 2 2" xfId="36751"/>
    <cellStyle name="Total 2 2 2 2 2 2 3" xfId="23225"/>
    <cellStyle name="Total 2 2 2 2 2 2 3 2" xfId="39930"/>
    <cellStyle name="Total 2 2 2 2 2 2 4" xfId="26005"/>
    <cellStyle name="Total 2 2 2 2 2 2 4 2" xfId="42744"/>
    <cellStyle name="Total 2 2 2 2 2 2 5" xfId="30991"/>
    <cellStyle name="Total 2 2 2 2 2 2 6" xfId="14318"/>
    <cellStyle name="Total 2 2 2 2 2 3" xfId="5470"/>
    <cellStyle name="Total 2 2 2 2 2 3 2" xfId="34472"/>
    <cellStyle name="Total 2 2 2 2 2 3 3" xfId="17795"/>
    <cellStyle name="Total 2 2 2 2 2 4" xfId="8430"/>
    <cellStyle name="Total 2 2 2 2 2 4 2" xfId="37885"/>
    <cellStyle name="Total 2 2 2 2 2 4 3" xfId="21214"/>
    <cellStyle name="Total 2 2 2 2 2 5" xfId="19417"/>
    <cellStyle name="Total 2 2 2 2 2 5 2" xfId="36087"/>
    <cellStyle name="Total 2 2 2 2 2 6" xfId="28396"/>
    <cellStyle name="Total 2 2 2 2 2 7" xfId="11644"/>
    <cellStyle name="Total 2 2 2 2 3" xfId="5471"/>
    <cellStyle name="Total 2 2 2 2 3 2" xfId="5472"/>
    <cellStyle name="Total 2 2 2 2 3 2 2" xfId="20345"/>
    <cellStyle name="Total 2 2 2 2 3 2 2 2" xfId="37014"/>
    <cellStyle name="Total 2 2 2 2 3 2 3" xfId="23486"/>
    <cellStyle name="Total 2 2 2 2 3 2 3 2" xfId="40194"/>
    <cellStyle name="Total 2 2 2 2 3 2 4" xfId="26268"/>
    <cellStyle name="Total 2 2 2 2 3 2 4 2" xfId="43008"/>
    <cellStyle name="Total 2 2 2 2 3 2 5" xfId="31254"/>
    <cellStyle name="Total 2 2 2 2 3 2 6" xfId="14582"/>
    <cellStyle name="Total 2 2 2 2 3 3" xfId="5473"/>
    <cellStyle name="Total 2 2 2 2 3 3 2" xfId="34735"/>
    <cellStyle name="Total 2 2 2 2 3 3 3" xfId="18059"/>
    <cellStyle name="Total 2 2 2 2 3 4" xfId="21313"/>
    <cellStyle name="Total 2 2 2 2 3 4 2" xfId="37985"/>
    <cellStyle name="Total 2 2 2 2 3 5" xfId="24363"/>
    <cellStyle name="Total 2 2 2 2 3 5 2" xfId="41081"/>
    <cellStyle name="Total 2 2 2 2 3 6" xfId="28657"/>
    <cellStyle name="Total 2 2 2 2 3 7" xfId="11908"/>
    <cellStyle name="Total 2 2 2 2 4" xfId="5474"/>
    <cellStyle name="Total 2 2 2 2 4 2" xfId="15195"/>
    <cellStyle name="Total 2 2 2 2 4 2 2" xfId="20866"/>
    <cellStyle name="Total 2 2 2 2 4 2 2 2" xfId="37535"/>
    <cellStyle name="Total 2 2 2 2 4 2 3" xfId="23986"/>
    <cellStyle name="Total 2 2 2 2 4 2 3 2" xfId="40699"/>
    <cellStyle name="Total 2 2 2 2 4 2 4" xfId="26721"/>
    <cellStyle name="Total 2 2 2 2 4 2 4 2" xfId="43462"/>
    <cellStyle name="Total 2 2 2 2 4 2 5" xfId="31866"/>
    <cellStyle name="Total 2 2 2 2 4 3" xfId="18603"/>
    <cellStyle name="Total 2 2 2 2 4 3 2" xfId="35280"/>
    <cellStyle name="Total 2 2 2 2 4 4" xfId="21828"/>
    <cellStyle name="Total 2 2 2 2 4 4 2" xfId="38506"/>
    <cellStyle name="Total 2 2 2 2 4 5" xfId="24812"/>
    <cellStyle name="Total 2 2 2 2 4 5 2" xfId="41535"/>
    <cellStyle name="Total 2 2 2 2 4 6" xfId="29268"/>
    <cellStyle name="Total 2 2 2 2 4 7" xfId="12556"/>
    <cellStyle name="Total 2 2 2 2 5" xfId="5475"/>
    <cellStyle name="Total 2 2 2 2 5 2" xfId="19612"/>
    <cellStyle name="Total 2 2 2 2 5 2 2" xfId="36283"/>
    <cellStyle name="Total 2 2 2 2 5 3" xfId="22767"/>
    <cellStyle name="Total 2 2 2 2 5 3 2" xfId="39467"/>
    <cellStyle name="Total 2 2 2 2 5 4" xfId="25597"/>
    <cellStyle name="Total 2 2 2 2 5 4 2" xfId="42335"/>
    <cellStyle name="Total 2 2 2 2 5 5" xfId="30463"/>
    <cellStyle name="Total 2 2 2 2 5 6" xfId="13789"/>
    <cellStyle name="Total 2 2 2 2 6" xfId="8431"/>
    <cellStyle name="Total 2 2 2 2 6 2" xfId="33975"/>
    <cellStyle name="Total 2 2 2 2 6 3" xfId="17298"/>
    <cellStyle name="Total 2 2 2 2 7" xfId="16587"/>
    <cellStyle name="Total 2 2 2 2 7 2" xfId="33260"/>
    <cellStyle name="Total 2 2 2 2 8" xfId="16444"/>
    <cellStyle name="Total 2 2 2 2 8 2" xfId="33114"/>
    <cellStyle name="Total 2 2 2 2 9" xfId="27871"/>
    <cellStyle name="Total 2 2 2 3" xfId="5476"/>
    <cellStyle name="Total 2 2 2 3 10" xfId="11153"/>
    <cellStyle name="Total 2 2 2 3 2" xfId="5477"/>
    <cellStyle name="Total 2 2 2 3 2 2" xfId="5478"/>
    <cellStyle name="Total 2 2 2 3 2 2 2" xfId="20107"/>
    <cellStyle name="Total 2 2 2 3 2 2 2 2" xfId="36777"/>
    <cellStyle name="Total 2 2 2 3 2 2 3" xfId="23250"/>
    <cellStyle name="Total 2 2 2 3 2 2 3 2" xfId="39956"/>
    <cellStyle name="Total 2 2 2 3 2 2 4" xfId="26031"/>
    <cellStyle name="Total 2 2 2 3 2 2 4 2" xfId="42770"/>
    <cellStyle name="Total 2 2 2 3 2 2 5" xfId="31017"/>
    <cellStyle name="Total 2 2 2 3 2 2 6" xfId="14344"/>
    <cellStyle name="Total 2 2 2 3 2 3" xfId="5479"/>
    <cellStyle name="Total 2 2 2 3 2 3 2" xfId="34498"/>
    <cellStyle name="Total 2 2 2 3 2 3 3" xfId="17821"/>
    <cellStyle name="Total 2 2 2 3 2 4" xfId="8432"/>
    <cellStyle name="Total 2 2 2 3 2 4 2" xfId="36081"/>
    <cellStyle name="Total 2 2 2 3 2 4 3" xfId="19411"/>
    <cellStyle name="Total 2 2 2 3 2 5" xfId="17149"/>
    <cellStyle name="Total 2 2 2 3 2 5 2" xfId="33825"/>
    <cellStyle name="Total 2 2 2 3 2 6" xfId="28421"/>
    <cellStyle name="Total 2 2 2 3 2 7" xfId="11670"/>
    <cellStyle name="Total 2 2 2 3 3" xfId="5480"/>
    <cellStyle name="Total 2 2 2 3 3 2" xfId="14605"/>
    <cellStyle name="Total 2 2 2 3 3 2 2" xfId="20368"/>
    <cellStyle name="Total 2 2 2 3 3 2 2 2" xfId="37037"/>
    <cellStyle name="Total 2 2 2 3 3 2 3" xfId="23509"/>
    <cellStyle name="Total 2 2 2 3 3 2 3 2" xfId="40217"/>
    <cellStyle name="Total 2 2 2 3 3 2 4" xfId="26291"/>
    <cellStyle name="Total 2 2 2 3 3 2 4 2" xfId="43031"/>
    <cellStyle name="Total 2 2 2 3 3 2 5" xfId="31277"/>
    <cellStyle name="Total 2 2 2 3 3 3" xfId="18082"/>
    <cellStyle name="Total 2 2 2 3 3 3 2" xfId="34758"/>
    <cellStyle name="Total 2 2 2 3 3 4" xfId="21336"/>
    <cellStyle name="Total 2 2 2 3 3 4 2" xfId="38008"/>
    <cellStyle name="Total 2 2 2 3 3 5" xfId="24386"/>
    <cellStyle name="Total 2 2 2 3 3 5 2" xfId="41104"/>
    <cellStyle name="Total 2 2 2 3 3 6" xfId="28680"/>
    <cellStyle name="Total 2 2 2 3 3 7" xfId="11931"/>
    <cellStyle name="Total 2 2 2 3 4" xfId="5481"/>
    <cellStyle name="Total 2 2 2 3 4 2" xfId="15278"/>
    <cellStyle name="Total 2 2 2 3 4 2 2" xfId="20921"/>
    <cellStyle name="Total 2 2 2 3 4 2 2 2" xfId="37590"/>
    <cellStyle name="Total 2 2 2 3 4 2 3" xfId="24038"/>
    <cellStyle name="Total 2 2 2 3 4 2 3 2" xfId="40752"/>
    <cellStyle name="Total 2 2 2 3 4 2 4" xfId="26764"/>
    <cellStyle name="Total 2 2 2 3 4 2 4 2" xfId="43505"/>
    <cellStyle name="Total 2 2 2 3 4 2 5" xfId="31949"/>
    <cellStyle name="Total 2 2 2 3 4 3" xfId="18668"/>
    <cellStyle name="Total 2 2 2 3 4 3 2" xfId="35345"/>
    <cellStyle name="Total 2 2 2 3 4 4" xfId="21887"/>
    <cellStyle name="Total 2 2 2 3 4 4 2" xfId="38566"/>
    <cellStyle name="Total 2 2 2 3 4 5" xfId="24854"/>
    <cellStyle name="Total 2 2 2 3 4 5 2" xfId="41578"/>
    <cellStyle name="Total 2 2 2 3 4 6" xfId="29351"/>
    <cellStyle name="Total 2 2 2 3 4 7" xfId="12650"/>
    <cellStyle name="Total 2 2 2 3 5" xfId="13852"/>
    <cellStyle name="Total 2 2 2 3 5 2" xfId="19649"/>
    <cellStyle name="Total 2 2 2 3 5 2 2" xfId="36320"/>
    <cellStyle name="Total 2 2 2 3 5 3" xfId="22801"/>
    <cellStyle name="Total 2 2 2 3 5 3 2" xfId="39502"/>
    <cellStyle name="Total 2 2 2 3 5 4" xfId="25620"/>
    <cellStyle name="Total 2 2 2 3 5 4 2" xfId="42358"/>
    <cellStyle name="Total 2 2 2 3 5 5" xfId="30526"/>
    <cellStyle name="Total 2 2 2 3 6" xfId="17333"/>
    <cellStyle name="Total 2 2 2 3 6 2" xfId="34010"/>
    <cellStyle name="Total 2 2 2 3 7" xfId="16518"/>
    <cellStyle name="Total 2 2 2 3 7 2" xfId="33190"/>
    <cellStyle name="Total 2 2 2 3 8" xfId="16513"/>
    <cellStyle name="Total 2 2 2 3 8 2" xfId="33185"/>
    <cellStyle name="Total 2 2 2 3 9" xfId="27934"/>
    <cellStyle name="Total 2 2 2 4" xfId="5482"/>
    <cellStyle name="Total 2 2 2 4 2" xfId="5483"/>
    <cellStyle name="Total 2 2 2 4 2 2" xfId="15108"/>
    <cellStyle name="Total 2 2 2 4 2 2 2" xfId="20799"/>
    <cellStyle name="Total 2 2 2 4 2 2 2 2" xfId="37468"/>
    <cellStyle name="Total 2 2 2 4 2 2 3" xfId="23921"/>
    <cellStyle name="Total 2 2 2 4 2 2 3 2" xfId="40634"/>
    <cellStyle name="Total 2 2 2 4 2 2 4" xfId="26657"/>
    <cellStyle name="Total 2 2 2 4 2 2 4 2" xfId="43398"/>
    <cellStyle name="Total 2 2 2 4 2 2 5" xfId="31779"/>
    <cellStyle name="Total 2 2 2 4 2 3" xfId="18529"/>
    <cellStyle name="Total 2 2 2 4 2 3 2" xfId="35206"/>
    <cellStyle name="Total 2 2 2 4 2 4" xfId="21759"/>
    <cellStyle name="Total 2 2 2 4 2 4 2" xfId="38437"/>
    <cellStyle name="Total 2 2 2 4 2 5" xfId="24748"/>
    <cellStyle name="Total 2 2 2 4 2 5 2" xfId="41471"/>
    <cellStyle name="Total 2 2 2 4 2 6" xfId="29181"/>
    <cellStyle name="Total 2 2 2 4 2 7" xfId="12458"/>
    <cellStyle name="Total 2 2 2 4 3" xfId="5484"/>
    <cellStyle name="Total 2 2 2 4 3 2" xfId="19293"/>
    <cellStyle name="Total 2 2 2 4 3 2 2" xfId="35964"/>
    <cellStyle name="Total 2 2 2 4 3 3" xfId="22473"/>
    <cellStyle name="Total 2 2 2 4 3 3 2" xfId="39166"/>
    <cellStyle name="Total 2 2 2 4 3 4" xfId="25338"/>
    <cellStyle name="Total 2 2 2 4 3 4 2" xfId="42074"/>
    <cellStyle name="Total 2 2 2 4 3 5" xfId="30092"/>
    <cellStyle name="Total 2 2 2 4 3 6" xfId="13416"/>
    <cellStyle name="Total 2 2 2 4 4" xfId="8433"/>
    <cellStyle name="Total 2 2 2 4 4 2" xfId="33648"/>
    <cellStyle name="Total 2 2 2 4 4 3" xfId="16972"/>
    <cellStyle name="Total 2 2 2 4 5" xfId="18296"/>
    <cellStyle name="Total 2 2 2 4 5 2" xfId="34971"/>
    <cellStyle name="Total 2 2 2 4 6" xfId="20580"/>
    <cellStyle name="Total 2 2 2 4 6 2" xfId="37248"/>
    <cellStyle name="Total 2 2 2 4 7" xfId="27503"/>
    <cellStyle name="Total 2 2 2 4 8" xfId="10733"/>
    <cellStyle name="Total 2 2 2 5" xfId="5485"/>
    <cellStyle name="Total 2 2 2 5 2" xfId="5486"/>
    <cellStyle name="Total 2 2 2 5 2 2" xfId="35668"/>
    <cellStyle name="Total 2 2 2 5 2 3" xfId="18995"/>
    <cellStyle name="Total 2 2 2 5 3" xfId="5487"/>
    <cellStyle name="Total 2 2 2 5 3 2" xfId="38886"/>
    <cellStyle name="Total 2 2 2 5 3 3" xfId="22197"/>
    <cellStyle name="Total 2 2 2 5 4" xfId="8434"/>
    <cellStyle name="Total 2 2 2 5 4 2" xfId="41840"/>
    <cellStyle name="Total 2 2 2 5 4 3" xfId="25107"/>
    <cellStyle name="Total 2 2 2 5 5" xfId="29732"/>
    <cellStyle name="Total 2 2 2 5 6" xfId="13053"/>
    <cellStyle name="Total 2 2 2 6" xfId="5488"/>
    <cellStyle name="Total 2 2 2 6 2" xfId="5489"/>
    <cellStyle name="Total 2 2 2 6 2 2" xfId="32883"/>
    <cellStyle name="Total 2 2 2 6 3" xfId="5490"/>
    <cellStyle name="Total 2 2 2 6 4" xfId="16217"/>
    <cellStyle name="Total 2 2 2 7" xfId="5491"/>
    <cellStyle name="Total 2 2 2 7 2" xfId="27140"/>
    <cellStyle name="Total 2 2 2 8" xfId="5492"/>
    <cellStyle name="Total 2 2 2 9" xfId="8435"/>
    <cellStyle name="Total 2 2 20" xfId="10047"/>
    <cellStyle name="Total 2 2 21" xfId="44005"/>
    <cellStyle name="Total 2 2 3" xfId="5493"/>
    <cellStyle name="Total 2 2 3 2" xfId="5494"/>
    <cellStyle name="Total 2 2 3 2 10" xfId="11094"/>
    <cellStyle name="Total 2 2 3 2 2" xfId="5495"/>
    <cellStyle name="Total 2 2 3 2 2 2" xfId="14319"/>
    <cellStyle name="Total 2 2 3 2 2 2 2" xfId="20082"/>
    <cellStyle name="Total 2 2 3 2 2 2 2 2" xfId="36752"/>
    <cellStyle name="Total 2 2 3 2 2 2 3" xfId="23226"/>
    <cellStyle name="Total 2 2 3 2 2 2 3 2" xfId="39931"/>
    <cellStyle name="Total 2 2 3 2 2 2 4" xfId="26006"/>
    <cellStyle name="Total 2 2 3 2 2 2 4 2" xfId="42745"/>
    <cellStyle name="Total 2 2 3 2 2 2 5" xfId="30992"/>
    <cellStyle name="Total 2 2 3 2 2 3" xfId="17796"/>
    <cellStyle name="Total 2 2 3 2 2 3 2" xfId="34473"/>
    <cellStyle name="Total 2 2 3 2 2 4" xfId="16708"/>
    <cellStyle name="Total 2 2 3 2 2 4 2" xfId="33382"/>
    <cellStyle name="Total 2 2 3 2 2 5" xfId="19536"/>
    <cellStyle name="Total 2 2 3 2 2 5 2" xfId="36206"/>
    <cellStyle name="Total 2 2 3 2 2 6" xfId="28397"/>
    <cellStyle name="Total 2 2 3 2 2 7" xfId="11645"/>
    <cellStyle name="Total 2 2 3 2 3" xfId="5496"/>
    <cellStyle name="Total 2 2 3 2 3 2" xfId="14583"/>
    <cellStyle name="Total 2 2 3 2 3 2 2" xfId="20346"/>
    <cellStyle name="Total 2 2 3 2 3 2 2 2" xfId="37015"/>
    <cellStyle name="Total 2 2 3 2 3 2 3" xfId="23487"/>
    <cellStyle name="Total 2 2 3 2 3 2 3 2" xfId="40195"/>
    <cellStyle name="Total 2 2 3 2 3 2 4" xfId="26269"/>
    <cellStyle name="Total 2 2 3 2 3 2 4 2" xfId="43009"/>
    <cellStyle name="Total 2 2 3 2 3 2 5" xfId="31255"/>
    <cellStyle name="Total 2 2 3 2 3 3" xfId="18060"/>
    <cellStyle name="Total 2 2 3 2 3 3 2" xfId="34736"/>
    <cellStyle name="Total 2 2 3 2 3 4" xfId="21314"/>
    <cellStyle name="Total 2 2 3 2 3 4 2" xfId="37986"/>
    <cellStyle name="Total 2 2 3 2 3 5" xfId="24364"/>
    <cellStyle name="Total 2 2 3 2 3 5 2" xfId="41082"/>
    <cellStyle name="Total 2 2 3 2 3 6" xfId="28658"/>
    <cellStyle name="Total 2 2 3 2 3 7" xfId="11909"/>
    <cellStyle name="Total 2 2 3 2 4" xfId="8436"/>
    <cellStyle name="Total 2 2 3 2 4 2" xfId="15196"/>
    <cellStyle name="Total 2 2 3 2 4 2 2" xfId="20867"/>
    <cellStyle name="Total 2 2 3 2 4 2 2 2" xfId="37536"/>
    <cellStyle name="Total 2 2 3 2 4 2 3" xfId="23987"/>
    <cellStyle name="Total 2 2 3 2 4 2 3 2" xfId="40700"/>
    <cellStyle name="Total 2 2 3 2 4 2 4" xfId="26722"/>
    <cellStyle name="Total 2 2 3 2 4 2 4 2" xfId="43463"/>
    <cellStyle name="Total 2 2 3 2 4 2 5" xfId="31867"/>
    <cellStyle name="Total 2 2 3 2 4 3" xfId="18604"/>
    <cellStyle name="Total 2 2 3 2 4 3 2" xfId="35281"/>
    <cellStyle name="Total 2 2 3 2 4 4" xfId="21829"/>
    <cellStyle name="Total 2 2 3 2 4 4 2" xfId="38507"/>
    <cellStyle name="Total 2 2 3 2 4 5" xfId="24813"/>
    <cellStyle name="Total 2 2 3 2 4 5 2" xfId="41536"/>
    <cellStyle name="Total 2 2 3 2 4 6" xfId="29269"/>
    <cellStyle name="Total 2 2 3 2 4 7" xfId="12557"/>
    <cellStyle name="Total 2 2 3 2 5" xfId="13790"/>
    <cellStyle name="Total 2 2 3 2 5 2" xfId="19613"/>
    <cellStyle name="Total 2 2 3 2 5 2 2" xfId="36284"/>
    <cellStyle name="Total 2 2 3 2 5 3" xfId="22768"/>
    <cellStyle name="Total 2 2 3 2 5 3 2" xfId="39468"/>
    <cellStyle name="Total 2 2 3 2 5 4" xfId="25598"/>
    <cellStyle name="Total 2 2 3 2 5 4 2" xfId="42336"/>
    <cellStyle name="Total 2 2 3 2 5 5" xfId="30464"/>
    <cellStyle name="Total 2 2 3 2 6" xfId="17299"/>
    <cellStyle name="Total 2 2 3 2 6 2" xfId="33976"/>
    <cellStyle name="Total 2 2 3 2 7" xfId="16519"/>
    <cellStyle name="Total 2 2 3 2 7 2" xfId="33191"/>
    <cellStyle name="Total 2 2 3 2 8" xfId="18531"/>
    <cellStyle name="Total 2 2 3 2 8 2" xfId="35208"/>
    <cellStyle name="Total 2 2 3 2 9" xfId="27872"/>
    <cellStyle name="Total 2 2 3 3" xfId="5497"/>
    <cellStyle name="Total 2 2 3 3 10" xfId="11043"/>
    <cellStyle name="Total 2 2 3 3 2" xfId="5498"/>
    <cellStyle name="Total 2 2 3 3 2 2" xfId="14286"/>
    <cellStyle name="Total 2 2 3 3 2 2 2" xfId="20049"/>
    <cellStyle name="Total 2 2 3 3 2 2 2 2" xfId="36719"/>
    <cellStyle name="Total 2 2 3 3 2 2 3" xfId="23194"/>
    <cellStyle name="Total 2 2 3 3 2 2 3 2" xfId="39898"/>
    <cellStyle name="Total 2 2 3 3 2 2 4" xfId="25973"/>
    <cellStyle name="Total 2 2 3 3 2 2 4 2" xfId="42712"/>
    <cellStyle name="Total 2 2 3 3 2 2 5" xfId="30959"/>
    <cellStyle name="Total 2 2 3 3 2 3" xfId="17763"/>
    <cellStyle name="Total 2 2 3 3 2 3 2" xfId="34440"/>
    <cellStyle name="Total 2 2 3 3 2 4" xfId="17480"/>
    <cellStyle name="Total 2 2 3 3 2 4 2" xfId="34157"/>
    <cellStyle name="Total 2 2 3 3 2 5" xfId="24335"/>
    <cellStyle name="Total 2 2 3 3 2 5 2" xfId="41053"/>
    <cellStyle name="Total 2 2 3 3 2 6" xfId="28365"/>
    <cellStyle name="Total 2 2 3 3 2 7" xfId="11612"/>
    <cellStyle name="Total 2 2 3 3 3" xfId="5499"/>
    <cellStyle name="Total 2 2 3 3 3 2" xfId="13426"/>
    <cellStyle name="Total 2 2 3 3 3 2 2" xfId="19303"/>
    <cellStyle name="Total 2 2 3 3 3 2 2 2" xfId="35974"/>
    <cellStyle name="Total 2 2 3 3 3 2 3" xfId="22483"/>
    <cellStyle name="Total 2 2 3 3 3 2 3 2" xfId="39176"/>
    <cellStyle name="Total 2 2 3 3 3 2 4" xfId="25348"/>
    <cellStyle name="Total 2 2 3 3 3 2 4 2" xfId="42084"/>
    <cellStyle name="Total 2 2 3 3 3 2 5" xfId="30102"/>
    <cellStyle name="Total 2 2 3 3 3 3" xfId="16982"/>
    <cellStyle name="Total 2 2 3 3 3 3 2" xfId="33658"/>
    <cellStyle name="Total 2 2 3 3 3 4" xfId="16275"/>
    <cellStyle name="Total 2 2 3 3 3 4 2" xfId="32941"/>
    <cellStyle name="Total 2 2 3 3 3 5" xfId="24325"/>
    <cellStyle name="Total 2 2 3 3 3 5 2" xfId="41043"/>
    <cellStyle name="Total 2 2 3 3 3 6" xfId="27513"/>
    <cellStyle name="Total 2 2 3 3 3 7" xfId="10742"/>
    <cellStyle name="Total 2 2 3 3 4" xfId="12487"/>
    <cellStyle name="Total 2 2 3 3 4 2" xfId="15135"/>
    <cellStyle name="Total 2 2 3 3 4 2 2" xfId="20824"/>
    <cellStyle name="Total 2 2 3 3 4 2 2 2" xfId="37493"/>
    <cellStyle name="Total 2 2 3 3 4 2 3" xfId="23944"/>
    <cellStyle name="Total 2 2 3 3 4 2 3 2" xfId="40657"/>
    <cellStyle name="Total 2 2 3 3 4 2 4" xfId="26679"/>
    <cellStyle name="Total 2 2 3 3 4 2 4 2" xfId="43420"/>
    <cellStyle name="Total 2 2 3 3 4 2 5" xfId="31806"/>
    <cellStyle name="Total 2 2 3 3 4 3" xfId="18554"/>
    <cellStyle name="Total 2 2 3 3 4 3 2" xfId="35231"/>
    <cellStyle name="Total 2 2 3 3 4 4" xfId="21783"/>
    <cellStyle name="Total 2 2 3 3 4 4 2" xfId="38461"/>
    <cellStyle name="Total 2 2 3 3 4 5" xfId="24770"/>
    <cellStyle name="Total 2 2 3 3 4 5 2" xfId="41493"/>
    <cellStyle name="Total 2 2 3 3 4 6" xfId="29208"/>
    <cellStyle name="Total 2 2 3 3 5" xfId="13739"/>
    <cellStyle name="Total 2 2 3 3 5 2" xfId="19580"/>
    <cellStyle name="Total 2 2 3 3 5 2 2" xfId="36251"/>
    <cellStyle name="Total 2 2 3 3 5 3" xfId="22735"/>
    <cellStyle name="Total 2 2 3 3 5 3 2" xfId="39435"/>
    <cellStyle name="Total 2 2 3 3 5 4" xfId="25565"/>
    <cellStyle name="Total 2 2 3 3 5 4 2" xfId="42303"/>
    <cellStyle name="Total 2 2 3 3 5 5" xfId="30413"/>
    <cellStyle name="Total 2 2 3 3 6" xfId="17266"/>
    <cellStyle name="Total 2 2 3 3 6 2" xfId="33943"/>
    <cellStyle name="Total 2 2 3 3 7" xfId="15812"/>
    <cellStyle name="Total 2 2 3 3 7 2" xfId="32474"/>
    <cellStyle name="Total 2 2 3 3 8" xfId="16437"/>
    <cellStyle name="Total 2 2 3 3 8 2" xfId="33107"/>
    <cellStyle name="Total 2 2 3 3 9" xfId="27821"/>
    <cellStyle name="Total 2 2 3 4" xfId="5500"/>
    <cellStyle name="Total 2 2 3 4 2" xfId="12668"/>
    <cellStyle name="Total 2 2 3 4 2 2" xfId="15289"/>
    <cellStyle name="Total 2 2 3 4 2 2 2" xfId="20932"/>
    <cellStyle name="Total 2 2 3 4 2 2 2 2" xfId="37601"/>
    <cellStyle name="Total 2 2 3 4 2 2 3" xfId="24049"/>
    <cellStyle name="Total 2 2 3 4 2 2 3 2" xfId="40763"/>
    <cellStyle name="Total 2 2 3 4 2 2 4" xfId="26775"/>
    <cellStyle name="Total 2 2 3 4 2 2 4 2" xfId="43516"/>
    <cellStyle name="Total 2 2 3 4 2 2 5" xfId="31960"/>
    <cellStyle name="Total 2 2 3 4 2 3" xfId="18685"/>
    <cellStyle name="Total 2 2 3 4 2 3 2" xfId="35362"/>
    <cellStyle name="Total 2 2 3 4 2 4" xfId="21901"/>
    <cellStyle name="Total 2 2 3 4 2 4 2" xfId="38580"/>
    <cellStyle name="Total 2 2 3 4 2 5" xfId="24865"/>
    <cellStyle name="Total 2 2 3 4 2 5 2" xfId="41589"/>
    <cellStyle name="Total 2 2 3 4 2 6" xfId="29362"/>
    <cellStyle name="Total 2 2 3 4 3" xfId="13417"/>
    <cellStyle name="Total 2 2 3 4 3 2" xfId="19294"/>
    <cellStyle name="Total 2 2 3 4 3 2 2" xfId="35965"/>
    <cellStyle name="Total 2 2 3 4 3 3" xfId="22474"/>
    <cellStyle name="Total 2 2 3 4 3 3 2" xfId="39167"/>
    <cellStyle name="Total 2 2 3 4 3 4" xfId="25339"/>
    <cellStyle name="Total 2 2 3 4 3 4 2" xfId="42075"/>
    <cellStyle name="Total 2 2 3 4 3 5" xfId="30093"/>
    <cellStyle name="Total 2 2 3 4 4" xfId="16973"/>
    <cellStyle name="Total 2 2 3 4 4 2" xfId="33649"/>
    <cellStyle name="Total 2 2 3 4 5" xfId="19333"/>
    <cellStyle name="Total 2 2 3 4 5 2" xfId="36003"/>
    <cellStyle name="Total 2 2 3 4 6" xfId="19015"/>
    <cellStyle name="Total 2 2 3 4 6 2" xfId="35686"/>
    <cellStyle name="Total 2 2 3 4 7" xfId="27504"/>
    <cellStyle name="Total 2 2 3 4 8" xfId="10734"/>
    <cellStyle name="Total 2 2 3 5" xfId="5501"/>
    <cellStyle name="Total 2 2 3 5 2" xfId="18996"/>
    <cellStyle name="Total 2 2 3 5 2 2" xfId="35669"/>
    <cellStyle name="Total 2 2 3 5 3" xfId="22198"/>
    <cellStyle name="Total 2 2 3 5 3 2" xfId="38887"/>
    <cellStyle name="Total 2 2 3 5 4" xfId="25108"/>
    <cellStyle name="Total 2 2 3 5 4 2" xfId="41841"/>
    <cellStyle name="Total 2 2 3 5 5" xfId="29733"/>
    <cellStyle name="Total 2 2 3 5 6" xfId="13054"/>
    <cellStyle name="Total 2 2 3 6" xfId="8437"/>
    <cellStyle name="Total 2 2 3 6 2" xfId="32884"/>
    <cellStyle name="Total 2 2 3 6 3" xfId="16218"/>
    <cellStyle name="Total 2 2 3 7" xfId="27141"/>
    <cellStyle name="Total 2 2 3 8" xfId="10049"/>
    <cellStyle name="Total 2 2 3 9" xfId="44007"/>
    <cellStyle name="Total 2 2 4" xfId="5502"/>
    <cellStyle name="Total 2 2 4 2" xfId="5503"/>
    <cellStyle name="Total 2 2 4 2 10" xfId="11095"/>
    <cellStyle name="Total 2 2 4 2 2" xfId="5504"/>
    <cellStyle name="Total 2 2 4 2 2 2" xfId="14320"/>
    <cellStyle name="Total 2 2 4 2 2 2 2" xfId="20083"/>
    <cellStyle name="Total 2 2 4 2 2 2 2 2" xfId="36753"/>
    <cellStyle name="Total 2 2 4 2 2 2 3" xfId="23227"/>
    <cellStyle name="Total 2 2 4 2 2 2 3 2" xfId="39932"/>
    <cellStyle name="Total 2 2 4 2 2 2 4" xfId="26007"/>
    <cellStyle name="Total 2 2 4 2 2 2 4 2" xfId="42746"/>
    <cellStyle name="Total 2 2 4 2 2 2 5" xfId="30993"/>
    <cellStyle name="Total 2 2 4 2 2 3" xfId="17797"/>
    <cellStyle name="Total 2 2 4 2 2 3 2" xfId="34474"/>
    <cellStyle name="Total 2 2 4 2 2 4" xfId="16654"/>
    <cellStyle name="Total 2 2 4 2 2 4 2" xfId="33327"/>
    <cellStyle name="Total 2 2 4 2 2 5" xfId="17440"/>
    <cellStyle name="Total 2 2 4 2 2 5 2" xfId="34117"/>
    <cellStyle name="Total 2 2 4 2 2 6" xfId="28398"/>
    <cellStyle name="Total 2 2 4 2 2 7" xfId="11646"/>
    <cellStyle name="Total 2 2 4 2 3" xfId="5505"/>
    <cellStyle name="Total 2 2 4 2 3 2" xfId="14584"/>
    <cellStyle name="Total 2 2 4 2 3 2 2" xfId="20347"/>
    <cellStyle name="Total 2 2 4 2 3 2 2 2" xfId="37016"/>
    <cellStyle name="Total 2 2 4 2 3 2 3" xfId="23488"/>
    <cellStyle name="Total 2 2 4 2 3 2 3 2" xfId="40196"/>
    <cellStyle name="Total 2 2 4 2 3 2 4" xfId="26270"/>
    <cellStyle name="Total 2 2 4 2 3 2 4 2" xfId="43010"/>
    <cellStyle name="Total 2 2 4 2 3 2 5" xfId="31256"/>
    <cellStyle name="Total 2 2 4 2 3 3" xfId="18061"/>
    <cellStyle name="Total 2 2 4 2 3 3 2" xfId="34737"/>
    <cellStyle name="Total 2 2 4 2 3 4" xfId="21315"/>
    <cellStyle name="Total 2 2 4 2 3 4 2" xfId="37987"/>
    <cellStyle name="Total 2 2 4 2 3 5" xfId="24365"/>
    <cellStyle name="Total 2 2 4 2 3 5 2" xfId="41083"/>
    <cellStyle name="Total 2 2 4 2 3 6" xfId="28659"/>
    <cellStyle name="Total 2 2 4 2 3 7" xfId="11910"/>
    <cellStyle name="Total 2 2 4 2 4" xfId="8438"/>
    <cellStyle name="Total 2 2 4 2 4 2" xfId="15197"/>
    <cellStyle name="Total 2 2 4 2 4 2 2" xfId="20868"/>
    <cellStyle name="Total 2 2 4 2 4 2 2 2" xfId="37537"/>
    <cellStyle name="Total 2 2 4 2 4 2 3" xfId="23988"/>
    <cellStyle name="Total 2 2 4 2 4 2 3 2" xfId="40701"/>
    <cellStyle name="Total 2 2 4 2 4 2 4" xfId="26723"/>
    <cellStyle name="Total 2 2 4 2 4 2 4 2" xfId="43464"/>
    <cellStyle name="Total 2 2 4 2 4 2 5" xfId="31868"/>
    <cellStyle name="Total 2 2 4 2 4 3" xfId="18605"/>
    <cellStyle name="Total 2 2 4 2 4 3 2" xfId="35282"/>
    <cellStyle name="Total 2 2 4 2 4 4" xfId="21830"/>
    <cellStyle name="Total 2 2 4 2 4 4 2" xfId="38508"/>
    <cellStyle name="Total 2 2 4 2 4 5" xfId="24814"/>
    <cellStyle name="Total 2 2 4 2 4 5 2" xfId="41537"/>
    <cellStyle name="Total 2 2 4 2 4 6" xfId="29270"/>
    <cellStyle name="Total 2 2 4 2 4 7" xfId="12558"/>
    <cellStyle name="Total 2 2 4 2 5" xfId="13791"/>
    <cellStyle name="Total 2 2 4 2 5 2" xfId="19614"/>
    <cellStyle name="Total 2 2 4 2 5 2 2" xfId="36285"/>
    <cellStyle name="Total 2 2 4 2 5 3" xfId="22769"/>
    <cellStyle name="Total 2 2 4 2 5 3 2" xfId="39469"/>
    <cellStyle name="Total 2 2 4 2 5 4" xfId="25599"/>
    <cellStyle name="Total 2 2 4 2 5 4 2" xfId="42337"/>
    <cellStyle name="Total 2 2 4 2 5 5" xfId="30465"/>
    <cellStyle name="Total 2 2 4 2 6" xfId="17300"/>
    <cellStyle name="Total 2 2 4 2 6 2" xfId="33977"/>
    <cellStyle name="Total 2 2 4 2 7" xfId="16523"/>
    <cellStyle name="Total 2 2 4 2 7 2" xfId="33195"/>
    <cellStyle name="Total 2 2 4 2 8" xfId="16445"/>
    <cellStyle name="Total 2 2 4 2 8 2" xfId="33115"/>
    <cellStyle name="Total 2 2 4 2 9" xfId="27873"/>
    <cellStyle name="Total 2 2 4 3" xfId="5506"/>
    <cellStyle name="Total 2 2 4 3 10" xfId="11042"/>
    <cellStyle name="Total 2 2 4 3 2" xfId="5507"/>
    <cellStyle name="Total 2 2 4 3 2 2" xfId="14285"/>
    <cellStyle name="Total 2 2 4 3 2 2 2" xfId="20048"/>
    <cellStyle name="Total 2 2 4 3 2 2 2 2" xfId="36718"/>
    <cellStyle name="Total 2 2 4 3 2 2 3" xfId="23193"/>
    <cellStyle name="Total 2 2 4 3 2 2 3 2" xfId="39897"/>
    <cellStyle name="Total 2 2 4 3 2 2 4" xfId="25972"/>
    <cellStyle name="Total 2 2 4 3 2 2 4 2" xfId="42711"/>
    <cellStyle name="Total 2 2 4 3 2 2 5" xfId="30958"/>
    <cellStyle name="Total 2 2 4 3 2 3" xfId="17762"/>
    <cellStyle name="Total 2 2 4 3 2 3 2" xfId="34439"/>
    <cellStyle name="Total 2 2 4 3 2 4" xfId="18830"/>
    <cellStyle name="Total 2 2 4 3 2 4 2" xfId="35508"/>
    <cellStyle name="Total 2 2 4 3 2 5" xfId="24346"/>
    <cellStyle name="Total 2 2 4 3 2 5 2" xfId="41064"/>
    <cellStyle name="Total 2 2 4 3 2 6" xfId="28364"/>
    <cellStyle name="Total 2 2 4 3 2 7" xfId="11611"/>
    <cellStyle name="Total 2 2 4 3 3" xfId="5508"/>
    <cellStyle name="Total 2 2 4 3 3 2" xfId="13425"/>
    <cellStyle name="Total 2 2 4 3 3 2 2" xfId="19302"/>
    <cellStyle name="Total 2 2 4 3 3 2 2 2" xfId="35973"/>
    <cellStyle name="Total 2 2 4 3 3 2 3" xfId="22482"/>
    <cellStyle name="Total 2 2 4 3 3 2 3 2" xfId="39175"/>
    <cellStyle name="Total 2 2 4 3 3 2 4" xfId="25347"/>
    <cellStyle name="Total 2 2 4 3 3 2 4 2" xfId="42083"/>
    <cellStyle name="Total 2 2 4 3 3 2 5" xfId="30101"/>
    <cellStyle name="Total 2 2 4 3 3 3" xfId="16981"/>
    <cellStyle name="Total 2 2 4 3 3 3 2" xfId="33657"/>
    <cellStyle name="Total 2 2 4 3 3 4" xfId="16461"/>
    <cellStyle name="Total 2 2 4 3 3 4 2" xfId="33131"/>
    <cellStyle name="Total 2 2 4 3 3 5" xfId="24338"/>
    <cellStyle name="Total 2 2 4 3 3 5 2" xfId="41056"/>
    <cellStyle name="Total 2 2 4 3 3 6" xfId="27512"/>
    <cellStyle name="Total 2 2 4 3 3 7" xfId="10741"/>
    <cellStyle name="Total 2 2 4 3 4" xfId="12486"/>
    <cellStyle name="Total 2 2 4 3 4 2" xfId="15134"/>
    <cellStyle name="Total 2 2 4 3 4 2 2" xfId="20823"/>
    <cellStyle name="Total 2 2 4 3 4 2 2 2" xfId="37492"/>
    <cellStyle name="Total 2 2 4 3 4 2 3" xfId="23943"/>
    <cellStyle name="Total 2 2 4 3 4 2 3 2" xfId="40656"/>
    <cellStyle name="Total 2 2 4 3 4 2 4" xfId="26678"/>
    <cellStyle name="Total 2 2 4 3 4 2 4 2" xfId="43419"/>
    <cellStyle name="Total 2 2 4 3 4 2 5" xfId="31805"/>
    <cellStyle name="Total 2 2 4 3 4 3" xfId="18553"/>
    <cellStyle name="Total 2 2 4 3 4 3 2" xfId="35230"/>
    <cellStyle name="Total 2 2 4 3 4 4" xfId="21782"/>
    <cellStyle name="Total 2 2 4 3 4 4 2" xfId="38460"/>
    <cellStyle name="Total 2 2 4 3 4 5" xfId="24769"/>
    <cellStyle name="Total 2 2 4 3 4 5 2" xfId="41492"/>
    <cellStyle name="Total 2 2 4 3 4 6" xfId="29207"/>
    <cellStyle name="Total 2 2 4 3 5" xfId="13738"/>
    <cellStyle name="Total 2 2 4 3 5 2" xfId="19579"/>
    <cellStyle name="Total 2 2 4 3 5 2 2" xfId="36250"/>
    <cellStyle name="Total 2 2 4 3 5 3" xfId="22734"/>
    <cellStyle name="Total 2 2 4 3 5 3 2" xfId="39434"/>
    <cellStyle name="Total 2 2 4 3 5 4" xfId="25564"/>
    <cellStyle name="Total 2 2 4 3 5 4 2" xfId="42302"/>
    <cellStyle name="Total 2 2 4 3 5 5" xfId="30412"/>
    <cellStyle name="Total 2 2 4 3 6" xfId="17265"/>
    <cellStyle name="Total 2 2 4 3 6 2" xfId="33942"/>
    <cellStyle name="Total 2 2 4 3 7" xfId="16530"/>
    <cellStyle name="Total 2 2 4 3 7 2" xfId="33202"/>
    <cellStyle name="Total 2 2 4 3 8" xfId="16170"/>
    <cellStyle name="Total 2 2 4 3 8 2" xfId="32835"/>
    <cellStyle name="Total 2 2 4 3 9" xfId="27820"/>
    <cellStyle name="Total 2 2 4 4" xfId="5509"/>
    <cellStyle name="Total 2 2 4 4 2" xfId="12459"/>
    <cellStyle name="Total 2 2 4 4 2 2" xfId="15109"/>
    <cellStyle name="Total 2 2 4 4 2 2 2" xfId="20800"/>
    <cellStyle name="Total 2 2 4 4 2 2 2 2" xfId="37469"/>
    <cellStyle name="Total 2 2 4 4 2 2 3" xfId="23922"/>
    <cellStyle name="Total 2 2 4 4 2 2 3 2" xfId="40635"/>
    <cellStyle name="Total 2 2 4 4 2 2 4" xfId="26658"/>
    <cellStyle name="Total 2 2 4 4 2 2 4 2" xfId="43399"/>
    <cellStyle name="Total 2 2 4 4 2 2 5" xfId="31780"/>
    <cellStyle name="Total 2 2 4 4 2 3" xfId="18530"/>
    <cellStyle name="Total 2 2 4 4 2 3 2" xfId="35207"/>
    <cellStyle name="Total 2 2 4 4 2 4" xfId="21760"/>
    <cellStyle name="Total 2 2 4 4 2 4 2" xfId="38438"/>
    <cellStyle name="Total 2 2 4 4 2 5" xfId="24749"/>
    <cellStyle name="Total 2 2 4 4 2 5 2" xfId="41472"/>
    <cellStyle name="Total 2 2 4 4 2 6" xfId="29182"/>
    <cellStyle name="Total 2 2 4 4 3" xfId="13418"/>
    <cellStyle name="Total 2 2 4 4 3 2" xfId="19295"/>
    <cellStyle name="Total 2 2 4 4 3 2 2" xfId="35966"/>
    <cellStyle name="Total 2 2 4 4 3 3" xfId="22475"/>
    <cellStyle name="Total 2 2 4 4 3 3 2" xfId="39168"/>
    <cellStyle name="Total 2 2 4 4 3 4" xfId="25340"/>
    <cellStyle name="Total 2 2 4 4 3 4 2" xfId="42076"/>
    <cellStyle name="Total 2 2 4 4 3 5" xfId="30094"/>
    <cellStyle name="Total 2 2 4 4 4" xfId="16974"/>
    <cellStyle name="Total 2 2 4 4 4 2" xfId="33650"/>
    <cellStyle name="Total 2 2 4 4 5" xfId="17012"/>
    <cellStyle name="Total 2 2 4 4 5 2" xfId="33688"/>
    <cellStyle name="Total 2 2 4 4 6" xfId="16131"/>
    <cellStyle name="Total 2 2 4 4 6 2" xfId="32795"/>
    <cellStyle name="Total 2 2 4 4 7" xfId="27505"/>
    <cellStyle name="Total 2 2 4 4 8" xfId="10735"/>
    <cellStyle name="Total 2 2 4 5" xfId="5510"/>
    <cellStyle name="Total 2 2 4 5 2" xfId="18997"/>
    <cellStyle name="Total 2 2 4 5 2 2" xfId="35670"/>
    <cellStyle name="Total 2 2 4 5 3" xfId="22199"/>
    <cellStyle name="Total 2 2 4 5 3 2" xfId="38888"/>
    <cellStyle name="Total 2 2 4 5 4" xfId="25109"/>
    <cellStyle name="Total 2 2 4 5 4 2" xfId="41842"/>
    <cellStyle name="Total 2 2 4 5 5" xfId="29734"/>
    <cellStyle name="Total 2 2 4 5 6" xfId="13055"/>
    <cellStyle name="Total 2 2 4 6" xfId="8439"/>
    <cellStyle name="Total 2 2 4 6 2" xfId="32885"/>
    <cellStyle name="Total 2 2 4 6 3" xfId="16219"/>
    <cellStyle name="Total 2 2 4 7" xfId="27142"/>
    <cellStyle name="Total 2 2 4 8" xfId="10050"/>
    <cellStyle name="Total 2 2 4 9" xfId="44008"/>
    <cellStyle name="Total 2 2 5" xfId="5511"/>
    <cellStyle name="Total 2 2 5 10" xfId="11092"/>
    <cellStyle name="Total 2 2 5 2" xfId="5512"/>
    <cellStyle name="Total 2 2 5 2 2" xfId="5513"/>
    <cellStyle name="Total 2 2 5 2 2 2" xfId="20080"/>
    <cellStyle name="Total 2 2 5 2 2 2 2" xfId="36750"/>
    <cellStyle name="Total 2 2 5 2 2 3" xfId="23224"/>
    <cellStyle name="Total 2 2 5 2 2 3 2" xfId="39929"/>
    <cellStyle name="Total 2 2 5 2 2 4" xfId="26004"/>
    <cellStyle name="Total 2 2 5 2 2 4 2" xfId="42743"/>
    <cellStyle name="Total 2 2 5 2 2 5" xfId="30990"/>
    <cellStyle name="Total 2 2 5 2 2 6" xfId="14317"/>
    <cellStyle name="Total 2 2 5 2 3" xfId="5514"/>
    <cellStyle name="Total 2 2 5 2 3 2" xfId="34471"/>
    <cellStyle name="Total 2 2 5 2 3 3" xfId="17794"/>
    <cellStyle name="Total 2 2 5 2 4" xfId="8440"/>
    <cellStyle name="Total 2 2 5 2 4 2" xfId="33397"/>
    <cellStyle name="Total 2 2 5 2 4 3" xfId="16723"/>
    <cellStyle name="Total 2 2 5 2 5" xfId="22038"/>
    <cellStyle name="Total 2 2 5 2 5 2" xfId="38720"/>
    <cellStyle name="Total 2 2 5 2 6" xfId="28395"/>
    <cellStyle name="Total 2 2 5 2 7" xfId="11643"/>
    <cellStyle name="Total 2 2 5 3" xfId="5515"/>
    <cellStyle name="Total 2 2 5 3 2" xfId="14581"/>
    <cellStyle name="Total 2 2 5 3 2 2" xfId="20344"/>
    <cellStyle name="Total 2 2 5 3 2 2 2" xfId="37013"/>
    <cellStyle name="Total 2 2 5 3 2 3" xfId="23485"/>
    <cellStyle name="Total 2 2 5 3 2 3 2" xfId="40193"/>
    <cellStyle name="Total 2 2 5 3 2 4" xfId="26267"/>
    <cellStyle name="Total 2 2 5 3 2 4 2" xfId="43007"/>
    <cellStyle name="Total 2 2 5 3 2 5" xfId="31253"/>
    <cellStyle name="Total 2 2 5 3 3" xfId="18058"/>
    <cellStyle name="Total 2 2 5 3 3 2" xfId="34734"/>
    <cellStyle name="Total 2 2 5 3 4" xfId="21312"/>
    <cellStyle name="Total 2 2 5 3 4 2" xfId="37984"/>
    <cellStyle name="Total 2 2 5 3 5" xfId="24362"/>
    <cellStyle name="Total 2 2 5 3 5 2" xfId="41080"/>
    <cellStyle name="Total 2 2 5 3 6" xfId="28656"/>
    <cellStyle name="Total 2 2 5 3 7" xfId="11907"/>
    <cellStyle name="Total 2 2 5 4" xfId="5516"/>
    <cellStyle name="Total 2 2 5 4 2" xfId="15194"/>
    <cellStyle name="Total 2 2 5 4 2 2" xfId="20865"/>
    <cellStyle name="Total 2 2 5 4 2 2 2" xfId="37534"/>
    <cellStyle name="Total 2 2 5 4 2 3" xfId="23985"/>
    <cellStyle name="Total 2 2 5 4 2 3 2" xfId="40698"/>
    <cellStyle name="Total 2 2 5 4 2 4" xfId="26720"/>
    <cellStyle name="Total 2 2 5 4 2 4 2" xfId="43461"/>
    <cellStyle name="Total 2 2 5 4 2 5" xfId="31865"/>
    <cellStyle name="Total 2 2 5 4 3" xfId="18602"/>
    <cellStyle name="Total 2 2 5 4 3 2" xfId="35279"/>
    <cellStyle name="Total 2 2 5 4 4" xfId="21827"/>
    <cellStyle name="Total 2 2 5 4 4 2" xfId="38505"/>
    <cellStyle name="Total 2 2 5 4 5" xfId="24811"/>
    <cellStyle name="Total 2 2 5 4 5 2" xfId="41534"/>
    <cellStyle name="Total 2 2 5 4 6" xfId="29267"/>
    <cellStyle name="Total 2 2 5 4 7" xfId="12555"/>
    <cellStyle name="Total 2 2 5 5" xfId="8441"/>
    <cellStyle name="Total 2 2 5 5 2" xfId="19611"/>
    <cellStyle name="Total 2 2 5 5 2 2" xfId="36282"/>
    <cellStyle name="Total 2 2 5 5 3" xfId="22766"/>
    <cellStyle name="Total 2 2 5 5 3 2" xfId="39466"/>
    <cellStyle name="Total 2 2 5 5 4" xfId="25596"/>
    <cellStyle name="Total 2 2 5 5 4 2" xfId="42334"/>
    <cellStyle name="Total 2 2 5 5 5" xfId="30462"/>
    <cellStyle name="Total 2 2 5 5 6" xfId="13788"/>
    <cellStyle name="Total 2 2 5 6" xfId="17297"/>
    <cellStyle name="Total 2 2 5 6 2" xfId="33974"/>
    <cellStyle name="Total 2 2 5 7" xfId="16703"/>
    <cellStyle name="Total 2 2 5 7 2" xfId="33377"/>
    <cellStyle name="Total 2 2 5 8" xfId="16179"/>
    <cellStyle name="Total 2 2 5 8 2" xfId="32844"/>
    <cellStyle name="Total 2 2 5 9" xfId="27870"/>
    <cellStyle name="Total 2 2 6" xfId="5517"/>
    <cellStyle name="Total 2 2 6 10" xfId="11152"/>
    <cellStyle name="Total 2 2 6 2" xfId="5518"/>
    <cellStyle name="Total 2 2 6 2 2" xfId="5519"/>
    <cellStyle name="Total 2 2 6 2 2 2" xfId="20106"/>
    <cellStyle name="Total 2 2 6 2 2 2 2" xfId="36776"/>
    <cellStyle name="Total 2 2 6 2 2 3" xfId="23249"/>
    <cellStyle name="Total 2 2 6 2 2 3 2" xfId="39955"/>
    <cellStyle name="Total 2 2 6 2 2 4" xfId="26030"/>
    <cellStyle name="Total 2 2 6 2 2 4 2" xfId="42769"/>
    <cellStyle name="Total 2 2 6 2 2 5" xfId="31016"/>
    <cellStyle name="Total 2 2 6 2 2 6" xfId="14343"/>
    <cellStyle name="Total 2 2 6 2 3" xfId="5520"/>
    <cellStyle name="Total 2 2 6 2 3 2" xfId="34497"/>
    <cellStyle name="Total 2 2 6 2 3 3" xfId="17820"/>
    <cellStyle name="Total 2 2 6 2 4" xfId="8442"/>
    <cellStyle name="Total 2 2 6 2 4 2" xfId="35027"/>
    <cellStyle name="Total 2 2 6 2 4 3" xfId="18352"/>
    <cellStyle name="Total 2 2 6 2 5" xfId="17532"/>
    <cellStyle name="Total 2 2 6 2 5 2" xfId="34209"/>
    <cellStyle name="Total 2 2 6 2 6" xfId="28420"/>
    <cellStyle name="Total 2 2 6 2 7" xfId="11669"/>
    <cellStyle name="Total 2 2 6 3" xfId="5521"/>
    <cellStyle name="Total 2 2 6 3 2" xfId="14604"/>
    <cellStyle name="Total 2 2 6 3 2 2" xfId="20367"/>
    <cellStyle name="Total 2 2 6 3 2 2 2" xfId="37036"/>
    <cellStyle name="Total 2 2 6 3 2 3" xfId="23508"/>
    <cellStyle name="Total 2 2 6 3 2 3 2" xfId="40216"/>
    <cellStyle name="Total 2 2 6 3 2 4" xfId="26290"/>
    <cellStyle name="Total 2 2 6 3 2 4 2" xfId="43030"/>
    <cellStyle name="Total 2 2 6 3 2 5" xfId="31276"/>
    <cellStyle name="Total 2 2 6 3 3" xfId="18081"/>
    <cellStyle name="Total 2 2 6 3 3 2" xfId="34757"/>
    <cellStyle name="Total 2 2 6 3 4" xfId="21335"/>
    <cellStyle name="Total 2 2 6 3 4 2" xfId="38007"/>
    <cellStyle name="Total 2 2 6 3 5" xfId="24385"/>
    <cellStyle name="Total 2 2 6 3 5 2" xfId="41103"/>
    <cellStyle name="Total 2 2 6 3 6" xfId="28679"/>
    <cellStyle name="Total 2 2 6 3 7" xfId="11930"/>
    <cellStyle name="Total 2 2 6 4" xfId="5522"/>
    <cellStyle name="Total 2 2 6 4 2" xfId="15277"/>
    <cellStyle name="Total 2 2 6 4 2 2" xfId="20920"/>
    <cellStyle name="Total 2 2 6 4 2 2 2" xfId="37589"/>
    <cellStyle name="Total 2 2 6 4 2 3" xfId="24037"/>
    <cellStyle name="Total 2 2 6 4 2 3 2" xfId="40751"/>
    <cellStyle name="Total 2 2 6 4 2 4" xfId="26763"/>
    <cellStyle name="Total 2 2 6 4 2 4 2" xfId="43504"/>
    <cellStyle name="Total 2 2 6 4 2 5" xfId="31948"/>
    <cellStyle name="Total 2 2 6 4 3" xfId="18667"/>
    <cellStyle name="Total 2 2 6 4 3 2" xfId="35344"/>
    <cellStyle name="Total 2 2 6 4 4" xfId="21886"/>
    <cellStyle name="Total 2 2 6 4 4 2" xfId="38565"/>
    <cellStyle name="Total 2 2 6 4 5" xfId="24853"/>
    <cellStyle name="Total 2 2 6 4 5 2" xfId="41577"/>
    <cellStyle name="Total 2 2 6 4 6" xfId="29350"/>
    <cellStyle name="Total 2 2 6 4 7" xfId="12649"/>
    <cellStyle name="Total 2 2 6 5" xfId="13851"/>
    <cellStyle name="Total 2 2 6 5 2" xfId="19648"/>
    <cellStyle name="Total 2 2 6 5 2 2" xfId="36319"/>
    <cellStyle name="Total 2 2 6 5 3" xfId="22800"/>
    <cellStyle name="Total 2 2 6 5 3 2" xfId="39501"/>
    <cellStyle name="Total 2 2 6 5 4" xfId="25619"/>
    <cellStyle name="Total 2 2 6 5 4 2" xfId="42357"/>
    <cellStyle name="Total 2 2 6 5 5" xfId="30525"/>
    <cellStyle name="Total 2 2 6 6" xfId="17332"/>
    <cellStyle name="Total 2 2 6 6 2" xfId="34009"/>
    <cellStyle name="Total 2 2 6 7" xfId="17315"/>
    <cellStyle name="Total 2 2 6 7 2" xfId="33992"/>
    <cellStyle name="Total 2 2 6 8" xfId="21987"/>
    <cellStyle name="Total 2 2 6 8 2" xfId="38669"/>
    <cellStyle name="Total 2 2 6 9" xfId="27933"/>
    <cellStyle name="Total 2 2 7" xfId="5523"/>
    <cellStyle name="Total 2 2 7 2" xfId="5524"/>
    <cellStyle name="Total 2 2 7 2 2" xfId="5525"/>
    <cellStyle name="Total 2 2 7 2 2 2" xfId="20834"/>
    <cellStyle name="Total 2 2 7 2 2 2 2" xfId="37503"/>
    <cellStyle name="Total 2 2 7 2 2 3" xfId="23954"/>
    <cellStyle name="Total 2 2 7 2 2 3 2" xfId="40667"/>
    <cellStyle name="Total 2 2 7 2 2 4" xfId="26689"/>
    <cellStyle name="Total 2 2 7 2 2 4 2" xfId="43430"/>
    <cellStyle name="Total 2 2 7 2 2 5" xfId="31829"/>
    <cellStyle name="Total 2 2 7 2 2 6" xfId="15158"/>
    <cellStyle name="Total 2 2 7 2 3" xfId="5526"/>
    <cellStyle name="Total 2 2 7 2 3 2" xfId="35248"/>
    <cellStyle name="Total 2 2 7 2 3 3" xfId="18571"/>
    <cellStyle name="Total 2 2 7 2 4" xfId="21796"/>
    <cellStyle name="Total 2 2 7 2 4 2" xfId="38474"/>
    <cellStyle name="Total 2 2 7 2 5" xfId="24780"/>
    <cellStyle name="Total 2 2 7 2 5 2" xfId="41503"/>
    <cellStyle name="Total 2 2 7 2 6" xfId="29231"/>
    <cellStyle name="Total 2 2 7 2 7" xfId="12519"/>
    <cellStyle name="Total 2 2 7 3" xfId="5527"/>
    <cellStyle name="Total 2 2 7 3 2" xfId="19292"/>
    <cellStyle name="Total 2 2 7 3 2 2" xfId="35963"/>
    <cellStyle name="Total 2 2 7 3 3" xfId="22472"/>
    <cellStyle name="Total 2 2 7 3 3 2" xfId="39165"/>
    <cellStyle name="Total 2 2 7 3 4" xfId="25337"/>
    <cellStyle name="Total 2 2 7 3 4 2" xfId="42073"/>
    <cellStyle name="Total 2 2 7 3 5" xfId="30091"/>
    <cellStyle name="Total 2 2 7 3 6" xfId="13415"/>
    <cellStyle name="Total 2 2 7 4" xfId="5528"/>
    <cellStyle name="Total 2 2 7 4 2" xfId="33647"/>
    <cellStyle name="Total 2 2 7 4 3" xfId="16971"/>
    <cellStyle name="Total 2 2 7 5" xfId="8443"/>
    <cellStyle name="Total 2 2 7 5 2" xfId="37249"/>
    <cellStyle name="Total 2 2 7 5 3" xfId="20581"/>
    <cellStyle name="Total 2 2 7 6" xfId="18295"/>
    <cellStyle name="Total 2 2 7 6 2" xfId="34970"/>
    <cellStyle name="Total 2 2 7 7" xfId="27502"/>
    <cellStyle name="Total 2 2 7 8" xfId="10732"/>
    <cellStyle name="Total 2 2 8" xfId="5529"/>
    <cellStyle name="Total 2 2 8 2" xfId="5530"/>
    <cellStyle name="Total 2 2 8 2 2" xfId="5531"/>
    <cellStyle name="Total 2 2 8 2 2 2" xfId="35667"/>
    <cellStyle name="Total 2 2 8 2 3" xfId="5532"/>
    <cellStyle name="Total 2 2 8 2 4" xfId="18994"/>
    <cellStyle name="Total 2 2 8 3" xfId="5533"/>
    <cellStyle name="Total 2 2 8 3 2" xfId="38885"/>
    <cellStyle name="Total 2 2 8 3 3" xfId="22196"/>
    <cellStyle name="Total 2 2 8 4" xfId="5534"/>
    <cellStyle name="Total 2 2 8 4 2" xfId="41839"/>
    <cellStyle name="Total 2 2 8 4 3" xfId="25106"/>
    <cellStyle name="Total 2 2 8 5" xfId="8444"/>
    <cellStyle name="Total 2 2 8 5 2" xfId="29731"/>
    <cellStyle name="Total 2 2 8 6" xfId="13052"/>
    <cellStyle name="Total 2 2 9" xfId="5535"/>
    <cellStyle name="Total 2 2 9 2" xfId="5536"/>
    <cellStyle name="Total 2 2 9 2 2" xfId="5537"/>
    <cellStyle name="Total 2 2 9 2 3" xfId="5538"/>
    <cellStyle name="Total 2 2 9 2 4" xfId="32882"/>
    <cellStyle name="Total 2 2 9 3" xfId="5539"/>
    <cellStyle name="Total 2 2 9 4" xfId="5540"/>
    <cellStyle name="Total 2 2 9 5" xfId="8445"/>
    <cellStyle name="Total 2 2 9 6" xfId="16216"/>
    <cellStyle name="Total 2 20" xfId="5541"/>
    <cellStyle name="Total 2 21" xfId="5542"/>
    <cellStyle name="Total 2 22" xfId="8446"/>
    <cellStyle name="Total 2 23" xfId="8447"/>
    <cellStyle name="Total 2 24" xfId="10046"/>
    <cellStyle name="Total 2 25" xfId="44004"/>
    <cellStyle name="Total 2 3" xfId="5543"/>
    <cellStyle name="Total 2 3 10" xfId="5544"/>
    <cellStyle name="Total 2 3 10 2" xfId="5545"/>
    <cellStyle name="Total 2 3 10 2 2" xfId="5546"/>
    <cellStyle name="Total 2 3 10 2 3" xfId="5547"/>
    <cellStyle name="Total 2 3 10 3" xfId="5548"/>
    <cellStyle name="Total 2 3 10 4" xfId="5549"/>
    <cellStyle name="Total 2 3 10 5" xfId="8448"/>
    <cellStyle name="Total 2 3 11" xfId="5550"/>
    <cellStyle name="Total 2 3 11 2" xfId="5551"/>
    <cellStyle name="Total 2 3 11 2 2" xfId="5552"/>
    <cellStyle name="Total 2 3 11 2 3" xfId="5553"/>
    <cellStyle name="Total 2 3 11 3" xfId="5554"/>
    <cellStyle name="Total 2 3 11 4" xfId="5555"/>
    <cellStyle name="Total 2 3 11 5" xfId="8449"/>
    <cellStyle name="Total 2 3 12" xfId="5556"/>
    <cellStyle name="Total 2 3 12 2" xfId="5557"/>
    <cellStyle name="Total 2 3 12 2 2" xfId="5558"/>
    <cellStyle name="Total 2 3 12 2 3" xfId="5559"/>
    <cellStyle name="Total 2 3 12 3" xfId="5560"/>
    <cellStyle name="Total 2 3 12 4" xfId="5561"/>
    <cellStyle name="Total 2 3 12 5" xfId="8450"/>
    <cellStyle name="Total 2 3 13" xfId="5562"/>
    <cellStyle name="Total 2 3 13 2" xfId="5563"/>
    <cellStyle name="Total 2 3 13 2 2" xfId="5564"/>
    <cellStyle name="Total 2 3 13 2 3" xfId="5565"/>
    <cellStyle name="Total 2 3 13 3" xfId="5566"/>
    <cellStyle name="Total 2 3 13 4" xfId="5567"/>
    <cellStyle name="Total 2 3 13 5" xfId="8451"/>
    <cellStyle name="Total 2 3 14" xfId="5568"/>
    <cellStyle name="Total 2 3 14 2" xfId="5569"/>
    <cellStyle name="Total 2 3 14 2 2" xfId="5570"/>
    <cellStyle name="Total 2 3 14 2 3" xfId="5571"/>
    <cellStyle name="Total 2 3 14 3" xfId="5572"/>
    <cellStyle name="Total 2 3 14 4" xfId="5573"/>
    <cellStyle name="Total 2 3 14 5" xfId="8452"/>
    <cellStyle name="Total 2 3 15" xfId="5574"/>
    <cellStyle name="Total 2 3 15 2" xfId="5575"/>
    <cellStyle name="Total 2 3 15 2 2" xfId="5576"/>
    <cellStyle name="Total 2 3 15 2 3" xfId="5577"/>
    <cellStyle name="Total 2 3 15 3" xfId="5578"/>
    <cellStyle name="Total 2 3 15 4" xfId="5579"/>
    <cellStyle name="Total 2 3 15 5" xfId="8453"/>
    <cellStyle name="Total 2 3 16" xfId="5580"/>
    <cellStyle name="Total 2 3 16 2" xfId="5581"/>
    <cellStyle name="Total 2 3 16 3" xfId="5582"/>
    <cellStyle name="Total 2 3 16 4" xfId="8454"/>
    <cellStyle name="Total 2 3 17" xfId="5583"/>
    <cellStyle name="Total 2 3 18" xfId="5584"/>
    <cellStyle name="Total 2 3 19" xfId="8455"/>
    <cellStyle name="Total 2 3 2" xfId="5585"/>
    <cellStyle name="Total 2 3 2 10" xfId="11096"/>
    <cellStyle name="Total 2 3 2 2" xfId="5586"/>
    <cellStyle name="Total 2 3 2 2 2" xfId="5587"/>
    <cellStyle name="Total 2 3 2 2 2 2" xfId="5588"/>
    <cellStyle name="Total 2 3 2 2 2 2 2" xfId="36754"/>
    <cellStyle name="Total 2 3 2 2 2 2 3" xfId="20084"/>
    <cellStyle name="Total 2 3 2 2 2 3" xfId="5589"/>
    <cellStyle name="Total 2 3 2 2 2 3 2" xfId="39933"/>
    <cellStyle name="Total 2 3 2 2 2 3 3" xfId="23228"/>
    <cellStyle name="Total 2 3 2 2 2 4" xfId="8456"/>
    <cellStyle name="Total 2 3 2 2 2 4 2" xfId="42747"/>
    <cellStyle name="Total 2 3 2 2 2 4 3" xfId="26008"/>
    <cellStyle name="Total 2 3 2 2 2 5" xfId="30994"/>
    <cellStyle name="Total 2 3 2 2 2 6" xfId="14321"/>
    <cellStyle name="Total 2 3 2 2 3" xfId="5590"/>
    <cellStyle name="Total 2 3 2 2 3 2" xfId="5591"/>
    <cellStyle name="Total 2 3 2 2 3 2 2" xfId="34475"/>
    <cellStyle name="Total 2 3 2 2 3 3" xfId="5592"/>
    <cellStyle name="Total 2 3 2 2 3 4" xfId="17798"/>
    <cellStyle name="Total 2 3 2 2 4" xfId="5593"/>
    <cellStyle name="Total 2 3 2 2 4 2" xfId="33153"/>
    <cellStyle name="Total 2 3 2 2 4 3" xfId="16482"/>
    <cellStyle name="Total 2 3 2 2 5" xfId="5594"/>
    <cellStyle name="Total 2 3 2 2 5 2" xfId="35469"/>
    <cellStyle name="Total 2 3 2 2 5 3" xfId="18791"/>
    <cellStyle name="Total 2 3 2 2 6" xfId="8457"/>
    <cellStyle name="Total 2 3 2 2 6 2" xfId="28399"/>
    <cellStyle name="Total 2 3 2 2 7" xfId="11647"/>
    <cellStyle name="Total 2 3 2 3" xfId="5595"/>
    <cellStyle name="Total 2 3 2 3 2" xfId="5596"/>
    <cellStyle name="Total 2 3 2 3 2 2" xfId="5597"/>
    <cellStyle name="Total 2 3 2 3 2 2 2" xfId="37017"/>
    <cellStyle name="Total 2 3 2 3 2 2 3" xfId="20348"/>
    <cellStyle name="Total 2 3 2 3 2 3" xfId="5598"/>
    <cellStyle name="Total 2 3 2 3 2 3 2" xfId="40197"/>
    <cellStyle name="Total 2 3 2 3 2 3 3" xfId="23489"/>
    <cellStyle name="Total 2 3 2 3 2 4" xfId="8458"/>
    <cellStyle name="Total 2 3 2 3 2 4 2" xfId="43011"/>
    <cellStyle name="Total 2 3 2 3 2 4 3" xfId="26271"/>
    <cellStyle name="Total 2 3 2 3 2 5" xfId="31257"/>
    <cellStyle name="Total 2 3 2 3 2 6" xfId="14585"/>
    <cellStyle name="Total 2 3 2 3 3" xfId="5599"/>
    <cellStyle name="Total 2 3 2 3 3 2" xfId="34738"/>
    <cellStyle name="Total 2 3 2 3 3 3" xfId="18062"/>
    <cellStyle name="Total 2 3 2 3 4" xfId="5600"/>
    <cellStyle name="Total 2 3 2 3 4 2" xfId="37988"/>
    <cellStyle name="Total 2 3 2 3 4 3" xfId="21316"/>
    <cellStyle name="Total 2 3 2 3 5" xfId="24366"/>
    <cellStyle name="Total 2 3 2 3 5 2" xfId="41084"/>
    <cellStyle name="Total 2 3 2 3 6" xfId="28660"/>
    <cellStyle name="Total 2 3 2 3 7" xfId="11911"/>
    <cellStyle name="Total 2 3 2 4" xfId="5601"/>
    <cellStyle name="Total 2 3 2 4 2" xfId="5602"/>
    <cellStyle name="Total 2 3 2 4 2 2" xfId="20869"/>
    <cellStyle name="Total 2 3 2 4 2 2 2" xfId="37538"/>
    <cellStyle name="Total 2 3 2 4 2 3" xfId="23989"/>
    <cellStyle name="Total 2 3 2 4 2 3 2" xfId="40702"/>
    <cellStyle name="Total 2 3 2 4 2 4" xfId="26724"/>
    <cellStyle name="Total 2 3 2 4 2 4 2" xfId="43465"/>
    <cellStyle name="Total 2 3 2 4 2 5" xfId="31869"/>
    <cellStyle name="Total 2 3 2 4 2 6" xfId="15198"/>
    <cellStyle name="Total 2 3 2 4 3" xfId="5603"/>
    <cellStyle name="Total 2 3 2 4 3 2" xfId="35283"/>
    <cellStyle name="Total 2 3 2 4 3 3" xfId="18606"/>
    <cellStyle name="Total 2 3 2 4 4" xfId="8459"/>
    <cellStyle name="Total 2 3 2 4 4 2" xfId="38509"/>
    <cellStyle name="Total 2 3 2 4 4 3" xfId="21831"/>
    <cellStyle name="Total 2 3 2 4 5" xfId="24815"/>
    <cellStyle name="Total 2 3 2 4 5 2" xfId="41538"/>
    <cellStyle name="Total 2 3 2 4 6" xfId="29271"/>
    <cellStyle name="Total 2 3 2 4 7" xfId="12559"/>
    <cellStyle name="Total 2 3 2 5" xfId="5604"/>
    <cellStyle name="Total 2 3 2 5 2" xfId="5605"/>
    <cellStyle name="Total 2 3 2 5 2 2" xfId="36286"/>
    <cellStyle name="Total 2 3 2 5 2 3" xfId="19615"/>
    <cellStyle name="Total 2 3 2 5 3" xfId="5606"/>
    <cellStyle name="Total 2 3 2 5 3 2" xfId="39470"/>
    <cellStyle name="Total 2 3 2 5 3 3" xfId="22770"/>
    <cellStyle name="Total 2 3 2 5 4" xfId="8460"/>
    <cellStyle name="Total 2 3 2 5 4 2" xfId="42338"/>
    <cellStyle name="Total 2 3 2 5 4 3" xfId="25600"/>
    <cellStyle name="Total 2 3 2 5 5" xfId="30466"/>
    <cellStyle name="Total 2 3 2 5 6" xfId="13792"/>
    <cellStyle name="Total 2 3 2 6" xfId="5607"/>
    <cellStyle name="Total 2 3 2 6 2" xfId="5608"/>
    <cellStyle name="Total 2 3 2 6 2 2" xfId="33978"/>
    <cellStyle name="Total 2 3 2 6 3" xfId="5609"/>
    <cellStyle name="Total 2 3 2 6 4" xfId="17301"/>
    <cellStyle name="Total 2 3 2 7" xfId="5610"/>
    <cellStyle name="Total 2 3 2 7 2" xfId="33194"/>
    <cellStyle name="Total 2 3 2 7 3" xfId="16522"/>
    <cellStyle name="Total 2 3 2 8" xfId="5611"/>
    <cellStyle name="Total 2 3 2 8 2" xfId="32845"/>
    <cellStyle name="Total 2 3 2 8 3" xfId="16180"/>
    <cellStyle name="Total 2 3 2 9" xfId="8461"/>
    <cellStyle name="Total 2 3 2 9 2" xfId="27874"/>
    <cellStyle name="Total 2 3 20" xfId="10051"/>
    <cellStyle name="Total 2 3 21" xfId="44009"/>
    <cellStyle name="Total 2 3 3" xfId="5612"/>
    <cellStyle name="Total 2 3 3 10" xfId="11151"/>
    <cellStyle name="Total 2 3 3 2" xfId="5613"/>
    <cellStyle name="Total 2 3 3 2 2" xfId="5614"/>
    <cellStyle name="Total 2 3 3 2 2 2" xfId="20105"/>
    <cellStyle name="Total 2 3 3 2 2 2 2" xfId="36775"/>
    <cellStyle name="Total 2 3 3 2 2 3" xfId="23248"/>
    <cellStyle name="Total 2 3 3 2 2 3 2" xfId="39954"/>
    <cellStyle name="Total 2 3 3 2 2 4" xfId="26029"/>
    <cellStyle name="Total 2 3 3 2 2 4 2" xfId="42768"/>
    <cellStyle name="Total 2 3 3 2 2 5" xfId="31015"/>
    <cellStyle name="Total 2 3 3 2 2 6" xfId="14342"/>
    <cellStyle name="Total 2 3 3 2 3" xfId="5615"/>
    <cellStyle name="Total 2 3 3 2 3 2" xfId="34496"/>
    <cellStyle name="Total 2 3 3 2 3 3" xfId="17819"/>
    <cellStyle name="Total 2 3 3 2 4" xfId="8462"/>
    <cellStyle name="Total 2 3 3 2 4 2" xfId="37307"/>
    <cellStyle name="Total 2 3 3 2 4 3" xfId="20639"/>
    <cellStyle name="Total 2 3 3 2 5" xfId="16786"/>
    <cellStyle name="Total 2 3 3 2 5 2" xfId="33460"/>
    <cellStyle name="Total 2 3 3 2 6" xfId="28419"/>
    <cellStyle name="Total 2 3 3 2 7" xfId="11668"/>
    <cellStyle name="Total 2 3 3 3" xfId="5616"/>
    <cellStyle name="Total 2 3 3 3 2" xfId="5617"/>
    <cellStyle name="Total 2 3 3 3 2 2" xfId="20366"/>
    <cellStyle name="Total 2 3 3 3 2 2 2" xfId="37035"/>
    <cellStyle name="Total 2 3 3 3 2 3" xfId="23507"/>
    <cellStyle name="Total 2 3 3 3 2 3 2" xfId="40215"/>
    <cellStyle name="Total 2 3 3 3 2 4" xfId="26289"/>
    <cellStyle name="Total 2 3 3 3 2 4 2" xfId="43029"/>
    <cellStyle name="Total 2 3 3 3 2 5" xfId="31275"/>
    <cellStyle name="Total 2 3 3 3 2 6" xfId="14603"/>
    <cellStyle name="Total 2 3 3 3 3" xfId="5618"/>
    <cellStyle name="Total 2 3 3 3 3 2" xfId="34756"/>
    <cellStyle name="Total 2 3 3 3 3 3" xfId="18080"/>
    <cellStyle name="Total 2 3 3 3 4" xfId="21334"/>
    <cellStyle name="Total 2 3 3 3 4 2" xfId="38006"/>
    <cellStyle name="Total 2 3 3 3 5" xfId="24384"/>
    <cellStyle name="Total 2 3 3 3 5 2" xfId="41102"/>
    <cellStyle name="Total 2 3 3 3 6" xfId="28678"/>
    <cellStyle name="Total 2 3 3 3 7" xfId="11929"/>
    <cellStyle name="Total 2 3 3 4" xfId="5619"/>
    <cellStyle name="Total 2 3 3 4 2" xfId="15276"/>
    <cellStyle name="Total 2 3 3 4 2 2" xfId="20919"/>
    <cellStyle name="Total 2 3 3 4 2 2 2" xfId="37588"/>
    <cellStyle name="Total 2 3 3 4 2 3" xfId="24036"/>
    <cellStyle name="Total 2 3 3 4 2 3 2" xfId="40750"/>
    <cellStyle name="Total 2 3 3 4 2 4" xfId="26762"/>
    <cellStyle name="Total 2 3 3 4 2 4 2" xfId="43503"/>
    <cellStyle name="Total 2 3 3 4 2 5" xfId="31947"/>
    <cellStyle name="Total 2 3 3 4 3" xfId="18666"/>
    <cellStyle name="Total 2 3 3 4 3 2" xfId="35343"/>
    <cellStyle name="Total 2 3 3 4 4" xfId="21885"/>
    <cellStyle name="Total 2 3 3 4 4 2" xfId="38564"/>
    <cellStyle name="Total 2 3 3 4 5" xfId="24852"/>
    <cellStyle name="Total 2 3 3 4 5 2" xfId="41576"/>
    <cellStyle name="Total 2 3 3 4 6" xfId="29349"/>
    <cellStyle name="Total 2 3 3 4 7" xfId="12648"/>
    <cellStyle name="Total 2 3 3 5" xfId="5620"/>
    <cellStyle name="Total 2 3 3 5 2" xfId="19647"/>
    <cellStyle name="Total 2 3 3 5 2 2" xfId="36318"/>
    <cellStyle name="Total 2 3 3 5 3" xfId="22799"/>
    <cellStyle name="Total 2 3 3 5 3 2" xfId="39500"/>
    <cellStyle name="Total 2 3 3 5 4" xfId="25618"/>
    <cellStyle name="Total 2 3 3 5 4 2" xfId="42356"/>
    <cellStyle name="Total 2 3 3 5 5" xfId="30524"/>
    <cellStyle name="Total 2 3 3 5 6" xfId="13850"/>
    <cellStyle name="Total 2 3 3 6" xfId="8463"/>
    <cellStyle name="Total 2 3 3 6 2" xfId="34008"/>
    <cellStyle name="Total 2 3 3 6 3" xfId="17331"/>
    <cellStyle name="Total 2 3 3 7" xfId="18620"/>
    <cellStyle name="Total 2 3 3 7 2" xfId="35297"/>
    <cellStyle name="Total 2 3 3 8" xfId="24133"/>
    <cellStyle name="Total 2 3 3 8 2" xfId="40850"/>
    <cellStyle name="Total 2 3 3 9" xfId="27932"/>
    <cellStyle name="Total 2 3 4" xfId="5621"/>
    <cellStyle name="Total 2 3 4 2" xfId="5622"/>
    <cellStyle name="Total 2 3 4 2 2" xfId="5623"/>
    <cellStyle name="Total 2 3 4 2 2 2" xfId="20916"/>
    <cellStyle name="Total 2 3 4 2 2 2 2" xfId="37585"/>
    <cellStyle name="Total 2 3 4 2 2 3" xfId="24033"/>
    <cellStyle name="Total 2 3 4 2 2 3 2" xfId="40747"/>
    <cellStyle name="Total 2 3 4 2 2 4" xfId="26759"/>
    <cellStyle name="Total 2 3 4 2 2 4 2" xfId="43500"/>
    <cellStyle name="Total 2 3 4 2 2 5" xfId="31944"/>
    <cellStyle name="Total 2 3 4 2 2 6" xfId="15273"/>
    <cellStyle name="Total 2 3 4 2 3" xfId="5624"/>
    <cellStyle name="Total 2 3 4 2 3 2" xfId="35340"/>
    <cellStyle name="Total 2 3 4 2 3 3" xfId="18663"/>
    <cellStyle name="Total 2 3 4 2 4" xfId="8464"/>
    <cellStyle name="Total 2 3 4 2 4 2" xfId="38561"/>
    <cellStyle name="Total 2 3 4 2 4 3" xfId="21882"/>
    <cellStyle name="Total 2 3 4 2 5" xfId="24849"/>
    <cellStyle name="Total 2 3 4 2 5 2" xfId="41573"/>
    <cellStyle name="Total 2 3 4 2 6" xfId="29346"/>
    <cellStyle name="Total 2 3 4 2 7" xfId="12645"/>
    <cellStyle name="Total 2 3 4 3" xfId="5625"/>
    <cellStyle name="Total 2 3 4 3 2" xfId="5626"/>
    <cellStyle name="Total 2 3 4 3 2 2" xfId="35967"/>
    <cellStyle name="Total 2 3 4 3 2 3" xfId="19296"/>
    <cellStyle name="Total 2 3 4 3 3" xfId="5627"/>
    <cellStyle name="Total 2 3 4 3 3 2" xfId="39169"/>
    <cellStyle name="Total 2 3 4 3 3 3" xfId="22476"/>
    <cellStyle name="Total 2 3 4 3 4" xfId="25341"/>
    <cellStyle name="Total 2 3 4 3 4 2" xfId="42077"/>
    <cellStyle name="Total 2 3 4 3 5" xfId="30095"/>
    <cellStyle name="Total 2 3 4 3 6" xfId="13419"/>
    <cellStyle name="Total 2 3 4 4" xfId="5628"/>
    <cellStyle name="Total 2 3 4 4 2" xfId="33651"/>
    <cellStyle name="Total 2 3 4 4 3" xfId="16975"/>
    <cellStyle name="Total 2 3 4 5" xfId="5629"/>
    <cellStyle name="Total 2 3 4 5 2" xfId="36385"/>
    <cellStyle name="Total 2 3 4 5 3" xfId="19715"/>
    <cellStyle name="Total 2 3 4 6" xfId="8465"/>
    <cellStyle name="Total 2 3 4 6 2" xfId="33069"/>
    <cellStyle name="Total 2 3 4 6 3" xfId="16401"/>
    <cellStyle name="Total 2 3 4 7" xfId="27506"/>
    <cellStyle name="Total 2 3 4 8" xfId="10736"/>
    <cellStyle name="Total 2 3 5" xfId="5630"/>
    <cellStyle name="Total 2 3 5 2" xfId="5631"/>
    <cellStyle name="Total 2 3 5 2 2" xfId="5632"/>
    <cellStyle name="Total 2 3 5 2 2 2" xfId="35671"/>
    <cellStyle name="Total 2 3 5 2 3" xfId="5633"/>
    <cellStyle name="Total 2 3 5 2 4" xfId="8466"/>
    <cellStyle name="Total 2 3 5 2 5" xfId="18998"/>
    <cellStyle name="Total 2 3 5 3" xfId="5634"/>
    <cellStyle name="Total 2 3 5 3 2" xfId="38889"/>
    <cellStyle name="Total 2 3 5 3 3" xfId="22200"/>
    <cellStyle name="Total 2 3 5 4" xfId="5635"/>
    <cellStyle name="Total 2 3 5 4 2" xfId="41843"/>
    <cellStyle name="Total 2 3 5 4 3" xfId="25110"/>
    <cellStyle name="Total 2 3 5 5" xfId="8467"/>
    <cellStyle name="Total 2 3 5 5 2" xfId="29735"/>
    <cellStyle name="Total 2 3 5 6" xfId="13056"/>
    <cellStyle name="Total 2 3 6" xfId="5636"/>
    <cellStyle name="Total 2 3 6 2" xfId="5637"/>
    <cellStyle name="Total 2 3 6 2 2" xfId="5638"/>
    <cellStyle name="Total 2 3 6 2 3" xfId="5639"/>
    <cellStyle name="Total 2 3 6 2 4" xfId="8468"/>
    <cellStyle name="Total 2 3 6 2 5" xfId="32886"/>
    <cellStyle name="Total 2 3 6 3" xfId="5640"/>
    <cellStyle name="Total 2 3 6 4" xfId="5641"/>
    <cellStyle name="Total 2 3 6 5" xfId="16220"/>
    <cellStyle name="Total 2 3 7" xfId="5642"/>
    <cellStyle name="Total 2 3 7 2" xfId="5643"/>
    <cellStyle name="Total 2 3 7 2 2" xfId="5644"/>
    <cellStyle name="Total 2 3 7 2 3" xfId="5645"/>
    <cellStyle name="Total 2 3 7 3" xfId="5646"/>
    <cellStyle name="Total 2 3 7 4" xfId="5647"/>
    <cellStyle name="Total 2 3 7 5" xfId="8469"/>
    <cellStyle name="Total 2 3 7 6" xfId="27143"/>
    <cellStyle name="Total 2 3 8" xfId="5648"/>
    <cellStyle name="Total 2 3 8 2" xfId="5649"/>
    <cellStyle name="Total 2 3 8 2 2" xfId="5650"/>
    <cellStyle name="Total 2 3 8 2 3" xfId="5651"/>
    <cellStyle name="Total 2 3 8 3" xfId="5652"/>
    <cellStyle name="Total 2 3 8 4" xfId="5653"/>
    <cellStyle name="Total 2 3 8 5" xfId="8470"/>
    <cellStyle name="Total 2 3 9" xfId="5654"/>
    <cellStyle name="Total 2 3 9 2" xfId="5655"/>
    <cellStyle name="Total 2 3 9 2 2" xfId="5656"/>
    <cellStyle name="Total 2 3 9 2 3" xfId="5657"/>
    <cellStyle name="Total 2 3 9 3" xfId="5658"/>
    <cellStyle name="Total 2 3 9 4" xfId="5659"/>
    <cellStyle name="Total 2 3 9 5" xfId="8471"/>
    <cellStyle name="Total 2 4" xfId="5660"/>
    <cellStyle name="Total 2 4 10" xfId="10052"/>
    <cellStyle name="Total 2 4 11" xfId="44010"/>
    <cellStyle name="Total 2 4 2" xfId="5661"/>
    <cellStyle name="Total 2 4 2 10" xfId="11097"/>
    <cellStyle name="Total 2 4 2 2" xfId="5662"/>
    <cellStyle name="Total 2 4 2 2 2" xfId="5663"/>
    <cellStyle name="Total 2 4 2 2 2 2" xfId="20085"/>
    <cellStyle name="Total 2 4 2 2 2 2 2" xfId="36755"/>
    <cellStyle name="Total 2 4 2 2 2 3" xfId="23229"/>
    <cellStyle name="Total 2 4 2 2 2 3 2" xfId="39934"/>
    <cellStyle name="Total 2 4 2 2 2 4" xfId="26009"/>
    <cellStyle name="Total 2 4 2 2 2 4 2" xfId="42748"/>
    <cellStyle name="Total 2 4 2 2 2 5" xfId="30995"/>
    <cellStyle name="Total 2 4 2 2 2 6" xfId="14322"/>
    <cellStyle name="Total 2 4 2 2 3" xfId="5664"/>
    <cellStyle name="Total 2 4 2 2 3 2" xfId="34476"/>
    <cellStyle name="Total 2 4 2 2 3 3" xfId="17799"/>
    <cellStyle name="Total 2 4 2 2 4" xfId="8472"/>
    <cellStyle name="Total 2 4 2 2 4 2" xfId="35690"/>
    <cellStyle name="Total 2 4 2 2 4 3" xfId="19019"/>
    <cellStyle name="Total 2 4 2 2 5" xfId="22155"/>
    <cellStyle name="Total 2 4 2 2 5 2" xfId="38838"/>
    <cellStyle name="Total 2 4 2 2 6" xfId="28400"/>
    <cellStyle name="Total 2 4 2 2 7" xfId="11648"/>
    <cellStyle name="Total 2 4 2 3" xfId="5665"/>
    <cellStyle name="Total 2 4 2 3 2" xfId="5666"/>
    <cellStyle name="Total 2 4 2 3 2 2" xfId="20349"/>
    <cellStyle name="Total 2 4 2 3 2 2 2" xfId="37018"/>
    <cellStyle name="Total 2 4 2 3 2 3" xfId="23490"/>
    <cellStyle name="Total 2 4 2 3 2 3 2" xfId="40198"/>
    <cellStyle name="Total 2 4 2 3 2 4" xfId="26272"/>
    <cellStyle name="Total 2 4 2 3 2 4 2" xfId="43012"/>
    <cellStyle name="Total 2 4 2 3 2 5" xfId="31258"/>
    <cellStyle name="Total 2 4 2 3 2 6" xfId="14586"/>
    <cellStyle name="Total 2 4 2 3 3" xfId="5667"/>
    <cellStyle name="Total 2 4 2 3 3 2" xfId="34739"/>
    <cellStyle name="Total 2 4 2 3 3 3" xfId="18063"/>
    <cellStyle name="Total 2 4 2 3 4" xfId="21317"/>
    <cellStyle name="Total 2 4 2 3 4 2" xfId="37989"/>
    <cellStyle name="Total 2 4 2 3 5" xfId="24367"/>
    <cellStyle name="Total 2 4 2 3 5 2" xfId="41085"/>
    <cellStyle name="Total 2 4 2 3 6" xfId="28661"/>
    <cellStyle name="Total 2 4 2 3 7" xfId="11912"/>
    <cellStyle name="Total 2 4 2 4" xfId="5668"/>
    <cellStyle name="Total 2 4 2 4 2" xfId="15199"/>
    <cellStyle name="Total 2 4 2 4 2 2" xfId="20870"/>
    <cellStyle name="Total 2 4 2 4 2 2 2" xfId="37539"/>
    <cellStyle name="Total 2 4 2 4 2 3" xfId="23990"/>
    <cellStyle name="Total 2 4 2 4 2 3 2" xfId="40703"/>
    <cellStyle name="Total 2 4 2 4 2 4" xfId="26725"/>
    <cellStyle name="Total 2 4 2 4 2 4 2" xfId="43466"/>
    <cellStyle name="Total 2 4 2 4 2 5" xfId="31870"/>
    <cellStyle name="Total 2 4 2 4 3" xfId="18607"/>
    <cellStyle name="Total 2 4 2 4 3 2" xfId="35284"/>
    <cellStyle name="Total 2 4 2 4 4" xfId="21832"/>
    <cellStyle name="Total 2 4 2 4 4 2" xfId="38510"/>
    <cellStyle name="Total 2 4 2 4 5" xfId="24816"/>
    <cellStyle name="Total 2 4 2 4 5 2" xfId="41539"/>
    <cellStyle name="Total 2 4 2 4 6" xfId="29272"/>
    <cellStyle name="Total 2 4 2 4 7" xfId="12560"/>
    <cellStyle name="Total 2 4 2 5" xfId="5669"/>
    <cellStyle name="Total 2 4 2 5 2" xfId="19616"/>
    <cellStyle name="Total 2 4 2 5 2 2" xfId="36287"/>
    <cellStyle name="Total 2 4 2 5 3" xfId="22771"/>
    <cellStyle name="Total 2 4 2 5 3 2" xfId="39471"/>
    <cellStyle name="Total 2 4 2 5 4" xfId="25601"/>
    <cellStyle name="Total 2 4 2 5 4 2" xfId="42339"/>
    <cellStyle name="Total 2 4 2 5 5" xfId="30467"/>
    <cellStyle name="Total 2 4 2 5 6" xfId="13793"/>
    <cellStyle name="Total 2 4 2 6" xfId="8473"/>
    <cellStyle name="Total 2 4 2 6 2" xfId="33979"/>
    <cellStyle name="Total 2 4 2 6 3" xfId="17302"/>
    <cellStyle name="Total 2 4 2 7" xfId="16521"/>
    <cellStyle name="Total 2 4 2 7 2" xfId="33193"/>
    <cellStyle name="Total 2 4 2 8" xfId="16181"/>
    <cellStyle name="Total 2 4 2 8 2" xfId="32846"/>
    <cellStyle name="Total 2 4 2 9" xfId="27875"/>
    <cellStyle name="Total 2 4 3" xfId="5670"/>
    <cellStyle name="Total 2 4 3 10" xfId="11041"/>
    <cellStyle name="Total 2 4 3 2" xfId="5671"/>
    <cellStyle name="Total 2 4 3 2 2" xfId="5672"/>
    <cellStyle name="Total 2 4 3 2 2 2" xfId="20047"/>
    <cellStyle name="Total 2 4 3 2 2 2 2" xfId="36717"/>
    <cellStyle name="Total 2 4 3 2 2 3" xfId="23192"/>
    <cellStyle name="Total 2 4 3 2 2 3 2" xfId="39896"/>
    <cellStyle name="Total 2 4 3 2 2 4" xfId="25971"/>
    <cellStyle name="Total 2 4 3 2 2 4 2" xfId="42710"/>
    <cellStyle name="Total 2 4 3 2 2 5" xfId="30957"/>
    <cellStyle name="Total 2 4 3 2 2 6" xfId="14284"/>
    <cellStyle name="Total 2 4 3 2 3" xfId="5673"/>
    <cellStyle name="Total 2 4 3 2 3 2" xfId="34438"/>
    <cellStyle name="Total 2 4 3 2 3 3" xfId="17761"/>
    <cellStyle name="Total 2 4 3 2 4" xfId="8474"/>
    <cellStyle name="Total 2 4 3 2 4 2" xfId="37741"/>
    <cellStyle name="Total 2 4 3 2 4 3" xfId="21072"/>
    <cellStyle name="Total 2 4 3 2 5" xfId="24356"/>
    <cellStyle name="Total 2 4 3 2 5 2" xfId="41074"/>
    <cellStyle name="Total 2 4 3 2 6" xfId="28363"/>
    <cellStyle name="Total 2 4 3 2 7" xfId="11610"/>
    <cellStyle name="Total 2 4 3 3" xfId="5674"/>
    <cellStyle name="Total 2 4 3 3 2" xfId="13323"/>
    <cellStyle name="Total 2 4 3 3 2 2" xfId="19231"/>
    <cellStyle name="Total 2 4 3 3 2 2 2" xfId="35902"/>
    <cellStyle name="Total 2 4 3 3 2 3" xfId="22413"/>
    <cellStyle name="Total 2 4 3 3 2 3 2" xfId="39106"/>
    <cellStyle name="Total 2 4 3 3 2 4" xfId="25278"/>
    <cellStyle name="Total 2 4 3 3 2 4 2" xfId="42014"/>
    <cellStyle name="Total 2 4 3 3 2 5" xfId="29999"/>
    <cellStyle name="Total 2 4 3 3 3" xfId="16910"/>
    <cellStyle name="Total 2 4 3 3 3 2" xfId="33586"/>
    <cellStyle name="Total 2 4 3 3 4" xfId="15955"/>
    <cellStyle name="Total 2 4 3 3 4 2" xfId="32621"/>
    <cellStyle name="Total 2 4 3 3 5" xfId="16387"/>
    <cellStyle name="Total 2 4 3 3 5 2" xfId="33055"/>
    <cellStyle name="Total 2 4 3 3 6" xfId="27410"/>
    <cellStyle name="Total 2 4 3 3 7" xfId="10644"/>
    <cellStyle name="Total 2 4 3 4" xfId="5675"/>
    <cellStyle name="Total 2 4 3 4 2" xfId="15133"/>
    <cellStyle name="Total 2 4 3 4 2 2" xfId="20822"/>
    <cellStyle name="Total 2 4 3 4 2 2 2" xfId="37491"/>
    <cellStyle name="Total 2 4 3 4 2 3" xfId="23942"/>
    <cellStyle name="Total 2 4 3 4 2 3 2" xfId="40655"/>
    <cellStyle name="Total 2 4 3 4 2 4" xfId="26677"/>
    <cellStyle name="Total 2 4 3 4 2 4 2" xfId="43418"/>
    <cellStyle name="Total 2 4 3 4 2 5" xfId="31804"/>
    <cellStyle name="Total 2 4 3 4 3" xfId="18552"/>
    <cellStyle name="Total 2 4 3 4 3 2" xfId="35229"/>
    <cellStyle name="Total 2 4 3 4 4" xfId="21781"/>
    <cellStyle name="Total 2 4 3 4 4 2" xfId="38459"/>
    <cellStyle name="Total 2 4 3 4 5" xfId="24768"/>
    <cellStyle name="Total 2 4 3 4 5 2" xfId="41491"/>
    <cellStyle name="Total 2 4 3 4 6" xfId="29206"/>
    <cellStyle name="Total 2 4 3 4 7" xfId="12485"/>
    <cellStyle name="Total 2 4 3 5" xfId="13737"/>
    <cellStyle name="Total 2 4 3 5 2" xfId="19578"/>
    <cellStyle name="Total 2 4 3 5 2 2" xfId="36249"/>
    <cellStyle name="Total 2 4 3 5 3" xfId="22733"/>
    <cellStyle name="Total 2 4 3 5 3 2" xfId="39433"/>
    <cellStyle name="Total 2 4 3 5 4" xfId="25563"/>
    <cellStyle name="Total 2 4 3 5 4 2" xfId="42301"/>
    <cellStyle name="Total 2 4 3 5 5" xfId="30411"/>
    <cellStyle name="Total 2 4 3 6" xfId="17264"/>
    <cellStyle name="Total 2 4 3 6 2" xfId="33941"/>
    <cellStyle name="Total 2 4 3 7" xfId="16531"/>
    <cellStyle name="Total 2 4 3 7 2" xfId="33203"/>
    <cellStyle name="Total 2 4 3 8" xfId="16436"/>
    <cellStyle name="Total 2 4 3 8 2" xfId="33106"/>
    <cellStyle name="Total 2 4 3 9" xfId="27819"/>
    <cellStyle name="Total 2 4 4" xfId="5676"/>
    <cellStyle name="Total 2 4 4 2" xfId="5677"/>
    <cellStyle name="Total 2 4 4 2 2" xfId="15159"/>
    <cellStyle name="Total 2 4 4 2 2 2" xfId="20835"/>
    <cellStyle name="Total 2 4 4 2 2 2 2" xfId="37504"/>
    <cellStyle name="Total 2 4 4 2 2 3" xfId="23955"/>
    <cellStyle name="Total 2 4 4 2 2 3 2" xfId="40668"/>
    <cellStyle name="Total 2 4 4 2 2 4" xfId="26690"/>
    <cellStyle name="Total 2 4 4 2 2 4 2" xfId="43431"/>
    <cellStyle name="Total 2 4 4 2 2 5" xfId="31830"/>
    <cellStyle name="Total 2 4 4 2 3" xfId="18572"/>
    <cellStyle name="Total 2 4 4 2 3 2" xfId="35249"/>
    <cellStyle name="Total 2 4 4 2 4" xfId="21797"/>
    <cellStyle name="Total 2 4 4 2 4 2" xfId="38475"/>
    <cellStyle name="Total 2 4 4 2 5" xfId="24781"/>
    <cellStyle name="Total 2 4 4 2 5 2" xfId="41504"/>
    <cellStyle name="Total 2 4 4 2 6" xfId="29232"/>
    <cellStyle name="Total 2 4 4 2 7" xfId="12520"/>
    <cellStyle name="Total 2 4 4 3" xfId="5678"/>
    <cellStyle name="Total 2 4 4 3 2" xfId="19297"/>
    <cellStyle name="Total 2 4 4 3 2 2" xfId="35968"/>
    <cellStyle name="Total 2 4 4 3 3" xfId="22477"/>
    <cellStyle name="Total 2 4 4 3 3 2" xfId="39170"/>
    <cellStyle name="Total 2 4 4 3 4" xfId="25342"/>
    <cellStyle name="Total 2 4 4 3 4 2" xfId="42078"/>
    <cellStyle name="Total 2 4 4 3 5" xfId="30096"/>
    <cellStyle name="Total 2 4 4 3 6" xfId="13420"/>
    <cellStyle name="Total 2 4 4 4" xfId="8475"/>
    <cellStyle name="Total 2 4 4 4 2" xfId="33652"/>
    <cellStyle name="Total 2 4 4 4 3" xfId="16976"/>
    <cellStyle name="Total 2 4 4 5" xfId="21011"/>
    <cellStyle name="Total 2 4 4 5 2" xfId="37680"/>
    <cellStyle name="Total 2 4 4 6" xfId="16402"/>
    <cellStyle name="Total 2 4 4 6 2" xfId="33070"/>
    <cellStyle name="Total 2 4 4 7" xfId="27507"/>
    <cellStyle name="Total 2 4 4 8" xfId="10737"/>
    <cellStyle name="Total 2 4 5" xfId="5679"/>
    <cellStyle name="Total 2 4 5 2" xfId="5680"/>
    <cellStyle name="Total 2 4 5 2 2" xfId="35672"/>
    <cellStyle name="Total 2 4 5 2 3" xfId="18999"/>
    <cellStyle name="Total 2 4 5 3" xfId="5681"/>
    <cellStyle name="Total 2 4 5 3 2" xfId="38890"/>
    <cellStyle name="Total 2 4 5 3 3" xfId="22201"/>
    <cellStyle name="Total 2 4 5 4" xfId="8476"/>
    <cellStyle name="Total 2 4 5 4 2" xfId="41844"/>
    <cellStyle name="Total 2 4 5 4 3" xfId="25111"/>
    <cellStyle name="Total 2 4 5 5" xfId="29736"/>
    <cellStyle name="Total 2 4 5 6" xfId="13057"/>
    <cellStyle name="Total 2 4 6" xfId="5682"/>
    <cellStyle name="Total 2 4 6 2" xfId="5683"/>
    <cellStyle name="Total 2 4 6 2 2" xfId="32887"/>
    <cellStyle name="Total 2 4 6 3" xfId="5684"/>
    <cellStyle name="Total 2 4 6 4" xfId="16221"/>
    <cellStyle name="Total 2 4 7" xfId="5685"/>
    <cellStyle name="Total 2 4 7 2" xfId="27144"/>
    <cellStyle name="Total 2 4 8" xfId="5686"/>
    <cellStyle name="Total 2 4 9" xfId="8477"/>
    <cellStyle name="Total 2 5" xfId="5687"/>
    <cellStyle name="Total 2 5 2" xfId="5688"/>
    <cellStyle name="Total 2 5 2 10" xfId="11098"/>
    <cellStyle name="Total 2 5 2 2" xfId="5689"/>
    <cellStyle name="Total 2 5 2 2 2" xfId="14323"/>
    <cellStyle name="Total 2 5 2 2 2 2" xfId="20086"/>
    <cellStyle name="Total 2 5 2 2 2 2 2" xfId="36756"/>
    <cellStyle name="Total 2 5 2 2 2 3" xfId="23230"/>
    <cellStyle name="Total 2 5 2 2 2 3 2" xfId="39935"/>
    <cellStyle name="Total 2 5 2 2 2 4" xfId="26010"/>
    <cellStyle name="Total 2 5 2 2 2 4 2" xfId="42749"/>
    <cellStyle name="Total 2 5 2 2 2 5" xfId="30996"/>
    <cellStyle name="Total 2 5 2 2 3" xfId="17800"/>
    <cellStyle name="Total 2 5 2 2 3 2" xfId="34477"/>
    <cellStyle name="Total 2 5 2 2 4" xfId="20584"/>
    <cellStyle name="Total 2 5 2 2 4 2" xfId="37252"/>
    <cellStyle name="Total 2 5 2 2 5" xfId="23707"/>
    <cellStyle name="Total 2 5 2 2 5 2" xfId="40417"/>
    <cellStyle name="Total 2 5 2 2 6" xfId="28401"/>
    <cellStyle name="Total 2 5 2 2 7" xfId="11649"/>
    <cellStyle name="Total 2 5 2 3" xfId="5690"/>
    <cellStyle name="Total 2 5 2 3 2" xfId="14587"/>
    <cellStyle name="Total 2 5 2 3 2 2" xfId="20350"/>
    <cellStyle name="Total 2 5 2 3 2 2 2" xfId="37019"/>
    <cellStyle name="Total 2 5 2 3 2 3" xfId="23491"/>
    <cellStyle name="Total 2 5 2 3 2 3 2" xfId="40199"/>
    <cellStyle name="Total 2 5 2 3 2 4" xfId="26273"/>
    <cellStyle name="Total 2 5 2 3 2 4 2" xfId="43013"/>
    <cellStyle name="Total 2 5 2 3 2 5" xfId="31259"/>
    <cellStyle name="Total 2 5 2 3 3" xfId="18064"/>
    <cellStyle name="Total 2 5 2 3 3 2" xfId="34740"/>
    <cellStyle name="Total 2 5 2 3 4" xfId="21318"/>
    <cellStyle name="Total 2 5 2 3 4 2" xfId="37990"/>
    <cellStyle name="Total 2 5 2 3 5" xfId="24368"/>
    <cellStyle name="Total 2 5 2 3 5 2" xfId="41086"/>
    <cellStyle name="Total 2 5 2 3 6" xfId="28662"/>
    <cellStyle name="Total 2 5 2 3 7" xfId="11913"/>
    <cellStyle name="Total 2 5 2 4" xfId="8478"/>
    <cellStyle name="Total 2 5 2 4 2" xfId="15200"/>
    <cellStyle name="Total 2 5 2 4 2 2" xfId="20871"/>
    <cellStyle name="Total 2 5 2 4 2 2 2" xfId="37540"/>
    <cellStyle name="Total 2 5 2 4 2 3" xfId="23991"/>
    <cellStyle name="Total 2 5 2 4 2 3 2" xfId="40704"/>
    <cellStyle name="Total 2 5 2 4 2 4" xfId="26726"/>
    <cellStyle name="Total 2 5 2 4 2 4 2" xfId="43467"/>
    <cellStyle name="Total 2 5 2 4 2 5" xfId="31871"/>
    <cellStyle name="Total 2 5 2 4 3" xfId="18608"/>
    <cellStyle name="Total 2 5 2 4 3 2" xfId="35285"/>
    <cellStyle name="Total 2 5 2 4 4" xfId="21833"/>
    <cellStyle name="Total 2 5 2 4 4 2" xfId="38511"/>
    <cellStyle name="Total 2 5 2 4 5" xfId="24817"/>
    <cellStyle name="Total 2 5 2 4 5 2" xfId="41540"/>
    <cellStyle name="Total 2 5 2 4 6" xfId="29273"/>
    <cellStyle name="Total 2 5 2 4 7" xfId="12561"/>
    <cellStyle name="Total 2 5 2 5" xfId="13794"/>
    <cellStyle name="Total 2 5 2 5 2" xfId="19617"/>
    <cellStyle name="Total 2 5 2 5 2 2" xfId="36288"/>
    <cellStyle name="Total 2 5 2 5 3" xfId="22772"/>
    <cellStyle name="Total 2 5 2 5 3 2" xfId="39472"/>
    <cellStyle name="Total 2 5 2 5 4" xfId="25602"/>
    <cellStyle name="Total 2 5 2 5 4 2" xfId="42340"/>
    <cellStyle name="Total 2 5 2 5 5" xfId="30468"/>
    <cellStyle name="Total 2 5 2 6" xfId="17303"/>
    <cellStyle name="Total 2 5 2 6 2" xfId="33980"/>
    <cellStyle name="Total 2 5 2 7" xfId="15794"/>
    <cellStyle name="Total 2 5 2 7 2" xfId="32456"/>
    <cellStyle name="Total 2 5 2 8" xfId="16446"/>
    <cellStyle name="Total 2 5 2 8 2" xfId="33116"/>
    <cellStyle name="Total 2 5 2 9" xfId="27876"/>
    <cellStyle name="Total 2 5 3" xfId="5691"/>
    <cellStyle name="Total 2 5 3 10" xfId="11150"/>
    <cellStyle name="Total 2 5 3 2" xfId="5692"/>
    <cellStyle name="Total 2 5 3 2 2" xfId="14341"/>
    <cellStyle name="Total 2 5 3 2 2 2" xfId="20104"/>
    <cellStyle name="Total 2 5 3 2 2 2 2" xfId="36774"/>
    <cellStyle name="Total 2 5 3 2 2 3" xfId="23247"/>
    <cellStyle name="Total 2 5 3 2 2 3 2" xfId="39953"/>
    <cellStyle name="Total 2 5 3 2 2 4" xfId="26028"/>
    <cellStyle name="Total 2 5 3 2 2 4 2" xfId="42767"/>
    <cellStyle name="Total 2 5 3 2 2 5" xfId="31014"/>
    <cellStyle name="Total 2 5 3 2 3" xfId="17818"/>
    <cellStyle name="Total 2 5 3 2 3 2" xfId="34495"/>
    <cellStyle name="Total 2 5 3 2 4" xfId="19075"/>
    <cellStyle name="Total 2 5 3 2 4 2" xfId="35745"/>
    <cellStyle name="Total 2 5 3 2 5" xfId="17091"/>
    <cellStyle name="Total 2 5 3 2 5 2" xfId="33766"/>
    <cellStyle name="Total 2 5 3 2 6" xfId="28418"/>
    <cellStyle name="Total 2 5 3 2 7" xfId="11667"/>
    <cellStyle name="Total 2 5 3 3" xfId="5693"/>
    <cellStyle name="Total 2 5 3 3 2" xfId="14602"/>
    <cellStyle name="Total 2 5 3 3 2 2" xfId="20365"/>
    <cellStyle name="Total 2 5 3 3 2 2 2" xfId="37034"/>
    <cellStyle name="Total 2 5 3 3 2 3" xfId="23506"/>
    <cellStyle name="Total 2 5 3 3 2 3 2" xfId="40214"/>
    <cellStyle name="Total 2 5 3 3 2 4" xfId="26288"/>
    <cellStyle name="Total 2 5 3 3 2 4 2" xfId="43028"/>
    <cellStyle name="Total 2 5 3 3 2 5" xfId="31274"/>
    <cellStyle name="Total 2 5 3 3 3" xfId="18079"/>
    <cellStyle name="Total 2 5 3 3 3 2" xfId="34755"/>
    <cellStyle name="Total 2 5 3 3 4" xfId="21333"/>
    <cellStyle name="Total 2 5 3 3 4 2" xfId="38005"/>
    <cellStyle name="Total 2 5 3 3 5" xfId="24383"/>
    <cellStyle name="Total 2 5 3 3 5 2" xfId="41101"/>
    <cellStyle name="Total 2 5 3 3 6" xfId="28677"/>
    <cellStyle name="Total 2 5 3 3 7" xfId="11928"/>
    <cellStyle name="Total 2 5 3 4" xfId="12647"/>
    <cellStyle name="Total 2 5 3 4 2" xfId="15275"/>
    <cellStyle name="Total 2 5 3 4 2 2" xfId="20918"/>
    <cellStyle name="Total 2 5 3 4 2 2 2" xfId="37587"/>
    <cellStyle name="Total 2 5 3 4 2 3" xfId="24035"/>
    <cellStyle name="Total 2 5 3 4 2 3 2" xfId="40749"/>
    <cellStyle name="Total 2 5 3 4 2 4" xfId="26761"/>
    <cellStyle name="Total 2 5 3 4 2 4 2" xfId="43502"/>
    <cellStyle name="Total 2 5 3 4 2 5" xfId="31946"/>
    <cellStyle name="Total 2 5 3 4 3" xfId="18665"/>
    <cellStyle name="Total 2 5 3 4 3 2" xfId="35342"/>
    <cellStyle name="Total 2 5 3 4 4" xfId="21884"/>
    <cellStyle name="Total 2 5 3 4 4 2" xfId="38563"/>
    <cellStyle name="Total 2 5 3 4 5" xfId="24851"/>
    <cellStyle name="Total 2 5 3 4 5 2" xfId="41575"/>
    <cellStyle name="Total 2 5 3 4 6" xfId="29348"/>
    <cellStyle name="Total 2 5 3 5" xfId="13849"/>
    <cellStyle name="Total 2 5 3 5 2" xfId="19646"/>
    <cellStyle name="Total 2 5 3 5 2 2" xfId="36317"/>
    <cellStyle name="Total 2 5 3 5 3" xfId="22798"/>
    <cellStyle name="Total 2 5 3 5 3 2" xfId="39499"/>
    <cellStyle name="Total 2 5 3 5 4" xfId="25617"/>
    <cellStyle name="Total 2 5 3 5 4 2" xfId="42355"/>
    <cellStyle name="Total 2 5 3 5 5" xfId="30523"/>
    <cellStyle name="Total 2 5 3 6" xfId="17330"/>
    <cellStyle name="Total 2 5 3 6 2" xfId="34007"/>
    <cellStyle name="Total 2 5 3 7" xfId="20884"/>
    <cellStyle name="Total 2 5 3 7 2" xfId="37553"/>
    <cellStyle name="Total 2 5 3 8" xfId="22875"/>
    <cellStyle name="Total 2 5 3 8 2" xfId="39577"/>
    <cellStyle name="Total 2 5 3 9" xfId="27931"/>
    <cellStyle name="Total 2 5 4" xfId="5694"/>
    <cellStyle name="Total 2 5 4 2" xfId="12669"/>
    <cellStyle name="Total 2 5 4 2 2" xfId="15290"/>
    <cellStyle name="Total 2 5 4 2 2 2" xfId="20933"/>
    <cellStyle name="Total 2 5 4 2 2 2 2" xfId="37602"/>
    <cellStyle name="Total 2 5 4 2 2 3" xfId="24050"/>
    <cellStyle name="Total 2 5 4 2 2 3 2" xfId="40764"/>
    <cellStyle name="Total 2 5 4 2 2 4" xfId="26776"/>
    <cellStyle name="Total 2 5 4 2 2 4 2" xfId="43517"/>
    <cellStyle name="Total 2 5 4 2 2 5" xfId="31961"/>
    <cellStyle name="Total 2 5 4 2 3" xfId="18686"/>
    <cellStyle name="Total 2 5 4 2 3 2" xfId="35363"/>
    <cellStyle name="Total 2 5 4 2 4" xfId="21902"/>
    <cellStyle name="Total 2 5 4 2 4 2" xfId="38581"/>
    <cellStyle name="Total 2 5 4 2 5" xfId="24866"/>
    <cellStyle name="Total 2 5 4 2 5 2" xfId="41590"/>
    <cellStyle name="Total 2 5 4 2 6" xfId="29363"/>
    <cellStyle name="Total 2 5 4 3" xfId="13421"/>
    <cellStyle name="Total 2 5 4 3 2" xfId="19298"/>
    <cellStyle name="Total 2 5 4 3 2 2" xfId="35969"/>
    <cellStyle name="Total 2 5 4 3 3" xfId="22478"/>
    <cellStyle name="Total 2 5 4 3 3 2" xfId="39171"/>
    <cellStyle name="Total 2 5 4 3 4" xfId="25343"/>
    <cellStyle name="Total 2 5 4 3 4 2" xfId="42079"/>
    <cellStyle name="Total 2 5 4 3 5" xfId="30097"/>
    <cellStyle name="Total 2 5 4 4" xfId="16977"/>
    <cellStyle name="Total 2 5 4 4 2" xfId="33653"/>
    <cellStyle name="Total 2 5 4 5" xfId="18769"/>
    <cellStyle name="Total 2 5 4 5 2" xfId="35446"/>
    <cellStyle name="Total 2 5 4 6" xfId="16132"/>
    <cellStyle name="Total 2 5 4 6 2" xfId="32796"/>
    <cellStyle name="Total 2 5 4 7" xfId="27508"/>
    <cellStyle name="Total 2 5 4 8" xfId="10738"/>
    <cellStyle name="Total 2 5 5" xfId="5695"/>
    <cellStyle name="Total 2 5 5 2" xfId="19000"/>
    <cellStyle name="Total 2 5 5 2 2" xfId="35673"/>
    <cellStyle name="Total 2 5 5 3" xfId="22202"/>
    <cellStyle name="Total 2 5 5 3 2" xfId="38891"/>
    <cellStyle name="Total 2 5 5 4" xfId="25112"/>
    <cellStyle name="Total 2 5 5 4 2" xfId="41845"/>
    <cellStyle name="Total 2 5 5 5" xfId="29737"/>
    <cellStyle name="Total 2 5 5 6" xfId="13058"/>
    <cellStyle name="Total 2 5 6" xfId="8479"/>
    <cellStyle name="Total 2 5 6 2" xfId="32888"/>
    <cellStyle name="Total 2 5 6 3" xfId="16222"/>
    <cellStyle name="Total 2 5 7" xfId="27145"/>
    <cellStyle name="Total 2 5 8" xfId="10053"/>
    <cellStyle name="Total 2 5 9" xfId="44011"/>
    <cellStyle name="Total 2 6" xfId="5696"/>
    <cellStyle name="Total 2 6 2" xfId="5697"/>
    <cellStyle name="Total 2 6 2 10" xfId="11099"/>
    <cellStyle name="Total 2 6 2 2" xfId="5698"/>
    <cellStyle name="Total 2 6 2 2 2" xfId="14324"/>
    <cellStyle name="Total 2 6 2 2 2 2" xfId="20087"/>
    <cellStyle name="Total 2 6 2 2 2 2 2" xfId="36757"/>
    <cellStyle name="Total 2 6 2 2 2 3" xfId="23231"/>
    <cellStyle name="Total 2 6 2 2 2 3 2" xfId="39936"/>
    <cellStyle name="Total 2 6 2 2 2 4" xfId="26011"/>
    <cellStyle name="Total 2 6 2 2 2 4 2" xfId="42750"/>
    <cellStyle name="Total 2 6 2 2 2 5" xfId="30997"/>
    <cellStyle name="Total 2 6 2 2 3" xfId="17801"/>
    <cellStyle name="Total 2 6 2 2 3 2" xfId="34478"/>
    <cellStyle name="Total 2 6 2 2 4" xfId="18299"/>
    <cellStyle name="Total 2 6 2 2 4 2" xfId="34974"/>
    <cellStyle name="Total 2 6 2 2 5" xfId="21534"/>
    <cellStyle name="Total 2 6 2 2 5 2" xfId="38208"/>
    <cellStyle name="Total 2 6 2 2 6" xfId="28402"/>
    <cellStyle name="Total 2 6 2 2 7" xfId="11650"/>
    <cellStyle name="Total 2 6 2 3" xfId="5699"/>
    <cellStyle name="Total 2 6 2 3 2" xfId="14588"/>
    <cellStyle name="Total 2 6 2 3 2 2" xfId="20351"/>
    <cellStyle name="Total 2 6 2 3 2 2 2" xfId="37020"/>
    <cellStyle name="Total 2 6 2 3 2 3" xfId="23492"/>
    <cellStyle name="Total 2 6 2 3 2 3 2" xfId="40200"/>
    <cellStyle name="Total 2 6 2 3 2 4" xfId="26274"/>
    <cellStyle name="Total 2 6 2 3 2 4 2" xfId="43014"/>
    <cellStyle name="Total 2 6 2 3 2 5" xfId="31260"/>
    <cellStyle name="Total 2 6 2 3 3" xfId="18065"/>
    <cellStyle name="Total 2 6 2 3 3 2" xfId="34741"/>
    <cellStyle name="Total 2 6 2 3 4" xfId="21319"/>
    <cellStyle name="Total 2 6 2 3 4 2" xfId="37991"/>
    <cellStyle name="Total 2 6 2 3 5" xfId="24369"/>
    <cellStyle name="Total 2 6 2 3 5 2" xfId="41087"/>
    <cellStyle name="Total 2 6 2 3 6" xfId="28663"/>
    <cellStyle name="Total 2 6 2 3 7" xfId="11914"/>
    <cellStyle name="Total 2 6 2 4" xfId="8480"/>
    <cellStyle name="Total 2 6 2 4 2" xfId="15201"/>
    <cellStyle name="Total 2 6 2 4 2 2" xfId="20872"/>
    <cellStyle name="Total 2 6 2 4 2 2 2" xfId="37541"/>
    <cellStyle name="Total 2 6 2 4 2 3" xfId="23992"/>
    <cellStyle name="Total 2 6 2 4 2 3 2" xfId="40705"/>
    <cellStyle name="Total 2 6 2 4 2 4" xfId="26727"/>
    <cellStyle name="Total 2 6 2 4 2 4 2" xfId="43468"/>
    <cellStyle name="Total 2 6 2 4 2 5" xfId="31872"/>
    <cellStyle name="Total 2 6 2 4 3" xfId="18609"/>
    <cellStyle name="Total 2 6 2 4 3 2" xfId="35286"/>
    <cellStyle name="Total 2 6 2 4 4" xfId="21834"/>
    <cellStyle name="Total 2 6 2 4 4 2" xfId="38512"/>
    <cellStyle name="Total 2 6 2 4 5" xfId="24818"/>
    <cellStyle name="Total 2 6 2 4 5 2" xfId="41541"/>
    <cellStyle name="Total 2 6 2 4 6" xfId="29274"/>
    <cellStyle name="Total 2 6 2 4 7" xfId="12562"/>
    <cellStyle name="Total 2 6 2 5" xfId="13795"/>
    <cellStyle name="Total 2 6 2 5 2" xfId="19618"/>
    <cellStyle name="Total 2 6 2 5 2 2" xfId="36289"/>
    <cellStyle name="Total 2 6 2 5 3" xfId="22773"/>
    <cellStyle name="Total 2 6 2 5 3 2" xfId="39473"/>
    <cellStyle name="Total 2 6 2 5 4" xfId="25603"/>
    <cellStyle name="Total 2 6 2 5 4 2" xfId="42341"/>
    <cellStyle name="Total 2 6 2 5 5" xfId="30469"/>
    <cellStyle name="Total 2 6 2 6" xfId="17304"/>
    <cellStyle name="Total 2 6 2 6 2" xfId="33981"/>
    <cellStyle name="Total 2 6 2 7" xfId="16520"/>
    <cellStyle name="Total 2 6 2 7 2" xfId="33192"/>
    <cellStyle name="Total 2 6 2 8" xfId="16447"/>
    <cellStyle name="Total 2 6 2 8 2" xfId="33117"/>
    <cellStyle name="Total 2 6 2 9" xfId="27877"/>
    <cellStyle name="Total 2 6 3" xfId="5700"/>
    <cellStyle name="Total 2 6 3 10" xfId="11244"/>
    <cellStyle name="Total 2 6 3 2" xfId="5701"/>
    <cellStyle name="Total 2 6 3 2 2" xfId="14408"/>
    <cellStyle name="Total 2 6 3 2 2 2" xfId="20171"/>
    <cellStyle name="Total 2 6 3 2 2 2 2" xfId="36840"/>
    <cellStyle name="Total 2 6 3 2 2 3" xfId="23313"/>
    <cellStyle name="Total 2 6 3 2 2 3 2" xfId="40020"/>
    <cellStyle name="Total 2 6 3 2 2 4" xfId="26094"/>
    <cellStyle name="Total 2 6 3 2 2 4 2" xfId="42834"/>
    <cellStyle name="Total 2 6 3 2 2 5" xfId="31080"/>
    <cellStyle name="Total 2 6 3 2 3" xfId="17885"/>
    <cellStyle name="Total 2 6 3 2 3 2" xfId="34561"/>
    <cellStyle name="Total 2 6 3 2 4" xfId="17097"/>
    <cellStyle name="Total 2 6 3 2 4 2" xfId="33772"/>
    <cellStyle name="Total 2 6 3 2 5" xfId="24354"/>
    <cellStyle name="Total 2 6 3 2 5 2" xfId="41072"/>
    <cellStyle name="Total 2 6 3 2 6" xfId="28484"/>
    <cellStyle name="Total 2 6 3 2 7" xfId="11734"/>
    <cellStyle name="Total 2 6 3 3" xfId="5702"/>
    <cellStyle name="Total 2 6 3 3 2" xfId="14669"/>
    <cellStyle name="Total 2 6 3 3 2 2" xfId="20432"/>
    <cellStyle name="Total 2 6 3 3 2 2 2" xfId="37100"/>
    <cellStyle name="Total 2 6 3 3 2 3" xfId="23572"/>
    <cellStyle name="Total 2 6 3 3 2 3 2" xfId="40281"/>
    <cellStyle name="Total 2 6 3 3 2 4" xfId="26354"/>
    <cellStyle name="Total 2 6 3 3 2 4 2" xfId="43095"/>
    <cellStyle name="Total 2 6 3 3 2 5" xfId="31340"/>
    <cellStyle name="Total 2 6 3 3 3" xfId="18146"/>
    <cellStyle name="Total 2 6 3 3 3 2" xfId="34821"/>
    <cellStyle name="Total 2 6 3 3 4" xfId="21399"/>
    <cellStyle name="Total 2 6 3 3 4 2" xfId="38072"/>
    <cellStyle name="Total 2 6 3 3 5" xfId="24449"/>
    <cellStyle name="Total 2 6 3 3 5 2" xfId="41168"/>
    <cellStyle name="Total 2 6 3 3 6" xfId="28743"/>
    <cellStyle name="Total 2 6 3 3 7" xfId="11995"/>
    <cellStyle name="Total 2 6 3 4" xfId="12750"/>
    <cellStyle name="Total 2 6 3 4 2" xfId="15365"/>
    <cellStyle name="Total 2 6 3 4 2 2" xfId="21008"/>
    <cellStyle name="Total 2 6 3 4 2 2 2" xfId="37677"/>
    <cellStyle name="Total 2 6 3 4 2 3" xfId="24122"/>
    <cellStyle name="Total 2 6 3 4 2 3 2" xfId="40839"/>
    <cellStyle name="Total 2 6 3 4 2 4" xfId="26851"/>
    <cellStyle name="Total 2 6 3 4 2 4 2" xfId="43592"/>
    <cellStyle name="Total 2 6 3 4 2 5" xfId="32036"/>
    <cellStyle name="Total 2 6 3 4 3" xfId="18767"/>
    <cellStyle name="Total 2 6 3 4 3 2" xfId="35444"/>
    <cellStyle name="Total 2 6 3 4 4" xfId="21976"/>
    <cellStyle name="Total 2 6 3 4 4 2" xfId="38658"/>
    <cellStyle name="Total 2 6 3 4 5" xfId="24938"/>
    <cellStyle name="Total 2 6 3 4 5 2" xfId="41665"/>
    <cellStyle name="Total 2 6 3 4 6" xfId="29438"/>
    <cellStyle name="Total 2 6 3 5" xfId="13916"/>
    <cellStyle name="Total 2 6 3 5 2" xfId="19713"/>
    <cellStyle name="Total 2 6 3 5 2 2" xfId="36383"/>
    <cellStyle name="Total 2 6 3 5 3" xfId="22864"/>
    <cellStyle name="Total 2 6 3 5 3 2" xfId="39566"/>
    <cellStyle name="Total 2 6 3 5 4" xfId="25683"/>
    <cellStyle name="Total 2 6 3 5 4 2" xfId="42422"/>
    <cellStyle name="Total 2 6 3 5 5" xfId="30589"/>
    <cellStyle name="Total 2 6 3 6" xfId="17415"/>
    <cellStyle name="Total 2 6 3 6 2" xfId="34091"/>
    <cellStyle name="Total 2 6 3 7" xfId="21137"/>
    <cellStyle name="Total 2 6 3 7 2" xfId="37807"/>
    <cellStyle name="Total 2 6 3 8" xfId="16183"/>
    <cellStyle name="Total 2 6 3 8 2" xfId="32848"/>
    <cellStyle name="Total 2 6 3 9" xfId="27997"/>
    <cellStyle name="Total 2 6 4" xfId="5703"/>
    <cellStyle name="Total 2 6 4 2" xfId="13456"/>
    <cellStyle name="Total 2 6 4 2 2" xfId="19331"/>
    <cellStyle name="Total 2 6 4 2 2 2" xfId="36001"/>
    <cellStyle name="Total 2 6 4 2 3" xfId="22508"/>
    <cellStyle name="Total 2 6 4 2 3 2" xfId="39202"/>
    <cellStyle name="Total 2 6 4 2 4" xfId="25372"/>
    <cellStyle name="Total 2 6 4 2 4 2" xfId="42109"/>
    <cellStyle name="Total 2 6 4 2 5" xfId="30131"/>
    <cellStyle name="Total 2 6 4 3" xfId="15588"/>
    <cellStyle name="Total 2 6 4 3 2" xfId="21195"/>
    <cellStyle name="Total 2 6 4 3 2 2" xfId="37865"/>
    <cellStyle name="Total 2 6 4 3 3" xfId="24303"/>
    <cellStyle name="Total 2 6 4 3 3 2" xfId="41021"/>
    <cellStyle name="Total 2 6 4 3 4" xfId="26994"/>
    <cellStyle name="Total 2 6 4 3 4 2" xfId="43735"/>
    <cellStyle name="Total 2 6 4 3 5" xfId="32259"/>
    <cellStyle name="Total 2 6 4 4" xfId="17010"/>
    <cellStyle name="Total 2 6 4 4 2" xfId="33686"/>
    <cellStyle name="Total 2 6 4 5" xfId="20821"/>
    <cellStyle name="Total 2 6 4 5 2" xfId="37490"/>
    <cellStyle name="Total 2 6 4 6" xfId="16133"/>
    <cellStyle name="Total 2 6 4 6 2" xfId="32797"/>
    <cellStyle name="Total 2 6 4 7" xfId="27542"/>
    <cellStyle name="Total 2 6 4 8" xfId="10769"/>
    <cellStyle name="Total 2 6 5" xfId="5704"/>
    <cellStyle name="Total 2 6 5 2" xfId="19014"/>
    <cellStyle name="Total 2 6 5 2 2" xfId="35685"/>
    <cellStyle name="Total 2 6 5 3" xfId="22214"/>
    <cellStyle name="Total 2 6 5 3 2" xfId="38905"/>
    <cellStyle name="Total 2 6 5 4" xfId="25122"/>
    <cellStyle name="Total 2 6 5 4 2" xfId="41857"/>
    <cellStyle name="Total 2 6 5 5" xfId="29752"/>
    <cellStyle name="Total 2 6 5 6" xfId="13075"/>
    <cellStyle name="Total 2 6 6" xfId="8481"/>
    <cellStyle name="Total 2 6 6 2" xfId="33124"/>
    <cellStyle name="Total 2 6 6 3" xfId="16454"/>
    <cellStyle name="Total 2 6 7" xfId="27159"/>
    <cellStyle name="Total 2 6 8" xfId="10095"/>
    <cellStyle name="Total 2 6 9" xfId="44012"/>
    <cellStyle name="Total 2 7" xfId="5705"/>
    <cellStyle name="Total 2 7 10" xfId="27214"/>
    <cellStyle name="Total 2 7 11" xfId="10378"/>
    <cellStyle name="Total 2 7 2" xfId="5706"/>
    <cellStyle name="Total 2 7 2 10" xfId="11292"/>
    <cellStyle name="Total 2 7 2 2" xfId="5707"/>
    <cellStyle name="Total 2 7 2 2 2" xfId="14444"/>
    <cellStyle name="Total 2 7 2 2 2 2" xfId="20207"/>
    <cellStyle name="Total 2 7 2 2 2 2 2" xfId="36876"/>
    <cellStyle name="Total 2 7 2 2 2 3" xfId="23348"/>
    <cellStyle name="Total 2 7 2 2 2 3 2" xfId="40056"/>
    <cellStyle name="Total 2 7 2 2 2 4" xfId="26130"/>
    <cellStyle name="Total 2 7 2 2 2 4 2" xfId="42870"/>
    <cellStyle name="Total 2 7 2 2 2 5" xfId="31116"/>
    <cellStyle name="Total 2 7 2 2 3" xfId="17921"/>
    <cellStyle name="Total 2 7 2 2 3 2" xfId="34597"/>
    <cellStyle name="Total 2 7 2 2 4" xfId="21206"/>
    <cellStyle name="Total 2 7 2 2 4 2" xfId="37877"/>
    <cellStyle name="Total 2 7 2 2 5" xfId="20645"/>
    <cellStyle name="Total 2 7 2 2 5 2" xfId="37313"/>
    <cellStyle name="Total 2 7 2 2 6" xfId="28519"/>
    <cellStyle name="Total 2 7 2 2 7" xfId="11770"/>
    <cellStyle name="Total 2 7 2 3" xfId="5708"/>
    <cellStyle name="Total 2 7 2 3 2" xfId="14702"/>
    <cellStyle name="Total 2 7 2 3 2 2" xfId="20465"/>
    <cellStyle name="Total 2 7 2 3 2 2 2" xfId="37133"/>
    <cellStyle name="Total 2 7 2 3 2 3" xfId="23604"/>
    <cellStyle name="Total 2 7 2 3 2 3 2" xfId="40314"/>
    <cellStyle name="Total 2 7 2 3 2 4" xfId="26387"/>
    <cellStyle name="Total 2 7 2 3 2 4 2" xfId="43128"/>
    <cellStyle name="Total 2 7 2 3 2 5" xfId="31373"/>
    <cellStyle name="Total 2 7 2 3 3" xfId="18179"/>
    <cellStyle name="Total 2 7 2 3 3 2" xfId="34854"/>
    <cellStyle name="Total 2 7 2 3 4" xfId="21431"/>
    <cellStyle name="Total 2 7 2 3 4 2" xfId="38105"/>
    <cellStyle name="Total 2 7 2 3 5" xfId="24481"/>
    <cellStyle name="Total 2 7 2 3 5 2" xfId="41201"/>
    <cellStyle name="Total 2 7 2 3 6" xfId="28775"/>
    <cellStyle name="Total 2 7 2 3 7" xfId="12028"/>
    <cellStyle name="Total 2 7 2 4" xfId="8482"/>
    <cellStyle name="Total 2 7 2 4 2" xfId="15420"/>
    <cellStyle name="Total 2 7 2 4 2 2" xfId="21058"/>
    <cellStyle name="Total 2 7 2 4 2 2 2" xfId="37727"/>
    <cellStyle name="Total 2 7 2 4 2 3" xfId="24168"/>
    <cellStyle name="Total 2 7 2 4 2 3 2" xfId="40885"/>
    <cellStyle name="Total 2 7 2 4 2 4" xfId="26886"/>
    <cellStyle name="Total 2 7 2 4 2 4 2" xfId="43627"/>
    <cellStyle name="Total 2 7 2 4 2 5" xfId="32091"/>
    <cellStyle name="Total 2 7 2 4 3" xfId="18816"/>
    <cellStyle name="Total 2 7 2 4 3 2" xfId="35494"/>
    <cellStyle name="Total 2 7 2 4 4" xfId="22023"/>
    <cellStyle name="Total 2 7 2 4 4 2" xfId="38705"/>
    <cellStyle name="Total 2 7 2 4 5" xfId="24973"/>
    <cellStyle name="Total 2 7 2 4 5 2" xfId="41700"/>
    <cellStyle name="Total 2 7 2 4 6" xfId="29493"/>
    <cellStyle name="Total 2 7 2 4 7" xfId="12806"/>
    <cellStyle name="Total 2 7 2 5" xfId="13968"/>
    <cellStyle name="Total 2 7 2 5 2" xfId="19761"/>
    <cellStyle name="Total 2 7 2 5 2 2" xfId="36431"/>
    <cellStyle name="Total 2 7 2 5 3" xfId="22908"/>
    <cellStyle name="Total 2 7 2 5 3 2" xfId="39610"/>
    <cellStyle name="Total 2 7 2 5 4" xfId="25716"/>
    <cellStyle name="Total 2 7 2 5 4 2" xfId="42455"/>
    <cellStyle name="Total 2 7 2 5 5" xfId="30641"/>
    <cellStyle name="Total 2 7 2 6" xfId="17463"/>
    <cellStyle name="Total 2 7 2 6 2" xfId="34140"/>
    <cellStyle name="Total 2 7 2 7" xfId="19724"/>
    <cellStyle name="Total 2 7 2 7 2" xfId="36394"/>
    <cellStyle name="Total 2 7 2 8" xfId="22783"/>
    <cellStyle name="Total 2 7 2 8 2" xfId="39484"/>
    <cellStyle name="Total 2 7 2 9" xfId="28049"/>
    <cellStyle name="Total 2 7 3" xfId="5709"/>
    <cellStyle name="Total 2 7 3 2" xfId="13529"/>
    <cellStyle name="Total 2 7 3 2 2" xfId="19396"/>
    <cellStyle name="Total 2 7 3 2 2 2" xfId="36066"/>
    <cellStyle name="Total 2 7 3 2 3" xfId="22566"/>
    <cellStyle name="Total 2 7 3 2 3 2" xfId="39265"/>
    <cellStyle name="Total 2 7 3 2 4" xfId="25425"/>
    <cellStyle name="Total 2 7 3 2 4 2" xfId="42163"/>
    <cellStyle name="Total 2 7 3 2 5" xfId="30203"/>
    <cellStyle name="Total 2 7 3 3" xfId="17080"/>
    <cellStyle name="Total 2 7 3 3 2" xfId="33755"/>
    <cellStyle name="Total 2 7 3 4" xfId="15898"/>
    <cellStyle name="Total 2 7 3 4 2" xfId="32562"/>
    <cellStyle name="Total 2 7 3 5" xfId="23845"/>
    <cellStyle name="Total 2 7 3 5 2" xfId="40556"/>
    <cellStyle name="Total 2 7 3 6" xfId="27612"/>
    <cellStyle name="Total 2 7 3 7" xfId="10838"/>
    <cellStyle name="Total 2 7 4" xfId="5710"/>
    <cellStyle name="Total 2 7 4 2" xfId="14140"/>
    <cellStyle name="Total 2 7 4 2 2" xfId="19903"/>
    <cellStyle name="Total 2 7 4 2 2 2" xfId="36573"/>
    <cellStyle name="Total 2 7 4 2 3" xfId="23050"/>
    <cellStyle name="Total 2 7 4 2 3 2" xfId="39752"/>
    <cellStyle name="Total 2 7 4 2 4" xfId="25828"/>
    <cellStyle name="Total 2 7 4 2 4 2" xfId="42567"/>
    <cellStyle name="Total 2 7 4 2 5" xfId="30813"/>
    <cellStyle name="Total 2 7 4 3" xfId="17617"/>
    <cellStyle name="Total 2 7 4 3 2" xfId="34294"/>
    <cellStyle name="Total 2 7 4 4" xfId="19342"/>
    <cellStyle name="Total 2 7 4 4 2" xfId="36013"/>
    <cellStyle name="Total 2 7 4 5" xfId="22400"/>
    <cellStyle name="Total 2 7 4 5 2" xfId="39093"/>
    <cellStyle name="Total 2 7 4 6" xfId="28221"/>
    <cellStyle name="Total 2 7 4 7" xfId="11466"/>
    <cellStyle name="Total 2 7 5" xfId="8483"/>
    <cellStyle name="Total 2 7 5 2" xfId="14903"/>
    <cellStyle name="Total 2 7 5 2 2" xfId="20626"/>
    <cellStyle name="Total 2 7 5 2 2 2" xfId="37294"/>
    <cellStyle name="Total 2 7 5 2 3" xfId="23759"/>
    <cellStyle name="Total 2 7 5 2 3 2" xfId="40470"/>
    <cellStyle name="Total 2 7 5 2 4" xfId="26519"/>
    <cellStyle name="Total 2 7 5 2 4 2" xfId="43260"/>
    <cellStyle name="Total 2 7 5 2 5" xfId="31574"/>
    <cellStyle name="Total 2 7 5 3" xfId="18339"/>
    <cellStyle name="Total 2 7 5 3 2" xfId="35014"/>
    <cellStyle name="Total 2 7 5 4" xfId="21584"/>
    <cellStyle name="Total 2 7 5 4 2" xfId="38259"/>
    <cellStyle name="Total 2 7 5 5" xfId="24612"/>
    <cellStyle name="Total 2 7 5 5 2" xfId="41333"/>
    <cellStyle name="Total 2 7 5 6" xfId="28976"/>
    <cellStyle name="Total 2 7 5 7" xfId="12229"/>
    <cellStyle name="Total 2 7 6" xfId="13127"/>
    <cellStyle name="Total 2 7 6 2" xfId="19062"/>
    <cellStyle name="Total 2 7 6 2 2" xfId="35732"/>
    <cellStyle name="Total 2 7 6 3" xfId="22257"/>
    <cellStyle name="Total 2 7 6 3 2" xfId="38949"/>
    <cellStyle name="Total 2 7 6 4" xfId="25154"/>
    <cellStyle name="Total 2 7 6 4 2" xfId="41890"/>
    <cellStyle name="Total 2 7 6 5" xfId="29803"/>
    <cellStyle name="Total 2 7 7" xfId="16682"/>
    <cellStyle name="Total 2 7 7 2" xfId="33356"/>
    <cellStyle name="Total 2 7 8" xfId="16035"/>
    <cellStyle name="Total 2 7 8 2" xfId="32701"/>
    <cellStyle name="Total 2 7 9" xfId="16104"/>
    <cellStyle name="Total 2 7 9 2" xfId="32768"/>
    <cellStyle name="Total 2 8" xfId="5711"/>
    <cellStyle name="Total 2 8 10" xfId="27285"/>
    <cellStyle name="Total 2 8 11" xfId="10502"/>
    <cellStyle name="Total 2 8 2" xfId="5712"/>
    <cellStyle name="Total 2 8 2 10" xfId="11364"/>
    <cellStyle name="Total 2 8 2 2" xfId="5713"/>
    <cellStyle name="Total 2 8 2 2 2" xfId="14502"/>
    <cellStyle name="Total 2 8 2 2 2 2" xfId="20265"/>
    <cellStyle name="Total 2 8 2 2 2 2 2" xfId="36934"/>
    <cellStyle name="Total 2 8 2 2 2 3" xfId="23406"/>
    <cellStyle name="Total 2 8 2 2 2 3 2" xfId="40114"/>
    <cellStyle name="Total 2 8 2 2 2 4" xfId="26188"/>
    <cellStyle name="Total 2 8 2 2 2 4 2" xfId="42928"/>
    <cellStyle name="Total 2 8 2 2 2 5" xfId="31174"/>
    <cellStyle name="Total 2 8 2 2 3" xfId="17979"/>
    <cellStyle name="Total 2 8 2 2 3 2" xfId="34655"/>
    <cellStyle name="Total 2 8 2 2 4" xfId="21262"/>
    <cellStyle name="Total 2 8 2 2 4 2" xfId="37934"/>
    <cellStyle name="Total 2 8 2 2 5" xfId="22579"/>
    <cellStyle name="Total 2 8 2 2 5 2" xfId="39278"/>
    <cellStyle name="Total 2 8 2 2 6" xfId="28577"/>
    <cellStyle name="Total 2 8 2 2 7" xfId="11828"/>
    <cellStyle name="Total 2 8 2 3" xfId="5714"/>
    <cellStyle name="Total 2 8 2 3 2" xfId="14756"/>
    <cellStyle name="Total 2 8 2 3 2 2" xfId="20519"/>
    <cellStyle name="Total 2 8 2 3 2 2 2" xfId="37187"/>
    <cellStyle name="Total 2 8 2 3 2 3" xfId="23658"/>
    <cellStyle name="Total 2 8 2 3 2 3 2" xfId="40368"/>
    <cellStyle name="Total 2 8 2 3 2 4" xfId="26441"/>
    <cellStyle name="Total 2 8 2 3 2 4 2" xfId="43182"/>
    <cellStyle name="Total 2 8 2 3 2 5" xfId="31427"/>
    <cellStyle name="Total 2 8 2 3 3" xfId="18233"/>
    <cellStyle name="Total 2 8 2 3 3 2" xfId="34908"/>
    <cellStyle name="Total 2 8 2 3 4" xfId="21485"/>
    <cellStyle name="Total 2 8 2 3 4 2" xfId="38159"/>
    <cellStyle name="Total 2 8 2 3 5" xfId="24535"/>
    <cellStyle name="Total 2 8 2 3 5 2" xfId="41255"/>
    <cellStyle name="Total 2 8 2 3 6" xfId="28829"/>
    <cellStyle name="Total 2 8 2 3 7" xfId="12082"/>
    <cellStyle name="Total 2 8 2 4" xfId="8484"/>
    <cellStyle name="Total 2 8 2 4 2" xfId="15491"/>
    <cellStyle name="Total 2 8 2 4 2 2" xfId="21122"/>
    <cellStyle name="Total 2 8 2 4 2 2 2" xfId="37791"/>
    <cellStyle name="Total 2 8 2 4 2 3" xfId="24234"/>
    <cellStyle name="Total 2 8 2 4 2 3 2" xfId="40951"/>
    <cellStyle name="Total 2 8 2 4 2 4" xfId="26940"/>
    <cellStyle name="Total 2 8 2 4 2 4 2" xfId="43681"/>
    <cellStyle name="Total 2 8 2 4 2 5" xfId="32162"/>
    <cellStyle name="Total 2 8 2 4 3" xfId="18881"/>
    <cellStyle name="Total 2 8 2 4 3 2" xfId="35559"/>
    <cellStyle name="Total 2 8 2 4 4" xfId="22089"/>
    <cellStyle name="Total 2 8 2 4 4 2" xfId="38771"/>
    <cellStyle name="Total 2 8 2 4 5" xfId="25027"/>
    <cellStyle name="Total 2 8 2 4 5 2" xfId="41754"/>
    <cellStyle name="Total 2 8 2 4 6" xfId="29564"/>
    <cellStyle name="Total 2 8 2 4 7" xfId="12878"/>
    <cellStyle name="Total 2 8 2 5" xfId="14039"/>
    <cellStyle name="Total 2 8 2 5 2" xfId="19826"/>
    <cellStyle name="Total 2 8 2 5 2 2" xfId="36496"/>
    <cellStyle name="Total 2 8 2 5 3" xfId="22974"/>
    <cellStyle name="Total 2 8 2 5 3 2" xfId="39676"/>
    <cellStyle name="Total 2 8 2 5 4" xfId="25770"/>
    <cellStyle name="Total 2 8 2 5 4 2" xfId="42509"/>
    <cellStyle name="Total 2 8 2 5 5" xfId="30712"/>
    <cellStyle name="Total 2 8 2 6" xfId="17535"/>
    <cellStyle name="Total 2 8 2 6 2" xfId="34212"/>
    <cellStyle name="Total 2 8 2 7" xfId="19080"/>
    <cellStyle name="Total 2 8 2 7 2" xfId="35750"/>
    <cellStyle name="Total 2 8 2 8" xfId="16864"/>
    <cellStyle name="Total 2 8 2 8 2" xfId="33539"/>
    <cellStyle name="Total 2 8 2 9" xfId="28120"/>
    <cellStyle name="Total 2 8 3" xfId="5715"/>
    <cellStyle name="Total 2 8 3 2" xfId="13602"/>
    <cellStyle name="Total 2 8 3 2 2" xfId="19464"/>
    <cellStyle name="Total 2 8 3 2 2 2" xfId="36134"/>
    <cellStyle name="Total 2 8 3 2 3" xfId="22631"/>
    <cellStyle name="Total 2 8 3 2 3 2" xfId="39331"/>
    <cellStyle name="Total 2 8 3 2 4" xfId="25481"/>
    <cellStyle name="Total 2 8 3 2 4 2" xfId="42219"/>
    <cellStyle name="Total 2 8 3 2 5" xfId="30276"/>
    <cellStyle name="Total 2 8 3 3" xfId="17152"/>
    <cellStyle name="Total 2 8 3 3 2" xfId="33828"/>
    <cellStyle name="Total 2 8 3 4" xfId="18764"/>
    <cellStyle name="Total 2 8 3 4 2" xfId="35441"/>
    <cellStyle name="Total 2 8 3 5" xfId="16148"/>
    <cellStyle name="Total 2 8 3 5 2" xfId="32813"/>
    <cellStyle name="Total 2 8 3 6" xfId="27684"/>
    <cellStyle name="Total 2 8 3 7" xfId="10912"/>
    <cellStyle name="Total 2 8 4" xfId="5716"/>
    <cellStyle name="Total 2 8 4 2" xfId="14202"/>
    <cellStyle name="Total 2 8 4 2 2" xfId="19965"/>
    <cellStyle name="Total 2 8 4 2 2 2" xfId="36635"/>
    <cellStyle name="Total 2 8 4 2 3" xfId="23111"/>
    <cellStyle name="Total 2 8 4 2 3 2" xfId="39814"/>
    <cellStyle name="Total 2 8 4 2 4" xfId="25890"/>
    <cellStyle name="Total 2 8 4 2 4 2" xfId="42629"/>
    <cellStyle name="Total 2 8 4 2 5" xfId="30875"/>
    <cellStyle name="Total 2 8 4 3" xfId="17679"/>
    <cellStyle name="Total 2 8 4 3 2" xfId="34356"/>
    <cellStyle name="Total 2 8 4 4" xfId="17021"/>
    <cellStyle name="Total 2 8 4 4 2" xfId="33697"/>
    <cellStyle name="Total 2 8 4 5" xfId="21536"/>
    <cellStyle name="Total 2 8 4 5 2" xfId="38210"/>
    <cellStyle name="Total 2 8 4 6" xfId="28282"/>
    <cellStyle name="Total 2 8 4 7" xfId="11528"/>
    <cellStyle name="Total 2 8 5" xfId="12300"/>
    <cellStyle name="Total 2 8 5 2" xfId="14974"/>
    <cellStyle name="Total 2 8 5 2 2" xfId="20692"/>
    <cellStyle name="Total 2 8 5 2 2 2" xfId="37360"/>
    <cellStyle name="Total 2 8 5 2 3" xfId="23822"/>
    <cellStyle name="Total 2 8 5 2 3 2" xfId="40533"/>
    <cellStyle name="Total 2 8 5 2 4" xfId="26573"/>
    <cellStyle name="Total 2 8 5 2 4 2" xfId="43314"/>
    <cellStyle name="Total 2 8 5 2 5" xfId="31645"/>
    <cellStyle name="Total 2 8 5 3" xfId="18405"/>
    <cellStyle name="Total 2 8 5 3 2" xfId="35080"/>
    <cellStyle name="Total 2 8 5 4" xfId="21648"/>
    <cellStyle name="Total 2 8 5 4 2" xfId="38323"/>
    <cellStyle name="Total 2 8 5 5" xfId="24666"/>
    <cellStyle name="Total 2 8 5 5 2" xfId="41387"/>
    <cellStyle name="Total 2 8 5 6" xfId="29047"/>
    <cellStyle name="Total 2 8 6" xfId="13198"/>
    <cellStyle name="Total 2 8 6 2" xfId="19127"/>
    <cellStyle name="Total 2 8 6 2 2" xfId="35798"/>
    <cellStyle name="Total 2 8 6 3" xfId="22319"/>
    <cellStyle name="Total 2 8 6 3 2" xfId="39012"/>
    <cellStyle name="Total 2 8 6 4" xfId="25208"/>
    <cellStyle name="Total 2 8 6 4 2" xfId="41944"/>
    <cellStyle name="Total 2 8 6 5" xfId="29874"/>
    <cellStyle name="Total 2 8 7" xfId="16789"/>
    <cellStyle name="Total 2 8 7 2" xfId="33463"/>
    <cellStyle name="Total 2 8 8" xfId="17413"/>
    <cellStyle name="Total 2 8 8 2" xfId="34089"/>
    <cellStyle name="Total 2 8 9" xfId="18647"/>
    <cellStyle name="Total 2 8 9 2" xfId="35324"/>
    <cellStyle name="Total 2 9" xfId="5717"/>
    <cellStyle name="Total 2 9 10" xfId="27290"/>
    <cellStyle name="Total 2 9 11" xfId="10511"/>
    <cellStyle name="Total 2 9 2" xfId="5718"/>
    <cellStyle name="Total 2 9 2 10" xfId="11372"/>
    <cellStyle name="Total 2 9 2 2" xfId="5719"/>
    <cellStyle name="Total 2 9 2 2 2" xfId="14507"/>
    <cellStyle name="Total 2 9 2 2 2 2" xfId="20270"/>
    <cellStyle name="Total 2 9 2 2 2 2 2" xfId="36939"/>
    <cellStyle name="Total 2 9 2 2 2 3" xfId="23411"/>
    <cellStyle name="Total 2 9 2 2 2 3 2" xfId="40119"/>
    <cellStyle name="Total 2 9 2 2 2 4" xfId="26193"/>
    <cellStyle name="Total 2 9 2 2 2 4 2" xfId="42933"/>
    <cellStyle name="Total 2 9 2 2 2 5" xfId="31179"/>
    <cellStyle name="Total 2 9 2 2 3" xfId="17984"/>
    <cellStyle name="Total 2 9 2 2 3 2" xfId="34660"/>
    <cellStyle name="Total 2 9 2 2 4" xfId="21203"/>
    <cellStyle name="Total 2 9 2 2 4 2" xfId="37874"/>
    <cellStyle name="Total 2 9 2 2 5" xfId="19081"/>
    <cellStyle name="Total 2 9 2 2 5 2" xfId="35751"/>
    <cellStyle name="Total 2 9 2 2 6" xfId="28582"/>
    <cellStyle name="Total 2 9 2 2 7" xfId="11833"/>
    <cellStyle name="Total 2 9 2 3" xfId="5720"/>
    <cellStyle name="Total 2 9 2 3 2" xfId="14761"/>
    <cellStyle name="Total 2 9 2 3 2 2" xfId="20524"/>
    <cellStyle name="Total 2 9 2 3 2 2 2" xfId="37192"/>
    <cellStyle name="Total 2 9 2 3 2 3" xfId="23663"/>
    <cellStyle name="Total 2 9 2 3 2 3 2" xfId="40373"/>
    <cellStyle name="Total 2 9 2 3 2 4" xfId="26446"/>
    <cellStyle name="Total 2 9 2 3 2 4 2" xfId="43187"/>
    <cellStyle name="Total 2 9 2 3 2 5" xfId="31432"/>
    <cellStyle name="Total 2 9 2 3 3" xfId="18238"/>
    <cellStyle name="Total 2 9 2 3 3 2" xfId="34913"/>
    <cellStyle name="Total 2 9 2 3 4" xfId="21490"/>
    <cellStyle name="Total 2 9 2 3 4 2" xfId="38164"/>
    <cellStyle name="Total 2 9 2 3 5" xfId="24540"/>
    <cellStyle name="Total 2 9 2 3 5 2" xfId="41260"/>
    <cellStyle name="Total 2 9 2 3 6" xfId="28834"/>
    <cellStyle name="Total 2 9 2 3 7" xfId="12087"/>
    <cellStyle name="Total 2 9 2 4" xfId="12883"/>
    <cellStyle name="Total 2 9 2 4 2" xfId="15496"/>
    <cellStyle name="Total 2 9 2 4 2 2" xfId="21127"/>
    <cellStyle name="Total 2 9 2 4 2 2 2" xfId="37796"/>
    <cellStyle name="Total 2 9 2 4 2 3" xfId="24239"/>
    <cellStyle name="Total 2 9 2 4 2 3 2" xfId="40956"/>
    <cellStyle name="Total 2 9 2 4 2 4" xfId="26945"/>
    <cellStyle name="Total 2 9 2 4 2 4 2" xfId="43686"/>
    <cellStyle name="Total 2 9 2 4 2 5" xfId="32167"/>
    <cellStyle name="Total 2 9 2 4 3" xfId="18886"/>
    <cellStyle name="Total 2 9 2 4 3 2" xfId="35564"/>
    <cellStyle name="Total 2 9 2 4 4" xfId="22094"/>
    <cellStyle name="Total 2 9 2 4 4 2" xfId="38776"/>
    <cellStyle name="Total 2 9 2 4 5" xfId="25032"/>
    <cellStyle name="Total 2 9 2 4 5 2" xfId="41759"/>
    <cellStyle name="Total 2 9 2 4 6" xfId="29569"/>
    <cellStyle name="Total 2 9 2 5" xfId="14044"/>
    <cellStyle name="Total 2 9 2 5 2" xfId="19831"/>
    <cellStyle name="Total 2 9 2 5 2 2" xfId="36501"/>
    <cellStyle name="Total 2 9 2 5 3" xfId="22979"/>
    <cellStyle name="Total 2 9 2 5 3 2" xfId="39681"/>
    <cellStyle name="Total 2 9 2 5 4" xfId="25775"/>
    <cellStyle name="Total 2 9 2 5 4 2" xfId="42514"/>
    <cellStyle name="Total 2 9 2 5 5" xfId="30717"/>
    <cellStyle name="Total 2 9 2 6" xfId="17543"/>
    <cellStyle name="Total 2 9 2 6 2" xfId="34220"/>
    <cellStyle name="Total 2 9 2 7" xfId="17484"/>
    <cellStyle name="Total 2 9 2 7 2" xfId="34161"/>
    <cellStyle name="Total 2 9 2 8" xfId="19187"/>
    <cellStyle name="Total 2 9 2 8 2" xfId="35858"/>
    <cellStyle name="Total 2 9 2 9" xfId="28125"/>
    <cellStyle name="Total 2 9 3" xfId="5721"/>
    <cellStyle name="Total 2 9 3 2" xfId="13607"/>
    <cellStyle name="Total 2 9 3 2 2" xfId="19469"/>
    <cellStyle name="Total 2 9 3 2 2 2" xfId="36139"/>
    <cellStyle name="Total 2 9 3 2 3" xfId="22636"/>
    <cellStyle name="Total 2 9 3 2 3 2" xfId="39336"/>
    <cellStyle name="Total 2 9 3 2 4" xfId="25486"/>
    <cellStyle name="Total 2 9 3 2 4 2" xfId="42224"/>
    <cellStyle name="Total 2 9 3 2 5" xfId="30281"/>
    <cellStyle name="Total 2 9 3 3" xfId="17160"/>
    <cellStyle name="Total 2 9 3 3 2" xfId="33836"/>
    <cellStyle name="Total 2 9 3 4" xfId="15861"/>
    <cellStyle name="Total 2 9 3 4 2" xfId="32525"/>
    <cellStyle name="Total 2 9 3 5" xfId="16419"/>
    <cellStyle name="Total 2 9 3 5 2" xfId="33088"/>
    <cellStyle name="Total 2 9 3 6" xfId="27689"/>
    <cellStyle name="Total 2 9 3 7" xfId="10920"/>
    <cellStyle name="Total 2 9 4" xfId="5722"/>
    <cellStyle name="Total 2 9 4 2" xfId="14207"/>
    <cellStyle name="Total 2 9 4 2 2" xfId="19970"/>
    <cellStyle name="Total 2 9 4 2 2 2" xfId="36640"/>
    <cellStyle name="Total 2 9 4 2 3" xfId="23116"/>
    <cellStyle name="Total 2 9 4 2 3 2" xfId="39819"/>
    <cellStyle name="Total 2 9 4 2 4" xfId="25895"/>
    <cellStyle name="Total 2 9 4 2 4 2" xfId="42634"/>
    <cellStyle name="Total 2 9 4 2 5" xfId="30880"/>
    <cellStyle name="Total 2 9 4 3" xfId="17684"/>
    <cellStyle name="Total 2 9 4 3 2" xfId="34361"/>
    <cellStyle name="Total 2 9 4 4" xfId="19140"/>
    <cellStyle name="Total 2 9 4 4 2" xfId="35811"/>
    <cellStyle name="Total 2 9 4 5" xfId="21841"/>
    <cellStyle name="Total 2 9 4 5 2" xfId="38519"/>
    <cellStyle name="Total 2 9 4 6" xfId="28287"/>
    <cellStyle name="Total 2 9 4 7" xfId="11533"/>
    <cellStyle name="Total 2 9 5" xfId="8485"/>
    <cellStyle name="Total 2 9 5 2" xfId="14979"/>
    <cellStyle name="Total 2 9 5 2 2" xfId="20697"/>
    <cellStyle name="Total 2 9 5 2 2 2" xfId="37365"/>
    <cellStyle name="Total 2 9 5 2 3" xfId="23827"/>
    <cellStyle name="Total 2 9 5 2 3 2" xfId="40538"/>
    <cellStyle name="Total 2 9 5 2 4" xfId="26578"/>
    <cellStyle name="Total 2 9 5 2 4 2" xfId="43319"/>
    <cellStyle name="Total 2 9 5 2 5" xfId="31650"/>
    <cellStyle name="Total 2 9 5 3" xfId="18410"/>
    <cellStyle name="Total 2 9 5 3 2" xfId="35085"/>
    <cellStyle name="Total 2 9 5 4" xfId="21653"/>
    <cellStyle name="Total 2 9 5 4 2" xfId="38328"/>
    <cellStyle name="Total 2 9 5 5" xfId="24671"/>
    <cellStyle name="Total 2 9 5 5 2" xfId="41392"/>
    <cellStyle name="Total 2 9 5 6" xfId="29052"/>
    <cellStyle name="Total 2 9 5 7" xfId="12305"/>
    <cellStyle name="Total 2 9 6" xfId="13203"/>
    <cellStyle name="Total 2 9 6 2" xfId="19132"/>
    <cellStyle name="Total 2 9 6 2 2" xfId="35803"/>
    <cellStyle name="Total 2 9 6 3" xfId="22324"/>
    <cellStyle name="Total 2 9 6 3 2" xfId="39017"/>
    <cellStyle name="Total 2 9 6 4" xfId="25213"/>
    <cellStyle name="Total 2 9 6 4 2" xfId="41949"/>
    <cellStyle name="Total 2 9 6 5" xfId="29879"/>
    <cellStyle name="Total 2 9 7" xfId="16798"/>
    <cellStyle name="Total 2 9 7 2" xfId="33472"/>
    <cellStyle name="Total 2 9 8" xfId="16005"/>
    <cellStyle name="Total 2 9 8 2" xfId="32671"/>
    <cellStyle name="Total 2 9 9" xfId="16365"/>
    <cellStyle name="Total 2 9 9 2" xfId="33033"/>
    <cellStyle name="Total 2_QC" xfId="6968"/>
    <cellStyle name="Total 3" xfId="5723"/>
    <cellStyle name="Total 3 10" xfId="5724"/>
    <cellStyle name="Total 3 10 2" xfId="5725"/>
    <cellStyle name="Total 3 10 2 2" xfId="5726"/>
    <cellStyle name="Total 3 10 2 3" xfId="5727"/>
    <cellStyle name="Total 3 10 3" xfId="5728"/>
    <cellStyle name="Total 3 10 4" xfId="5729"/>
    <cellStyle name="Total 3 10 5" xfId="8486"/>
    <cellStyle name="Total 3 10 6" xfId="16223"/>
    <cellStyle name="Total 3 11" xfId="5730"/>
    <cellStyle name="Total 3 11 2" xfId="5731"/>
    <cellStyle name="Total 3 11 2 2" xfId="5732"/>
    <cellStyle name="Total 3 11 2 3" xfId="5733"/>
    <cellStyle name="Total 3 11 3" xfId="5734"/>
    <cellStyle name="Total 3 11 4" xfId="5735"/>
    <cellStyle name="Total 3 11 5" xfId="8487"/>
    <cellStyle name="Total 3 12" xfId="5736"/>
    <cellStyle name="Total 3 12 2" xfId="5737"/>
    <cellStyle name="Total 3 12 2 2" xfId="5738"/>
    <cellStyle name="Total 3 12 2 3" xfId="5739"/>
    <cellStyle name="Total 3 12 3" xfId="5740"/>
    <cellStyle name="Total 3 12 4" xfId="5741"/>
    <cellStyle name="Total 3 12 5" xfId="8488"/>
    <cellStyle name="Total 3 12 6" xfId="43835"/>
    <cellStyle name="Total 3 13" xfId="5742"/>
    <cellStyle name="Total 3 13 2" xfId="5743"/>
    <cellStyle name="Total 3 13 2 2" xfId="5744"/>
    <cellStyle name="Total 3 13 2 3" xfId="5745"/>
    <cellStyle name="Total 3 13 3" xfId="5746"/>
    <cellStyle name="Total 3 13 4" xfId="5747"/>
    <cellStyle name="Total 3 13 5" xfId="8489"/>
    <cellStyle name="Total 3 13 6" xfId="43867"/>
    <cellStyle name="Total 3 14" xfId="5748"/>
    <cellStyle name="Total 3 14 2" xfId="5749"/>
    <cellStyle name="Total 3 14 2 2" xfId="5750"/>
    <cellStyle name="Total 3 14 2 3" xfId="5751"/>
    <cellStyle name="Total 3 14 3" xfId="5752"/>
    <cellStyle name="Total 3 14 4" xfId="5753"/>
    <cellStyle name="Total 3 14 5" xfId="8490"/>
    <cellStyle name="Total 3 15" xfId="5754"/>
    <cellStyle name="Total 3 15 2" xfId="5755"/>
    <cellStyle name="Total 3 15 2 2" xfId="5756"/>
    <cellStyle name="Total 3 15 2 3" xfId="5757"/>
    <cellStyle name="Total 3 15 3" xfId="5758"/>
    <cellStyle name="Total 3 15 4" xfId="5759"/>
    <cellStyle name="Total 3 15 5" xfId="8491"/>
    <cellStyle name="Total 3 16" xfId="5760"/>
    <cellStyle name="Total 3 16 2" xfId="5761"/>
    <cellStyle name="Total 3 16 2 2" xfId="5762"/>
    <cellStyle name="Total 3 16 2 3" xfId="5763"/>
    <cellStyle name="Total 3 16 3" xfId="5764"/>
    <cellStyle name="Total 3 16 4" xfId="5765"/>
    <cellStyle name="Total 3 16 5" xfId="8492"/>
    <cellStyle name="Total 3 17" xfId="5766"/>
    <cellStyle name="Total 3 17 2" xfId="5767"/>
    <cellStyle name="Total 3 17 3" xfId="5768"/>
    <cellStyle name="Total 3 17 4" xfId="8493"/>
    <cellStyle name="Total 3 18" xfId="8494"/>
    <cellStyle name="Total 3 19" xfId="8495"/>
    <cellStyle name="Total 3 2" xfId="5769"/>
    <cellStyle name="Total 3 2 10" xfId="5770"/>
    <cellStyle name="Total 3 2 10 2" xfId="5771"/>
    <cellStyle name="Total 3 2 10 2 2" xfId="5772"/>
    <cellStyle name="Total 3 2 10 2 3" xfId="5773"/>
    <cellStyle name="Total 3 2 10 3" xfId="5774"/>
    <cellStyle name="Total 3 2 10 4" xfId="5775"/>
    <cellStyle name="Total 3 2 10 5" xfId="8496"/>
    <cellStyle name="Total 3 2 10 6" xfId="27215"/>
    <cellStyle name="Total 3 2 11" xfId="5776"/>
    <cellStyle name="Total 3 2 11 2" xfId="5777"/>
    <cellStyle name="Total 3 2 11 2 2" xfId="5778"/>
    <cellStyle name="Total 3 2 11 2 3" xfId="5779"/>
    <cellStyle name="Total 3 2 11 3" xfId="5780"/>
    <cellStyle name="Total 3 2 11 4" xfId="5781"/>
    <cellStyle name="Total 3 2 11 5" xfId="8497"/>
    <cellStyle name="Total 3 2 12" xfId="5782"/>
    <cellStyle name="Total 3 2 12 2" xfId="5783"/>
    <cellStyle name="Total 3 2 12 3" xfId="5784"/>
    <cellStyle name="Total 3 2 12 4" xfId="8498"/>
    <cellStyle name="Total 3 2 13" xfId="5785"/>
    <cellStyle name="Total 3 2 14" xfId="5786"/>
    <cellStyle name="Total 3 2 15" xfId="8499"/>
    <cellStyle name="Total 3 2 16" xfId="10379"/>
    <cellStyle name="Total 3 2 2" xfId="5787"/>
    <cellStyle name="Total 3 2 2 10" xfId="11293"/>
    <cellStyle name="Total 3 2 2 2" xfId="5788"/>
    <cellStyle name="Total 3 2 2 2 2" xfId="5789"/>
    <cellStyle name="Total 3 2 2 2 2 2" xfId="20208"/>
    <cellStyle name="Total 3 2 2 2 2 2 2" xfId="36877"/>
    <cellStyle name="Total 3 2 2 2 2 3" xfId="23349"/>
    <cellStyle name="Total 3 2 2 2 2 3 2" xfId="40057"/>
    <cellStyle name="Total 3 2 2 2 2 4" xfId="26131"/>
    <cellStyle name="Total 3 2 2 2 2 4 2" xfId="42871"/>
    <cellStyle name="Total 3 2 2 2 2 5" xfId="31117"/>
    <cellStyle name="Total 3 2 2 2 2 6" xfId="14445"/>
    <cellStyle name="Total 3 2 2 2 3" xfId="5790"/>
    <cellStyle name="Total 3 2 2 2 3 2" xfId="34598"/>
    <cellStyle name="Total 3 2 2 2 3 3" xfId="17922"/>
    <cellStyle name="Total 3 2 2 2 4" xfId="8500"/>
    <cellStyle name="Total 3 2 2 2 4 2" xfId="33384"/>
    <cellStyle name="Total 3 2 2 2 4 3" xfId="16710"/>
    <cellStyle name="Total 3 2 2 2 5" xfId="16020"/>
    <cellStyle name="Total 3 2 2 2 5 2" xfId="32686"/>
    <cellStyle name="Total 3 2 2 2 6" xfId="28520"/>
    <cellStyle name="Total 3 2 2 2 7" xfId="11771"/>
    <cellStyle name="Total 3 2 2 3" xfId="5791"/>
    <cellStyle name="Total 3 2 2 3 2" xfId="5792"/>
    <cellStyle name="Total 3 2 2 3 2 2" xfId="20466"/>
    <cellStyle name="Total 3 2 2 3 2 2 2" xfId="37134"/>
    <cellStyle name="Total 3 2 2 3 2 3" xfId="23605"/>
    <cellStyle name="Total 3 2 2 3 2 3 2" xfId="40315"/>
    <cellStyle name="Total 3 2 2 3 2 4" xfId="26388"/>
    <cellStyle name="Total 3 2 2 3 2 4 2" xfId="43129"/>
    <cellStyle name="Total 3 2 2 3 2 5" xfId="31374"/>
    <cellStyle name="Total 3 2 2 3 2 6" xfId="14703"/>
    <cellStyle name="Total 3 2 2 3 3" xfId="5793"/>
    <cellStyle name="Total 3 2 2 3 3 2" xfId="34855"/>
    <cellStyle name="Total 3 2 2 3 3 3" xfId="18180"/>
    <cellStyle name="Total 3 2 2 3 4" xfId="8501"/>
    <cellStyle name="Total 3 2 2 3 4 2" xfId="38106"/>
    <cellStyle name="Total 3 2 2 3 4 3" xfId="21432"/>
    <cellStyle name="Total 3 2 2 3 5" xfId="24482"/>
    <cellStyle name="Total 3 2 2 3 5 2" xfId="41202"/>
    <cellStyle name="Total 3 2 2 3 6" xfId="28776"/>
    <cellStyle name="Total 3 2 2 3 7" xfId="12029"/>
    <cellStyle name="Total 3 2 2 4" xfId="5794"/>
    <cellStyle name="Total 3 2 2 4 2" xfId="5795"/>
    <cellStyle name="Total 3 2 2 4 2 2" xfId="21059"/>
    <cellStyle name="Total 3 2 2 4 2 2 2" xfId="37728"/>
    <cellStyle name="Total 3 2 2 4 2 3" xfId="24169"/>
    <cellStyle name="Total 3 2 2 4 2 3 2" xfId="40886"/>
    <cellStyle name="Total 3 2 2 4 2 4" xfId="26887"/>
    <cellStyle name="Total 3 2 2 4 2 4 2" xfId="43628"/>
    <cellStyle name="Total 3 2 2 4 2 5" xfId="32092"/>
    <cellStyle name="Total 3 2 2 4 2 6" xfId="15421"/>
    <cellStyle name="Total 3 2 2 4 3" xfId="5796"/>
    <cellStyle name="Total 3 2 2 4 3 2" xfId="35495"/>
    <cellStyle name="Total 3 2 2 4 3 3" xfId="18817"/>
    <cellStyle name="Total 3 2 2 4 4" xfId="22024"/>
    <cellStyle name="Total 3 2 2 4 4 2" xfId="38706"/>
    <cellStyle name="Total 3 2 2 4 5" xfId="24974"/>
    <cellStyle name="Total 3 2 2 4 5 2" xfId="41701"/>
    <cellStyle name="Total 3 2 2 4 6" xfId="29494"/>
    <cellStyle name="Total 3 2 2 4 7" xfId="12807"/>
    <cellStyle name="Total 3 2 2 5" xfId="5797"/>
    <cellStyle name="Total 3 2 2 5 2" xfId="19762"/>
    <cellStyle name="Total 3 2 2 5 2 2" xfId="36432"/>
    <cellStyle name="Total 3 2 2 5 3" xfId="22909"/>
    <cellStyle name="Total 3 2 2 5 3 2" xfId="39611"/>
    <cellStyle name="Total 3 2 2 5 4" xfId="25717"/>
    <cellStyle name="Total 3 2 2 5 4 2" xfId="42456"/>
    <cellStyle name="Total 3 2 2 5 5" xfId="30642"/>
    <cellStyle name="Total 3 2 2 5 6" xfId="13969"/>
    <cellStyle name="Total 3 2 2 6" xfId="5798"/>
    <cellStyle name="Total 3 2 2 6 2" xfId="34141"/>
    <cellStyle name="Total 3 2 2 6 3" xfId="17464"/>
    <cellStyle name="Total 3 2 2 7" xfId="8502"/>
    <cellStyle name="Total 3 2 2 7 2" xfId="37689"/>
    <cellStyle name="Total 3 2 2 7 3" xfId="21020"/>
    <cellStyle name="Total 3 2 2 8" xfId="24001"/>
    <cellStyle name="Total 3 2 2 8 2" xfId="40714"/>
    <cellStyle name="Total 3 2 2 9" xfId="28050"/>
    <cellStyle name="Total 3 2 3" xfId="5799"/>
    <cellStyle name="Total 3 2 3 2" xfId="5800"/>
    <cellStyle name="Total 3 2 3 2 2" xfId="5801"/>
    <cellStyle name="Total 3 2 3 2 2 2" xfId="36067"/>
    <cellStyle name="Total 3 2 3 2 2 3" xfId="19397"/>
    <cellStyle name="Total 3 2 3 2 3" xfId="5802"/>
    <cellStyle name="Total 3 2 3 2 3 2" xfId="39266"/>
    <cellStyle name="Total 3 2 3 2 3 3" xfId="22567"/>
    <cellStyle name="Total 3 2 3 2 4" xfId="8503"/>
    <cellStyle name="Total 3 2 3 2 4 2" xfId="42164"/>
    <cellStyle name="Total 3 2 3 2 4 3" xfId="25426"/>
    <cellStyle name="Total 3 2 3 2 5" xfId="30204"/>
    <cellStyle name="Total 3 2 3 2 6" xfId="13530"/>
    <cellStyle name="Total 3 2 3 3" xfId="5803"/>
    <cellStyle name="Total 3 2 3 3 2" xfId="5804"/>
    <cellStyle name="Total 3 2 3 3 2 2" xfId="33756"/>
    <cellStyle name="Total 3 2 3 3 3" xfId="5805"/>
    <cellStyle name="Total 3 2 3 3 4" xfId="17081"/>
    <cellStyle name="Total 3 2 3 4" xfId="5806"/>
    <cellStyle name="Total 3 2 3 4 2" xfId="32561"/>
    <cellStyle name="Total 3 2 3 4 3" xfId="15897"/>
    <cellStyle name="Total 3 2 3 5" xfId="5807"/>
    <cellStyle name="Total 3 2 3 5 2" xfId="38347"/>
    <cellStyle name="Total 3 2 3 5 3" xfId="21672"/>
    <cellStyle name="Total 3 2 3 6" xfId="8504"/>
    <cellStyle name="Total 3 2 3 6 2" xfId="27613"/>
    <cellStyle name="Total 3 2 3 7" xfId="10839"/>
    <cellStyle name="Total 3 2 4" xfId="5808"/>
    <cellStyle name="Total 3 2 4 2" xfId="5809"/>
    <cellStyle name="Total 3 2 4 2 2" xfId="5810"/>
    <cellStyle name="Total 3 2 4 2 2 2" xfId="36574"/>
    <cellStyle name="Total 3 2 4 2 2 3" xfId="19904"/>
    <cellStyle name="Total 3 2 4 2 3" xfId="5811"/>
    <cellStyle name="Total 3 2 4 2 3 2" xfId="39753"/>
    <cellStyle name="Total 3 2 4 2 3 3" xfId="23051"/>
    <cellStyle name="Total 3 2 4 2 4" xfId="8505"/>
    <cellStyle name="Total 3 2 4 2 4 2" xfId="42568"/>
    <cellStyle name="Total 3 2 4 2 4 3" xfId="25829"/>
    <cellStyle name="Total 3 2 4 2 5" xfId="30814"/>
    <cellStyle name="Total 3 2 4 2 6" xfId="14141"/>
    <cellStyle name="Total 3 2 4 3" xfId="5812"/>
    <cellStyle name="Total 3 2 4 3 2" xfId="34295"/>
    <cellStyle name="Total 3 2 4 3 3" xfId="17618"/>
    <cellStyle name="Total 3 2 4 4" xfId="5813"/>
    <cellStyle name="Total 3 2 4 4 2" xfId="33698"/>
    <cellStyle name="Total 3 2 4 4 3" xfId="17022"/>
    <cellStyle name="Total 3 2 4 5" xfId="15965"/>
    <cellStyle name="Total 3 2 4 5 2" xfId="32631"/>
    <cellStyle name="Total 3 2 4 6" xfId="28222"/>
    <cellStyle name="Total 3 2 4 7" xfId="11467"/>
    <cellStyle name="Total 3 2 5" xfId="5814"/>
    <cellStyle name="Total 3 2 5 2" xfId="5815"/>
    <cellStyle name="Total 3 2 5 2 2" xfId="5816"/>
    <cellStyle name="Total 3 2 5 2 2 2" xfId="37295"/>
    <cellStyle name="Total 3 2 5 2 2 3" xfId="20627"/>
    <cellStyle name="Total 3 2 5 2 3" xfId="5817"/>
    <cellStyle name="Total 3 2 5 2 3 2" xfId="40471"/>
    <cellStyle name="Total 3 2 5 2 3 3" xfId="23760"/>
    <cellStyle name="Total 3 2 5 2 4" xfId="8506"/>
    <cellStyle name="Total 3 2 5 2 4 2" xfId="43261"/>
    <cellStyle name="Total 3 2 5 2 4 3" xfId="26520"/>
    <cellStyle name="Total 3 2 5 2 5" xfId="31575"/>
    <cellStyle name="Total 3 2 5 2 6" xfId="14904"/>
    <cellStyle name="Total 3 2 5 3" xfId="5818"/>
    <cellStyle name="Total 3 2 5 3 2" xfId="35015"/>
    <cellStyle name="Total 3 2 5 3 3" xfId="18340"/>
    <cellStyle name="Total 3 2 5 4" xfId="5819"/>
    <cellStyle name="Total 3 2 5 4 2" xfId="38260"/>
    <cellStyle name="Total 3 2 5 4 3" xfId="21585"/>
    <cellStyle name="Total 3 2 5 5" xfId="8507"/>
    <cellStyle name="Total 3 2 5 5 2" xfId="41334"/>
    <cellStyle name="Total 3 2 5 5 3" xfId="24613"/>
    <cellStyle name="Total 3 2 5 6" xfId="28977"/>
    <cellStyle name="Total 3 2 5 7" xfId="12230"/>
    <cellStyle name="Total 3 2 6" xfId="5820"/>
    <cellStyle name="Total 3 2 6 2" xfId="5821"/>
    <cellStyle name="Total 3 2 6 2 2" xfId="5822"/>
    <cellStyle name="Total 3 2 6 2 2 2" xfId="35733"/>
    <cellStyle name="Total 3 2 6 2 3" xfId="5823"/>
    <cellStyle name="Total 3 2 6 2 4" xfId="19063"/>
    <cellStyle name="Total 3 2 6 3" xfId="5824"/>
    <cellStyle name="Total 3 2 6 3 2" xfId="38950"/>
    <cellStyle name="Total 3 2 6 3 3" xfId="22258"/>
    <cellStyle name="Total 3 2 6 4" xfId="5825"/>
    <cellStyle name="Total 3 2 6 4 2" xfId="41891"/>
    <cellStyle name="Total 3 2 6 4 3" xfId="25155"/>
    <cellStyle name="Total 3 2 6 5" xfId="8508"/>
    <cellStyle name="Total 3 2 6 5 2" xfId="29804"/>
    <cellStyle name="Total 3 2 6 6" xfId="13128"/>
    <cellStyle name="Total 3 2 7" xfId="5826"/>
    <cellStyle name="Total 3 2 7 2" xfId="5827"/>
    <cellStyle name="Total 3 2 7 2 2" xfId="5828"/>
    <cellStyle name="Total 3 2 7 2 3" xfId="5829"/>
    <cellStyle name="Total 3 2 7 2 4" xfId="33357"/>
    <cellStyle name="Total 3 2 7 3" xfId="5830"/>
    <cellStyle name="Total 3 2 7 4" xfId="5831"/>
    <cellStyle name="Total 3 2 7 5" xfId="8509"/>
    <cellStyle name="Total 3 2 7 6" xfId="16683"/>
    <cellStyle name="Total 3 2 8" xfId="5832"/>
    <cellStyle name="Total 3 2 8 2" xfId="5833"/>
    <cellStyle name="Total 3 2 8 2 2" xfId="5834"/>
    <cellStyle name="Total 3 2 8 2 3" xfId="5835"/>
    <cellStyle name="Total 3 2 8 2 4" xfId="32700"/>
    <cellStyle name="Total 3 2 8 3" xfId="5836"/>
    <cellStyle name="Total 3 2 8 4" xfId="5837"/>
    <cellStyle name="Total 3 2 8 5" xfId="8510"/>
    <cellStyle name="Total 3 2 8 6" xfId="16034"/>
    <cellStyle name="Total 3 2 9" xfId="5838"/>
    <cellStyle name="Total 3 2 9 2" xfId="5839"/>
    <cellStyle name="Total 3 2 9 2 2" xfId="5840"/>
    <cellStyle name="Total 3 2 9 2 3" xfId="5841"/>
    <cellStyle name="Total 3 2 9 2 4" xfId="34037"/>
    <cellStyle name="Total 3 2 9 3" xfId="5842"/>
    <cellStyle name="Total 3 2 9 4" xfId="5843"/>
    <cellStyle name="Total 3 2 9 5" xfId="8511"/>
    <cellStyle name="Total 3 2 9 6" xfId="17361"/>
    <cellStyle name="Total 3 20" xfId="8512"/>
    <cellStyle name="Total 3 21" xfId="44013"/>
    <cellStyle name="Total 3 3" xfId="5844"/>
    <cellStyle name="Total 3 3 10" xfId="27286"/>
    <cellStyle name="Total 3 3 11" xfId="10503"/>
    <cellStyle name="Total 3 3 2" xfId="11365"/>
    <cellStyle name="Total 3 3 2 2" xfId="11829"/>
    <cellStyle name="Total 3 3 2 2 2" xfId="14503"/>
    <cellStyle name="Total 3 3 2 2 2 2" xfId="20266"/>
    <cellStyle name="Total 3 3 2 2 2 2 2" xfId="36935"/>
    <cellStyle name="Total 3 3 2 2 2 3" xfId="23407"/>
    <cellStyle name="Total 3 3 2 2 2 3 2" xfId="40115"/>
    <cellStyle name="Total 3 3 2 2 2 4" xfId="26189"/>
    <cellStyle name="Total 3 3 2 2 2 4 2" xfId="42929"/>
    <cellStyle name="Total 3 3 2 2 2 5" xfId="31175"/>
    <cellStyle name="Total 3 3 2 2 3" xfId="17980"/>
    <cellStyle name="Total 3 3 2 2 3 2" xfId="34656"/>
    <cellStyle name="Total 3 3 2 2 4" xfId="21249"/>
    <cellStyle name="Total 3 3 2 2 4 2" xfId="37921"/>
    <cellStyle name="Total 3 3 2 2 5" xfId="15893"/>
    <cellStyle name="Total 3 3 2 2 5 2" xfId="32557"/>
    <cellStyle name="Total 3 3 2 2 6" xfId="28578"/>
    <cellStyle name="Total 3 3 2 3" xfId="12083"/>
    <cellStyle name="Total 3 3 2 3 2" xfId="14757"/>
    <cellStyle name="Total 3 3 2 3 2 2" xfId="20520"/>
    <cellStyle name="Total 3 3 2 3 2 2 2" xfId="37188"/>
    <cellStyle name="Total 3 3 2 3 2 3" xfId="23659"/>
    <cellStyle name="Total 3 3 2 3 2 3 2" xfId="40369"/>
    <cellStyle name="Total 3 3 2 3 2 4" xfId="26442"/>
    <cellStyle name="Total 3 3 2 3 2 4 2" xfId="43183"/>
    <cellStyle name="Total 3 3 2 3 2 5" xfId="31428"/>
    <cellStyle name="Total 3 3 2 3 3" xfId="18234"/>
    <cellStyle name="Total 3 3 2 3 3 2" xfId="34909"/>
    <cellStyle name="Total 3 3 2 3 4" xfId="21486"/>
    <cellStyle name="Total 3 3 2 3 4 2" xfId="38160"/>
    <cellStyle name="Total 3 3 2 3 5" xfId="24536"/>
    <cellStyle name="Total 3 3 2 3 5 2" xfId="41256"/>
    <cellStyle name="Total 3 3 2 3 6" xfId="28830"/>
    <cellStyle name="Total 3 3 2 4" xfId="12879"/>
    <cellStyle name="Total 3 3 2 4 2" xfId="15492"/>
    <cellStyle name="Total 3 3 2 4 2 2" xfId="21123"/>
    <cellStyle name="Total 3 3 2 4 2 2 2" xfId="37792"/>
    <cellStyle name="Total 3 3 2 4 2 3" xfId="24235"/>
    <cellStyle name="Total 3 3 2 4 2 3 2" xfId="40952"/>
    <cellStyle name="Total 3 3 2 4 2 4" xfId="26941"/>
    <cellStyle name="Total 3 3 2 4 2 4 2" xfId="43682"/>
    <cellStyle name="Total 3 3 2 4 2 5" xfId="32163"/>
    <cellStyle name="Total 3 3 2 4 3" xfId="18882"/>
    <cellStyle name="Total 3 3 2 4 3 2" xfId="35560"/>
    <cellStyle name="Total 3 3 2 4 4" xfId="22090"/>
    <cellStyle name="Total 3 3 2 4 4 2" xfId="38772"/>
    <cellStyle name="Total 3 3 2 4 5" xfId="25028"/>
    <cellStyle name="Total 3 3 2 4 5 2" xfId="41755"/>
    <cellStyle name="Total 3 3 2 4 6" xfId="29565"/>
    <cellStyle name="Total 3 3 2 5" xfId="14040"/>
    <cellStyle name="Total 3 3 2 5 2" xfId="19827"/>
    <cellStyle name="Total 3 3 2 5 2 2" xfId="36497"/>
    <cellStyle name="Total 3 3 2 5 3" xfId="22975"/>
    <cellStyle name="Total 3 3 2 5 3 2" xfId="39677"/>
    <cellStyle name="Total 3 3 2 5 4" xfId="25771"/>
    <cellStyle name="Total 3 3 2 5 4 2" xfId="42510"/>
    <cellStyle name="Total 3 3 2 5 5" xfId="30713"/>
    <cellStyle name="Total 3 3 2 6" xfId="17536"/>
    <cellStyle name="Total 3 3 2 6 2" xfId="34213"/>
    <cellStyle name="Total 3 3 2 7" xfId="20644"/>
    <cellStyle name="Total 3 3 2 7 2" xfId="37312"/>
    <cellStyle name="Total 3 3 2 8" xfId="16667"/>
    <cellStyle name="Total 3 3 2 8 2" xfId="33340"/>
    <cellStyle name="Total 3 3 2 9" xfId="28121"/>
    <cellStyle name="Total 3 3 3" xfId="10913"/>
    <cellStyle name="Total 3 3 3 2" xfId="13603"/>
    <cellStyle name="Total 3 3 3 2 2" xfId="19465"/>
    <cellStyle name="Total 3 3 3 2 2 2" xfId="36135"/>
    <cellStyle name="Total 3 3 3 2 3" xfId="22632"/>
    <cellStyle name="Total 3 3 3 2 3 2" xfId="39332"/>
    <cellStyle name="Total 3 3 3 2 4" xfId="25482"/>
    <cellStyle name="Total 3 3 3 2 4 2" xfId="42220"/>
    <cellStyle name="Total 3 3 3 2 5" xfId="30277"/>
    <cellStyle name="Total 3 3 3 3" xfId="17153"/>
    <cellStyle name="Total 3 3 3 3 2" xfId="33829"/>
    <cellStyle name="Total 3 3 3 4" xfId="18511"/>
    <cellStyle name="Total 3 3 3 4 2" xfId="35188"/>
    <cellStyle name="Total 3 3 3 5" xfId="19532"/>
    <cellStyle name="Total 3 3 3 5 2" xfId="36202"/>
    <cellStyle name="Total 3 3 3 6" xfId="27685"/>
    <cellStyle name="Total 3 3 4" xfId="11529"/>
    <cellStyle name="Total 3 3 4 2" xfId="14203"/>
    <cellStyle name="Total 3 3 4 2 2" xfId="19966"/>
    <cellStyle name="Total 3 3 4 2 2 2" xfId="36636"/>
    <cellStyle name="Total 3 3 4 2 3" xfId="23112"/>
    <cellStyle name="Total 3 3 4 2 3 2" xfId="39815"/>
    <cellStyle name="Total 3 3 4 2 4" xfId="25891"/>
    <cellStyle name="Total 3 3 4 2 4 2" xfId="42630"/>
    <cellStyle name="Total 3 3 4 2 5" xfId="30876"/>
    <cellStyle name="Total 3 3 4 3" xfId="17680"/>
    <cellStyle name="Total 3 3 4 3 2" xfId="34357"/>
    <cellStyle name="Total 3 3 4 4" xfId="19720"/>
    <cellStyle name="Total 3 3 4 4 2" xfId="36390"/>
    <cellStyle name="Total 3 3 4 5" xfId="22397"/>
    <cellStyle name="Total 3 3 4 5 2" xfId="39090"/>
    <cellStyle name="Total 3 3 4 6" xfId="28283"/>
    <cellStyle name="Total 3 3 5" xfId="12301"/>
    <cellStyle name="Total 3 3 5 2" xfId="14975"/>
    <cellStyle name="Total 3 3 5 2 2" xfId="20693"/>
    <cellStyle name="Total 3 3 5 2 2 2" xfId="37361"/>
    <cellStyle name="Total 3 3 5 2 3" xfId="23823"/>
    <cellStyle name="Total 3 3 5 2 3 2" xfId="40534"/>
    <cellStyle name="Total 3 3 5 2 4" xfId="26574"/>
    <cellStyle name="Total 3 3 5 2 4 2" xfId="43315"/>
    <cellStyle name="Total 3 3 5 2 5" xfId="31646"/>
    <cellStyle name="Total 3 3 5 3" xfId="18406"/>
    <cellStyle name="Total 3 3 5 3 2" xfId="35081"/>
    <cellStyle name="Total 3 3 5 4" xfId="21649"/>
    <cellStyle name="Total 3 3 5 4 2" xfId="38324"/>
    <cellStyle name="Total 3 3 5 5" xfId="24667"/>
    <cellStyle name="Total 3 3 5 5 2" xfId="41388"/>
    <cellStyle name="Total 3 3 5 6" xfId="29048"/>
    <cellStyle name="Total 3 3 6" xfId="13199"/>
    <cellStyle name="Total 3 3 6 2" xfId="19128"/>
    <cellStyle name="Total 3 3 6 2 2" xfId="35799"/>
    <cellStyle name="Total 3 3 6 3" xfId="22320"/>
    <cellStyle name="Total 3 3 6 3 2" xfId="39013"/>
    <cellStyle name="Total 3 3 6 4" xfId="25209"/>
    <cellStyle name="Total 3 3 6 4 2" xfId="41945"/>
    <cellStyle name="Total 3 3 6 5" xfId="29875"/>
    <cellStyle name="Total 3 3 7" xfId="16790"/>
    <cellStyle name="Total 3 3 7 2" xfId="33464"/>
    <cellStyle name="Total 3 3 8" xfId="17412"/>
    <cellStyle name="Total 3 3 8 2" xfId="34088"/>
    <cellStyle name="Total 3 3 9" xfId="16324"/>
    <cellStyle name="Total 3 3 9 2" xfId="32993"/>
    <cellStyle name="Total 3 4" xfId="5845"/>
    <cellStyle name="Total 3 4 10" xfId="27291"/>
    <cellStyle name="Total 3 4 11" xfId="10512"/>
    <cellStyle name="Total 3 4 2" xfId="5846"/>
    <cellStyle name="Total 3 4 2 10" xfId="11373"/>
    <cellStyle name="Total 3 4 2 2" xfId="5847"/>
    <cellStyle name="Total 3 4 2 2 2" xfId="14508"/>
    <cellStyle name="Total 3 4 2 2 2 2" xfId="20271"/>
    <cellStyle name="Total 3 4 2 2 2 2 2" xfId="36940"/>
    <cellStyle name="Total 3 4 2 2 2 3" xfId="23412"/>
    <cellStyle name="Total 3 4 2 2 2 3 2" xfId="40120"/>
    <cellStyle name="Total 3 4 2 2 2 4" xfId="26194"/>
    <cellStyle name="Total 3 4 2 2 2 4 2" xfId="42934"/>
    <cellStyle name="Total 3 4 2 2 2 5" xfId="31180"/>
    <cellStyle name="Total 3 4 2 2 3" xfId="17985"/>
    <cellStyle name="Total 3 4 2 2 3 2" xfId="34661"/>
    <cellStyle name="Total 3 4 2 2 4" xfId="16241"/>
    <cellStyle name="Total 3 4 2 2 4 2" xfId="32906"/>
    <cellStyle name="Total 3 4 2 2 5" xfId="16599"/>
    <cellStyle name="Total 3 4 2 2 5 2" xfId="33272"/>
    <cellStyle name="Total 3 4 2 2 6" xfId="28583"/>
    <cellStyle name="Total 3 4 2 2 7" xfId="11834"/>
    <cellStyle name="Total 3 4 2 3" xfId="5848"/>
    <cellStyle name="Total 3 4 2 3 2" xfId="14762"/>
    <cellStyle name="Total 3 4 2 3 2 2" xfId="20525"/>
    <cellStyle name="Total 3 4 2 3 2 2 2" xfId="37193"/>
    <cellStyle name="Total 3 4 2 3 2 3" xfId="23664"/>
    <cellStyle name="Total 3 4 2 3 2 3 2" xfId="40374"/>
    <cellStyle name="Total 3 4 2 3 2 4" xfId="26447"/>
    <cellStyle name="Total 3 4 2 3 2 4 2" xfId="43188"/>
    <cellStyle name="Total 3 4 2 3 2 5" xfId="31433"/>
    <cellStyle name="Total 3 4 2 3 3" xfId="18239"/>
    <cellStyle name="Total 3 4 2 3 3 2" xfId="34914"/>
    <cellStyle name="Total 3 4 2 3 4" xfId="21491"/>
    <cellStyle name="Total 3 4 2 3 4 2" xfId="38165"/>
    <cellStyle name="Total 3 4 2 3 5" xfId="24541"/>
    <cellStyle name="Total 3 4 2 3 5 2" xfId="41261"/>
    <cellStyle name="Total 3 4 2 3 6" xfId="28835"/>
    <cellStyle name="Total 3 4 2 3 7" xfId="12088"/>
    <cellStyle name="Total 3 4 2 4" xfId="8513"/>
    <cellStyle name="Total 3 4 2 4 2" xfId="15497"/>
    <cellStyle name="Total 3 4 2 4 2 2" xfId="21128"/>
    <cellStyle name="Total 3 4 2 4 2 2 2" xfId="37797"/>
    <cellStyle name="Total 3 4 2 4 2 3" xfId="24240"/>
    <cellStyle name="Total 3 4 2 4 2 3 2" xfId="40957"/>
    <cellStyle name="Total 3 4 2 4 2 4" xfId="26946"/>
    <cellStyle name="Total 3 4 2 4 2 4 2" xfId="43687"/>
    <cellStyle name="Total 3 4 2 4 2 5" xfId="32168"/>
    <cellStyle name="Total 3 4 2 4 3" xfId="18887"/>
    <cellStyle name="Total 3 4 2 4 3 2" xfId="35565"/>
    <cellStyle name="Total 3 4 2 4 4" xfId="22095"/>
    <cellStyle name="Total 3 4 2 4 4 2" xfId="38777"/>
    <cellStyle name="Total 3 4 2 4 5" xfId="25033"/>
    <cellStyle name="Total 3 4 2 4 5 2" xfId="41760"/>
    <cellStyle name="Total 3 4 2 4 6" xfId="29570"/>
    <cellStyle name="Total 3 4 2 4 7" xfId="12884"/>
    <cellStyle name="Total 3 4 2 5" xfId="14045"/>
    <cellStyle name="Total 3 4 2 5 2" xfId="19832"/>
    <cellStyle name="Total 3 4 2 5 2 2" xfId="36502"/>
    <cellStyle name="Total 3 4 2 5 3" xfId="22980"/>
    <cellStyle name="Total 3 4 2 5 3 2" xfId="39682"/>
    <cellStyle name="Total 3 4 2 5 4" xfId="25776"/>
    <cellStyle name="Total 3 4 2 5 4 2" xfId="42515"/>
    <cellStyle name="Total 3 4 2 5 5" xfId="30718"/>
    <cellStyle name="Total 3 4 2 6" xfId="17544"/>
    <cellStyle name="Total 3 4 2 6 2" xfId="34221"/>
    <cellStyle name="Total 3 4 2 7" xfId="16730"/>
    <cellStyle name="Total 3 4 2 7 2" xfId="33404"/>
    <cellStyle name="Total 3 4 2 8" xfId="24316"/>
    <cellStyle name="Total 3 4 2 8 2" xfId="41034"/>
    <cellStyle name="Total 3 4 2 9" xfId="28126"/>
    <cellStyle name="Total 3 4 3" xfId="5849"/>
    <cellStyle name="Total 3 4 3 2" xfId="5850"/>
    <cellStyle name="Total 3 4 3 2 2" xfId="19470"/>
    <cellStyle name="Total 3 4 3 2 2 2" xfId="36140"/>
    <cellStyle name="Total 3 4 3 2 3" xfId="22637"/>
    <cellStyle name="Total 3 4 3 2 3 2" xfId="39337"/>
    <cellStyle name="Total 3 4 3 2 4" xfId="25487"/>
    <cellStyle name="Total 3 4 3 2 4 2" xfId="42225"/>
    <cellStyle name="Total 3 4 3 2 5" xfId="30282"/>
    <cellStyle name="Total 3 4 3 2 6" xfId="13608"/>
    <cellStyle name="Total 3 4 3 3" xfId="5851"/>
    <cellStyle name="Total 3 4 3 3 2" xfId="33837"/>
    <cellStyle name="Total 3 4 3 3 3" xfId="17161"/>
    <cellStyle name="Total 3 4 3 4" xfId="8514"/>
    <cellStyle name="Total 3 4 3 4 2" xfId="32923"/>
    <cellStyle name="Total 3 4 3 4 3" xfId="16258"/>
    <cellStyle name="Total 3 4 3 5" xfId="24304"/>
    <cellStyle name="Total 3 4 3 5 2" xfId="41022"/>
    <cellStyle name="Total 3 4 3 6" xfId="27690"/>
    <cellStyle name="Total 3 4 3 7" xfId="10921"/>
    <cellStyle name="Total 3 4 4" xfId="5852"/>
    <cellStyle name="Total 3 4 4 2" xfId="5853"/>
    <cellStyle name="Total 3 4 4 2 2" xfId="19971"/>
    <cellStyle name="Total 3 4 4 2 2 2" xfId="36641"/>
    <cellStyle name="Total 3 4 4 2 3" xfId="23117"/>
    <cellStyle name="Total 3 4 4 2 3 2" xfId="39820"/>
    <cellStyle name="Total 3 4 4 2 4" xfId="25896"/>
    <cellStyle name="Total 3 4 4 2 4 2" xfId="42635"/>
    <cellStyle name="Total 3 4 4 2 5" xfId="30881"/>
    <cellStyle name="Total 3 4 4 2 6" xfId="14208"/>
    <cellStyle name="Total 3 4 4 3" xfId="5854"/>
    <cellStyle name="Total 3 4 4 3 2" xfId="34362"/>
    <cellStyle name="Total 3 4 4 3 3" xfId="17685"/>
    <cellStyle name="Total 3 4 4 4" xfId="20705"/>
    <cellStyle name="Total 3 4 4 4 2" xfId="37373"/>
    <cellStyle name="Total 3 4 4 5" xfId="15788"/>
    <cellStyle name="Total 3 4 4 5 2" xfId="32450"/>
    <cellStyle name="Total 3 4 4 6" xfId="28288"/>
    <cellStyle name="Total 3 4 4 7" xfId="11534"/>
    <cellStyle name="Total 3 4 5" xfId="5855"/>
    <cellStyle name="Total 3 4 5 2" xfId="14980"/>
    <cellStyle name="Total 3 4 5 2 2" xfId="20698"/>
    <cellStyle name="Total 3 4 5 2 2 2" xfId="37366"/>
    <cellStyle name="Total 3 4 5 2 3" xfId="23828"/>
    <cellStyle name="Total 3 4 5 2 3 2" xfId="40539"/>
    <cellStyle name="Total 3 4 5 2 4" xfId="26579"/>
    <cellStyle name="Total 3 4 5 2 4 2" xfId="43320"/>
    <cellStyle name="Total 3 4 5 2 5" xfId="31651"/>
    <cellStyle name="Total 3 4 5 3" xfId="18411"/>
    <cellStyle name="Total 3 4 5 3 2" xfId="35086"/>
    <cellStyle name="Total 3 4 5 4" xfId="21654"/>
    <cellStyle name="Total 3 4 5 4 2" xfId="38329"/>
    <cellStyle name="Total 3 4 5 5" xfId="24672"/>
    <cellStyle name="Total 3 4 5 5 2" xfId="41393"/>
    <cellStyle name="Total 3 4 5 6" xfId="29053"/>
    <cellStyle name="Total 3 4 5 7" xfId="12306"/>
    <cellStyle name="Total 3 4 6" xfId="5856"/>
    <cellStyle name="Total 3 4 6 2" xfId="19133"/>
    <cellStyle name="Total 3 4 6 2 2" xfId="35804"/>
    <cellStyle name="Total 3 4 6 3" xfId="22325"/>
    <cellStyle name="Total 3 4 6 3 2" xfId="39018"/>
    <cellStyle name="Total 3 4 6 4" xfId="25214"/>
    <cellStyle name="Total 3 4 6 4 2" xfId="41950"/>
    <cellStyle name="Total 3 4 6 5" xfId="29880"/>
    <cellStyle name="Total 3 4 6 6" xfId="13204"/>
    <cellStyle name="Total 3 4 7" xfId="8515"/>
    <cellStyle name="Total 3 4 7 2" xfId="33473"/>
    <cellStyle name="Total 3 4 7 3" xfId="16799"/>
    <cellStyle name="Total 3 4 8" xfId="16297"/>
    <cellStyle name="Total 3 4 8 2" xfId="32963"/>
    <cellStyle name="Total 3 4 9" xfId="16108"/>
    <cellStyle name="Total 3 4 9 2" xfId="32772"/>
    <cellStyle name="Total 3 5" xfId="5857"/>
    <cellStyle name="Total 3 5 10" xfId="16380"/>
    <cellStyle name="Total 3 5 10 2" xfId="33048"/>
    <cellStyle name="Total 3 5 11" xfId="27347"/>
    <cellStyle name="Total 3 5 12" xfId="10571"/>
    <cellStyle name="Total 3 5 2" xfId="5858"/>
    <cellStyle name="Total 3 5 2 10" xfId="11427"/>
    <cellStyle name="Total 3 5 2 2" xfId="5859"/>
    <cellStyle name="Total 3 5 2 2 2" xfId="14547"/>
    <cellStyle name="Total 3 5 2 2 2 2" xfId="20310"/>
    <cellStyle name="Total 3 5 2 2 2 2 2" xfId="36979"/>
    <cellStyle name="Total 3 5 2 2 2 3" xfId="23451"/>
    <cellStyle name="Total 3 5 2 2 2 3 2" xfId="40159"/>
    <cellStyle name="Total 3 5 2 2 2 4" xfId="26233"/>
    <cellStyle name="Total 3 5 2 2 2 4 2" xfId="42973"/>
    <cellStyle name="Total 3 5 2 2 2 5" xfId="31219"/>
    <cellStyle name="Total 3 5 2 2 3" xfId="18024"/>
    <cellStyle name="Total 3 5 2 2 3 2" xfId="34700"/>
    <cellStyle name="Total 3 5 2 2 4" xfId="15604"/>
    <cellStyle name="Total 3 5 2 2 4 2" xfId="32275"/>
    <cellStyle name="Total 3 5 2 2 5" xfId="16224"/>
    <cellStyle name="Total 3 5 2 2 5 2" xfId="32889"/>
    <cellStyle name="Total 3 5 2 2 6" xfId="28622"/>
    <cellStyle name="Total 3 5 2 2 7" xfId="11873"/>
    <cellStyle name="Total 3 5 2 3" xfId="5860"/>
    <cellStyle name="Total 3 5 2 3 2" xfId="14797"/>
    <cellStyle name="Total 3 5 2 3 2 2" xfId="20560"/>
    <cellStyle name="Total 3 5 2 3 2 2 2" xfId="37228"/>
    <cellStyle name="Total 3 5 2 3 2 3" xfId="23699"/>
    <cellStyle name="Total 3 5 2 3 2 3 2" xfId="40409"/>
    <cellStyle name="Total 3 5 2 3 2 4" xfId="26482"/>
    <cellStyle name="Total 3 5 2 3 2 4 2" xfId="43223"/>
    <cellStyle name="Total 3 5 2 3 2 5" xfId="31468"/>
    <cellStyle name="Total 3 5 2 3 3" xfId="18274"/>
    <cellStyle name="Total 3 5 2 3 3 2" xfId="34949"/>
    <cellStyle name="Total 3 5 2 3 4" xfId="21526"/>
    <cellStyle name="Total 3 5 2 3 4 2" xfId="38200"/>
    <cellStyle name="Total 3 5 2 3 5" xfId="24576"/>
    <cellStyle name="Total 3 5 2 3 5 2" xfId="41296"/>
    <cellStyle name="Total 3 5 2 3 6" xfId="28870"/>
    <cellStyle name="Total 3 5 2 3 7" xfId="12123"/>
    <cellStyle name="Total 3 5 2 4" xfId="8516"/>
    <cellStyle name="Total 3 5 2 4 2" xfId="15553"/>
    <cellStyle name="Total 3 5 2 4 2 2" xfId="21175"/>
    <cellStyle name="Total 3 5 2 4 2 2 2" xfId="37845"/>
    <cellStyle name="Total 3 5 2 4 2 3" xfId="24288"/>
    <cellStyle name="Total 3 5 2 4 2 3 2" xfId="41005"/>
    <cellStyle name="Total 3 5 2 4 2 4" xfId="26981"/>
    <cellStyle name="Total 3 5 2 4 2 4 2" xfId="43722"/>
    <cellStyle name="Total 3 5 2 4 2 5" xfId="32224"/>
    <cellStyle name="Total 3 5 2 4 3" xfId="18934"/>
    <cellStyle name="Total 3 5 2 4 3 2" xfId="35613"/>
    <cellStyle name="Total 3 5 2 4 4" xfId="22143"/>
    <cellStyle name="Total 3 5 2 4 4 2" xfId="38826"/>
    <cellStyle name="Total 3 5 2 4 5" xfId="25068"/>
    <cellStyle name="Total 3 5 2 4 5 2" xfId="41795"/>
    <cellStyle name="Total 3 5 2 4 6" xfId="29626"/>
    <cellStyle name="Total 3 5 2 4 7" xfId="12941"/>
    <cellStyle name="Total 3 5 2 5" xfId="14101"/>
    <cellStyle name="Total 3 5 2 5 2" xfId="19879"/>
    <cellStyle name="Total 3 5 2 5 2 2" xfId="36549"/>
    <cellStyle name="Total 3 5 2 5 3" xfId="23029"/>
    <cellStyle name="Total 3 5 2 5 3 2" xfId="39731"/>
    <cellStyle name="Total 3 5 2 5 4" xfId="25811"/>
    <cellStyle name="Total 3 5 2 5 4 2" xfId="42550"/>
    <cellStyle name="Total 3 5 2 5 5" xfId="30774"/>
    <cellStyle name="Total 3 5 2 6" xfId="17595"/>
    <cellStyle name="Total 3 5 2 6 2" xfId="34272"/>
    <cellStyle name="Total 3 5 2 7" xfId="17483"/>
    <cellStyle name="Total 3 5 2 7 2" xfId="34160"/>
    <cellStyle name="Total 3 5 2 8" xfId="24332"/>
    <cellStyle name="Total 3 5 2 8 2" xfId="41050"/>
    <cellStyle name="Total 3 5 2 9" xfId="28182"/>
    <cellStyle name="Total 3 5 3" xfId="5861"/>
    <cellStyle name="Total 3 5 3 2" xfId="5862"/>
    <cellStyle name="Total 3 5 3 2 2" xfId="19520"/>
    <cellStyle name="Total 3 5 3 2 2 2" xfId="36190"/>
    <cellStyle name="Total 3 5 3 2 3" xfId="22681"/>
    <cellStyle name="Total 3 5 3 2 3 2" xfId="39381"/>
    <cellStyle name="Total 3 5 3 2 4" xfId="25522"/>
    <cellStyle name="Total 3 5 3 2 4 2" xfId="42260"/>
    <cellStyle name="Total 3 5 3 2 5" xfId="30338"/>
    <cellStyle name="Total 3 5 3 2 6" xfId="13664"/>
    <cellStyle name="Total 3 5 3 3" xfId="5863"/>
    <cellStyle name="Total 3 5 3 3 2" xfId="33887"/>
    <cellStyle name="Total 3 5 3 3 3" xfId="17210"/>
    <cellStyle name="Total 3 5 3 4" xfId="15837"/>
    <cellStyle name="Total 3 5 3 4 2" xfId="32501"/>
    <cellStyle name="Total 3 5 3 5" xfId="17568"/>
    <cellStyle name="Total 3 5 3 5 2" xfId="34245"/>
    <cellStyle name="Total 3 5 3 6" xfId="27746"/>
    <cellStyle name="Total 3 5 3 7" xfId="10976"/>
    <cellStyle name="Total 3 5 4" xfId="5864"/>
    <cellStyle name="Total 3 5 4 2" xfId="14247"/>
    <cellStyle name="Total 3 5 4 2 2" xfId="20010"/>
    <cellStyle name="Total 3 5 4 2 2 2" xfId="36680"/>
    <cellStyle name="Total 3 5 4 2 3" xfId="23156"/>
    <cellStyle name="Total 3 5 4 2 3 2" xfId="39859"/>
    <cellStyle name="Total 3 5 4 2 4" xfId="25935"/>
    <cellStyle name="Total 3 5 4 2 4 2" xfId="42674"/>
    <cellStyle name="Total 3 5 4 2 5" xfId="30920"/>
    <cellStyle name="Total 3 5 4 3" xfId="17724"/>
    <cellStyle name="Total 3 5 4 3 2" xfId="34401"/>
    <cellStyle name="Total 3 5 4 4" xfId="15727"/>
    <cellStyle name="Total 3 5 4 4 2" xfId="32388"/>
    <cellStyle name="Total 3 5 4 5" xfId="19627"/>
    <cellStyle name="Total 3 5 4 5 2" xfId="36298"/>
    <cellStyle name="Total 3 5 4 6" xfId="28327"/>
    <cellStyle name="Total 3 5 4 7" xfId="11573"/>
    <cellStyle name="Total 3 5 5" xfId="5865"/>
    <cellStyle name="Total 3 5 5 2" xfId="13437"/>
    <cellStyle name="Total 3 5 5 2 2" xfId="19314"/>
    <cellStyle name="Total 3 5 5 2 2 2" xfId="35985"/>
    <cellStyle name="Total 3 5 5 2 3" xfId="22492"/>
    <cellStyle name="Total 3 5 5 2 3 2" xfId="39185"/>
    <cellStyle name="Total 3 5 5 2 4" xfId="25356"/>
    <cellStyle name="Total 3 5 5 2 4 2" xfId="42092"/>
    <cellStyle name="Total 3 5 5 2 5" xfId="30113"/>
    <cellStyle name="Total 3 5 5 3" xfId="16993"/>
    <cellStyle name="Total 3 5 5 3 2" xfId="33669"/>
    <cellStyle name="Total 3 5 5 4" xfId="16583"/>
    <cellStyle name="Total 3 5 5 4 2" xfId="33256"/>
    <cellStyle name="Total 3 5 5 5" xfId="15833"/>
    <cellStyle name="Total 3 5 5 5 2" xfId="32497"/>
    <cellStyle name="Total 3 5 5 6" xfId="27524"/>
    <cellStyle name="Total 3 5 5 7" xfId="10753"/>
    <cellStyle name="Total 3 5 6" xfId="8517"/>
    <cellStyle name="Total 3 5 6 2" xfId="15036"/>
    <cellStyle name="Total 3 5 6 2 2" xfId="20746"/>
    <cellStyle name="Total 3 5 6 2 2 2" xfId="37415"/>
    <cellStyle name="Total 3 5 6 2 3" xfId="23873"/>
    <cellStyle name="Total 3 5 6 2 3 2" xfId="40584"/>
    <cellStyle name="Total 3 5 6 2 4" xfId="26614"/>
    <cellStyle name="Total 3 5 6 2 4 2" xfId="43355"/>
    <cellStyle name="Total 3 5 6 2 5" xfId="31707"/>
    <cellStyle name="Total 3 5 6 3" xfId="18458"/>
    <cellStyle name="Total 3 5 6 3 2" xfId="35135"/>
    <cellStyle name="Total 3 5 6 4" xfId="21700"/>
    <cellStyle name="Total 3 5 6 4 2" xfId="38375"/>
    <cellStyle name="Total 3 5 6 5" xfId="24707"/>
    <cellStyle name="Total 3 5 6 5 2" xfId="41428"/>
    <cellStyle name="Total 3 5 6 6" xfId="29109"/>
    <cellStyle name="Total 3 5 6 7" xfId="12362"/>
    <cellStyle name="Total 3 5 7" xfId="13260"/>
    <cellStyle name="Total 3 5 7 2" xfId="19182"/>
    <cellStyle name="Total 3 5 7 2 2" xfId="35853"/>
    <cellStyle name="Total 3 5 7 3" xfId="22369"/>
    <cellStyle name="Total 3 5 7 3 2" xfId="39062"/>
    <cellStyle name="Total 3 5 7 4" xfId="25249"/>
    <cellStyle name="Total 3 5 7 4 2" xfId="41985"/>
    <cellStyle name="Total 3 5 7 5" xfId="29936"/>
    <cellStyle name="Total 3 5 8" xfId="16855"/>
    <cellStyle name="Total 3 5 8 2" xfId="33530"/>
    <cellStyle name="Total 3 5 9" xfId="21228"/>
    <cellStyle name="Total 3 5 9 2" xfId="37899"/>
    <cellStyle name="Total 3 6" xfId="5866"/>
    <cellStyle name="Total 3 6 2" xfId="5867"/>
    <cellStyle name="Total 3 6 2 2" xfId="5868"/>
    <cellStyle name="Total 3 6 2 2 2" xfId="20088"/>
    <cellStyle name="Total 3 6 2 2 2 2" xfId="36758"/>
    <cellStyle name="Total 3 6 2 2 3" xfId="23232"/>
    <cellStyle name="Total 3 6 2 2 3 2" xfId="39937"/>
    <cellStyle name="Total 3 6 2 2 4" xfId="26012"/>
    <cellStyle name="Total 3 6 2 2 4 2" xfId="42751"/>
    <cellStyle name="Total 3 6 2 2 5" xfId="30998"/>
    <cellStyle name="Total 3 6 2 2 6" xfId="14325"/>
    <cellStyle name="Total 3 6 2 3" xfId="5869"/>
    <cellStyle name="Total 3 6 2 3 2" xfId="34479"/>
    <cellStyle name="Total 3 6 2 3 3" xfId="17802"/>
    <cellStyle name="Total 3 6 2 4" xfId="8518"/>
    <cellStyle name="Total 3 6 2 4 2" xfId="36009"/>
    <cellStyle name="Total 3 6 2 5" xfId="22390"/>
    <cellStyle name="Total 3 6 2 5 2" xfId="39083"/>
    <cellStyle name="Total 3 6 2 6" xfId="28403"/>
    <cellStyle name="Total 3 6 2 7" xfId="11651"/>
    <cellStyle name="Total 3 6 3" xfId="5870"/>
    <cellStyle name="Total 3 6 3 2" xfId="14589"/>
    <cellStyle name="Total 3 6 3 2 2" xfId="20352"/>
    <cellStyle name="Total 3 6 3 2 2 2" xfId="37021"/>
    <cellStyle name="Total 3 6 3 2 3" xfId="23493"/>
    <cellStyle name="Total 3 6 3 2 3 2" xfId="40201"/>
    <cellStyle name="Total 3 6 3 2 4" xfId="26275"/>
    <cellStyle name="Total 3 6 3 2 4 2" xfId="43015"/>
    <cellStyle name="Total 3 6 3 2 5" xfId="31261"/>
    <cellStyle name="Total 3 6 3 3" xfId="18066"/>
    <cellStyle name="Total 3 6 3 3 2" xfId="34742"/>
    <cellStyle name="Total 3 6 3 4" xfId="21320"/>
    <cellStyle name="Total 3 6 3 4 2" xfId="37992"/>
    <cellStyle name="Total 3 6 3 5" xfId="24370"/>
    <cellStyle name="Total 3 6 3 5 2" xfId="41088"/>
    <cellStyle name="Total 3 6 3 6" xfId="28664"/>
    <cellStyle name="Total 3 6 3 7" xfId="11915"/>
    <cellStyle name="Total 3 6 4" xfId="5871"/>
    <cellStyle name="Total 3 6 4 2" xfId="15202"/>
    <cellStyle name="Total 3 6 4 2 2" xfId="20873"/>
    <cellStyle name="Total 3 6 4 2 2 2" xfId="37542"/>
    <cellStyle name="Total 3 6 4 2 3" xfId="23993"/>
    <cellStyle name="Total 3 6 4 2 3 2" xfId="40706"/>
    <cellStyle name="Total 3 6 4 2 4" xfId="26728"/>
    <cellStyle name="Total 3 6 4 2 4 2" xfId="43469"/>
    <cellStyle name="Total 3 6 4 2 5" xfId="31873"/>
    <cellStyle name="Total 3 6 4 3" xfId="18610"/>
    <cellStyle name="Total 3 6 4 3 2" xfId="35287"/>
    <cellStyle name="Total 3 6 4 4" xfId="21835"/>
    <cellStyle name="Total 3 6 4 4 2" xfId="38513"/>
    <cellStyle name="Total 3 6 4 5" xfId="24819"/>
    <cellStyle name="Total 3 6 4 5 2" xfId="41542"/>
    <cellStyle name="Total 3 6 4 6" xfId="29275"/>
    <cellStyle name="Total 3 6 4 7" xfId="12563"/>
    <cellStyle name="Total 3 6 5" xfId="8519"/>
    <cellStyle name="Total 3 6 5 2" xfId="19619"/>
    <cellStyle name="Total 3 6 5 2 2" xfId="36290"/>
    <cellStyle name="Total 3 6 5 3" xfId="22774"/>
    <cellStyle name="Total 3 6 5 3 2" xfId="39474"/>
    <cellStyle name="Total 3 6 5 4" xfId="25604"/>
    <cellStyle name="Total 3 6 5 4 2" xfId="42342"/>
    <cellStyle name="Total 3 6 5 5" xfId="30470"/>
    <cellStyle name="Total 3 6 5 6" xfId="13796"/>
    <cellStyle name="Total 3 6 6" xfId="17305"/>
    <cellStyle name="Total 3 6 6 2" xfId="33982"/>
    <cellStyle name="Total 3 6 7" xfId="15793"/>
    <cellStyle name="Total 3 6 7 2" xfId="32455"/>
    <cellStyle name="Total 3 6 8" xfId="16182"/>
    <cellStyle name="Total 3 6 8 2" xfId="32847"/>
    <cellStyle name="Total 3 6 9" xfId="27878"/>
    <cellStyle name="Total 3 7" xfId="5872"/>
    <cellStyle name="Total 3 7 10" xfId="11149"/>
    <cellStyle name="Total 3 7 2" xfId="11666"/>
    <cellStyle name="Total 3 7 2 2" xfId="14340"/>
    <cellStyle name="Total 3 7 2 2 2" xfId="20103"/>
    <cellStyle name="Total 3 7 2 2 2 2" xfId="36773"/>
    <cellStyle name="Total 3 7 2 2 3" xfId="23246"/>
    <cellStyle name="Total 3 7 2 2 3 2" xfId="39952"/>
    <cellStyle name="Total 3 7 2 2 4" xfId="26027"/>
    <cellStyle name="Total 3 7 2 2 4 2" xfId="42766"/>
    <cellStyle name="Total 3 7 2 2 5" xfId="31013"/>
    <cellStyle name="Total 3 7 2 3" xfId="17817"/>
    <cellStyle name="Total 3 7 2 3 2" xfId="34494"/>
    <cellStyle name="Total 3 7 2 4" xfId="16806"/>
    <cellStyle name="Total 3 7 2 4 2" xfId="33481"/>
    <cellStyle name="Total 3 7 2 5" xfId="17473"/>
    <cellStyle name="Total 3 7 2 5 2" xfId="34150"/>
    <cellStyle name="Total 3 7 2 6" xfId="28417"/>
    <cellStyle name="Total 3 7 3" xfId="11927"/>
    <cellStyle name="Total 3 7 3 2" xfId="14601"/>
    <cellStyle name="Total 3 7 3 2 2" xfId="20364"/>
    <cellStyle name="Total 3 7 3 2 2 2" xfId="37033"/>
    <cellStyle name="Total 3 7 3 2 3" xfId="23505"/>
    <cellStyle name="Total 3 7 3 2 3 2" xfId="40213"/>
    <cellStyle name="Total 3 7 3 2 4" xfId="26287"/>
    <cellStyle name="Total 3 7 3 2 4 2" xfId="43027"/>
    <cellStyle name="Total 3 7 3 2 5" xfId="31273"/>
    <cellStyle name="Total 3 7 3 3" xfId="18078"/>
    <cellStyle name="Total 3 7 3 3 2" xfId="34754"/>
    <cellStyle name="Total 3 7 3 4" xfId="21332"/>
    <cellStyle name="Total 3 7 3 4 2" xfId="38004"/>
    <cellStyle name="Total 3 7 3 5" xfId="24382"/>
    <cellStyle name="Total 3 7 3 5 2" xfId="41100"/>
    <cellStyle name="Total 3 7 3 6" xfId="28676"/>
    <cellStyle name="Total 3 7 4" xfId="12646"/>
    <cellStyle name="Total 3 7 4 2" xfId="15274"/>
    <cellStyle name="Total 3 7 4 2 2" xfId="20917"/>
    <cellStyle name="Total 3 7 4 2 2 2" xfId="37586"/>
    <cellStyle name="Total 3 7 4 2 3" xfId="24034"/>
    <cellStyle name="Total 3 7 4 2 3 2" xfId="40748"/>
    <cellStyle name="Total 3 7 4 2 4" xfId="26760"/>
    <cellStyle name="Total 3 7 4 2 4 2" xfId="43501"/>
    <cellStyle name="Total 3 7 4 2 5" xfId="31945"/>
    <cellStyle name="Total 3 7 4 3" xfId="18664"/>
    <cellStyle name="Total 3 7 4 3 2" xfId="35341"/>
    <cellStyle name="Total 3 7 4 4" xfId="21883"/>
    <cellStyle name="Total 3 7 4 4 2" xfId="38562"/>
    <cellStyle name="Total 3 7 4 5" xfId="24850"/>
    <cellStyle name="Total 3 7 4 5 2" xfId="41574"/>
    <cellStyle name="Total 3 7 4 6" xfId="29347"/>
    <cellStyle name="Total 3 7 5" xfId="13848"/>
    <cellStyle name="Total 3 7 5 2" xfId="19645"/>
    <cellStyle name="Total 3 7 5 2 2" xfId="36316"/>
    <cellStyle name="Total 3 7 5 3" xfId="22797"/>
    <cellStyle name="Total 3 7 5 3 2" xfId="39498"/>
    <cellStyle name="Total 3 7 5 4" xfId="25616"/>
    <cellStyle name="Total 3 7 5 4 2" xfId="42354"/>
    <cellStyle name="Total 3 7 5 5" xfId="30522"/>
    <cellStyle name="Total 3 7 6" xfId="17329"/>
    <cellStyle name="Total 3 7 6 2" xfId="34006"/>
    <cellStyle name="Total 3 7 7" xfId="19631"/>
    <cellStyle name="Total 3 7 7 2" xfId="36302"/>
    <cellStyle name="Total 3 7 8" xfId="19192"/>
    <cellStyle name="Total 3 7 8 2" xfId="35863"/>
    <cellStyle name="Total 3 7 9" xfId="27930"/>
    <cellStyle name="Total 3 8" xfId="5873"/>
    <cellStyle name="Total 3 8 2" xfId="5874"/>
    <cellStyle name="Total 3 8 2 2" xfId="5875"/>
    <cellStyle name="Total 3 8 2 2 2" xfId="20915"/>
    <cellStyle name="Total 3 8 2 2 2 2" xfId="37584"/>
    <cellStyle name="Total 3 8 2 2 3" xfId="24032"/>
    <cellStyle name="Total 3 8 2 2 3 2" xfId="40746"/>
    <cellStyle name="Total 3 8 2 2 4" xfId="26758"/>
    <cellStyle name="Total 3 8 2 2 4 2" xfId="43499"/>
    <cellStyle name="Total 3 8 2 2 5" xfId="31943"/>
    <cellStyle name="Total 3 8 2 2 6" xfId="15272"/>
    <cellStyle name="Total 3 8 2 3" xfId="5876"/>
    <cellStyle name="Total 3 8 2 3 2" xfId="35339"/>
    <cellStyle name="Total 3 8 2 3 3" xfId="18662"/>
    <cellStyle name="Total 3 8 2 4" xfId="21881"/>
    <cellStyle name="Total 3 8 2 4 2" xfId="38560"/>
    <cellStyle name="Total 3 8 2 5" xfId="24848"/>
    <cellStyle name="Total 3 8 2 5 2" xfId="41572"/>
    <cellStyle name="Total 3 8 2 6" xfId="29345"/>
    <cellStyle name="Total 3 8 2 7" xfId="12644"/>
    <cellStyle name="Total 3 8 3" xfId="5877"/>
    <cellStyle name="Total 3 8 3 2" xfId="19299"/>
    <cellStyle name="Total 3 8 3 2 2" xfId="35970"/>
    <cellStyle name="Total 3 8 3 3" xfId="22479"/>
    <cellStyle name="Total 3 8 3 3 2" xfId="39172"/>
    <cellStyle name="Total 3 8 3 4" xfId="25344"/>
    <cellStyle name="Total 3 8 3 4 2" xfId="42080"/>
    <cellStyle name="Total 3 8 3 5" xfId="30098"/>
    <cellStyle name="Total 3 8 3 6" xfId="13422"/>
    <cellStyle name="Total 3 8 4" xfId="5878"/>
    <cellStyle name="Total 3 8 4 2" xfId="33654"/>
    <cellStyle name="Total 3 8 4 3" xfId="16978"/>
    <cellStyle name="Total 3 8 5" xfId="8520"/>
    <cellStyle name="Total 3 8 5 2" xfId="34093"/>
    <cellStyle name="Total 3 8 6" xfId="16403"/>
    <cellStyle name="Total 3 8 6 2" xfId="33071"/>
    <cellStyle name="Total 3 8 7" xfId="27509"/>
    <cellStyle name="Total 3 9" xfId="5879"/>
    <cellStyle name="Total 3 9 2" xfId="5880"/>
    <cellStyle name="Total 3 9 2 2" xfId="5881"/>
    <cellStyle name="Total 3 9 2 3" xfId="5882"/>
    <cellStyle name="Total 3 9 2 4" xfId="19001"/>
    <cellStyle name="Total 3 9 3" xfId="5883"/>
    <cellStyle name="Total 3 9 3 2" xfId="38892"/>
    <cellStyle name="Total 3 9 4" xfId="5884"/>
    <cellStyle name="Total 3 9 4 2" xfId="41846"/>
    <cellStyle name="Total 3 9 5" xfId="8521"/>
    <cellStyle name="Total 3 9 6" xfId="13059"/>
    <cellStyle name="Total 4" xfId="5885"/>
    <cellStyle name="Total 4 10" xfId="5886"/>
    <cellStyle name="Total 4 10 2" xfId="5887"/>
    <cellStyle name="Total 4 10 2 2" xfId="5888"/>
    <cellStyle name="Total 4 10 2 3" xfId="5889"/>
    <cellStyle name="Total 4 10 3" xfId="5890"/>
    <cellStyle name="Total 4 10 4" xfId="5891"/>
    <cellStyle name="Total 4 10 5" xfId="8522"/>
    <cellStyle name="Total 4 11" xfId="5892"/>
    <cellStyle name="Total 4 11 2" xfId="5893"/>
    <cellStyle name="Total 4 11 2 2" xfId="5894"/>
    <cellStyle name="Total 4 11 2 3" xfId="5895"/>
    <cellStyle name="Total 4 11 3" xfId="5896"/>
    <cellStyle name="Total 4 11 4" xfId="5897"/>
    <cellStyle name="Total 4 11 5" xfId="8523"/>
    <cellStyle name="Total 4 12" xfId="5898"/>
    <cellStyle name="Total 4 12 2" xfId="5899"/>
    <cellStyle name="Total 4 12 2 2" xfId="5900"/>
    <cellStyle name="Total 4 12 2 3" xfId="5901"/>
    <cellStyle name="Total 4 12 3" xfId="5902"/>
    <cellStyle name="Total 4 12 4" xfId="5903"/>
    <cellStyle name="Total 4 12 5" xfId="8524"/>
    <cellStyle name="Total 4 13" xfId="5904"/>
    <cellStyle name="Total 4 13 2" xfId="5905"/>
    <cellStyle name="Total 4 13 2 2" xfId="5906"/>
    <cellStyle name="Total 4 13 2 3" xfId="5907"/>
    <cellStyle name="Total 4 13 3" xfId="5908"/>
    <cellStyle name="Total 4 13 4" xfId="5909"/>
    <cellStyle name="Total 4 13 5" xfId="8525"/>
    <cellStyle name="Total 4 14" xfId="5910"/>
    <cellStyle name="Total 4 14 2" xfId="5911"/>
    <cellStyle name="Total 4 14 2 2" xfId="5912"/>
    <cellStyle name="Total 4 14 2 3" xfId="5913"/>
    <cellStyle name="Total 4 14 3" xfId="5914"/>
    <cellStyle name="Total 4 14 4" xfId="5915"/>
    <cellStyle name="Total 4 14 5" xfId="8526"/>
    <cellStyle name="Total 4 15" xfId="5916"/>
    <cellStyle name="Total 4 15 2" xfId="5917"/>
    <cellStyle name="Total 4 15 2 2" xfId="5918"/>
    <cellStyle name="Total 4 15 2 3" xfId="5919"/>
    <cellStyle name="Total 4 15 3" xfId="5920"/>
    <cellStyle name="Total 4 15 4" xfId="5921"/>
    <cellStyle name="Total 4 15 5" xfId="8527"/>
    <cellStyle name="Total 4 16" xfId="5922"/>
    <cellStyle name="Total 4 16 2" xfId="5923"/>
    <cellStyle name="Total 4 16 3" xfId="5924"/>
    <cellStyle name="Total 4 16 4" xfId="8528"/>
    <cellStyle name="Total 4 17" xfId="5925"/>
    <cellStyle name="Total 4 18" xfId="5926"/>
    <cellStyle name="Total 4 19" xfId="8529"/>
    <cellStyle name="Total 4 2" xfId="5927"/>
    <cellStyle name="Total 4 2 10" xfId="27216"/>
    <cellStyle name="Total 4 2 11" xfId="10380"/>
    <cellStyle name="Total 4 2 2" xfId="5928"/>
    <cellStyle name="Total 4 2 2 10" xfId="11294"/>
    <cellStyle name="Total 4 2 2 2" xfId="5929"/>
    <cellStyle name="Total 4 2 2 2 2" xfId="5930"/>
    <cellStyle name="Total 4 2 2 2 2 2" xfId="20209"/>
    <cellStyle name="Total 4 2 2 2 2 2 2" xfId="36878"/>
    <cellStyle name="Total 4 2 2 2 2 3" xfId="23350"/>
    <cellStyle name="Total 4 2 2 2 2 3 2" xfId="40058"/>
    <cellStyle name="Total 4 2 2 2 2 4" xfId="26132"/>
    <cellStyle name="Total 4 2 2 2 2 4 2" xfId="42872"/>
    <cellStyle name="Total 4 2 2 2 2 5" xfId="31118"/>
    <cellStyle name="Total 4 2 2 2 2 6" xfId="14446"/>
    <cellStyle name="Total 4 2 2 2 3" xfId="5931"/>
    <cellStyle name="Total 4 2 2 2 3 2" xfId="34599"/>
    <cellStyle name="Total 4 2 2 2 3 3" xfId="17923"/>
    <cellStyle name="Total 4 2 2 2 4" xfId="8530"/>
    <cellStyle name="Total 4 2 2 2 4 2" xfId="33333"/>
    <cellStyle name="Total 4 2 2 2 4 3" xfId="16660"/>
    <cellStyle name="Total 4 2 2 2 5" xfId="17508"/>
    <cellStyle name="Total 4 2 2 2 5 2" xfId="34185"/>
    <cellStyle name="Total 4 2 2 2 6" xfId="28521"/>
    <cellStyle name="Total 4 2 2 2 7" xfId="11772"/>
    <cellStyle name="Total 4 2 2 3" xfId="5932"/>
    <cellStyle name="Total 4 2 2 3 2" xfId="5933"/>
    <cellStyle name="Total 4 2 2 3 2 2" xfId="20467"/>
    <cellStyle name="Total 4 2 2 3 2 2 2" xfId="37135"/>
    <cellStyle name="Total 4 2 2 3 2 3" xfId="23606"/>
    <cellStyle name="Total 4 2 2 3 2 3 2" xfId="40316"/>
    <cellStyle name="Total 4 2 2 3 2 4" xfId="26389"/>
    <cellStyle name="Total 4 2 2 3 2 4 2" xfId="43130"/>
    <cellStyle name="Total 4 2 2 3 2 5" xfId="31375"/>
    <cellStyle name="Total 4 2 2 3 2 6" xfId="14704"/>
    <cellStyle name="Total 4 2 2 3 3" xfId="5934"/>
    <cellStyle name="Total 4 2 2 3 3 2" xfId="34856"/>
    <cellStyle name="Total 4 2 2 3 3 3" xfId="18181"/>
    <cellStyle name="Total 4 2 2 3 4" xfId="21433"/>
    <cellStyle name="Total 4 2 2 3 4 2" xfId="38107"/>
    <cellStyle name="Total 4 2 2 3 5" xfId="24483"/>
    <cellStyle name="Total 4 2 2 3 5 2" xfId="41203"/>
    <cellStyle name="Total 4 2 2 3 6" xfId="28777"/>
    <cellStyle name="Total 4 2 2 3 7" xfId="12030"/>
    <cellStyle name="Total 4 2 2 4" xfId="5935"/>
    <cellStyle name="Total 4 2 2 4 2" xfId="15422"/>
    <cellStyle name="Total 4 2 2 4 2 2" xfId="21060"/>
    <cellStyle name="Total 4 2 2 4 2 2 2" xfId="37729"/>
    <cellStyle name="Total 4 2 2 4 2 3" xfId="24170"/>
    <cellStyle name="Total 4 2 2 4 2 3 2" xfId="40887"/>
    <cellStyle name="Total 4 2 2 4 2 4" xfId="26888"/>
    <cellStyle name="Total 4 2 2 4 2 4 2" xfId="43629"/>
    <cellStyle name="Total 4 2 2 4 2 5" xfId="32093"/>
    <cellStyle name="Total 4 2 2 4 3" xfId="18818"/>
    <cellStyle name="Total 4 2 2 4 3 2" xfId="35496"/>
    <cellStyle name="Total 4 2 2 4 4" xfId="22025"/>
    <cellStyle name="Total 4 2 2 4 4 2" xfId="38707"/>
    <cellStyle name="Total 4 2 2 4 5" xfId="24975"/>
    <cellStyle name="Total 4 2 2 4 5 2" xfId="41702"/>
    <cellStyle name="Total 4 2 2 4 6" xfId="29495"/>
    <cellStyle name="Total 4 2 2 4 7" xfId="12808"/>
    <cellStyle name="Total 4 2 2 5" xfId="5936"/>
    <cellStyle name="Total 4 2 2 5 2" xfId="19763"/>
    <cellStyle name="Total 4 2 2 5 2 2" xfId="36433"/>
    <cellStyle name="Total 4 2 2 5 3" xfId="22910"/>
    <cellStyle name="Total 4 2 2 5 3 2" xfId="39612"/>
    <cellStyle name="Total 4 2 2 5 4" xfId="25718"/>
    <cellStyle name="Total 4 2 2 5 4 2" xfId="42457"/>
    <cellStyle name="Total 4 2 2 5 5" xfId="30643"/>
    <cellStyle name="Total 4 2 2 5 6" xfId="13970"/>
    <cellStyle name="Total 4 2 2 6" xfId="8531"/>
    <cellStyle name="Total 4 2 2 6 2" xfId="34142"/>
    <cellStyle name="Total 4 2 2 6 3" xfId="17465"/>
    <cellStyle name="Total 4 2 2 7" xfId="18777"/>
    <cellStyle name="Total 4 2 2 7 2" xfId="35455"/>
    <cellStyle name="Total 4 2 2 8" xfId="21845"/>
    <cellStyle name="Total 4 2 2 8 2" xfId="38523"/>
    <cellStyle name="Total 4 2 2 9" xfId="28051"/>
    <cellStyle name="Total 4 2 3" xfId="5937"/>
    <cellStyle name="Total 4 2 3 2" xfId="5938"/>
    <cellStyle name="Total 4 2 3 2 2" xfId="5939"/>
    <cellStyle name="Total 4 2 3 2 2 2" xfId="36068"/>
    <cellStyle name="Total 4 2 3 2 2 3" xfId="19398"/>
    <cellStyle name="Total 4 2 3 2 3" xfId="5940"/>
    <cellStyle name="Total 4 2 3 2 3 2" xfId="39267"/>
    <cellStyle name="Total 4 2 3 2 3 3" xfId="22568"/>
    <cellStyle name="Total 4 2 3 2 4" xfId="8532"/>
    <cellStyle name="Total 4 2 3 2 4 2" xfId="42165"/>
    <cellStyle name="Total 4 2 3 2 4 3" xfId="25427"/>
    <cellStyle name="Total 4 2 3 2 5" xfId="30205"/>
    <cellStyle name="Total 4 2 3 2 6" xfId="13531"/>
    <cellStyle name="Total 4 2 3 3" xfId="5941"/>
    <cellStyle name="Total 4 2 3 3 2" xfId="33757"/>
    <cellStyle name="Total 4 2 3 3 3" xfId="17082"/>
    <cellStyle name="Total 4 2 3 4" xfId="5942"/>
    <cellStyle name="Total 4 2 3 4 2" xfId="33127"/>
    <cellStyle name="Total 4 2 3 4 3" xfId="16457"/>
    <cellStyle name="Total 4 2 3 5" xfId="22654"/>
    <cellStyle name="Total 4 2 3 5 2" xfId="39354"/>
    <cellStyle name="Total 4 2 3 6" xfId="27614"/>
    <cellStyle name="Total 4 2 3 7" xfId="10840"/>
    <cellStyle name="Total 4 2 4" xfId="5943"/>
    <cellStyle name="Total 4 2 4 2" xfId="5944"/>
    <cellStyle name="Total 4 2 4 2 2" xfId="19905"/>
    <cellStyle name="Total 4 2 4 2 2 2" xfId="36575"/>
    <cellStyle name="Total 4 2 4 2 3" xfId="23052"/>
    <cellStyle name="Total 4 2 4 2 3 2" xfId="39754"/>
    <cellStyle name="Total 4 2 4 2 4" xfId="25830"/>
    <cellStyle name="Total 4 2 4 2 4 2" xfId="42569"/>
    <cellStyle name="Total 4 2 4 2 5" xfId="30815"/>
    <cellStyle name="Total 4 2 4 2 6" xfId="14142"/>
    <cellStyle name="Total 4 2 4 3" xfId="5945"/>
    <cellStyle name="Total 4 2 4 3 2" xfId="34296"/>
    <cellStyle name="Total 4 2 4 3 3" xfId="17619"/>
    <cellStyle name="Total 4 2 4 4" xfId="8533"/>
    <cellStyle name="Total 4 2 4 4 2" xfId="36391"/>
    <cellStyle name="Total 4 2 4 4 3" xfId="19721"/>
    <cellStyle name="Total 4 2 4 5" xfId="22780"/>
    <cellStyle name="Total 4 2 4 5 2" xfId="39481"/>
    <cellStyle name="Total 4 2 4 6" xfId="28223"/>
    <cellStyle name="Total 4 2 4 7" xfId="11468"/>
    <cellStyle name="Total 4 2 5" xfId="5946"/>
    <cellStyle name="Total 4 2 5 2" xfId="5947"/>
    <cellStyle name="Total 4 2 5 2 2" xfId="20628"/>
    <cellStyle name="Total 4 2 5 2 2 2" xfId="37296"/>
    <cellStyle name="Total 4 2 5 2 3" xfId="23761"/>
    <cellStyle name="Total 4 2 5 2 3 2" xfId="40472"/>
    <cellStyle name="Total 4 2 5 2 4" xfId="26521"/>
    <cellStyle name="Total 4 2 5 2 4 2" xfId="43262"/>
    <cellStyle name="Total 4 2 5 2 5" xfId="31576"/>
    <cellStyle name="Total 4 2 5 2 6" xfId="14905"/>
    <cellStyle name="Total 4 2 5 3" xfId="5948"/>
    <cellStyle name="Total 4 2 5 3 2" xfId="35016"/>
    <cellStyle name="Total 4 2 5 3 3" xfId="18341"/>
    <cellStyle name="Total 4 2 5 4" xfId="8534"/>
    <cellStyle name="Total 4 2 5 4 2" xfId="38261"/>
    <cellStyle name="Total 4 2 5 4 3" xfId="21586"/>
    <cellStyle name="Total 4 2 5 5" xfId="24614"/>
    <cellStyle name="Total 4 2 5 5 2" xfId="41335"/>
    <cellStyle name="Total 4 2 5 6" xfId="28978"/>
    <cellStyle name="Total 4 2 5 7" xfId="12231"/>
    <cellStyle name="Total 4 2 6" xfId="5949"/>
    <cellStyle name="Total 4 2 6 2" xfId="5950"/>
    <cellStyle name="Total 4 2 6 2 2" xfId="35734"/>
    <cellStyle name="Total 4 2 6 2 3" xfId="19064"/>
    <cellStyle name="Total 4 2 6 3" xfId="5951"/>
    <cellStyle name="Total 4 2 6 3 2" xfId="38951"/>
    <cellStyle name="Total 4 2 6 3 3" xfId="22259"/>
    <cellStyle name="Total 4 2 6 4" xfId="25156"/>
    <cellStyle name="Total 4 2 6 4 2" xfId="41892"/>
    <cellStyle name="Total 4 2 6 5" xfId="29805"/>
    <cellStyle name="Total 4 2 6 6" xfId="13129"/>
    <cellStyle name="Total 4 2 7" xfId="5952"/>
    <cellStyle name="Total 4 2 7 2" xfId="33358"/>
    <cellStyle name="Total 4 2 7 3" xfId="16684"/>
    <cellStyle name="Total 4 2 8" xfId="5953"/>
    <cellStyle name="Total 4 2 8 2" xfId="32699"/>
    <cellStyle name="Total 4 2 8 3" xfId="16033"/>
    <cellStyle name="Total 4 2 9" xfId="8535"/>
    <cellStyle name="Total 4 2 9 2" xfId="32769"/>
    <cellStyle name="Total 4 2 9 3" xfId="16105"/>
    <cellStyle name="Total 4 20" xfId="10054"/>
    <cellStyle name="Total 4 3" xfId="5954"/>
    <cellStyle name="Total 4 3 10" xfId="27287"/>
    <cellStyle name="Total 4 3 11" xfId="10504"/>
    <cellStyle name="Total 4 3 2" xfId="5955"/>
    <cellStyle name="Total 4 3 2 10" xfId="11366"/>
    <cellStyle name="Total 4 3 2 2" xfId="5956"/>
    <cellStyle name="Total 4 3 2 2 2" xfId="14504"/>
    <cellStyle name="Total 4 3 2 2 2 2" xfId="20267"/>
    <cellStyle name="Total 4 3 2 2 2 2 2" xfId="36936"/>
    <cellStyle name="Total 4 3 2 2 2 3" xfId="23408"/>
    <cellStyle name="Total 4 3 2 2 2 3 2" xfId="40116"/>
    <cellStyle name="Total 4 3 2 2 2 4" xfId="26190"/>
    <cellStyle name="Total 4 3 2 2 2 4 2" xfId="42930"/>
    <cellStyle name="Total 4 3 2 2 2 5" xfId="31176"/>
    <cellStyle name="Total 4 3 2 2 3" xfId="17981"/>
    <cellStyle name="Total 4 3 2 2 3 2" xfId="34657"/>
    <cellStyle name="Total 4 3 2 2 4" xfId="21233"/>
    <cellStyle name="Total 4 3 2 2 4 2" xfId="37904"/>
    <cellStyle name="Total 4 3 2 2 5" xfId="22919"/>
    <cellStyle name="Total 4 3 2 2 5 2" xfId="39621"/>
    <cellStyle name="Total 4 3 2 2 6" xfId="28579"/>
    <cellStyle name="Total 4 3 2 2 7" xfId="11830"/>
    <cellStyle name="Total 4 3 2 3" xfId="5957"/>
    <cellStyle name="Total 4 3 2 3 2" xfId="14758"/>
    <cellStyle name="Total 4 3 2 3 2 2" xfId="20521"/>
    <cellStyle name="Total 4 3 2 3 2 2 2" xfId="37189"/>
    <cellStyle name="Total 4 3 2 3 2 3" xfId="23660"/>
    <cellStyle name="Total 4 3 2 3 2 3 2" xfId="40370"/>
    <cellStyle name="Total 4 3 2 3 2 4" xfId="26443"/>
    <cellStyle name="Total 4 3 2 3 2 4 2" xfId="43184"/>
    <cellStyle name="Total 4 3 2 3 2 5" xfId="31429"/>
    <cellStyle name="Total 4 3 2 3 3" xfId="18235"/>
    <cellStyle name="Total 4 3 2 3 3 2" xfId="34910"/>
    <cellStyle name="Total 4 3 2 3 4" xfId="21487"/>
    <cellStyle name="Total 4 3 2 3 4 2" xfId="38161"/>
    <cellStyle name="Total 4 3 2 3 5" xfId="24537"/>
    <cellStyle name="Total 4 3 2 3 5 2" xfId="41257"/>
    <cellStyle name="Total 4 3 2 3 6" xfId="28831"/>
    <cellStyle name="Total 4 3 2 3 7" xfId="12084"/>
    <cellStyle name="Total 4 3 2 4" xfId="8536"/>
    <cellStyle name="Total 4 3 2 4 2" xfId="15493"/>
    <cellStyle name="Total 4 3 2 4 2 2" xfId="21124"/>
    <cellStyle name="Total 4 3 2 4 2 2 2" xfId="37793"/>
    <cellStyle name="Total 4 3 2 4 2 3" xfId="24236"/>
    <cellStyle name="Total 4 3 2 4 2 3 2" xfId="40953"/>
    <cellStyle name="Total 4 3 2 4 2 4" xfId="26942"/>
    <cellStyle name="Total 4 3 2 4 2 4 2" xfId="43683"/>
    <cellStyle name="Total 4 3 2 4 2 5" xfId="32164"/>
    <cellStyle name="Total 4 3 2 4 3" xfId="18883"/>
    <cellStyle name="Total 4 3 2 4 3 2" xfId="35561"/>
    <cellStyle name="Total 4 3 2 4 4" xfId="22091"/>
    <cellStyle name="Total 4 3 2 4 4 2" xfId="38773"/>
    <cellStyle name="Total 4 3 2 4 5" xfId="25029"/>
    <cellStyle name="Total 4 3 2 4 5 2" xfId="41756"/>
    <cellStyle name="Total 4 3 2 4 6" xfId="29566"/>
    <cellStyle name="Total 4 3 2 4 7" xfId="12880"/>
    <cellStyle name="Total 4 3 2 5" xfId="14041"/>
    <cellStyle name="Total 4 3 2 5 2" xfId="19828"/>
    <cellStyle name="Total 4 3 2 5 2 2" xfId="36498"/>
    <cellStyle name="Total 4 3 2 5 3" xfId="22976"/>
    <cellStyle name="Total 4 3 2 5 3 2" xfId="39678"/>
    <cellStyle name="Total 4 3 2 5 4" xfId="25772"/>
    <cellStyle name="Total 4 3 2 5 4 2" xfId="42511"/>
    <cellStyle name="Total 4 3 2 5 5" xfId="30714"/>
    <cellStyle name="Total 4 3 2 6" xfId="17537"/>
    <cellStyle name="Total 4 3 2 6 2" xfId="34214"/>
    <cellStyle name="Total 4 3 2 7" xfId="18357"/>
    <cellStyle name="Total 4 3 2 7 2" xfId="35032"/>
    <cellStyle name="Total 4 3 2 8" xfId="16865"/>
    <cellStyle name="Total 4 3 2 8 2" xfId="33540"/>
    <cellStyle name="Total 4 3 2 9" xfId="28122"/>
    <cellStyle name="Total 4 3 3" xfId="5958"/>
    <cellStyle name="Total 4 3 3 2" xfId="5959"/>
    <cellStyle name="Total 4 3 3 2 2" xfId="19466"/>
    <cellStyle name="Total 4 3 3 2 2 2" xfId="36136"/>
    <cellStyle name="Total 4 3 3 2 3" xfId="22633"/>
    <cellStyle name="Total 4 3 3 2 3 2" xfId="39333"/>
    <cellStyle name="Total 4 3 3 2 4" xfId="25483"/>
    <cellStyle name="Total 4 3 3 2 4 2" xfId="42221"/>
    <cellStyle name="Total 4 3 3 2 5" xfId="30278"/>
    <cellStyle name="Total 4 3 3 2 6" xfId="13604"/>
    <cellStyle name="Total 4 3 3 3" xfId="5960"/>
    <cellStyle name="Total 4 3 3 3 2" xfId="33830"/>
    <cellStyle name="Total 4 3 3 3 3" xfId="17154"/>
    <cellStyle name="Total 4 3 3 4" xfId="16556"/>
    <cellStyle name="Total 4 3 3 4 2" xfId="33229"/>
    <cellStyle name="Total 4 3 3 5" xfId="16418"/>
    <cellStyle name="Total 4 3 3 5 2" xfId="33087"/>
    <cellStyle name="Total 4 3 3 6" xfId="27686"/>
    <cellStyle name="Total 4 3 3 7" xfId="10914"/>
    <cellStyle name="Total 4 3 4" xfId="5961"/>
    <cellStyle name="Total 4 3 4 2" xfId="14204"/>
    <cellStyle name="Total 4 3 4 2 2" xfId="19967"/>
    <cellStyle name="Total 4 3 4 2 2 2" xfId="36637"/>
    <cellStyle name="Total 4 3 4 2 3" xfId="23113"/>
    <cellStyle name="Total 4 3 4 2 3 2" xfId="39816"/>
    <cellStyle name="Total 4 3 4 2 4" xfId="25892"/>
    <cellStyle name="Total 4 3 4 2 4 2" xfId="42631"/>
    <cellStyle name="Total 4 3 4 2 5" xfId="30877"/>
    <cellStyle name="Total 4 3 4 3" xfId="17681"/>
    <cellStyle name="Total 4 3 4 3 2" xfId="34358"/>
    <cellStyle name="Total 4 3 4 4" xfId="21016"/>
    <cellStyle name="Total 4 3 4 4 2" xfId="37685"/>
    <cellStyle name="Total 4 3 4 5" xfId="15967"/>
    <cellStyle name="Total 4 3 4 5 2" xfId="32633"/>
    <cellStyle name="Total 4 3 4 6" xfId="28284"/>
    <cellStyle name="Total 4 3 4 7" xfId="11530"/>
    <cellStyle name="Total 4 3 5" xfId="5962"/>
    <cellStyle name="Total 4 3 5 2" xfId="14976"/>
    <cellStyle name="Total 4 3 5 2 2" xfId="20694"/>
    <cellStyle name="Total 4 3 5 2 2 2" xfId="37362"/>
    <cellStyle name="Total 4 3 5 2 3" xfId="23824"/>
    <cellStyle name="Total 4 3 5 2 3 2" xfId="40535"/>
    <cellStyle name="Total 4 3 5 2 4" xfId="26575"/>
    <cellStyle name="Total 4 3 5 2 4 2" xfId="43316"/>
    <cellStyle name="Total 4 3 5 2 5" xfId="31647"/>
    <cellStyle name="Total 4 3 5 3" xfId="18407"/>
    <cellStyle name="Total 4 3 5 3 2" xfId="35082"/>
    <cellStyle name="Total 4 3 5 4" xfId="21650"/>
    <cellStyle name="Total 4 3 5 4 2" xfId="38325"/>
    <cellStyle name="Total 4 3 5 5" xfId="24668"/>
    <cellStyle name="Total 4 3 5 5 2" xfId="41389"/>
    <cellStyle name="Total 4 3 5 6" xfId="29049"/>
    <cellStyle name="Total 4 3 5 7" xfId="12302"/>
    <cellStyle name="Total 4 3 6" xfId="8537"/>
    <cellStyle name="Total 4 3 6 2" xfId="19129"/>
    <cellStyle name="Total 4 3 6 2 2" xfId="35800"/>
    <cellStyle name="Total 4 3 6 3" xfId="22321"/>
    <cellStyle name="Total 4 3 6 3 2" xfId="39014"/>
    <cellStyle name="Total 4 3 6 4" xfId="25210"/>
    <cellStyle name="Total 4 3 6 4 2" xfId="41946"/>
    <cellStyle name="Total 4 3 6 5" xfId="29876"/>
    <cellStyle name="Total 4 3 6 6" xfId="13200"/>
    <cellStyle name="Total 4 3 7" xfId="16791"/>
    <cellStyle name="Total 4 3 7 2" xfId="33465"/>
    <cellStyle name="Total 4 3 8" xfId="17411"/>
    <cellStyle name="Total 4 3 8 2" xfId="34087"/>
    <cellStyle name="Total 4 3 9" xfId="16364"/>
    <cellStyle name="Total 4 3 9 2" xfId="33032"/>
    <cellStyle name="Total 4 4" xfId="5963"/>
    <cellStyle name="Total 4 4 10" xfId="27292"/>
    <cellStyle name="Total 4 4 11" xfId="10513"/>
    <cellStyle name="Total 4 4 2" xfId="5964"/>
    <cellStyle name="Total 4 4 2 10" xfId="11374"/>
    <cellStyle name="Total 4 4 2 2" xfId="5965"/>
    <cellStyle name="Total 4 4 2 2 2" xfId="14509"/>
    <cellStyle name="Total 4 4 2 2 2 2" xfId="20272"/>
    <cellStyle name="Total 4 4 2 2 2 2 2" xfId="36941"/>
    <cellStyle name="Total 4 4 2 2 2 3" xfId="23413"/>
    <cellStyle name="Total 4 4 2 2 2 3 2" xfId="40121"/>
    <cellStyle name="Total 4 4 2 2 2 4" xfId="26195"/>
    <cellStyle name="Total 4 4 2 2 2 4 2" xfId="42935"/>
    <cellStyle name="Total 4 4 2 2 2 5" xfId="31181"/>
    <cellStyle name="Total 4 4 2 2 3" xfId="17986"/>
    <cellStyle name="Total 4 4 2 2 3 2" xfId="34662"/>
    <cellStyle name="Total 4 4 2 2 4" xfId="15647"/>
    <cellStyle name="Total 4 4 2 2 4 2" xfId="32310"/>
    <cellStyle name="Total 4 4 2 2 5" xfId="19440"/>
    <cellStyle name="Total 4 4 2 2 5 2" xfId="36110"/>
    <cellStyle name="Total 4 4 2 2 6" xfId="28584"/>
    <cellStyle name="Total 4 4 2 2 7" xfId="11835"/>
    <cellStyle name="Total 4 4 2 3" xfId="5966"/>
    <cellStyle name="Total 4 4 2 3 2" xfId="14763"/>
    <cellStyle name="Total 4 4 2 3 2 2" xfId="20526"/>
    <cellStyle name="Total 4 4 2 3 2 2 2" xfId="37194"/>
    <cellStyle name="Total 4 4 2 3 2 3" xfId="23665"/>
    <cellStyle name="Total 4 4 2 3 2 3 2" xfId="40375"/>
    <cellStyle name="Total 4 4 2 3 2 4" xfId="26448"/>
    <cellStyle name="Total 4 4 2 3 2 4 2" xfId="43189"/>
    <cellStyle name="Total 4 4 2 3 2 5" xfId="31434"/>
    <cellStyle name="Total 4 4 2 3 3" xfId="18240"/>
    <cellStyle name="Total 4 4 2 3 3 2" xfId="34915"/>
    <cellStyle name="Total 4 4 2 3 4" xfId="21492"/>
    <cellStyle name="Total 4 4 2 3 4 2" xfId="38166"/>
    <cellStyle name="Total 4 4 2 3 5" xfId="24542"/>
    <cellStyle name="Total 4 4 2 3 5 2" xfId="41262"/>
    <cellStyle name="Total 4 4 2 3 6" xfId="28836"/>
    <cellStyle name="Total 4 4 2 3 7" xfId="12089"/>
    <cellStyle name="Total 4 4 2 4" xfId="8538"/>
    <cellStyle name="Total 4 4 2 4 2" xfId="15498"/>
    <cellStyle name="Total 4 4 2 4 2 2" xfId="21129"/>
    <cellStyle name="Total 4 4 2 4 2 2 2" xfId="37798"/>
    <cellStyle name="Total 4 4 2 4 2 3" xfId="24241"/>
    <cellStyle name="Total 4 4 2 4 2 3 2" xfId="40958"/>
    <cellStyle name="Total 4 4 2 4 2 4" xfId="26947"/>
    <cellStyle name="Total 4 4 2 4 2 4 2" xfId="43688"/>
    <cellStyle name="Total 4 4 2 4 2 5" xfId="32169"/>
    <cellStyle name="Total 4 4 2 4 3" xfId="18888"/>
    <cellStyle name="Total 4 4 2 4 3 2" xfId="35566"/>
    <cellStyle name="Total 4 4 2 4 4" xfId="22096"/>
    <cellStyle name="Total 4 4 2 4 4 2" xfId="38778"/>
    <cellStyle name="Total 4 4 2 4 5" xfId="25034"/>
    <cellStyle name="Total 4 4 2 4 5 2" xfId="41761"/>
    <cellStyle name="Total 4 4 2 4 6" xfId="29571"/>
    <cellStyle name="Total 4 4 2 4 7" xfId="12885"/>
    <cellStyle name="Total 4 4 2 5" xfId="14046"/>
    <cellStyle name="Total 4 4 2 5 2" xfId="19833"/>
    <cellStyle name="Total 4 4 2 5 2 2" xfId="36503"/>
    <cellStyle name="Total 4 4 2 5 3" xfId="22981"/>
    <cellStyle name="Total 4 4 2 5 3 2" xfId="39683"/>
    <cellStyle name="Total 4 4 2 5 4" xfId="25777"/>
    <cellStyle name="Total 4 4 2 5 4 2" xfId="42516"/>
    <cellStyle name="Total 4 4 2 5 5" xfId="30719"/>
    <cellStyle name="Total 4 4 2 6" xfId="17545"/>
    <cellStyle name="Total 4 4 2 6 2" xfId="34222"/>
    <cellStyle name="Total 4 4 2 7" xfId="16504"/>
    <cellStyle name="Total 4 4 2 7 2" xfId="33176"/>
    <cellStyle name="Total 4 4 2 8" xfId="21756"/>
    <cellStyle name="Total 4 4 2 8 2" xfId="38434"/>
    <cellStyle name="Total 4 4 2 9" xfId="28127"/>
    <cellStyle name="Total 4 4 3" xfId="5967"/>
    <cellStyle name="Total 4 4 3 2" xfId="5968"/>
    <cellStyle name="Total 4 4 3 2 2" xfId="19471"/>
    <cellStyle name="Total 4 4 3 2 2 2" xfId="36141"/>
    <cellStyle name="Total 4 4 3 2 3" xfId="22638"/>
    <cellStyle name="Total 4 4 3 2 3 2" xfId="39338"/>
    <cellStyle name="Total 4 4 3 2 4" xfId="25488"/>
    <cellStyle name="Total 4 4 3 2 4 2" xfId="42226"/>
    <cellStyle name="Total 4 4 3 2 5" xfId="30283"/>
    <cellStyle name="Total 4 4 3 2 6" xfId="13609"/>
    <cellStyle name="Total 4 4 3 3" xfId="5969"/>
    <cellStyle name="Total 4 4 3 3 2" xfId="33838"/>
    <cellStyle name="Total 4 4 3 3 3" xfId="17162"/>
    <cellStyle name="Total 4 4 3 4" xfId="15860"/>
    <cellStyle name="Total 4 4 3 4 2" xfId="32524"/>
    <cellStyle name="Total 4 4 3 5" xfId="19039"/>
    <cellStyle name="Total 4 4 3 5 2" xfId="35710"/>
    <cellStyle name="Total 4 4 3 6" xfId="27691"/>
    <cellStyle name="Total 4 4 3 7" xfId="10922"/>
    <cellStyle name="Total 4 4 4" xfId="5970"/>
    <cellStyle name="Total 4 4 4 2" xfId="14209"/>
    <cellStyle name="Total 4 4 4 2 2" xfId="19972"/>
    <cellStyle name="Total 4 4 4 2 2 2" xfId="36642"/>
    <cellStyle name="Total 4 4 4 2 3" xfId="23118"/>
    <cellStyle name="Total 4 4 4 2 3 2" xfId="39821"/>
    <cellStyle name="Total 4 4 4 2 4" xfId="25897"/>
    <cellStyle name="Total 4 4 4 2 4 2" xfId="42636"/>
    <cellStyle name="Total 4 4 4 2 5" xfId="30882"/>
    <cellStyle name="Total 4 4 4 3" xfId="17686"/>
    <cellStyle name="Total 4 4 4 3 2" xfId="34363"/>
    <cellStyle name="Total 4 4 4 4" xfId="18417"/>
    <cellStyle name="Total 4 4 4 4 2" xfId="35093"/>
    <cellStyle name="Total 4 4 4 5" xfId="19253"/>
    <cellStyle name="Total 4 4 4 5 2" xfId="35924"/>
    <cellStyle name="Total 4 4 4 6" xfId="28289"/>
    <cellStyle name="Total 4 4 4 7" xfId="11535"/>
    <cellStyle name="Total 4 4 5" xfId="5971"/>
    <cellStyle name="Total 4 4 5 2" xfId="14981"/>
    <cellStyle name="Total 4 4 5 2 2" xfId="20699"/>
    <cellStyle name="Total 4 4 5 2 2 2" xfId="37367"/>
    <cellStyle name="Total 4 4 5 2 3" xfId="23829"/>
    <cellStyle name="Total 4 4 5 2 3 2" xfId="40540"/>
    <cellStyle name="Total 4 4 5 2 4" xfId="26580"/>
    <cellStyle name="Total 4 4 5 2 4 2" xfId="43321"/>
    <cellStyle name="Total 4 4 5 2 5" xfId="31652"/>
    <cellStyle name="Total 4 4 5 3" xfId="18412"/>
    <cellStyle name="Total 4 4 5 3 2" xfId="35087"/>
    <cellStyle name="Total 4 4 5 4" xfId="21655"/>
    <cellStyle name="Total 4 4 5 4 2" xfId="38330"/>
    <cellStyle name="Total 4 4 5 5" xfId="24673"/>
    <cellStyle name="Total 4 4 5 5 2" xfId="41394"/>
    <cellStyle name="Total 4 4 5 6" xfId="29054"/>
    <cellStyle name="Total 4 4 5 7" xfId="12307"/>
    <cellStyle name="Total 4 4 6" xfId="8539"/>
    <cellStyle name="Total 4 4 6 2" xfId="19134"/>
    <cellStyle name="Total 4 4 6 2 2" xfId="35805"/>
    <cellStyle name="Total 4 4 6 3" xfId="22326"/>
    <cellStyle name="Total 4 4 6 3 2" xfId="39019"/>
    <cellStyle name="Total 4 4 6 4" xfId="25215"/>
    <cellStyle name="Total 4 4 6 4 2" xfId="41951"/>
    <cellStyle name="Total 4 4 6 5" xfId="29881"/>
    <cellStyle name="Total 4 4 6 6" xfId="13205"/>
    <cellStyle name="Total 4 4 7" xfId="16800"/>
    <cellStyle name="Total 4 4 7 2" xfId="33474"/>
    <cellStyle name="Total 4 4 8" xfId="16004"/>
    <cellStyle name="Total 4 4 8 2" xfId="32670"/>
    <cellStyle name="Total 4 4 9" xfId="24328"/>
    <cellStyle name="Total 4 4 9 2" xfId="41046"/>
    <cellStyle name="Total 4 5" xfId="5972"/>
    <cellStyle name="Total 4 5 10" xfId="16381"/>
    <cellStyle name="Total 4 5 10 2" xfId="33049"/>
    <cellStyle name="Total 4 5 11" xfId="27348"/>
    <cellStyle name="Total 4 5 12" xfId="10572"/>
    <cellStyle name="Total 4 5 2" xfId="5973"/>
    <cellStyle name="Total 4 5 2 10" xfId="11428"/>
    <cellStyle name="Total 4 5 2 2" xfId="5974"/>
    <cellStyle name="Total 4 5 2 2 2" xfId="14548"/>
    <cellStyle name="Total 4 5 2 2 2 2" xfId="20311"/>
    <cellStyle name="Total 4 5 2 2 2 2 2" xfId="36980"/>
    <cellStyle name="Total 4 5 2 2 2 3" xfId="23452"/>
    <cellStyle name="Total 4 5 2 2 2 3 2" xfId="40160"/>
    <cellStyle name="Total 4 5 2 2 2 4" xfId="26234"/>
    <cellStyle name="Total 4 5 2 2 2 4 2" xfId="42974"/>
    <cellStyle name="Total 4 5 2 2 2 5" xfId="31220"/>
    <cellStyle name="Total 4 5 2 2 3" xfId="18025"/>
    <cellStyle name="Total 4 5 2 2 3 2" xfId="34701"/>
    <cellStyle name="Total 4 5 2 2 4" xfId="21279"/>
    <cellStyle name="Total 4 5 2 2 4 2" xfId="37951"/>
    <cellStyle name="Total 4 5 2 2 5" xfId="16686"/>
    <cellStyle name="Total 4 5 2 2 5 2" xfId="33360"/>
    <cellStyle name="Total 4 5 2 2 6" xfId="28623"/>
    <cellStyle name="Total 4 5 2 2 7" xfId="11874"/>
    <cellStyle name="Total 4 5 2 3" xfId="5975"/>
    <cellStyle name="Total 4 5 2 3 2" xfId="14798"/>
    <cellStyle name="Total 4 5 2 3 2 2" xfId="20561"/>
    <cellStyle name="Total 4 5 2 3 2 2 2" xfId="37229"/>
    <cellStyle name="Total 4 5 2 3 2 3" xfId="23700"/>
    <cellStyle name="Total 4 5 2 3 2 3 2" xfId="40410"/>
    <cellStyle name="Total 4 5 2 3 2 4" xfId="26483"/>
    <cellStyle name="Total 4 5 2 3 2 4 2" xfId="43224"/>
    <cellStyle name="Total 4 5 2 3 2 5" xfId="31469"/>
    <cellStyle name="Total 4 5 2 3 3" xfId="18275"/>
    <cellStyle name="Total 4 5 2 3 3 2" xfId="34950"/>
    <cellStyle name="Total 4 5 2 3 4" xfId="21527"/>
    <cellStyle name="Total 4 5 2 3 4 2" xfId="38201"/>
    <cellStyle name="Total 4 5 2 3 5" xfId="24577"/>
    <cellStyle name="Total 4 5 2 3 5 2" xfId="41297"/>
    <cellStyle name="Total 4 5 2 3 6" xfId="28871"/>
    <cellStyle name="Total 4 5 2 3 7" xfId="12124"/>
    <cellStyle name="Total 4 5 2 4" xfId="8540"/>
    <cellStyle name="Total 4 5 2 4 2" xfId="15554"/>
    <cellStyle name="Total 4 5 2 4 2 2" xfId="21176"/>
    <cellStyle name="Total 4 5 2 4 2 2 2" xfId="37846"/>
    <cellStyle name="Total 4 5 2 4 2 3" xfId="24289"/>
    <cellStyle name="Total 4 5 2 4 2 3 2" xfId="41006"/>
    <cellStyle name="Total 4 5 2 4 2 4" xfId="26982"/>
    <cellStyle name="Total 4 5 2 4 2 4 2" xfId="43723"/>
    <cellStyle name="Total 4 5 2 4 2 5" xfId="32225"/>
    <cellStyle name="Total 4 5 2 4 3" xfId="18935"/>
    <cellStyle name="Total 4 5 2 4 3 2" xfId="35614"/>
    <cellStyle name="Total 4 5 2 4 4" xfId="22144"/>
    <cellStyle name="Total 4 5 2 4 4 2" xfId="38827"/>
    <cellStyle name="Total 4 5 2 4 5" xfId="25069"/>
    <cellStyle name="Total 4 5 2 4 5 2" xfId="41796"/>
    <cellStyle name="Total 4 5 2 4 6" xfId="29627"/>
    <cellStyle name="Total 4 5 2 4 7" xfId="12942"/>
    <cellStyle name="Total 4 5 2 5" xfId="14102"/>
    <cellStyle name="Total 4 5 2 5 2" xfId="19880"/>
    <cellStyle name="Total 4 5 2 5 2 2" xfId="36550"/>
    <cellStyle name="Total 4 5 2 5 3" xfId="23030"/>
    <cellStyle name="Total 4 5 2 5 3 2" xfId="39732"/>
    <cellStyle name="Total 4 5 2 5 4" xfId="25812"/>
    <cellStyle name="Total 4 5 2 5 4 2" xfId="42551"/>
    <cellStyle name="Total 4 5 2 5 5" xfId="30775"/>
    <cellStyle name="Total 4 5 2 6" xfId="17596"/>
    <cellStyle name="Total 4 5 2 6 2" xfId="34273"/>
    <cellStyle name="Total 4 5 2 7" xfId="16728"/>
    <cellStyle name="Total 4 5 2 7 2" xfId="33402"/>
    <cellStyle name="Total 4 5 2 8" xfId="24314"/>
    <cellStyle name="Total 4 5 2 8 2" xfId="41032"/>
    <cellStyle name="Total 4 5 2 9" xfId="28183"/>
    <cellStyle name="Total 4 5 3" xfId="5976"/>
    <cellStyle name="Total 4 5 3 2" xfId="13665"/>
    <cellStyle name="Total 4 5 3 2 2" xfId="19521"/>
    <cellStyle name="Total 4 5 3 2 2 2" xfId="36191"/>
    <cellStyle name="Total 4 5 3 2 3" xfId="22682"/>
    <cellStyle name="Total 4 5 3 2 3 2" xfId="39382"/>
    <cellStyle name="Total 4 5 3 2 4" xfId="25523"/>
    <cellStyle name="Total 4 5 3 2 4 2" xfId="42261"/>
    <cellStyle name="Total 4 5 3 2 5" xfId="30339"/>
    <cellStyle name="Total 4 5 3 3" xfId="17211"/>
    <cellStyle name="Total 4 5 3 3 2" xfId="33888"/>
    <cellStyle name="Total 4 5 3 4" xfId="15836"/>
    <cellStyle name="Total 4 5 3 4 2" xfId="32500"/>
    <cellStyle name="Total 4 5 3 5" xfId="24317"/>
    <cellStyle name="Total 4 5 3 5 2" xfId="41035"/>
    <cellStyle name="Total 4 5 3 6" xfId="27747"/>
    <cellStyle name="Total 4 5 3 7" xfId="10977"/>
    <cellStyle name="Total 4 5 4" xfId="5977"/>
    <cellStyle name="Total 4 5 4 2" xfId="14248"/>
    <cellStyle name="Total 4 5 4 2 2" xfId="20011"/>
    <cellStyle name="Total 4 5 4 2 2 2" xfId="36681"/>
    <cellStyle name="Total 4 5 4 2 3" xfId="23157"/>
    <cellStyle name="Total 4 5 4 2 3 2" xfId="39860"/>
    <cellStyle name="Total 4 5 4 2 4" xfId="25936"/>
    <cellStyle name="Total 4 5 4 2 4 2" xfId="42675"/>
    <cellStyle name="Total 4 5 4 2 5" xfId="30921"/>
    <cellStyle name="Total 4 5 4 3" xfId="17725"/>
    <cellStyle name="Total 4 5 4 3 2" xfId="34402"/>
    <cellStyle name="Total 4 5 4 4" xfId="15726"/>
    <cellStyle name="Total 4 5 4 4 2" xfId="32387"/>
    <cellStyle name="Total 4 5 4 5" xfId="20798"/>
    <cellStyle name="Total 4 5 4 5 2" xfId="37467"/>
    <cellStyle name="Total 4 5 4 6" xfId="28328"/>
    <cellStyle name="Total 4 5 4 7" xfId="11574"/>
    <cellStyle name="Total 4 5 5" xfId="8541"/>
    <cellStyle name="Total 4 5 5 2" xfId="13525"/>
    <cellStyle name="Total 4 5 5 2 2" xfId="19392"/>
    <cellStyle name="Total 4 5 5 2 2 2" xfId="36062"/>
    <cellStyle name="Total 4 5 5 2 3" xfId="22562"/>
    <cellStyle name="Total 4 5 5 2 3 2" xfId="39261"/>
    <cellStyle name="Total 4 5 5 2 4" xfId="25421"/>
    <cellStyle name="Total 4 5 5 2 4 2" xfId="42159"/>
    <cellStyle name="Total 4 5 5 2 5" xfId="30199"/>
    <cellStyle name="Total 4 5 5 3" xfId="17075"/>
    <cellStyle name="Total 4 5 5 3 2" xfId="33750"/>
    <cellStyle name="Total 4 5 5 4" xfId="16264"/>
    <cellStyle name="Total 4 5 5 4 2" xfId="32929"/>
    <cellStyle name="Total 4 5 5 5" xfId="24292"/>
    <cellStyle name="Total 4 5 5 5 2" xfId="41009"/>
    <cellStyle name="Total 4 5 5 6" xfId="27608"/>
    <cellStyle name="Total 4 5 5 7" xfId="10833"/>
    <cellStyle name="Total 4 5 6" xfId="12363"/>
    <cellStyle name="Total 4 5 6 2" xfId="15037"/>
    <cellStyle name="Total 4 5 6 2 2" xfId="20747"/>
    <cellStyle name="Total 4 5 6 2 2 2" xfId="37416"/>
    <cellStyle name="Total 4 5 6 2 3" xfId="23874"/>
    <cellStyle name="Total 4 5 6 2 3 2" xfId="40585"/>
    <cellStyle name="Total 4 5 6 2 4" xfId="26615"/>
    <cellStyle name="Total 4 5 6 2 4 2" xfId="43356"/>
    <cellStyle name="Total 4 5 6 2 5" xfId="31708"/>
    <cellStyle name="Total 4 5 6 3" xfId="18459"/>
    <cellStyle name="Total 4 5 6 3 2" xfId="35136"/>
    <cellStyle name="Total 4 5 6 4" xfId="21701"/>
    <cellStyle name="Total 4 5 6 4 2" xfId="38376"/>
    <cellStyle name="Total 4 5 6 5" xfId="24708"/>
    <cellStyle name="Total 4 5 6 5 2" xfId="41429"/>
    <cellStyle name="Total 4 5 6 6" xfId="29110"/>
    <cellStyle name="Total 4 5 7" xfId="13261"/>
    <cellStyle name="Total 4 5 7 2" xfId="19183"/>
    <cellStyle name="Total 4 5 7 2 2" xfId="35854"/>
    <cellStyle name="Total 4 5 7 3" xfId="22370"/>
    <cellStyle name="Total 4 5 7 3 2" xfId="39063"/>
    <cellStyle name="Total 4 5 7 4" xfId="25250"/>
    <cellStyle name="Total 4 5 7 4 2" xfId="41986"/>
    <cellStyle name="Total 4 5 7 5" xfId="29937"/>
    <cellStyle name="Total 4 5 8" xfId="16856"/>
    <cellStyle name="Total 4 5 8 2" xfId="33531"/>
    <cellStyle name="Total 4 5 9" xfId="16588"/>
    <cellStyle name="Total 4 5 9 2" xfId="33261"/>
    <cellStyle name="Total 4 6" xfId="5978"/>
    <cellStyle name="Total 4 6 2" xfId="5979"/>
    <cellStyle name="Total 4 6 2 2" xfId="5980"/>
    <cellStyle name="Total 4 6 2 3" xfId="5981"/>
    <cellStyle name="Total 4 6 2 4" xfId="8542"/>
    <cellStyle name="Total 4 6 3" xfId="5982"/>
    <cellStyle name="Total 4 6 4" xfId="5983"/>
    <cellStyle name="Total 4 6 5" xfId="43836"/>
    <cellStyle name="Total 4 7" xfId="5984"/>
    <cellStyle name="Total 4 7 2" xfId="5985"/>
    <cellStyle name="Total 4 7 2 2" xfId="5986"/>
    <cellStyle name="Total 4 7 2 3" xfId="5987"/>
    <cellStyle name="Total 4 7 3" xfId="5988"/>
    <cellStyle name="Total 4 7 4" xfId="5989"/>
    <cellStyle name="Total 4 7 5" xfId="8543"/>
    <cellStyle name="Total 4 7 6" xfId="43868"/>
    <cellStyle name="Total 4 8" xfId="5990"/>
    <cellStyle name="Total 4 8 2" xfId="5991"/>
    <cellStyle name="Total 4 8 2 2" xfId="5992"/>
    <cellStyle name="Total 4 8 2 3" xfId="5993"/>
    <cellStyle name="Total 4 8 3" xfId="5994"/>
    <cellStyle name="Total 4 8 4" xfId="5995"/>
    <cellStyle name="Total 4 8 5" xfId="8544"/>
    <cellStyle name="Total 4 9" xfId="5996"/>
    <cellStyle name="Total 4 9 2" xfId="5997"/>
    <cellStyle name="Total 4 9 2 2" xfId="5998"/>
    <cellStyle name="Total 4 9 2 3" xfId="5999"/>
    <cellStyle name="Total 4 9 3" xfId="6000"/>
    <cellStyle name="Total 4 9 4" xfId="6001"/>
    <cellStyle name="Total 4 9 5" xfId="8545"/>
    <cellStyle name="Total 5" xfId="6002"/>
    <cellStyle name="Total 5 10" xfId="16685"/>
    <cellStyle name="Total 5 10 2" xfId="33359"/>
    <cellStyle name="Total 5 11" xfId="16032"/>
    <cellStyle name="Total 5 11 2" xfId="32698"/>
    <cellStyle name="Total 5 12" xfId="16106"/>
    <cellStyle name="Total 5 12 2" xfId="32770"/>
    <cellStyle name="Total 5 13" xfId="27217"/>
    <cellStyle name="Total 5 14" xfId="43837"/>
    <cellStyle name="Total 5 15" xfId="43869"/>
    <cellStyle name="Total 5 16" xfId="10381"/>
    <cellStyle name="Total 5 2" xfId="6003"/>
    <cellStyle name="Total 5 2 10" xfId="27288"/>
    <cellStyle name="Total 5 2 11" xfId="10505"/>
    <cellStyle name="Total 5 2 2" xfId="6004"/>
    <cellStyle name="Total 5 2 2 10" xfId="11367"/>
    <cellStyle name="Total 5 2 2 2" xfId="6005"/>
    <cellStyle name="Total 5 2 2 2 2" xfId="14505"/>
    <cellStyle name="Total 5 2 2 2 2 2" xfId="20268"/>
    <cellStyle name="Total 5 2 2 2 2 2 2" xfId="36937"/>
    <cellStyle name="Total 5 2 2 2 2 3" xfId="23409"/>
    <cellStyle name="Total 5 2 2 2 2 3 2" xfId="40117"/>
    <cellStyle name="Total 5 2 2 2 2 4" xfId="26191"/>
    <cellStyle name="Total 5 2 2 2 2 4 2" xfId="42931"/>
    <cellStyle name="Total 5 2 2 2 2 5" xfId="31177"/>
    <cellStyle name="Total 5 2 2 2 3" xfId="17982"/>
    <cellStyle name="Total 5 2 2 2 3 2" xfId="34658"/>
    <cellStyle name="Total 5 2 2 2 4" xfId="18681"/>
    <cellStyle name="Total 5 2 2 2 4 2" xfId="35358"/>
    <cellStyle name="Total 5 2 2 2 5" xfId="24179"/>
    <cellStyle name="Total 5 2 2 2 5 2" xfId="40896"/>
    <cellStyle name="Total 5 2 2 2 6" xfId="28580"/>
    <cellStyle name="Total 5 2 2 2 7" xfId="11831"/>
    <cellStyle name="Total 5 2 2 3" xfId="6006"/>
    <cellStyle name="Total 5 2 2 3 2" xfId="14759"/>
    <cellStyle name="Total 5 2 2 3 2 2" xfId="20522"/>
    <cellStyle name="Total 5 2 2 3 2 2 2" xfId="37190"/>
    <cellStyle name="Total 5 2 2 3 2 3" xfId="23661"/>
    <cellStyle name="Total 5 2 2 3 2 3 2" xfId="40371"/>
    <cellStyle name="Total 5 2 2 3 2 4" xfId="26444"/>
    <cellStyle name="Total 5 2 2 3 2 4 2" xfId="43185"/>
    <cellStyle name="Total 5 2 2 3 2 5" xfId="31430"/>
    <cellStyle name="Total 5 2 2 3 3" xfId="18236"/>
    <cellStyle name="Total 5 2 2 3 3 2" xfId="34911"/>
    <cellStyle name="Total 5 2 2 3 4" xfId="21488"/>
    <cellStyle name="Total 5 2 2 3 4 2" xfId="38162"/>
    <cellStyle name="Total 5 2 2 3 5" xfId="24538"/>
    <cellStyle name="Total 5 2 2 3 5 2" xfId="41258"/>
    <cellStyle name="Total 5 2 2 3 6" xfId="28832"/>
    <cellStyle name="Total 5 2 2 3 7" xfId="12085"/>
    <cellStyle name="Total 5 2 2 4" xfId="12881"/>
    <cellStyle name="Total 5 2 2 4 2" xfId="15494"/>
    <cellStyle name="Total 5 2 2 4 2 2" xfId="21125"/>
    <cellStyle name="Total 5 2 2 4 2 2 2" xfId="37794"/>
    <cellStyle name="Total 5 2 2 4 2 3" xfId="24237"/>
    <cellStyle name="Total 5 2 2 4 2 3 2" xfId="40954"/>
    <cellStyle name="Total 5 2 2 4 2 4" xfId="26943"/>
    <cellStyle name="Total 5 2 2 4 2 4 2" xfId="43684"/>
    <cellStyle name="Total 5 2 2 4 2 5" xfId="32165"/>
    <cellStyle name="Total 5 2 2 4 3" xfId="18884"/>
    <cellStyle name="Total 5 2 2 4 3 2" xfId="35562"/>
    <cellStyle name="Total 5 2 2 4 4" xfId="22092"/>
    <cellStyle name="Total 5 2 2 4 4 2" xfId="38774"/>
    <cellStyle name="Total 5 2 2 4 5" xfId="25030"/>
    <cellStyle name="Total 5 2 2 4 5 2" xfId="41757"/>
    <cellStyle name="Total 5 2 2 4 6" xfId="29567"/>
    <cellStyle name="Total 5 2 2 5" xfId="14042"/>
    <cellStyle name="Total 5 2 2 5 2" xfId="19829"/>
    <cellStyle name="Total 5 2 2 5 2 2" xfId="36499"/>
    <cellStyle name="Total 5 2 2 5 3" xfId="22977"/>
    <cellStyle name="Total 5 2 2 5 3 2" xfId="39679"/>
    <cellStyle name="Total 5 2 2 5 4" xfId="25773"/>
    <cellStyle name="Total 5 2 2 5 4 2" xfId="42512"/>
    <cellStyle name="Total 5 2 2 5 5" xfId="30715"/>
    <cellStyle name="Total 5 2 2 6" xfId="17538"/>
    <cellStyle name="Total 5 2 2 6 2" xfId="34215"/>
    <cellStyle name="Total 5 2 2 7" xfId="19416"/>
    <cellStyle name="Total 5 2 2 7 2" xfId="36086"/>
    <cellStyle name="Total 5 2 2 8" xfId="16668"/>
    <cellStyle name="Total 5 2 2 8 2" xfId="33341"/>
    <cellStyle name="Total 5 2 2 9" xfId="28123"/>
    <cellStyle name="Total 5 2 3" xfId="6007"/>
    <cellStyle name="Total 5 2 3 2" xfId="13605"/>
    <cellStyle name="Total 5 2 3 2 2" xfId="19467"/>
    <cellStyle name="Total 5 2 3 2 2 2" xfId="36137"/>
    <cellStyle name="Total 5 2 3 2 3" xfId="22634"/>
    <cellStyle name="Total 5 2 3 2 3 2" xfId="39334"/>
    <cellStyle name="Total 5 2 3 2 4" xfId="25484"/>
    <cellStyle name="Total 5 2 3 2 4 2" xfId="42222"/>
    <cellStyle name="Total 5 2 3 2 5" xfId="30279"/>
    <cellStyle name="Total 5 2 3 3" xfId="17155"/>
    <cellStyle name="Total 5 2 3 3 2" xfId="33831"/>
    <cellStyle name="Total 5 2 3 4" xfId="16555"/>
    <cellStyle name="Total 5 2 3 4 2" xfId="33228"/>
    <cellStyle name="Total 5 2 3 5" xfId="16149"/>
    <cellStyle name="Total 5 2 3 5 2" xfId="32814"/>
    <cellStyle name="Total 5 2 3 6" xfId="27687"/>
    <cellStyle name="Total 5 2 3 7" xfId="10915"/>
    <cellStyle name="Total 5 2 4" xfId="6008"/>
    <cellStyle name="Total 5 2 4 2" xfId="14205"/>
    <cellStyle name="Total 5 2 4 2 2" xfId="19968"/>
    <cellStyle name="Total 5 2 4 2 2 2" xfId="36638"/>
    <cellStyle name="Total 5 2 4 2 3" xfId="23114"/>
    <cellStyle name="Total 5 2 4 2 3 2" xfId="39817"/>
    <cellStyle name="Total 5 2 4 2 4" xfId="25893"/>
    <cellStyle name="Total 5 2 4 2 4 2" xfId="42632"/>
    <cellStyle name="Total 5 2 4 2 5" xfId="30878"/>
    <cellStyle name="Total 5 2 4 3" xfId="17682"/>
    <cellStyle name="Total 5 2 4 3 2" xfId="34359"/>
    <cellStyle name="Total 5 2 4 4" xfId="18773"/>
    <cellStyle name="Total 5 2 4 4 2" xfId="35451"/>
    <cellStyle name="Total 5 2 4 5" xfId="22779"/>
    <cellStyle name="Total 5 2 4 5 2" xfId="39480"/>
    <cellStyle name="Total 5 2 4 6" xfId="28285"/>
    <cellStyle name="Total 5 2 4 7" xfId="11531"/>
    <cellStyle name="Total 5 2 5" xfId="8546"/>
    <cellStyle name="Total 5 2 5 2" xfId="14977"/>
    <cellStyle name="Total 5 2 5 2 2" xfId="20695"/>
    <cellStyle name="Total 5 2 5 2 2 2" xfId="37363"/>
    <cellStyle name="Total 5 2 5 2 3" xfId="23825"/>
    <cellStyle name="Total 5 2 5 2 3 2" xfId="40536"/>
    <cellStyle name="Total 5 2 5 2 4" xfId="26576"/>
    <cellStyle name="Total 5 2 5 2 4 2" xfId="43317"/>
    <cellStyle name="Total 5 2 5 2 5" xfId="31648"/>
    <cellStyle name="Total 5 2 5 3" xfId="18408"/>
    <cellStyle name="Total 5 2 5 3 2" xfId="35083"/>
    <cellStyle name="Total 5 2 5 4" xfId="21651"/>
    <cellStyle name="Total 5 2 5 4 2" xfId="38326"/>
    <cellStyle name="Total 5 2 5 5" xfId="24669"/>
    <cellStyle name="Total 5 2 5 5 2" xfId="41390"/>
    <cellStyle name="Total 5 2 5 6" xfId="29050"/>
    <cellStyle name="Total 5 2 5 7" xfId="12303"/>
    <cellStyle name="Total 5 2 6" xfId="13201"/>
    <cellStyle name="Total 5 2 6 2" xfId="19130"/>
    <cellStyle name="Total 5 2 6 2 2" xfId="35801"/>
    <cellStyle name="Total 5 2 6 3" xfId="22322"/>
    <cellStyle name="Total 5 2 6 3 2" xfId="39015"/>
    <cellStyle name="Total 5 2 6 4" xfId="25211"/>
    <cellStyle name="Total 5 2 6 4 2" xfId="41947"/>
    <cellStyle name="Total 5 2 6 5" xfId="29877"/>
    <cellStyle name="Total 5 2 7" xfId="16792"/>
    <cellStyle name="Total 5 2 7 2" xfId="33466"/>
    <cellStyle name="Total 5 2 8" xfId="17410"/>
    <cellStyle name="Total 5 2 8 2" xfId="34086"/>
    <cellStyle name="Total 5 2 9" xfId="24358"/>
    <cellStyle name="Total 5 2 9 2" xfId="41076"/>
    <cellStyle name="Total 5 3" xfId="6009"/>
    <cellStyle name="Total 5 3 10" xfId="27293"/>
    <cellStyle name="Total 5 3 11" xfId="10514"/>
    <cellStyle name="Total 5 3 2" xfId="6010"/>
    <cellStyle name="Total 5 3 2 10" xfId="11375"/>
    <cellStyle name="Total 5 3 2 2" xfId="11836"/>
    <cellStyle name="Total 5 3 2 2 2" xfId="14510"/>
    <cellStyle name="Total 5 3 2 2 2 2" xfId="20273"/>
    <cellStyle name="Total 5 3 2 2 2 2 2" xfId="36942"/>
    <cellStyle name="Total 5 3 2 2 2 3" xfId="23414"/>
    <cellStyle name="Total 5 3 2 2 2 3 2" xfId="40122"/>
    <cellStyle name="Total 5 3 2 2 2 4" xfId="26196"/>
    <cellStyle name="Total 5 3 2 2 2 4 2" xfId="42936"/>
    <cellStyle name="Total 5 3 2 2 2 5" xfId="31182"/>
    <cellStyle name="Total 5 3 2 2 3" xfId="17987"/>
    <cellStyle name="Total 5 3 2 2 3 2" xfId="34663"/>
    <cellStyle name="Total 5 3 2 2 4" xfId="9962"/>
    <cellStyle name="Total 5 3 2 2 4 2" xfId="27085"/>
    <cellStyle name="Total 5 3 2 2 5" xfId="18381"/>
    <cellStyle name="Total 5 3 2 2 5 2" xfId="35056"/>
    <cellStyle name="Total 5 3 2 2 6" xfId="28585"/>
    <cellStyle name="Total 5 3 2 3" xfId="12090"/>
    <cellStyle name="Total 5 3 2 3 2" xfId="14764"/>
    <cellStyle name="Total 5 3 2 3 2 2" xfId="20527"/>
    <cellStyle name="Total 5 3 2 3 2 2 2" xfId="37195"/>
    <cellStyle name="Total 5 3 2 3 2 3" xfId="23666"/>
    <cellStyle name="Total 5 3 2 3 2 3 2" xfId="40376"/>
    <cellStyle name="Total 5 3 2 3 2 4" xfId="26449"/>
    <cellStyle name="Total 5 3 2 3 2 4 2" xfId="43190"/>
    <cellStyle name="Total 5 3 2 3 2 5" xfId="31435"/>
    <cellStyle name="Total 5 3 2 3 3" xfId="18241"/>
    <cellStyle name="Total 5 3 2 3 3 2" xfId="34916"/>
    <cellStyle name="Total 5 3 2 3 4" xfId="21493"/>
    <cellStyle name="Total 5 3 2 3 4 2" xfId="38167"/>
    <cellStyle name="Total 5 3 2 3 5" xfId="24543"/>
    <cellStyle name="Total 5 3 2 3 5 2" xfId="41263"/>
    <cellStyle name="Total 5 3 2 3 6" xfId="28837"/>
    <cellStyle name="Total 5 3 2 4" xfId="12886"/>
    <cellStyle name="Total 5 3 2 4 2" xfId="15499"/>
    <cellStyle name="Total 5 3 2 4 2 2" xfId="21130"/>
    <cellStyle name="Total 5 3 2 4 2 2 2" xfId="37799"/>
    <cellStyle name="Total 5 3 2 4 2 3" xfId="24242"/>
    <cellStyle name="Total 5 3 2 4 2 3 2" xfId="40959"/>
    <cellStyle name="Total 5 3 2 4 2 4" xfId="26948"/>
    <cellStyle name="Total 5 3 2 4 2 4 2" xfId="43689"/>
    <cellStyle name="Total 5 3 2 4 2 5" xfId="32170"/>
    <cellStyle name="Total 5 3 2 4 3" xfId="18889"/>
    <cellStyle name="Total 5 3 2 4 3 2" xfId="35567"/>
    <cellStyle name="Total 5 3 2 4 4" xfId="22097"/>
    <cellStyle name="Total 5 3 2 4 4 2" xfId="38779"/>
    <cellStyle name="Total 5 3 2 4 5" xfId="25035"/>
    <cellStyle name="Total 5 3 2 4 5 2" xfId="41762"/>
    <cellStyle name="Total 5 3 2 4 6" xfId="29572"/>
    <cellStyle name="Total 5 3 2 5" xfId="14047"/>
    <cellStyle name="Total 5 3 2 5 2" xfId="19834"/>
    <cellStyle name="Total 5 3 2 5 2 2" xfId="36504"/>
    <cellStyle name="Total 5 3 2 5 3" xfId="22982"/>
    <cellStyle name="Total 5 3 2 5 3 2" xfId="39684"/>
    <cellStyle name="Total 5 3 2 5 4" xfId="25778"/>
    <cellStyle name="Total 5 3 2 5 4 2" xfId="42517"/>
    <cellStyle name="Total 5 3 2 5 5" xfId="30720"/>
    <cellStyle name="Total 5 3 2 6" xfId="17546"/>
    <cellStyle name="Total 5 3 2 6 2" xfId="34223"/>
    <cellStyle name="Total 5 3 2 7" xfId="16503"/>
    <cellStyle name="Total 5 3 2 7 2" xfId="33175"/>
    <cellStyle name="Total 5 3 2 8" xfId="22141"/>
    <cellStyle name="Total 5 3 2 8 2" xfId="38824"/>
    <cellStyle name="Total 5 3 2 9" xfId="28128"/>
    <cellStyle name="Total 5 3 3" xfId="6011"/>
    <cellStyle name="Total 5 3 3 2" xfId="13610"/>
    <cellStyle name="Total 5 3 3 2 2" xfId="19472"/>
    <cellStyle name="Total 5 3 3 2 2 2" xfId="36142"/>
    <cellStyle name="Total 5 3 3 2 3" xfId="22639"/>
    <cellStyle name="Total 5 3 3 2 3 2" xfId="39339"/>
    <cellStyle name="Total 5 3 3 2 4" xfId="25489"/>
    <cellStyle name="Total 5 3 3 2 4 2" xfId="42227"/>
    <cellStyle name="Total 5 3 3 2 5" xfId="30284"/>
    <cellStyle name="Total 5 3 3 3" xfId="17163"/>
    <cellStyle name="Total 5 3 3 3 2" xfId="33839"/>
    <cellStyle name="Total 5 3 3 4" xfId="15859"/>
    <cellStyle name="Total 5 3 3 4 2" xfId="32523"/>
    <cellStyle name="Total 5 3 3 5" xfId="16151"/>
    <cellStyle name="Total 5 3 3 5 2" xfId="32816"/>
    <cellStyle name="Total 5 3 3 6" xfId="27692"/>
    <cellStyle name="Total 5 3 3 7" xfId="10923"/>
    <cellStyle name="Total 5 3 4" xfId="8547"/>
    <cellStyle name="Total 5 3 4 2" xfId="14210"/>
    <cellStyle name="Total 5 3 4 2 2" xfId="19973"/>
    <cellStyle name="Total 5 3 4 2 2 2" xfId="36643"/>
    <cellStyle name="Total 5 3 4 2 3" xfId="23119"/>
    <cellStyle name="Total 5 3 4 2 3 2" xfId="39822"/>
    <cellStyle name="Total 5 3 4 2 4" xfId="25898"/>
    <cellStyle name="Total 5 3 4 2 4 2" xfId="42637"/>
    <cellStyle name="Total 5 3 4 2 5" xfId="30883"/>
    <cellStyle name="Total 5 3 4 3" xfId="17687"/>
    <cellStyle name="Total 5 3 4 3 2" xfId="34364"/>
    <cellStyle name="Total 5 3 4 4" xfId="19477"/>
    <cellStyle name="Total 5 3 4 4 2" xfId="36147"/>
    <cellStyle name="Total 5 3 4 5" xfId="16450"/>
    <cellStyle name="Total 5 3 4 5 2" xfId="33120"/>
    <cellStyle name="Total 5 3 4 6" xfId="28290"/>
    <cellStyle name="Total 5 3 4 7" xfId="11536"/>
    <cellStyle name="Total 5 3 5" xfId="12308"/>
    <cellStyle name="Total 5 3 5 2" xfId="14982"/>
    <cellStyle name="Total 5 3 5 2 2" xfId="20700"/>
    <cellStyle name="Total 5 3 5 2 2 2" xfId="37368"/>
    <cellStyle name="Total 5 3 5 2 3" xfId="23830"/>
    <cellStyle name="Total 5 3 5 2 3 2" xfId="40541"/>
    <cellStyle name="Total 5 3 5 2 4" xfId="26581"/>
    <cellStyle name="Total 5 3 5 2 4 2" xfId="43322"/>
    <cellStyle name="Total 5 3 5 2 5" xfId="31653"/>
    <cellStyle name="Total 5 3 5 3" xfId="18413"/>
    <cellStyle name="Total 5 3 5 3 2" xfId="35088"/>
    <cellStyle name="Total 5 3 5 4" xfId="21656"/>
    <cellStyle name="Total 5 3 5 4 2" xfId="38331"/>
    <cellStyle name="Total 5 3 5 5" xfId="24674"/>
    <cellStyle name="Total 5 3 5 5 2" xfId="41395"/>
    <cellStyle name="Total 5 3 5 6" xfId="29055"/>
    <cellStyle name="Total 5 3 6" xfId="13206"/>
    <cellStyle name="Total 5 3 6 2" xfId="19135"/>
    <cellStyle name="Total 5 3 6 2 2" xfId="35806"/>
    <cellStyle name="Total 5 3 6 3" xfId="22327"/>
    <cellStyle name="Total 5 3 6 3 2" xfId="39020"/>
    <cellStyle name="Total 5 3 6 4" xfId="25216"/>
    <cellStyle name="Total 5 3 6 4 2" xfId="41952"/>
    <cellStyle name="Total 5 3 6 5" xfId="29882"/>
    <cellStyle name="Total 5 3 7" xfId="16801"/>
    <cellStyle name="Total 5 3 7 2" xfId="33475"/>
    <cellStyle name="Total 5 3 8" xfId="16003"/>
    <cellStyle name="Total 5 3 8 2" xfId="32669"/>
    <cellStyle name="Total 5 3 9" xfId="15853"/>
    <cellStyle name="Total 5 3 9 2" xfId="32517"/>
    <cellStyle name="Total 5 4" xfId="6012"/>
    <cellStyle name="Total 5 4 10" xfId="16382"/>
    <cellStyle name="Total 5 4 10 2" xfId="33050"/>
    <cellStyle name="Total 5 4 11" xfId="27349"/>
    <cellStyle name="Total 5 4 12" xfId="10573"/>
    <cellStyle name="Total 5 4 2" xfId="6013"/>
    <cellStyle name="Total 5 4 2 10" xfId="11429"/>
    <cellStyle name="Total 5 4 2 2" xfId="6014"/>
    <cellStyle name="Total 5 4 2 2 2" xfId="14549"/>
    <cellStyle name="Total 5 4 2 2 2 2" xfId="20312"/>
    <cellStyle name="Total 5 4 2 2 2 2 2" xfId="36981"/>
    <cellStyle name="Total 5 4 2 2 2 3" xfId="23453"/>
    <cellStyle name="Total 5 4 2 2 2 3 2" xfId="40161"/>
    <cellStyle name="Total 5 4 2 2 2 4" xfId="26235"/>
    <cellStyle name="Total 5 4 2 2 2 4 2" xfId="42975"/>
    <cellStyle name="Total 5 4 2 2 2 5" xfId="31221"/>
    <cellStyle name="Total 5 4 2 2 3" xfId="18026"/>
    <cellStyle name="Total 5 4 2 2 3 2" xfId="34702"/>
    <cellStyle name="Total 5 4 2 2 4" xfId="21280"/>
    <cellStyle name="Total 5 4 2 2 4 2" xfId="37952"/>
    <cellStyle name="Total 5 4 2 2 5" xfId="16080"/>
    <cellStyle name="Total 5 4 2 2 5 2" xfId="32748"/>
    <cellStyle name="Total 5 4 2 2 6" xfId="28624"/>
    <cellStyle name="Total 5 4 2 2 7" xfId="11875"/>
    <cellStyle name="Total 5 4 2 3" xfId="6015"/>
    <cellStyle name="Total 5 4 2 3 2" xfId="14799"/>
    <cellStyle name="Total 5 4 2 3 2 2" xfId="20562"/>
    <cellStyle name="Total 5 4 2 3 2 2 2" xfId="37230"/>
    <cellStyle name="Total 5 4 2 3 2 3" xfId="23701"/>
    <cellStyle name="Total 5 4 2 3 2 3 2" xfId="40411"/>
    <cellStyle name="Total 5 4 2 3 2 4" xfId="26484"/>
    <cellStyle name="Total 5 4 2 3 2 4 2" xfId="43225"/>
    <cellStyle name="Total 5 4 2 3 2 5" xfId="31470"/>
    <cellStyle name="Total 5 4 2 3 3" xfId="18276"/>
    <cellStyle name="Total 5 4 2 3 3 2" xfId="34951"/>
    <cellStyle name="Total 5 4 2 3 4" xfId="21528"/>
    <cellStyle name="Total 5 4 2 3 4 2" xfId="38202"/>
    <cellStyle name="Total 5 4 2 3 5" xfId="24578"/>
    <cellStyle name="Total 5 4 2 3 5 2" xfId="41298"/>
    <cellStyle name="Total 5 4 2 3 6" xfId="28872"/>
    <cellStyle name="Total 5 4 2 3 7" xfId="12125"/>
    <cellStyle name="Total 5 4 2 4" xfId="12943"/>
    <cellStyle name="Total 5 4 2 4 2" xfId="15555"/>
    <cellStyle name="Total 5 4 2 4 2 2" xfId="21177"/>
    <cellStyle name="Total 5 4 2 4 2 2 2" xfId="37847"/>
    <cellStyle name="Total 5 4 2 4 2 3" xfId="24290"/>
    <cellStyle name="Total 5 4 2 4 2 3 2" xfId="41007"/>
    <cellStyle name="Total 5 4 2 4 2 4" xfId="26983"/>
    <cellStyle name="Total 5 4 2 4 2 4 2" xfId="43724"/>
    <cellStyle name="Total 5 4 2 4 2 5" xfId="32226"/>
    <cellStyle name="Total 5 4 2 4 3" xfId="18936"/>
    <cellStyle name="Total 5 4 2 4 3 2" xfId="35615"/>
    <cellStyle name="Total 5 4 2 4 4" xfId="22145"/>
    <cellStyle name="Total 5 4 2 4 4 2" xfId="38828"/>
    <cellStyle name="Total 5 4 2 4 5" xfId="25070"/>
    <cellStyle name="Total 5 4 2 4 5 2" xfId="41797"/>
    <cellStyle name="Total 5 4 2 4 6" xfId="29628"/>
    <cellStyle name="Total 5 4 2 5" xfId="14103"/>
    <cellStyle name="Total 5 4 2 5 2" xfId="19881"/>
    <cellStyle name="Total 5 4 2 5 2 2" xfId="36551"/>
    <cellStyle name="Total 5 4 2 5 3" xfId="23031"/>
    <cellStyle name="Total 5 4 2 5 3 2" xfId="39733"/>
    <cellStyle name="Total 5 4 2 5 4" xfId="25813"/>
    <cellStyle name="Total 5 4 2 5 4 2" xfId="42552"/>
    <cellStyle name="Total 5 4 2 5 5" xfId="30776"/>
    <cellStyle name="Total 5 4 2 6" xfId="17597"/>
    <cellStyle name="Total 5 4 2 6 2" xfId="34274"/>
    <cellStyle name="Total 5 4 2 7" xfId="16500"/>
    <cellStyle name="Total 5 4 2 7 2" xfId="33172"/>
    <cellStyle name="Total 5 4 2 8" xfId="21201"/>
    <cellStyle name="Total 5 4 2 8 2" xfId="37872"/>
    <cellStyle name="Total 5 4 2 9" xfId="28184"/>
    <cellStyle name="Total 5 4 3" xfId="6016"/>
    <cellStyle name="Total 5 4 3 2" xfId="13666"/>
    <cellStyle name="Total 5 4 3 2 2" xfId="19522"/>
    <cellStyle name="Total 5 4 3 2 2 2" xfId="36192"/>
    <cellStyle name="Total 5 4 3 2 3" xfId="22683"/>
    <cellStyle name="Total 5 4 3 2 3 2" xfId="39383"/>
    <cellStyle name="Total 5 4 3 2 4" xfId="25524"/>
    <cellStyle name="Total 5 4 3 2 4 2" xfId="42262"/>
    <cellStyle name="Total 5 4 3 2 5" xfId="30340"/>
    <cellStyle name="Total 5 4 3 3" xfId="17212"/>
    <cellStyle name="Total 5 4 3 3 2" xfId="33889"/>
    <cellStyle name="Total 5 4 3 4" xfId="15835"/>
    <cellStyle name="Total 5 4 3 4 2" xfId="32499"/>
    <cellStyle name="Total 5 4 3 5" xfId="21872"/>
    <cellStyle name="Total 5 4 3 5 2" xfId="38551"/>
    <cellStyle name="Total 5 4 3 6" xfId="27748"/>
    <cellStyle name="Total 5 4 3 7" xfId="10978"/>
    <cellStyle name="Total 5 4 4" xfId="6017"/>
    <cellStyle name="Total 5 4 4 2" xfId="14249"/>
    <cellStyle name="Total 5 4 4 2 2" xfId="20012"/>
    <cellStyle name="Total 5 4 4 2 2 2" xfId="36682"/>
    <cellStyle name="Total 5 4 4 2 3" xfId="23158"/>
    <cellStyle name="Total 5 4 4 2 3 2" xfId="39861"/>
    <cellStyle name="Total 5 4 4 2 4" xfId="25937"/>
    <cellStyle name="Total 5 4 4 2 4 2" xfId="42676"/>
    <cellStyle name="Total 5 4 4 2 5" xfId="30922"/>
    <cellStyle name="Total 5 4 4 3" xfId="17726"/>
    <cellStyle name="Total 5 4 4 3 2" xfId="34403"/>
    <cellStyle name="Total 5 4 4 4" xfId="15725"/>
    <cellStyle name="Total 5 4 4 4 2" xfId="32386"/>
    <cellStyle name="Total 5 4 4 5" xfId="22271"/>
    <cellStyle name="Total 5 4 4 5 2" xfId="38964"/>
    <cellStyle name="Total 5 4 4 6" xfId="28329"/>
    <cellStyle name="Total 5 4 4 7" xfId="11575"/>
    <cellStyle name="Total 5 4 5" xfId="10834"/>
    <cellStyle name="Total 5 4 5 2" xfId="13526"/>
    <cellStyle name="Total 5 4 5 2 2" xfId="19393"/>
    <cellStyle name="Total 5 4 5 2 2 2" xfId="36063"/>
    <cellStyle name="Total 5 4 5 2 3" xfId="22563"/>
    <cellStyle name="Total 5 4 5 2 3 2" xfId="39262"/>
    <cellStyle name="Total 5 4 5 2 4" xfId="25422"/>
    <cellStyle name="Total 5 4 5 2 4 2" xfId="42160"/>
    <cellStyle name="Total 5 4 5 2 5" xfId="30200"/>
    <cellStyle name="Total 5 4 5 3" xfId="17076"/>
    <cellStyle name="Total 5 4 5 3 2" xfId="33751"/>
    <cellStyle name="Total 5 4 5 4" xfId="16263"/>
    <cellStyle name="Total 5 4 5 4 2" xfId="32928"/>
    <cellStyle name="Total 5 4 5 5" xfId="22147"/>
    <cellStyle name="Total 5 4 5 5 2" xfId="38830"/>
    <cellStyle name="Total 5 4 5 6" xfId="27609"/>
    <cellStyle name="Total 5 4 6" xfId="12364"/>
    <cellStyle name="Total 5 4 6 2" xfId="15038"/>
    <cellStyle name="Total 5 4 6 2 2" xfId="20748"/>
    <cellStyle name="Total 5 4 6 2 2 2" xfId="37417"/>
    <cellStyle name="Total 5 4 6 2 3" xfId="23875"/>
    <cellStyle name="Total 5 4 6 2 3 2" xfId="40586"/>
    <cellStyle name="Total 5 4 6 2 4" xfId="26616"/>
    <cellStyle name="Total 5 4 6 2 4 2" xfId="43357"/>
    <cellStyle name="Total 5 4 6 2 5" xfId="31709"/>
    <cellStyle name="Total 5 4 6 3" xfId="18460"/>
    <cellStyle name="Total 5 4 6 3 2" xfId="35137"/>
    <cellStyle name="Total 5 4 6 4" xfId="21702"/>
    <cellStyle name="Total 5 4 6 4 2" xfId="38377"/>
    <cellStyle name="Total 5 4 6 5" xfId="24709"/>
    <cellStyle name="Total 5 4 6 5 2" xfId="41430"/>
    <cellStyle name="Total 5 4 6 6" xfId="29111"/>
    <cellStyle name="Total 5 4 7" xfId="13262"/>
    <cellStyle name="Total 5 4 7 2" xfId="19184"/>
    <cellStyle name="Total 5 4 7 2 2" xfId="35855"/>
    <cellStyle name="Total 5 4 7 3" xfId="22371"/>
    <cellStyle name="Total 5 4 7 3 2" xfId="39064"/>
    <cellStyle name="Total 5 4 7 4" xfId="25251"/>
    <cellStyle name="Total 5 4 7 4 2" xfId="41987"/>
    <cellStyle name="Total 5 4 7 5" xfId="29938"/>
    <cellStyle name="Total 5 4 8" xfId="16857"/>
    <cellStyle name="Total 5 4 8 2" xfId="33532"/>
    <cellStyle name="Total 5 4 9" xfId="16287"/>
    <cellStyle name="Total 5 4 9 2" xfId="32953"/>
    <cellStyle name="Total 5 5" xfId="6018"/>
    <cellStyle name="Total 5 5 10" xfId="11295"/>
    <cellStyle name="Total 5 5 2" xfId="11773"/>
    <cellStyle name="Total 5 5 2 2" xfId="14447"/>
    <cellStyle name="Total 5 5 2 2 2" xfId="20210"/>
    <cellStyle name="Total 5 5 2 2 2 2" xfId="36879"/>
    <cellStyle name="Total 5 5 2 2 3" xfId="23351"/>
    <cellStyle name="Total 5 5 2 2 3 2" xfId="40059"/>
    <cellStyle name="Total 5 5 2 2 4" xfId="26133"/>
    <cellStyle name="Total 5 5 2 2 4 2" xfId="42873"/>
    <cellStyle name="Total 5 5 2 2 5" xfId="31119"/>
    <cellStyle name="Total 5 5 2 3" xfId="17924"/>
    <cellStyle name="Total 5 5 2 3 2" xfId="34600"/>
    <cellStyle name="Total 5 5 2 4" xfId="16473"/>
    <cellStyle name="Total 5 5 2 4 2" xfId="33143"/>
    <cellStyle name="Total 5 5 2 5" xfId="18857"/>
    <cellStyle name="Total 5 5 2 5 2" xfId="35535"/>
    <cellStyle name="Total 5 5 2 6" xfId="28522"/>
    <cellStyle name="Total 5 5 3" xfId="12031"/>
    <cellStyle name="Total 5 5 3 2" xfId="14705"/>
    <cellStyle name="Total 5 5 3 2 2" xfId="20468"/>
    <cellStyle name="Total 5 5 3 2 2 2" xfId="37136"/>
    <cellStyle name="Total 5 5 3 2 3" xfId="23607"/>
    <cellStyle name="Total 5 5 3 2 3 2" xfId="40317"/>
    <cellStyle name="Total 5 5 3 2 4" xfId="26390"/>
    <cellStyle name="Total 5 5 3 2 4 2" xfId="43131"/>
    <cellStyle name="Total 5 5 3 2 5" xfId="31376"/>
    <cellStyle name="Total 5 5 3 3" xfId="18182"/>
    <cellStyle name="Total 5 5 3 3 2" xfId="34857"/>
    <cellStyle name="Total 5 5 3 4" xfId="21434"/>
    <cellStyle name="Total 5 5 3 4 2" xfId="38108"/>
    <cellStyle name="Total 5 5 3 5" xfId="24484"/>
    <cellStyle name="Total 5 5 3 5 2" xfId="41204"/>
    <cellStyle name="Total 5 5 3 6" xfId="28778"/>
    <cellStyle name="Total 5 5 4" xfId="12809"/>
    <cellStyle name="Total 5 5 4 2" xfId="15423"/>
    <cellStyle name="Total 5 5 4 2 2" xfId="21061"/>
    <cellStyle name="Total 5 5 4 2 2 2" xfId="37730"/>
    <cellStyle name="Total 5 5 4 2 3" xfId="24171"/>
    <cellStyle name="Total 5 5 4 2 3 2" xfId="40888"/>
    <cellStyle name="Total 5 5 4 2 4" xfId="26889"/>
    <cellStyle name="Total 5 5 4 2 4 2" xfId="43630"/>
    <cellStyle name="Total 5 5 4 2 5" xfId="32094"/>
    <cellStyle name="Total 5 5 4 3" xfId="18819"/>
    <cellStyle name="Total 5 5 4 3 2" xfId="35497"/>
    <cellStyle name="Total 5 5 4 4" xfId="22026"/>
    <cellStyle name="Total 5 5 4 4 2" xfId="38708"/>
    <cellStyle name="Total 5 5 4 5" xfId="24976"/>
    <cellStyle name="Total 5 5 4 5 2" xfId="41703"/>
    <cellStyle name="Total 5 5 4 6" xfId="29496"/>
    <cellStyle name="Total 5 5 5" xfId="13971"/>
    <cellStyle name="Total 5 5 5 2" xfId="19764"/>
    <cellStyle name="Total 5 5 5 2 2" xfId="36434"/>
    <cellStyle name="Total 5 5 5 3" xfId="22911"/>
    <cellStyle name="Total 5 5 5 3 2" xfId="39613"/>
    <cellStyle name="Total 5 5 5 4" xfId="25719"/>
    <cellStyle name="Total 5 5 5 4 2" xfId="42458"/>
    <cellStyle name="Total 5 5 5 5" xfId="30644"/>
    <cellStyle name="Total 5 5 6" xfId="17466"/>
    <cellStyle name="Total 5 5 6 2" xfId="34143"/>
    <cellStyle name="Total 5 5 7" xfId="17425"/>
    <cellStyle name="Total 5 5 7 2" xfId="34102"/>
    <cellStyle name="Total 5 5 8" xfId="18517"/>
    <cellStyle name="Total 5 5 8 2" xfId="35194"/>
    <cellStyle name="Total 5 5 9" xfId="28052"/>
    <cellStyle name="Total 5 6" xfId="6019"/>
    <cellStyle name="Total 5 6 2" xfId="13532"/>
    <cellStyle name="Total 5 6 2 2" xfId="19399"/>
    <cellStyle name="Total 5 6 2 2 2" xfId="36069"/>
    <cellStyle name="Total 5 6 2 3" xfId="22569"/>
    <cellStyle name="Total 5 6 2 3 2" xfId="39268"/>
    <cellStyle name="Total 5 6 2 4" xfId="25428"/>
    <cellStyle name="Total 5 6 2 4 2" xfId="42166"/>
    <cellStyle name="Total 5 6 2 5" xfId="30206"/>
    <cellStyle name="Total 5 6 3" xfId="17083"/>
    <cellStyle name="Total 5 6 3 2" xfId="33758"/>
    <cellStyle name="Total 5 6 4" xfId="16698"/>
    <cellStyle name="Total 5 6 4 2" xfId="33372"/>
    <cellStyle name="Total 5 6 5" xfId="18765"/>
    <cellStyle name="Total 5 6 5 2" xfId="35442"/>
    <cellStyle name="Total 5 6 6" xfId="27615"/>
    <cellStyle name="Total 5 6 7" xfId="10841"/>
    <cellStyle name="Total 5 7" xfId="11469"/>
    <cellStyle name="Total 5 7 2" xfId="14143"/>
    <cellStyle name="Total 5 7 2 2" xfId="19906"/>
    <cellStyle name="Total 5 7 2 2 2" xfId="36576"/>
    <cellStyle name="Total 5 7 2 3" xfId="23053"/>
    <cellStyle name="Total 5 7 2 3 2" xfId="39755"/>
    <cellStyle name="Total 5 7 2 4" xfId="25831"/>
    <cellStyle name="Total 5 7 2 4 2" xfId="42570"/>
    <cellStyle name="Total 5 7 2 5" xfId="30816"/>
    <cellStyle name="Total 5 7 3" xfId="17620"/>
    <cellStyle name="Total 5 7 3 2" xfId="34297"/>
    <cellStyle name="Total 5 7 4" xfId="21017"/>
    <cellStyle name="Total 5 7 4 2" xfId="37686"/>
    <cellStyle name="Total 5 7 5" xfId="23999"/>
    <cellStyle name="Total 5 7 5 2" xfId="40712"/>
    <cellStyle name="Total 5 7 6" xfId="28224"/>
    <cellStyle name="Total 5 8" xfId="12232"/>
    <cellStyle name="Total 5 8 2" xfId="14906"/>
    <cellStyle name="Total 5 8 2 2" xfId="20629"/>
    <cellStyle name="Total 5 8 2 2 2" xfId="37297"/>
    <cellStyle name="Total 5 8 2 3" xfId="23762"/>
    <cellStyle name="Total 5 8 2 3 2" xfId="40473"/>
    <cellStyle name="Total 5 8 2 4" xfId="26522"/>
    <cellStyle name="Total 5 8 2 4 2" xfId="43263"/>
    <cellStyle name="Total 5 8 2 5" xfId="31577"/>
    <cellStyle name="Total 5 8 3" xfId="18342"/>
    <cellStyle name="Total 5 8 3 2" xfId="35017"/>
    <cellStyle name="Total 5 8 4" xfId="21587"/>
    <cellStyle name="Total 5 8 4 2" xfId="38262"/>
    <cellStyle name="Total 5 8 5" xfId="24615"/>
    <cellStyle name="Total 5 8 5 2" xfId="41336"/>
    <cellStyle name="Total 5 8 6" xfId="28979"/>
    <cellStyle name="Total 5 9" xfId="13130"/>
    <cellStyle name="Total 5 9 2" xfId="19065"/>
    <cellStyle name="Total 5 9 2 2" xfId="35735"/>
    <cellStyle name="Total 5 9 3" xfId="22260"/>
    <cellStyle name="Total 5 9 3 2" xfId="38952"/>
    <cellStyle name="Total 5 9 4" xfId="25157"/>
    <cellStyle name="Total 5 9 4 2" xfId="41893"/>
    <cellStyle name="Total 5 9 5" xfId="29806"/>
    <cellStyle name="Total 6" xfId="6020"/>
    <cellStyle name="Total 7" xfId="10377"/>
    <cellStyle name="Total 7 10" xfId="27213"/>
    <cellStyle name="Total 7 2" xfId="11291"/>
    <cellStyle name="Total 7 2 2" xfId="11769"/>
    <cellStyle name="Total 7 2 2 2" xfId="14443"/>
    <cellStyle name="Total 7 2 2 2 2" xfId="20206"/>
    <cellStyle name="Total 7 2 2 2 2 2" xfId="36875"/>
    <cellStyle name="Total 7 2 2 2 3" xfId="23347"/>
    <cellStyle name="Total 7 2 2 2 3 2" xfId="40055"/>
    <cellStyle name="Total 7 2 2 2 4" xfId="26129"/>
    <cellStyle name="Total 7 2 2 2 4 2" xfId="42869"/>
    <cellStyle name="Total 7 2 2 2 5" xfId="31115"/>
    <cellStyle name="Total 7 2 2 3" xfId="17920"/>
    <cellStyle name="Total 7 2 2 3 2" xfId="34596"/>
    <cellStyle name="Total 7 2 2 4" xfId="16719"/>
    <cellStyle name="Total 7 2 2 4 2" xfId="33393"/>
    <cellStyle name="Total 7 2 2 5" xfId="22036"/>
    <cellStyle name="Total 7 2 2 5 2" xfId="38718"/>
    <cellStyle name="Total 7 2 2 6" xfId="28518"/>
    <cellStyle name="Total 7 2 3" xfId="12027"/>
    <cellStyle name="Total 7 2 3 2" xfId="14701"/>
    <cellStyle name="Total 7 2 3 2 2" xfId="20464"/>
    <cellStyle name="Total 7 2 3 2 2 2" xfId="37132"/>
    <cellStyle name="Total 7 2 3 2 3" xfId="23603"/>
    <cellStyle name="Total 7 2 3 2 3 2" xfId="40313"/>
    <cellStyle name="Total 7 2 3 2 4" xfId="26386"/>
    <cellStyle name="Total 7 2 3 2 4 2" xfId="43127"/>
    <cellStyle name="Total 7 2 3 2 5" xfId="31372"/>
    <cellStyle name="Total 7 2 3 3" xfId="18178"/>
    <cellStyle name="Total 7 2 3 3 2" xfId="34853"/>
    <cellStyle name="Total 7 2 3 4" xfId="21430"/>
    <cellStyle name="Total 7 2 3 4 2" xfId="38104"/>
    <cellStyle name="Total 7 2 3 5" xfId="24480"/>
    <cellStyle name="Total 7 2 3 5 2" xfId="41200"/>
    <cellStyle name="Total 7 2 3 6" xfId="28774"/>
    <cellStyle name="Total 7 2 4" xfId="12805"/>
    <cellStyle name="Total 7 2 4 2" xfId="15419"/>
    <cellStyle name="Total 7 2 4 2 2" xfId="21057"/>
    <cellStyle name="Total 7 2 4 2 2 2" xfId="37726"/>
    <cellStyle name="Total 7 2 4 2 3" xfId="24167"/>
    <cellStyle name="Total 7 2 4 2 3 2" xfId="40884"/>
    <cellStyle name="Total 7 2 4 2 4" xfId="26885"/>
    <cellStyle name="Total 7 2 4 2 4 2" xfId="43626"/>
    <cellStyle name="Total 7 2 4 2 5" xfId="32090"/>
    <cellStyle name="Total 7 2 4 3" xfId="18815"/>
    <cellStyle name="Total 7 2 4 3 2" xfId="35493"/>
    <cellStyle name="Total 7 2 4 4" xfId="22022"/>
    <cellStyle name="Total 7 2 4 4 2" xfId="38704"/>
    <cellStyle name="Total 7 2 4 5" xfId="24972"/>
    <cellStyle name="Total 7 2 4 5 2" xfId="41699"/>
    <cellStyle name="Total 7 2 4 6" xfId="29492"/>
    <cellStyle name="Total 7 2 5" xfId="13967"/>
    <cellStyle name="Total 7 2 5 2" xfId="19760"/>
    <cellStyle name="Total 7 2 5 2 2" xfId="36430"/>
    <cellStyle name="Total 7 2 5 3" xfId="22907"/>
    <cellStyle name="Total 7 2 5 3 2" xfId="39609"/>
    <cellStyle name="Total 7 2 5 4" xfId="25715"/>
    <cellStyle name="Total 7 2 5 4 2" xfId="42454"/>
    <cellStyle name="Total 7 2 5 5" xfId="30640"/>
    <cellStyle name="Total 7 2 6" xfId="17462"/>
    <cellStyle name="Total 7 2 6 2" xfId="34139"/>
    <cellStyle name="Total 7 2 7" xfId="17025"/>
    <cellStyle name="Total 7 2 7 2" xfId="33701"/>
    <cellStyle name="Total 7 2 8" xfId="15960"/>
    <cellStyle name="Total 7 2 8 2" xfId="32626"/>
    <cellStyle name="Total 7 2 9" xfId="28048"/>
    <cellStyle name="Total 7 3" xfId="10837"/>
    <cellStyle name="Total 7 3 2" xfId="13528"/>
    <cellStyle name="Total 7 3 2 2" xfId="19395"/>
    <cellStyle name="Total 7 3 2 2 2" xfId="36065"/>
    <cellStyle name="Total 7 3 2 3" xfId="22565"/>
    <cellStyle name="Total 7 3 2 3 2" xfId="39264"/>
    <cellStyle name="Total 7 3 2 4" xfId="25424"/>
    <cellStyle name="Total 7 3 2 4 2" xfId="42162"/>
    <cellStyle name="Total 7 3 2 5" xfId="30202"/>
    <cellStyle name="Total 7 3 3" xfId="17079"/>
    <cellStyle name="Total 7 3 3 2" xfId="33754"/>
    <cellStyle name="Total 7 3 4" xfId="15899"/>
    <cellStyle name="Total 7 3 4 2" xfId="32563"/>
    <cellStyle name="Total 7 3 5" xfId="22342"/>
    <cellStyle name="Total 7 3 5 2" xfId="39035"/>
    <cellStyle name="Total 7 3 6" xfId="27611"/>
    <cellStyle name="Total 7 4" xfId="11465"/>
    <cellStyle name="Total 7 4 2" xfId="14139"/>
    <cellStyle name="Total 7 4 2 2" xfId="19902"/>
    <cellStyle name="Total 7 4 2 2 2" xfId="36572"/>
    <cellStyle name="Total 7 4 2 3" xfId="23049"/>
    <cellStyle name="Total 7 4 2 3 2" xfId="39751"/>
    <cellStyle name="Total 7 4 2 4" xfId="25827"/>
    <cellStyle name="Total 7 4 2 4 2" xfId="42566"/>
    <cellStyle name="Total 7 4 2 5" xfId="30812"/>
    <cellStyle name="Total 7 4 3" xfId="17616"/>
    <cellStyle name="Total 7 4 3 2" xfId="34293"/>
    <cellStyle name="Total 7 4 4" xfId="18302"/>
    <cellStyle name="Total 7 4 4 2" xfId="34977"/>
    <cellStyle name="Total 7 4 5" xfId="21537"/>
    <cellStyle name="Total 7 4 5 2" xfId="38211"/>
    <cellStyle name="Total 7 4 6" xfId="28220"/>
    <cellStyle name="Total 7 5" xfId="12228"/>
    <cellStyle name="Total 7 5 2" xfId="14902"/>
    <cellStyle name="Total 7 5 2 2" xfId="20625"/>
    <cellStyle name="Total 7 5 2 2 2" xfId="37293"/>
    <cellStyle name="Total 7 5 2 3" xfId="23758"/>
    <cellStyle name="Total 7 5 2 3 2" xfId="40469"/>
    <cellStyle name="Total 7 5 2 4" xfId="26518"/>
    <cellStyle name="Total 7 5 2 4 2" xfId="43259"/>
    <cellStyle name="Total 7 5 2 5" xfId="31573"/>
    <cellStyle name="Total 7 5 3" xfId="18338"/>
    <cellStyle name="Total 7 5 3 2" xfId="35013"/>
    <cellStyle name="Total 7 5 4" xfId="21583"/>
    <cellStyle name="Total 7 5 4 2" xfId="38258"/>
    <cellStyle name="Total 7 5 5" xfId="24611"/>
    <cellStyle name="Total 7 5 5 2" xfId="41332"/>
    <cellStyle name="Total 7 5 6" xfId="28975"/>
    <cellStyle name="Total 7 6" xfId="13126"/>
    <cellStyle name="Total 7 6 2" xfId="19061"/>
    <cellStyle name="Total 7 6 2 2" xfId="35731"/>
    <cellStyle name="Total 7 6 3" xfId="22256"/>
    <cellStyle name="Total 7 6 3 2" xfId="38948"/>
    <cellStyle name="Total 7 6 4" xfId="25153"/>
    <cellStyle name="Total 7 6 4 2" xfId="41889"/>
    <cellStyle name="Total 7 6 5" xfId="29802"/>
    <cellStyle name="Total 7 7" xfId="16681"/>
    <cellStyle name="Total 7 7 2" xfId="33355"/>
    <cellStyle name="Total 7 8" xfId="16036"/>
    <cellStyle name="Total 7 8 2" xfId="32702"/>
    <cellStyle name="Total 7 9" xfId="17359"/>
    <cellStyle name="Total 7 9 2" xfId="34035"/>
    <cellStyle name="Total 8" xfId="10419"/>
    <cellStyle name="Total 8 10" xfId="27223"/>
    <cellStyle name="Total 8 2" xfId="11304"/>
    <cellStyle name="Total 8 2 2" xfId="11779"/>
    <cellStyle name="Total 8 2 2 2" xfId="14453"/>
    <cellStyle name="Total 8 2 2 2 2" xfId="20216"/>
    <cellStyle name="Total 8 2 2 2 2 2" xfId="36885"/>
    <cellStyle name="Total 8 2 2 2 3" xfId="23357"/>
    <cellStyle name="Total 8 2 2 2 3 2" xfId="40065"/>
    <cellStyle name="Total 8 2 2 2 4" xfId="26139"/>
    <cellStyle name="Total 8 2 2 2 4 2" xfId="42879"/>
    <cellStyle name="Total 8 2 2 2 5" xfId="31125"/>
    <cellStyle name="Total 8 2 2 3" xfId="17930"/>
    <cellStyle name="Total 8 2 2 3 2" xfId="34606"/>
    <cellStyle name="Total 8 2 2 4" xfId="19716"/>
    <cellStyle name="Total 8 2 2 4 2" xfId="36386"/>
    <cellStyle name="Total 8 2 2 5" xfId="22776"/>
    <cellStyle name="Total 8 2 2 5 2" xfId="39476"/>
    <cellStyle name="Total 8 2 2 6" xfId="28528"/>
    <cellStyle name="Total 8 2 3" xfId="12037"/>
    <cellStyle name="Total 8 2 3 2" xfId="14711"/>
    <cellStyle name="Total 8 2 3 2 2" xfId="20474"/>
    <cellStyle name="Total 8 2 3 2 2 2" xfId="37142"/>
    <cellStyle name="Total 8 2 3 2 3" xfId="23613"/>
    <cellStyle name="Total 8 2 3 2 3 2" xfId="40323"/>
    <cellStyle name="Total 8 2 3 2 4" xfId="26396"/>
    <cellStyle name="Total 8 2 3 2 4 2" xfId="43137"/>
    <cellStyle name="Total 8 2 3 2 5" xfId="31382"/>
    <cellStyle name="Total 8 2 3 3" xfId="18188"/>
    <cellStyle name="Total 8 2 3 3 2" xfId="34863"/>
    <cellStyle name="Total 8 2 3 4" xfId="21440"/>
    <cellStyle name="Total 8 2 3 4 2" xfId="38114"/>
    <cellStyle name="Total 8 2 3 5" xfId="24490"/>
    <cellStyle name="Total 8 2 3 5 2" xfId="41210"/>
    <cellStyle name="Total 8 2 3 6" xfId="28784"/>
    <cellStyle name="Total 8 2 4" xfId="12816"/>
    <cellStyle name="Total 8 2 4 2" xfId="15429"/>
    <cellStyle name="Total 8 2 4 2 2" xfId="21067"/>
    <cellStyle name="Total 8 2 4 2 2 2" xfId="37736"/>
    <cellStyle name="Total 8 2 4 2 3" xfId="24177"/>
    <cellStyle name="Total 8 2 4 2 3 2" xfId="40894"/>
    <cellStyle name="Total 8 2 4 2 4" xfId="26895"/>
    <cellStyle name="Total 8 2 4 2 4 2" xfId="43636"/>
    <cellStyle name="Total 8 2 4 2 5" xfId="32100"/>
    <cellStyle name="Total 8 2 4 3" xfId="18826"/>
    <cellStyle name="Total 8 2 4 3 2" xfId="35504"/>
    <cellStyle name="Total 8 2 4 4" xfId="22033"/>
    <cellStyle name="Total 8 2 4 4 2" xfId="38715"/>
    <cellStyle name="Total 8 2 4 5" xfId="24982"/>
    <cellStyle name="Total 8 2 4 5 2" xfId="41709"/>
    <cellStyle name="Total 8 2 4 6" xfId="29502"/>
    <cellStyle name="Total 8 2 5" xfId="13977"/>
    <cellStyle name="Total 8 2 5 2" xfId="19770"/>
    <cellStyle name="Total 8 2 5 2 2" xfId="36440"/>
    <cellStyle name="Total 8 2 5 3" xfId="22917"/>
    <cellStyle name="Total 8 2 5 3 2" xfId="39619"/>
    <cellStyle name="Total 8 2 5 4" xfId="25725"/>
    <cellStyle name="Total 8 2 5 4 2" xfId="42464"/>
    <cellStyle name="Total 8 2 5 5" xfId="30650"/>
    <cellStyle name="Total 8 2 6" xfId="17475"/>
    <cellStyle name="Total 8 2 6 2" xfId="34152"/>
    <cellStyle name="Total 8 2 7" xfId="17554"/>
    <cellStyle name="Total 8 2 7 2" xfId="34231"/>
    <cellStyle name="Total 8 2 8" xfId="16661"/>
    <cellStyle name="Total 8 2 8 2" xfId="33334"/>
    <cellStyle name="Total 8 2 9" xfId="28058"/>
    <cellStyle name="Total 8 3" xfId="10851"/>
    <cellStyle name="Total 8 3 2" xfId="13539"/>
    <cellStyle name="Total 8 3 2 2" xfId="19406"/>
    <cellStyle name="Total 8 3 2 2 2" xfId="36076"/>
    <cellStyle name="Total 8 3 2 3" xfId="22576"/>
    <cellStyle name="Total 8 3 2 3 2" xfId="39275"/>
    <cellStyle name="Total 8 3 2 4" xfId="25435"/>
    <cellStyle name="Total 8 3 2 4 2" xfId="42173"/>
    <cellStyle name="Total 8 3 2 5" xfId="30213"/>
    <cellStyle name="Total 8 3 3" xfId="17093"/>
    <cellStyle name="Total 8 3 3 2" xfId="33768"/>
    <cellStyle name="Total 8 3 4" xfId="16261"/>
    <cellStyle name="Total 8 3 4 2" xfId="32926"/>
    <cellStyle name="Total 8 3 5" xfId="17260"/>
    <cellStyle name="Total 8 3 5 2" xfId="33937"/>
    <cellStyle name="Total 8 3 6" xfId="27622"/>
    <cellStyle name="Total 8 4" xfId="11476"/>
    <cellStyle name="Total 8 4 2" xfId="14150"/>
    <cellStyle name="Total 8 4 2 2" xfId="19913"/>
    <cellStyle name="Total 8 4 2 2 2" xfId="36583"/>
    <cellStyle name="Total 8 4 2 3" xfId="23060"/>
    <cellStyle name="Total 8 4 2 3 2" xfId="39762"/>
    <cellStyle name="Total 8 4 2 4" xfId="25838"/>
    <cellStyle name="Total 8 4 2 4 2" xfId="42577"/>
    <cellStyle name="Total 8 4 2 5" xfId="30823"/>
    <cellStyle name="Total 8 4 3" xfId="17627"/>
    <cellStyle name="Total 8 4 3 2" xfId="34304"/>
    <cellStyle name="Total 8 4 4" xfId="17169"/>
    <cellStyle name="Total 8 4 4 2" xfId="33845"/>
    <cellStyle name="Total 8 4 5" xfId="16449"/>
    <cellStyle name="Total 8 4 5 2" xfId="33119"/>
    <cellStyle name="Total 8 4 6" xfId="28231"/>
    <cellStyle name="Total 8 5" xfId="12238"/>
    <cellStyle name="Total 8 5 2" xfId="14912"/>
    <cellStyle name="Total 8 5 2 2" xfId="20635"/>
    <cellStyle name="Total 8 5 2 2 2" xfId="37303"/>
    <cellStyle name="Total 8 5 2 3" xfId="23768"/>
    <cellStyle name="Total 8 5 2 3 2" xfId="40479"/>
    <cellStyle name="Total 8 5 2 4" xfId="26528"/>
    <cellStyle name="Total 8 5 2 4 2" xfId="43269"/>
    <cellStyle name="Total 8 5 2 5" xfId="31583"/>
    <cellStyle name="Total 8 5 3" xfId="18348"/>
    <cellStyle name="Total 8 5 3 2" xfId="35023"/>
    <cellStyle name="Total 8 5 4" xfId="21593"/>
    <cellStyle name="Total 8 5 4 2" xfId="38268"/>
    <cellStyle name="Total 8 5 5" xfId="24621"/>
    <cellStyle name="Total 8 5 5 2" xfId="41342"/>
    <cellStyle name="Total 8 5 6" xfId="28985"/>
    <cellStyle name="Total 8 6" xfId="13136"/>
    <cellStyle name="Total 8 6 2" xfId="19071"/>
    <cellStyle name="Total 8 6 2 2" xfId="35741"/>
    <cellStyle name="Total 8 6 3" xfId="22266"/>
    <cellStyle name="Total 8 6 3 2" xfId="38958"/>
    <cellStyle name="Total 8 6 4" xfId="25163"/>
    <cellStyle name="Total 8 6 4 2" xfId="41899"/>
    <cellStyle name="Total 8 6 5" xfId="29812"/>
    <cellStyle name="Total 8 7" xfId="16714"/>
    <cellStyle name="Total 8 7 2" xfId="33388"/>
    <cellStyle name="Total 8 8" xfId="16023"/>
    <cellStyle name="Total 8 8 2" xfId="32689"/>
    <cellStyle name="Total 8 9" xfId="16623"/>
    <cellStyle name="Total 8 9 2" xfId="33296"/>
    <cellStyle name="Total 9" xfId="10421"/>
    <cellStyle name="Total 9 10" xfId="27224"/>
    <cellStyle name="Total 9 2" xfId="11305"/>
    <cellStyle name="Total 9 2 2" xfId="11780"/>
    <cellStyle name="Total 9 2 2 2" xfId="14454"/>
    <cellStyle name="Total 9 2 2 2 2" xfId="20217"/>
    <cellStyle name="Total 9 2 2 2 2 2" xfId="36886"/>
    <cellStyle name="Total 9 2 2 2 3" xfId="23358"/>
    <cellStyle name="Total 9 2 2 2 3 2" xfId="40066"/>
    <cellStyle name="Total 9 2 2 2 4" xfId="26140"/>
    <cellStyle name="Total 9 2 2 2 4 2" xfId="42880"/>
    <cellStyle name="Total 9 2 2 2 5" xfId="31126"/>
    <cellStyle name="Total 9 2 2 3" xfId="17931"/>
    <cellStyle name="Total 9 2 2 3 2" xfId="34607"/>
    <cellStyle name="Total 9 2 2 4" xfId="21012"/>
    <cellStyle name="Total 9 2 2 4 2" xfId="37681"/>
    <cellStyle name="Total 9 2 2 5" xfId="23995"/>
    <cellStyle name="Total 9 2 2 5 2" xfId="40708"/>
    <cellStyle name="Total 9 2 2 6" xfId="28529"/>
    <cellStyle name="Total 9 2 3" xfId="12038"/>
    <cellStyle name="Total 9 2 3 2" xfId="14712"/>
    <cellStyle name="Total 9 2 3 2 2" xfId="20475"/>
    <cellStyle name="Total 9 2 3 2 2 2" xfId="37143"/>
    <cellStyle name="Total 9 2 3 2 3" xfId="23614"/>
    <cellStyle name="Total 9 2 3 2 3 2" xfId="40324"/>
    <cellStyle name="Total 9 2 3 2 4" xfId="26397"/>
    <cellStyle name="Total 9 2 3 2 4 2" xfId="43138"/>
    <cellStyle name="Total 9 2 3 2 5" xfId="31383"/>
    <cellStyle name="Total 9 2 3 3" xfId="18189"/>
    <cellStyle name="Total 9 2 3 3 2" xfId="34864"/>
    <cellStyle name="Total 9 2 3 4" xfId="21441"/>
    <cellStyle name="Total 9 2 3 4 2" xfId="38115"/>
    <cellStyle name="Total 9 2 3 5" xfId="24491"/>
    <cellStyle name="Total 9 2 3 5 2" xfId="41211"/>
    <cellStyle name="Total 9 2 3 6" xfId="28785"/>
    <cellStyle name="Total 9 2 4" xfId="12817"/>
    <cellStyle name="Total 9 2 4 2" xfId="15430"/>
    <cellStyle name="Total 9 2 4 2 2" xfId="21068"/>
    <cellStyle name="Total 9 2 4 2 2 2" xfId="37737"/>
    <cellStyle name="Total 9 2 4 2 3" xfId="24178"/>
    <cellStyle name="Total 9 2 4 2 3 2" xfId="40895"/>
    <cellStyle name="Total 9 2 4 2 4" xfId="26896"/>
    <cellStyle name="Total 9 2 4 2 4 2" xfId="43637"/>
    <cellStyle name="Total 9 2 4 2 5" xfId="32101"/>
    <cellStyle name="Total 9 2 4 3" xfId="18827"/>
    <cellStyle name="Total 9 2 4 3 2" xfId="35505"/>
    <cellStyle name="Total 9 2 4 4" xfId="22034"/>
    <cellStyle name="Total 9 2 4 4 2" xfId="38716"/>
    <cellStyle name="Total 9 2 4 5" xfId="24983"/>
    <cellStyle name="Total 9 2 4 5 2" xfId="41710"/>
    <cellStyle name="Total 9 2 4 6" xfId="29503"/>
    <cellStyle name="Total 9 2 5" xfId="13978"/>
    <cellStyle name="Total 9 2 5 2" xfId="19771"/>
    <cellStyle name="Total 9 2 5 2 2" xfId="36441"/>
    <cellStyle name="Total 9 2 5 3" xfId="22918"/>
    <cellStyle name="Total 9 2 5 3 2" xfId="39620"/>
    <cellStyle name="Total 9 2 5 4" xfId="25726"/>
    <cellStyle name="Total 9 2 5 4 2" xfId="42465"/>
    <cellStyle name="Total 9 2 5 5" xfId="30651"/>
    <cellStyle name="Total 9 2 6" xfId="17476"/>
    <cellStyle name="Total 9 2 6 2" xfId="34153"/>
    <cellStyle name="Total 9 2 7" xfId="16812"/>
    <cellStyle name="Total 9 2 7 2" xfId="33487"/>
    <cellStyle name="Total 9 2 8" xfId="16662"/>
    <cellStyle name="Total 9 2 8 2" xfId="33335"/>
    <cellStyle name="Total 9 2 9" xfId="28059"/>
    <cellStyle name="Total 9 3" xfId="10852"/>
    <cellStyle name="Total 9 3 2" xfId="13540"/>
    <cellStyle name="Total 9 3 2 2" xfId="19407"/>
    <cellStyle name="Total 9 3 2 2 2" xfId="36077"/>
    <cellStyle name="Total 9 3 2 3" xfId="22577"/>
    <cellStyle name="Total 9 3 2 3 2" xfId="39276"/>
    <cellStyle name="Total 9 3 2 4" xfId="25436"/>
    <cellStyle name="Total 9 3 2 4 2" xfId="42174"/>
    <cellStyle name="Total 9 3 2 5" xfId="30214"/>
    <cellStyle name="Total 9 3 3" xfId="17094"/>
    <cellStyle name="Total 9 3 3 2" xfId="33769"/>
    <cellStyle name="Total 9 3 4" xfId="15895"/>
    <cellStyle name="Total 9 3 4 2" xfId="32559"/>
    <cellStyle name="Total 9 3 5" xfId="16063"/>
    <cellStyle name="Total 9 3 5 2" xfId="32731"/>
    <cellStyle name="Total 9 3 6" xfId="27623"/>
    <cellStyle name="Total 9 4" xfId="11477"/>
    <cellStyle name="Total 9 4 2" xfId="14151"/>
    <cellStyle name="Total 9 4 2 2" xfId="19914"/>
    <cellStyle name="Total 9 4 2 2 2" xfId="36584"/>
    <cellStyle name="Total 9 4 2 3" xfId="23061"/>
    <cellStyle name="Total 9 4 2 3 2" xfId="39763"/>
    <cellStyle name="Total 9 4 2 4" xfId="25839"/>
    <cellStyle name="Total 9 4 2 4 2" xfId="42578"/>
    <cellStyle name="Total 9 4 2 5" xfId="30824"/>
    <cellStyle name="Total 9 4 3" xfId="17628"/>
    <cellStyle name="Total 9 4 3 2" xfId="34305"/>
    <cellStyle name="Total 9 4 4" xfId="19840"/>
    <cellStyle name="Total 9 4 4 2" xfId="36510"/>
    <cellStyle name="Total 9 4 5" xfId="21231"/>
    <cellStyle name="Total 9 4 5 2" xfId="37902"/>
    <cellStyle name="Total 9 4 6" xfId="28232"/>
    <cellStyle name="Total 9 5" xfId="12239"/>
    <cellStyle name="Total 9 5 2" xfId="14913"/>
    <cellStyle name="Total 9 5 2 2" xfId="20636"/>
    <cellStyle name="Total 9 5 2 2 2" xfId="37304"/>
    <cellStyle name="Total 9 5 2 3" xfId="23769"/>
    <cellStyle name="Total 9 5 2 3 2" xfId="40480"/>
    <cellStyle name="Total 9 5 2 4" xfId="26529"/>
    <cellStyle name="Total 9 5 2 4 2" xfId="43270"/>
    <cellStyle name="Total 9 5 2 5" xfId="31584"/>
    <cellStyle name="Total 9 5 3" xfId="18349"/>
    <cellStyle name="Total 9 5 3 2" xfId="35024"/>
    <cellStyle name="Total 9 5 4" xfId="21594"/>
    <cellStyle name="Total 9 5 4 2" xfId="38269"/>
    <cellStyle name="Total 9 5 5" xfId="24622"/>
    <cellStyle name="Total 9 5 5 2" xfId="41343"/>
    <cellStyle name="Total 9 5 6" xfId="28986"/>
    <cellStyle name="Total 9 6" xfId="13137"/>
    <cellStyle name="Total 9 6 2" xfId="19072"/>
    <cellStyle name="Total 9 6 2 2" xfId="35742"/>
    <cellStyle name="Total 9 6 3" xfId="22267"/>
    <cellStyle name="Total 9 6 3 2" xfId="38959"/>
    <cellStyle name="Total 9 6 4" xfId="25164"/>
    <cellStyle name="Total 9 6 4 2" xfId="41900"/>
    <cellStyle name="Total 9 6 5" xfId="29813"/>
    <cellStyle name="Total 9 7" xfId="16716"/>
    <cellStyle name="Total 9 7 2" xfId="33390"/>
    <cellStyle name="Total 9 8" xfId="16022"/>
    <cellStyle name="Total 9 8 2" xfId="32688"/>
    <cellStyle name="Total 9 9" xfId="18562"/>
    <cellStyle name="Total 9 9 2" xfId="35239"/>
    <cellStyle name="v" xfId="69"/>
    <cellStyle name="v 2" xfId="6021"/>
    <cellStyle name="v 2 2" xfId="6022"/>
    <cellStyle name="v 3" xfId="6023"/>
    <cellStyle name="v 3 2" xfId="10382"/>
    <cellStyle name="Warning Text" xfId="70" builtinId="11" customBuiltin="1"/>
    <cellStyle name="Warning Text 2" xfId="125"/>
    <cellStyle name="Warning Text 2 2" xfId="6024"/>
    <cellStyle name="Warning Text 2 2 2" xfId="6969"/>
    <cellStyle name="Warning Text 2 3" xfId="6025"/>
    <cellStyle name="Warning Text 2 4" xfId="6970"/>
    <cellStyle name="Warning Text 2 5" xfId="6971"/>
    <cellStyle name="Warning Text 2 6" xfId="6972"/>
    <cellStyle name="Warning Text 3" xfId="6026"/>
    <cellStyle name="Warning Text 3 2" xfId="6027"/>
    <cellStyle name="Warning Text 3 2 2" xfId="10384"/>
    <cellStyle name="Warning Text 3 3" xfId="6028"/>
    <cellStyle name="Warning Text 3 4" xfId="6029"/>
    <cellStyle name="Warning Text 4" xfId="6030"/>
    <cellStyle name="Warning Text 4 2" xfId="10385"/>
    <cellStyle name="Warning Text 4 3" xfId="10055"/>
    <cellStyle name="Warning Text 5" xfId="6031"/>
    <cellStyle name="Warning Text 5 2" xfId="10386"/>
    <cellStyle name="Warning Text 6" xfId="103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99"/>
      <color rgb="FFCCFFCC"/>
      <color rgb="FF660066"/>
      <color rgb="FF006600"/>
      <color rgb="FF99FF99"/>
      <color rgb="FF0000FF"/>
      <color rgb="FFFF66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571500</xdr:colOff>
      <xdr:row>2</xdr:row>
      <xdr:rowOff>302557</xdr:rowOff>
    </xdr:to>
    <xdr:sp macro="" textlink="">
      <xdr:nvSpPr>
        <xdr:cNvPr id="2" name="TextBox 1"/>
        <xdr:cNvSpPr txBox="1"/>
      </xdr:nvSpPr>
      <xdr:spPr>
        <a:xfrm>
          <a:off x="0" y="0"/>
          <a:ext cx="6801971" cy="81802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Start</a:t>
          </a:r>
          <a:r>
            <a:rPr lang="en-US" sz="1100" b="0" baseline="0"/>
            <a:t> of Year (SOY) input data needed for Risk Summary - Increased Fidelity over Rev Req't</a:t>
          </a:r>
          <a:endParaRPr lang="en-US" sz="1100" b="0"/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    2019 SOY data                              </a:t>
          </a:r>
        </a:p>
        <a:p>
          <a:r>
            <a:rPr lang="en-US" sz="1100" b="1"/>
            <a:t>Source:</a:t>
          </a:r>
          <a:r>
            <a:rPr lang="en-US" sz="1100" b="1" baseline="0"/>
            <a:t>     </a:t>
          </a:r>
          <a:r>
            <a:rPr lang="en-US" sz="1100" b="0" baseline="0"/>
            <a:t>Finance Analysis &amp; Requirements (FS) 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HYPERION DATA PULL _ C. Hagrin 10.16.18 and Melike "BP20 Rate Case Reserves Forecast_Nov_14_2018.xlsx"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0</xdr:row>
      <xdr:rowOff>752475</xdr:rowOff>
    </xdr:to>
    <xdr:sp macro="" textlink="">
      <xdr:nvSpPr>
        <xdr:cNvPr id="2" name="TextBox 1"/>
        <xdr:cNvSpPr txBox="1"/>
      </xdr:nvSpPr>
      <xdr:spPr>
        <a:xfrm>
          <a:off x="0" y="0"/>
          <a:ext cx="8124825" cy="7524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Simulated Monte Carlo data for 3200 games of Transmission Revenue </a:t>
          </a:r>
          <a:r>
            <a:rPr lang="en-US" sz="1100" b="0" baseline="0"/>
            <a:t> to compute difference from Operating Expenses</a:t>
          </a:r>
          <a:endParaRPr lang="en-US" sz="1100" b="0"/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RevRAM</a:t>
          </a:r>
          <a:r>
            <a:rPr lang="en-US" sz="1100" b="0" baseline="0"/>
            <a:t> </a:t>
          </a:r>
          <a:r>
            <a:rPr lang="en-US" sz="1100" b="0"/>
            <a:t>Model</a:t>
          </a:r>
          <a:r>
            <a:rPr lang="en-US" sz="1100" b="0" baseline="0"/>
            <a:t> Output by Transmission Commercial Business Assessment (TSPQ)</a:t>
          </a:r>
          <a:endParaRPr lang="en-US" sz="1100" b="0"/>
        </a:p>
        <a:p>
          <a:r>
            <a:rPr lang="en-US" sz="1100" b="1"/>
            <a:t>Source:</a:t>
          </a:r>
          <a:r>
            <a:rPr lang="en-US" sz="1100" b="1" baseline="0"/>
            <a:t>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TSPQ-TPP-2  (</a:t>
          </a:r>
          <a:r>
            <a:rPr lang="en-US" sz="1100" b="0" baseline="0"/>
            <a:t>Danny Chen &amp; Michael Linn)</a:t>
          </a:r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40</xdr:row>
      <xdr:rowOff>88900</xdr:rowOff>
    </xdr:from>
    <xdr:to>
      <xdr:col>13</xdr:col>
      <xdr:colOff>933450</xdr:colOff>
      <xdr:row>44</xdr:row>
      <xdr:rowOff>92075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49300" y="10185400"/>
          <a:ext cx="105346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The "@Risk" columns are needed for the actual calculations, but the values shown in those cells are not necessarily the actual expected values of the distributions created when @Risk runs. The adjacent columns, "True E.V.", do not affect the calculations, but display the correct expected values of the variables in the "@Risk" columns. The "@Risk" columns are for the software; the "True E.V." columns are for the convenience of people reading the results.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664633</xdr:colOff>
      <xdr:row>1</xdr:row>
      <xdr:rowOff>539750</xdr:rowOff>
    </xdr:to>
    <xdr:sp macro="" textlink="">
      <xdr:nvSpPr>
        <xdr:cNvPr id="4" name="TextBox 3"/>
        <xdr:cNvSpPr txBox="1"/>
      </xdr:nvSpPr>
      <xdr:spPr>
        <a:xfrm>
          <a:off x="0" y="254000"/>
          <a:ext cx="10020300" cy="539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Generate</a:t>
          </a:r>
          <a:r>
            <a:rPr lang="en-US" sz="1100" b="0" baseline="0"/>
            <a:t> Monte Carlo Data to feed TPP and report Expected Values (EV)and produce Deltas for analysis</a:t>
          </a:r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  Numerous interconnected</a:t>
          </a:r>
          <a:r>
            <a:rPr lang="en-US" sz="1100" b="0" baseline="0"/>
            <a:t> worksheets</a:t>
          </a:r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30</xdr:row>
      <xdr:rowOff>76200</xdr:rowOff>
    </xdr:from>
    <xdr:to>
      <xdr:col>16</xdr:col>
      <xdr:colOff>704850</xdr:colOff>
      <xdr:row>33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85800" y="8851900"/>
          <a:ext cx="1053465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The "@Risk" columns are needed for the actual calculations, but the values shown in those cells are not necessarily the actual expected values of the distributions created when @Risk runs. The adjacent columns, "True E.V.", do not affect the calculations, but display the correct expected values of the variables in the "@Risk" columns. The "@Risk" columns are for the software; the "True E.V." columns are for the convenience of people reading the results.</a:t>
          </a:r>
        </a:p>
      </xdr:txBody>
    </xdr:sp>
    <xdr:clientData/>
  </xdr:twoCellAnchor>
  <xdr:twoCellAnchor>
    <xdr:from>
      <xdr:col>0</xdr:col>
      <xdr:colOff>76200</xdr:colOff>
      <xdr:row>0</xdr:row>
      <xdr:rowOff>1</xdr:rowOff>
    </xdr:from>
    <xdr:to>
      <xdr:col>11</xdr:col>
      <xdr:colOff>809625</xdr:colOff>
      <xdr:row>0</xdr:row>
      <xdr:rowOff>628651</xdr:rowOff>
    </xdr:to>
    <xdr:sp macro="" textlink="">
      <xdr:nvSpPr>
        <xdr:cNvPr id="3" name="TextBox 2"/>
        <xdr:cNvSpPr txBox="1"/>
      </xdr:nvSpPr>
      <xdr:spPr>
        <a:xfrm>
          <a:off x="76200" y="1"/>
          <a:ext cx="9944100" cy="6286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Generate</a:t>
          </a:r>
          <a:r>
            <a:rPr lang="en-US" sz="1100" b="0" baseline="0"/>
            <a:t> Monte Carlo Data of Cash Flows and Expected Values (EV) to feed VPP</a:t>
          </a:r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  Numerous interconnected</a:t>
          </a:r>
          <a:r>
            <a:rPr lang="en-US" sz="1100" b="0" baseline="0"/>
            <a:t> worksheets</a:t>
          </a:r>
          <a:br>
            <a:rPr lang="en-US" sz="1100" b="0" baseline="0"/>
          </a:br>
          <a:r>
            <a:rPr lang="en-US" sz="1100" b="1" baseline="0"/>
            <a:t>Outputs: 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Monte Carlo Data of Cash Flows  to "output" worksheet</a:t>
          </a:r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166134</xdr:colOff>
      <xdr:row>0</xdr:row>
      <xdr:rowOff>841744</xdr:rowOff>
    </xdr:to>
    <xdr:sp macro="" textlink="">
      <xdr:nvSpPr>
        <xdr:cNvPr id="2" name="TextBox 1"/>
        <xdr:cNvSpPr txBox="1"/>
      </xdr:nvSpPr>
      <xdr:spPr>
        <a:xfrm>
          <a:off x="0" y="1"/>
          <a:ext cx="9137355" cy="84174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Historical Data to estimate  differences  and use for @RISK </a:t>
          </a:r>
          <a:r>
            <a:rPr lang="en-US" sz="1100" b="0" baseline="0"/>
            <a:t> M</a:t>
          </a:r>
          <a:r>
            <a:rPr lang="en-US" sz="1100" b="0"/>
            <a:t>onte</a:t>
          </a:r>
          <a:r>
            <a:rPr lang="en-US" sz="1100" b="0" baseline="0"/>
            <a:t> Carlo input</a:t>
          </a:r>
        </a:p>
        <a:p>
          <a:r>
            <a:rPr lang="en-US" sz="1100" b="1" baseline="0"/>
            <a:t>I</a:t>
          </a:r>
          <a:r>
            <a:rPr lang="en-US" sz="1100" b="1"/>
            <a:t>nputs:</a:t>
          </a:r>
          <a:r>
            <a:rPr lang="en-US" sz="1100" b="1" baseline="0"/>
            <a:t>  </a:t>
          </a:r>
          <a:r>
            <a:rPr lang="en-US" sz="1100" b="0"/>
            <a:t>Actual Revenues &amp; Expenses</a:t>
          </a:r>
          <a:r>
            <a:rPr lang="en-US" sz="1100" b="0" baseline="0"/>
            <a:t> from prior year compared to Forecasted values from prior Rate Cases</a:t>
          </a:r>
          <a:endParaRPr lang="en-US" sz="1100" b="0"/>
        </a:p>
        <a:p>
          <a:r>
            <a:rPr lang="en-US" sz="1100" b="1"/>
            <a:t>Outputs: </a:t>
          </a:r>
          <a:r>
            <a:rPr lang="en-US" sz="1100" b="0"/>
            <a:t>Primary</a:t>
          </a:r>
          <a:r>
            <a:rPr lang="en-US" sz="1100" b="0" baseline="0"/>
            <a:t> source to  estimate variability from forecasts vs. Actual  data and use for distribution parameters around  forecasted point estimates</a:t>
          </a:r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419100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10020300" cy="6191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Generate</a:t>
          </a:r>
          <a:r>
            <a:rPr lang="en-US" sz="1100" b="0" baseline="0"/>
            <a:t> gamed output data to feed VPP-Toolkit</a:t>
          </a:r>
          <a:endParaRPr lang="en-US" sz="1100" b="0"/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Treasury Interest Expense &amp; Net Revenue calculations from the Risk Summary sheet and data from the TS CF (Cash Flow) worksheet                                         </a:t>
          </a:r>
        </a:p>
        <a:p>
          <a:r>
            <a:rPr lang="en-US" sz="1100" b="1"/>
            <a:t>Outputs:</a:t>
          </a:r>
          <a:r>
            <a:rPr lang="en-US" sz="1100" b="1" baseline="0"/>
            <a:t>  </a:t>
          </a:r>
          <a:r>
            <a:rPr lang="en-US" sz="1100" b="0" baseline="0"/>
            <a:t>Monte Carlo Treasury Interest Expense, Net Revenue, NRTC and Static Treasury Principal and interest credit </a:t>
          </a:r>
          <a:r>
            <a:rPr lang="en-US" sz="1100" b="0"/>
            <a:t>to feed VPP-Toolkit...      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1076325</xdr:colOff>
      <xdr:row>0</xdr:row>
      <xdr:rowOff>666751</xdr:rowOff>
    </xdr:to>
    <xdr:sp macro="" textlink="">
      <xdr:nvSpPr>
        <xdr:cNvPr id="2" name="TextBox 1"/>
        <xdr:cNvSpPr txBox="1"/>
      </xdr:nvSpPr>
      <xdr:spPr>
        <a:xfrm>
          <a:off x="0" y="1"/>
          <a:ext cx="10020300" cy="666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Purpose:  </a:t>
          </a:r>
          <a:r>
            <a:rPr lang="en-US" sz="1100" b="0"/>
            <a:t>Generate Formatted Tables to include in Testimony</a:t>
          </a:r>
        </a:p>
        <a:p>
          <a:r>
            <a:rPr lang="en-US" sz="1100" b="1"/>
            <a:t>Inputs:</a:t>
          </a:r>
          <a:r>
            <a:rPr lang="en-US" sz="1100" b="1" baseline="0"/>
            <a:t>  </a:t>
          </a:r>
          <a:r>
            <a:rPr lang="en-US" sz="1100" b="0"/>
            <a:t>   Risk</a:t>
          </a:r>
          <a:r>
            <a:rPr lang="en-US" sz="1100" b="0" baseline="0"/>
            <a:t> Summary  &amp; TS CF Worksheets &amp; Interest Income EVs</a:t>
          </a:r>
        </a:p>
        <a:p>
          <a:r>
            <a:rPr lang="en-US" sz="1100" b="1" baseline="0"/>
            <a:t>Note:       </a:t>
          </a:r>
          <a:r>
            <a:rPr lang="en-US" sz="1100" b="0" baseline="0"/>
            <a:t>Update as requied for BP-18</a:t>
          </a:r>
          <a:endParaRPr lang="en-US" sz="1100" b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TSP\TSPQ\Working%20Docs%20-%20Linn\ST%20Documentation\FY2012%20Q1\FY%2012%20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Documents%20and%20Settings\dlc5315\Local%20Settings\Temporary%20Internet%20Files\Content.Outlook\XZH6XH53\FY%2012%20SOY%20Forecast\Short%20Term%20Model%20SO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Documents%20and%20Settings\mrl9124\Desktop\MRL%20Ris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Documents%20and%20Settings/mah4940/Local%20Settings/Temporary%20Internet%20Files/OLK43/3rd%20QR%2005%20CORPT%20DEPI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orgs/orgs%20main/CFO/FinReq/KFS%20Working%20Document%20Library/1/Net%20Interest%20and%20Depreciation%202006/CORPT_DepInt_Fillout_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paweb/Documents%20and%20Settings/KMP1382/Local%20Settings/Temporary%20Internet%20Files/OLK562/Bond%20Spreadsheets/FY2004/bent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\m_wg\sites\risk-mgmt\DBE\Documents\Risk_Models\NORM\BP-14\FS\Internal_NORM_BP14_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PTP"/>
      <sheetName val="IS"/>
      <sheetName val="Sim Sheet"/>
      <sheetName val="Study5"/>
      <sheetName val="Interbusiness Regression"/>
      <sheetName val="Direct Regression"/>
    </sheetNames>
    <sheetDataSet>
      <sheetData sheetId="0"/>
      <sheetData sheetId="1"/>
      <sheetData sheetId="2"/>
      <sheetData sheetId="3"/>
      <sheetData sheetId="4">
        <row r="11">
          <cell r="O11">
            <v>1797787</v>
          </cell>
        </row>
        <row r="12">
          <cell r="O12">
            <v>2427328</v>
          </cell>
        </row>
        <row r="13">
          <cell r="O13">
            <v>2201926</v>
          </cell>
        </row>
        <row r="14">
          <cell r="O14">
            <v>1987299</v>
          </cell>
        </row>
        <row r="15">
          <cell r="O15">
            <v>2450351</v>
          </cell>
        </row>
        <row r="16">
          <cell r="O16">
            <v>2431712</v>
          </cell>
        </row>
        <row r="17">
          <cell r="O17">
            <v>1792326</v>
          </cell>
        </row>
        <row r="18">
          <cell r="O18">
            <v>2475521</v>
          </cell>
        </row>
        <row r="19">
          <cell r="O19">
            <v>2116837</v>
          </cell>
        </row>
        <row r="20">
          <cell r="O20">
            <v>2412470</v>
          </cell>
        </row>
        <row r="21">
          <cell r="O21">
            <v>2285415</v>
          </cell>
        </row>
        <row r="22">
          <cell r="O22">
            <v>1975017</v>
          </cell>
        </row>
        <row r="23">
          <cell r="O23">
            <v>2261162</v>
          </cell>
        </row>
        <row r="24">
          <cell r="O24">
            <v>2111150</v>
          </cell>
        </row>
        <row r="25">
          <cell r="O25">
            <v>2062201</v>
          </cell>
        </row>
        <row r="26">
          <cell r="O26">
            <v>2141891</v>
          </cell>
        </row>
        <row r="27">
          <cell r="O27">
            <v>2644550</v>
          </cell>
        </row>
        <row r="28">
          <cell r="O28">
            <v>2032579</v>
          </cell>
        </row>
        <row r="29">
          <cell r="O29">
            <v>2179754</v>
          </cell>
        </row>
        <row r="30">
          <cell r="O30">
            <v>1989898</v>
          </cell>
        </row>
        <row r="31">
          <cell r="O31">
            <v>2231721</v>
          </cell>
        </row>
        <row r="32">
          <cell r="O32">
            <v>2127211</v>
          </cell>
        </row>
        <row r="33">
          <cell r="O33">
            <v>2408765</v>
          </cell>
        </row>
        <row r="34">
          <cell r="O34">
            <v>2805792</v>
          </cell>
        </row>
        <row r="35">
          <cell r="O35">
            <v>1694787</v>
          </cell>
        </row>
        <row r="36">
          <cell r="O36">
            <v>2723243</v>
          </cell>
        </row>
        <row r="37">
          <cell r="O37">
            <v>2354229</v>
          </cell>
        </row>
        <row r="38">
          <cell r="O38">
            <v>2192721</v>
          </cell>
        </row>
        <row r="39">
          <cell r="O39">
            <v>1521044</v>
          </cell>
        </row>
        <row r="40">
          <cell r="O40">
            <v>2222299</v>
          </cell>
        </row>
        <row r="41">
          <cell r="O41">
            <v>1810011</v>
          </cell>
        </row>
        <row r="42">
          <cell r="O42">
            <v>2305985</v>
          </cell>
        </row>
        <row r="43">
          <cell r="O43">
            <v>2268098</v>
          </cell>
        </row>
        <row r="44">
          <cell r="O44">
            <v>2785306</v>
          </cell>
        </row>
        <row r="45">
          <cell r="O45">
            <v>2479109</v>
          </cell>
        </row>
        <row r="46">
          <cell r="O46">
            <v>2141261</v>
          </cell>
        </row>
        <row r="47">
          <cell r="O47">
            <v>1703678</v>
          </cell>
        </row>
        <row r="48">
          <cell r="O48">
            <v>2185345</v>
          </cell>
        </row>
        <row r="49">
          <cell r="O49">
            <v>1850119</v>
          </cell>
        </row>
        <row r="50">
          <cell r="O50">
            <v>2069849</v>
          </cell>
        </row>
        <row r="51">
          <cell r="O51">
            <v>2183829</v>
          </cell>
        </row>
        <row r="52">
          <cell r="O52">
            <v>2274301</v>
          </cell>
        </row>
        <row r="53">
          <cell r="O53">
            <v>2149464</v>
          </cell>
        </row>
        <row r="54">
          <cell r="O54">
            <v>1755264</v>
          </cell>
        </row>
        <row r="55">
          <cell r="O55">
            <v>2118848</v>
          </cell>
        </row>
        <row r="56">
          <cell r="O56">
            <v>1784871</v>
          </cell>
        </row>
        <row r="57">
          <cell r="O57">
            <v>2313665</v>
          </cell>
        </row>
        <row r="58">
          <cell r="O58">
            <v>2551066</v>
          </cell>
        </row>
        <row r="59">
          <cell r="O59">
            <v>2875084</v>
          </cell>
        </row>
        <row r="60">
          <cell r="O60">
            <v>2254275</v>
          </cell>
        </row>
        <row r="61">
          <cell r="O61">
            <v>2516409</v>
          </cell>
        </row>
        <row r="62">
          <cell r="O62">
            <v>2184155</v>
          </cell>
        </row>
        <row r="63">
          <cell r="O63">
            <v>1674028</v>
          </cell>
        </row>
        <row r="64">
          <cell r="O64">
            <v>2211670</v>
          </cell>
        </row>
        <row r="65">
          <cell r="O65">
            <v>2436373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P ST"/>
      <sheetName val="Intertie South ST"/>
      <sheetName val="SimSheet"/>
      <sheetName val="PTM Prices"/>
      <sheetName val="Large Assump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AM"/>
      <sheetName val="NT"/>
      <sheetName val="PTP LT"/>
      <sheetName val="ISLT"/>
      <sheetName val="PTPST"/>
      <sheetName val="ISST"/>
      <sheetName val="RiskSerializationData"/>
      <sheetName val="OTHER"/>
      <sheetName val="_@RISKFitInformation"/>
      <sheetName val="Sim Sheet"/>
      <sheetName val="GenInputs Remov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G15">
            <v>14.368118000000001</v>
          </cell>
        </row>
        <row r="16">
          <cell r="G16">
            <v>10.139670000000001</v>
          </cell>
        </row>
        <row r="17">
          <cell r="G17">
            <v>12.373004999999997</v>
          </cell>
        </row>
        <row r="18">
          <cell r="G18">
            <v>12.619147000000002</v>
          </cell>
        </row>
        <row r="19">
          <cell r="G19">
            <v>13.150219000000005</v>
          </cell>
        </row>
        <row r="20">
          <cell r="G20">
            <v>14.122448000000002</v>
          </cell>
        </row>
        <row r="21">
          <cell r="G21">
            <v>13.677453000000003</v>
          </cell>
        </row>
        <row r="22">
          <cell r="G22">
            <v>14.008738000000003</v>
          </cell>
        </row>
      </sheetData>
      <sheetData sheetId="8" refreshError="1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t Quarterly Review"/>
      <sheetName val="Data"/>
      <sheetName val="Chart1"/>
      <sheetName val="Edit Data Macro"/>
      <sheetName val="Create Data Macro"/>
      <sheetName val="Check File"/>
      <sheetName val="Buttons Macros"/>
      <sheetName val="Module1"/>
    </sheetNames>
    <sheetDataSet>
      <sheetData sheetId="0" refreshError="1"/>
      <sheetData sheetId="1" refreshError="1">
        <row r="3">
          <cell r="A3" t="str">
            <v>BU</v>
          </cell>
          <cell r="B3" t="str">
            <v>Ledger</v>
          </cell>
          <cell r="C3" t="str">
            <v>Ledger Group</v>
          </cell>
          <cell r="D3" t="str">
            <v>Account</v>
          </cell>
          <cell r="E3" t="str">
            <v>Deptid</v>
          </cell>
          <cell r="F3" t="str">
            <v>Product</v>
          </cell>
          <cell r="G3" t="str">
            <v>Project</v>
          </cell>
          <cell r="H3" t="str">
            <v>Affiliate</v>
          </cell>
          <cell r="I3" t="str">
            <v>Scenario</v>
          </cell>
          <cell r="J3" t="str">
            <v>Currency</v>
          </cell>
          <cell r="K3" t="str">
            <v>Stats</v>
          </cell>
          <cell r="L3" t="str">
            <v>FY</v>
          </cell>
          <cell r="M3" t="str">
            <v>Per</v>
          </cell>
        </row>
        <row r="4">
          <cell r="A4" t="str">
            <v>CORPT</v>
          </cell>
          <cell r="B4" t="str">
            <v>FORECAST</v>
          </cell>
          <cell r="D4">
            <v>107920</v>
          </cell>
          <cell r="E4" t="str">
            <v>J</v>
          </cell>
          <cell r="G4" t="str">
            <v>0001553</v>
          </cell>
          <cell r="I4" t="str">
            <v>FC_QTR</v>
          </cell>
          <cell r="J4" t="str">
            <v>USD</v>
          </cell>
          <cell r="L4">
            <v>2005</v>
          </cell>
          <cell r="M4">
            <v>6</v>
          </cell>
        </row>
        <row r="5">
          <cell r="A5" t="str">
            <v>CORPT</v>
          </cell>
          <cell r="B5" t="str">
            <v>FORECAST</v>
          </cell>
          <cell r="D5">
            <v>730010</v>
          </cell>
          <cell r="E5" t="str">
            <v>KF</v>
          </cell>
          <cell r="I5" t="str">
            <v>FC_QTR</v>
          </cell>
          <cell r="J5" t="str">
            <v>USD</v>
          </cell>
          <cell r="L5">
            <v>2005</v>
          </cell>
          <cell r="M5">
            <v>6</v>
          </cell>
        </row>
        <row r="6">
          <cell r="A6" t="str">
            <v>CORPT</v>
          </cell>
          <cell r="B6" t="str">
            <v>FORECAST</v>
          </cell>
          <cell r="D6" t="str">
            <v>750020</v>
          </cell>
          <cell r="E6" t="str">
            <v>KF</v>
          </cell>
          <cell r="I6" t="str">
            <v>FC_QTR</v>
          </cell>
          <cell r="J6" t="str">
            <v>USD</v>
          </cell>
          <cell r="L6">
            <v>2005</v>
          </cell>
          <cell r="M6">
            <v>6</v>
          </cell>
        </row>
        <row r="7">
          <cell r="A7" t="str">
            <v>CORPT</v>
          </cell>
          <cell r="B7" t="str">
            <v>FORECAST</v>
          </cell>
          <cell r="D7" t="str">
            <v>750100</v>
          </cell>
          <cell r="E7" t="str">
            <v>KF</v>
          </cell>
          <cell r="I7" t="str">
            <v>FC_QTR</v>
          </cell>
          <cell r="J7" t="str">
            <v>USD</v>
          </cell>
          <cell r="L7">
            <v>2005</v>
          </cell>
          <cell r="M7">
            <v>6</v>
          </cell>
        </row>
        <row r="8">
          <cell r="A8" t="str">
            <v>CORPT</v>
          </cell>
          <cell r="B8" t="str">
            <v>FORECAST</v>
          </cell>
          <cell r="D8">
            <v>750500</v>
          </cell>
          <cell r="E8" t="str">
            <v>KF</v>
          </cell>
          <cell r="I8" t="str">
            <v>FC_QTR</v>
          </cell>
          <cell r="J8" t="str">
            <v>USD</v>
          </cell>
          <cell r="L8">
            <v>2005</v>
          </cell>
          <cell r="M8">
            <v>6</v>
          </cell>
        </row>
        <row r="9">
          <cell r="A9" t="str">
            <v>POWER</v>
          </cell>
          <cell r="B9" t="str">
            <v>FORECAST</v>
          </cell>
          <cell r="D9">
            <v>107920</v>
          </cell>
          <cell r="E9" t="str">
            <v>P</v>
          </cell>
          <cell r="G9" t="str">
            <v>0001098</v>
          </cell>
          <cell r="I9" t="str">
            <v>FC_QTR</v>
          </cell>
          <cell r="J9" t="str">
            <v>USD</v>
          </cell>
          <cell r="L9">
            <v>2005</v>
          </cell>
          <cell r="M9">
            <v>6</v>
          </cell>
        </row>
        <row r="10">
          <cell r="A10" t="str">
            <v>POWER</v>
          </cell>
          <cell r="B10" t="str">
            <v>FORECAST</v>
          </cell>
          <cell r="D10">
            <v>107920</v>
          </cell>
          <cell r="E10" t="str">
            <v>P</v>
          </cell>
          <cell r="G10" t="str">
            <v>0001099</v>
          </cell>
          <cell r="I10" t="str">
            <v>FC_QTR</v>
          </cell>
          <cell r="J10" t="str">
            <v>USD</v>
          </cell>
          <cell r="L10">
            <v>2005</v>
          </cell>
          <cell r="M10">
            <v>6</v>
          </cell>
        </row>
        <row r="11">
          <cell r="A11" t="str">
            <v>POWER</v>
          </cell>
          <cell r="B11" t="str">
            <v>FORECAST</v>
          </cell>
          <cell r="D11" t="str">
            <v>740001</v>
          </cell>
          <cell r="E11" t="str">
            <v>KF</v>
          </cell>
          <cell r="I11" t="str">
            <v>FC_QTR</v>
          </cell>
          <cell r="J11" t="str">
            <v>USD</v>
          </cell>
          <cell r="L11">
            <v>2005</v>
          </cell>
          <cell r="M11">
            <v>6</v>
          </cell>
        </row>
        <row r="12">
          <cell r="A12" t="str">
            <v>POWER</v>
          </cell>
          <cell r="B12" t="str">
            <v>FORECAST</v>
          </cell>
          <cell r="D12" t="str">
            <v>740002</v>
          </cell>
          <cell r="E12" t="str">
            <v>KF</v>
          </cell>
          <cell r="I12" t="str">
            <v>FC_QTR</v>
          </cell>
          <cell r="J12" t="str">
            <v>USD</v>
          </cell>
          <cell r="L12">
            <v>2005</v>
          </cell>
          <cell r="M12">
            <v>6</v>
          </cell>
        </row>
        <row r="13">
          <cell r="A13" t="str">
            <v>POWER</v>
          </cell>
          <cell r="B13" t="str">
            <v>FORECAST</v>
          </cell>
          <cell r="D13" t="str">
            <v>740004</v>
          </cell>
          <cell r="E13" t="str">
            <v>KF</v>
          </cell>
          <cell r="I13" t="str">
            <v>FC_QTR</v>
          </cell>
          <cell r="J13" t="str">
            <v>USD</v>
          </cell>
          <cell r="L13">
            <v>2005</v>
          </cell>
          <cell r="M13">
            <v>6</v>
          </cell>
        </row>
        <row r="14">
          <cell r="A14" t="str">
            <v>POWER</v>
          </cell>
          <cell r="B14" t="str">
            <v>FORECAST</v>
          </cell>
          <cell r="D14" t="str">
            <v>740005</v>
          </cell>
          <cell r="E14" t="str">
            <v>KF</v>
          </cell>
          <cell r="I14" t="str">
            <v>FC_QTR</v>
          </cell>
          <cell r="J14" t="str">
            <v>USD</v>
          </cell>
          <cell r="L14">
            <v>2005</v>
          </cell>
          <cell r="M14">
            <v>6</v>
          </cell>
        </row>
        <row r="15">
          <cell r="A15" t="str">
            <v>POWER</v>
          </cell>
          <cell r="B15" t="str">
            <v>FORECAST</v>
          </cell>
          <cell r="D15" t="str">
            <v>740006</v>
          </cell>
          <cell r="E15" t="str">
            <v>KF</v>
          </cell>
          <cell r="I15" t="str">
            <v>FC_QTR</v>
          </cell>
          <cell r="J15" t="str">
            <v>USD</v>
          </cell>
          <cell r="L15">
            <v>2005</v>
          </cell>
          <cell r="M15">
            <v>6</v>
          </cell>
        </row>
        <row r="16">
          <cell r="A16" t="str">
            <v>POWER</v>
          </cell>
          <cell r="B16" t="str">
            <v>FORECAST</v>
          </cell>
          <cell r="D16" t="str">
            <v>740050</v>
          </cell>
          <cell r="E16" t="str">
            <v>KF</v>
          </cell>
          <cell r="I16" t="str">
            <v>FC_QTR</v>
          </cell>
          <cell r="J16" t="str">
            <v>USD</v>
          </cell>
          <cell r="L16">
            <v>2005</v>
          </cell>
          <cell r="M16">
            <v>6</v>
          </cell>
        </row>
        <row r="17">
          <cell r="A17" t="str">
            <v>POWER</v>
          </cell>
          <cell r="B17" t="str">
            <v>FORECAST</v>
          </cell>
          <cell r="D17" t="str">
            <v>740051</v>
          </cell>
          <cell r="E17" t="str">
            <v>KF</v>
          </cell>
          <cell r="I17" t="str">
            <v>FC_QTR</v>
          </cell>
          <cell r="J17" t="str">
            <v>USD</v>
          </cell>
          <cell r="L17">
            <v>2005</v>
          </cell>
          <cell r="M17">
            <v>6</v>
          </cell>
        </row>
        <row r="18">
          <cell r="A18" t="str">
            <v>POWER</v>
          </cell>
          <cell r="B18" t="str">
            <v>FORECAST</v>
          </cell>
          <cell r="D18" t="str">
            <v>740052</v>
          </cell>
          <cell r="E18" t="str">
            <v>KF</v>
          </cell>
          <cell r="I18" t="str">
            <v>FC_QTR</v>
          </cell>
          <cell r="J18" t="str">
            <v>USD</v>
          </cell>
          <cell r="L18">
            <v>2005</v>
          </cell>
          <cell r="M18">
            <v>6</v>
          </cell>
        </row>
        <row r="19">
          <cell r="A19" t="str">
            <v>POWER</v>
          </cell>
          <cell r="B19" t="str">
            <v>FORECAST</v>
          </cell>
          <cell r="D19" t="str">
            <v>750001</v>
          </cell>
          <cell r="E19" t="str">
            <v>KF</v>
          </cell>
          <cell r="I19" t="str">
            <v>FC_QTR</v>
          </cell>
          <cell r="J19" t="str">
            <v>USD</v>
          </cell>
          <cell r="L19">
            <v>2005</v>
          </cell>
          <cell r="M19">
            <v>6</v>
          </cell>
        </row>
        <row r="20">
          <cell r="A20" t="str">
            <v>POWER</v>
          </cell>
          <cell r="B20" t="str">
            <v>FORECAST</v>
          </cell>
          <cell r="D20" t="str">
            <v>750011</v>
          </cell>
          <cell r="E20" t="str">
            <v>KF</v>
          </cell>
          <cell r="I20" t="str">
            <v>FC_QTR</v>
          </cell>
          <cell r="J20" t="str">
            <v>USD</v>
          </cell>
          <cell r="L20">
            <v>2005</v>
          </cell>
          <cell r="M20">
            <v>6</v>
          </cell>
        </row>
        <row r="21">
          <cell r="A21" t="str">
            <v>POWER</v>
          </cell>
          <cell r="B21" t="str">
            <v>FORECAST</v>
          </cell>
          <cell r="D21" t="str">
            <v>750012</v>
          </cell>
          <cell r="E21" t="str">
            <v>KF</v>
          </cell>
          <cell r="I21" t="str">
            <v>FC_QTR</v>
          </cell>
          <cell r="J21" t="str">
            <v>USD</v>
          </cell>
          <cell r="L21">
            <v>2005</v>
          </cell>
          <cell r="M21">
            <v>6</v>
          </cell>
        </row>
        <row r="22">
          <cell r="A22" t="str">
            <v>POWER</v>
          </cell>
          <cell r="B22" t="str">
            <v>FORECAST</v>
          </cell>
          <cell r="D22" t="str">
            <v>750013</v>
          </cell>
          <cell r="E22" t="str">
            <v>KF</v>
          </cell>
          <cell r="I22" t="str">
            <v>FC_QTR</v>
          </cell>
          <cell r="J22" t="str">
            <v>USD</v>
          </cell>
          <cell r="L22">
            <v>2005</v>
          </cell>
          <cell r="M22">
            <v>6</v>
          </cell>
        </row>
        <row r="23">
          <cell r="A23" t="str">
            <v>POWER</v>
          </cell>
          <cell r="B23" t="str">
            <v>FORECAST</v>
          </cell>
          <cell r="D23" t="str">
            <v>750014</v>
          </cell>
          <cell r="E23" t="str">
            <v>KF</v>
          </cell>
          <cell r="I23" t="str">
            <v>FC_QTR</v>
          </cell>
          <cell r="J23" t="str">
            <v>USD</v>
          </cell>
          <cell r="L23">
            <v>2005</v>
          </cell>
          <cell r="M23">
            <v>6</v>
          </cell>
        </row>
        <row r="24">
          <cell r="A24" t="str">
            <v>POWER</v>
          </cell>
          <cell r="B24" t="str">
            <v>FORECAST</v>
          </cell>
          <cell r="D24" t="str">
            <v>750015</v>
          </cell>
          <cell r="E24" t="str">
            <v>KF</v>
          </cell>
          <cell r="I24" t="str">
            <v>FC_QTR</v>
          </cell>
          <cell r="J24" t="str">
            <v>USD</v>
          </cell>
          <cell r="L24">
            <v>2005</v>
          </cell>
          <cell r="M24">
            <v>6</v>
          </cell>
        </row>
        <row r="25">
          <cell r="A25" t="str">
            <v>POWER</v>
          </cell>
          <cell r="B25" t="str">
            <v>FORECAST</v>
          </cell>
          <cell r="D25">
            <v>750017</v>
          </cell>
          <cell r="E25" t="str">
            <v>KF</v>
          </cell>
          <cell r="I25" t="str">
            <v>FC_QTR</v>
          </cell>
          <cell r="J25" t="str">
            <v>USD</v>
          </cell>
          <cell r="L25">
            <v>2005</v>
          </cell>
          <cell r="M25">
            <v>6</v>
          </cell>
        </row>
        <row r="26">
          <cell r="A26" t="str">
            <v>POWER</v>
          </cell>
          <cell r="B26" t="str">
            <v>FORECAST</v>
          </cell>
          <cell r="D26" t="str">
            <v>750021</v>
          </cell>
          <cell r="E26" t="str">
            <v>KF</v>
          </cell>
          <cell r="I26" t="str">
            <v>FC_QTR</v>
          </cell>
          <cell r="J26" t="str">
            <v>USD</v>
          </cell>
          <cell r="L26">
            <v>2005</v>
          </cell>
          <cell r="M26">
            <v>6</v>
          </cell>
        </row>
        <row r="27">
          <cell r="A27" t="str">
            <v>POWER</v>
          </cell>
          <cell r="B27" t="str">
            <v>FORECAST</v>
          </cell>
          <cell r="D27" t="str">
            <v>750100</v>
          </cell>
          <cell r="E27" t="str">
            <v>KF</v>
          </cell>
          <cell r="I27" t="str">
            <v>FC_QTR</v>
          </cell>
          <cell r="J27" t="str">
            <v>USD</v>
          </cell>
          <cell r="L27">
            <v>2005</v>
          </cell>
          <cell r="M27">
            <v>6</v>
          </cell>
        </row>
        <row r="28">
          <cell r="A28" t="str">
            <v>POWER</v>
          </cell>
          <cell r="B28" t="str">
            <v>FORECAST</v>
          </cell>
          <cell r="D28" t="str">
            <v>750101</v>
          </cell>
          <cell r="E28" t="str">
            <v>KF</v>
          </cell>
          <cell r="I28" t="str">
            <v>FC_QTR</v>
          </cell>
          <cell r="J28" t="str">
            <v>USD</v>
          </cell>
          <cell r="L28">
            <v>2005</v>
          </cell>
          <cell r="M28">
            <v>6</v>
          </cell>
        </row>
        <row r="29">
          <cell r="A29" t="str">
            <v>POWER</v>
          </cell>
          <cell r="B29" t="str">
            <v>FORECAST</v>
          </cell>
          <cell r="D29" t="str">
            <v>750102</v>
          </cell>
          <cell r="E29" t="str">
            <v>KF</v>
          </cell>
          <cell r="I29" t="str">
            <v>FC_QTR</v>
          </cell>
          <cell r="J29" t="str">
            <v>USD</v>
          </cell>
          <cell r="L29">
            <v>2005</v>
          </cell>
          <cell r="M29">
            <v>6</v>
          </cell>
        </row>
        <row r="30">
          <cell r="A30" t="str">
            <v>POWER</v>
          </cell>
          <cell r="B30" t="str">
            <v>FORECAST</v>
          </cell>
          <cell r="D30" t="str">
            <v>750103</v>
          </cell>
          <cell r="E30" t="str">
            <v>KF</v>
          </cell>
          <cell r="I30" t="str">
            <v>FC_QTR</v>
          </cell>
          <cell r="J30" t="str">
            <v>USD</v>
          </cell>
          <cell r="L30">
            <v>2005</v>
          </cell>
          <cell r="M30">
            <v>6</v>
          </cell>
        </row>
        <row r="31">
          <cell r="A31" t="str">
            <v>POWER</v>
          </cell>
          <cell r="B31" t="str">
            <v>FORECAST</v>
          </cell>
          <cell r="D31">
            <v>750302</v>
          </cell>
          <cell r="E31" t="str">
            <v>KF</v>
          </cell>
          <cell r="I31" t="str">
            <v>FC_QTR</v>
          </cell>
          <cell r="J31" t="str">
            <v>USD</v>
          </cell>
          <cell r="L31">
            <v>2005</v>
          </cell>
          <cell r="M31">
            <v>6</v>
          </cell>
        </row>
        <row r="32">
          <cell r="A32" t="str">
            <v>TRANS</v>
          </cell>
          <cell r="B32" t="str">
            <v>FORECAST</v>
          </cell>
          <cell r="D32">
            <v>107920</v>
          </cell>
          <cell r="E32" t="str">
            <v>T</v>
          </cell>
          <cell r="G32" t="str">
            <v>0001043</v>
          </cell>
          <cell r="I32" t="str">
            <v>FC_QTR</v>
          </cell>
          <cell r="J32" t="str">
            <v>USD</v>
          </cell>
          <cell r="L32">
            <v>2005</v>
          </cell>
          <cell r="M32">
            <v>6</v>
          </cell>
        </row>
        <row r="33">
          <cell r="A33" t="str">
            <v>TRANS</v>
          </cell>
          <cell r="B33" t="str">
            <v>FORECAST</v>
          </cell>
          <cell r="D33" t="str">
            <v>740001</v>
          </cell>
          <cell r="E33" t="str">
            <v>KF</v>
          </cell>
          <cell r="I33" t="str">
            <v>FC_QTR</v>
          </cell>
          <cell r="J33" t="str">
            <v>USD</v>
          </cell>
          <cell r="L33">
            <v>2005</v>
          </cell>
          <cell r="M33">
            <v>6</v>
          </cell>
        </row>
        <row r="34">
          <cell r="A34" t="str">
            <v>TRANS</v>
          </cell>
          <cell r="B34" t="str">
            <v>FORECAST</v>
          </cell>
          <cell r="D34" t="str">
            <v>740002</v>
          </cell>
          <cell r="E34" t="str">
            <v>KF</v>
          </cell>
          <cell r="I34" t="str">
            <v>FC_QTR</v>
          </cell>
          <cell r="J34" t="str">
            <v>USD</v>
          </cell>
          <cell r="L34">
            <v>2005</v>
          </cell>
          <cell r="M34">
            <v>6</v>
          </cell>
        </row>
        <row r="35">
          <cell r="A35" t="str">
            <v>TRANS</v>
          </cell>
          <cell r="B35" t="str">
            <v>FORECAST</v>
          </cell>
          <cell r="D35">
            <v>740003</v>
          </cell>
          <cell r="E35" t="str">
            <v>KF</v>
          </cell>
          <cell r="I35" t="str">
            <v>FC_QTR</v>
          </cell>
          <cell r="J35" t="str">
            <v>USD</v>
          </cell>
          <cell r="L35">
            <v>2005</v>
          </cell>
          <cell r="M35">
            <v>6</v>
          </cell>
        </row>
        <row r="36">
          <cell r="A36" t="str">
            <v>TRANS</v>
          </cell>
          <cell r="B36" t="str">
            <v>FORECAST</v>
          </cell>
          <cell r="D36" t="str">
            <v>750001</v>
          </cell>
          <cell r="E36" t="str">
            <v>KF</v>
          </cell>
          <cell r="I36" t="str">
            <v>FC_QTR</v>
          </cell>
          <cell r="J36" t="str">
            <v>USD</v>
          </cell>
          <cell r="L36">
            <v>2005</v>
          </cell>
          <cell r="M36">
            <v>6</v>
          </cell>
        </row>
        <row r="37">
          <cell r="A37" t="str">
            <v>TRANS</v>
          </cell>
          <cell r="B37" t="str">
            <v>FORECAST</v>
          </cell>
          <cell r="D37" t="str">
            <v>750009</v>
          </cell>
          <cell r="E37" t="str">
            <v>KF</v>
          </cell>
          <cell r="I37" t="str">
            <v>FC_QTR</v>
          </cell>
          <cell r="J37" t="str">
            <v>USD</v>
          </cell>
          <cell r="L37">
            <v>2005</v>
          </cell>
          <cell r="M37">
            <v>6</v>
          </cell>
        </row>
        <row r="38">
          <cell r="A38" t="str">
            <v>TRANS</v>
          </cell>
          <cell r="B38" t="str">
            <v>FORECAST</v>
          </cell>
          <cell r="D38" t="str">
            <v>750014</v>
          </cell>
          <cell r="E38" t="str">
            <v>KF</v>
          </cell>
          <cell r="I38" t="str">
            <v>FC_QTR</v>
          </cell>
          <cell r="J38" t="str">
            <v>USD</v>
          </cell>
          <cell r="L38">
            <v>2005</v>
          </cell>
          <cell r="M38">
            <v>6</v>
          </cell>
        </row>
        <row r="39">
          <cell r="A39" t="str">
            <v>TRANS</v>
          </cell>
          <cell r="B39" t="str">
            <v>FORECAST</v>
          </cell>
          <cell r="D39" t="str">
            <v>750015</v>
          </cell>
          <cell r="E39" t="str">
            <v>KF</v>
          </cell>
          <cell r="I39" t="str">
            <v>FC_QTR</v>
          </cell>
          <cell r="J39" t="str">
            <v>USD</v>
          </cell>
          <cell r="L39">
            <v>2005</v>
          </cell>
          <cell r="M39">
            <v>6</v>
          </cell>
        </row>
        <row r="40">
          <cell r="A40" t="str">
            <v>TRANS</v>
          </cell>
          <cell r="B40" t="str">
            <v>FORECAST</v>
          </cell>
          <cell r="D40" t="str">
            <v>750016</v>
          </cell>
          <cell r="E40" t="str">
            <v>KF</v>
          </cell>
          <cell r="I40" t="str">
            <v>FC_QTR</v>
          </cell>
          <cell r="J40" t="str">
            <v>USD</v>
          </cell>
          <cell r="L40">
            <v>2005</v>
          </cell>
          <cell r="M40">
            <v>6</v>
          </cell>
        </row>
        <row r="41">
          <cell r="A41" t="str">
            <v>TRANS</v>
          </cell>
          <cell r="B41" t="str">
            <v>FORECAST</v>
          </cell>
          <cell r="D41" t="str">
            <v>750020</v>
          </cell>
          <cell r="E41" t="str">
            <v>KF</v>
          </cell>
          <cell r="I41" t="str">
            <v>FC_QTR</v>
          </cell>
          <cell r="J41" t="str">
            <v>USD</v>
          </cell>
          <cell r="L41">
            <v>2005</v>
          </cell>
          <cell r="M41">
            <v>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t Quarterly Review"/>
      <sheetName val="Data"/>
      <sheetName val="Interest Forecast Q3"/>
      <sheetName val="Interest Forecast Q2"/>
      <sheetName val="Interest Forecast Q1"/>
      <sheetName val="Chart1"/>
      <sheetName val="Edit Data Macro"/>
      <sheetName val="Create Data Macro"/>
      <sheetName val="Check File"/>
      <sheetName val="Buttons Macros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-04"/>
      <sheetName val="May-04"/>
      <sheetName val="Apr-04"/>
      <sheetName val="Jan-04"/>
      <sheetName val="Sep-03"/>
      <sheetName val="Aug-03"/>
      <sheetName val="Jul-03"/>
      <sheetName val="Apr-03"/>
      <sheetName val="Jan-03"/>
      <sheetName val="Dec-02"/>
      <sheetName val="Nov-02"/>
      <sheetName val="Oct-02"/>
      <sheetName val="Sep-02"/>
      <sheetName val="Jun-02"/>
      <sheetName val="Mar-02"/>
      <sheetName val="Oct-01"/>
      <sheetName val="Sep-01"/>
      <sheetName val="Aug-01"/>
      <sheetName val="Jun-01"/>
      <sheetName val="Jan-01"/>
      <sheetName val="Sep-00"/>
      <sheetName val="Aug-00"/>
      <sheetName val="July-00"/>
      <sheetName val="May-00"/>
      <sheetName val="Apr-00"/>
      <sheetName val="Jan-00"/>
      <sheetName val="Nov-99"/>
      <sheetName val="Sep-99"/>
      <sheetName val="Jun-99"/>
      <sheetName val="May-99"/>
      <sheetName val="Feb-99"/>
      <sheetName val="Sep-98"/>
      <sheetName val="May-98"/>
      <sheetName val="Aug-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Accrual_to_Cash"/>
      <sheetName val="Pro Forma - proposed rates"/>
      <sheetName val="Summary"/>
      <sheetName val="Revenue"/>
      <sheetName val="Wind Installed Capacity"/>
      <sheetName val="Operating Reserves Revenue"/>
      <sheetName val="RiskRGCGSR26C11"/>
      <sheetName val="CGS Refueling"/>
      <sheetName val="CGS"/>
      <sheetName val="Corps &amp; Bureau O&amp;M"/>
      <sheetName val="Spokane"/>
      <sheetName val="F&amp;W Expense"/>
      <sheetName val="Interest"/>
      <sheetName val="Output"/>
    </sheetNames>
    <sheetDataSet>
      <sheetData sheetId="0"/>
      <sheetData sheetId="1"/>
      <sheetData sheetId="2"/>
      <sheetData sheetId="3">
        <row r="129">
          <cell r="J129">
            <v>0.26850000000000002</v>
          </cell>
          <cell r="K129">
            <v>0.26627400000000001</v>
          </cell>
          <cell r="L129">
            <v>0.26627400000000001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6">
          <cell r="B56">
            <v>1</v>
          </cell>
        </row>
        <row r="57">
          <cell r="B57">
            <v>0.94968929999999996</v>
          </cell>
          <cell r="C57">
            <v>1</v>
          </cell>
        </row>
        <row r="58">
          <cell r="B58">
            <v>0.89970050000000001</v>
          </cell>
          <cell r="C58">
            <v>0.96183960000000002</v>
          </cell>
          <cell r="D58">
            <v>1</v>
          </cell>
        </row>
        <row r="59">
          <cell r="B59">
            <v>0.71747620000000001</v>
          </cell>
          <cell r="C59">
            <v>0.73175230000000002</v>
          </cell>
          <cell r="D59">
            <v>0.57651750000000002</v>
          </cell>
          <cell r="E59">
            <v>1</v>
          </cell>
        </row>
        <row r="60">
          <cell r="B60">
            <v>0.74941659999999999</v>
          </cell>
          <cell r="C60">
            <v>0.54882949999999997</v>
          </cell>
          <cell r="D60">
            <v>0.49909720000000002</v>
          </cell>
          <cell r="E60">
            <v>0.36313440000000002</v>
          </cell>
          <cell r="F60">
            <v>1</v>
          </cell>
        </row>
        <row r="61">
          <cell r="B61">
            <v>0.5356978</v>
          </cell>
          <cell r="C61">
            <v>0.32968779999999998</v>
          </cell>
          <cell r="D61">
            <v>0.243642</v>
          </cell>
          <cell r="E61">
            <v>0.15764130000000001</v>
          </cell>
          <cell r="F61">
            <v>0.89964759999999999</v>
          </cell>
          <cell r="G61">
            <v>1</v>
          </cell>
        </row>
        <row r="62">
          <cell r="B62">
            <v>0.31471179999999999</v>
          </cell>
          <cell r="C62">
            <v>0.2408699</v>
          </cell>
          <cell r="D62">
            <v>0.25004389999999999</v>
          </cell>
          <cell r="E62">
            <v>7.1631600000000004E-2</v>
          </cell>
          <cell r="F62">
            <v>0.68348430000000004</v>
          </cell>
          <cell r="G62">
            <v>0.69299730000000004</v>
          </cell>
          <cell r="H62">
            <v>1</v>
          </cell>
        </row>
        <row r="63">
          <cell r="B63">
            <v>0.2764395</v>
          </cell>
          <cell r="C63">
            <v>0.13803099999999999</v>
          </cell>
          <cell r="D63">
            <v>9.0700699999999995E-3</v>
          </cell>
          <cell r="E63">
            <v>0.14899219999999999</v>
          </cell>
          <cell r="F63">
            <v>0.67485150000000005</v>
          </cell>
          <cell r="G63">
            <v>0.66002039999999995</v>
          </cell>
          <cell r="H63">
            <v>0.54377629999999999</v>
          </cell>
          <cell r="I63">
            <v>1</v>
          </cell>
        </row>
        <row r="64">
          <cell r="B64">
            <v>0.45684069999999999</v>
          </cell>
          <cell r="C64">
            <v>0.185638</v>
          </cell>
          <cell r="D64">
            <v>0.23034569999999999</v>
          </cell>
          <cell r="E64">
            <v>0.13749929999999999</v>
          </cell>
          <cell r="F64">
            <v>0.7495098</v>
          </cell>
          <cell r="G64">
            <v>0.56304849999999995</v>
          </cell>
          <cell r="H64">
            <v>0.32751530000000001</v>
          </cell>
          <cell r="I64">
            <v>0.33095819999999998</v>
          </cell>
          <cell r="J64">
            <v>1</v>
          </cell>
        </row>
        <row r="65">
          <cell r="B65">
            <v>0.18229509999999999</v>
          </cell>
          <cell r="C65">
            <v>-7.6463450000000002E-2</v>
          </cell>
          <cell r="D65">
            <v>7.0879649999999999E-3</v>
          </cell>
          <cell r="E65">
            <v>-3.6793819999999998E-2</v>
          </cell>
          <cell r="F65">
            <v>0.46670679999999998</v>
          </cell>
          <cell r="G65">
            <v>0.3573518</v>
          </cell>
          <cell r="H65">
            <v>0.16482040000000001</v>
          </cell>
          <cell r="I65">
            <v>-2.7912699999999999E-2</v>
          </cell>
          <cell r="J65">
            <v>0.89971310000000004</v>
          </cell>
          <cell r="K65">
            <v>1</v>
          </cell>
        </row>
        <row r="66">
          <cell r="B66">
            <v>0.15324189999999999</v>
          </cell>
          <cell r="C66">
            <v>-2.080914E-2</v>
          </cell>
          <cell r="D66">
            <v>5.109723E-2</v>
          </cell>
          <cell r="E66">
            <v>1.7537150000000001E-2</v>
          </cell>
          <cell r="F66">
            <v>0.34346969999999999</v>
          </cell>
          <cell r="G66">
            <v>6.0798329999999998E-2</v>
          </cell>
          <cell r="H66">
            <v>2.7363560000000001E-3</v>
          </cell>
          <cell r="I66">
            <v>0.22139629999999999</v>
          </cell>
          <cell r="J66">
            <v>0.73215070000000004</v>
          </cell>
          <cell r="K66">
            <v>0.66909180000000001</v>
          </cell>
          <cell r="L66">
            <v>1</v>
          </cell>
        </row>
        <row r="67">
          <cell r="B67">
            <v>0.15502879999999999</v>
          </cell>
          <cell r="C67">
            <v>-4.4384069999999998E-2</v>
          </cell>
          <cell r="D67">
            <v>3.4723080000000003E-2</v>
          </cell>
          <cell r="E67">
            <v>-1.6449209999999999E-2</v>
          </cell>
          <cell r="F67">
            <v>0.3148164</v>
          </cell>
          <cell r="G67">
            <v>0.1703353</v>
          </cell>
          <cell r="H67">
            <v>-2.335667E-2</v>
          </cell>
          <cell r="I67">
            <v>-1.9906400000000001E-3</v>
          </cell>
          <cell r="J67">
            <v>0.72667329999999997</v>
          </cell>
          <cell r="K67">
            <v>0.72470889999999999</v>
          </cell>
          <cell r="L67">
            <v>0.36989</v>
          </cell>
          <cell r="M67">
            <v>1</v>
          </cell>
        </row>
        <row r="98">
          <cell r="B98">
            <v>1</v>
          </cell>
        </row>
        <row r="99">
          <cell r="B99">
            <v>0.90042040000000001</v>
          </cell>
          <cell r="C99">
            <v>1</v>
          </cell>
        </row>
        <row r="100">
          <cell r="B100">
            <v>0.71323270000000005</v>
          </cell>
          <cell r="C100">
            <v>0.33886250000000001</v>
          </cell>
          <cell r="D100">
            <v>1</v>
          </cell>
        </row>
        <row r="101">
          <cell r="B101">
            <v>0.7178059</v>
          </cell>
          <cell r="C101">
            <v>0.34853479999999998</v>
          </cell>
          <cell r="D101">
            <v>0.99833890000000003</v>
          </cell>
          <cell r="E101">
            <v>1</v>
          </cell>
        </row>
        <row r="102">
          <cell r="B102">
            <v>0.455619</v>
          </cell>
          <cell r="C102">
            <v>0.13513439999999999</v>
          </cell>
          <cell r="D102">
            <v>0.72144059999999999</v>
          </cell>
          <cell r="E102">
            <v>0.68036189999999996</v>
          </cell>
          <cell r="F102">
            <v>1</v>
          </cell>
        </row>
        <row r="103">
          <cell r="B103">
            <v>0.45565159999999999</v>
          </cell>
          <cell r="C103">
            <v>0.1450815</v>
          </cell>
          <cell r="D103">
            <v>0.71151220000000004</v>
          </cell>
          <cell r="E103">
            <v>0.67562029999999995</v>
          </cell>
          <cell r="F103">
            <v>0.93445279999999997</v>
          </cell>
          <cell r="G103">
            <v>1</v>
          </cell>
        </row>
        <row r="104">
          <cell r="B104">
            <v>0.94951730000000001</v>
          </cell>
          <cell r="C104">
            <v>0.99103249999999998</v>
          </cell>
          <cell r="D104">
            <v>0.4607001</v>
          </cell>
          <cell r="E104">
            <v>0.47027920000000001</v>
          </cell>
          <cell r="F104">
            <v>0.22080369999999999</v>
          </cell>
          <cell r="G104">
            <v>0.22704759999999999</v>
          </cell>
          <cell r="H104">
            <v>1</v>
          </cell>
        </row>
        <row r="105">
          <cell r="B105">
            <v>0.65541320000000003</v>
          </cell>
          <cell r="C105">
            <v>0.33789580000000002</v>
          </cell>
          <cell r="D105">
            <v>0.90619240000000001</v>
          </cell>
          <cell r="E105">
            <v>0.92888669999999995</v>
          </cell>
          <cell r="F105">
            <v>0.36217480000000002</v>
          </cell>
          <cell r="G105">
            <v>0.38785950000000002</v>
          </cell>
          <cell r="H105">
            <v>0.45178230000000003</v>
          </cell>
          <cell r="I105">
            <v>1</v>
          </cell>
        </row>
        <row r="106">
          <cell r="B106">
            <v>0.45403060000000001</v>
          </cell>
          <cell r="C106">
            <v>0.14258589999999999</v>
          </cell>
          <cell r="D106">
            <v>0.71183739999999995</v>
          </cell>
          <cell r="E106">
            <v>0.67534819999999995</v>
          </cell>
          <cell r="F106">
            <v>0.93427039999999995</v>
          </cell>
          <cell r="G106">
            <v>0.75196589999999996</v>
          </cell>
          <cell r="H106">
            <v>0.23027839999999999</v>
          </cell>
          <cell r="I106">
            <v>0.39015070000000002</v>
          </cell>
          <cell r="J106">
            <v>1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HFILE.BUD.BPA.GOV/WORKGRPS/KGS/Staff%20Wk'ing%20Files/AdamsS/4.%20Rate%20Case/2016/Transmission/Revenue%20Requirements/Initial%20Proposal/TS%20Plant%20Investment_Initial%20Proposal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13"/>
  <sheetViews>
    <sheetView workbookViewId="0"/>
  </sheetViews>
  <sheetFormatPr defaultRowHeight="12.75"/>
  <cols>
    <col min="1" max="1" width="11.7109375" customWidth="1"/>
  </cols>
  <sheetData>
    <row r="1" spans="1:41">
      <c r="A1">
        <v>1</v>
      </c>
      <c r="B1">
        <v>0</v>
      </c>
    </row>
    <row r="2" spans="1:41">
      <c r="A2">
        <v>0</v>
      </c>
    </row>
    <row r="3" spans="1:41">
      <c r="A3" s="3" t="e">
        <f ca="1">'Risk Summary'!$N$28</f>
        <v>#NAME?</v>
      </c>
      <c r="B3" t="b">
        <v>1</v>
      </c>
      <c r="C3">
        <v>0</v>
      </c>
      <c r="D3">
        <v>1</v>
      </c>
      <c r="E3" t="s">
        <v>403</v>
      </c>
      <c r="F3">
        <v>1</v>
      </c>
      <c r="G3">
        <v>0</v>
      </c>
      <c r="H3">
        <v>0</v>
      </c>
      <c r="J3" t="s">
        <v>404</v>
      </c>
      <c r="K3" t="s">
        <v>405</v>
      </c>
      <c r="L3" t="s">
        <v>406</v>
      </c>
      <c r="AG3" s="3" t="e">
        <f ca="1">'Risk Summary'!$N$28</f>
        <v>#NAME?</v>
      </c>
      <c r="AH3">
        <v>13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1">
      <c r="A4" s="3">
        <v>0</v>
      </c>
      <c r="AG4" s="3"/>
    </row>
    <row r="5" spans="1:41">
      <c r="A5" s="4" t="b">
        <v>0</v>
      </c>
      <c r="B5">
        <v>14000</v>
      </c>
      <c r="C5">
        <v>6709.375</v>
      </c>
      <c r="D5">
        <v>40000</v>
      </c>
      <c r="E5">
        <v>100</v>
      </c>
      <c r="AG5" s="4"/>
      <c r="AO5" s="5"/>
    </row>
    <row r="6" spans="1:41">
      <c r="A6" s="106" t="b">
        <v>0</v>
      </c>
      <c r="B6">
        <v>14000</v>
      </c>
      <c r="C6">
        <v>6709.375</v>
      </c>
      <c r="D6">
        <v>40000</v>
      </c>
      <c r="E6">
        <v>500</v>
      </c>
      <c r="AG6" s="106"/>
      <c r="AO6" s="5"/>
    </row>
    <row r="7" spans="1:41">
      <c r="A7" s="3" t="b">
        <v>0</v>
      </c>
      <c r="B7">
        <v>14000</v>
      </c>
      <c r="C7">
        <v>6709.375</v>
      </c>
      <c r="D7">
        <v>40000</v>
      </c>
      <c r="E7">
        <v>1000</v>
      </c>
      <c r="AG7" s="3"/>
      <c r="AO7" s="5"/>
    </row>
    <row r="8" spans="1:41">
      <c r="A8" s="7" t="b">
        <v>0</v>
      </c>
      <c r="B8">
        <v>14000</v>
      </c>
      <c r="C8">
        <v>6709.375</v>
      </c>
      <c r="D8">
        <v>40000</v>
      </c>
      <c r="E8">
        <v>1500</v>
      </c>
      <c r="AG8" s="7"/>
    </row>
    <row r="9" spans="1:41">
      <c r="A9" s="3" t="b">
        <v>0</v>
      </c>
      <c r="B9">
        <v>14000</v>
      </c>
      <c r="C9">
        <v>6709.375</v>
      </c>
      <c r="D9">
        <v>40000</v>
      </c>
      <c r="E9">
        <v>2000</v>
      </c>
      <c r="AG9" s="3"/>
    </row>
    <row r="10" spans="1:41">
      <c r="A10" s="3">
        <v>0</v>
      </c>
      <c r="AG10" s="3"/>
    </row>
    <row r="11" spans="1:41">
      <c r="A11" s="3">
        <v>0</v>
      </c>
      <c r="B11" t="b">
        <v>0</v>
      </c>
      <c r="C11" t="b">
        <v>0</v>
      </c>
      <c r="D11">
        <v>10</v>
      </c>
      <c r="E11">
        <v>0.95</v>
      </c>
      <c r="F11">
        <v>1</v>
      </c>
      <c r="AG11" s="3"/>
    </row>
    <row r="12" spans="1:41">
      <c r="A12" s="3"/>
      <c r="AG12" s="3"/>
    </row>
    <row r="13" spans="1:41">
      <c r="A13" s="3"/>
      <c r="AG13" s="3"/>
    </row>
  </sheetData>
  <phoneticPr fontId="1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N98"/>
  <sheetViews>
    <sheetView tabSelected="1" zoomScale="85" zoomScaleNormal="85" workbookViewId="0"/>
  </sheetViews>
  <sheetFormatPr defaultRowHeight="15.75"/>
  <cols>
    <col min="1" max="1" width="9.140625" style="187"/>
    <col min="2" max="2" width="4.42578125" style="187" customWidth="1"/>
    <col min="3" max="3" width="22.7109375" style="187" customWidth="1"/>
    <col min="4" max="4" width="40.28515625" style="187" customWidth="1"/>
    <col min="5" max="5" width="11.28515625" style="187" bestFit="1" customWidth="1"/>
    <col min="6" max="6" width="17.5703125" style="187" customWidth="1"/>
    <col min="7" max="8" width="11.28515625" style="187" bestFit="1" customWidth="1"/>
    <col min="9" max="9" width="6.7109375" style="493" customWidth="1"/>
    <col min="10" max="14" width="10.7109375" style="187" customWidth="1"/>
    <col min="15" max="16384" width="9.140625" style="187"/>
  </cols>
  <sheetData>
    <row r="1" spans="2:14" ht="18">
      <c r="B1" s="676" t="s">
        <v>194</v>
      </c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8"/>
    </row>
    <row r="2" spans="2:14" ht="18">
      <c r="B2" s="233"/>
      <c r="C2" s="233" t="s">
        <v>195</v>
      </c>
      <c r="D2" s="337">
        <v>43391</v>
      </c>
      <c r="E2" s="188"/>
      <c r="F2" s="234" t="s">
        <v>196</v>
      </c>
      <c r="G2" s="188"/>
      <c r="H2" s="188"/>
      <c r="I2" s="490"/>
      <c r="J2" s="234" t="s">
        <v>197</v>
      </c>
      <c r="K2" s="188"/>
      <c r="L2" s="679" t="s">
        <v>198</v>
      </c>
      <c r="M2" s="679"/>
      <c r="N2" s="680"/>
    </row>
    <row r="3" spans="2:14">
      <c r="B3" s="674" t="s">
        <v>199</v>
      </c>
      <c r="C3" s="675"/>
      <c r="D3" s="488" t="s">
        <v>323</v>
      </c>
      <c r="E3" s="236"/>
      <c r="F3" s="237" t="s">
        <v>200</v>
      </c>
      <c r="G3" s="236"/>
      <c r="H3" s="236"/>
      <c r="I3" s="491"/>
      <c r="J3" s="236"/>
      <c r="K3" s="236"/>
      <c r="L3" s="236"/>
      <c r="M3" s="236"/>
      <c r="N3" s="238"/>
    </row>
    <row r="4" spans="2:14">
      <c r="B4" s="681" t="s">
        <v>143</v>
      </c>
      <c r="C4" s="682"/>
      <c r="D4" s="235" t="s">
        <v>255</v>
      </c>
      <c r="E4" s="236"/>
      <c r="F4" s="236" t="s">
        <v>201</v>
      </c>
      <c r="G4" s="236"/>
      <c r="H4" s="235" t="s">
        <v>202</v>
      </c>
      <c r="I4" s="491"/>
      <c r="J4" s="189" t="s">
        <v>203</v>
      </c>
      <c r="K4" s="236"/>
      <c r="L4" s="236"/>
      <c r="M4" s="236"/>
      <c r="N4" s="238"/>
    </row>
    <row r="5" spans="2:14">
      <c r="B5" s="674" t="s">
        <v>204</v>
      </c>
      <c r="C5" s="675"/>
      <c r="D5" s="235"/>
      <c r="E5" s="236"/>
      <c r="F5" s="236" t="s">
        <v>205</v>
      </c>
      <c r="G5" s="239"/>
      <c r="H5" s="240" t="s">
        <v>202</v>
      </c>
      <c r="I5" s="491"/>
      <c r="J5" s="236"/>
      <c r="K5" s="236"/>
      <c r="L5" s="236"/>
      <c r="M5" s="236"/>
      <c r="N5" s="238"/>
    </row>
    <row r="6" spans="2:14">
      <c r="B6" s="674" t="s">
        <v>206</v>
      </c>
      <c r="C6" s="675"/>
      <c r="D6" s="235"/>
      <c r="E6" s="236"/>
      <c r="F6" s="236" t="s">
        <v>207</v>
      </c>
      <c r="G6" s="236"/>
      <c r="H6" s="241" t="s">
        <v>202</v>
      </c>
      <c r="I6" s="491"/>
      <c r="J6" s="236"/>
      <c r="K6" s="236"/>
      <c r="L6" s="236"/>
      <c r="M6" s="236"/>
      <c r="N6" s="238"/>
    </row>
    <row r="7" spans="2:14">
      <c r="B7" s="674"/>
      <c r="C7" s="675"/>
      <c r="D7" s="235"/>
      <c r="E7" s="236"/>
      <c r="F7"/>
      <c r="G7" s="239"/>
      <c r="H7"/>
      <c r="I7" s="491"/>
      <c r="J7" s="236"/>
      <c r="K7" s="236"/>
      <c r="L7" s="236"/>
      <c r="M7" s="236"/>
      <c r="N7" s="238"/>
    </row>
    <row r="8" spans="2:14" ht="15" customHeight="1">
      <c r="B8" s="683" t="s">
        <v>208</v>
      </c>
      <c r="C8" s="684"/>
      <c r="D8" s="338" t="s">
        <v>256</v>
      </c>
      <c r="E8" s="236"/>
      <c r="F8" s="236"/>
      <c r="G8" s="236"/>
      <c r="H8" s="236"/>
      <c r="I8" s="491"/>
      <c r="J8" s="236"/>
      <c r="K8" s="236"/>
      <c r="L8" s="236"/>
      <c r="M8" s="236"/>
      <c r="N8" s="238"/>
    </row>
    <row r="9" spans="2:14" ht="15" customHeight="1">
      <c r="B9" s="674" t="s">
        <v>153</v>
      </c>
      <c r="C9" s="675"/>
      <c r="D9" s="339" t="s">
        <v>257</v>
      </c>
      <c r="E9" s="236"/>
      <c r="F9" s="685" t="s">
        <v>315</v>
      </c>
      <c r="G9" s="686"/>
      <c r="H9" s="686"/>
      <c r="I9" s="686"/>
      <c r="J9" s="686"/>
      <c r="K9" s="686"/>
      <c r="L9" s="686"/>
      <c r="M9" s="686"/>
      <c r="N9" s="238"/>
    </row>
    <row r="10" spans="2:14" ht="15">
      <c r="B10" s="243"/>
      <c r="C10" s="244" t="s">
        <v>209</v>
      </c>
      <c r="D10" s="242">
        <v>-6853</v>
      </c>
      <c r="E10" s="236"/>
      <c r="F10" s="685"/>
      <c r="G10" s="686"/>
      <c r="H10" s="686"/>
      <c r="I10" s="686"/>
      <c r="J10" s="686"/>
      <c r="K10" s="686"/>
      <c r="L10" s="686"/>
      <c r="M10" s="686"/>
      <c r="N10" s="238"/>
    </row>
    <row r="11" spans="2:14" ht="15">
      <c r="B11" s="674" t="s">
        <v>210</v>
      </c>
      <c r="C11" s="675"/>
      <c r="D11" s="245" t="s">
        <v>258</v>
      </c>
      <c r="E11" s="236"/>
      <c r="F11" s="686"/>
      <c r="G11" s="686"/>
      <c r="H11" s="686"/>
      <c r="I11" s="686"/>
      <c r="J11" s="686"/>
      <c r="K11" s="686"/>
      <c r="L11" s="686"/>
      <c r="M11" s="686"/>
      <c r="N11" s="238"/>
    </row>
    <row r="12" spans="2:14" ht="15">
      <c r="B12" s="674" t="s">
        <v>211</v>
      </c>
      <c r="C12" s="675"/>
      <c r="D12" s="235">
        <v>2018</v>
      </c>
      <c r="E12" s="236"/>
      <c r="F12" s="686"/>
      <c r="G12" s="686"/>
      <c r="H12" s="686"/>
      <c r="I12" s="686"/>
      <c r="J12" s="686"/>
      <c r="K12" s="686"/>
      <c r="L12" s="686"/>
      <c r="M12" s="686"/>
      <c r="N12" s="238"/>
    </row>
    <row r="13" spans="2:14">
      <c r="B13" s="668" t="s">
        <v>212</v>
      </c>
      <c r="C13" s="669"/>
      <c r="D13" s="340">
        <v>2030</v>
      </c>
      <c r="E13" s="246"/>
      <c r="F13" s="246"/>
      <c r="G13" s="246"/>
      <c r="H13" s="246"/>
      <c r="I13" s="492"/>
      <c r="J13" s="246"/>
      <c r="K13" s="246"/>
      <c r="L13" s="246"/>
      <c r="M13" s="246"/>
      <c r="N13" s="247"/>
    </row>
    <row r="14" spans="2:14">
      <c r="B14"/>
      <c r="C14"/>
      <c r="D14"/>
      <c r="E14" s="444" t="s">
        <v>265</v>
      </c>
      <c r="F14" s="444" t="s">
        <v>278</v>
      </c>
      <c r="G14" s="444" t="s">
        <v>279</v>
      </c>
      <c r="H14" s="444" t="s">
        <v>280</v>
      </c>
      <c r="I14" s="489"/>
      <c r="J14"/>
      <c r="K14"/>
      <c r="L14"/>
      <c r="M14"/>
      <c r="N14"/>
    </row>
    <row r="15" spans="2:14" thickBot="1">
      <c r="B15" s="670" t="s">
        <v>213</v>
      </c>
      <c r="C15" s="671"/>
      <c r="D15" s="671"/>
      <c r="E15" s="672"/>
      <c r="F15" s="672"/>
      <c r="G15" s="672"/>
      <c r="H15" s="673"/>
      <c r="I15" s="507"/>
    </row>
    <row r="16" spans="2:14" ht="15" customHeight="1" thickBot="1">
      <c r="B16" s="522" t="s">
        <v>214</v>
      </c>
      <c r="C16" s="523"/>
      <c r="D16" s="524"/>
      <c r="E16" s="447">
        <v>2018</v>
      </c>
      <c r="F16" s="449">
        <v>2019</v>
      </c>
      <c r="G16" s="447">
        <v>2020</v>
      </c>
      <c r="H16" s="448">
        <v>2021</v>
      </c>
      <c r="I16" s="507"/>
    </row>
    <row r="17" spans="1:13" ht="15" customHeight="1">
      <c r="B17" s="503"/>
      <c r="C17" s="504"/>
      <c r="D17" s="504"/>
      <c r="E17" s="576"/>
      <c r="F17" s="577"/>
      <c r="G17" s="576"/>
      <c r="H17" s="578"/>
      <c r="I17" s="507"/>
    </row>
    <row r="18" spans="1:13" ht="15" customHeight="1">
      <c r="B18" s="575" t="s">
        <v>330</v>
      </c>
      <c r="C18" s="504"/>
      <c r="D18" s="504"/>
      <c r="E18" s="576"/>
      <c r="F18" s="253">
        <v>1058111.706</v>
      </c>
      <c r="G18" s="253">
        <v>1074674</v>
      </c>
      <c r="H18" s="254">
        <v>1107214</v>
      </c>
      <c r="I18" s="507"/>
    </row>
    <row r="19" spans="1:13" ht="15" customHeight="1">
      <c r="B19" s="503"/>
      <c r="C19" s="504"/>
      <c r="D19" s="504"/>
      <c r="E19" s="576"/>
      <c r="F19" s="577"/>
      <c r="G19" s="576"/>
      <c r="H19" s="578"/>
      <c r="I19" s="507"/>
    </row>
    <row r="20" spans="1:13" ht="15">
      <c r="B20" s="248"/>
      <c r="C20" s="249"/>
      <c r="D20" s="249"/>
      <c r="E20" s="250"/>
      <c r="F20" s="249"/>
      <c r="G20" s="250"/>
      <c r="H20" s="251"/>
      <c r="I20" s="507"/>
    </row>
    <row r="21" spans="1:13" ht="15">
      <c r="A21" s="336">
        <v>18</v>
      </c>
      <c r="B21" s="190" t="s">
        <v>0</v>
      </c>
      <c r="C21" s="249"/>
      <c r="D21" s="249"/>
      <c r="E21" s="250"/>
      <c r="F21" s="249"/>
      <c r="G21" s="250"/>
      <c r="H21" s="251"/>
      <c r="I21" s="508">
        <v>18</v>
      </c>
    </row>
    <row r="22" spans="1:13">
      <c r="A22" s="445">
        <f>A21+1</f>
        <v>19</v>
      </c>
      <c r="B22" s="248"/>
      <c r="C22" s="191" t="s">
        <v>1</v>
      </c>
      <c r="D22" s="249"/>
      <c r="E22" s="253">
        <v>155274.46950999997</v>
      </c>
      <c r="F22" s="252">
        <v>167165.49075529998</v>
      </c>
      <c r="G22" s="253">
        <v>168489.59299999999</v>
      </c>
      <c r="H22" s="254">
        <v>163854.37599999999</v>
      </c>
      <c r="I22" s="509">
        <f>I21+1</f>
        <v>19</v>
      </c>
    </row>
    <row r="23" spans="1:13">
      <c r="A23" s="445">
        <f t="shared" ref="A23:A86" si="0">A22+1</f>
        <v>20</v>
      </c>
      <c r="B23" s="248"/>
      <c r="C23" s="191" t="s">
        <v>2</v>
      </c>
      <c r="D23" s="249"/>
      <c r="E23" s="253">
        <v>54420.651000000005</v>
      </c>
      <c r="F23" s="252">
        <v>50220.417013999999</v>
      </c>
      <c r="G23" s="253">
        <v>44126.553</v>
      </c>
      <c r="H23" s="254">
        <v>49483.510999999999</v>
      </c>
      <c r="I23" s="509">
        <f t="shared" ref="I23:I86" si="1">I22+1</f>
        <v>20</v>
      </c>
    </row>
    <row r="24" spans="1:13">
      <c r="A24" s="445">
        <f t="shared" si="0"/>
        <v>21</v>
      </c>
      <c r="B24" s="248"/>
      <c r="C24" s="191" t="s">
        <v>215</v>
      </c>
      <c r="D24" s="249"/>
      <c r="E24" s="253">
        <v>162551.63981999998</v>
      </c>
      <c r="F24" s="252">
        <v>168096.65299569999</v>
      </c>
      <c r="G24" s="253">
        <v>173074.45199999999</v>
      </c>
      <c r="H24" s="254">
        <v>173282.973</v>
      </c>
      <c r="I24" s="509">
        <f t="shared" si="1"/>
        <v>21</v>
      </c>
    </row>
    <row r="25" spans="1:13">
      <c r="A25" s="445">
        <f t="shared" si="0"/>
        <v>22</v>
      </c>
      <c r="B25" s="248"/>
      <c r="C25" s="191" t="s">
        <v>216</v>
      </c>
      <c r="D25" s="249"/>
      <c r="E25" s="253">
        <v>140766.91652</v>
      </c>
      <c r="F25" s="252">
        <v>120135.45827239999</v>
      </c>
      <c r="G25" s="253">
        <v>128368.63110353067</v>
      </c>
      <c r="H25" s="254">
        <v>132211.03013788685</v>
      </c>
      <c r="I25" s="509">
        <f t="shared" si="1"/>
        <v>22</v>
      </c>
    </row>
    <row r="26" spans="1:13">
      <c r="A26" s="445">
        <f t="shared" si="0"/>
        <v>23</v>
      </c>
      <c r="B26" s="248"/>
      <c r="C26" s="191" t="s">
        <v>3</v>
      </c>
      <c r="D26" s="249"/>
      <c r="E26" s="253">
        <v>82038.017999999996</v>
      </c>
      <c r="F26" s="252">
        <v>105776.5220614</v>
      </c>
      <c r="G26" s="253">
        <v>92528.267999999996</v>
      </c>
      <c r="H26" s="254">
        <v>93884.293999999994</v>
      </c>
      <c r="I26" s="509">
        <f t="shared" si="1"/>
        <v>23</v>
      </c>
      <c r="L26" s="527"/>
      <c r="M26" s="527"/>
    </row>
    <row r="27" spans="1:13">
      <c r="A27" s="445">
        <f t="shared" si="0"/>
        <v>24</v>
      </c>
      <c r="B27" s="248"/>
      <c r="C27" s="191" t="s">
        <v>4</v>
      </c>
      <c r="D27" s="249"/>
      <c r="E27" s="253">
        <v>-2100</v>
      </c>
      <c r="F27" s="252">
        <v>0</v>
      </c>
      <c r="G27" s="253">
        <v>-58787</v>
      </c>
      <c r="H27" s="254">
        <v>-52880</v>
      </c>
      <c r="I27" s="509">
        <f t="shared" si="1"/>
        <v>24</v>
      </c>
    </row>
    <row r="28" spans="1:13">
      <c r="A28" s="445">
        <f t="shared" si="0"/>
        <v>25</v>
      </c>
      <c r="B28" s="248"/>
      <c r="C28" s="505" t="s">
        <v>217</v>
      </c>
      <c r="D28" s="525"/>
      <c r="E28" s="253">
        <v>0</v>
      </c>
      <c r="F28" s="252">
        <v>0</v>
      </c>
      <c r="G28" s="253">
        <v>0</v>
      </c>
      <c r="H28" s="254">
        <v>0</v>
      </c>
      <c r="I28" s="509">
        <f t="shared" si="1"/>
        <v>25</v>
      </c>
    </row>
    <row r="29" spans="1:13">
      <c r="A29" s="445">
        <f t="shared" si="0"/>
        <v>26</v>
      </c>
      <c r="B29" s="248"/>
      <c r="C29" s="191" t="s">
        <v>5</v>
      </c>
      <c r="D29" s="249"/>
      <c r="E29" s="256">
        <v>237544.39379237691</v>
      </c>
      <c r="F29" s="255">
        <v>306000.0000004</v>
      </c>
      <c r="G29" s="256">
        <v>335781.75049500004</v>
      </c>
      <c r="H29" s="257">
        <v>341842.72957900004</v>
      </c>
      <c r="I29" s="509">
        <f t="shared" si="1"/>
        <v>26</v>
      </c>
    </row>
    <row r="30" spans="1:13">
      <c r="A30" s="445">
        <f t="shared" si="0"/>
        <v>27</v>
      </c>
      <c r="B30" s="192" t="s">
        <v>6</v>
      </c>
      <c r="C30" s="249"/>
      <c r="D30" s="249"/>
      <c r="E30" s="258">
        <f>SUM(E22:E29)</f>
        <v>830496.08864237694</v>
      </c>
      <c r="F30" s="258">
        <f>SUM(F22:F29)</f>
        <v>917394.54109919991</v>
      </c>
      <c r="G30" s="258">
        <f>SUM(G22:G29)</f>
        <v>883582.24759853072</v>
      </c>
      <c r="H30" s="258">
        <f>SUM(H22:H29)</f>
        <v>901678.91371688689</v>
      </c>
      <c r="I30" s="509">
        <f t="shared" si="1"/>
        <v>27</v>
      </c>
    </row>
    <row r="31" spans="1:13">
      <c r="A31" s="445">
        <f t="shared" si="0"/>
        <v>28</v>
      </c>
      <c r="B31" s="248"/>
      <c r="C31" s="249"/>
      <c r="D31" s="249"/>
      <c r="E31" s="250"/>
      <c r="F31" s="249"/>
      <c r="G31" s="250"/>
      <c r="H31" s="251"/>
      <c r="I31" s="509">
        <f t="shared" si="1"/>
        <v>28</v>
      </c>
    </row>
    <row r="32" spans="1:13">
      <c r="A32" s="445">
        <f t="shared" si="0"/>
        <v>29</v>
      </c>
      <c r="B32" s="193" t="s">
        <v>7</v>
      </c>
      <c r="C32" s="249"/>
      <c r="D32" s="249"/>
      <c r="E32" s="250"/>
      <c r="F32" s="249"/>
      <c r="G32" s="250"/>
      <c r="H32" s="251"/>
      <c r="I32" s="509">
        <f t="shared" si="1"/>
        <v>29</v>
      </c>
    </row>
    <row r="33" spans="1:12">
      <c r="A33" s="445">
        <f t="shared" si="0"/>
        <v>30</v>
      </c>
      <c r="B33" s="248"/>
      <c r="C33" s="194" t="s">
        <v>7</v>
      </c>
      <c r="D33" s="249"/>
      <c r="E33" s="250"/>
      <c r="F33" s="249"/>
      <c r="G33" s="250"/>
      <c r="H33" s="251"/>
      <c r="I33" s="509">
        <f t="shared" si="1"/>
        <v>30</v>
      </c>
    </row>
    <row r="34" spans="1:12">
      <c r="A34" s="445">
        <f t="shared" si="0"/>
        <v>31</v>
      </c>
      <c r="B34" s="248"/>
      <c r="C34" s="195" t="s">
        <v>8</v>
      </c>
      <c r="D34" s="249"/>
      <c r="E34" s="253">
        <v>14059</v>
      </c>
      <c r="F34" s="252"/>
      <c r="G34" s="253">
        <v>11.119</v>
      </c>
      <c r="H34" s="254">
        <v>0</v>
      </c>
      <c r="I34" s="509">
        <f t="shared" si="1"/>
        <v>31</v>
      </c>
    </row>
    <row r="35" spans="1:12">
      <c r="A35" s="445">
        <f t="shared" si="0"/>
        <v>32</v>
      </c>
      <c r="B35" s="248"/>
      <c r="C35" s="195" t="s">
        <v>9</v>
      </c>
      <c r="D35" s="249"/>
      <c r="E35" s="256">
        <v>-18968</v>
      </c>
      <c r="F35" s="255"/>
      <c r="G35" s="256">
        <v>-18968</v>
      </c>
      <c r="H35" s="257">
        <v>-18968</v>
      </c>
      <c r="I35" s="509">
        <f t="shared" si="1"/>
        <v>32</v>
      </c>
    </row>
    <row r="36" spans="1:12">
      <c r="A36" s="445">
        <f t="shared" si="0"/>
        <v>33</v>
      </c>
      <c r="B36" s="248"/>
      <c r="C36" s="195" t="s">
        <v>10</v>
      </c>
      <c r="D36" s="249"/>
      <c r="E36" s="253">
        <v>90957</v>
      </c>
      <c r="F36" s="252"/>
      <c r="G36" s="253">
        <v>113717</v>
      </c>
      <c r="H36" s="254">
        <v>123801</v>
      </c>
      <c r="I36" s="509">
        <f t="shared" si="1"/>
        <v>33</v>
      </c>
      <c r="K36" s="527"/>
      <c r="L36" s="527"/>
    </row>
    <row r="37" spans="1:12">
      <c r="A37" s="445">
        <f t="shared" si="0"/>
        <v>34</v>
      </c>
      <c r="B37" s="248"/>
      <c r="C37" s="195" t="s">
        <v>11</v>
      </c>
      <c r="D37" s="249"/>
      <c r="E37" s="256">
        <v>561</v>
      </c>
      <c r="F37" s="255"/>
      <c r="G37" s="256">
        <v>559</v>
      </c>
      <c r="H37" s="257">
        <v>559</v>
      </c>
      <c r="I37" s="509">
        <f t="shared" si="1"/>
        <v>34</v>
      </c>
    </row>
    <row r="38" spans="1:12">
      <c r="A38" s="445">
        <f t="shared" si="0"/>
        <v>35</v>
      </c>
      <c r="B38" s="248"/>
      <c r="C38" s="195" t="s">
        <v>12</v>
      </c>
      <c r="D38" s="249"/>
      <c r="E38" s="253">
        <v>31418.06</v>
      </c>
      <c r="F38" s="252"/>
      <c r="G38" s="253">
        <v>4880</v>
      </c>
      <c r="H38" s="254">
        <v>3943</v>
      </c>
      <c r="I38" s="509">
        <f t="shared" si="1"/>
        <v>35</v>
      </c>
      <c r="K38" s="527"/>
      <c r="L38" s="527"/>
    </row>
    <row r="39" spans="1:12">
      <c r="A39" s="445">
        <f t="shared" si="0"/>
        <v>36</v>
      </c>
      <c r="B39" s="248"/>
      <c r="C39" s="195" t="s">
        <v>218</v>
      </c>
      <c r="D39" s="249"/>
      <c r="E39" s="253">
        <v>48892.631840583301</v>
      </c>
      <c r="F39" s="252"/>
      <c r="G39" s="253">
        <v>76306</v>
      </c>
      <c r="H39" s="254">
        <v>76764</v>
      </c>
      <c r="I39" s="509">
        <f t="shared" si="1"/>
        <v>36</v>
      </c>
      <c r="K39" s="527"/>
      <c r="L39" s="527"/>
    </row>
    <row r="40" spans="1:12">
      <c r="A40" s="445">
        <f t="shared" si="0"/>
        <v>37</v>
      </c>
      <c r="B40" s="248"/>
      <c r="C40" s="259" t="s">
        <v>304</v>
      </c>
      <c r="D40" s="249"/>
      <c r="E40" s="253">
        <v>0</v>
      </c>
      <c r="F40" s="252"/>
      <c r="G40" s="253">
        <v>5882</v>
      </c>
      <c r="H40" s="254">
        <v>10660</v>
      </c>
      <c r="I40" s="509">
        <f t="shared" si="1"/>
        <v>37</v>
      </c>
      <c r="K40" s="527"/>
      <c r="L40" s="527"/>
    </row>
    <row r="41" spans="1:12">
      <c r="A41" s="445">
        <f t="shared" si="0"/>
        <v>38</v>
      </c>
      <c r="B41" s="248"/>
      <c r="C41" s="196" t="s">
        <v>13</v>
      </c>
      <c r="D41" s="249"/>
      <c r="E41" s="253">
        <v>-29392.369040992999</v>
      </c>
      <c r="F41" s="252"/>
      <c r="G41" s="253">
        <v>-14211</v>
      </c>
      <c r="H41" s="254">
        <v>-14635</v>
      </c>
      <c r="I41" s="509">
        <f t="shared" si="1"/>
        <v>38</v>
      </c>
      <c r="K41" s="527"/>
      <c r="L41" s="527"/>
    </row>
    <row r="42" spans="1:12">
      <c r="A42" s="445">
        <f t="shared" si="0"/>
        <v>39</v>
      </c>
      <c r="B42" s="248"/>
      <c r="C42" s="196" t="s">
        <v>14</v>
      </c>
      <c r="D42" s="249"/>
      <c r="E42" s="253">
        <v>-1977.5</v>
      </c>
      <c r="F42" s="252"/>
      <c r="G42" s="253">
        <v>-3568</v>
      </c>
      <c r="H42" s="254">
        <v>-3080</v>
      </c>
      <c r="I42" s="509">
        <f t="shared" si="1"/>
        <v>39</v>
      </c>
      <c r="K42" s="527"/>
      <c r="L42" s="527"/>
    </row>
    <row r="43" spans="1:12">
      <c r="A43" s="445">
        <f t="shared" si="0"/>
        <v>40</v>
      </c>
      <c r="B43" s="197" t="s">
        <v>15</v>
      </c>
      <c r="C43" s="249"/>
      <c r="D43" s="249"/>
      <c r="E43" s="261">
        <f>SUM(E34:E42)</f>
        <v>135549.8227995903</v>
      </c>
      <c r="F43" s="261">
        <v>148210.39412459999</v>
      </c>
      <c r="G43" s="261">
        <f>SUM(G34:G42)</f>
        <v>164608.11900000001</v>
      </c>
      <c r="H43" s="261">
        <f>SUM(H34:H42)</f>
        <v>179044</v>
      </c>
      <c r="I43" s="509">
        <f t="shared" si="1"/>
        <v>40</v>
      </c>
    </row>
    <row r="44" spans="1:12">
      <c r="A44" s="445">
        <f t="shared" si="0"/>
        <v>41</v>
      </c>
      <c r="B44" s="248"/>
      <c r="C44" s="249"/>
      <c r="D44" s="249"/>
      <c r="E44" s="250"/>
      <c r="F44" s="249"/>
      <c r="G44" s="250"/>
      <c r="H44" s="251"/>
      <c r="I44" s="509">
        <f t="shared" si="1"/>
        <v>41</v>
      </c>
    </row>
    <row r="45" spans="1:12">
      <c r="A45" s="445">
        <f t="shared" si="0"/>
        <v>42</v>
      </c>
      <c r="B45" s="198" t="s">
        <v>16</v>
      </c>
      <c r="C45" s="249"/>
      <c r="D45" s="249"/>
      <c r="E45" s="261">
        <f>E30+E43</f>
        <v>966045.91144196724</v>
      </c>
      <c r="F45" s="261">
        <f>F30+F43</f>
        <v>1065604.9352237999</v>
      </c>
      <c r="G45" s="261">
        <f>G30+G43</f>
        <v>1048190.3665985307</v>
      </c>
      <c r="H45" s="261">
        <f>H30+H43</f>
        <v>1080722.9137168869</v>
      </c>
      <c r="I45" s="509">
        <f t="shared" si="1"/>
        <v>42</v>
      </c>
      <c r="K45" s="666"/>
    </row>
    <row r="46" spans="1:12">
      <c r="A46" s="445">
        <f t="shared" si="0"/>
        <v>43</v>
      </c>
      <c r="B46" s="248"/>
      <c r="C46" s="249"/>
      <c r="D46" s="249"/>
      <c r="E46" s="250"/>
      <c r="F46" s="249"/>
      <c r="G46" s="250"/>
      <c r="H46" s="251"/>
      <c r="I46" s="509">
        <f t="shared" si="1"/>
        <v>43</v>
      </c>
      <c r="K46" s="667"/>
      <c r="L46" s="667"/>
    </row>
    <row r="47" spans="1:12">
      <c r="A47" s="445">
        <f t="shared" si="0"/>
        <v>44</v>
      </c>
      <c r="B47" s="199" t="s">
        <v>219</v>
      </c>
      <c r="C47" s="249"/>
      <c r="D47" s="249"/>
      <c r="E47" s="263">
        <v>95196.084004699427</v>
      </c>
      <c r="F47" s="262">
        <v>90119.037091280916</v>
      </c>
      <c r="G47" s="263">
        <v>26460.351774392533</v>
      </c>
      <c r="H47" s="264">
        <v>26466.580738707213</v>
      </c>
      <c r="I47" s="509">
        <f t="shared" si="1"/>
        <v>44</v>
      </c>
    </row>
    <row r="48" spans="1:12">
      <c r="A48" s="445">
        <f t="shared" si="0"/>
        <v>45</v>
      </c>
      <c r="B48" s="200" t="s">
        <v>220</v>
      </c>
      <c r="C48" s="249"/>
      <c r="D48" s="249"/>
      <c r="E48" s="253">
        <v>0</v>
      </c>
      <c r="F48" s="252">
        <v>0</v>
      </c>
      <c r="G48" s="253">
        <v>0</v>
      </c>
      <c r="H48" s="254">
        <v>0</v>
      </c>
      <c r="I48" s="509">
        <f t="shared" si="1"/>
        <v>45</v>
      </c>
    </row>
    <row r="49" spans="1:12">
      <c r="A49" s="445">
        <f t="shared" si="0"/>
        <v>46</v>
      </c>
      <c r="B49" s="200" t="s">
        <v>221</v>
      </c>
      <c r="C49" s="249"/>
      <c r="D49" s="249"/>
      <c r="E49" s="263">
        <v>95196.084004699427</v>
      </c>
      <c r="F49" s="262">
        <v>90119.037091280916</v>
      </c>
      <c r="G49" s="263">
        <v>26460.351774392533</v>
      </c>
      <c r="H49" s="264">
        <v>26466.580738707213</v>
      </c>
      <c r="I49" s="509">
        <f t="shared" si="1"/>
        <v>46</v>
      </c>
    </row>
    <row r="50" spans="1:12">
      <c r="A50" s="445">
        <f t="shared" si="0"/>
        <v>47</v>
      </c>
      <c r="B50" s="200"/>
      <c r="C50" s="249"/>
      <c r="D50" s="249"/>
      <c r="E50" s="250"/>
      <c r="F50" s="249"/>
      <c r="G50" s="250"/>
      <c r="H50" s="251"/>
      <c r="I50" s="509">
        <f t="shared" si="1"/>
        <v>47</v>
      </c>
    </row>
    <row r="51" spans="1:12" ht="16.5" thickBot="1">
      <c r="A51" s="445">
        <f t="shared" si="0"/>
        <v>48</v>
      </c>
      <c r="B51" s="201" t="s">
        <v>222</v>
      </c>
      <c r="C51" s="249"/>
      <c r="D51" s="249"/>
      <c r="E51" s="265">
        <v>1061241.9954466666</v>
      </c>
      <c r="F51" s="265">
        <f>F45+F49</f>
        <v>1155723.9723150809</v>
      </c>
      <c r="G51" s="265">
        <f>G45+G49</f>
        <v>1074650.7183729233</v>
      </c>
      <c r="H51" s="265">
        <f>H45+H49</f>
        <v>1107189.4944555941</v>
      </c>
      <c r="I51" s="509">
        <f t="shared" si="1"/>
        <v>48</v>
      </c>
    </row>
    <row r="52" spans="1:12">
      <c r="A52" s="445">
        <f t="shared" si="0"/>
        <v>49</v>
      </c>
      <c r="B52" s="248"/>
      <c r="C52" s="249"/>
      <c r="D52" s="249"/>
      <c r="E52" s="249"/>
      <c r="F52" s="249"/>
      <c r="G52" s="249"/>
      <c r="H52" s="249"/>
      <c r="I52" s="509">
        <f t="shared" si="1"/>
        <v>49</v>
      </c>
    </row>
    <row r="53" spans="1:12" ht="16.5" thickBot="1">
      <c r="A53" s="445">
        <f t="shared" si="0"/>
        <v>50</v>
      </c>
      <c r="B53" s="297"/>
      <c r="C53" s="298"/>
      <c r="D53" s="298"/>
      <c r="E53" s="298"/>
      <c r="F53" s="298"/>
      <c r="G53" s="298"/>
      <c r="H53" s="298"/>
      <c r="I53" s="509">
        <f t="shared" si="1"/>
        <v>50</v>
      </c>
    </row>
    <row r="54" spans="1:12" ht="15" customHeight="1" thickBot="1">
      <c r="A54" s="445">
        <f t="shared" si="0"/>
        <v>51</v>
      </c>
      <c r="B54" s="575" t="s">
        <v>223</v>
      </c>
      <c r="C54" s="504"/>
      <c r="D54" s="526"/>
      <c r="E54" s="447">
        <v>2018</v>
      </c>
      <c r="F54" s="449">
        <v>2019</v>
      </c>
      <c r="G54" s="447">
        <v>2020</v>
      </c>
      <c r="H54" s="448">
        <v>2021</v>
      </c>
      <c r="I54" s="509">
        <f t="shared" si="1"/>
        <v>51</v>
      </c>
    </row>
    <row r="55" spans="1:12">
      <c r="A55" s="445">
        <f t="shared" si="0"/>
        <v>52</v>
      </c>
      <c r="B55" s="248"/>
      <c r="C55" s="249"/>
      <c r="D55" s="249"/>
      <c r="E55" s="250"/>
      <c r="F55" s="251"/>
      <c r="G55" s="250"/>
      <c r="H55" s="251"/>
      <c r="I55" s="509">
        <f t="shared" si="1"/>
        <v>52</v>
      </c>
    </row>
    <row r="56" spans="1:12">
      <c r="A56" s="445">
        <f t="shared" si="0"/>
        <v>53</v>
      </c>
      <c r="B56" s="202" t="s">
        <v>17</v>
      </c>
      <c r="C56" s="266"/>
      <c r="D56" s="266"/>
      <c r="E56" s="250"/>
      <c r="F56" s="251"/>
      <c r="G56" s="250"/>
      <c r="H56" s="251"/>
      <c r="I56" s="509">
        <f t="shared" si="1"/>
        <v>53</v>
      </c>
    </row>
    <row r="57" spans="1:12">
      <c r="A57" s="445">
        <f t="shared" si="0"/>
        <v>54</v>
      </c>
      <c r="B57" s="248"/>
      <c r="C57" s="203" t="s">
        <v>224</v>
      </c>
      <c r="D57" s="249"/>
      <c r="E57" s="253">
        <v>95196.084004699427</v>
      </c>
      <c r="F57" s="254">
        <v>90119.037091280916</v>
      </c>
      <c r="G57" s="253">
        <v>26460</v>
      </c>
      <c r="H57" s="254">
        <v>26467</v>
      </c>
      <c r="I57" s="509">
        <f t="shared" si="1"/>
        <v>54</v>
      </c>
      <c r="K57" s="527"/>
      <c r="L57" s="527"/>
    </row>
    <row r="58" spans="1:12">
      <c r="A58" s="445">
        <f t="shared" si="0"/>
        <v>55</v>
      </c>
      <c r="B58" s="248"/>
      <c r="C58" s="203" t="s">
        <v>20</v>
      </c>
      <c r="D58" s="249"/>
      <c r="E58" s="253">
        <v>15000</v>
      </c>
      <c r="F58" s="254">
        <v>15000</v>
      </c>
      <c r="G58" s="253">
        <v>0</v>
      </c>
      <c r="H58" s="254">
        <v>0</v>
      </c>
      <c r="I58" s="509">
        <f t="shared" si="1"/>
        <v>55</v>
      </c>
    </row>
    <row r="59" spans="1:12">
      <c r="A59" s="445">
        <f t="shared" si="0"/>
        <v>56</v>
      </c>
      <c r="B59" s="248"/>
      <c r="C59" s="203" t="s">
        <v>18</v>
      </c>
      <c r="D59" s="249"/>
      <c r="E59" s="250"/>
      <c r="F59" s="251"/>
      <c r="G59" s="250"/>
      <c r="H59" s="251"/>
      <c r="I59" s="509">
        <f t="shared" si="1"/>
        <v>56</v>
      </c>
    </row>
    <row r="60" spans="1:12">
      <c r="A60" s="445">
        <f t="shared" si="0"/>
        <v>57</v>
      </c>
      <c r="B60" s="248"/>
      <c r="C60" s="204" t="s">
        <v>5</v>
      </c>
      <c r="D60" s="249"/>
      <c r="E60" s="267">
        <v>237544.39379237691</v>
      </c>
      <c r="F60" s="268">
        <v>256571.56830087688</v>
      </c>
      <c r="G60" s="267">
        <v>335807</v>
      </c>
      <c r="H60" s="268">
        <v>341867</v>
      </c>
      <c r="I60" s="509">
        <f t="shared" si="1"/>
        <v>57</v>
      </c>
      <c r="K60" s="527"/>
      <c r="L60" s="527"/>
    </row>
    <row r="61" spans="1:12">
      <c r="A61" s="445">
        <f t="shared" si="0"/>
        <v>58</v>
      </c>
      <c r="B61" s="248"/>
      <c r="C61" s="204" t="s">
        <v>19</v>
      </c>
      <c r="D61" s="249"/>
      <c r="E61" s="263">
        <v>5556.0097995902852</v>
      </c>
      <c r="F61" s="264">
        <v>4734.6131355209091</v>
      </c>
      <c r="G61" s="263">
        <v>3340</v>
      </c>
      <c r="H61" s="264">
        <v>2774</v>
      </c>
      <c r="I61" s="509">
        <f t="shared" si="1"/>
        <v>58</v>
      </c>
      <c r="K61" s="527"/>
      <c r="L61" s="527"/>
    </row>
    <row r="62" spans="1:12">
      <c r="A62" s="445">
        <f t="shared" si="0"/>
        <v>59</v>
      </c>
      <c r="B62" s="248"/>
      <c r="C62" s="204" t="s">
        <v>11</v>
      </c>
      <c r="D62" s="249"/>
      <c r="E62" s="269">
        <v>561</v>
      </c>
      <c r="F62" s="270">
        <v>561</v>
      </c>
      <c r="G62" s="269">
        <v>558.55197882977905</v>
      </c>
      <c r="H62" s="270">
        <v>558.55197882977905</v>
      </c>
      <c r="I62" s="509">
        <f t="shared" si="1"/>
        <v>59</v>
      </c>
    </row>
    <row r="63" spans="1:12">
      <c r="A63" s="445">
        <f t="shared" si="0"/>
        <v>60</v>
      </c>
      <c r="B63" s="248"/>
      <c r="C63" s="204" t="s">
        <v>9</v>
      </c>
      <c r="D63" s="249"/>
      <c r="E63" s="263">
        <v>-18968</v>
      </c>
      <c r="F63" s="264">
        <v>-18968</v>
      </c>
      <c r="G63" s="263">
        <v>-18968</v>
      </c>
      <c r="H63" s="264">
        <v>-18968</v>
      </c>
      <c r="I63" s="509">
        <f t="shared" si="1"/>
        <v>60</v>
      </c>
    </row>
    <row r="64" spans="1:12">
      <c r="A64" s="445">
        <f t="shared" si="0"/>
        <v>61</v>
      </c>
      <c r="B64" s="248"/>
      <c r="C64" s="205" t="s">
        <v>225</v>
      </c>
      <c r="D64" s="206"/>
      <c r="E64" s="250"/>
      <c r="F64" s="251"/>
      <c r="G64" s="250"/>
      <c r="H64" s="251"/>
      <c r="I64" s="509">
        <f t="shared" si="1"/>
        <v>61</v>
      </c>
    </row>
    <row r="65" spans="1:12">
      <c r="A65" s="445">
        <f t="shared" si="0"/>
        <v>62</v>
      </c>
      <c r="B65" s="248"/>
      <c r="C65" s="207" t="s">
        <v>226</v>
      </c>
      <c r="D65" s="249"/>
      <c r="E65" s="253">
        <v>-31632.646566666663</v>
      </c>
      <c r="F65" s="254">
        <v>-27924.414497678659</v>
      </c>
      <c r="G65" s="253">
        <v>-18623.688556287343</v>
      </c>
      <c r="H65" s="254">
        <v>-18215.02548011066</v>
      </c>
      <c r="I65" s="509">
        <f t="shared" si="1"/>
        <v>62</v>
      </c>
    </row>
    <row r="66" spans="1:12">
      <c r="A66" s="445">
        <f t="shared" si="0"/>
        <v>63</v>
      </c>
      <c r="B66" s="248"/>
      <c r="C66" s="208" t="s">
        <v>227</v>
      </c>
      <c r="D66" s="249"/>
      <c r="E66" s="271">
        <v>-6886.7550300000003</v>
      </c>
      <c r="F66" s="272">
        <v>-6886.7550300000003</v>
      </c>
      <c r="G66" s="271">
        <v>-3415.3907899999999</v>
      </c>
      <c r="H66" s="272">
        <v>-3415.3907899999999</v>
      </c>
      <c r="I66" s="509">
        <f t="shared" si="1"/>
        <v>63</v>
      </c>
    </row>
    <row r="67" spans="1:12">
      <c r="A67" s="445">
        <f t="shared" si="0"/>
        <v>64</v>
      </c>
      <c r="B67" s="248"/>
      <c r="C67" s="209" t="s">
        <v>21</v>
      </c>
      <c r="D67" s="249"/>
      <c r="E67" s="253">
        <v>296370.08599999995</v>
      </c>
      <c r="F67" s="254">
        <f>SUM(F57:F66)</f>
        <v>313207.04900000006</v>
      </c>
      <c r="G67" s="253">
        <f>SUM(G57:G66)</f>
        <v>325158.47263254249</v>
      </c>
      <c r="H67" s="254">
        <f>SUM(H57:H66)</f>
        <v>331068.13570871914</v>
      </c>
      <c r="I67" s="509">
        <f t="shared" si="1"/>
        <v>64</v>
      </c>
    </row>
    <row r="68" spans="1:12">
      <c r="A68" s="445">
        <f t="shared" si="0"/>
        <v>65</v>
      </c>
      <c r="B68" s="248"/>
      <c r="C68" s="249"/>
      <c r="D68" s="249"/>
      <c r="E68" s="250"/>
      <c r="F68" s="251"/>
      <c r="G68" s="250"/>
      <c r="H68" s="251"/>
      <c r="I68" s="509">
        <f t="shared" si="1"/>
        <v>65</v>
      </c>
    </row>
    <row r="69" spans="1:12">
      <c r="A69" s="445">
        <f t="shared" si="0"/>
        <v>66</v>
      </c>
      <c r="B69" s="210" t="s">
        <v>22</v>
      </c>
      <c r="C69" s="273"/>
      <c r="D69" s="249"/>
      <c r="E69" s="250"/>
      <c r="F69" s="251"/>
      <c r="G69" s="250"/>
      <c r="H69" s="251"/>
      <c r="I69" s="509">
        <f t="shared" si="1"/>
        <v>66</v>
      </c>
    </row>
    <row r="70" spans="1:12">
      <c r="A70" s="445">
        <f t="shared" si="0"/>
        <v>67</v>
      </c>
      <c r="B70" s="248"/>
      <c r="C70" s="211" t="s">
        <v>23</v>
      </c>
      <c r="D70" s="212"/>
      <c r="E70" s="250"/>
      <c r="F70" s="251"/>
      <c r="G70" s="250"/>
      <c r="H70" s="251"/>
      <c r="I70" s="509">
        <f t="shared" si="1"/>
        <v>67</v>
      </c>
    </row>
    <row r="71" spans="1:12">
      <c r="A71" s="445">
        <f t="shared" si="0"/>
        <v>68</v>
      </c>
      <c r="B71" s="248"/>
      <c r="C71" s="213" t="s">
        <v>24</v>
      </c>
      <c r="D71" s="249"/>
      <c r="E71" s="253">
        <v>-621126.86715000006</v>
      </c>
      <c r="F71" s="254">
        <v>-518743.87561256485</v>
      </c>
      <c r="G71" s="253">
        <v>-456721</v>
      </c>
      <c r="H71" s="254">
        <v>-462848</v>
      </c>
      <c r="I71" s="509">
        <f t="shared" si="1"/>
        <v>68</v>
      </c>
      <c r="K71" s="527"/>
      <c r="L71" s="527"/>
    </row>
    <row r="72" spans="1:12">
      <c r="A72" s="445">
        <f t="shared" si="0"/>
        <v>69</v>
      </c>
      <c r="B72" s="248"/>
      <c r="C72" s="214" t="s">
        <v>25</v>
      </c>
      <c r="D72" s="249"/>
      <c r="E72" s="274">
        <v>-621126.86715000006</v>
      </c>
      <c r="F72" s="275">
        <f>F71</f>
        <v>-518743.87561256485</v>
      </c>
      <c r="G72" s="274">
        <f>G71</f>
        <v>-456721</v>
      </c>
      <c r="H72" s="275">
        <f>H71</f>
        <v>-462848</v>
      </c>
      <c r="I72" s="509">
        <f t="shared" si="1"/>
        <v>69</v>
      </c>
    </row>
    <row r="73" spans="1:12">
      <c r="A73" s="445">
        <f t="shared" si="0"/>
        <v>70</v>
      </c>
      <c r="B73" s="248"/>
      <c r="C73" s="273"/>
      <c r="D73" s="249"/>
      <c r="E73" s="250"/>
      <c r="F73" s="251"/>
      <c r="G73" s="250"/>
      <c r="H73" s="251"/>
      <c r="I73" s="509">
        <f t="shared" si="1"/>
        <v>70</v>
      </c>
    </row>
    <row r="74" spans="1:12">
      <c r="A74" s="445">
        <f t="shared" si="0"/>
        <v>71</v>
      </c>
      <c r="B74" s="215" t="s">
        <v>26</v>
      </c>
      <c r="C74" s="249"/>
      <c r="D74" s="249"/>
      <c r="E74" s="250"/>
      <c r="F74" s="251"/>
      <c r="G74" s="250"/>
      <c r="H74" s="251"/>
      <c r="I74" s="509">
        <f t="shared" si="1"/>
        <v>71</v>
      </c>
    </row>
    <row r="75" spans="1:12">
      <c r="A75" s="445">
        <f t="shared" si="0"/>
        <v>72</v>
      </c>
      <c r="B75" s="248"/>
      <c r="C75" s="216" t="s">
        <v>27</v>
      </c>
      <c r="D75" s="249"/>
      <c r="E75" s="253">
        <v>606126.86715000006</v>
      </c>
      <c r="F75" s="254">
        <v>503743.87561256485</v>
      </c>
      <c r="G75" s="253">
        <v>430279</v>
      </c>
      <c r="H75" s="254">
        <v>436406</v>
      </c>
      <c r="I75" s="509">
        <f t="shared" si="1"/>
        <v>72</v>
      </c>
      <c r="J75" s="527"/>
      <c r="K75" s="527"/>
    </row>
    <row r="76" spans="1:12">
      <c r="A76" s="445">
        <f t="shared" si="0"/>
        <v>73</v>
      </c>
      <c r="B76" s="248"/>
      <c r="C76" s="216" t="s">
        <v>28</v>
      </c>
      <c r="D76" s="249"/>
      <c r="E76" s="253">
        <v>-185303.323</v>
      </c>
      <c r="F76" s="254">
        <v>-199990.601</v>
      </c>
      <c r="G76" s="253">
        <v>-19592</v>
      </c>
      <c r="H76" s="254">
        <v>-20571</v>
      </c>
      <c r="I76" s="509">
        <f t="shared" si="1"/>
        <v>73</v>
      </c>
      <c r="J76" s="527"/>
      <c r="K76" s="527"/>
    </row>
    <row r="77" spans="1:12">
      <c r="A77" s="445">
        <f t="shared" si="0"/>
        <v>74</v>
      </c>
      <c r="B77" s="248"/>
      <c r="C77" s="216" t="s">
        <v>123</v>
      </c>
      <c r="D77" s="249"/>
      <c r="E77" s="253">
        <v>-1656.7629999999999</v>
      </c>
      <c r="F77" s="254">
        <v>-1777.4480000000001</v>
      </c>
      <c r="G77" s="253">
        <v>-79407</v>
      </c>
      <c r="H77" s="254">
        <v>-79592</v>
      </c>
      <c r="I77" s="509">
        <f t="shared" si="1"/>
        <v>74</v>
      </c>
      <c r="J77" s="527"/>
      <c r="K77" s="527"/>
    </row>
    <row r="78" spans="1:12">
      <c r="A78" s="445">
        <f t="shared" si="0"/>
        <v>75</v>
      </c>
      <c r="B78" s="248"/>
      <c r="C78" s="216" t="s">
        <v>29</v>
      </c>
      <c r="D78" s="249"/>
      <c r="E78" s="253">
        <v>-19500</v>
      </c>
      <c r="F78" s="254">
        <v>-40950</v>
      </c>
      <c r="G78" s="253">
        <v>-199545</v>
      </c>
      <c r="H78" s="254">
        <v>-204438</v>
      </c>
      <c r="I78" s="509">
        <f t="shared" si="1"/>
        <v>75</v>
      </c>
      <c r="J78" s="527"/>
      <c r="K78" s="527"/>
    </row>
    <row r="79" spans="1:12">
      <c r="A79" s="445">
        <f t="shared" si="0"/>
        <v>76</v>
      </c>
      <c r="B79" s="248"/>
      <c r="C79" s="216" t="s">
        <v>30</v>
      </c>
      <c r="D79" s="249"/>
      <c r="E79" s="253">
        <v>-74910</v>
      </c>
      <c r="F79" s="254">
        <v>-55489</v>
      </c>
      <c r="G79" s="253">
        <v>-154</v>
      </c>
      <c r="H79" s="446" t="s">
        <v>407</v>
      </c>
      <c r="I79" s="509">
        <f t="shared" si="1"/>
        <v>76</v>
      </c>
    </row>
    <row r="80" spans="1:12">
      <c r="A80" s="445">
        <f t="shared" si="0"/>
        <v>77</v>
      </c>
      <c r="B80" s="248"/>
      <c r="C80" s="217" t="s">
        <v>31</v>
      </c>
      <c r="D80" s="249"/>
      <c r="E80" s="263">
        <v>324756.78115000011</v>
      </c>
      <c r="F80" s="264">
        <f>SUM(F75:F79)</f>
        <v>205536.82661256485</v>
      </c>
      <c r="G80" s="263">
        <f>SUM(G75:G79)</f>
        <v>131581</v>
      </c>
      <c r="H80" s="264">
        <f>SUM(H75:H79)</f>
        <v>131805</v>
      </c>
      <c r="I80" s="509">
        <f t="shared" si="1"/>
        <v>77</v>
      </c>
    </row>
    <row r="81" spans="1:9">
      <c r="A81" s="445">
        <f t="shared" si="0"/>
        <v>78</v>
      </c>
      <c r="B81" s="248"/>
      <c r="C81" s="249"/>
      <c r="D81" s="249"/>
      <c r="E81" s="250"/>
      <c r="F81" s="251"/>
      <c r="G81" s="250"/>
      <c r="H81" s="251"/>
      <c r="I81" s="509">
        <f t="shared" si="1"/>
        <v>78</v>
      </c>
    </row>
    <row r="82" spans="1:9">
      <c r="A82" s="445">
        <f t="shared" si="0"/>
        <v>79</v>
      </c>
      <c r="B82" s="218" t="s">
        <v>32</v>
      </c>
      <c r="C82" s="249"/>
      <c r="D82" s="249"/>
      <c r="E82" s="253">
        <v>0</v>
      </c>
      <c r="F82" s="254">
        <v>0</v>
      </c>
      <c r="G82" s="253">
        <f>G67+G72+G80</f>
        <v>18.472632542485371</v>
      </c>
      <c r="H82" s="254">
        <f>H67+H72+H80</f>
        <v>25.135708719142713</v>
      </c>
      <c r="I82" s="509">
        <f t="shared" si="1"/>
        <v>79</v>
      </c>
    </row>
    <row r="83" spans="1:9">
      <c r="A83" s="445">
        <f t="shared" si="0"/>
        <v>80</v>
      </c>
      <c r="B83" s="219" t="s">
        <v>220</v>
      </c>
      <c r="C83" s="249"/>
      <c r="D83" s="249"/>
      <c r="E83" s="276">
        <v>0</v>
      </c>
      <c r="F83" s="277">
        <v>0</v>
      </c>
      <c r="G83" s="276">
        <v>0</v>
      </c>
      <c r="H83" s="277">
        <v>0</v>
      </c>
      <c r="I83" s="509">
        <f t="shared" si="1"/>
        <v>80</v>
      </c>
    </row>
    <row r="84" spans="1:9">
      <c r="A84" s="445">
        <f t="shared" si="0"/>
        <v>81</v>
      </c>
      <c r="B84" s="220" t="s">
        <v>228</v>
      </c>
      <c r="C84" s="249"/>
      <c r="D84" s="249"/>
      <c r="E84" s="253">
        <v>0</v>
      </c>
      <c r="F84" s="254">
        <v>0</v>
      </c>
      <c r="G84" s="253">
        <v>0</v>
      </c>
      <c r="H84" s="254">
        <v>0</v>
      </c>
      <c r="I84" s="509">
        <f t="shared" si="1"/>
        <v>81</v>
      </c>
    </row>
    <row r="85" spans="1:9">
      <c r="A85" s="445">
        <f t="shared" si="0"/>
        <v>82</v>
      </c>
      <c r="B85" s="248"/>
      <c r="C85" s="249"/>
      <c r="D85" s="249"/>
      <c r="E85" s="250"/>
      <c r="F85" s="251"/>
      <c r="G85" s="250"/>
      <c r="H85" s="251"/>
      <c r="I85" s="509">
        <f t="shared" si="1"/>
        <v>82</v>
      </c>
    </row>
    <row r="86" spans="1:9" ht="16.5" thickBot="1">
      <c r="A86" s="445">
        <f t="shared" si="0"/>
        <v>83</v>
      </c>
      <c r="B86" s="220" t="s">
        <v>229</v>
      </c>
      <c r="C86" s="249"/>
      <c r="D86" s="249"/>
      <c r="E86" s="278">
        <v>-95196.084004699427</v>
      </c>
      <c r="F86" s="279">
        <v>-90119.037091280916</v>
      </c>
      <c r="G86" s="278">
        <v>90.713578013412189</v>
      </c>
      <c r="H86" s="279">
        <v>41.53681961185066</v>
      </c>
      <c r="I86" s="509">
        <f t="shared" si="1"/>
        <v>83</v>
      </c>
    </row>
    <row r="87" spans="1:9">
      <c r="A87" s="445">
        <f>A86+1</f>
        <v>84</v>
      </c>
      <c r="B87" s="220"/>
      <c r="C87" s="249"/>
      <c r="D87" s="249"/>
      <c r="E87" s="260"/>
      <c r="F87" s="260"/>
      <c r="G87" s="260"/>
      <c r="H87" s="260"/>
      <c r="I87" s="509">
        <f>I86+1</f>
        <v>84</v>
      </c>
    </row>
    <row r="88" spans="1:9">
      <c r="A88" s="445">
        <f>A87+1</f>
        <v>85</v>
      </c>
      <c r="B88" s="221"/>
      <c r="C88" s="249"/>
      <c r="D88" s="249" t="s">
        <v>230</v>
      </c>
      <c r="E88" s="260">
        <v>468290.30059666664</v>
      </c>
      <c r="F88" s="260">
        <v>484708.11805610696</v>
      </c>
      <c r="G88" s="260">
        <v>548324.01994527935</v>
      </c>
      <c r="H88" s="260">
        <v>566968.5115489387</v>
      </c>
      <c r="I88" s="509">
        <f>I87+1</f>
        <v>85</v>
      </c>
    </row>
    <row r="89" spans="1:9">
      <c r="A89" s="445">
        <f>A88+1</f>
        <v>86</v>
      </c>
      <c r="B89" s="280"/>
      <c r="C89" s="281"/>
      <c r="D89" s="281"/>
      <c r="E89" s="281"/>
      <c r="F89" s="281"/>
      <c r="G89" s="281"/>
      <c r="H89" s="281"/>
      <c r="I89" s="509">
        <f>I88+1</f>
        <v>86</v>
      </c>
    </row>
    <row r="90" spans="1:9">
      <c r="B90" s="187" t="s">
        <v>305</v>
      </c>
      <c r="E90" s="527">
        <v>186174</v>
      </c>
      <c r="F90" s="527">
        <v>208088</v>
      </c>
      <c r="G90" s="527">
        <v>309409.79557801341</v>
      </c>
      <c r="H90" s="527">
        <v>316228.89781961183</v>
      </c>
    </row>
    <row r="94" spans="1:9">
      <c r="E94" s="187">
        <v>2018</v>
      </c>
      <c r="F94" s="187">
        <v>2019</v>
      </c>
      <c r="G94" s="187">
        <v>2020</v>
      </c>
      <c r="H94" s="187">
        <v>2021</v>
      </c>
    </row>
    <row r="96" spans="1:9">
      <c r="B96" s="187" t="s">
        <v>306</v>
      </c>
      <c r="E96" s="527">
        <v>479522</v>
      </c>
      <c r="F96" s="527">
        <v>489764</v>
      </c>
      <c r="G96" s="527">
        <v>488694.70900000003</v>
      </c>
      <c r="H96" s="527">
        <v>490980.99699999997</v>
      </c>
    </row>
    <row r="97" spans="2:8">
      <c r="B97" s="187" t="s">
        <v>307</v>
      </c>
      <c r="E97" s="527">
        <v>113429</v>
      </c>
      <c r="F97" s="527">
        <v>113429</v>
      </c>
      <c r="G97" s="527">
        <v>111829.48717988803</v>
      </c>
      <c r="H97" s="527">
        <v>111829.48717988803</v>
      </c>
    </row>
    <row r="98" spans="2:8">
      <c r="B98" s="187" t="s">
        <v>230</v>
      </c>
      <c r="E98" s="527">
        <v>468290</v>
      </c>
      <c r="F98" s="527">
        <v>484708</v>
      </c>
      <c r="G98" s="527">
        <v>548324.01994527935</v>
      </c>
      <c r="H98" s="527">
        <v>566968.5115489387</v>
      </c>
    </row>
  </sheetData>
  <mergeCells count="14">
    <mergeCell ref="B13:C13"/>
    <mergeCell ref="B15:H15"/>
    <mergeCell ref="B6:C6"/>
    <mergeCell ref="B1:N1"/>
    <mergeCell ref="L2:N2"/>
    <mergeCell ref="B3:C3"/>
    <mergeCell ref="B4:C4"/>
    <mergeCell ref="B5:C5"/>
    <mergeCell ref="B7:C7"/>
    <mergeCell ref="B8:C8"/>
    <mergeCell ref="B9:C9"/>
    <mergeCell ref="F9:M12"/>
    <mergeCell ref="B11:C11"/>
    <mergeCell ref="B12:C12"/>
  </mergeCells>
  <hyperlinks>
    <hyperlink ref="L2:N2" location="Index!A1" display="Return to Index"/>
    <hyperlink ref="J4" r:id="rId1"/>
  </hyperlinks>
  <pageMargins left="0.25" right="0.25" top="0.75" bottom="0.75" header="0.3" footer="0.3"/>
  <pageSetup paperSize="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  <pageSetUpPr fitToPage="1"/>
  </sheetPr>
  <dimension ref="A1:F84"/>
  <sheetViews>
    <sheetView zoomScale="85" zoomScaleNormal="85" zoomScalePageLayoutView="90" workbookViewId="0">
      <selection activeCell="F15" sqref="F15"/>
    </sheetView>
  </sheetViews>
  <sheetFormatPr defaultRowHeight="15"/>
  <cols>
    <col min="1" max="1" width="9.140625" style="128"/>
    <col min="2" max="2" width="55.85546875" style="128" customWidth="1"/>
    <col min="3" max="3" width="22.28515625" style="128" bestFit="1" customWidth="1"/>
    <col min="4" max="4" width="10.7109375" style="128" bestFit="1" customWidth="1"/>
    <col min="5" max="6" width="12.42578125" style="128" bestFit="1" customWidth="1"/>
    <col min="7" max="16384" width="9.140625" style="128"/>
  </cols>
  <sheetData>
    <row r="1" spans="1:3" ht="24" thickBot="1">
      <c r="A1" s="126"/>
      <c r="B1" s="127" t="s">
        <v>161</v>
      </c>
      <c r="C1" s="126"/>
    </row>
    <row r="2" spans="1:3" ht="16.5" thickBot="1">
      <c r="A2" s="129"/>
      <c r="B2" s="130"/>
      <c r="C2" s="131"/>
    </row>
    <row r="3" spans="1:3" ht="87" customHeight="1" thickBot="1">
      <c r="A3" s="132"/>
      <c r="B3" s="133" t="s">
        <v>162</v>
      </c>
      <c r="C3" s="134" t="s">
        <v>316</v>
      </c>
    </row>
    <row r="4" spans="1:3" ht="27" customHeight="1" thickBot="1">
      <c r="A4" s="135"/>
      <c r="B4" s="136" t="s">
        <v>299</v>
      </c>
      <c r="C4" s="137">
        <v>1058111706.3673999</v>
      </c>
    </row>
    <row r="5" spans="1:3" ht="16.5" thickTop="1">
      <c r="A5" s="138"/>
      <c r="B5" s="139" t="s">
        <v>142</v>
      </c>
      <c r="C5" s="140"/>
    </row>
    <row r="6" spans="1:3" ht="21.75" customHeight="1">
      <c r="A6" s="141">
        <v>1072</v>
      </c>
      <c r="B6" s="142" t="s">
        <v>87</v>
      </c>
      <c r="C6" s="571"/>
    </row>
    <row r="7" spans="1:3" ht="27" customHeight="1">
      <c r="A7" s="144">
        <v>1055</v>
      </c>
      <c r="B7" s="145" t="s">
        <v>88</v>
      </c>
      <c r="C7" s="572"/>
    </row>
    <row r="8" spans="1:3" ht="30" customHeight="1">
      <c r="A8" s="144">
        <v>1200</v>
      </c>
      <c r="B8" s="145" t="s">
        <v>89</v>
      </c>
      <c r="C8" s="572"/>
    </row>
    <row r="9" spans="1:3" ht="16.5" customHeight="1">
      <c r="A9" s="144">
        <v>1205</v>
      </c>
      <c r="B9" s="145" t="s">
        <v>90</v>
      </c>
      <c r="C9" s="572"/>
    </row>
    <row r="10" spans="1:3" ht="30.75" customHeight="1">
      <c r="A10" s="146">
        <v>6023</v>
      </c>
      <c r="B10" s="147" t="s">
        <v>163</v>
      </c>
      <c r="C10" s="143"/>
    </row>
    <row r="11" spans="1:3" ht="38.25" customHeight="1">
      <c r="A11" s="144">
        <v>1206</v>
      </c>
      <c r="B11" s="148" t="s">
        <v>91</v>
      </c>
      <c r="C11" s="572"/>
    </row>
    <row r="12" spans="1:3" ht="15.75">
      <c r="A12" s="144"/>
      <c r="B12" s="149" t="s">
        <v>164</v>
      </c>
      <c r="C12" s="663">
        <v>97368812.590000004</v>
      </c>
    </row>
    <row r="13" spans="1:3" ht="32.25" customHeight="1">
      <c r="A13" s="144">
        <v>1082</v>
      </c>
      <c r="B13" s="145" t="s">
        <v>92</v>
      </c>
      <c r="C13" s="150"/>
    </row>
    <row r="14" spans="1:3" ht="15.75">
      <c r="A14" s="144">
        <v>1084</v>
      </c>
      <c r="B14" s="145" t="s">
        <v>93</v>
      </c>
      <c r="C14" s="143"/>
    </row>
    <row r="15" spans="1:3" ht="20.25" customHeight="1">
      <c r="A15" s="144">
        <v>1086</v>
      </c>
      <c r="B15" s="145" t="s">
        <v>94</v>
      </c>
      <c r="C15" s="143"/>
    </row>
    <row r="16" spans="1:3" ht="21.75" customHeight="1">
      <c r="A16" s="144">
        <v>1087</v>
      </c>
      <c r="B16" s="145" t="s">
        <v>95</v>
      </c>
      <c r="C16" s="143"/>
    </row>
    <row r="17" spans="1:6" ht="15.75">
      <c r="A17" s="144">
        <v>1088</v>
      </c>
      <c r="B17" s="148" t="s">
        <v>96</v>
      </c>
      <c r="C17" s="143"/>
    </row>
    <row r="18" spans="1:6" ht="15.75">
      <c r="A18" s="144"/>
      <c r="B18" s="151" t="s">
        <v>165</v>
      </c>
      <c r="C18" s="662">
        <v>10195601.239999998</v>
      </c>
    </row>
    <row r="19" spans="1:6" ht="21" customHeight="1">
      <c r="A19" s="144">
        <v>4443</v>
      </c>
      <c r="B19" s="153" t="s">
        <v>97</v>
      </c>
      <c r="C19" s="154"/>
    </row>
    <row r="20" spans="1:6" ht="31.5" customHeight="1">
      <c r="A20" s="144">
        <v>4682</v>
      </c>
      <c r="B20" s="145" t="s">
        <v>98</v>
      </c>
      <c r="C20" s="154"/>
    </row>
    <row r="21" spans="1:6" ht="36.75" customHeight="1">
      <c r="A21" s="144">
        <v>4683</v>
      </c>
      <c r="B21" s="145" t="s">
        <v>99</v>
      </c>
      <c r="C21" s="154"/>
    </row>
    <row r="22" spans="1:6" ht="21.75" customHeight="1">
      <c r="A22" s="144">
        <v>4684</v>
      </c>
      <c r="B22" s="145" t="s">
        <v>100</v>
      </c>
      <c r="C22" s="154"/>
    </row>
    <row r="23" spans="1:6" ht="15.75">
      <c r="A23" s="144"/>
      <c r="B23" s="149" t="s">
        <v>166</v>
      </c>
      <c r="C23" s="662">
        <v>17157986.07</v>
      </c>
    </row>
    <row r="24" spans="1:6" ht="29.25" customHeight="1">
      <c r="A24" s="144">
        <v>1089</v>
      </c>
      <c r="B24" s="153" t="s">
        <v>101</v>
      </c>
      <c r="C24" s="154"/>
      <c r="F24" s="573"/>
    </row>
    <row r="25" spans="1:6" ht="29.25" customHeight="1">
      <c r="A25" s="144">
        <v>1093</v>
      </c>
      <c r="B25" s="145" t="s">
        <v>102</v>
      </c>
      <c r="C25" s="154"/>
    </row>
    <row r="26" spans="1:6" ht="32.25" customHeight="1">
      <c r="A26" s="144">
        <v>1090</v>
      </c>
      <c r="B26" s="145" t="s">
        <v>124</v>
      </c>
      <c r="C26" s="154"/>
    </row>
    <row r="27" spans="1:6" ht="24" customHeight="1">
      <c r="A27" s="144">
        <v>1074</v>
      </c>
      <c r="B27" s="155" t="s">
        <v>103</v>
      </c>
      <c r="C27" s="154"/>
    </row>
    <row r="28" spans="1:6" ht="20.25" customHeight="1">
      <c r="A28" s="144">
        <v>1076</v>
      </c>
      <c r="B28" s="155" t="s">
        <v>104</v>
      </c>
      <c r="C28" s="154"/>
    </row>
    <row r="29" spans="1:6" ht="19.5" customHeight="1">
      <c r="A29" s="144">
        <v>4146</v>
      </c>
      <c r="B29" s="156" t="s">
        <v>105</v>
      </c>
      <c r="C29" s="154"/>
    </row>
    <row r="30" spans="1:6" ht="15.75">
      <c r="A30" s="144"/>
      <c r="B30" s="157" t="s">
        <v>167</v>
      </c>
      <c r="C30" s="662">
        <v>39192548.07</v>
      </c>
    </row>
    <row r="31" spans="1:6" ht="15.75">
      <c r="A31" s="144"/>
      <c r="B31" s="158" t="s">
        <v>168</v>
      </c>
      <c r="C31" s="159">
        <v>167165490.75529999</v>
      </c>
      <c r="D31" s="661"/>
    </row>
    <row r="32" spans="1:6" ht="25.5" customHeight="1">
      <c r="A32" s="144">
        <v>1059</v>
      </c>
      <c r="B32" s="153" t="s">
        <v>106</v>
      </c>
      <c r="C32" s="154"/>
    </row>
    <row r="33" spans="1:5" ht="33" customHeight="1">
      <c r="A33" s="144">
        <v>1062</v>
      </c>
      <c r="B33" s="145" t="s">
        <v>107</v>
      </c>
      <c r="C33" s="160"/>
    </row>
    <row r="34" spans="1:5" ht="33.75" customHeight="1">
      <c r="A34" s="144">
        <v>1060</v>
      </c>
      <c r="B34" s="161" t="s">
        <v>108</v>
      </c>
      <c r="C34" s="162"/>
    </row>
    <row r="35" spans="1:5" ht="24.75" customHeight="1">
      <c r="A35" s="144">
        <v>5862</v>
      </c>
      <c r="B35" s="161" t="s">
        <v>169</v>
      </c>
      <c r="C35" s="162"/>
    </row>
    <row r="36" spans="1:5" ht="27.75" customHeight="1">
      <c r="A36" s="144">
        <v>1064</v>
      </c>
      <c r="B36" s="145" t="s">
        <v>109</v>
      </c>
      <c r="C36" s="154"/>
    </row>
    <row r="37" spans="1:5" ht="31.5" customHeight="1">
      <c r="A37" s="144">
        <v>1066</v>
      </c>
      <c r="B37" s="145" t="s">
        <v>170</v>
      </c>
      <c r="C37" s="154"/>
    </row>
    <row r="38" spans="1:5" ht="23.25" customHeight="1">
      <c r="A38" s="144">
        <v>1058</v>
      </c>
      <c r="B38" s="145" t="s">
        <v>110</v>
      </c>
      <c r="C38" s="154"/>
    </row>
    <row r="39" spans="1:5" ht="31.5" customHeight="1">
      <c r="A39" s="144">
        <v>1057</v>
      </c>
      <c r="B39" s="145" t="s">
        <v>111</v>
      </c>
      <c r="C39" s="154"/>
    </row>
    <row r="40" spans="1:5" ht="35.25" customHeight="1">
      <c r="A40" s="144">
        <v>1061</v>
      </c>
      <c r="B40" s="145" t="s">
        <v>112</v>
      </c>
      <c r="C40" s="154"/>
    </row>
    <row r="41" spans="1:5" ht="24.75" customHeight="1">
      <c r="A41" s="144">
        <v>1078</v>
      </c>
      <c r="B41" s="163" t="s">
        <v>113</v>
      </c>
      <c r="C41" s="154"/>
    </row>
    <row r="42" spans="1:5" ht="36.75" customHeight="1">
      <c r="A42" s="164">
        <v>1022</v>
      </c>
      <c r="B42" s="148" t="s">
        <v>114</v>
      </c>
      <c r="C42" s="154"/>
    </row>
    <row r="43" spans="1:5" ht="15.75">
      <c r="A43" s="164"/>
      <c r="B43" s="149" t="s">
        <v>171</v>
      </c>
      <c r="C43" s="662">
        <v>165595000</v>
      </c>
      <c r="E43" s="573"/>
    </row>
    <row r="44" spans="1:5" ht="15.75">
      <c r="A44" s="144">
        <v>1071</v>
      </c>
      <c r="B44" s="145" t="s">
        <v>126</v>
      </c>
      <c r="C44" s="154"/>
      <c r="E44" s="573"/>
    </row>
    <row r="45" spans="1:5" ht="21" customHeight="1">
      <c r="A45" s="164">
        <v>1068</v>
      </c>
      <c r="B45" s="148" t="s">
        <v>127</v>
      </c>
      <c r="C45" s="154"/>
      <c r="E45" s="573"/>
    </row>
    <row r="46" spans="1:5" ht="15.75">
      <c r="A46" s="164"/>
      <c r="B46" s="149" t="s">
        <v>172</v>
      </c>
      <c r="C46" s="662">
        <v>4676000</v>
      </c>
      <c r="E46" s="573"/>
    </row>
    <row r="47" spans="1:5" ht="15.75">
      <c r="A47" s="164"/>
      <c r="B47" s="165" t="s">
        <v>173</v>
      </c>
      <c r="C47" s="159">
        <v>168096652.9957</v>
      </c>
    </row>
    <row r="48" spans="1:5" ht="28.5" customHeight="1">
      <c r="A48" s="164">
        <v>1340</v>
      </c>
      <c r="B48" s="153" t="s">
        <v>116</v>
      </c>
      <c r="C48" s="154"/>
    </row>
    <row r="49" spans="1:3" ht="26.25" customHeight="1">
      <c r="A49" s="144">
        <v>1341</v>
      </c>
      <c r="B49" s="145" t="s">
        <v>117</v>
      </c>
      <c r="C49" s="154"/>
    </row>
    <row r="50" spans="1:3" ht="19.5" customHeight="1">
      <c r="A50" s="144">
        <v>5863</v>
      </c>
      <c r="B50" s="145" t="s">
        <v>174</v>
      </c>
      <c r="C50" s="154"/>
    </row>
    <row r="51" spans="1:3" ht="19.5" customHeight="1">
      <c r="A51" s="144">
        <v>1343</v>
      </c>
      <c r="B51" s="145" t="s">
        <v>118</v>
      </c>
      <c r="C51" s="154"/>
    </row>
    <row r="52" spans="1:3" ht="30" customHeight="1">
      <c r="A52" s="144">
        <v>1344</v>
      </c>
      <c r="B52" s="145" t="s">
        <v>175</v>
      </c>
      <c r="C52" s="154"/>
    </row>
    <row r="53" spans="1:3" ht="15.75">
      <c r="A53" s="144">
        <v>1070</v>
      </c>
      <c r="B53" s="153" t="s">
        <v>128</v>
      </c>
      <c r="C53" s="154"/>
    </row>
    <row r="54" spans="1:3" ht="15.75">
      <c r="A54" s="144"/>
      <c r="B54" s="149" t="s">
        <v>176</v>
      </c>
      <c r="C54" s="664">
        <v>50220417.013999999</v>
      </c>
    </row>
    <row r="55" spans="1:3" ht="15.75">
      <c r="A55" s="144">
        <v>1345</v>
      </c>
      <c r="B55" s="153" t="s">
        <v>120</v>
      </c>
      <c r="C55" s="154"/>
    </row>
    <row r="56" spans="1:3" ht="27.75" customHeight="1">
      <c r="A56" s="144">
        <v>4442</v>
      </c>
      <c r="B56" s="145" t="s">
        <v>131</v>
      </c>
      <c r="C56" s="154"/>
    </row>
    <row r="57" spans="1:3" ht="29.25" customHeight="1">
      <c r="A57" s="164">
        <v>1103</v>
      </c>
      <c r="B57" s="145" t="s">
        <v>132</v>
      </c>
      <c r="C57" s="154"/>
    </row>
    <row r="58" spans="1:3" ht="33" customHeight="1">
      <c r="A58" s="164">
        <v>5866</v>
      </c>
      <c r="B58" s="166" t="s">
        <v>177</v>
      </c>
      <c r="C58" s="167"/>
    </row>
    <row r="59" spans="1:3" ht="15.75">
      <c r="B59" s="149" t="s">
        <v>178</v>
      </c>
      <c r="C59" s="152"/>
    </row>
    <row r="60" spans="1:3" ht="15.75">
      <c r="A60" s="144"/>
      <c r="B60" s="168" t="s">
        <v>179</v>
      </c>
      <c r="C60" s="169">
        <v>50220417.013999999</v>
      </c>
    </row>
    <row r="61" spans="1:3" ht="26.25" customHeight="1">
      <c r="A61" s="170">
        <v>1100</v>
      </c>
      <c r="B61" s="171" t="s">
        <v>119</v>
      </c>
      <c r="C61" s="154"/>
    </row>
    <row r="62" spans="1:3" ht="15.75">
      <c r="A62" s="172">
        <v>1101</v>
      </c>
      <c r="B62" s="163" t="s">
        <v>180</v>
      </c>
      <c r="C62" s="160"/>
    </row>
    <row r="63" spans="1:3" ht="15.75">
      <c r="A63" s="172">
        <v>1105</v>
      </c>
      <c r="B63" s="163" t="s">
        <v>130</v>
      </c>
      <c r="C63" s="160"/>
    </row>
    <row r="64" spans="1:3" ht="15.75">
      <c r="B64" s="149" t="s">
        <v>181</v>
      </c>
      <c r="C64" s="152">
        <v>114754162.7854</v>
      </c>
    </row>
    <row r="65" spans="1:5" ht="15.75">
      <c r="A65" s="172">
        <v>1095</v>
      </c>
      <c r="B65" s="163" t="s">
        <v>133</v>
      </c>
      <c r="C65" s="160"/>
    </row>
    <row r="66" spans="1:5" ht="15.75">
      <c r="A66" s="172">
        <v>1097</v>
      </c>
      <c r="B66" s="163" t="s">
        <v>134</v>
      </c>
      <c r="C66" s="160"/>
    </row>
    <row r="67" spans="1:5" ht="15.75">
      <c r="B67" s="149" t="s">
        <v>182</v>
      </c>
      <c r="C67" s="152">
        <v>5381295.4869999997</v>
      </c>
      <c r="D67"/>
    </row>
    <row r="68" spans="1:5" ht="15.75">
      <c r="A68" s="172">
        <v>4793</v>
      </c>
      <c r="B68" s="163" t="s">
        <v>183</v>
      </c>
      <c r="C68" s="665">
        <v>20532856.999899998</v>
      </c>
    </row>
    <row r="69" spans="1:5" ht="32.25" customHeight="1">
      <c r="A69" s="172">
        <v>4794</v>
      </c>
      <c r="B69" s="163" t="s">
        <v>184</v>
      </c>
      <c r="C69" s="665">
        <v>85243665.061499998</v>
      </c>
    </row>
    <row r="70" spans="1:5" ht="15.75">
      <c r="B70" s="149" t="s">
        <v>185</v>
      </c>
      <c r="C70" s="152">
        <v>105776522.0614</v>
      </c>
    </row>
    <row r="71" spans="1:5" ht="15.75">
      <c r="A71" s="172"/>
      <c r="B71" s="173" t="s">
        <v>186</v>
      </c>
      <c r="C71" s="174">
        <f>C60+C47+C31+C64+C67+C70</f>
        <v>611394541.09879994</v>
      </c>
    </row>
    <row r="72" spans="1:5" ht="15.75">
      <c r="A72" s="175"/>
      <c r="B72" s="176"/>
      <c r="C72" s="177"/>
    </row>
    <row r="73" spans="1:5" ht="15.75">
      <c r="A73" s="126">
        <v>4757</v>
      </c>
      <c r="B73" s="178" t="s">
        <v>187</v>
      </c>
      <c r="C73" s="179">
        <v>0</v>
      </c>
    </row>
    <row r="74" spans="1:5" ht="15.75">
      <c r="A74" s="126"/>
      <c r="B74" s="180" t="s">
        <v>188</v>
      </c>
      <c r="C74" s="160">
        <v>0</v>
      </c>
    </row>
    <row r="75" spans="1:5" ht="39.75" customHeight="1">
      <c r="A75" s="126"/>
      <c r="B75" s="178" t="s">
        <v>190</v>
      </c>
      <c r="C75" s="150">
        <v>306000000.00040001</v>
      </c>
      <c r="D75" s="574"/>
      <c r="E75" s="573"/>
    </row>
    <row r="76" spans="1:5" ht="15.75">
      <c r="A76" s="126"/>
      <c r="B76" s="181"/>
      <c r="C76" s="182"/>
    </row>
    <row r="77" spans="1:5" ht="16.5" thickBot="1">
      <c r="A77" s="183"/>
      <c r="B77" s="136" t="s">
        <v>189</v>
      </c>
      <c r="C77" s="184">
        <f>C71+C75</f>
        <v>917394541.09920001</v>
      </c>
      <c r="D77" s="574"/>
    </row>
    <row r="78" spans="1:5" ht="16.5" thickTop="1">
      <c r="A78" s="126"/>
      <c r="B78" s="126"/>
      <c r="C78" s="185"/>
    </row>
    <row r="79" spans="1:5" ht="15.75">
      <c r="A79" s="126"/>
      <c r="B79" s="178" t="s">
        <v>191</v>
      </c>
      <c r="C79" s="150">
        <v>148210394.12459999</v>
      </c>
    </row>
    <row r="80" spans="1:5" ht="15.75">
      <c r="A80" s="126"/>
      <c r="B80" s="126"/>
      <c r="C80" s="185"/>
    </row>
    <row r="81" spans="1:3" ht="16.5" thickBot="1">
      <c r="A81" s="183"/>
      <c r="B81" s="136" t="s">
        <v>192</v>
      </c>
      <c r="C81" s="186">
        <f>C77+C79</f>
        <v>1065604935.2237999</v>
      </c>
    </row>
    <row r="82" spans="1:3" ht="16.5" thickTop="1">
      <c r="A82" s="126"/>
      <c r="B82" s="126"/>
      <c r="C82" s="185"/>
    </row>
    <row r="83" spans="1:3" ht="16.5" thickBot="1">
      <c r="A83" s="183"/>
      <c r="B83" s="136" t="s">
        <v>193</v>
      </c>
      <c r="C83" s="186">
        <f>C4-C81</f>
        <v>-7493228.856400013</v>
      </c>
    </row>
    <row r="84" spans="1:3" ht="15.75" thickTop="1"/>
  </sheetData>
  <pageMargins left="0.7" right="0.7" top="0.75" bottom="0.75" header="0.3" footer="0.3"/>
  <pageSetup paperSize="290" scale="73" fitToHeight="2" orientation="portrait" r:id="rId1"/>
  <headerFooter>
    <oddHeader>&amp;C&amp;12TRANSMISSION SERVICES &amp;11
Variance Reporting Analysis
FY 2015</oddHeader>
    <oddFooter>&amp;L&amp;Z&amp;F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6600"/>
    <pageSetUpPr fitToPage="1"/>
  </sheetPr>
  <dimension ref="A1:U3277"/>
  <sheetViews>
    <sheetView showGridLines="0" workbookViewId="0">
      <pane ySplit="3" topLeftCell="A3171" activePane="bottomLeft" state="frozen"/>
      <selection activeCell="F80" sqref="F80"/>
      <selection pane="bottomLeft" activeCell="D4" sqref="D4:D3203"/>
    </sheetView>
  </sheetViews>
  <sheetFormatPr defaultRowHeight="13.5"/>
  <cols>
    <col min="1" max="1" width="19.7109375" style="224" bestFit="1" customWidth="1"/>
    <col min="2" max="4" width="13.85546875" style="224" customWidth="1"/>
    <col min="5" max="5" width="9.140625" style="224"/>
    <col min="6" max="6" width="10.42578125" style="224" bestFit="1" customWidth="1"/>
    <col min="7" max="9" width="10.140625" style="224" bestFit="1" customWidth="1"/>
    <col min="10" max="12" width="9.140625" style="295"/>
    <col min="13" max="15" width="10.140625" style="224" bestFit="1" customWidth="1"/>
    <col min="16" max="21" width="9.140625" style="224"/>
    <col min="22" max="16384" width="9.140625" style="225"/>
  </cols>
  <sheetData>
    <row r="1" spans="1:15" ht="61.5" customHeight="1" thickBot="1"/>
    <row r="2" spans="1:15" ht="14.25" thickBot="1">
      <c r="A2" s="223" t="s">
        <v>141</v>
      </c>
      <c r="B2" s="530">
        <f>AVERAGE(B4:B3203)-'Risk Summary'!F8</f>
        <v>0</v>
      </c>
      <c r="C2" s="530">
        <f>AVERAGE(C4:C3203)-'Risk Summary'!I8</f>
        <v>1.862645149230957E-9</v>
      </c>
      <c r="D2" s="530">
        <f>AVERAGE(D4:D3203)-'Risk Summary'!L8</f>
        <v>-2.0954757928848267E-9</v>
      </c>
      <c r="N2" s="431" t="s">
        <v>276</v>
      </c>
    </row>
    <row r="3" spans="1:15" ht="60.75" thickBot="1">
      <c r="A3" s="226" t="s">
        <v>235</v>
      </c>
      <c r="B3" s="432" t="s">
        <v>395</v>
      </c>
      <c r="C3" s="432" t="s">
        <v>396</v>
      </c>
      <c r="D3" s="432" t="s">
        <v>397</v>
      </c>
      <c r="F3" s="224" t="s">
        <v>238</v>
      </c>
      <c r="M3" s="224" t="s">
        <v>269</v>
      </c>
      <c r="N3" s="224" t="s">
        <v>321</v>
      </c>
      <c r="O3" s="224" t="s">
        <v>322</v>
      </c>
    </row>
    <row r="4" spans="1:15">
      <c r="A4" s="227">
        <v>1</v>
      </c>
      <c r="B4" s="528">
        <v>1066411.7751097104</v>
      </c>
      <c r="C4" s="528">
        <v>1069102.9095287321</v>
      </c>
      <c r="D4" s="529">
        <v>1086519.4361167504</v>
      </c>
      <c r="F4" s="224" t="e">
        <f ca="1">_xll.RiskCurrentIter()</f>
        <v>#NAME?</v>
      </c>
      <c r="G4" s="224" t="e">
        <f ca="1">IF(F4=0,1,F4)</f>
        <v>#NAME?</v>
      </c>
      <c r="J4" s="658">
        <v>1048837.6035285257</v>
      </c>
      <c r="K4" s="296"/>
      <c r="L4" s="296"/>
      <c r="M4" s="534">
        <v>1052046.0860913252</v>
      </c>
      <c r="N4" s="528">
        <v>1081618.6444562781</v>
      </c>
      <c r="O4" s="535">
        <v>1097022.0255196912</v>
      </c>
    </row>
    <row r="5" spans="1:15">
      <c r="A5" s="227">
        <v>2</v>
      </c>
      <c r="B5" s="530">
        <v>1048157.5828034095</v>
      </c>
      <c r="C5" s="530">
        <v>1069330.0732602426</v>
      </c>
      <c r="D5" s="531">
        <v>1098465.224387985</v>
      </c>
      <c r="J5" s="659">
        <v>1030583.4112222248</v>
      </c>
      <c r="K5" s="296"/>
      <c r="L5" s="296"/>
      <c r="M5" s="536">
        <v>1023946.3475077153</v>
      </c>
      <c r="N5" s="530">
        <v>1081845.8081877886</v>
      </c>
      <c r="O5" s="537">
        <v>1108967.8137909258</v>
      </c>
    </row>
    <row r="6" spans="1:15">
      <c r="A6" s="227">
        <v>3</v>
      </c>
      <c r="B6" s="530">
        <v>1050728.7793652781</v>
      </c>
      <c r="C6" s="530">
        <v>1120634.819812512</v>
      </c>
      <c r="D6" s="531">
        <v>1107161.4367410759</v>
      </c>
      <c r="J6" s="659">
        <v>1033154.6077840934</v>
      </c>
      <c r="K6" s="296"/>
      <c r="L6" s="296"/>
      <c r="M6" s="536">
        <v>1051357.4365840985</v>
      </c>
      <c r="N6" s="530">
        <v>1133150.554740058</v>
      </c>
      <c r="O6" s="537">
        <v>1117664.0261440168</v>
      </c>
    </row>
    <row r="7" spans="1:15">
      <c r="A7" s="227">
        <v>4</v>
      </c>
      <c r="B7" s="530">
        <v>1048730.2267829149</v>
      </c>
      <c r="C7" s="530">
        <v>1091734.3709212923</v>
      </c>
      <c r="D7" s="531">
        <v>1092541.5456845332</v>
      </c>
      <c r="J7" s="659">
        <v>1031156.0552017302</v>
      </c>
      <c r="K7" s="296"/>
      <c r="L7" s="296"/>
      <c r="M7" s="536">
        <v>1042908.8224482256</v>
      </c>
      <c r="N7" s="530">
        <v>1104250.1058488383</v>
      </c>
      <c r="O7" s="537">
        <v>1103044.135087474</v>
      </c>
    </row>
    <row r="8" spans="1:15">
      <c r="A8" s="227">
        <v>5</v>
      </c>
      <c r="B8" s="530">
        <v>1048212.506945808</v>
      </c>
      <c r="C8" s="530">
        <v>1084487.9015513796</v>
      </c>
      <c r="D8" s="531">
        <v>1114435.2792515149</v>
      </c>
      <c r="J8" s="659">
        <v>1030638.3353646232</v>
      </c>
      <c r="K8" s="296"/>
      <c r="L8" s="296"/>
      <c r="M8" s="536">
        <v>1046340.7167319993</v>
      </c>
      <c r="N8" s="530">
        <v>1097003.6364789256</v>
      </c>
      <c r="O8" s="537">
        <v>1124937.8686544558</v>
      </c>
    </row>
    <row r="9" spans="1:15">
      <c r="A9" s="227">
        <v>6</v>
      </c>
      <c r="B9" s="530">
        <v>1058111.7063673958</v>
      </c>
      <c r="C9" s="530">
        <v>1062342.9721680798</v>
      </c>
      <c r="D9" s="531">
        <v>1115065.8601561142</v>
      </c>
      <c r="J9" s="659">
        <v>1148247.8116220103</v>
      </c>
      <c r="K9" s="296"/>
      <c r="L9" s="296"/>
      <c r="M9" s="536">
        <v>1031590.5253047565</v>
      </c>
      <c r="N9" s="530">
        <v>1074858.7070956258</v>
      </c>
      <c r="O9" s="537">
        <v>1125568.449559055</v>
      </c>
    </row>
    <row r="10" spans="1:15">
      <c r="A10" s="227">
        <v>7</v>
      </c>
      <c r="B10" s="530">
        <v>1071172.1625814482</v>
      </c>
      <c r="C10" s="530">
        <v>1107471.545076516</v>
      </c>
      <c r="D10" s="531">
        <v>1121914.666369149</v>
      </c>
      <c r="F10" s="229"/>
      <c r="G10" s="230"/>
      <c r="H10" s="230"/>
      <c r="I10" s="230"/>
      <c r="J10" s="659">
        <v>1053597.9910002635</v>
      </c>
      <c r="K10" s="296"/>
      <c r="L10" s="296"/>
      <c r="M10" s="536">
        <v>1046046.2242200468</v>
      </c>
      <c r="N10" s="530">
        <v>1119987.280004062</v>
      </c>
      <c r="O10" s="537">
        <v>1132417.2557720898</v>
      </c>
    </row>
    <row r="11" spans="1:15">
      <c r="A11" s="227">
        <v>8</v>
      </c>
      <c r="B11" s="530">
        <v>1052400.0384477975</v>
      </c>
      <c r="C11" s="530">
        <v>1093617.5963728896</v>
      </c>
      <c r="D11" s="531">
        <v>1111705.9179370531</v>
      </c>
      <c r="F11" s="229"/>
      <c r="J11" s="659">
        <v>1034825.8668666128</v>
      </c>
      <c r="K11" s="296"/>
      <c r="L11" s="296"/>
      <c r="M11" s="536">
        <v>1035237.5466365364</v>
      </c>
      <c r="N11" s="530">
        <v>1106133.3313004356</v>
      </c>
      <c r="O11" s="537">
        <v>1122208.507339994</v>
      </c>
    </row>
    <row r="12" spans="1:15">
      <c r="A12" s="227">
        <v>9</v>
      </c>
      <c r="B12" s="530">
        <v>1043273.7531629843</v>
      </c>
      <c r="C12" s="530">
        <v>1074489.429707017</v>
      </c>
      <c r="D12" s="531">
        <v>1103844.8622279358</v>
      </c>
      <c r="J12" s="659">
        <v>1025699.5815817995</v>
      </c>
      <c r="K12" s="296"/>
      <c r="L12" s="296"/>
      <c r="M12" s="536">
        <v>1056167.3087994205</v>
      </c>
      <c r="N12" s="530">
        <v>1087005.164634563</v>
      </c>
      <c r="O12" s="537">
        <v>1114347.4516308766</v>
      </c>
    </row>
    <row r="13" spans="1:15">
      <c r="A13" s="227">
        <v>10</v>
      </c>
      <c r="B13" s="530">
        <v>1066833.464745949</v>
      </c>
      <c r="C13" s="530">
        <v>1061891.7084796664</v>
      </c>
      <c r="D13" s="531">
        <v>1105021.6071510862</v>
      </c>
      <c r="J13" s="659">
        <v>1049259.2931647643</v>
      </c>
      <c r="K13" s="296"/>
      <c r="L13" s="296"/>
      <c r="M13" s="536">
        <v>1037909.6393614981</v>
      </c>
      <c r="N13" s="530">
        <v>1074407.4434072124</v>
      </c>
      <c r="O13" s="537">
        <v>1115524.196554027</v>
      </c>
    </row>
    <row r="14" spans="1:15">
      <c r="A14" s="227">
        <v>11</v>
      </c>
      <c r="B14" s="530">
        <v>1054246.43527773</v>
      </c>
      <c r="C14" s="530">
        <v>1043144.1646568847</v>
      </c>
      <c r="D14" s="531">
        <v>1105155.1052070931</v>
      </c>
      <c r="J14" s="659">
        <v>1036672.2636965453</v>
      </c>
      <c r="K14" s="296"/>
      <c r="L14" s="296"/>
      <c r="M14" s="536">
        <v>1061628.0603047241</v>
      </c>
      <c r="N14" s="530">
        <v>1055659.8995844307</v>
      </c>
      <c r="O14" s="537">
        <v>1115657.6946100339</v>
      </c>
    </row>
    <row r="15" spans="1:15">
      <c r="A15" s="227">
        <v>12</v>
      </c>
      <c r="B15" s="530">
        <v>1056265.8983209042</v>
      </c>
      <c r="C15" s="530">
        <v>1082675.5270256039</v>
      </c>
      <c r="D15" s="531">
        <v>1103788.6198592409</v>
      </c>
      <c r="J15" s="659">
        <v>1038691.7267397195</v>
      </c>
      <c r="K15" s="296"/>
      <c r="L15" s="296"/>
      <c r="M15" s="536">
        <v>1038049.1720570035</v>
      </c>
      <c r="N15" s="530">
        <v>1095191.2619531499</v>
      </c>
      <c r="O15" s="537">
        <v>1114291.2092621818</v>
      </c>
    </row>
    <row r="16" spans="1:15">
      <c r="A16" s="227">
        <v>13</v>
      </c>
      <c r="B16" s="530">
        <v>1059467.3906054155</v>
      </c>
      <c r="C16" s="530">
        <v>1067699.2801575703</v>
      </c>
      <c r="D16" s="531">
        <v>1125856.7385711044</v>
      </c>
      <c r="J16" s="659">
        <v>1041893.2190242307</v>
      </c>
      <c r="K16" s="296"/>
      <c r="L16" s="296"/>
      <c r="M16" s="536">
        <v>1019334.1208676648</v>
      </c>
      <c r="N16" s="530">
        <v>1080215.0150851163</v>
      </c>
      <c r="O16" s="537">
        <v>1136359.3279740452</v>
      </c>
    </row>
    <row r="17" spans="1:15">
      <c r="A17" s="227">
        <v>14</v>
      </c>
      <c r="B17" s="530">
        <v>1058111.7063673958</v>
      </c>
      <c r="C17" s="530">
        <v>1065568.452381935</v>
      </c>
      <c r="D17" s="531">
        <v>1117730.3366745135</v>
      </c>
      <c r="J17" s="659">
        <v>1068592.529703008</v>
      </c>
      <c r="K17" s="296"/>
      <c r="L17" s="296"/>
      <c r="M17" s="536">
        <v>1040492.1404366195</v>
      </c>
      <c r="N17" s="530">
        <v>1078084.187309481</v>
      </c>
      <c r="O17" s="537">
        <v>1128232.9260774544</v>
      </c>
    </row>
    <row r="18" spans="1:15">
      <c r="A18" s="227">
        <v>15</v>
      </c>
      <c r="B18" s="530">
        <v>1051963.6497666738</v>
      </c>
      <c r="C18" s="530">
        <v>1083297.1796246795</v>
      </c>
      <c r="D18" s="531">
        <v>1110329.5018308233</v>
      </c>
      <c r="J18" s="659">
        <v>1034389.478185489</v>
      </c>
      <c r="K18" s="296"/>
      <c r="L18" s="296"/>
      <c r="M18" s="536">
        <v>1056871.9186674738</v>
      </c>
      <c r="N18" s="530">
        <v>1095812.9145522255</v>
      </c>
      <c r="O18" s="537">
        <v>1120832.0912337641</v>
      </c>
    </row>
    <row r="19" spans="1:15">
      <c r="A19" s="227">
        <v>16</v>
      </c>
      <c r="B19" s="530">
        <v>1042598.7743114898</v>
      </c>
      <c r="C19" s="530">
        <v>1113953.4756875294</v>
      </c>
      <c r="D19" s="531">
        <v>1101378.7047462694</v>
      </c>
      <c r="J19" s="659">
        <v>1025024.6027303051</v>
      </c>
      <c r="K19" s="296"/>
      <c r="L19" s="296"/>
      <c r="M19" s="536">
        <v>1035138.2541962428</v>
      </c>
      <c r="N19" s="530">
        <v>1126469.2106150754</v>
      </c>
      <c r="O19" s="537">
        <v>1111881.2941492102</v>
      </c>
    </row>
    <row r="20" spans="1:15">
      <c r="A20" s="227">
        <v>17</v>
      </c>
      <c r="B20" s="530">
        <v>1058111.7063673958</v>
      </c>
      <c r="C20" s="530">
        <v>1069790.3183637785</v>
      </c>
      <c r="D20" s="531">
        <v>1127425.5296118052</v>
      </c>
      <c r="J20" s="659">
        <v>1067939.7469867493</v>
      </c>
      <c r="K20" s="296"/>
      <c r="L20" s="296"/>
      <c r="M20" s="536">
        <v>1035606.9423590393</v>
      </c>
      <c r="N20" s="530">
        <v>1082306.0532913245</v>
      </c>
      <c r="O20" s="537">
        <v>1137928.119014746</v>
      </c>
    </row>
    <row r="21" spans="1:15">
      <c r="A21" s="227">
        <v>18</v>
      </c>
      <c r="B21" s="530">
        <v>1064882.4205326154</v>
      </c>
      <c r="C21" s="530">
        <v>1062643.5046194263</v>
      </c>
      <c r="D21" s="531">
        <v>1124831.7133635646</v>
      </c>
      <c r="J21" s="659">
        <v>1047308.2489514307</v>
      </c>
      <c r="K21" s="296"/>
      <c r="L21" s="296"/>
      <c r="M21" s="536">
        <v>1040453.1187624717</v>
      </c>
      <c r="N21" s="530">
        <v>1075159.2395469723</v>
      </c>
      <c r="O21" s="537">
        <v>1135334.3027665054</v>
      </c>
    </row>
    <row r="22" spans="1:15">
      <c r="A22" s="227">
        <v>19</v>
      </c>
      <c r="B22" s="530">
        <v>1069948.1619302551</v>
      </c>
      <c r="C22" s="530">
        <v>1048730.1164902272</v>
      </c>
      <c r="D22" s="531">
        <v>1094921.0221307785</v>
      </c>
      <c r="J22" s="659">
        <v>1052373.9903490704</v>
      </c>
      <c r="K22" s="296"/>
      <c r="L22" s="296"/>
      <c r="M22" s="536">
        <v>1038555.111656806</v>
      </c>
      <c r="N22" s="530">
        <v>1061245.8514177732</v>
      </c>
      <c r="O22" s="537">
        <v>1105423.6115337193</v>
      </c>
    </row>
    <row r="23" spans="1:15">
      <c r="A23" s="227">
        <v>20</v>
      </c>
      <c r="B23" s="530">
        <v>1072502.3552662064</v>
      </c>
      <c r="C23" s="530">
        <v>1065304.0040681891</v>
      </c>
      <c r="D23" s="531">
        <v>1110718.1687636699</v>
      </c>
      <c r="J23" s="659">
        <v>1054928.1836850217</v>
      </c>
      <c r="K23" s="296"/>
      <c r="L23" s="296"/>
      <c r="M23" s="536">
        <v>1031828.079122657</v>
      </c>
      <c r="N23" s="530">
        <v>1077819.7389957351</v>
      </c>
      <c r="O23" s="537">
        <v>1121220.7581666107</v>
      </c>
    </row>
    <row r="24" spans="1:15">
      <c r="A24" s="227">
        <v>21</v>
      </c>
      <c r="B24" s="530">
        <v>1059985.8356621822</v>
      </c>
      <c r="C24" s="530">
        <v>1064342.8347011299</v>
      </c>
      <c r="D24" s="531">
        <v>1122698.0108787916</v>
      </c>
      <c r="J24" s="659">
        <v>1042411.6640809975</v>
      </c>
      <c r="K24" s="296"/>
      <c r="L24" s="296"/>
      <c r="M24" s="536">
        <v>1029425.4551337786</v>
      </c>
      <c r="N24" s="530">
        <v>1076858.5696286759</v>
      </c>
      <c r="O24" s="537">
        <v>1133200.6002817324</v>
      </c>
    </row>
    <row r="25" spans="1:15">
      <c r="A25" s="227">
        <v>22</v>
      </c>
      <c r="B25" s="530">
        <v>1052377.8632688907</v>
      </c>
      <c r="C25" s="530">
        <v>1076188.9285677904</v>
      </c>
      <c r="D25" s="531">
        <v>1109920.5467517523</v>
      </c>
      <c r="J25" s="659">
        <v>1034803.6916877059</v>
      </c>
      <c r="K25" s="296"/>
      <c r="L25" s="296"/>
      <c r="M25" s="536">
        <v>1054010.5663017023</v>
      </c>
      <c r="N25" s="530">
        <v>1088704.6634953364</v>
      </c>
      <c r="O25" s="537">
        <v>1120423.1361546931</v>
      </c>
    </row>
    <row r="26" spans="1:15">
      <c r="A26" s="227">
        <v>23</v>
      </c>
      <c r="B26" s="530">
        <v>1069962.5312479977</v>
      </c>
      <c r="C26" s="530">
        <v>1064982.3310183161</v>
      </c>
      <c r="D26" s="531">
        <v>1103236.9278333143</v>
      </c>
      <c r="J26" s="659">
        <v>1052388.3596668129</v>
      </c>
      <c r="K26" s="296"/>
      <c r="L26" s="296"/>
      <c r="M26" s="536">
        <v>1030261.8156819423</v>
      </c>
      <c r="N26" s="530">
        <v>1077498.0659458621</v>
      </c>
      <c r="O26" s="537">
        <v>1113739.5172362551</v>
      </c>
    </row>
    <row r="27" spans="1:15">
      <c r="A27" s="227">
        <v>24</v>
      </c>
      <c r="B27" s="530">
        <v>1052862.3043026098</v>
      </c>
      <c r="C27" s="530">
        <v>1047069.656930533</v>
      </c>
      <c r="D27" s="531">
        <v>1117199.1311064223</v>
      </c>
      <c r="J27" s="659">
        <v>1035288.132721425</v>
      </c>
      <c r="K27" s="296"/>
      <c r="L27" s="296"/>
      <c r="M27" s="536">
        <v>1020964.9792747935</v>
      </c>
      <c r="N27" s="530">
        <v>1059585.391858079</v>
      </c>
      <c r="O27" s="537">
        <v>1127701.7205093631</v>
      </c>
    </row>
    <row r="28" spans="1:15">
      <c r="A28" s="227">
        <v>25</v>
      </c>
      <c r="B28" s="530">
        <v>1051801.7327267686</v>
      </c>
      <c r="C28" s="530">
        <v>1069894.2369762801</v>
      </c>
      <c r="D28" s="531">
        <v>1146499.1665271949</v>
      </c>
      <c r="J28" s="659">
        <v>1034227.5611455839</v>
      </c>
      <c r="K28" s="296"/>
      <c r="L28" s="296"/>
      <c r="M28" s="536">
        <v>1044655.7968668315</v>
      </c>
      <c r="N28" s="530">
        <v>1082409.9719038261</v>
      </c>
      <c r="O28" s="537">
        <v>1157001.7559301357</v>
      </c>
    </row>
    <row r="29" spans="1:15">
      <c r="A29" s="227">
        <v>26</v>
      </c>
      <c r="B29" s="530">
        <v>1075325.4921264271</v>
      </c>
      <c r="C29" s="530">
        <v>1059304.427375284</v>
      </c>
      <c r="D29" s="531">
        <v>1110737.1186245831</v>
      </c>
      <c r="J29" s="659">
        <v>1057751.3205452424</v>
      </c>
      <c r="K29" s="296"/>
      <c r="L29" s="296"/>
      <c r="M29" s="536">
        <v>1038860.4138654872</v>
      </c>
      <c r="N29" s="530">
        <v>1071820.16230283</v>
      </c>
      <c r="O29" s="537">
        <v>1121239.7080275239</v>
      </c>
    </row>
    <row r="30" spans="1:15">
      <c r="A30" s="227">
        <v>27</v>
      </c>
      <c r="B30" s="530">
        <v>1058111.7063673958</v>
      </c>
      <c r="C30" s="530">
        <v>1078510.8029113021</v>
      </c>
      <c r="D30" s="531">
        <v>1117804.9109368022</v>
      </c>
      <c r="J30" s="659">
        <v>1072895.0831226555</v>
      </c>
      <c r="K30" s="296"/>
      <c r="L30" s="296"/>
      <c r="M30" s="536">
        <v>1035557.8628457079</v>
      </c>
      <c r="N30" s="530">
        <v>1091026.5378388481</v>
      </c>
      <c r="O30" s="537">
        <v>1128307.500339743</v>
      </c>
    </row>
    <row r="31" spans="1:15">
      <c r="A31" s="227">
        <v>28</v>
      </c>
      <c r="B31" s="530">
        <v>1053479.5564224434</v>
      </c>
      <c r="C31" s="530">
        <v>1048204.6487430437</v>
      </c>
      <c r="D31" s="531">
        <v>1090623.1178080279</v>
      </c>
      <c r="J31" s="659">
        <v>1035905.3848412586</v>
      </c>
      <c r="K31" s="296"/>
      <c r="L31" s="296"/>
      <c r="M31" s="536">
        <v>1056219.7972174133</v>
      </c>
      <c r="N31" s="530">
        <v>1060720.3836705897</v>
      </c>
      <c r="O31" s="537">
        <v>1101125.7072109687</v>
      </c>
    </row>
    <row r="32" spans="1:15">
      <c r="A32" s="227">
        <v>29</v>
      </c>
      <c r="B32" s="530">
        <v>1051970.848942705</v>
      </c>
      <c r="C32" s="530">
        <v>1064014.1726857002</v>
      </c>
      <c r="D32" s="531">
        <v>1107832.301284181</v>
      </c>
      <c r="J32" s="659">
        <v>1034396.6773615201</v>
      </c>
      <c r="K32" s="296"/>
      <c r="L32" s="296"/>
      <c r="M32" s="536">
        <v>1010375.1644103846</v>
      </c>
      <c r="N32" s="530">
        <v>1076529.9076132462</v>
      </c>
      <c r="O32" s="537">
        <v>1118334.8906871218</v>
      </c>
    </row>
    <row r="33" spans="1:15">
      <c r="A33" s="227">
        <v>30</v>
      </c>
      <c r="B33" s="530">
        <v>1062656.2184379515</v>
      </c>
      <c r="C33" s="530">
        <v>1066462.5628982007</v>
      </c>
      <c r="D33" s="531">
        <v>1121254.4409595719</v>
      </c>
      <c r="J33" s="659">
        <v>1045082.0468567668</v>
      </c>
      <c r="K33" s="296"/>
      <c r="L33" s="296"/>
      <c r="M33" s="536">
        <v>1062265.512278198</v>
      </c>
      <c r="N33" s="530">
        <v>1078978.2978257467</v>
      </c>
      <c r="O33" s="537">
        <v>1131757.0303625127</v>
      </c>
    </row>
    <row r="34" spans="1:15">
      <c r="A34" s="227">
        <v>31</v>
      </c>
      <c r="B34" s="530">
        <v>1046154.055357934</v>
      </c>
      <c r="C34" s="530">
        <v>1068983.7587432323</v>
      </c>
      <c r="D34" s="531">
        <v>1123146.852198462</v>
      </c>
      <c r="J34" s="659">
        <v>1028579.8837767493</v>
      </c>
      <c r="K34" s="296"/>
      <c r="L34" s="296"/>
      <c r="M34" s="536">
        <v>1028093.3674886683</v>
      </c>
      <c r="N34" s="530">
        <v>1081499.4936707783</v>
      </c>
      <c r="O34" s="537">
        <v>1133649.4416014028</v>
      </c>
    </row>
    <row r="35" spans="1:15">
      <c r="A35" s="227">
        <v>32</v>
      </c>
      <c r="B35" s="530">
        <v>1077511.1901259697</v>
      </c>
      <c r="C35" s="530">
        <v>1073024.6431004568</v>
      </c>
      <c r="D35" s="531">
        <v>1103458.3200929423</v>
      </c>
      <c r="J35" s="659">
        <v>1059937.018544785</v>
      </c>
      <c r="K35" s="296"/>
      <c r="L35" s="296"/>
      <c r="M35" s="536">
        <v>1041149.2882630848</v>
      </c>
      <c r="N35" s="530">
        <v>1085540.3780280028</v>
      </c>
      <c r="O35" s="537">
        <v>1113960.9094958832</v>
      </c>
    </row>
    <row r="36" spans="1:15">
      <c r="A36" s="227">
        <v>33</v>
      </c>
      <c r="B36" s="530">
        <v>1062046.6116617171</v>
      </c>
      <c r="C36" s="530">
        <v>1066470.9675577041</v>
      </c>
      <c r="D36" s="531">
        <v>1135955.2164714877</v>
      </c>
      <c r="J36" s="659">
        <v>1044472.4400805323</v>
      </c>
      <c r="K36" s="296"/>
      <c r="L36" s="296"/>
      <c r="M36" s="536">
        <v>1028134.9771887329</v>
      </c>
      <c r="N36" s="530">
        <v>1078986.7024852501</v>
      </c>
      <c r="O36" s="537">
        <v>1146457.8058744285</v>
      </c>
    </row>
    <row r="37" spans="1:15">
      <c r="A37" s="227">
        <v>34</v>
      </c>
      <c r="B37" s="530">
        <v>1050565.1638500211</v>
      </c>
      <c r="C37" s="530">
        <v>1080793.5925462984</v>
      </c>
      <c r="D37" s="531">
        <v>1107263.5709103267</v>
      </c>
      <c r="J37" s="659">
        <v>1032990.9922688362</v>
      </c>
      <c r="K37" s="296"/>
      <c r="L37" s="296"/>
      <c r="M37" s="536">
        <v>1048066.7060065176</v>
      </c>
      <c r="N37" s="530">
        <v>1093309.3274738444</v>
      </c>
      <c r="O37" s="537">
        <v>1117766.1603132675</v>
      </c>
    </row>
    <row r="38" spans="1:15">
      <c r="A38" s="227">
        <v>35</v>
      </c>
      <c r="B38" s="530">
        <v>1045143.776354</v>
      </c>
      <c r="C38" s="530">
        <v>1073205.8523249626</v>
      </c>
      <c r="D38" s="531">
        <v>1119501.5024233435</v>
      </c>
      <c r="J38" s="659">
        <v>1027569.6047728152</v>
      </c>
      <c r="K38" s="296"/>
      <c r="L38" s="296"/>
      <c r="M38" s="536">
        <v>1050900.2214890672</v>
      </c>
      <c r="N38" s="530">
        <v>1085721.5872525086</v>
      </c>
      <c r="O38" s="537">
        <v>1130004.0918262843</v>
      </c>
    </row>
    <row r="39" spans="1:15">
      <c r="A39" s="227">
        <v>36</v>
      </c>
      <c r="B39" s="530">
        <v>1058266.3372928828</v>
      </c>
      <c r="C39" s="530">
        <v>1095664.6217355093</v>
      </c>
      <c r="D39" s="531">
        <v>1089126.01907525</v>
      </c>
      <c r="J39" s="659">
        <v>1040692.1657116981</v>
      </c>
      <c r="K39" s="296"/>
      <c r="L39" s="296"/>
      <c r="M39" s="536">
        <v>1039907.2152798449</v>
      </c>
      <c r="N39" s="530">
        <v>1108180.3566630553</v>
      </c>
      <c r="O39" s="537">
        <v>1099628.6084781908</v>
      </c>
    </row>
    <row r="40" spans="1:15">
      <c r="A40" s="227">
        <v>37</v>
      </c>
      <c r="B40" s="530">
        <v>1075855.6286639594</v>
      </c>
      <c r="C40" s="530">
        <v>1082400.2797122272</v>
      </c>
      <c r="D40" s="531">
        <v>1101920.4840798648</v>
      </c>
      <c r="J40" s="659">
        <v>1058281.4570827747</v>
      </c>
      <c r="K40" s="296"/>
      <c r="L40" s="296"/>
      <c r="M40" s="536">
        <v>1051432.0448582007</v>
      </c>
      <c r="N40" s="530">
        <v>1094916.0146397732</v>
      </c>
      <c r="O40" s="537">
        <v>1112423.0734828056</v>
      </c>
    </row>
    <row r="41" spans="1:15">
      <c r="A41" s="227">
        <v>38</v>
      </c>
      <c r="B41" s="530">
        <v>1071486.8120905671</v>
      </c>
      <c r="C41" s="530">
        <v>1058443.2830310017</v>
      </c>
      <c r="D41" s="531">
        <v>1104698.9017706979</v>
      </c>
      <c r="J41" s="659">
        <v>1053912.6405093824</v>
      </c>
      <c r="K41" s="296"/>
      <c r="L41" s="296"/>
      <c r="M41" s="536">
        <v>1036028.830622126</v>
      </c>
      <c r="N41" s="530">
        <v>1070959.0179585477</v>
      </c>
      <c r="O41" s="537">
        <v>1115201.4911736387</v>
      </c>
    </row>
    <row r="42" spans="1:15">
      <c r="A42" s="227">
        <v>39</v>
      </c>
      <c r="B42" s="530">
        <v>1058111.7063673958</v>
      </c>
      <c r="C42" s="530">
        <v>1071778.7527861584</v>
      </c>
      <c r="D42" s="531">
        <v>1121299.8354104308</v>
      </c>
      <c r="J42" s="659">
        <v>1067523.5393657174</v>
      </c>
      <c r="K42" s="296"/>
      <c r="L42" s="296"/>
      <c r="M42" s="536">
        <v>1032121.9586359242</v>
      </c>
      <c r="N42" s="530">
        <v>1084294.4877137044</v>
      </c>
      <c r="O42" s="537">
        <v>1131802.4248133716</v>
      </c>
    </row>
    <row r="43" spans="1:15">
      <c r="A43" s="227">
        <v>40</v>
      </c>
      <c r="B43" s="530">
        <v>1058882.458938495</v>
      </c>
      <c r="C43" s="530">
        <v>1064930.3784214936</v>
      </c>
      <c r="D43" s="531">
        <v>1075944.65929709</v>
      </c>
      <c r="J43" s="659">
        <v>1041308.2873573103</v>
      </c>
      <c r="K43" s="296"/>
      <c r="L43" s="296"/>
      <c r="M43" s="536">
        <v>1032620.2444910321</v>
      </c>
      <c r="N43" s="530">
        <v>1077446.1133490396</v>
      </c>
      <c r="O43" s="537">
        <v>1086447.2487000308</v>
      </c>
    </row>
    <row r="44" spans="1:15">
      <c r="A44" s="227">
        <v>41</v>
      </c>
      <c r="B44" s="530">
        <v>1053427.3297321107</v>
      </c>
      <c r="C44" s="530">
        <v>1080599.0808640486</v>
      </c>
      <c r="D44" s="531">
        <v>1103050.4972408421</v>
      </c>
      <c r="J44" s="659">
        <v>1035853.158150926</v>
      </c>
      <c r="K44" s="296"/>
      <c r="L44" s="296"/>
      <c r="M44" s="536">
        <v>1040339.5701160888</v>
      </c>
      <c r="N44" s="530">
        <v>1093114.8157915946</v>
      </c>
      <c r="O44" s="537">
        <v>1113553.0866437829</v>
      </c>
    </row>
    <row r="45" spans="1:15">
      <c r="A45" s="227">
        <v>42</v>
      </c>
      <c r="B45" s="530">
        <v>1048048.1503190289</v>
      </c>
      <c r="C45" s="530">
        <v>1090144.3849557308</v>
      </c>
      <c r="D45" s="531">
        <v>1108114.9062090421</v>
      </c>
      <c r="J45" s="659">
        <v>1030473.9787378442</v>
      </c>
      <c r="K45" s="296"/>
      <c r="L45" s="296"/>
      <c r="M45" s="536">
        <v>1047967.1477453052</v>
      </c>
      <c r="N45" s="530">
        <v>1102660.1198832768</v>
      </c>
      <c r="O45" s="537">
        <v>1118617.4956119829</v>
      </c>
    </row>
    <row r="46" spans="1:15">
      <c r="A46" s="227">
        <v>43</v>
      </c>
      <c r="B46" s="530">
        <v>1035186.3122846837</v>
      </c>
      <c r="C46" s="530">
        <v>1077704.5387741767</v>
      </c>
      <c r="D46" s="531">
        <v>1113381.3898764041</v>
      </c>
      <c r="J46" s="659">
        <v>1017612.140703499</v>
      </c>
      <c r="K46" s="296"/>
      <c r="L46" s="296"/>
      <c r="M46" s="536">
        <v>1060423.3633773606</v>
      </c>
      <c r="N46" s="530">
        <v>1090220.2737017227</v>
      </c>
      <c r="O46" s="537">
        <v>1123883.9792793449</v>
      </c>
    </row>
    <row r="47" spans="1:15">
      <c r="A47" s="227">
        <v>44</v>
      </c>
      <c r="B47" s="530">
        <v>1035996.6890778713</v>
      </c>
      <c r="C47" s="530">
        <v>1052029.9293073432</v>
      </c>
      <c r="D47" s="531">
        <v>1108696.259161744</v>
      </c>
      <c r="J47" s="659">
        <v>1018422.5174966865</v>
      </c>
      <c r="K47" s="296"/>
      <c r="L47" s="296"/>
      <c r="M47" s="536">
        <v>1052192.5792566705</v>
      </c>
      <c r="N47" s="530">
        <v>1064545.6642348892</v>
      </c>
      <c r="O47" s="537">
        <v>1119198.8485646849</v>
      </c>
    </row>
    <row r="48" spans="1:15">
      <c r="A48" s="227">
        <v>45</v>
      </c>
      <c r="B48" s="530">
        <v>1048513.8145832267</v>
      </c>
      <c r="C48" s="530">
        <v>1065473.8054567289</v>
      </c>
      <c r="D48" s="531">
        <v>1119788.2194301453</v>
      </c>
      <c r="J48" s="659">
        <v>1030939.643002042</v>
      </c>
      <c r="K48" s="296"/>
      <c r="L48" s="296"/>
      <c r="M48" s="536">
        <v>1072559.575718428</v>
      </c>
      <c r="N48" s="530">
        <v>1077989.5403842749</v>
      </c>
      <c r="O48" s="537">
        <v>1130290.8088330862</v>
      </c>
    </row>
    <row r="49" spans="1:15">
      <c r="A49" s="227">
        <v>46</v>
      </c>
      <c r="B49" s="530">
        <v>1069643.9901207262</v>
      </c>
      <c r="C49" s="530">
        <v>1065597.4476478829</v>
      </c>
      <c r="D49" s="531">
        <v>1109698.3984805529</v>
      </c>
      <c r="J49" s="659">
        <v>1052069.8185395414</v>
      </c>
      <c r="K49" s="296"/>
      <c r="L49" s="296"/>
      <c r="M49" s="536">
        <v>1046115.0765331422</v>
      </c>
      <c r="N49" s="530">
        <v>1078113.1825754289</v>
      </c>
      <c r="O49" s="537">
        <v>1120200.9878834938</v>
      </c>
    </row>
    <row r="50" spans="1:15">
      <c r="A50" s="227">
        <v>47</v>
      </c>
      <c r="B50" s="530">
        <v>1056168.8889448869</v>
      </c>
      <c r="C50" s="530">
        <v>1101463.9542324247</v>
      </c>
      <c r="D50" s="531">
        <v>1101171.8340404248</v>
      </c>
      <c r="J50" s="659">
        <v>1038594.7173637021</v>
      </c>
      <c r="K50" s="296"/>
      <c r="L50" s="296"/>
      <c r="M50" s="536">
        <v>1035525.4272550537</v>
      </c>
      <c r="N50" s="530">
        <v>1113979.6891599707</v>
      </c>
      <c r="O50" s="537">
        <v>1111674.4234433656</v>
      </c>
    </row>
    <row r="51" spans="1:15">
      <c r="A51" s="227">
        <v>48</v>
      </c>
      <c r="B51" s="530">
        <v>1043120.3495862724</v>
      </c>
      <c r="C51" s="530">
        <v>1051270.5878973042</v>
      </c>
      <c r="D51" s="531">
        <v>1119450.989507694</v>
      </c>
      <c r="J51" s="659">
        <v>1025546.1780050877</v>
      </c>
      <c r="K51" s="296"/>
      <c r="L51" s="296"/>
      <c r="M51" s="536">
        <v>1050260.8843579628</v>
      </c>
      <c r="N51" s="530">
        <v>1063786.3228248502</v>
      </c>
      <c r="O51" s="537">
        <v>1129953.5789106349</v>
      </c>
    </row>
    <row r="52" spans="1:15">
      <c r="A52" s="227">
        <v>49</v>
      </c>
      <c r="B52" s="530">
        <v>1058111.7063673958</v>
      </c>
      <c r="C52" s="530">
        <v>1058366.7485176576</v>
      </c>
      <c r="D52" s="531">
        <v>1099520.4139689491</v>
      </c>
      <c r="J52" s="659">
        <v>1082894.7367161431</v>
      </c>
      <c r="K52" s="296"/>
      <c r="L52" s="296"/>
      <c r="M52" s="536">
        <v>1055104.8099095188</v>
      </c>
      <c r="N52" s="530">
        <v>1070882.4834452036</v>
      </c>
      <c r="O52" s="537">
        <v>1110023.0033718899</v>
      </c>
    </row>
    <row r="53" spans="1:15">
      <c r="A53" s="227">
        <v>50</v>
      </c>
      <c r="B53" s="530">
        <v>1059735.7109245923</v>
      </c>
      <c r="C53" s="530">
        <v>1085182.5588485047</v>
      </c>
      <c r="D53" s="531">
        <v>1085530.9545514523</v>
      </c>
      <c r="J53" s="659">
        <v>1042161.5393434076</v>
      </c>
      <c r="K53" s="296"/>
      <c r="L53" s="296"/>
      <c r="M53" s="536">
        <v>1050772.5747328657</v>
      </c>
      <c r="N53" s="530">
        <v>1097698.2937760507</v>
      </c>
      <c r="O53" s="537">
        <v>1096033.5439543931</v>
      </c>
    </row>
    <row r="54" spans="1:15">
      <c r="A54" s="227">
        <v>51</v>
      </c>
      <c r="B54" s="530">
        <v>1058111.7063673958</v>
      </c>
      <c r="C54" s="530">
        <v>1075380.593154263</v>
      </c>
      <c r="D54" s="531">
        <v>1092004.5647824104</v>
      </c>
      <c r="J54" s="659">
        <v>1133403.1097205968</v>
      </c>
      <c r="K54" s="296"/>
      <c r="L54" s="296"/>
      <c r="M54" s="536">
        <v>1037551.1322461036</v>
      </c>
      <c r="N54" s="530">
        <v>1087896.328081809</v>
      </c>
      <c r="O54" s="537">
        <v>1102507.1541853512</v>
      </c>
    </row>
    <row r="55" spans="1:15">
      <c r="A55" s="227">
        <v>52</v>
      </c>
      <c r="B55" s="530">
        <v>1071677.9521915168</v>
      </c>
      <c r="C55" s="530">
        <v>1077548.9592541766</v>
      </c>
      <c r="D55" s="531">
        <v>1115579.9982804249</v>
      </c>
      <c r="J55" s="659">
        <v>1054103.780610332</v>
      </c>
      <c r="K55" s="296"/>
      <c r="L55" s="296"/>
      <c r="M55" s="536">
        <v>1041992.9168871951</v>
      </c>
      <c r="N55" s="530">
        <v>1090064.6941817226</v>
      </c>
      <c r="O55" s="537">
        <v>1126082.5876833657</v>
      </c>
    </row>
    <row r="56" spans="1:15">
      <c r="A56" s="227">
        <v>53</v>
      </c>
      <c r="B56" s="530">
        <v>1070592.5287760508</v>
      </c>
      <c r="C56" s="530">
        <v>1075197.0028198869</v>
      </c>
      <c r="D56" s="531">
        <v>1087979.0194643864</v>
      </c>
      <c r="J56" s="659">
        <v>1053018.3571948661</v>
      </c>
      <c r="K56" s="296"/>
      <c r="L56" s="296"/>
      <c r="M56" s="536">
        <v>1038009.860457393</v>
      </c>
      <c r="N56" s="530">
        <v>1087712.7377474329</v>
      </c>
      <c r="O56" s="537">
        <v>1098481.6088673272</v>
      </c>
    </row>
    <row r="57" spans="1:15">
      <c r="A57" s="227">
        <v>54</v>
      </c>
      <c r="B57" s="530">
        <v>1061237.37301079</v>
      </c>
      <c r="C57" s="530">
        <v>1069278.2211082205</v>
      </c>
      <c r="D57" s="531">
        <v>1098058.8053008453</v>
      </c>
      <c r="J57" s="659">
        <v>1043663.2014296053</v>
      </c>
      <c r="K57" s="296"/>
      <c r="L57" s="296"/>
      <c r="M57" s="536">
        <v>1041598.6904308073</v>
      </c>
      <c r="N57" s="530">
        <v>1081793.9560357665</v>
      </c>
      <c r="O57" s="537">
        <v>1108561.3947037861</v>
      </c>
    </row>
    <row r="58" spans="1:15">
      <c r="A58" s="227">
        <v>55</v>
      </c>
      <c r="B58" s="530">
        <v>1040484.720502335</v>
      </c>
      <c r="C58" s="530">
        <v>1073970.8525362429</v>
      </c>
      <c r="D58" s="531">
        <v>1106871.9725552837</v>
      </c>
      <c r="J58" s="659">
        <v>1022910.5489211503</v>
      </c>
      <c r="K58" s="296"/>
      <c r="L58" s="296"/>
      <c r="M58" s="536">
        <v>1040501.4343176069</v>
      </c>
      <c r="N58" s="530">
        <v>1086486.5874637889</v>
      </c>
      <c r="O58" s="537">
        <v>1117374.5619582245</v>
      </c>
    </row>
    <row r="59" spans="1:15">
      <c r="A59" s="227">
        <v>56</v>
      </c>
      <c r="B59" s="530">
        <v>1058111.7063673958</v>
      </c>
      <c r="C59" s="530">
        <v>1078355.2451758096</v>
      </c>
      <c r="D59" s="531">
        <v>1096303.0015067921</v>
      </c>
      <c r="J59" s="659">
        <v>1066554.4832207654</v>
      </c>
      <c r="K59" s="296"/>
      <c r="L59" s="296"/>
      <c r="M59" s="536">
        <v>1045302.5315149592</v>
      </c>
      <c r="N59" s="530">
        <v>1090870.9801033556</v>
      </c>
      <c r="O59" s="537">
        <v>1106805.590909733</v>
      </c>
    </row>
    <row r="60" spans="1:15">
      <c r="A60" s="227">
        <v>57</v>
      </c>
      <c r="B60" s="530">
        <v>1069644.1441095753</v>
      </c>
      <c r="C60" s="530">
        <v>1059852.4611741465</v>
      </c>
      <c r="D60" s="531">
        <v>1123128.7430125775</v>
      </c>
      <c r="J60" s="659">
        <v>1052069.9725283906</v>
      </c>
      <c r="K60" s="296"/>
      <c r="L60" s="296"/>
      <c r="M60" s="536">
        <v>1031057.4692174394</v>
      </c>
      <c r="N60" s="530">
        <v>1072368.1961016925</v>
      </c>
      <c r="O60" s="537">
        <v>1133631.3324155184</v>
      </c>
    </row>
    <row r="61" spans="1:15">
      <c r="A61" s="227">
        <v>58</v>
      </c>
      <c r="B61" s="530">
        <v>1049723.8262452623</v>
      </c>
      <c r="C61" s="530">
        <v>1065699.7008899676</v>
      </c>
      <c r="D61" s="531">
        <v>1107447.3065616202</v>
      </c>
      <c r="J61" s="659">
        <v>1032149.6546640776</v>
      </c>
      <c r="K61" s="296"/>
      <c r="L61" s="296"/>
      <c r="M61" s="536">
        <v>1047185.8065826154</v>
      </c>
      <c r="N61" s="530">
        <v>1078215.4358175136</v>
      </c>
      <c r="O61" s="537">
        <v>1117949.895964561</v>
      </c>
    </row>
    <row r="62" spans="1:15">
      <c r="A62" s="227">
        <v>59</v>
      </c>
      <c r="B62" s="530">
        <v>1040485.4023495637</v>
      </c>
      <c r="C62" s="530">
        <v>1073019.4526405337</v>
      </c>
      <c r="D62" s="531">
        <v>1098126.7929147978</v>
      </c>
      <c r="J62" s="659">
        <v>1022911.2307683789</v>
      </c>
      <c r="K62" s="296"/>
      <c r="L62" s="296"/>
      <c r="M62" s="536">
        <v>1021695.5534972538</v>
      </c>
      <c r="N62" s="530">
        <v>1085535.1875680797</v>
      </c>
      <c r="O62" s="537">
        <v>1108629.3823177386</v>
      </c>
    </row>
    <row r="63" spans="1:15">
      <c r="A63" s="227">
        <v>60</v>
      </c>
      <c r="B63" s="530">
        <v>1064591.7841817201</v>
      </c>
      <c r="C63" s="530">
        <v>1062141.4395931284</v>
      </c>
      <c r="D63" s="531">
        <v>1110854.9686473522</v>
      </c>
      <c r="J63" s="659">
        <v>1047017.6126005354</v>
      </c>
      <c r="K63" s="296"/>
      <c r="L63" s="296"/>
      <c r="M63" s="536">
        <v>1042019.5776372659</v>
      </c>
      <c r="N63" s="530">
        <v>1074657.1745206744</v>
      </c>
      <c r="O63" s="537">
        <v>1121357.558050293</v>
      </c>
    </row>
    <row r="64" spans="1:15">
      <c r="A64" s="227">
        <v>61</v>
      </c>
      <c r="B64" s="530">
        <v>1061803.7755841364</v>
      </c>
      <c r="C64" s="530">
        <v>1056969.0538523945</v>
      </c>
      <c r="D64" s="531">
        <v>1116170.6216880062</v>
      </c>
      <c r="J64" s="659">
        <v>1044229.6040029516</v>
      </c>
      <c r="K64" s="296"/>
      <c r="L64" s="296"/>
      <c r="M64" s="536">
        <v>1038354.3552734954</v>
      </c>
      <c r="N64" s="530">
        <v>1069484.7887799405</v>
      </c>
      <c r="O64" s="537">
        <v>1126673.211090947</v>
      </c>
    </row>
    <row r="65" spans="1:15">
      <c r="A65" s="227">
        <v>62</v>
      </c>
      <c r="B65" s="530">
        <v>1072901.6759415665</v>
      </c>
      <c r="C65" s="530">
        <v>1069929.0866326604</v>
      </c>
      <c r="D65" s="531">
        <v>1115384.8587841378</v>
      </c>
      <c r="J65" s="659">
        <v>1055327.5043603817</v>
      </c>
      <c r="K65" s="296"/>
      <c r="L65" s="296"/>
      <c r="M65" s="536">
        <v>1051236.9407315715</v>
      </c>
      <c r="N65" s="530">
        <v>1082444.8215602064</v>
      </c>
      <c r="O65" s="537">
        <v>1125887.4481870786</v>
      </c>
    </row>
    <row r="66" spans="1:15">
      <c r="A66" s="227">
        <v>63</v>
      </c>
      <c r="B66" s="530">
        <v>1036083.4971411517</v>
      </c>
      <c r="C66" s="530">
        <v>1069172.7741078218</v>
      </c>
      <c r="D66" s="531">
        <v>1103293.2881477531</v>
      </c>
      <c r="J66" s="659">
        <v>1018509.325559967</v>
      </c>
      <c r="K66" s="296"/>
      <c r="L66" s="296"/>
      <c r="M66" s="536">
        <v>1036060.0934085571</v>
      </c>
      <c r="N66" s="530">
        <v>1081688.5090353678</v>
      </c>
      <c r="O66" s="537">
        <v>1113795.8775506939</v>
      </c>
    </row>
    <row r="67" spans="1:15">
      <c r="A67" s="227">
        <v>64</v>
      </c>
      <c r="B67" s="530">
        <v>1048774.4569501472</v>
      </c>
      <c r="C67" s="530">
        <v>1075983.4772150973</v>
      </c>
      <c r="D67" s="531">
        <v>1114021.946693257</v>
      </c>
      <c r="J67" s="659">
        <v>1031200.2853689624</v>
      </c>
      <c r="K67" s="296"/>
      <c r="L67" s="296"/>
      <c r="M67" s="536">
        <v>1051250.7465244276</v>
      </c>
      <c r="N67" s="530">
        <v>1088499.2121426433</v>
      </c>
      <c r="O67" s="537">
        <v>1124524.5360961978</v>
      </c>
    </row>
    <row r="68" spans="1:15">
      <c r="A68" s="227">
        <v>65</v>
      </c>
      <c r="B68" s="530">
        <v>1068101.0941938704</v>
      </c>
      <c r="C68" s="530">
        <v>1099984.8718545604</v>
      </c>
      <c r="D68" s="531">
        <v>1114542.0954415808</v>
      </c>
      <c r="J68" s="659">
        <v>1050526.9226126857</v>
      </c>
      <c r="K68" s="296"/>
      <c r="L68" s="296"/>
      <c r="M68" s="536">
        <v>1037194.5556321959</v>
      </c>
      <c r="N68" s="530">
        <v>1112500.6067821064</v>
      </c>
      <c r="O68" s="537">
        <v>1125044.6848445216</v>
      </c>
    </row>
    <row r="69" spans="1:15">
      <c r="A69" s="227">
        <v>66</v>
      </c>
      <c r="B69" s="530">
        <v>1046248.8749020195</v>
      </c>
      <c r="C69" s="530">
        <v>1063463.137086004</v>
      </c>
      <c r="D69" s="531">
        <v>1111809.9568005756</v>
      </c>
      <c r="J69" s="659">
        <v>1028674.7033208348</v>
      </c>
      <c r="K69" s="296"/>
      <c r="L69" s="296"/>
      <c r="M69" s="536">
        <v>1042449.2006289678</v>
      </c>
      <c r="N69" s="530">
        <v>1075978.87201355</v>
      </c>
      <c r="O69" s="537">
        <v>1122312.5462035164</v>
      </c>
    </row>
    <row r="70" spans="1:15">
      <c r="A70" s="227">
        <v>67</v>
      </c>
      <c r="B70" s="530">
        <v>1074862.8667331981</v>
      </c>
      <c r="C70" s="530">
        <v>1096825.1067146147</v>
      </c>
      <c r="D70" s="531">
        <v>1097170.8605850169</v>
      </c>
      <c r="J70" s="659">
        <v>1057288.6951520133</v>
      </c>
      <c r="K70" s="296"/>
      <c r="L70" s="296"/>
      <c r="M70" s="536">
        <v>1025618.4388484677</v>
      </c>
      <c r="N70" s="530">
        <v>1109340.8416421607</v>
      </c>
      <c r="O70" s="537">
        <v>1107673.4499879577</v>
      </c>
    </row>
    <row r="71" spans="1:15">
      <c r="A71" s="227">
        <v>68</v>
      </c>
      <c r="B71" s="530">
        <v>1061215.5932142735</v>
      </c>
      <c r="C71" s="530">
        <v>1074866.6286639743</v>
      </c>
      <c r="D71" s="531">
        <v>1122812.1650290701</v>
      </c>
      <c r="J71" s="659">
        <v>1043641.4216330887</v>
      </c>
      <c r="K71" s="296"/>
      <c r="L71" s="296"/>
      <c r="M71" s="536">
        <v>1045526.1926858779</v>
      </c>
      <c r="N71" s="530">
        <v>1087382.3635915203</v>
      </c>
      <c r="O71" s="537">
        <v>1133314.7544320109</v>
      </c>
    </row>
    <row r="72" spans="1:15">
      <c r="A72" s="227">
        <v>69</v>
      </c>
      <c r="B72" s="530">
        <v>1051838.755457666</v>
      </c>
      <c r="C72" s="530">
        <v>1081052.4959434224</v>
      </c>
      <c r="D72" s="531">
        <v>1125227.2734681952</v>
      </c>
      <c r="J72" s="659">
        <v>1034264.5838764813</v>
      </c>
      <c r="K72" s="296"/>
      <c r="L72" s="296"/>
      <c r="M72" s="536">
        <v>1050760.0007752837</v>
      </c>
      <c r="N72" s="530">
        <v>1093568.2308709684</v>
      </c>
      <c r="O72" s="537">
        <v>1135729.8628711361</v>
      </c>
    </row>
    <row r="73" spans="1:15">
      <c r="A73" s="227">
        <v>70</v>
      </c>
      <c r="B73" s="530">
        <v>1060654.2025214306</v>
      </c>
      <c r="C73" s="530">
        <v>1065432.9186465289</v>
      </c>
      <c r="D73" s="531">
        <v>1097495.4455320025</v>
      </c>
      <c r="J73" s="659">
        <v>1043080.0309402458</v>
      </c>
      <c r="K73" s="296"/>
      <c r="L73" s="296"/>
      <c r="M73" s="536">
        <v>1044666.5143814611</v>
      </c>
      <c r="N73" s="530">
        <v>1077948.6535740749</v>
      </c>
      <c r="O73" s="537">
        <v>1107998.0349349433</v>
      </c>
    </row>
    <row r="74" spans="1:15">
      <c r="A74" s="227">
        <v>71</v>
      </c>
      <c r="B74" s="530">
        <v>1058111.7063673958</v>
      </c>
      <c r="C74" s="530">
        <v>1052046.6186397935</v>
      </c>
      <c r="D74" s="531">
        <v>1108040.7468398907</v>
      </c>
      <c r="J74" s="659">
        <v>1168903.4553908741</v>
      </c>
      <c r="K74" s="296"/>
      <c r="L74" s="296"/>
      <c r="M74" s="536">
        <v>1036668.6015086506</v>
      </c>
      <c r="N74" s="530">
        <v>1064562.3535673395</v>
      </c>
      <c r="O74" s="537">
        <v>1118543.3362428315</v>
      </c>
    </row>
    <row r="75" spans="1:15">
      <c r="A75" s="227">
        <v>72</v>
      </c>
      <c r="B75" s="530">
        <v>1076272.4521429937</v>
      </c>
      <c r="C75" s="530">
        <v>1060025.1026828222</v>
      </c>
      <c r="D75" s="531">
        <v>1095495.0412340898</v>
      </c>
      <c r="J75" s="659">
        <v>1058698.280561809</v>
      </c>
      <c r="K75" s="296"/>
      <c r="L75" s="296"/>
      <c r="M75" s="536">
        <v>1038348.4455250803</v>
      </c>
      <c r="N75" s="530">
        <v>1072540.8376103682</v>
      </c>
      <c r="O75" s="537">
        <v>1105997.6306370306</v>
      </c>
    </row>
    <row r="76" spans="1:15">
      <c r="A76" s="227">
        <v>73</v>
      </c>
      <c r="B76" s="530">
        <v>1063075.0713908367</v>
      </c>
      <c r="C76" s="530">
        <v>1083127.4043508808</v>
      </c>
      <c r="D76" s="531">
        <v>1121445.136627265</v>
      </c>
      <c r="J76" s="659">
        <v>1045500.899809652</v>
      </c>
      <c r="K76" s="296"/>
      <c r="L76" s="296"/>
      <c r="M76" s="536">
        <v>1041138.3316917607</v>
      </c>
      <c r="N76" s="530">
        <v>1095643.1392784268</v>
      </c>
      <c r="O76" s="537">
        <v>1131947.7260302058</v>
      </c>
    </row>
    <row r="77" spans="1:15">
      <c r="A77" s="227">
        <v>74</v>
      </c>
      <c r="B77" s="530">
        <v>1035041.0122755561</v>
      </c>
      <c r="C77" s="530">
        <v>1045797.7253927591</v>
      </c>
      <c r="D77" s="531">
        <v>1140128.5753307724</v>
      </c>
      <c r="J77" s="659">
        <v>1017466.8406943714</v>
      </c>
      <c r="K77" s="296"/>
      <c r="L77" s="296"/>
      <c r="M77" s="536">
        <v>1046226.2229593034</v>
      </c>
      <c r="N77" s="530">
        <v>1058313.4603203051</v>
      </c>
      <c r="O77" s="537">
        <v>1150631.1647337133</v>
      </c>
    </row>
    <row r="78" spans="1:15">
      <c r="A78" s="227">
        <v>75</v>
      </c>
      <c r="B78" s="530">
        <v>1063619.3919460571</v>
      </c>
      <c r="C78" s="530">
        <v>1066342.6517346927</v>
      </c>
      <c r="D78" s="531">
        <v>1120727.1163395501</v>
      </c>
      <c r="J78" s="659">
        <v>1046045.2203648724</v>
      </c>
      <c r="K78" s="296"/>
      <c r="L78" s="296"/>
      <c r="M78" s="536">
        <v>1045060.1465007056</v>
      </c>
      <c r="N78" s="530">
        <v>1078858.3866622387</v>
      </c>
      <c r="O78" s="537">
        <v>1131229.7057424909</v>
      </c>
    </row>
    <row r="79" spans="1:15">
      <c r="A79" s="227">
        <v>76</v>
      </c>
      <c r="B79" s="530">
        <v>1068282.4000727818</v>
      </c>
      <c r="C79" s="530">
        <v>1072977.9906167719</v>
      </c>
      <c r="D79" s="531">
        <v>1095086.8753764501</v>
      </c>
      <c r="J79" s="659">
        <v>1050708.2284915971</v>
      </c>
      <c r="K79" s="296"/>
      <c r="L79" s="296"/>
      <c r="M79" s="536">
        <v>1053059.0171806621</v>
      </c>
      <c r="N79" s="530">
        <v>1085493.7255443179</v>
      </c>
      <c r="O79" s="537">
        <v>1105589.464779391</v>
      </c>
    </row>
    <row r="80" spans="1:15">
      <c r="A80" s="227">
        <v>77</v>
      </c>
      <c r="B80" s="530">
        <v>1058111.7063673958</v>
      </c>
      <c r="C80" s="530">
        <v>1064151.2798404107</v>
      </c>
      <c r="D80" s="531">
        <v>1113029.3925924844</v>
      </c>
      <c r="J80" s="659">
        <v>1065413.5119179105</v>
      </c>
      <c r="K80" s="296"/>
      <c r="L80" s="296"/>
      <c r="M80" s="536">
        <v>1045993.3659611365</v>
      </c>
      <c r="N80" s="530">
        <v>1076667.0147679567</v>
      </c>
      <c r="O80" s="537">
        <v>1123531.9819954252</v>
      </c>
    </row>
    <row r="81" spans="1:15">
      <c r="A81" s="227">
        <v>78</v>
      </c>
      <c r="B81" s="530">
        <v>1051230.2495283098</v>
      </c>
      <c r="C81" s="530">
        <v>1053497.8957235839</v>
      </c>
      <c r="D81" s="531">
        <v>1096734.2859200048</v>
      </c>
      <c r="J81" s="659">
        <v>1033656.0779471252</v>
      </c>
      <c r="K81" s="296"/>
      <c r="L81" s="296"/>
      <c r="M81" s="536">
        <v>1054890.4555287934</v>
      </c>
      <c r="N81" s="530">
        <v>1066013.6306511299</v>
      </c>
      <c r="O81" s="537">
        <v>1107236.8753229456</v>
      </c>
    </row>
    <row r="82" spans="1:15">
      <c r="A82" s="227">
        <v>79</v>
      </c>
      <c r="B82" s="530">
        <v>1058111.7063673958</v>
      </c>
      <c r="C82" s="530">
        <v>1086506.4947301364</v>
      </c>
      <c r="D82" s="531">
        <v>1132141.3746806753</v>
      </c>
      <c r="J82" s="659">
        <v>1067429.6368088091</v>
      </c>
      <c r="K82" s="296"/>
      <c r="L82" s="296"/>
      <c r="M82" s="536">
        <v>1048183.1237053636</v>
      </c>
      <c r="N82" s="530">
        <v>1099022.2296576824</v>
      </c>
      <c r="O82" s="537">
        <v>1142643.9640836162</v>
      </c>
    </row>
    <row r="83" spans="1:15">
      <c r="A83" s="227">
        <v>80</v>
      </c>
      <c r="B83" s="530">
        <v>1061302.6432953288</v>
      </c>
      <c r="C83" s="530">
        <v>1078880.8718052865</v>
      </c>
      <c r="D83" s="531">
        <v>1103152.4735095673</v>
      </c>
      <c r="J83" s="659">
        <v>1043728.4717141441</v>
      </c>
      <c r="K83" s="296"/>
      <c r="L83" s="296"/>
      <c r="M83" s="536">
        <v>1033604.6221752426</v>
      </c>
      <c r="N83" s="530">
        <v>1091396.6067328325</v>
      </c>
      <c r="O83" s="537">
        <v>1113655.0629125081</v>
      </c>
    </row>
    <row r="84" spans="1:15">
      <c r="A84" s="227">
        <v>81</v>
      </c>
      <c r="B84" s="530">
        <v>1059299.1162893621</v>
      </c>
      <c r="C84" s="530">
        <v>1063866.5498222958</v>
      </c>
      <c r="D84" s="531">
        <v>1103637.1173071205</v>
      </c>
      <c r="J84" s="659">
        <v>1041724.9447081774</v>
      </c>
      <c r="K84" s="296"/>
      <c r="L84" s="296"/>
      <c r="M84" s="536">
        <v>1040977.9130280059</v>
      </c>
      <c r="N84" s="530">
        <v>1076382.2847498418</v>
      </c>
      <c r="O84" s="537">
        <v>1114139.7067100613</v>
      </c>
    </row>
    <row r="85" spans="1:15">
      <c r="A85" s="227">
        <v>82</v>
      </c>
      <c r="B85" s="530">
        <v>1063833.7937000366</v>
      </c>
      <c r="C85" s="530">
        <v>1054380.5108928918</v>
      </c>
      <c r="D85" s="531">
        <v>1139208.2417194184</v>
      </c>
      <c r="J85" s="659">
        <v>1046259.6221188519</v>
      </c>
      <c r="K85" s="296"/>
      <c r="L85" s="296"/>
      <c r="M85" s="536">
        <v>1039740.1626657605</v>
      </c>
      <c r="N85" s="530">
        <v>1066896.2458204378</v>
      </c>
      <c r="O85" s="537">
        <v>1149710.8311223593</v>
      </c>
    </row>
    <row r="86" spans="1:15">
      <c r="A86" s="227">
        <v>83</v>
      </c>
      <c r="B86" s="530">
        <v>1078151.3827823731</v>
      </c>
      <c r="C86" s="530">
        <v>1100219.4416449168</v>
      </c>
      <c r="D86" s="531">
        <v>1105052.3102186269</v>
      </c>
      <c r="J86" s="659">
        <v>1060577.2112011884</v>
      </c>
      <c r="K86" s="296"/>
      <c r="L86" s="296"/>
      <c r="M86" s="536">
        <v>1049991.6900209447</v>
      </c>
      <c r="N86" s="530">
        <v>1112735.1765724628</v>
      </c>
      <c r="O86" s="537">
        <v>1115554.8996215677</v>
      </c>
    </row>
    <row r="87" spans="1:15">
      <c r="A87" s="227">
        <v>84</v>
      </c>
      <c r="B87" s="530">
        <v>1038160.8427960966</v>
      </c>
      <c r="C87" s="530">
        <v>1072316.0969674254</v>
      </c>
      <c r="D87" s="531">
        <v>1107281.4989104578</v>
      </c>
      <c r="J87" s="659">
        <v>1020586.6712149119</v>
      </c>
      <c r="K87" s="296"/>
      <c r="L87" s="296"/>
      <c r="M87" s="536">
        <v>1034483.9393473909</v>
      </c>
      <c r="N87" s="530">
        <v>1084831.8318949714</v>
      </c>
      <c r="O87" s="537">
        <v>1117784.0883133986</v>
      </c>
    </row>
    <row r="88" spans="1:15">
      <c r="A88" s="227">
        <v>85</v>
      </c>
      <c r="B88" s="530">
        <v>1043564.0228135054</v>
      </c>
      <c r="C88" s="530">
        <v>1057331.7983366603</v>
      </c>
      <c r="D88" s="531">
        <v>1081837.1757052208</v>
      </c>
      <c r="J88" s="659">
        <v>1025989.8512323207</v>
      </c>
      <c r="K88" s="296"/>
      <c r="L88" s="296"/>
      <c r="M88" s="536">
        <v>1027073.7734989737</v>
      </c>
      <c r="N88" s="530">
        <v>1069847.5332642063</v>
      </c>
      <c r="O88" s="537">
        <v>1092339.7651081616</v>
      </c>
    </row>
    <row r="89" spans="1:15">
      <c r="A89" s="227">
        <v>86</v>
      </c>
      <c r="B89" s="530">
        <v>1067735.4507815801</v>
      </c>
      <c r="C89" s="530">
        <v>1094925.7368601291</v>
      </c>
      <c r="D89" s="531">
        <v>1099216.6970545028</v>
      </c>
      <c r="J89" s="659">
        <v>1050161.2792003953</v>
      </c>
      <c r="K89" s="296"/>
      <c r="L89" s="296"/>
      <c r="M89" s="536">
        <v>1056312.9033885095</v>
      </c>
      <c r="N89" s="530">
        <v>1107441.4717876751</v>
      </c>
      <c r="O89" s="537">
        <v>1109719.2864574436</v>
      </c>
    </row>
    <row r="90" spans="1:15">
      <c r="A90" s="227">
        <v>87</v>
      </c>
      <c r="B90" s="530">
        <v>1047555.9129886393</v>
      </c>
      <c r="C90" s="530">
        <v>1071504.3995833192</v>
      </c>
      <c r="D90" s="531">
        <v>1104645.2231778968</v>
      </c>
      <c r="J90" s="659">
        <v>1029981.7414074546</v>
      </c>
      <c r="K90" s="296"/>
      <c r="L90" s="296"/>
      <c r="M90" s="536">
        <v>1028935.3782828704</v>
      </c>
      <c r="N90" s="530">
        <v>1084020.1345108652</v>
      </c>
      <c r="O90" s="537">
        <v>1115147.8125808376</v>
      </c>
    </row>
    <row r="91" spans="1:15">
      <c r="A91" s="227">
        <v>88</v>
      </c>
      <c r="B91" s="530">
        <v>1033385.659589385</v>
      </c>
      <c r="C91" s="530">
        <v>1083593.3107216172</v>
      </c>
      <c r="D91" s="531">
        <v>1109596.8250840756</v>
      </c>
      <c r="J91" s="659">
        <v>1015811.4880082003</v>
      </c>
      <c r="K91" s="296"/>
      <c r="L91" s="296"/>
      <c r="M91" s="536">
        <v>1042318.9487516331</v>
      </c>
      <c r="N91" s="530">
        <v>1096109.0456491632</v>
      </c>
      <c r="O91" s="537">
        <v>1120099.4144870164</v>
      </c>
    </row>
    <row r="92" spans="1:15">
      <c r="A92" s="227">
        <v>89</v>
      </c>
      <c r="B92" s="530">
        <v>1076637.9581872616</v>
      </c>
      <c r="C92" s="530">
        <v>1076051.8153379767</v>
      </c>
      <c r="D92" s="531">
        <v>1115823.9954763777</v>
      </c>
      <c r="J92" s="659">
        <v>1059063.7866060769</v>
      </c>
      <c r="K92" s="296"/>
      <c r="L92" s="296"/>
      <c r="M92" s="536">
        <v>1046680.9037371515</v>
      </c>
      <c r="N92" s="530">
        <v>1088567.5502655227</v>
      </c>
      <c r="O92" s="537">
        <v>1126326.5848793185</v>
      </c>
    </row>
    <row r="93" spans="1:15">
      <c r="A93" s="227">
        <v>90</v>
      </c>
      <c r="B93" s="530">
        <v>1052773.4500018868</v>
      </c>
      <c r="C93" s="530">
        <v>1086258.344466754</v>
      </c>
      <c r="D93" s="531">
        <v>1135326.564305627</v>
      </c>
      <c r="J93" s="659">
        <v>1035199.2784207021</v>
      </c>
      <c r="K93" s="296"/>
      <c r="L93" s="296"/>
      <c r="M93" s="536">
        <v>1026434.5698912146</v>
      </c>
      <c r="N93" s="530">
        <v>1098774.0793943</v>
      </c>
      <c r="O93" s="537">
        <v>1145829.1537085678</v>
      </c>
    </row>
    <row r="94" spans="1:15">
      <c r="A94" s="227">
        <v>91</v>
      </c>
      <c r="B94" s="530">
        <v>1063154.7796174893</v>
      </c>
      <c r="C94" s="530">
        <v>1066863.1617026953</v>
      </c>
      <c r="D94" s="531">
        <v>1092512.5810117982</v>
      </c>
      <c r="J94" s="659">
        <v>1045580.6080363046</v>
      </c>
      <c r="K94" s="296"/>
      <c r="L94" s="296"/>
      <c r="M94" s="536">
        <v>1042733.6057215068</v>
      </c>
      <c r="N94" s="530">
        <v>1079378.8966302413</v>
      </c>
      <c r="O94" s="537">
        <v>1103015.1704147391</v>
      </c>
    </row>
    <row r="95" spans="1:15">
      <c r="A95" s="227">
        <v>92</v>
      </c>
      <c r="B95" s="530">
        <v>1058111.7063673958</v>
      </c>
      <c r="C95" s="530">
        <v>1059110.6114701286</v>
      </c>
      <c r="D95" s="531">
        <v>1118653.8449932749</v>
      </c>
      <c r="J95" s="659">
        <v>1075445.6252850424</v>
      </c>
      <c r="K95" s="296"/>
      <c r="L95" s="296"/>
      <c r="M95" s="536">
        <v>1075532.0922736032</v>
      </c>
      <c r="N95" s="530">
        <v>1071626.3463976746</v>
      </c>
      <c r="O95" s="537">
        <v>1129156.4343962157</v>
      </c>
    </row>
    <row r="96" spans="1:15">
      <c r="A96" s="227">
        <v>93</v>
      </c>
      <c r="B96" s="530">
        <v>1061145.3759700861</v>
      </c>
      <c r="C96" s="530">
        <v>1081328.5176713939</v>
      </c>
      <c r="D96" s="531">
        <v>1109114.2281494064</v>
      </c>
      <c r="J96" s="659">
        <v>1043571.2043889014</v>
      </c>
      <c r="K96" s="296"/>
      <c r="L96" s="296"/>
      <c r="M96" s="536">
        <v>1038559.5658516793</v>
      </c>
      <c r="N96" s="530">
        <v>1093844.2525989399</v>
      </c>
      <c r="O96" s="537">
        <v>1119616.8175523472</v>
      </c>
    </row>
    <row r="97" spans="1:15">
      <c r="A97" s="227">
        <v>94</v>
      </c>
      <c r="B97" s="530">
        <v>1048579.5100250428</v>
      </c>
      <c r="C97" s="530">
        <v>1101888.2700152912</v>
      </c>
      <c r="D97" s="531">
        <v>1116345.952599674</v>
      </c>
      <c r="J97" s="659">
        <v>1031005.3384438581</v>
      </c>
      <c r="K97" s="296"/>
      <c r="L97" s="296"/>
      <c r="M97" s="536">
        <v>1058500.5719435932</v>
      </c>
      <c r="N97" s="530">
        <v>1114404.0049428372</v>
      </c>
      <c r="O97" s="537">
        <v>1126848.5420026148</v>
      </c>
    </row>
    <row r="98" spans="1:15">
      <c r="A98" s="227">
        <v>95</v>
      </c>
      <c r="B98" s="530">
        <v>1061592.2420126109</v>
      </c>
      <c r="C98" s="530">
        <v>1074431.9156591024</v>
      </c>
      <c r="D98" s="531">
        <v>1108941.4987947857</v>
      </c>
      <c r="J98" s="659">
        <v>1044018.0704314262</v>
      </c>
      <c r="K98" s="296"/>
      <c r="L98" s="296"/>
      <c r="M98" s="536">
        <v>1037037.7700776072</v>
      </c>
      <c r="N98" s="530">
        <v>1086947.6505866484</v>
      </c>
      <c r="O98" s="537">
        <v>1119444.0881977265</v>
      </c>
    </row>
    <row r="99" spans="1:15">
      <c r="A99" s="227">
        <v>96</v>
      </c>
      <c r="B99" s="530">
        <v>1058111.7063673958</v>
      </c>
      <c r="C99" s="530">
        <v>1067008.3273282743</v>
      </c>
      <c r="D99" s="531">
        <v>1105165.9332443881</v>
      </c>
      <c r="J99" s="659">
        <v>1080359.4279718178</v>
      </c>
      <c r="K99" s="296"/>
      <c r="L99" s="296"/>
      <c r="M99" s="536">
        <v>1042233.2270371335</v>
      </c>
      <c r="N99" s="530">
        <v>1079524.0622558203</v>
      </c>
      <c r="O99" s="537">
        <v>1115668.5226473289</v>
      </c>
    </row>
    <row r="100" spans="1:15">
      <c r="A100" s="227">
        <v>97</v>
      </c>
      <c r="B100" s="530">
        <v>1043906.12668226</v>
      </c>
      <c r="C100" s="530">
        <v>1070718.2065958495</v>
      </c>
      <c r="D100" s="531">
        <v>1097635.1070254515</v>
      </c>
      <c r="J100" s="659">
        <v>1026331.9551010752</v>
      </c>
      <c r="K100" s="296"/>
      <c r="L100" s="296"/>
      <c r="M100" s="536">
        <v>1045978.8031736361</v>
      </c>
      <c r="N100" s="530">
        <v>1083233.9415233955</v>
      </c>
      <c r="O100" s="537">
        <v>1108137.6964283923</v>
      </c>
    </row>
    <row r="101" spans="1:15">
      <c r="A101" s="227">
        <v>98</v>
      </c>
      <c r="B101" s="530">
        <v>1072183.4778909974</v>
      </c>
      <c r="C101" s="530">
        <v>1072835.9167528462</v>
      </c>
      <c r="D101" s="531">
        <v>1107321.7469509724</v>
      </c>
      <c r="J101" s="659">
        <v>1054609.3063098127</v>
      </c>
      <c r="K101" s="296"/>
      <c r="L101" s="296"/>
      <c r="M101" s="536">
        <v>1037881.3059665655</v>
      </c>
      <c r="N101" s="530">
        <v>1085351.6516803922</v>
      </c>
      <c r="O101" s="537">
        <v>1117824.3363539132</v>
      </c>
    </row>
    <row r="102" spans="1:15">
      <c r="A102" s="227">
        <v>99</v>
      </c>
      <c r="B102" s="530">
        <v>1064603.8385380658</v>
      </c>
      <c r="C102" s="530">
        <v>1068878.1624784737</v>
      </c>
      <c r="D102" s="531">
        <v>1137001.9841140492</v>
      </c>
      <c r="J102" s="659">
        <v>1047029.6669568811</v>
      </c>
      <c r="K102" s="296"/>
      <c r="L102" s="296"/>
      <c r="M102" s="536">
        <v>1035334.2507054657</v>
      </c>
      <c r="N102" s="530">
        <v>1081393.8974060197</v>
      </c>
      <c r="O102" s="537">
        <v>1147504.5735169901</v>
      </c>
    </row>
    <row r="103" spans="1:15">
      <c r="A103" s="227">
        <v>100</v>
      </c>
      <c r="B103" s="530">
        <v>1055367.4040236711</v>
      </c>
      <c r="C103" s="530">
        <v>1079580.8763177246</v>
      </c>
      <c r="D103" s="531">
        <v>1089807.587430943</v>
      </c>
      <c r="J103" s="659">
        <v>1037793.2324424863</v>
      </c>
      <c r="K103" s="296"/>
      <c r="L103" s="296"/>
      <c r="M103" s="536">
        <v>1045922.2303034116</v>
      </c>
      <c r="N103" s="530">
        <v>1092096.6112452706</v>
      </c>
      <c r="O103" s="537">
        <v>1100310.1768338839</v>
      </c>
    </row>
    <row r="104" spans="1:15">
      <c r="A104" s="227">
        <v>101</v>
      </c>
      <c r="B104" s="530">
        <v>1058111.7063673958</v>
      </c>
      <c r="C104" s="530">
        <v>1075297.8966337505</v>
      </c>
      <c r="D104" s="531">
        <v>1114730.4460709153</v>
      </c>
      <c r="J104" s="659">
        <v>1079665.5318147691</v>
      </c>
      <c r="K104" s="296"/>
      <c r="L104" s="296"/>
      <c r="M104" s="536">
        <v>1043154.4817826317</v>
      </c>
      <c r="N104" s="530">
        <v>1087813.6315612965</v>
      </c>
      <c r="O104" s="537">
        <v>1125233.0354738561</v>
      </c>
    </row>
    <row r="105" spans="1:15">
      <c r="A105" s="227">
        <v>102</v>
      </c>
      <c r="B105" s="530">
        <v>1050897.0160561446</v>
      </c>
      <c r="C105" s="530">
        <v>1059205.5045152083</v>
      </c>
      <c r="D105" s="531">
        <v>1108953.2442908327</v>
      </c>
      <c r="J105" s="659">
        <v>1033322.84447496</v>
      </c>
      <c r="K105" s="296"/>
      <c r="L105" s="296"/>
      <c r="M105" s="536">
        <v>1037825.9287988957</v>
      </c>
      <c r="N105" s="530">
        <v>1071721.2394427543</v>
      </c>
      <c r="O105" s="537">
        <v>1119455.8336937735</v>
      </c>
    </row>
    <row r="106" spans="1:15">
      <c r="A106" s="227">
        <v>103</v>
      </c>
      <c r="B106" s="530">
        <v>1040289.684432258</v>
      </c>
      <c r="C106" s="530">
        <v>1072493.5315201888</v>
      </c>
      <c r="D106" s="531">
        <v>1123712.208696065</v>
      </c>
      <c r="J106" s="659">
        <v>1022715.5128510733</v>
      </c>
      <c r="K106" s="296"/>
      <c r="L106" s="296"/>
      <c r="M106" s="536">
        <v>1047979.9393365576</v>
      </c>
      <c r="N106" s="530">
        <v>1085009.2664477348</v>
      </c>
      <c r="O106" s="537">
        <v>1134214.7980990058</v>
      </c>
    </row>
    <row r="107" spans="1:15">
      <c r="A107" s="227">
        <v>104</v>
      </c>
      <c r="B107" s="530">
        <v>1055973.8371255512</v>
      </c>
      <c r="C107" s="530">
        <v>1081446.7370008559</v>
      </c>
      <c r="D107" s="531">
        <v>1114718.7443276213</v>
      </c>
      <c r="J107" s="659">
        <v>1038399.6655443665</v>
      </c>
      <c r="K107" s="296"/>
      <c r="L107" s="296"/>
      <c r="M107" s="536">
        <v>1035423.3446985129</v>
      </c>
      <c r="N107" s="530">
        <v>1093962.4719284019</v>
      </c>
      <c r="O107" s="537">
        <v>1125221.3337305621</v>
      </c>
    </row>
    <row r="108" spans="1:15">
      <c r="A108" s="227">
        <v>105</v>
      </c>
      <c r="B108" s="530">
        <v>1080330.6861651642</v>
      </c>
      <c r="C108" s="530">
        <v>1082606.5305994633</v>
      </c>
      <c r="D108" s="531">
        <v>1112311.640240463</v>
      </c>
      <c r="J108" s="659">
        <v>1062756.5145839795</v>
      </c>
      <c r="K108" s="296"/>
      <c r="L108" s="296"/>
      <c r="M108" s="536">
        <v>1069754.2983192801</v>
      </c>
      <c r="N108" s="530">
        <v>1095122.2655270093</v>
      </c>
      <c r="O108" s="537">
        <v>1122814.2296434038</v>
      </c>
    </row>
    <row r="109" spans="1:15">
      <c r="A109" s="227">
        <v>106</v>
      </c>
      <c r="B109" s="530">
        <v>1058111.7063673958</v>
      </c>
      <c r="C109" s="530">
        <v>1068134.399994137</v>
      </c>
      <c r="D109" s="531">
        <v>1097089.2680942749</v>
      </c>
      <c r="J109" s="659">
        <v>1178361.4283993149</v>
      </c>
      <c r="K109" s="296"/>
      <c r="L109" s="296"/>
      <c r="M109" s="536">
        <v>1027399.8231806686</v>
      </c>
      <c r="N109" s="530">
        <v>1080650.134921683</v>
      </c>
      <c r="O109" s="537">
        <v>1107591.8574972157</v>
      </c>
    </row>
    <row r="110" spans="1:15">
      <c r="A110" s="227">
        <v>107</v>
      </c>
      <c r="B110" s="530">
        <v>1049255.4813604695</v>
      </c>
      <c r="C110" s="530">
        <v>1080593.8314555248</v>
      </c>
      <c r="D110" s="531">
        <v>1113634.5343875238</v>
      </c>
      <c r="J110" s="659">
        <v>1031681.3097792846</v>
      </c>
      <c r="K110" s="296"/>
      <c r="L110" s="296"/>
      <c r="M110" s="536">
        <v>1040372.8545660038</v>
      </c>
      <c r="N110" s="530">
        <v>1093109.5663830708</v>
      </c>
      <c r="O110" s="537">
        <v>1124137.1237904646</v>
      </c>
    </row>
    <row r="111" spans="1:15">
      <c r="A111" s="227">
        <v>108</v>
      </c>
      <c r="B111" s="530">
        <v>1073166.0078725731</v>
      </c>
      <c r="C111" s="530">
        <v>1088140.7633779054</v>
      </c>
      <c r="D111" s="531">
        <v>1107008.3668212208</v>
      </c>
      <c r="J111" s="659">
        <v>1055591.8362913884</v>
      </c>
      <c r="K111" s="296"/>
      <c r="L111" s="296"/>
      <c r="M111" s="536">
        <v>1026418.2078136443</v>
      </c>
      <c r="N111" s="530">
        <v>1100656.4983054514</v>
      </c>
      <c r="O111" s="537">
        <v>1117510.9562241617</v>
      </c>
    </row>
    <row r="112" spans="1:15">
      <c r="A112" s="227">
        <v>109</v>
      </c>
      <c r="B112" s="530">
        <v>1063145.6006291623</v>
      </c>
      <c r="C112" s="530">
        <v>1063442.7496849347</v>
      </c>
      <c r="D112" s="531">
        <v>1112104.159039651</v>
      </c>
      <c r="J112" s="659">
        <v>1045571.4290479776</v>
      </c>
      <c r="K112" s="296"/>
      <c r="L112" s="296"/>
      <c r="M112" s="536">
        <v>1046436.7321366242</v>
      </c>
      <c r="N112" s="530">
        <v>1075958.4846124807</v>
      </c>
      <c r="O112" s="537">
        <v>1122606.7484425919</v>
      </c>
    </row>
    <row r="113" spans="1:15">
      <c r="A113" s="227">
        <v>110</v>
      </c>
      <c r="B113" s="530">
        <v>1070717.4986488139</v>
      </c>
      <c r="C113" s="530">
        <v>1055162.9478331499</v>
      </c>
      <c r="D113" s="531">
        <v>1106556.8935314021</v>
      </c>
      <c r="J113" s="659">
        <v>1053143.3270676292</v>
      </c>
      <c r="K113" s="296"/>
      <c r="L113" s="296"/>
      <c r="M113" s="536">
        <v>1034835.1100792565</v>
      </c>
      <c r="N113" s="530">
        <v>1067678.6827606959</v>
      </c>
      <c r="O113" s="537">
        <v>1117059.4829343429</v>
      </c>
    </row>
    <row r="114" spans="1:15">
      <c r="A114" s="227">
        <v>111</v>
      </c>
      <c r="B114" s="530">
        <v>1054109.7235589153</v>
      </c>
      <c r="C114" s="530">
        <v>1089120.4552748587</v>
      </c>
      <c r="D114" s="531">
        <v>1119669.1952184346</v>
      </c>
      <c r="J114" s="659">
        <v>1036535.5519777306</v>
      </c>
      <c r="K114" s="296"/>
      <c r="L114" s="296"/>
      <c r="M114" s="536">
        <v>1046279.4514016557</v>
      </c>
      <c r="N114" s="530">
        <v>1101636.1902024047</v>
      </c>
      <c r="O114" s="537">
        <v>1130171.7846213754</v>
      </c>
    </row>
    <row r="115" spans="1:15">
      <c r="A115" s="227">
        <v>112</v>
      </c>
      <c r="B115" s="530">
        <v>1069882.5185865373</v>
      </c>
      <c r="C115" s="530">
        <v>1088805.267565731</v>
      </c>
      <c r="D115" s="531">
        <v>1103150.9103039911</v>
      </c>
      <c r="J115" s="659">
        <v>1052308.3470053526</v>
      </c>
      <c r="K115" s="296"/>
      <c r="L115" s="296"/>
      <c r="M115" s="536">
        <v>1058897.6125327242</v>
      </c>
      <c r="N115" s="530">
        <v>1101321.002493277</v>
      </c>
      <c r="O115" s="537">
        <v>1113653.4997069319</v>
      </c>
    </row>
    <row r="116" spans="1:15">
      <c r="A116" s="227">
        <v>113</v>
      </c>
      <c r="B116" s="530">
        <v>1050509.5448075146</v>
      </c>
      <c r="C116" s="530">
        <v>1057456.127905878</v>
      </c>
      <c r="D116" s="531">
        <v>1106133.419603616</v>
      </c>
      <c r="J116" s="659">
        <v>1032935.3732263298</v>
      </c>
      <c r="K116" s="296"/>
      <c r="L116" s="296"/>
      <c r="M116" s="536">
        <v>1040022.3563018143</v>
      </c>
      <c r="N116" s="530">
        <v>1069971.862833424</v>
      </c>
      <c r="O116" s="537">
        <v>1116636.0090065568</v>
      </c>
    </row>
    <row r="117" spans="1:15">
      <c r="A117" s="227">
        <v>114</v>
      </c>
      <c r="B117" s="530">
        <v>1080033.7412756402</v>
      </c>
      <c r="C117" s="530">
        <v>1067222.2936387192</v>
      </c>
      <c r="D117" s="531">
        <v>1091761.3874943315</v>
      </c>
      <c r="J117" s="659">
        <v>1062459.5696944555</v>
      </c>
      <c r="K117" s="296"/>
      <c r="L117" s="296"/>
      <c r="M117" s="536">
        <v>1027915.3513357778</v>
      </c>
      <c r="N117" s="530">
        <v>1079738.0285662652</v>
      </c>
      <c r="O117" s="537">
        <v>1102263.9768972723</v>
      </c>
    </row>
    <row r="118" spans="1:15">
      <c r="A118" s="227">
        <v>115</v>
      </c>
      <c r="B118" s="530">
        <v>1029070.8996714849</v>
      </c>
      <c r="C118" s="530">
        <v>1070155.9342440041</v>
      </c>
      <c r="D118" s="531">
        <v>1097251.8749051734</v>
      </c>
      <c r="J118" s="659">
        <v>1011496.7280903002</v>
      </c>
      <c r="K118" s="296"/>
      <c r="L118" s="296"/>
      <c r="M118" s="536">
        <v>1034341.8605091745</v>
      </c>
      <c r="N118" s="530">
        <v>1082671.6691715501</v>
      </c>
      <c r="O118" s="537">
        <v>1107754.4643081143</v>
      </c>
    </row>
    <row r="119" spans="1:15">
      <c r="A119" s="227">
        <v>116</v>
      </c>
      <c r="B119" s="530">
        <v>1058051.9345448783</v>
      </c>
      <c r="C119" s="530">
        <v>1067472.2011209223</v>
      </c>
      <c r="D119" s="531">
        <v>1118407.0462660668</v>
      </c>
      <c r="J119" s="659">
        <v>1040477.7629636936</v>
      </c>
      <c r="K119" s="296"/>
      <c r="L119" s="296"/>
      <c r="M119" s="536">
        <v>1042976.2034989872</v>
      </c>
      <c r="N119" s="530">
        <v>1079987.9360484683</v>
      </c>
      <c r="O119" s="537">
        <v>1128909.6356690077</v>
      </c>
    </row>
    <row r="120" spans="1:15">
      <c r="A120" s="227">
        <v>117</v>
      </c>
      <c r="B120" s="530">
        <v>1072068.292524653</v>
      </c>
      <c r="C120" s="530">
        <v>1079574.6783056313</v>
      </c>
      <c r="D120" s="531">
        <v>1119028.3095516081</v>
      </c>
      <c r="J120" s="659">
        <v>1054494.1209434683</v>
      </c>
      <c r="K120" s="296"/>
      <c r="L120" s="296"/>
      <c r="M120" s="536">
        <v>1082000.9724816952</v>
      </c>
      <c r="N120" s="530">
        <v>1092090.4132331773</v>
      </c>
      <c r="O120" s="537">
        <v>1129530.8989545489</v>
      </c>
    </row>
    <row r="121" spans="1:15">
      <c r="A121" s="227">
        <v>118</v>
      </c>
      <c r="B121" s="530">
        <v>1052771.9438955185</v>
      </c>
      <c r="C121" s="530">
        <v>1104298.3588346534</v>
      </c>
      <c r="D121" s="531">
        <v>1107813.2259576777</v>
      </c>
      <c r="J121" s="659">
        <v>1035197.7723143338</v>
      </c>
      <c r="K121" s="296"/>
      <c r="L121" s="296"/>
      <c r="M121" s="536">
        <v>1042674.7599452273</v>
      </c>
      <c r="N121" s="530">
        <v>1116814.0937621994</v>
      </c>
      <c r="O121" s="537">
        <v>1118315.8153606185</v>
      </c>
    </row>
    <row r="122" spans="1:15">
      <c r="A122" s="227">
        <v>119</v>
      </c>
      <c r="B122" s="530">
        <v>1053046.6676259052</v>
      </c>
      <c r="C122" s="530">
        <v>1066623.4769504147</v>
      </c>
      <c r="D122" s="531">
        <v>1106674.4046877166</v>
      </c>
      <c r="J122" s="659">
        <v>1035472.4960447205</v>
      </c>
      <c r="K122" s="296"/>
      <c r="L122" s="296"/>
      <c r="M122" s="536">
        <v>1037925.1219371989</v>
      </c>
      <c r="N122" s="530">
        <v>1079139.2118779607</v>
      </c>
      <c r="O122" s="537">
        <v>1117176.9940906574</v>
      </c>
    </row>
    <row r="123" spans="1:15">
      <c r="A123" s="227">
        <v>120</v>
      </c>
      <c r="B123" s="530">
        <v>1062619.1026953137</v>
      </c>
      <c r="C123" s="530">
        <v>1090667.210976664</v>
      </c>
      <c r="D123" s="531">
        <v>1092742.4017169566</v>
      </c>
      <c r="J123" s="659">
        <v>1045044.931114129</v>
      </c>
      <c r="K123" s="296"/>
      <c r="L123" s="296"/>
      <c r="M123" s="536">
        <v>1059770.6305449884</v>
      </c>
      <c r="N123" s="530">
        <v>1103182.94590421</v>
      </c>
      <c r="O123" s="537">
        <v>1103244.9911198975</v>
      </c>
    </row>
    <row r="124" spans="1:15">
      <c r="A124" s="227">
        <v>121</v>
      </c>
      <c r="B124" s="530">
        <v>1041049.2093462722</v>
      </c>
      <c r="C124" s="530">
        <v>1072849.7325971192</v>
      </c>
      <c r="D124" s="531">
        <v>1117480.0655015842</v>
      </c>
      <c r="J124" s="659">
        <v>1023475.0377650874</v>
      </c>
      <c r="K124" s="296"/>
      <c r="L124" s="296"/>
      <c r="M124" s="536">
        <v>1055034.9548064938</v>
      </c>
      <c r="N124" s="530">
        <v>1085365.4675246652</v>
      </c>
      <c r="O124" s="537">
        <v>1127982.654904525</v>
      </c>
    </row>
    <row r="125" spans="1:15">
      <c r="A125" s="227">
        <v>122</v>
      </c>
      <c r="B125" s="530">
        <v>1075215.5669192343</v>
      </c>
      <c r="C125" s="530">
        <v>1051536.0551447605</v>
      </c>
      <c r="D125" s="531">
        <v>1084831.0841990327</v>
      </c>
      <c r="J125" s="659">
        <v>1057641.3953380496</v>
      </c>
      <c r="K125" s="296"/>
      <c r="L125" s="296"/>
      <c r="M125" s="536">
        <v>1038622.04400958</v>
      </c>
      <c r="N125" s="530">
        <v>1064051.7900723065</v>
      </c>
      <c r="O125" s="537">
        <v>1095333.6736019736</v>
      </c>
    </row>
    <row r="126" spans="1:15">
      <c r="A126" s="227">
        <v>123</v>
      </c>
      <c r="B126" s="530">
        <v>1051084.5986578215</v>
      </c>
      <c r="C126" s="530">
        <v>1083229.7540605108</v>
      </c>
      <c r="D126" s="531">
        <v>1113537.0761475149</v>
      </c>
      <c r="J126" s="659">
        <v>1033510.4270766368</v>
      </c>
      <c r="K126" s="296"/>
      <c r="L126" s="296"/>
      <c r="M126" s="536">
        <v>1032278.765144281</v>
      </c>
      <c r="N126" s="530">
        <v>1095745.4889880568</v>
      </c>
      <c r="O126" s="537">
        <v>1124039.6655504557</v>
      </c>
    </row>
    <row r="127" spans="1:15">
      <c r="A127" s="227">
        <v>124</v>
      </c>
      <c r="B127" s="530">
        <v>1056747.8393871514</v>
      </c>
      <c r="C127" s="530">
        <v>1068042.0349312355</v>
      </c>
      <c r="D127" s="531">
        <v>1083212.9695517637</v>
      </c>
      <c r="J127" s="659">
        <v>1039173.6678059667</v>
      </c>
      <c r="K127" s="296"/>
      <c r="L127" s="296"/>
      <c r="M127" s="536">
        <v>1027522.7683074421</v>
      </c>
      <c r="N127" s="530">
        <v>1080557.7698587815</v>
      </c>
      <c r="O127" s="537">
        <v>1093715.5589547046</v>
      </c>
    </row>
    <row r="128" spans="1:15">
      <c r="A128" s="227">
        <v>125</v>
      </c>
      <c r="B128" s="530">
        <v>1073318.905852081</v>
      </c>
      <c r="C128" s="530">
        <v>1064885.9974151026</v>
      </c>
      <c r="D128" s="531">
        <v>1108957.4136946767</v>
      </c>
      <c r="J128" s="659">
        <v>1055744.7342708963</v>
      </c>
      <c r="K128" s="296"/>
      <c r="L128" s="296"/>
      <c r="M128" s="536">
        <v>1046387.125931186</v>
      </c>
      <c r="N128" s="530">
        <v>1077401.7323426486</v>
      </c>
      <c r="O128" s="537">
        <v>1119460.0030976175</v>
      </c>
    </row>
    <row r="129" spans="1:15">
      <c r="A129" s="227">
        <v>126</v>
      </c>
      <c r="B129" s="530">
        <v>1056093.5844271726</v>
      </c>
      <c r="C129" s="530">
        <v>1080932.0239972821</v>
      </c>
      <c r="D129" s="531">
        <v>1107461.0603172027</v>
      </c>
      <c r="J129" s="659">
        <v>1038519.4128459878</v>
      </c>
      <c r="K129" s="296"/>
      <c r="L129" s="296"/>
      <c r="M129" s="536">
        <v>1061113.2445277921</v>
      </c>
      <c r="N129" s="530">
        <v>1093447.7589248281</v>
      </c>
      <c r="O129" s="537">
        <v>1117963.6497201435</v>
      </c>
    </row>
    <row r="130" spans="1:15">
      <c r="A130" s="227">
        <v>127</v>
      </c>
      <c r="B130" s="530">
        <v>1062790.3361763887</v>
      </c>
      <c r="C130" s="530">
        <v>1057973.5013035531</v>
      </c>
      <c r="D130" s="531">
        <v>1113418.8699162565</v>
      </c>
      <c r="J130" s="659">
        <v>1045216.1645952039</v>
      </c>
      <c r="K130" s="296"/>
      <c r="L130" s="296"/>
      <c r="M130" s="536">
        <v>1049385.3441686691</v>
      </c>
      <c r="N130" s="530">
        <v>1070489.2362310991</v>
      </c>
      <c r="O130" s="537">
        <v>1123921.4593191973</v>
      </c>
    </row>
    <row r="131" spans="1:15">
      <c r="A131" s="227">
        <v>128</v>
      </c>
      <c r="B131" s="530">
        <v>1049355.9113386716</v>
      </c>
      <c r="C131" s="530">
        <v>1095080.0064784831</v>
      </c>
      <c r="D131" s="531">
        <v>1099534.4786373933</v>
      </c>
      <c r="J131" s="659">
        <v>1031781.7397574867</v>
      </c>
      <c r="K131" s="296"/>
      <c r="L131" s="296"/>
      <c r="M131" s="536">
        <v>1045688.2454278305</v>
      </c>
      <c r="N131" s="530">
        <v>1107595.7414060291</v>
      </c>
      <c r="O131" s="537">
        <v>1110037.0680403342</v>
      </c>
    </row>
    <row r="132" spans="1:15">
      <c r="A132" s="227">
        <v>129</v>
      </c>
      <c r="B132" s="530">
        <v>1060597.7708089792</v>
      </c>
      <c r="C132" s="530">
        <v>1091351.7084394132</v>
      </c>
      <c r="D132" s="531">
        <v>1116196.0866304915</v>
      </c>
      <c r="J132" s="659">
        <v>1043023.5992277944</v>
      </c>
      <c r="K132" s="296"/>
      <c r="L132" s="296"/>
      <c r="M132" s="536">
        <v>1044175.168272467</v>
      </c>
      <c r="N132" s="530">
        <v>1103867.4433669592</v>
      </c>
      <c r="O132" s="537">
        <v>1126698.6760334324</v>
      </c>
    </row>
    <row r="133" spans="1:15">
      <c r="A133" s="227">
        <v>130</v>
      </c>
      <c r="B133" s="530">
        <v>1064096.218154886</v>
      </c>
      <c r="C133" s="530">
        <v>1063973.3286829959</v>
      </c>
      <c r="D133" s="531">
        <v>1109865.3029090823</v>
      </c>
      <c r="J133" s="659">
        <v>1046522.0465737013</v>
      </c>
      <c r="K133" s="296"/>
      <c r="L133" s="296"/>
      <c r="M133" s="536">
        <v>1042536.787997707</v>
      </c>
      <c r="N133" s="530">
        <v>1076489.0636105419</v>
      </c>
      <c r="O133" s="537">
        <v>1120367.8923120231</v>
      </c>
    </row>
    <row r="134" spans="1:15">
      <c r="A134" s="227">
        <v>131</v>
      </c>
      <c r="B134" s="530">
        <v>1058111.7063673958</v>
      </c>
      <c r="C134" s="530">
        <v>1091198.0668409674</v>
      </c>
      <c r="D134" s="531">
        <v>1096364.1056005459</v>
      </c>
      <c r="J134" s="659">
        <v>1064255.1060312169</v>
      </c>
      <c r="K134" s="296"/>
      <c r="L134" s="296"/>
      <c r="M134" s="536">
        <v>1029120.9219066607</v>
      </c>
      <c r="N134" s="530">
        <v>1103713.8017685134</v>
      </c>
      <c r="O134" s="537">
        <v>1106866.6950034867</v>
      </c>
    </row>
    <row r="135" spans="1:15">
      <c r="A135" s="227">
        <v>132</v>
      </c>
      <c r="B135" s="530">
        <v>1049476.9005145102</v>
      </c>
      <c r="C135" s="530">
        <v>1067434.2244969185</v>
      </c>
      <c r="D135" s="531">
        <v>1093332.8336550843</v>
      </c>
      <c r="J135" s="659">
        <v>1031902.7289333255</v>
      </c>
      <c r="K135" s="296"/>
      <c r="L135" s="296"/>
      <c r="M135" s="536">
        <v>1063326.7996662522</v>
      </c>
      <c r="N135" s="530">
        <v>1079949.9594244645</v>
      </c>
      <c r="O135" s="537">
        <v>1103835.4230580251</v>
      </c>
    </row>
    <row r="136" spans="1:15">
      <c r="A136" s="227">
        <v>133</v>
      </c>
      <c r="B136" s="530">
        <v>1035254.0793445156</v>
      </c>
      <c r="C136" s="530">
        <v>1078402.3028156781</v>
      </c>
      <c r="D136" s="531">
        <v>1097206.7329999942</v>
      </c>
      <c r="J136" s="659">
        <v>1017679.9077633308</v>
      </c>
      <c r="K136" s="296"/>
      <c r="L136" s="296"/>
      <c r="M136" s="536">
        <v>1034706.2542485527</v>
      </c>
      <c r="N136" s="530">
        <v>1090918.0377432241</v>
      </c>
      <c r="O136" s="537">
        <v>1107709.322402935</v>
      </c>
    </row>
    <row r="137" spans="1:15">
      <c r="A137" s="227">
        <v>134</v>
      </c>
      <c r="B137" s="530">
        <v>1059768.411385162</v>
      </c>
      <c r="C137" s="530">
        <v>1069923.0769463915</v>
      </c>
      <c r="D137" s="531">
        <v>1104338.4798596529</v>
      </c>
      <c r="J137" s="659">
        <v>1042194.2398039773</v>
      </c>
      <c r="K137" s="296"/>
      <c r="L137" s="296"/>
      <c r="M137" s="536">
        <v>1028606.4966971466</v>
      </c>
      <c r="N137" s="530">
        <v>1082438.8118739375</v>
      </c>
      <c r="O137" s="537">
        <v>1114841.0692625938</v>
      </c>
    </row>
    <row r="138" spans="1:15">
      <c r="A138" s="227">
        <v>135</v>
      </c>
      <c r="B138" s="530">
        <v>1065401.19033444</v>
      </c>
      <c r="C138" s="530">
        <v>1077849.9961085215</v>
      </c>
      <c r="D138" s="531">
        <v>1116467.6204620688</v>
      </c>
      <c r="J138" s="659">
        <v>1047827.0187532553</v>
      </c>
      <c r="K138" s="296"/>
      <c r="L138" s="296"/>
      <c r="M138" s="536">
        <v>1032335.0888405199</v>
      </c>
      <c r="N138" s="530">
        <v>1090365.7310360675</v>
      </c>
      <c r="O138" s="537">
        <v>1126970.2098650096</v>
      </c>
    </row>
    <row r="139" spans="1:15">
      <c r="A139" s="227">
        <v>136</v>
      </c>
      <c r="B139" s="530">
        <v>1047668.5546191186</v>
      </c>
      <c r="C139" s="530">
        <v>1069116.4755663509</v>
      </c>
      <c r="D139" s="531">
        <v>1127568.9488094407</v>
      </c>
      <c r="J139" s="659">
        <v>1030094.3830379338</v>
      </c>
      <c r="K139" s="296"/>
      <c r="L139" s="296"/>
      <c r="M139" s="536">
        <v>1037348.5480264028</v>
      </c>
      <c r="N139" s="530">
        <v>1081632.2104938969</v>
      </c>
      <c r="O139" s="537">
        <v>1138071.5382123815</v>
      </c>
    </row>
    <row r="140" spans="1:15">
      <c r="A140" s="227">
        <v>137</v>
      </c>
      <c r="B140" s="530">
        <v>1065146.0058958458</v>
      </c>
      <c r="C140" s="530">
        <v>1079362.5388607713</v>
      </c>
      <c r="D140" s="531">
        <v>1109001.1358109869</v>
      </c>
      <c r="J140" s="659">
        <v>1047571.8343146611</v>
      </c>
      <c r="K140" s="296"/>
      <c r="L140" s="296"/>
      <c r="M140" s="536">
        <v>1042307.2229031599</v>
      </c>
      <c r="N140" s="530">
        <v>1091878.2737883173</v>
      </c>
      <c r="O140" s="537">
        <v>1119503.7252139277</v>
      </c>
    </row>
    <row r="141" spans="1:15">
      <c r="A141" s="227">
        <v>138</v>
      </c>
      <c r="B141" s="530">
        <v>1039580.2161607592</v>
      </c>
      <c r="C141" s="530">
        <v>1079695.9792976079</v>
      </c>
      <c r="D141" s="531">
        <v>1114609.9687373368</v>
      </c>
      <c r="J141" s="659">
        <v>1022006.0445795745</v>
      </c>
      <c r="K141" s="296"/>
      <c r="L141" s="296"/>
      <c r="M141" s="536">
        <v>1036903.9428110532</v>
      </c>
      <c r="N141" s="530">
        <v>1092211.7142251539</v>
      </c>
      <c r="O141" s="537">
        <v>1125112.5581402776</v>
      </c>
    </row>
    <row r="142" spans="1:15">
      <c r="A142" s="227">
        <v>139</v>
      </c>
      <c r="B142" s="530">
        <v>1048560.1682071529</v>
      </c>
      <c r="C142" s="530">
        <v>1065768.3674138295</v>
      </c>
      <c r="D142" s="531">
        <v>1107065.755948513</v>
      </c>
      <c r="J142" s="659">
        <v>1030985.9966259681</v>
      </c>
      <c r="K142" s="296"/>
      <c r="L142" s="296"/>
      <c r="M142" s="536">
        <v>1032176.4077014832</v>
      </c>
      <c r="N142" s="530">
        <v>1078284.1023413755</v>
      </c>
      <c r="O142" s="537">
        <v>1117568.3453514539</v>
      </c>
    </row>
    <row r="143" spans="1:15">
      <c r="A143" s="227">
        <v>140</v>
      </c>
      <c r="B143" s="530">
        <v>1054515.4326888048</v>
      </c>
      <c r="C143" s="530">
        <v>1069730.8899326539</v>
      </c>
      <c r="D143" s="531">
        <v>1113697.5815863521</v>
      </c>
      <c r="J143" s="659">
        <v>1036941.2611076201</v>
      </c>
      <c r="K143" s="296"/>
      <c r="L143" s="296"/>
      <c r="M143" s="536">
        <v>1037337.1718344804</v>
      </c>
      <c r="N143" s="530">
        <v>1082246.6248601999</v>
      </c>
      <c r="O143" s="537">
        <v>1124200.1709892929</v>
      </c>
    </row>
    <row r="144" spans="1:15">
      <c r="A144" s="227">
        <v>141</v>
      </c>
      <c r="B144" s="530">
        <v>1057261.127370694</v>
      </c>
      <c r="C144" s="530">
        <v>1065706.4249912933</v>
      </c>
      <c r="D144" s="531">
        <v>1130866.8935170665</v>
      </c>
      <c r="J144" s="659">
        <v>1039686.9557895092</v>
      </c>
      <c r="K144" s="296"/>
      <c r="L144" s="296"/>
      <c r="M144" s="536">
        <v>1049555.8300053689</v>
      </c>
      <c r="N144" s="530">
        <v>1078222.1599188393</v>
      </c>
      <c r="O144" s="537">
        <v>1141369.4829200073</v>
      </c>
    </row>
    <row r="145" spans="1:15">
      <c r="A145" s="227">
        <v>142</v>
      </c>
      <c r="B145" s="530">
        <v>1078820.8829131399</v>
      </c>
      <c r="C145" s="530">
        <v>1086594.4232374718</v>
      </c>
      <c r="D145" s="531">
        <v>1095816.2673024179</v>
      </c>
      <c r="J145" s="659">
        <v>1061246.7113319552</v>
      </c>
      <c r="K145" s="296"/>
      <c r="L145" s="296"/>
      <c r="M145" s="536">
        <v>1045630.3594775331</v>
      </c>
      <c r="N145" s="530">
        <v>1099110.1581650178</v>
      </c>
      <c r="O145" s="537">
        <v>1106318.8567053587</v>
      </c>
    </row>
    <row r="146" spans="1:15">
      <c r="A146" s="227">
        <v>143</v>
      </c>
      <c r="B146" s="530">
        <v>1058111.7063673958</v>
      </c>
      <c r="C146" s="530">
        <v>1067557.180098085</v>
      </c>
      <c r="D146" s="531">
        <v>1120925.2228831549</v>
      </c>
      <c r="J146" s="659">
        <v>1066625.9717944209</v>
      </c>
      <c r="K146" s="296"/>
      <c r="L146" s="296"/>
      <c r="M146" s="536">
        <v>1033110.2766446884</v>
      </c>
      <c r="N146" s="530">
        <v>1080072.915025631</v>
      </c>
      <c r="O146" s="537">
        <v>1131427.8122860957</v>
      </c>
    </row>
    <row r="147" spans="1:15">
      <c r="A147" s="227">
        <v>144</v>
      </c>
      <c r="B147" s="530">
        <v>1038617.0491538965</v>
      </c>
      <c r="C147" s="530">
        <v>1084053.7821865554</v>
      </c>
      <c r="D147" s="531">
        <v>1112580.5372035811</v>
      </c>
      <c r="J147" s="659">
        <v>1021042.8775727118</v>
      </c>
      <c r="K147" s="296"/>
      <c r="L147" s="296"/>
      <c r="M147" s="536">
        <v>1032907.1670933923</v>
      </c>
      <c r="N147" s="530">
        <v>1096569.5171141014</v>
      </c>
      <c r="O147" s="537">
        <v>1123083.1266065219</v>
      </c>
    </row>
    <row r="148" spans="1:15">
      <c r="A148" s="227">
        <v>145</v>
      </c>
      <c r="B148" s="530">
        <v>1057201.4398800556</v>
      </c>
      <c r="C148" s="530">
        <v>1079972.8283652044</v>
      </c>
      <c r="D148" s="531">
        <v>1094992.1265452995</v>
      </c>
      <c r="J148" s="659">
        <v>1039627.2682988709</v>
      </c>
      <c r="K148" s="296"/>
      <c r="L148" s="296"/>
      <c r="M148" s="536">
        <v>1032187.3358992204</v>
      </c>
      <c r="N148" s="530">
        <v>1092488.5632927504</v>
      </c>
      <c r="O148" s="537">
        <v>1105494.7159482404</v>
      </c>
    </row>
    <row r="149" spans="1:15">
      <c r="A149" s="227">
        <v>146</v>
      </c>
      <c r="B149" s="530">
        <v>1048953.0454339311</v>
      </c>
      <c r="C149" s="530">
        <v>1062817.747272952</v>
      </c>
      <c r="D149" s="531">
        <v>1107463.509968451</v>
      </c>
      <c r="J149" s="659">
        <v>1031378.8738527464</v>
      </c>
      <c r="K149" s="296"/>
      <c r="L149" s="296"/>
      <c r="M149" s="536">
        <v>1038426.2544863715</v>
      </c>
      <c r="N149" s="530">
        <v>1075333.482200498</v>
      </c>
      <c r="O149" s="537">
        <v>1117966.0993713918</v>
      </c>
    </row>
    <row r="150" spans="1:15">
      <c r="A150" s="227">
        <v>147</v>
      </c>
      <c r="B150" s="530">
        <v>1075216.6943540259</v>
      </c>
      <c r="C150" s="530">
        <v>1066744.8689730498</v>
      </c>
      <c r="D150" s="531">
        <v>1093710.9077126808</v>
      </c>
      <c r="J150" s="659">
        <v>1057642.5227728412</v>
      </c>
      <c r="K150" s="296"/>
      <c r="L150" s="296"/>
      <c r="M150" s="536">
        <v>1040288.8161534308</v>
      </c>
      <c r="N150" s="530">
        <v>1079260.6039005958</v>
      </c>
      <c r="O150" s="537">
        <v>1104213.4971156216</v>
      </c>
    </row>
    <row r="151" spans="1:15">
      <c r="A151" s="227">
        <v>148</v>
      </c>
      <c r="B151" s="530">
        <v>1057629.528177992</v>
      </c>
      <c r="C151" s="530">
        <v>1070559.3650589597</v>
      </c>
      <c r="D151" s="531">
        <v>1121788.7248280447</v>
      </c>
      <c r="J151" s="659">
        <v>1040055.3565968073</v>
      </c>
      <c r="K151" s="296"/>
      <c r="L151" s="296"/>
      <c r="M151" s="536">
        <v>1031389.733685707</v>
      </c>
      <c r="N151" s="530">
        <v>1083075.0999865057</v>
      </c>
      <c r="O151" s="537">
        <v>1132291.3142309855</v>
      </c>
    </row>
    <row r="152" spans="1:15">
      <c r="A152" s="227">
        <v>149</v>
      </c>
      <c r="B152" s="530">
        <v>1042447.0677581837</v>
      </c>
      <c r="C152" s="530">
        <v>1073220.2772621533</v>
      </c>
      <c r="D152" s="531">
        <v>1114583.771531252</v>
      </c>
      <c r="J152" s="659">
        <v>1024872.896176999</v>
      </c>
      <c r="K152" s="296"/>
      <c r="L152" s="296"/>
      <c r="M152" s="536">
        <v>1045290.6586370814</v>
      </c>
      <c r="N152" s="530">
        <v>1085736.0121896993</v>
      </c>
      <c r="O152" s="537">
        <v>1125086.3609341928</v>
      </c>
    </row>
    <row r="153" spans="1:15">
      <c r="A153" s="227">
        <v>150</v>
      </c>
      <c r="B153" s="530">
        <v>1061327.9694395827</v>
      </c>
      <c r="C153" s="530">
        <v>1053022.325629743</v>
      </c>
      <c r="D153" s="531">
        <v>1111016.800809724</v>
      </c>
      <c r="J153" s="659">
        <v>1043753.7978583979</v>
      </c>
      <c r="K153" s="296"/>
      <c r="L153" s="296"/>
      <c r="M153" s="536">
        <v>1065592.2844992084</v>
      </c>
      <c r="N153" s="530">
        <v>1065538.060557289</v>
      </c>
      <c r="O153" s="537">
        <v>1121519.3902126648</v>
      </c>
    </row>
    <row r="154" spans="1:15">
      <c r="A154" s="227">
        <v>151</v>
      </c>
      <c r="B154" s="530">
        <v>1043828.7687513988</v>
      </c>
      <c r="C154" s="530">
        <v>1076817.6717845974</v>
      </c>
      <c r="D154" s="531">
        <v>1113792.0821037726</v>
      </c>
      <c r="J154" s="659">
        <v>1026254.5971702141</v>
      </c>
      <c r="K154" s="296"/>
      <c r="L154" s="296"/>
      <c r="M154" s="536">
        <v>1047793.9821916664</v>
      </c>
      <c r="N154" s="530">
        <v>1089333.4067121434</v>
      </c>
      <c r="O154" s="537">
        <v>1124294.6715067134</v>
      </c>
    </row>
    <row r="155" spans="1:15">
      <c r="A155" s="227">
        <v>152</v>
      </c>
      <c r="B155" s="530">
        <v>1061894.2917934975</v>
      </c>
      <c r="C155" s="530">
        <v>1109651.7268786849</v>
      </c>
      <c r="D155" s="531">
        <v>1110811.3078300932</v>
      </c>
      <c r="J155" s="659">
        <v>1044320.1202123128</v>
      </c>
      <c r="K155" s="296"/>
      <c r="L155" s="296"/>
      <c r="M155" s="536">
        <v>1033968.5185270313</v>
      </c>
      <c r="N155" s="530">
        <v>1122167.4618062309</v>
      </c>
      <c r="O155" s="537">
        <v>1121313.897233034</v>
      </c>
    </row>
    <row r="156" spans="1:15">
      <c r="A156" s="227">
        <v>153</v>
      </c>
      <c r="B156" s="530">
        <v>1058111.7063673958</v>
      </c>
      <c r="C156" s="530">
        <v>1069746.4008696117</v>
      </c>
      <c r="D156" s="531">
        <v>1108609.491866495</v>
      </c>
      <c r="J156" s="659">
        <v>1080504.9968144647</v>
      </c>
      <c r="K156" s="296"/>
      <c r="L156" s="296"/>
      <c r="M156" s="536">
        <v>1038696.8463648111</v>
      </c>
      <c r="N156" s="530">
        <v>1082262.1357971577</v>
      </c>
      <c r="O156" s="537">
        <v>1119112.0812694358</v>
      </c>
    </row>
    <row r="157" spans="1:15">
      <c r="A157" s="227">
        <v>154</v>
      </c>
      <c r="B157" s="530">
        <v>1057013.1147211043</v>
      </c>
      <c r="C157" s="530">
        <v>1060918.4668707354</v>
      </c>
      <c r="D157" s="531">
        <v>1123170.0347544013</v>
      </c>
      <c r="J157" s="659">
        <v>1039438.9431399195</v>
      </c>
      <c r="K157" s="296"/>
      <c r="L157" s="296"/>
      <c r="M157" s="536">
        <v>1017056.2132415592</v>
      </c>
      <c r="N157" s="530">
        <v>1073434.2017982814</v>
      </c>
      <c r="O157" s="537">
        <v>1133672.6241573421</v>
      </c>
    </row>
    <row r="158" spans="1:15">
      <c r="A158" s="227">
        <v>155</v>
      </c>
      <c r="B158" s="530">
        <v>1060287.8615340053</v>
      </c>
      <c r="C158" s="530">
        <v>1051854.1083382273</v>
      </c>
      <c r="D158" s="531">
        <v>1106096.2300690359</v>
      </c>
      <c r="J158" s="659">
        <v>1042713.6899528205</v>
      </c>
      <c r="K158" s="296"/>
      <c r="L158" s="296"/>
      <c r="M158" s="536">
        <v>1049609.8005845998</v>
      </c>
      <c r="N158" s="530">
        <v>1064369.8432657733</v>
      </c>
      <c r="O158" s="537">
        <v>1116598.8194719767</v>
      </c>
    </row>
    <row r="159" spans="1:15">
      <c r="A159" s="227">
        <v>156</v>
      </c>
      <c r="B159" s="530">
        <v>1064447.6326639506</v>
      </c>
      <c r="C159" s="530">
        <v>1086259.144105376</v>
      </c>
      <c r="D159" s="531">
        <v>1117344.2709425862</v>
      </c>
      <c r="J159" s="659">
        <v>1046873.4610827658</v>
      </c>
      <c r="K159" s="296"/>
      <c r="L159" s="296"/>
      <c r="M159" s="536">
        <v>1038387.6418242572</v>
      </c>
      <c r="N159" s="530">
        <v>1098774.879032922</v>
      </c>
      <c r="O159" s="537">
        <v>1127846.8603455271</v>
      </c>
    </row>
    <row r="160" spans="1:15">
      <c r="A160" s="227">
        <v>157</v>
      </c>
      <c r="B160" s="530">
        <v>1055447.7105674425</v>
      </c>
      <c r="C160" s="530">
        <v>1072303.3100858615</v>
      </c>
      <c r="D160" s="531">
        <v>1107008.7696061481</v>
      </c>
      <c r="J160" s="659">
        <v>1037873.5389862577</v>
      </c>
      <c r="K160" s="296"/>
      <c r="L160" s="296"/>
      <c r="M160" s="536">
        <v>1034651.4795493628</v>
      </c>
      <c r="N160" s="530">
        <v>1084819.0450134075</v>
      </c>
      <c r="O160" s="537">
        <v>1117511.3590090889</v>
      </c>
    </row>
    <row r="161" spans="1:15">
      <c r="A161" s="227">
        <v>158</v>
      </c>
      <c r="B161" s="530">
        <v>1050263.6411339925</v>
      </c>
      <c r="C161" s="530">
        <v>1066324.972659372</v>
      </c>
      <c r="D161" s="531">
        <v>1102397.3441650376</v>
      </c>
      <c r="J161" s="659">
        <v>1032689.4695528077</v>
      </c>
      <c r="K161" s="296"/>
      <c r="L161" s="296"/>
      <c r="M161" s="536">
        <v>1048743.7180026856</v>
      </c>
      <c r="N161" s="530">
        <v>1078840.707586918</v>
      </c>
      <c r="O161" s="537">
        <v>1112899.9335679784</v>
      </c>
    </row>
    <row r="162" spans="1:15">
      <c r="A162" s="227">
        <v>159</v>
      </c>
      <c r="B162" s="530">
        <v>1057340.5607129482</v>
      </c>
      <c r="C162" s="530">
        <v>1078790.6390243859</v>
      </c>
      <c r="D162" s="531">
        <v>1108961.0953192571</v>
      </c>
      <c r="J162" s="659">
        <v>1039766.3891317635</v>
      </c>
      <c r="K162" s="296"/>
      <c r="L162" s="296"/>
      <c r="M162" s="536">
        <v>1030567.0246309625</v>
      </c>
      <c r="N162" s="530">
        <v>1091306.3739519319</v>
      </c>
      <c r="O162" s="537">
        <v>1119463.6847221979</v>
      </c>
    </row>
    <row r="163" spans="1:15">
      <c r="A163" s="227">
        <v>160</v>
      </c>
      <c r="B163" s="530">
        <v>1066037.195441331</v>
      </c>
      <c r="C163" s="530">
        <v>1091589.4380644646</v>
      </c>
      <c r="D163" s="531">
        <v>1109825.7175902599</v>
      </c>
      <c r="J163" s="659">
        <v>1048463.0238601463</v>
      </c>
      <c r="K163" s="296"/>
      <c r="L163" s="296"/>
      <c r="M163" s="536">
        <v>1047329.4688046551</v>
      </c>
      <c r="N163" s="530">
        <v>1104105.1729920106</v>
      </c>
      <c r="O163" s="537">
        <v>1120328.3069932007</v>
      </c>
    </row>
    <row r="164" spans="1:15">
      <c r="A164" s="227">
        <v>161</v>
      </c>
      <c r="B164" s="530">
        <v>1058111.7063673958</v>
      </c>
      <c r="C164" s="530">
        <v>1064298.2247638789</v>
      </c>
      <c r="D164" s="531">
        <v>1109096.7278147966</v>
      </c>
      <c r="J164" s="659">
        <v>1070943.1677376365</v>
      </c>
      <c r="K164" s="296"/>
      <c r="L164" s="296"/>
      <c r="M164" s="536">
        <v>1052981.5443700044</v>
      </c>
      <c r="N164" s="530">
        <v>1076813.9596914249</v>
      </c>
      <c r="O164" s="537">
        <v>1119599.3172177374</v>
      </c>
    </row>
    <row r="165" spans="1:15">
      <c r="A165" s="227">
        <v>162</v>
      </c>
      <c r="B165" s="530">
        <v>1048643.4994567856</v>
      </c>
      <c r="C165" s="530">
        <v>1067412.8202509694</v>
      </c>
      <c r="D165" s="531">
        <v>1107640.1120254267</v>
      </c>
      <c r="J165" s="659">
        <v>1031069.3278756009</v>
      </c>
      <c r="K165" s="296"/>
      <c r="L165" s="296"/>
      <c r="M165" s="536">
        <v>1023947.2123216934</v>
      </c>
      <c r="N165" s="530">
        <v>1079928.5551785154</v>
      </c>
      <c r="O165" s="537">
        <v>1118142.7014283675</v>
      </c>
    </row>
    <row r="166" spans="1:15">
      <c r="A166" s="227">
        <v>163</v>
      </c>
      <c r="B166" s="530">
        <v>1060552.0982276225</v>
      </c>
      <c r="C166" s="530">
        <v>1079701.6640655147</v>
      </c>
      <c r="D166" s="531">
        <v>1125811.4705198668</v>
      </c>
      <c r="J166" s="659">
        <v>1042977.9266464377</v>
      </c>
      <c r="K166" s="296"/>
      <c r="L166" s="296"/>
      <c r="M166" s="536">
        <v>1069977.442557788</v>
      </c>
      <c r="N166" s="530">
        <v>1092217.3989930607</v>
      </c>
      <c r="O166" s="537">
        <v>1136314.0599228076</v>
      </c>
    </row>
    <row r="167" spans="1:15">
      <c r="A167" s="227">
        <v>164</v>
      </c>
      <c r="B167" s="530">
        <v>1067089.0249434137</v>
      </c>
      <c r="C167" s="530">
        <v>1064852.810998633</v>
      </c>
      <c r="D167" s="531">
        <v>1084023.1751111192</v>
      </c>
      <c r="J167" s="659">
        <v>1049514.853362229</v>
      </c>
      <c r="K167" s="296"/>
      <c r="L167" s="296"/>
      <c r="M167" s="536">
        <v>1037556.7697071477</v>
      </c>
      <c r="N167" s="530">
        <v>1077368.545926179</v>
      </c>
      <c r="O167" s="537">
        <v>1094525.76451406</v>
      </c>
    </row>
    <row r="168" spans="1:15">
      <c r="A168" s="227">
        <v>165</v>
      </c>
      <c r="B168" s="530">
        <v>1072813.4706936579</v>
      </c>
      <c r="C168" s="530">
        <v>1084427.4482187426</v>
      </c>
      <c r="D168" s="531">
        <v>1106855.8479120154</v>
      </c>
      <c r="J168" s="659">
        <v>1055239.2991124731</v>
      </c>
      <c r="K168" s="296"/>
      <c r="L168" s="296"/>
      <c r="M168" s="536">
        <v>1053046.864817827</v>
      </c>
      <c r="N168" s="530">
        <v>1096943.1831462886</v>
      </c>
      <c r="O168" s="537">
        <v>1117358.4373149562</v>
      </c>
    </row>
    <row r="169" spans="1:15">
      <c r="A169" s="227">
        <v>166</v>
      </c>
      <c r="B169" s="530">
        <v>1049243.3831622228</v>
      </c>
      <c r="C169" s="530">
        <v>1061853.4637738676</v>
      </c>
      <c r="D169" s="531">
        <v>1110431.4183538321</v>
      </c>
      <c r="J169" s="659">
        <v>1031669.2115810381</v>
      </c>
      <c r="K169" s="296"/>
      <c r="L169" s="296"/>
      <c r="M169" s="536">
        <v>1045238.4950906141</v>
      </c>
      <c r="N169" s="530">
        <v>1074369.1987014136</v>
      </c>
      <c r="O169" s="537">
        <v>1120934.0077567729</v>
      </c>
    </row>
    <row r="170" spans="1:15">
      <c r="A170" s="227">
        <v>167</v>
      </c>
      <c r="B170" s="530">
        <v>1058111.7063673958</v>
      </c>
      <c r="C170" s="530">
        <v>1079379.8743104937</v>
      </c>
      <c r="D170" s="531">
        <v>1107391.1383144702</v>
      </c>
      <c r="J170" s="659">
        <v>1073743.4798488216</v>
      </c>
      <c r="K170" s="296"/>
      <c r="L170" s="296"/>
      <c r="M170" s="536">
        <v>1049408.9973574844</v>
      </c>
      <c r="N170" s="530">
        <v>1091895.6092380397</v>
      </c>
      <c r="O170" s="537">
        <v>1117893.727717411</v>
      </c>
    </row>
    <row r="171" spans="1:15">
      <c r="A171" s="227">
        <v>168</v>
      </c>
      <c r="B171" s="530">
        <v>1076269.5888273753</v>
      </c>
      <c r="C171" s="530">
        <v>1054246.6626195437</v>
      </c>
      <c r="D171" s="531">
        <v>1117882.7689525785</v>
      </c>
      <c r="J171" s="659">
        <v>1058695.4172461906</v>
      </c>
      <c r="K171" s="296"/>
      <c r="L171" s="296"/>
      <c r="M171" s="536">
        <v>1029451.0703998067</v>
      </c>
      <c r="N171" s="530">
        <v>1066762.3975470897</v>
      </c>
      <c r="O171" s="537">
        <v>1128385.3583555194</v>
      </c>
    </row>
    <row r="172" spans="1:15">
      <c r="A172" s="227">
        <v>169</v>
      </c>
      <c r="B172" s="530">
        <v>1071120.1261338277</v>
      </c>
      <c r="C172" s="530">
        <v>1098139.3272731265</v>
      </c>
      <c r="D172" s="531">
        <v>1093194.4251512059</v>
      </c>
      <c r="J172" s="659">
        <v>1053545.954552643</v>
      </c>
      <c r="K172" s="296"/>
      <c r="L172" s="296"/>
      <c r="M172" s="536">
        <v>1066178.5146780859</v>
      </c>
      <c r="N172" s="530">
        <v>1110655.0622006725</v>
      </c>
      <c r="O172" s="537">
        <v>1103697.0145541467</v>
      </c>
    </row>
    <row r="173" spans="1:15">
      <c r="A173" s="227">
        <v>170</v>
      </c>
      <c r="B173" s="530">
        <v>1058111.7063673958</v>
      </c>
      <c r="C173" s="530">
        <v>1064231.9068173838</v>
      </c>
      <c r="D173" s="531">
        <v>1116526.7690127643</v>
      </c>
      <c r="J173" s="659">
        <v>1202819.0785783664</v>
      </c>
      <c r="K173" s="296"/>
      <c r="L173" s="296"/>
      <c r="M173" s="536">
        <v>1034027.7605337837</v>
      </c>
      <c r="N173" s="530">
        <v>1076747.6417449298</v>
      </c>
      <c r="O173" s="537">
        <v>1127029.3584157052</v>
      </c>
    </row>
    <row r="174" spans="1:15">
      <c r="A174" s="227">
        <v>171</v>
      </c>
      <c r="B174" s="530">
        <v>1049771.9334147768</v>
      </c>
      <c r="C174" s="530">
        <v>1091271.7545079298</v>
      </c>
      <c r="D174" s="531">
        <v>1100866.3796729469</v>
      </c>
      <c r="J174" s="659">
        <v>1032197.7618335921</v>
      </c>
      <c r="K174" s="296"/>
      <c r="L174" s="296"/>
      <c r="M174" s="536">
        <v>1028340.9032711464</v>
      </c>
      <c r="N174" s="530">
        <v>1103787.4894354758</v>
      </c>
      <c r="O174" s="537">
        <v>1111368.9690758877</v>
      </c>
    </row>
    <row r="175" spans="1:15">
      <c r="A175" s="227">
        <v>172</v>
      </c>
      <c r="B175" s="530">
        <v>1045675.3421845681</v>
      </c>
      <c r="C175" s="530">
        <v>1079357.6276171696</v>
      </c>
      <c r="D175" s="531">
        <v>1112858.3342389117</v>
      </c>
      <c r="J175" s="659">
        <v>1028101.1706033833</v>
      </c>
      <c r="K175" s="296"/>
      <c r="L175" s="296"/>
      <c r="M175" s="536">
        <v>1034063.8998287338</v>
      </c>
      <c r="N175" s="530">
        <v>1091873.3625447156</v>
      </c>
      <c r="O175" s="537">
        <v>1123360.9236418526</v>
      </c>
    </row>
    <row r="176" spans="1:15">
      <c r="A176" s="227">
        <v>173</v>
      </c>
      <c r="B176" s="530">
        <v>1058625.9098477985</v>
      </c>
      <c r="C176" s="530">
        <v>1063116.4605189112</v>
      </c>
      <c r="D176" s="531">
        <v>1116673.9006058183</v>
      </c>
      <c r="J176" s="659">
        <v>1041051.7382666138</v>
      </c>
      <c r="K176" s="296"/>
      <c r="L176" s="296"/>
      <c r="M176" s="536">
        <v>1067176.5690288167</v>
      </c>
      <c r="N176" s="530">
        <v>1075632.1954464572</v>
      </c>
      <c r="O176" s="537">
        <v>1127176.4900087591</v>
      </c>
    </row>
    <row r="177" spans="1:15">
      <c r="A177" s="227">
        <v>174</v>
      </c>
      <c r="B177" s="530">
        <v>1077024.7162674177</v>
      </c>
      <c r="C177" s="530">
        <v>1068031.5949576928</v>
      </c>
      <c r="D177" s="531">
        <v>1110564.1324897341</v>
      </c>
      <c r="J177" s="659">
        <v>1059450.5446862329</v>
      </c>
      <c r="K177" s="296"/>
      <c r="L177" s="296"/>
      <c r="M177" s="536">
        <v>1033500.7647432007</v>
      </c>
      <c r="N177" s="530">
        <v>1080547.3298852388</v>
      </c>
      <c r="O177" s="537">
        <v>1121066.7218926749</v>
      </c>
    </row>
    <row r="178" spans="1:15">
      <c r="A178" s="227">
        <v>175</v>
      </c>
      <c r="B178" s="530">
        <v>1059823.6447177778</v>
      </c>
      <c r="C178" s="530">
        <v>1062877.2699059874</v>
      </c>
      <c r="D178" s="531">
        <v>1107638.5383971226</v>
      </c>
      <c r="J178" s="659">
        <v>1042249.4731365931</v>
      </c>
      <c r="K178" s="296"/>
      <c r="L178" s="296"/>
      <c r="M178" s="536">
        <v>1034389.9424855385</v>
      </c>
      <c r="N178" s="530">
        <v>1075393.0048335334</v>
      </c>
      <c r="O178" s="537">
        <v>1118141.1278000635</v>
      </c>
    </row>
    <row r="179" spans="1:15">
      <c r="A179" s="227">
        <v>176</v>
      </c>
      <c r="B179" s="530">
        <v>1060003.2880827293</v>
      </c>
      <c r="C179" s="530">
        <v>1073989.6368847769</v>
      </c>
      <c r="D179" s="531">
        <v>1095929.1864353835</v>
      </c>
      <c r="J179" s="659">
        <v>1042429.1165015446</v>
      </c>
      <c r="K179" s="296"/>
      <c r="L179" s="296"/>
      <c r="M179" s="536">
        <v>1037457.3437813129</v>
      </c>
      <c r="N179" s="530">
        <v>1086505.3718123229</v>
      </c>
      <c r="O179" s="537">
        <v>1106431.7758383243</v>
      </c>
    </row>
    <row r="180" spans="1:15">
      <c r="A180" s="227">
        <v>177</v>
      </c>
      <c r="B180" s="530">
        <v>1058111.7063673958</v>
      </c>
      <c r="C180" s="530">
        <v>1068101.2173692468</v>
      </c>
      <c r="D180" s="531">
        <v>1141709.9839188212</v>
      </c>
      <c r="J180" s="659">
        <v>1184432.4132262357</v>
      </c>
      <c r="K180" s="296"/>
      <c r="L180" s="296"/>
      <c r="M180" s="536">
        <v>1034476.3255602183</v>
      </c>
      <c r="N180" s="530">
        <v>1080616.9522967928</v>
      </c>
      <c r="O180" s="537">
        <v>1152212.573321762</v>
      </c>
    </row>
    <row r="181" spans="1:15">
      <c r="A181" s="227">
        <v>178</v>
      </c>
      <c r="B181" s="530">
        <v>1070986.6643569865</v>
      </c>
      <c r="C181" s="530">
        <v>1087544.2135981044</v>
      </c>
      <c r="D181" s="531">
        <v>1103231.9668166533</v>
      </c>
      <c r="J181" s="659">
        <v>1053412.4927758018</v>
      </c>
      <c r="K181" s="296"/>
      <c r="L181" s="296"/>
      <c r="M181" s="536">
        <v>1052866.0314031583</v>
      </c>
      <c r="N181" s="530">
        <v>1100059.9485256504</v>
      </c>
      <c r="O181" s="537">
        <v>1113734.5562195941</v>
      </c>
    </row>
    <row r="182" spans="1:15">
      <c r="A182" s="227">
        <v>179</v>
      </c>
      <c r="B182" s="530">
        <v>1064578.9383212465</v>
      </c>
      <c r="C182" s="530">
        <v>1078201.2660933132</v>
      </c>
      <c r="D182" s="531">
        <v>1112073.8841003419</v>
      </c>
      <c r="J182" s="659">
        <v>1047004.7667400618</v>
      </c>
      <c r="K182" s="296"/>
      <c r="L182" s="296"/>
      <c r="M182" s="536">
        <v>1034627.0902380152</v>
      </c>
      <c r="N182" s="530">
        <v>1090717.0010208592</v>
      </c>
      <c r="O182" s="537">
        <v>1122576.4735032828</v>
      </c>
    </row>
    <row r="183" spans="1:15">
      <c r="A183" s="227">
        <v>180</v>
      </c>
      <c r="B183" s="530">
        <v>1038585.3073939166</v>
      </c>
      <c r="C183" s="530">
        <v>1072800.6331350976</v>
      </c>
      <c r="D183" s="531">
        <v>1133751.1882089423</v>
      </c>
      <c r="J183" s="659">
        <v>1021011.1358127319</v>
      </c>
      <c r="K183" s="296"/>
      <c r="L183" s="296"/>
      <c r="M183" s="536">
        <v>1047995.3609996748</v>
      </c>
      <c r="N183" s="530">
        <v>1085316.3680626436</v>
      </c>
      <c r="O183" s="537">
        <v>1144253.7776118831</v>
      </c>
    </row>
    <row r="184" spans="1:15">
      <c r="A184" s="227">
        <v>181</v>
      </c>
      <c r="B184" s="530">
        <v>1060845.6456590646</v>
      </c>
      <c r="C184" s="530">
        <v>1097383.1868713384</v>
      </c>
      <c r="D184" s="531">
        <v>1106850.1324203007</v>
      </c>
      <c r="J184" s="659">
        <v>1043271.4740778799</v>
      </c>
      <c r="K184" s="296"/>
      <c r="L184" s="296"/>
      <c r="M184" s="536">
        <v>1046001.4750198444</v>
      </c>
      <c r="N184" s="530">
        <v>1109898.9217988844</v>
      </c>
      <c r="O184" s="537">
        <v>1117352.7218232416</v>
      </c>
    </row>
    <row r="185" spans="1:15">
      <c r="A185" s="227">
        <v>182</v>
      </c>
      <c r="B185" s="530">
        <v>1049714.2691880744</v>
      </c>
      <c r="C185" s="530">
        <v>1068677.7976553491</v>
      </c>
      <c r="D185" s="531">
        <v>1093480.8115746698</v>
      </c>
      <c r="J185" s="659">
        <v>1032140.0976068896</v>
      </c>
      <c r="K185" s="296"/>
      <c r="L185" s="296"/>
      <c r="M185" s="536">
        <v>1047341.2647132144</v>
      </c>
      <c r="N185" s="530">
        <v>1081193.5325828951</v>
      </c>
      <c r="O185" s="537">
        <v>1103983.4009776106</v>
      </c>
    </row>
    <row r="186" spans="1:15">
      <c r="A186" s="227">
        <v>183</v>
      </c>
      <c r="B186" s="530">
        <v>1075267.5385373281</v>
      </c>
      <c r="C186" s="530">
        <v>1082753.9026385914</v>
      </c>
      <c r="D186" s="531">
        <v>1102390.1659206932</v>
      </c>
      <c r="J186" s="659">
        <v>1057693.3669561434</v>
      </c>
      <c r="K186" s="296"/>
      <c r="L186" s="296"/>
      <c r="M186" s="536">
        <v>1033851.8114714221</v>
      </c>
      <c r="N186" s="530">
        <v>1095269.6375661374</v>
      </c>
      <c r="O186" s="537">
        <v>1112892.755323634</v>
      </c>
    </row>
    <row r="187" spans="1:15">
      <c r="A187" s="227">
        <v>184</v>
      </c>
      <c r="B187" s="530">
        <v>1063299.9139256401</v>
      </c>
      <c r="C187" s="530">
        <v>1094758.6934660312</v>
      </c>
      <c r="D187" s="531">
        <v>1106976.2798567682</v>
      </c>
      <c r="J187" s="659">
        <v>1045725.7423444553</v>
      </c>
      <c r="K187" s="296"/>
      <c r="L187" s="296"/>
      <c r="M187" s="536">
        <v>1042749.9481129718</v>
      </c>
      <c r="N187" s="530">
        <v>1107274.4283935772</v>
      </c>
      <c r="O187" s="537">
        <v>1117478.869259709</v>
      </c>
    </row>
    <row r="188" spans="1:15">
      <c r="A188" s="227">
        <v>185</v>
      </c>
      <c r="B188" s="530">
        <v>1077052.6439058741</v>
      </c>
      <c r="C188" s="530">
        <v>1042925.3022269704</v>
      </c>
      <c r="D188" s="531">
        <v>1095259.8050329664</v>
      </c>
      <c r="J188" s="659">
        <v>1059478.4723246894</v>
      </c>
      <c r="K188" s="296"/>
      <c r="L188" s="296"/>
      <c r="M188" s="536">
        <v>1023255.4721443467</v>
      </c>
      <c r="N188" s="530">
        <v>1055441.0371545164</v>
      </c>
      <c r="O188" s="537">
        <v>1105762.3944359072</v>
      </c>
    </row>
    <row r="189" spans="1:15">
      <c r="A189" s="227">
        <v>186</v>
      </c>
      <c r="B189" s="530">
        <v>1078963.8958088974</v>
      </c>
      <c r="C189" s="530">
        <v>1051030.453023368</v>
      </c>
      <c r="D189" s="531">
        <v>1094580.4304235294</v>
      </c>
      <c r="J189" s="659">
        <v>1061389.7242277127</v>
      </c>
      <c r="K189" s="296"/>
      <c r="L189" s="296"/>
      <c r="M189" s="536">
        <v>1040070.6952502875</v>
      </c>
      <c r="N189" s="530">
        <v>1063546.187950914</v>
      </c>
      <c r="O189" s="537">
        <v>1105083.0198264702</v>
      </c>
    </row>
    <row r="190" spans="1:15">
      <c r="A190" s="227">
        <v>187</v>
      </c>
      <c r="B190" s="530">
        <v>1070801.848209487</v>
      </c>
      <c r="C190" s="530">
        <v>1081621.7925549527</v>
      </c>
      <c r="D190" s="531">
        <v>1127896.796890018</v>
      </c>
      <c r="J190" s="659">
        <v>1053227.6766283023</v>
      </c>
      <c r="K190" s="296"/>
      <c r="L190" s="296"/>
      <c r="M190" s="536">
        <v>1037562.2763505365</v>
      </c>
      <c r="N190" s="530">
        <v>1094137.5274824987</v>
      </c>
      <c r="O190" s="537">
        <v>1138399.3862929589</v>
      </c>
    </row>
    <row r="191" spans="1:15">
      <c r="A191" s="227">
        <v>188</v>
      </c>
      <c r="B191" s="530">
        <v>1048324.2628230087</v>
      </c>
      <c r="C191" s="530">
        <v>1075418.234303128</v>
      </c>
      <c r="D191" s="531">
        <v>1107800.0557646651</v>
      </c>
      <c r="J191" s="659">
        <v>1030750.091241824</v>
      </c>
      <c r="K191" s="296"/>
      <c r="L191" s="296"/>
      <c r="M191" s="536">
        <v>1041357.4348462507</v>
      </c>
      <c r="N191" s="530">
        <v>1087933.969230674</v>
      </c>
      <c r="O191" s="537">
        <v>1118302.645167606</v>
      </c>
    </row>
    <row r="192" spans="1:15">
      <c r="A192" s="227">
        <v>189</v>
      </c>
      <c r="B192" s="530">
        <v>1065654.0154129632</v>
      </c>
      <c r="C192" s="530">
        <v>1065069.0851236251</v>
      </c>
      <c r="D192" s="531">
        <v>1106378.4430974696</v>
      </c>
      <c r="J192" s="659">
        <v>1048079.8438317785</v>
      </c>
      <c r="K192" s="296"/>
      <c r="L192" s="296"/>
      <c r="M192" s="536">
        <v>1040054.9710965358</v>
      </c>
      <c r="N192" s="530">
        <v>1077584.8200511711</v>
      </c>
      <c r="O192" s="537">
        <v>1116881.0325004105</v>
      </c>
    </row>
    <row r="193" spans="1:15">
      <c r="A193" s="227">
        <v>190</v>
      </c>
      <c r="B193" s="530">
        <v>1058111.7063673958</v>
      </c>
      <c r="C193" s="530">
        <v>1057610.8781987359</v>
      </c>
      <c r="D193" s="531">
        <v>1118187.8080968484</v>
      </c>
      <c r="J193" s="659">
        <v>1130406.4785510888</v>
      </c>
      <c r="K193" s="296"/>
      <c r="L193" s="296"/>
      <c r="M193" s="536">
        <v>1042484.7837393119</v>
      </c>
      <c r="N193" s="530">
        <v>1070126.6131262819</v>
      </c>
      <c r="O193" s="537">
        <v>1128690.3974997893</v>
      </c>
    </row>
    <row r="194" spans="1:15">
      <c r="A194" s="227">
        <v>191</v>
      </c>
      <c r="B194" s="530">
        <v>1060327.2165864364</v>
      </c>
      <c r="C194" s="530">
        <v>1061710.8572300365</v>
      </c>
      <c r="D194" s="531">
        <v>1114079.058877381</v>
      </c>
      <c r="J194" s="659">
        <v>1042753.0450052517</v>
      </c>
      <c r="K194" s="296"/>
      <c r="L194" s="296"/>
      <c r="M194" s="536">
        <v>1048527.2047146346</v>
      </c>
      <c r="N194" s="530">
        <v>1074226.5921575825</v>
      </c>
      <c r="O194" s="537">
        <v>1124581.6482803219</v>
      </c>
    </row>
    <row r="195" spans="1:15">
      <c r="A195" s="227">
        <v>192</v>
      </c>
      <c r="B195" s="530">
        <v>1043749.0954864939</v>
      </c>
      <c r="C195" s="530">
        <v>1055147.2089835443</v>
      </c>
      <c r="D195" s="531">
        <v>1097279.4827781464</v>
      </c>
      <c r="J195" s="659">
        <v>1026174.9239053092</v>
      </c>
      <c r="K195" s="296"/>
      <c r="L195" s="296"/>
      <c r="M195" s="536">
        <v>1048826.1025154621</v>
      </c>
      <c r="N195" s="530">
        <v>1067662.9439110903</v>
      </c>
      <c r="O195" s="537">
        <v>1107782.0721810872</v>
      </c>
    </row>
    <row r="196" spans="1:15">
      <c r="A196" s="227">
        <v>193</v>
      </c>
      <c r="B196" s="530">
        <v>1033729.2935784018</v>
      </c>
      <c r="C196" s="530">
        <v>1103170.3707586625</v>
      </c>
      <c r="D196" s="531">
        <v>1103568.6807180245</v>
      </c>
      <c r="J196" s="659">
        <v>1016155.1219972171</v>
      </c>
      <c r="K196" s="296"/>
      <c r="L196" s="296"/>
      <c r="M196" s="536">
        <v>1035871.6607078408</v>
      </c>
      <c r="N196" s="530">
        <v>1115686.1056862085</v>
      </c>
      <c r="O196" s="537">
        <v>1114071.2701209653</v>
      </c>
    </row>
    <row r="197" spans="1:15">
      <c r="A197" s="227">
        <v>194</v>
      </c>
      <c r="B197" s="530">
        <v>1058111.7063673958</v>
      </c>
      <c r="C197" s="530">
        <v>1059069.1847057373</v>
      </c>
      <c r="D197" s="531">
        <v>1115464.4293005047</v>
      </c>
      <c r="J197" s="659">
        <v>1083244.1428340441</v>
      </c>
      <c r="K197" s="296"/>
      <c r="L197" s="296"/>
      <c r="M197" s="536">
        <v>1036476.089128917</v>
      </c>
      <c r="N197" s="530">
        <v>1071584.9196332833</v>
      </c>
      <c r="O197" s="537">
        <v>1125967.0187034456</v>
      </c>
    </row>
    <row r="198" spans="1:15">
      <c r="A198" s="227">
        <v>195</v>
      </c>
      <c r="B198" s="530">
        <v>1067462.8781307728</v>
      </c>
      <c r="C198" s="530">
        <v>1063941.3684607903</v>
      </c>
      <c r="D198" s="531">
        <v>1114647.4800048352</v>
      </c>
      <c r="J198" s="659">
        <v>1049888.7065495881</v>
      </c>
      <c r="K198" s="296"/>
      <c r="L198" s="296"/>
      <c r="M198" s="536">
        <v>1035417.2064229159</v>
      </c>
      <c r="N198" s="530">
        <v>1076457.1033883363</v>
      </c>
      <c r="O198" s="537">
        <v>1125150.069407776</v>
      </c>
    </row>
    <row r="199" spans="1:15">
      <c r="A199" s="227">
        <v>196</v>
      </c>
      <c r="B199" s="530">
        <v>1055677.9201381637</v>
      </c>
      <c r="C199" s="530">
        <v>1079175.4354763124</v>
      </c>
      <c r="D199" s="531">
        <v>1122793.2296524546</v>
      </c>
      <c r="J199" s="659">
        <v>1038103.748556979</v>
      </c>
      <c r="K199" s="296"/>
      <c r="L199" s="296"/>
      <c r="M199" s="536">
        <v>1035484.198269008</v>
      </c>
      <c r="N199" s="530">
        <v>1091691.1704038584</v>
      </c>
      <c r="O199" s="537">
        <v>1133295.8190553954</v>
      </c>
    </row>
    <row r="200" spans="1:15">
      <c r="A200" s="227">
        <v>197</v>
      </c>
      <c r="B200" s="530">
        <v>1036148.3696674041</v>
      </c>
      <c r="C200" s="530">
        <v>1067838.9209711661</v>
      </c>
      <c r="D200" s="531">
        <v>1100418.0980127768</v>
      </c>
      <c r="J200" s="659">
        <v>1018574.1980862194</v>
      </c>
      <c r="K200" s="296"/>
      <c r="L200" s="296"/>
      <c r="M200" s="536">
        <v>1057218.4794475352</v>
      </c>
      <c r="N200" s="530">
        <v>1080354.6558987121</v>
      </c>
      <c r="O200" s="537">
        <v>1110920.6874157176</v>
      </c>
    </row>
    <row r="201" spans="1:15">
      <c r="A201" s="227">
        <v>198</v>
      </c>
      <c r="B201" s="530">
        <v>1058111.7063673958</v>
      </c>
      <c r="C201" s="530">
        <v>1074678.4451867901</v>
      </c>
      <c r="D201" s="531">
        <v>1101123.967405471</v>
      </c>
      <c r="J201" s="659">
        <v>1070479.6060916414</v>
      </c>
      <c r="K201" s="296"/>
      <c r="L201" s="296"/>
      <c r="M201" s="536">
        <v>1032594.0592446091</v>
      </c>
      <c r="N201" s="530">
        <v>1087194.1801143361</v>
      </c>
      <c r="O201" s="537">
        <v>1111626.5568084118</v>
      </c>
    </row>
    <row r="202" spans="1:15">
      <c r="A202" s="227">
        <v>199</v>
      </c>
      <c r="B202" s="530">
        <v>1061408.155706062</v>
      </c>
      <c r="C202" s="530">
        <v>1056138.4039011102</v>
      </c>
      <c r="D202" s="531">
        <v>1092156.1985664428</v>
      </c>
      <c r="J202" s="659">
        <v>1043833.9841248773</v>
      </c>
      <c r="K202" s="296"/>
      <c r="L202" s="296"/>
      <c r="M202" s="536">
        <v>1041342.378053006</v>
      </c>
      <c r="N202" s="530">
        <v>1068654.1388286562</v>
      </c>
      <c r="O202" s="537">
        <v>1102658.7879693836</v>
      </c>
    </row>
    <row r="203" spans="1:15">
      <c r="A203" s="227">
        <v>200</v>
      </c>
      <c r="B203" s="530">
        <v>1052051.9437370799</v>
      </c>
      <c r="C203" s="530">
        <v>1093240.990730111</v>
      </c>
      <c r="D203" s="531">
        <v>1092968.9543969049</v>
      </c>
      <c r="J203" s="659">
        <v>1034477.7721558951</v>
      </c>
      <c r="K203" s="296"/>
      <c r="L203" s="296"/>
      <c r="M203" s="536">
        <v>1042411.711399731</v>
      </c>
      <c r="N203" s="530">
        <v>1105756.725657657</v>
      </c>
      <c r="O203" s="537">
        <v>1103471.5437998457</v>
      </c>
    </row>
    <row r="204" spans="1:15">
      <c r="A204" s="227">
        <v>201</v>
      </c>
      <c r="B204" s="530">
        <v>1058111.7063673958</v>
      </c>
      <c r="C204" s="530">
        <v>1098949.7650114053</v>
      </c>
      <c r="D204" s="531">
        <v>1117268.844805642</v>
      </c>
      <c r="J204" s="659">
        <v>1177965.8049619871</v>
      </c>
      <c r="K204" s="296"/>
      <c r="L204" s="296"/>
      <c r="M204" s="536">
        <v>1026012.00392543</v>
      </c>
      <c r="N204" s="530">
        <v>1111465.4999389513</v>
      </c>
      <c r="O204" s="537">
        <v>1127771.4342085829</v>
      </c>
    </row>
    <row r="205" spans="1:15">
      <c r="A205" s="227">
        <v>202</v>
      </c>
      <c r="B205" s="530">
        <v>1069357.9530371521</v>
      </c>
      <c r="C205" s="530">
        <v>1085710.5716845025</v>
      </c>
      <c r="D205" s="531">
        <v>1089547.7773816029</v>
      </c>
      <c r="J205" s="659">
        <v>1051783.7814559673</v>
      </c>
      <c r="K205" s="296"/>
      <c r="L205" s="296"/>
      <c r="M205" s="536">
        <v>1039123.3910609765</v>
      </c>
      <c r="N205" s="530">
        <v>1098226.3066120485</v>
      </c>
      <c r="O205" s="537">
        <v>1100050.3667845437</v>
      </c>
    </row>
    <row r="206" spans="1:15">
      <c r="A206" s="227">
        <v>203</v>
      </c>
      <c r="B206" s="530">
        <v>1041964.2693752339</v>
      </c>
      <c r="C206" s="530">
        <v>1062188.533441152</v>
      </c>
      <c r="D206" s="531">
        <v>1109743.2001747647</v>
      </c>
      <c r="J206" s="659">
        <v>1024390.0977940492</v>
      </c>
      <c r="K206" s="296"/>
      <c r="L206" s="296"/>
      <c r="M206" s="536">
        <v>1048737.9975427007</v>
      </c>
      <c r="N206" s="530">
        <v>1074704.268368698</v>
      </c>
      <c r="O206" s="537">
        <v>1120245.7895777056</v>
      </c>
    </row>
    <row r="207" spans="1:15">
      <c r="A207" s="227">
        <v>204</v>
      </c>
      <c r="B207" s="530">
        <v>1055643.484171001</v>
      </c>
      <c r="C207" s="530">
        <v>1064382.6161412864</v>
      </c>
      <c r="D207" s="531">
        <v>1108531.5695695584</v>
      </c>
      <c r="J207" s="659">
        <v>1038069.3125898163</v>
      </c>
      <c r="K207" s="296"/>
      <c r="L207" s="296"/>
      <c r="M207" s="536">
        <v>1046803.9151993617</v>
      </c>
      <c r="N207" s="530">
        <v>1076898.3510688324</v>
      </c>
      <c r="O207" s="537">
        <v>1119034.1589724992</v>
      </c>
    </row>
    <row r="208" spans="1:15">
      <c r="A208" s="227">
        <v>205</v>
      </c>
      <c r="B208" s="530">
        <v>1066302.2592648163</v>
      </c>
      <c r="C208" s="530">
        <v>1053856.5623683748</v>
      </c>
      <c r="D208" s="531">
        <v>1100588.3975904656</v>
      </c>
      <c r="J208" s="659">
        <v>1048728.0876836316</v>
      </c>
      <c r="K208" s="296"/>
      <c r="L208" s="296"/>
      <c r="M208" s="536">
        <v>1042671.0535845384</v>
      </c>
      <c r="N208" s="530">
        <v>1066372.2972959208</v>
      </c>
      <c r="O208" s="537">
        <v>1111090.9869934064</v>
      </c>
    </row>
    <row r="209" spans="1:15">
      <c r="A209" s="227">
        <v>206</v>
      </c>
      <c r="B209" s="530">
        <v>1058111.7063673958</v>
      </c>
      <c r="C209" s="530">
        <v>1053089.5396999689</v>
      </c>
      <c r="D209" s="531">
        <v>1123149.1478687837</v>
      </c>
      <c r="J209" s="659">
        <v>1074258.4547616553</v>
      </c>
      <c r="K209" s="296"/>
      <c r="L209" s="296"/>
      <c r="M209" s="536">
        <v>1030418.2529527919</v>
      </c>
      <c r="N209" s="530">
        <v>1065605.2746275149</v>
      </c>
      <c r="O209" s="537">
        <v>1133651.7372717245</v>
      </c>
    </row>
    <row r="210" spans="1:15">
      <c r="A210" s="227">
        <v>207</v>
      </c>
      <c r="B210" s="530">
        <v>1058111.7063673958</v>
      </c>
      <c r="C210" s="530">
        <v>1084034.8167501115</v>
      </c>
      <c r="D210" s="531">
        <v>1105762.6900054638</v>
      </c>
      <c r="J210" s="659">
        <v>1069807.0208980963</v>
      </c>
      <c r="K210" s="296"/>
      <c r="L210" s="296"/>
      <c r="M210" s="536">
        <v>1053206.7719937582</v>
      </c>
      <c r="N210" s="530">
        <v>1096550.5516776575</v>
      </c>
      <c r="O210" s="537">
        <v>1116265.2794084046</v>
      </c>
    </row>
    <row r="211" spans="1:15">
      <c r="A211" s="227">
        <v>208</v>
      </c>
      <c r="B211" s="530">
        <v>1059934.1756554879</v>
      </c>
      <c r="C211" s="530">
        <v>1052972.4210343922</v>
      </c>
      <c r="D211" s="531">
        <v>1105461.2808896767</v>
      </c>
      <c r="J211" s="659">
        <v>1042360.0040743032</v>
      </c>
      <c r="K211" s="296"/>
      <c r="L211" s="296"/>
      <c r="M211" s="536">
        <v>1064130.3977520838</v>
      </c>
      <c r="N211" s="530">
        <v>1065488.1559619382</v>
      </c>
      <c r="O211" s="537">
        <v>1115963.8702926175</v>
      </c>
    </row>
    <row r="212" spans="1:15">
      <c r="A212" s="227">
        <v>209</v>
      </c>
      <c r="B212" s="530">
        <v>1073353.6859044058</v>
      </c>
      <c r="C212" s="530">
        <v>1051014.874245943</v>
      </c>
      <c r="D212" s="531">
        <v>1105376.7087439664</v>
      </c>
      <c r="J212" s="659">
        <v>1055779.5143232211</v>
      </c>
      <c r="K212" s="296"/>
      <c r="L212" s="296"/>
      <c r="M212" s="536">
        <v>1053981.8580306263</v>
      </c>
      <c r="N212" s="530">
        <v>1063530.609173489</v>
      </c>
      <c r="O212" s="537">
        <v>1115879.2981469072</v>
      </c>
    </row>
    <row r="213" spans="1:15">
      <c r="A213" s="227">
        <v>210</v>
      </c>
      <c r="B213" s="530">
        <v>1046992.1854850695</v>
      </c>
      <c r="C213" s="530">
        <v>1091171.7096900942</v>
      </c>
      <c r="D213" s="531">
        <v>1116753.1671958594</v>
      </c>
      <c r="J213" s="659">
        <v>1029418.0139038848</v>
      </c>
      <c r="K213" s="296"/>
      <c r="L213" s="296"/>
      <c r="M213" s="536">
        <v>1020394.1172301025</v>
      </c>
      <c r="N213" s="530">
        <v>1103687.4446176402</v>
      </c>
      <c r="O213" s="537">
        <v>1127255.7565988002</v>
      </c>
    </row>
    <row r="214" spans="1:15">
      <c r="A214" s="227">
        <v>211</v>
      </c>
      <c r="B214" s="530">
        <v>1058111.7063673958</v>
      </c>
      <c r="C214" s="530">
        <v>1095230.9781243578</v>
      </c>
      <c r="D214" s="531">
        <v>1115704.2330903376</v>
      </c>
      <c r="J214" s="659">
        <v>1076758.2553887803</v>
      </c>
      <c r="K214" s="296"/>
      <c r="L214" s="296"/>
      <c r="M214" s="536">
        <v>1043107.4383241199</v>
      </c>
      <c r="N214" s="530">
        <v>1107746.7130519038</v>
      </c>
      <c r="O214" s="537">
        <v>1126206.8224932784</v>
      </c>
    </row>
    <row r="215" spans="1:15">
      <c r="A215" s="227">
        <v>212</v>
      </c>
      <c r="B215" s="530">
        <v>1058111.7063673958</v>
      </c>
      <c r="C215" s="530">
        <v>1092137.3396894101</v>
      </c>
      <c r="D215" s="531">
        <v>1126220.9154565763</v>
      </c>
      <c r="J215" s="659">
        <v>1065700.5174199361</v>
      </c>
      <c r="K215" s="296"/>
      <c r="L215" s="296"/>
      <c r="M215" s="536">
        <v>1053134.7228904869</v>
      </c>
      <c r="N215" s="530">
        <v>1104653.0746169561</v>
      </c>
      <c r="O215" s="537">
        <v>1136723.5048595171</v>
      </c>
    </row>
    <row r="216" spans="1:15">
      <c r="A216" s="227">
        <v>213</v>
      </c>
      <c r="B216" s="530">
        <v>1037536.8581860746</v>
      </c>
      <c r="C216" s="530">
        <v>1092308.9587373796</v>
      </c>
      <c r="D216" s="531">
        <v>1114038.6620670261</v>
      </c>
      <c r="J216" s="659">
        <v>1019962.6866048899</v>
      </c>
      <c r="K216" s="296"/>
      <c r="L216" s="296"/>
      <c r="M216" s="536">
        <v>1053750.463913077</v>
      </c>
      <c r="N216" s="530">
        <v>1104824.6936649256</v>
      </c>
      <c r="O216" s="537">
        <v>1124541.251469967</v>
      </c>
    </row>
    <row r="217" spans="1:15">
      <c r="A217" s="227">
        <v>214</v>
      </c>
      <c r="B217" s="530">
        <v>1032148.6868039387</v>
      </c>
      <c r="C217" s="530">
        <v>1074277.692383559</v>
      </c>
      <c r="D217" s="531">
        <v>1102892.0594242648</v>
      </c>
      <c r="J217" s="659">
        <v>1014574.515222754</v>
      </c>
      <c r="K217" s="296"/>
      <c r="L217" s="296"/>
      <c r="M217" s="536">
        <v>1028119.5422835374</v>
      </c>
      <c r="N217" s="530">
        <v>1086793.427311105</v>
      </c>
      <c r="O217" s="537">
        <v>1113394.6488272056</v>
      </c>
    </row>
    <row r="218" spans="1:15">
      <c r="A218" s="227">
        <v>215</v>
      </c>
      <c r="B218" s="530">
        <v>1075606.9490125356</v>
      </c>
      <c r="C218" s="530">
        <v>1051487.6005607024</v>
      </c>
      <c r="D218" s="531">
        <v>1100392.3725715969</v>
      </c>
      <c r="J218" s="659">
        <v>1058032.7774313509</v>
      </c>
      <c r="K218" s="296"/>
      <c r="L218" s="296"/>
      <c r="M218" s="536">
        <v>1034578.9071747187</v>
      </c>
      <c r="N218" s="530">
        <v>1064003.3354882484</v>
      </c>
      <c r="O218" s="537">
        <v>1110894.9619745377</v>
      </c>
    </row>
    <row r="219" spans="1:15">
      <c r="A219" s="227">
        <v>216</v>
      </c>
      <c r="B219" s="530">
        <v>1058111.7063673958</v>
      </c>
      <c r="C219" s="530">
        <v>1064520.1093230459</v>
      </c>
      <c r="D219" s="531">
        <v>1104596.4188680341</v>
      </c>
      <c r="J219" s="659">
        <v>1064252.1168754653</v>
      </c>
      <c r="K219" s="296"/>
      <c r="L219" s="296"/>
      <c r="M219" s="536">
        <v>1041886.6873496366</v>
      </c>
      <c r="N219" s="530">
        <v>1077035.8442505919</v>
      </c>
      <c r="O219" s="537">
        <v>1115099.008270975</v>
      </c>
    </row>
    <row r="220" spans="1:15">
      <c r="A220" s="227">
        <v>217</v>
      </c>
      <c r="B220" s="530">
        <v>1058111.7063673958</v>
      </c>
      <c r="C220" s="530">
        <v>1082015.9573315058</v>
      </c>
      <c r="D220" s="531">
        <v>1096986.3036902719</v>
      </c>
      <c r="J220" s="659">
        <v>1065824.1968064508</v>
      </c>
      <c r="K220" s="296"/>
      <c r="L220" s="296"/>
      <c r="M220" s="536">
        <v>1023474.4728133718</v>
      </c>
      <c r="N220" s="530">
        <v>1094531.6922590518</v>
      </c>
      <c r="O220" s="537">
        <v>1107488.8930932127</v>
      </c>
    </row>
    <row r="221" spans="1:15">
      <c r="A221" s="227">
        <v>218</v>
      </c>
      <c r="B221" s="530">
        <v>1057911.6234084079</v>
      </c>
      <c r="C221" s="530">
        <v>1057960.9294180605</v>
      </c>
      <c r="D221" s="531">
        <v>1104776.9804796835</v>
      </c>
      <c r="J221" s="659">
        <v>1040337.4518272232</v>
      </c>
      <c r="K221" s="296"/>
      <c r="L221" s="296"/>
      <c r="M221" s="536">
        <v>1032283.976375239</v>
      </c>
      <c r="N221" s="530">
        <v>1070476.6643456065</v>
      </c>
      <c r="O221" s="537">
        <v>1115279.5698826243</v>
      </c>
    </row>
    <row r="222" spans="1:15">
      <c r="A222" s="227">
        <v>219</v>
      </c>
      <c r="B222" s="530">
        <v>1042814.0197997536</v>
      </c>
      <c r="C222" s="530">
        <v>1071473.9102478942</v>
      </c>
      <c r="D222" s="531">
        <v>1091573.6547669433</v>
      </c>
      <c r="J222" s="659">
        <v>1025239.8482185688</v>
      </c>
      <c r="K222" s="296"/>
      <c r="L222" s="296"/>
      <c r="M222" s="536">
        <v>1040766.3878536912</v>
      </c>
      <c r="N222" s="530">
        <v>1083989.6451754402</v>
      </c>
      <c r="O222" s="537">
        <v>1102076.2441698841</v>
      </c>
    </row>
    <row r="223" spans="1:15">
      <c r="A223" s="227">
        <v>220</v>
      </c>
      <c r="B223" s="530">
        <v>1060320.2370495531</v>
      </c>
      <c r="C223" s="530">
        <v>1060623.0626851793</v>
      </c>
      <c r="D223" s="531">
        <v>1120745.5874735608</v>
      </c>
      <c r="J223" s="659">
        <v>1042746.0654683684</v>
      </c>
      <c r="K223" s="296"/>
      <c r="L223" s="296"/>
      <c r="M223" s="536">
        <v>1039749.2374955886</v>
      </c>
      <c r="N223" s="530">
        <v>1073138.7976127253</v>
      </c>
      <c r="O223" s="537">
        <v>1131248.1768765016</v>
      </c>
    </row>
    <row r="224" spans="1:15">
      <c r="A224" s="227">
        <v>221</v>
      </c>
      <c r="B224" s="530">
        <v>1050772.2712439459</v>
      </c>
      <c r="C224" s="530">
        <v>1082275.3639173354</v>
      </c>
      <c r="D224" s="531">
        <v>1139382.0192736422</v>
      </c>
      <c r="J224" s="659">
        <v>1033198.0996627612</v>
      </c>
      <c r="K224" s="296"/>
      <c r="L224" s="296"/>
      <c r="M224" s="536">
        <v>1038934.4928212573</v>
      </c>
      <c r="N224" s="530">
        <v>1094791.0988448814</v>
      </c>
      <c r="O224" s="537">
        <v>1149884.608676583</v>
      </c>
    </row>
    <row r="225" spans="1:15">
      <c r="A225" s="227">
        <v>222</v>
      </c>
      <c r="B225" s="530">
        <v>1045690.8509589358</v>
      </c>
      <c r="C225" s="530">
        <v>1055498.9116680326</v>
      </c>
      <c r="D225" s="531">
        <v>1100506.3956946253</v>
      </c>
      <c r="J225" s="659">
        <v>1028116.6793777511</v>
      </c>
      <c r="K225" s="296"/>
      <c r="L225" s="296"/>
      <c r="M225" s="536">
        <v>1051553.4988928325</v>
      </c>
      <c r="N225" s="530">
        <v>1068014.6465955786</v>
      </c>
      <c r="O225" s="537">
        <v>1111008.9850975662</v>
      </c>
    </row>
    <row r="226" spans="1:15">
      <c r="A226" s="227">
        <v>223</v>
      </c>
      <c r="B226" s="530">
        <v>1063097.5862253839</v>
      </c>
      <c r="C226" s="530">
        <v>1061705.7909926223</v>
      </c>
      <c r="D226" s="531">
        <v>1113017.0077191549</v>
      </c>
      <c r="J226" s="659">
        <v>1045523.4146441992</v>
      </c>
      <c r="K226" s="296"/>
      <c r="L226" s="296"/>
      <c r="M226" s="536">
        <v>1030270.0232354089</v>
      </c>
      <c r="N226" s="530">
        <v>1074221.5259201683</v>
      </c>
      <c r="O226" s="537">
        <v>1123519.5971220958</v>
      </c>
    </row>
    <row r="227" spans="1:15">
      <c r="A227" s="227">
        <v>224</v>
      </c>
      <c r="B227" s="530">
        <v>1073704.1746333018</v>
      </c>
      <c r="C227" s="530">
        <v>1075218.6945470271</v>
      </c>
      <c r="D227" s="531">
        <v>1093642.9114618956</v>
      </c>
      <c r="J227" s="659">
        <v>1056130.0030521171</v>
      </c>
      <c r="K227" s="296"/>
      <c r="L227" s="296"/>
      <c r="M227" s="536">
        <v>1047177.5730533303</v>
      </c>
      <c r="N227" s="530">
        <v>1087734.4294745731</v>
      </c>
      <c r="O227" s="537">
        <v>1104145.5008648364</v>
      </c>
    </row>
    <row r="228" spans="1:15">
      <c r="A228" s="227">
        <v>225</v>
      </c>
      <c r="B228" s="530">
        <v>1044834.2571665333</v>
      </c>
      <c r="C228" s="530">
        <v>1071620.6949915879</v>
      </c>
      <c r="D228" s="531">
        <v>1096181.8513399663</v>
      </c>
      <c r="J228" s="659">
        <v>1027260.0855853485</v>
      </c>
      <c r="K228" s="296"/>
      <c r="L228" s="296"/>
      <c r="M228" s="536">
        <v>1045517.720249149</v>
      </c>
      <c r="N228" s="530">
        <v>1084136.4299191339</v>
      </c>
      <c r="O228" s="537">
        <v>1106684.4407429071</v>
      </c>
    </row>
    <row r="229" spans="1:15">
      <c r="A229" s="227">
        <v>226</v>
      </c>
      <c r="B229" s="530">
        <v>1062251.2119629465</v>
      </c>
      <c r="C229" s="530">
        <v>1088711.5287012702</v>
      </c>
      <c r="D229" s="531">
        <v>1097744.6456553482</v>
      </c>
      <c r="J229" s="659">
        <v>1044677.0403817617</v>
      </c>
      <c r="K229" s="296"/>
      <c r="L229" s="296"/>
      <c r="M229" s="536">
        <v>1044895.4221876049</v>
      </c>
      <c r="N229" s="530">
        <v>1101227.2636288162</v>
      </c>
      <c r="O229" s="537">
        <v>1108247.235058289</v>
      </c>
    </row>
    <row r="230" spans="1:15">
      <c r="A230" s="227">
        <v>227</v>
      </c>
      <c r="B230" s="530">
        <v>1050794.2330262568</v>
      </c>
      <c r="C230" s="530">
        <v>1081313.3246406254</v>
      </c>
      <c r="D230" s="531">
        <v>1117476.2147966726</v>
      </c>
      <c r="J230" s="659">
        <v>1033220.0614450722</v>
      </c>
      <c r="K230" s="296"/>
      <c r="L230" s="296"/>
      <c r="M230" s="536">
        <v>1037635.2712869983</v>
      </c>
      <c r="N230" s="530">
        <v>1093829.0595681714</v>
      </c>
      <c r="O230" s="537">
        <v>1127978.8041996134</v>
      </c>
    </row>
    <row r="231" spans="1:15">
      <c r="A231" s="227">
        <v>228</v>
      </c>
      <c r="B231" s="530">
        <v>1079739.4497241273</v>
      </c>
      <c r="C231" s="530">
        <v>1086404.8136741198</v>
      </c>
      <c r="D231" s="531">
        <v>1124217.0685872815</v>
      </c>
      <c r="J231" s="659">
        <v>1062165.2781429426</v>
      </c>
      <c r="K231" s="296"/>
      <c r="L231" s="296"/>
      <c r="M231" s="536">
        <v>1036426.0312995523</v>
      </c>
      <c r="N231" s="530">
        <v>1098920.5486016658</v>
      </c>
      <c r="O231" s="537">
        <v>1134719.6579902223</v>
      </c>
    </row>
    <row r="232" spans="1:15">
      <c r="A232" s="227">
        <v>229</v>
      </c>
      <c r="B232" s="530">
        <v>1039923.4506928544</v>
      </c>
      <c r="C232" s="530">
        <v>1094551.3434769902</v>
      </c>
      <c r="D232" s="531">
        <v>1110266.0383809891</v>
      </c>
      <c r="J232" s="659">
        <v>1022349.2791116696</v>
      </c>
      <c r="K232" s="296"/>
      <c r="L232" s="296"/>
      <c r="M232" s="536">
        <v>1040245.2807186018</v>
      </c>
      <c r="N232" s="530">
        <v>1107067.0784045362</v>
      </c>
      <c r="O232" s="537">
        <v>1120768.6277839299</v>
      </c>
    </row>
    <row r="233" spans="1:15">
      <c r="A233" s="227">
        <v>230</v>
      </c>
      <c r="B233" s="530">
        <v>1053186.5506152327</v>
      </c>
      <c r="C233" s="530">
        <v>1093082.887846444</v>
      </c>
      <c r="D233" s="531">
        <v>1096685.3967897303</v>
      </c>
      <c r="J233" s="659">
        <v>1035612.3790340479</v>
      </c>
      <c r="K233" s="296"/>
      <c r="L233" s="296"/>
      <c r="M233" s="536">
        <v>1053251.502192677</v>
      </c>
      <c r="N233" s="530">
        <v>1105598.62277399</v>
      </c>
      <c r="O233" s="537">
        <v>1107187.9861926711</v>
      </c>
    </row>
    <row r="234" spans="1:15">
      <c r="A234" s="227">
        <v>231</v>
      </c>
      <c r="B234" s="530">
        <v>1073654.4967891504</v>
      </c>
      <c r="C234" s="530">
        <v>1085723.1348725588</v>
      </c>
      <c r="D234" s="531">
        <v>1093787.5883173402</v>
      </c>
      <c r="J234" s="659">
        <v>1056080.3252079657</v>
      </c>
      <c r="K234" s="296"/>
      <c r="L234" s="296"/>
      <c r="M234" s="536">
        <v>1035510.6636952428</v>
      </c>
      <c r="N234" s="530">
        <v>1098238.8698001048</v>
      </c>
      <c r="O234" s="537">
        <v>1104290.1777202811</v>
      </c>
    </row>
    <row r="235" spans="1:15">
      <c r="A235" s="227">
        <v>232</v>
      </c>
      <c r="B235" s="530">
        <v>1048955.0480062398</v>
      </c>
      <c r="C235" s="530">
        <v>1070527.6449870181</v>
      </c>
      <c r="D235" s="531">
        <v>1105335.1526516632</v>
      </c>
      <c r="J235" s="659">
        <v>1031380.8764250552</v>
      </c>
      <c r="K235" s="296"/>
      <c r="L235" s="296"/>
      <c r="M235" s="536">
        <v>1043045.9530014035</v>
      </c>
      <c r="N235" s="530">
        <v>1083043.3799145641</v>
      </c>
      <c r="O235" s="537">
        <v>1115837.742054604</v>
      </c>
    </row>
    <row r="236" spans="1:15">
      <c r="A236" s="227">
        <v>233</v>
      </c>
      <c r="B236" s="530">
        <v>1047075.7494369188</v>
      </c>
      <c r="C236" s="530">
        <v>1059795.4730091088</v>
      </c>
      <c r="D236" s="531">
        <v>1113702.1157223296</v>
      </c>
      <c r="J236" s="659">
        <v>1029501.577855734</v>
      </c>
      <c r="K236" s="296"/>
      <c r="L236" s="296"/>
      <c r="M236" s="536">
        <v>1028725.5560857388</v>
      </c>
      <c r="N236" s="530">
        <v>1072311.2079366548</v>
      </c>
      <c r="O236" s="537">
        <v>1124204.7051252704</v>
      </c>
    </row>
    <row r="237" spans="1:15">
      <c r="A237" s="227">
        <v>234</v>
      </c>
      <c r="B237" s="530">
        <v>1054164.6305104767</v>
      </c>
      <c r="C237" s="530">
        <v>1075985.5730914855</v>
      </c>
      <c r="D237" s="531">
        <v>1107314.8386750775</v>
      </c>
      <c r="J237" s="659">
        <v>1036590.4589292919</v>
      </c>
      <c r="K237" s="296"/>
      <c r="L237" s="296"/>
      <c r="M237" s="536">
        <v>1029743.6556417808</v>
      </c>
      <c r="N237" s="530">
        <v>1088501.3080190315</v>
      </c>
      <c r="O237" s="537">
        <v>1117817.4280780184</v>
      </c>
    </row>
    <row r="238" spans="1:15">
      <c r="A238" s="227">
        <v>235</v>
      </c>
      <c r="B238" s="530">
        <v>1054296.6214098867</v>
      </c>
      <c r="C238" s="530">
        <v>1060831.2752462798</v>
      </c>
      <c r="D238" s="531">
        <v>1089690.8920559841</v>
      </c>
      <c r="J238" s="659">
        <v>1036722.449828702</v>
      </c>
      <c r="K238" s="296"/>
      <c r="L238" s="296"/>
      <c r="M238" s="536">
        <v>1052602.8352503758</v>
      </c>
      <c r="N238" s="530">
        <v>1073347.0101738258</v>
      </c>
      <c r="O238" s="537">
        <v>1100193.4814589249</v>
      </c>
    </row>
    <row r="239" spans="1:15">
      <c r="A239" s="227">
        <v>236</v>
      </c>
      <c r="B239" s="530">
        <v>1055135.8487790145</v>
      </c>
      <c r="C239" s="530">
        <v>1063764.8798978766</v>
      </c>
      <c r="D239" s="531">
        <v>1118135.358608681</v>
      </c>
      <c r="J239" s="659">
        <v>1037561.6771978298</v>
      </c>
      <c r="K239" s="296"/>
      <c r="L239" s="296"/>
      <c r="M239" s="536">
        <v>1044759.9726450777</v>
      </c>
      <c r="N239" s="530">
        <v>1076280.6148254226</v>
      </c>
      <c r="O239" s="537">
        <v>1128637.9480116218</v>
      </c>
    </row>
    <row r="240" spans="1:15">
      <c r="A240" s="227">
        <v>237</v>
      </c>
      <c r="B240" s="530">
        <v>1050796.7876221261</v>
      </c>
      <c r="C240" s="530">
        <v>1096669.4694861399</v>
      </c>
      <c r="D240" s="531">
        <v>1117372.406579708</v>
      </c>
      <c r="J240" s="659">
        <v>1033222.6160409413</v>
      </c>
      <c r="K240" s="296"/>
      <c r="L240" s="296"/>
      <c r="M240" s="536">
        <v>1057911.2488850986</v>
      </c>
      <c r="N240" s="530">
        <v>1109185.2044136859</v>
      </c>
      <c r="O240" s="537">
        <v>1127874.9959826488</v>
      </c>
    </row>
    <row r="241" spans="1:15">
      <c r="A241" s="227">
        <v>238</v>
      </c>
      <c r="B241" s="530">
        <v>1055345.153265025</v>
      </c>
      <c r="C241" s="530">
        <v>1070017.5980122001</v>
      </c>
      <c r="D241" s="531">
        <v>1108475.3514699277</v>
      </c>
      <c r="J241" s="659">
        <v>1037770.9816838403</v>
      </c>
      <c r="K241" s="296"/>
      <c r="L241" s="296"/>
      <c r="M241" s="536">
        <v>1044449.4535642052</v>
      </c>
      <c r="N241" s="530">
        <v>1082533.3329397461</v>
      </c>
      <c r="O241" s="537">
        <v>1118977.9408728685</v>
      </c>
    </row>
    <row r="242" spans="1:15">
      <c r="A242" s="227">
        <v>239</v>
      </c>
      <c r="B242" s="530">
        <v>1046990.0832878322</v>
      </c>
      <c r="C242" s="530">
        <v>1089296.1774474371</v>
      </c>
      <c r="D242" s="531">
        <v>1111986.3481894224</v>
      </c>
      <c r="J242" s="659">
        <v>1029415.9117066475</v>
      </c>
      <c r="K242" s="296"/>
      <c r="L242" s="296"/>
      <c r="M242" s="536">
        <v>1022525.7595365813</v>
      </c>
      <c r="N242" s="530">
        <v>1101811.9123749831</v>
      </c>
      <c r="O242" s="537">
        <v>1122488.9375923632</v>
      </c>
    </row>
    <row r="243" spans="1:15">
      <c r="A243" s="227">
        <v>240</v>
      </c>
      <c r="B243" s="530">
        <v>1060025.4508101689</v>
      </c>
      <c r="C243" s="530">
        <v>1072041.3502509363</v>
      </c>
      <c r="D243" s="531">
        <v>1100364.7106343629</v>
      </c>
      <c r="J243" s="659">
        <v>1042451.2792289841</v>
      </c>
      <c r="K243" s="296"/>
      <c r="L243" s="296"/>
      <c r="M243" s="536">
        <v>1083418.5265984586</v>
      </c>
      <c r="N243" s="530">
        <v>1084557.0851784823</v>
      </c>
      <c r="O243" s="537">
        <v>1110867.3000373037</v>
      </c>
    </row>
    <row r="244" spans="1:15">
      <c r="A244" s="227">
        <v>241</v>
      </c>
      <c r="B244" s="530">
        <v>1056580.2297098071</v>
      </c>
      <c r="C244" s="530">
        <v>1086285.2685229203</v>
      </c>
      <c r="D244" s="531">
        <v>1114137.2231980602</v>
      </c>
      <c r="J244" s="659">
        <v>1039006.0581286224</v>
      </c>
      <c r="K244" s="296"/>
      <c r="L244" s="296"/>
      <c r="M244" s="536">
        <v>1041133.5710218201</v>
      </c>
      <c r="N244" s="530">
        <v>1098801.0034504663</v>
      </c>
      <c r="O244" s="537">
        <v>1124639.812601001</v>
      </c>
    </row>
    <row r="245" spans="1:15">
      <c r="A245" s="227">
        <v>242</v>
      </c>
      <c r="B245" s="530">
        <v>1048337.6421015972</v>
      </c>
      <c r="C245" s="530">
        <v>1068564.4122818466</v>
      </c>
      <c r="D245" s="531">
        <v>1097350.8750081498</v>
      </c>
      <c r="J245" s="659">
        <v>1030763.4705204124</v>
      </c>
      <c r="K245" s="296"/>
      <c r="L245" s="296"/>
      <c r="M245" s="536">
        <v>1030247.6722012825</v>
      </c>
      <c r="N245" s="530">
        <v>1081080.1472093926</v>
      </c>
      <c r="O245" s="537">
        <v>1107853.4644110906</v>
      </c>
    </row>
    <row r="246" spans="1:15">
      <c r="A246" s="227">
        <v>243</v>
      </c>
      <c r="B246" s="530">
        <v>1052596.3248055398</v>
      </c>
      <c r="C246" s="530">
        <v>1066935.7897089599</v>
      </c>
      <c r="D246" s="531">
        <v>1116172.5238024644</v>
      </c>
      <c r="J246" s="659">
        <v>1035022.1532243551</v>
      </c>
      <c r="K246" s="296"/>
      <c r="L246" s="296"/>
      <c r="M246" s="536">
        <v>1038489.8345308288</v>
      </c>
      <c r="N246" s="530">
        <v>1079451.5246365059</v>
      </c>
      <c r="O246" s="537">
        <v>1126675.1132054052</v>
      </c>
    </row>
    <row r="247" spans="1:15">
      <c r="A247" s="227">
        <v>244</v>
      </c>
      <c r="B247" s="530">
        <v>1060902.3086325848</v>
      </c>
      <c r="C247" s="530">
        <v>1068550.7911137538</v>
      </c>
      <c r="D247" s="531">
        <v>1117511.0172900644</v>
      </c>
      <c r="J247" s="659">
        <v>1043328.1370514</v>
      </c>
      <c r="K247" s="296"/>
      <c r="L247" s="296"/>
      <c r="M247" s="536">
        <v>1040236.7892934053</v>
      </c>
      <c r="N247" s="530">
        <v>1081066.5260412998</v>
      </c>
      <c r="O247" s="537">
        <v>1128013.6066930052</v>
      </c>
    </row>
    <row r="248" spans="1:15">
      <c r="A248" s="227">
        <v>245</v>
      </c>
      <c r="B248" s="530">
        <v>1031193.141995359</v>
      </c>
      <c r="C248" s="530">
        <v>1070019.3687031285</v>
      </c>
      <c r="D248" s="531">
        <v>1122536.9347196235</v>
      </c>
      <c r="J248" s="659">
        <v>1013618.9704141743</v>
      </c>
      <c r="K248" s="296"/>
      <c r="L248" s="296"/>
      <c r="M248" s="536">
        <v>1041496.5346883452</v>
      </c>
      <c r="N248" s="530">
        <v>1082535.1036306745</v>
      </c>
      <c r="O248" s="537">
        <v>1133039.5241225644</v>
      </c>
    </row>
    <row r="249" spans="1:15">
      <c r="A249" s="227">
        <v>246</v>
      </c>
      <c r="B249" s="530">
        <v>1064510.9156845275</v>
      </c>
      <c r="C249" s="530">
        <v>1090264.1937902765</v>
      </c>
      <c r="D249" s="531">
        <v>1110991.5292434092</v>
      </c>
      <c r="J249" s="659">
        <v>1046936.7441033428</v>
      </c>
      <c r="K249" s="296"/>
      <c r="L249" s="296"/>
      <c r="M249" s="536">
        <v>1038307.8561329815</v>
      </c>
      <c r="N249" s="530">
        <v>1102779.9287178225</v>
      </c>
      <c r="O249" s="537">
        <v>1121494.11864635</v>
      </c>
    </row>
    <row r="250" spans="1:15">
      <c r="A250" s="227">
        <v>247</v>
      </c>
      <c r="B250" s="530">
        <v>1064145.2534181185</v>
      </c>
      <c r="C250" s="530">
        <v>1074679.9214501332</v>
      </c>
      <c r="D250" s="531">
        <v>1129958.5823078204</v>
      </c>
      <c r="J250" s="659">
        <v>1046571.0818369337</v>
      </c>
      <c r="K250" s="296"/>
      <c r="L250" s="296"/>
      <c r="M250" s="536">
        <v>1033000.277154499</v>
      </c>
      <c r="N250" s="530">
        <v>1087195.6563776792</v>
      </c>
      <c r="O250" s="537">
        <v>1140461.1717107613</v>
      </c>
    </row>
    <row r="251" spans="1:15">
      <c r="A251" s="227">
        <v>248</v>
      </c>
      <c r="B251" s="530">
        <v>1057401.6196896739</v>
      </c>
      <c r="C251" s="530">
        <v>1080427.5531056689</v>
      </c>
      <c r="D251" s="531">
        <v>1104227.5632354361</v>
      </c>
      <c r="J251" s="659">
        <v>1039827.4481084892</v>
      </c>
      <c r="K251" s="296"/>
      <c r="L251" s="296"/>
      <c r="M251" s="536">
        <v>1039057.3902949434</v>
      </c>
      <c r="N251" s="530">
        <v>1092943.2880332149</v>
      </c>
      <c r="O251" s="537">
        <v>1114730.1526383769</v>
      </c>
    </row>
    <row r="252" spans="1:15">
      <c r="A252" s="227">
        <v>249</v>
      </c>
      <c r="B252" s="530">
        <v>1055122.28093184</v>
      </c>
      <c r="C252" s="530">
        <v>1082278.3246237568</v>
      </c>
      <c r="D252" s="531">
        <v>1121673.2495830748</v>
      </c>
      <c r="J252" s="659">
        <v>1037548.1093506552</v>
      </c>
      <c r="K252" s="296"/>
      <c r="L252" s="296"/>
      <c r="M252" s="536">
        <v>1027783.9350941074</v>
      </c>
      <c r="N252" s="530">
        <v>1094794.0595513028</v>
      </c>
      <c r="O252" s="537">
        <v>1132175.8389860156</v>
      </c>
    </row>
    <row r="253" spans="1:15">
      <c r="A253" s="227">
        <v>250</v>
      </c>
      <c r="B253" s="530">
        <v>1036088.624967729</v>
      </c>
      <c r="C253" s="530">
        <v>1071202.5601592516</v>
      </c>
      <c r="D253" s="531">
        <v>1105325.3791847837</v>
      </c>
      <c r="J253" s="659">
        <v>1018514.4533865442</v>
      </c>
      <c r="K253" s="296"/>
      <c r="L253" s="296"/>
      <c r="M253" s="536">
        <v>1031005.0263793436</v>
      </c>
      <c r="N253" s="530">
        <v>1083718.2950867976</v>
      </c>
      <c r="O253" s="537">
        <v>1115827.9685877245</v>
      </c>
    </row>
    <row r="254" spans="1:15">
      <c r="A254" s="227">
        <v>251</v>
      </c>
      <c r="B254" s="530">
        <v>1078902.3044567287</v>
      </c>
      <c r="C254" s="530">
        <v>1084492.021633479</v>
      </c>
      <c r="D254" s="531">
        <v>1084786.7057041712</v>
      </c>
      <c r="J254" s="659">
        <v>1061328.132875544</v>
      </c>
      <c r="K254" s="296"/>
      <c r="L254" s="296"/>
      <c r="M254" s="536">
        <v>1029157.4495896972</v>
      </c>
      <c r="N254" s="530">
        <v>1097007.756561025</v>
      </c>
      <c r="O254" s="537">
        <v>1095289.295107112</v>
      </c>
    </row>
    <row r="255" spans="1:15">
      <c r="A255" s="227">
        <v>252</v>
      </c>
      <c r="B255" s="530">
        <v>1076373.7694880157</v>
      </c>
      <c r="C255" s="530">
        <v>1066437.2734251013</v>
      </c>
      <c r="D255" s="531">
        <v>1104346.3027052432</v>
      </c>
      <c r="J255" s="659">
        <v>1058799.597906831</v>
      </c>
      <c r="K255" s="296"/>
      <c r="L255" s="296"/>
      <c r="M255" s="536">
        <v>1026537.2879382005</v>
      </c>
      <c r="N255" s="530">
        <v>1078953.0083526473</v>
      </c>
      <c r="O255" s="537">
        <v>1114848.8921081841</v>
      </c>
    </row>
    <row r="256" spans="1:15">
      <c r="A256" s="227">
        <v>253</v>
      </c>
      <c r="B256" s="530">
        <v>1046102.7967332475</v>
      </c>
      <c r="C256" s="530">
        <v>1098354.1303224878</v>
      </c>
      <c r="D256" s="531">
        <v>1114911.0533843823</v>
      </c>
      <c r="J256" s="659">
        <v>1028528.6251520627</v>
      </c>
      <c r="K256" s="296"/>
      <c r="L256" s="296"/>
      <c r="M256" s="536">
        <v>1049883.5039199367</v>
      </c>
      <c r="N256" s="530">
        <v>1110869.8652500338</v>
      </c>
      <c r="O256" s="537">
        <v>1125413.6427873231</v>
      </c>
    </row>
    <row r="257" spans="1:15">
      <c r="A257" s="227">
        <v>254</v>
      </c>
      <c r="B257" s="530">
        <v>1058111.7063673958</v>
      </c>
      <c r="C257" s="530">
        <v>1076606.7904354089</v>
      </c>
      <c r="D257" s="531">
        <v>1120724.4924469301</v>
      </c>
      <c r="J257" s="659">
        <v>1070841.8124081611</v>
      </c>
      <c r="K257" s="296"/>
      <c r="L257" s="296"/>
      <c r="M257" s="536">
        <v>1056274.1995960462</v>
      </c>
      <c r="N257" s="530">
        <v>1089122.5253629549</v>
      </c>
      <c r="O257" s="537">
        <v>1131227.081849871</v>
      </c>
    </row>
    <row r="258" spans="1:15">
      <c r="A258" s="227">
        <v>255</v>
      </c>
      <c r="B258" s="530">
        <v>1054069.0134296494</v>
      </c>
      <c r="C258" s="530">
        <v>1077276.9145909867</v>
      </c>
      <c r="D258" s="531">
        <v>1105095.2031371905</v>
      </c>
      <c r="J258" s="659">
        <v>1036494.8418484647</v>
      </c>
      <c r="K258" s="296"/>
      <c r="L258" s="296"/>
      <c r="M258" s="536">
        <v>1024284.4085737059</v>
      </c>
      <c r="N258" s="530">
        <v>1089792.6495185327</v>
      </c>
      <c r="O258" s="537">
        <v>1115597.7925401314</v>
      </c>
    </row>
    <row r="259" spans="1:15">
      <c r="A259" s="227">
        <v>256</v>
      </c>
      <c r="B259" s="530">
        <v>1041318.986720941</v>
      </c>
      <c r="C259" s="530">
        <v>1084935.2173359587</v>
      </c>
      <c r="D259" s="531">
        <v>1115834.9015763947</v>
      </c>
      <c r="J259" s="659">
        <v>1023744.8151397563</v>
      </c>
      <c r="K259" s="296"/>
      <c r="L259" s="296"/>
      <c r="M259" s="536">
        <v>1031938.1234615167</v>
      </c>
      <c r="N259" s="530">
        <v>1097450.9522635047</v>
      </c>
      <c r="O259" s="537">
        <v>1126337.4909793355</v>
      </c>
    </row>
    <row r="260" spans="1:15">
      <c r="A260" s="227">
        <v>257</v>
      </c>
      <c r="B260" s="530">
        <v>1063884.9691670861</v>
      </c>
      <c r="C260" s="530">
        <v>1054689.7036651506</v>
      </c>
      <c r="D260" s="531">
        <v>1129940.3323073103</v>
      </c>
      <c r="J260" s="659">
        <v>1046310.7975859013</v>
      </c>
      <c r="K260" s="296"/>
      <c r="L260" s="296"/>
      <c r="M260" s="536">
        <v>1046017.1404186838</v>
      </c>
      <c r="N260" s="530">
        <v>1067205.4385926966</v>
      </c>
      <c r="O260" s="537">
        <v>1140442.9217102511</v>
      </c>
    </row>
    <row r="261" spans="1:15">
      <c r="A261" s="227">
        <v>258</v>
      </c>
      <c r="B261" s="530">
        <v>1059951.4640218301</v>
      </c>
      <c r="C261" s="530">
        <v>1074007.4780480776</v>
      </c>
      <c r="D261" s="531">
        <v>1099623.308765817</v>
      </c>
      <c r="J261" s="659">
        <v>1042377.2924406454</v>
      </c>
      <c r="K261" s="296"/>
      <c r="L261" s="296"/>
      <c r="M261" s="536">
        <v>1020192.6966056685</v>
      </c>
      <c r="N261" s="530">
        <v>1086523.2129756236</v>
      </c>
      <c r="O261" s="537">
        <v>1110125.8981687578</v>
      </c>
    </row>
    <row r="262" spans="1:15">
      <c r="A262" s="227">
        <v>259</v>
      </c>
      <c r="B262" s="530">
        <v>1053625.2788924011</v>
      </c>
      <c r="C262" s="530">
        <v>1071027.9895512627</v>
      </c>
      <c r="D262" s="531">
        <v>1121050.1147385724</v>
      </c>
      <c r="J262" s="659">
        <v>1036051.1073112164</v>
      </c>
      <c r="K262" s="296"/>
      <c r="L262" s="296"/>
      <c r="M262" s="536">
        <v>1055575.5743706694</v>
      </c>
      <c r="N262" s="530">
        <v>1083543.7244788087</v>
      </c>
      <c r="O262" s="537">
        <v>1131552.7041415132</v>
      </c>
    </row>
    <row r="263" spans="1:15">
      <c r="A263" s="227">
        <v>260</v>
      </c>
      <c r="B263" s="530">
        <v>1039309.4021501294</v>
      </c>
      <c r="C263" s="530">
        <v>1100735.3008006408</v>
      </c>
      <c r="D263" s="531">
        <v>1103780.7035058409</v>
      </c>
      <c r="J263" s="659">
        <v>1021735.2305689447</v>
      </c>
      <c r="K263" s="296"/>
      <c r="L263" s="296"/>
      <c r="M263" s="536">
        <v>1032487.8386048761</v>
      </c>
      <c r="N263" s="530">
        <v>1113251.0357281868</v>
      </c>
      <c r="O263" s="537">
        <v>1114283.2929087817</v>
      </c>
    </row>
    <row r="264" spans="1:15">
      <c r="A264" s="227">
        <v>261</v>
      </c>
      <c r="B264" s="530">
        <v>1058111.7063673958</v>
      </c>
      <c r="C264" s="530">
        <v>1063670.8924616415</v>
      </c>
      <c r="D264" s="531">
        <v>1112897.5185048345</v>
      </c>
      <c r="J264" s="659">
        <v>1073659.1141930178</v>
      </c>
      <c r="K264" s="296"/>
      <c r="L264" s="296"/>
      <c r="M264" s="536">
        <v>1069605.951308839</v>
      </c>
      <c r="N264" s="530">
        <v>1076186.6273891875</v>
      </c>
      <c r="O264" s="537">
        <v>1123400.1079077753</v>
      </c>
    </row>
    <row r="265" spans="1:15">
      <c r="A265" s="227">
        <v>262</v>
      </c>
      <c r="B265" s="530">
        <v>1047907.6398048168</v>
      </c>
      <c r="C265" s="530">
        <v>1068168.8732201392</v>
      </c>
      <c r="D265" s="531">
        <v>1100842.3452341435</v>
      </c>
      <c r="J265" s="659">
        <v>1030333.4682236321</v>
      </c>
      <c r="K265" s="296"/>
      <c r="L265" s="296"/>
      <c r="M265" s="536">
        <v>1039381.5168986991</v>
      </c>
      <c r="N265" s="530">
        <v>1080684.6081476852</v>
      </c>
      <c r="O265" s="537">
        <v>1111344.9346370844</v>
      </c>
    </row>
    <row r="266" spans="1:15">
      <c r="A266" s="227">
        <v>263</v>
      </c>
      <c r="B266" s="530">
        <v>1060927.3009737621</v>
      </c>
      <c r="C266" s="530">
        <v>1084604.2273405206</v>
      </c>
      <c r="D266" s="531">
        <v>1102531.5008923523</v>
      </c>
      <c r="J266" s="659">
        <v>1043353.1293925773</v>
      </c>
      <c r="K266" s="296"/>
      <c r="L266" s="296"/>
      <c r="M266" s="536">
        <v>1040469.6585777588</v>
      </c>
      <c r="N266" s="530">
        <v>1097119.9622680666</v>
      </c>
      <c r="O266" s="537">
        <v>1113034.0902952931</v>
      </c>
    </row>
    <row r="267" spans="1:15">
      <c r="A267" s="227">
        <v>264</v>
      </c>
      <c r="B267" s="530">
        <v>1068593.7276192277</v>
      </c>
      <c r="C267" s="530">
        <v>1093563.4538028343</v>
      </c>
      <c r="D267" s="531">
        <v>1124052.3369229317</v>
      </c>
      <c r="J267" s="659">
        <v>1051019.556038043</v>
      </c>
      <c r="K267" s="296"/>
      <c r="L267" s="296"/>
      <c r="M267" s="536">
        <v>1036958.0553264946</v>
      </c>
      <c r="N267" s="530">
        <v>1106079.1887303803</v>
      </c>
      <c r="O267" s="537">
        <v>1134554.9263258725</v>
      </c>
    </row>
    <row r="268" spans="1:15">
      <c r="A268" s="227">
        <v>265</v>
      </c>
      <c r="B268" s="530">
        <v>1059737.6535092103</v>
      </c>
      <c r="C268" s="530">
        <v>1050025.8313579292</v>
      </c>
      <c r="D268" s="531">
        <v>1107857.1480905665</v>
      </c>
      <c r="J268" s="659">
        <v>1042163.4819280256</v>
      </c>
      <c r="K268" s="296"/>
      <c r="L268" s="296"/>
      <c r="M268" s="536">
        <v>1033968.9405389355</v>
      </c>
      <c r="N268" s="530">
        <v>1062541.5662854752</v>
      </c>
      <c r="O268" s="537">
        <v>1118359.7374935073</v>
      </c>
    </row>
    <row r="269" spans="1:15">
      <c r="A269" s="227">
        <v>266</v>
      </c>
      <c r="B269" s="530">
        <v>1052425.9020509329</v>
      </c>
      <c r="C269" s="530">
        <v>1056910.7978533709</v>
      </c>
      <c r="D269" s="531">
        <v>1107119.9321832338</v>
      </c>
      <c r="J269" s="659">
        <v>1034851.7304697481</v>
      </c>
      <c r="K269" s="296"/>
      <c r="L269" s="296"/>
      <c r="M269" s="536">
        <v>1039739.7722366451</v>
      </c>
      <c r="N269" s="530">
        <v>1069426.5327809169</v>
      </c>
      <c r="O269" s="537">
        <v>1117622.5215861746</v>
      </c>
    </row>
    <row r="270" spans="1:15">
      <c r="A270" s="227">
        <v>267</v>
      </c>
      <c r="B270" s="530">
        <v>1058111.7063673958</v>
      </c>
      <c r="C270" s="530">
        <v>1081489.528827087</v>
      </c>
      <c r="D270" s="531">
        <v>1087665.0436180269</v>
      </c>
      <c r="J270" s="659">
        <v>1149982.6397032521</v>
      </c>
      <c r="K270" s="296"/>
      <c r="L270" s="296"/>
      <c r="M270" s="536">
        <v>1038256.0508683934</v>
      </c>
      <c r="N270" s="530">
        <v>1094005.263754633</v>
      </c>
      <c r="O270" s="537">
        <v>1098167.6330209677</v>
      </c>
    </row>
    <row r="271" spans="1:15">
      <c r="A271" s="227">
        <v>268</v>
      </c>
      <c r="B271" s="530">
        <v>1040131.6230359195</v>
      </c>
      <c r="C271" s="530">
        <v>1085674.8577654068</v>
      </c>
      <c r="D271" s="531">
        <v>1115546.5324200497</v>
      </c>
      <c r="J271" s="659">
        <v>1022557.4514547348</v>
      </c>
      <c r="K271" s="296"/>
      <c r="L271" s="296"/>
      <c r="M271" s="536">
        <v>1040185.6920406128</v>
      </c>
      <c r="N271" s="530">
        <v>1098190.5926929528</v>
      </c>
      <c r="O271" s="537">
        <v>1126049.1218229905</v>
      </c>
    </row>
    <row r="272" spans="1:15">
      <c r="A272" s="227">
        <v>269</v>
      </c>
      <c r="B272" s="530">
        <v>1053390.2375857187</v>
      </c>
      <c r="C272" s="530">
        <v>1080927.6152671152</v>
      </c>
      <c r="D272" s="531">
        <v>1097528.5950947793</v>
      </c>
      <c r="J272" s="659">
        <v>1035816.066004534</v>
      </c>
      <c r="K272" s="296"/>
      <c r="L272" s="296"/>
      <c r="M272" s="536">
        <v>1035417.2525539586</v>
      </c>
      <c r="N272" s="530">
        <v>1093443.3501946612</v>
      </c>
      <c r="O272" s="537">
        <v>1108031.1844977201</v>
      </c>
    </row>
    <row r="273" spans="1:15">
      <c r="A273" s="227">
        <v>270</v>
      </c>
      <c r="B273" s="530">
        <v>1052621.6206629872</v>
      </c>
      <c r="C273" s="530">
        <v>1078810.8738926379</v>
      </c>
      <c r="D273" s="531">
        <v>1100946.7431671047</v>
      </c>
      <c r="J273" s="659">
        <v>1035047.4490818025</v>
      </c>
      <c r="K273" s="296"/>
      <c r="L273" s="296"/>
      <c r="M273" s="536">
        <v>1031524.8143617259</v>
      </c>
      <c r="N273" s="530">
        <v>1091326.6088201839</v>
      </c>
      <c r="O273" s="537">
        <v>1111449.3325700455</v>
      </c>
    </row>
    <row r="274" spans="1:15">
      <c r="A274" s="227">
        <v>271</v>
      </c>
      <c r="B274" s="530">
        <v>1050145.7837647484</v>
      </c>
      <c r="C274" s="530">
        <v>1050633.4225284297</v>
      </c>
      <c r="D274" s="531">
        <v>1100809.0040859515</v>
      </c>
      <c r="J274" s="659">
        <v>1032571.6121835636</v>
      </c>
      <c r="K274" s="296"/>
      <c r="L274" s="296"/>
      <c r="M274" s="536">
        <v>1058738.8512848341</v>
      </c>
      <c r="N274" s="530">
        <v>1063149.1574559757</v>
      </c>
      <c r="O274" s="537">
        <v>1111311.5934888923</v>
      </c>
    </row>
    <row r="275" spans="1:15">
      <c r="A275" s="227">
        <v>272</v>
      </c>
      <c r="B275" s="530">
        <v>1058111.7063673958</v>
      </c>
      <c r="C275" s="530">
        <v>1073613.36709727</v>
      </c>
      <c r="D275" s="531">
        <v>1087045.0653798187</v>
      </c>
      <c r="J275" s="659">
        <v>1133010.4893227087</v>
      </c>
      <c r="K275" s="296"/>
      <c r="L275" s="296"/>
      <c r="M275" s="536">
        <v>1053173.1681225938</v>
      </c>
      <c r="N275" s="530">
        <v>1086129.102024816</v>
      </c>
      <c r="O275" s="537">
        <v>1097547.6547827595</v>
      </c>
    </row>
    <row r="276" spans="1:15">
      <c r="A276" s="227">
        <v>273</v>
      </c>
      <c r="B276" s="530">
        <v>1048019.2487853529</v>
      </c>
      <c r="C276" s="530">
        <v>1054399.3937401583</v>
      </c>
      <c r="D276" s="531">
        <v>1108040.8762392402</v>
      </c>
      <c r="J276" s="659">
        <v>1030445.0772041682</v>
      </c>
      <c r="K276" s="296"/>
      <c r="L276" s="296"/>
      <c r="M276" s="536">
        <v>1062331.1664445647</v>
      </c>
      <c r="N276" s="530">
        <v>1066915.1286677043</v>
      </c>
      <c r="O276" s="537">
        <v>1118543.465642181</v>
      </c>
    </row>
    <row r="277" spans="1:15">
      <c r="A277" s="227">
        <v>274</v>
      </c>
      <c r="B277" s="530">
        <v>1059430.3830945811</v>
      </c>
      <c r="C277" s="530">
        <v>1061239.4243333184</v>
      </c>
      <c r="D277" s="531">
        <v>1092070.3935613541</v>
      </c>
      <c r="J277" s="659">
        <v>1041856.2115133964</v>
      </c>
      <c r="K277" s="296"/>
      <c r="L277" s="296"/>
      <c r="M277" s="536">
        <v>1050576.8395065379</v>
      </c>
      <c r="N277" s="530">
        <v>1073755.1592608644</v>
      </c>
      <c r="O277" s="537">
        <v>1102572.982964295</v>
      </c>
    </row>
    <row r="278" spans="1:15">
      <c r="A278" s="227">
        <v>275</v>
      </c>
      <c r="B278" s="530">
        <v>1036865.1526170878</v>
      </c>
      <c r="C278" s="530">
        <v>1090818.2519807548</v>
      </c>
      <c r="D278" s="531">
        <v>1122340.5613063229</v>
      </c>
      <c r="J278" s="659">
        <v>1019290.9810359031</v>
      </c>
      <c r="K278" s="296"/>
      <c r="L278" s="296"/>
      <c r="M278" s="536">
        <v>1047996.0946344044</v>
      </c>
      <c r="N278" s="530">
        <v>1103333.9869083008</v>
      </c>
      <c r="O278" s="537">
        <v>1132843.1507092637</v>
      </c>
    </row>
    <row r="279" spans="1:15">
      <c r="A279" s="227">
        <v>276</v>
      </c>
      <c r="B279" s="530">
        <v>1060666.9350205355</v>
      </c>
      <c r="C279" s="530">
        <v>1064212.0017324733</v>
      </c>
      <c r="D279" s="531">
        <v>1088094.3220916539</v>
      </c>
      <c r="J279" s="659">
        <v>1043092.7634393508</v>
      </c>
      <c r="K279" s="296"/>
      <c r="L279" s="296"/>
      <c r="M279" s="536">
        <v>1032628.7110292346</v>
      </c>
      <c r="N279" s="530">
        <v>1076727.7366600193</v>
      </c>
      <c r="O279" s="537">
        <v>1098596.9114945948</v>
      </c>
    </row>
    <row r="280" spans="1:15">
      <c r="A280" s="227">
        <v>277</v>
      </c>
      <c r="B280" s="530">
        <v>1080813.2934296066</v>
      </c>
      <c r="C280" s="530">
        <v>1102685.304594184</v>
      </c>
      <c r="D280" s="531">
        <v>1098659.8678849018</v>
      </c>
      <c r="J280" s="659">
        <v>1063239.1218484219</v>
      </c>
      <c r="K280" s="296"/>
      <c r="L280" s="296"/>
      <c r="M280" s="536">
        <v>1048547.2296102373</v>
      </c>
      <c r="N280" s="530">
        <v>1115201.03952173</v>
      </c>
      <c r="O280" s="537">
        <v>1109162.4572878426</v>
      </c>
    </row>
    <row r="281" spans="1:15">
      <c r="A281" s="227">
        <v>278</v>
      </c>
      <c r="B281" s="530">
        <v>1052985.5433232526</v>
      </c>
      <c r="C281" s="530">
        <v>1070366.5173660114</v>
      </c>
      <c r="D281" s="531">
        <v>1151546.9700857676</v>
      </c>
      <c r="J281" s="659">
        <v>1035411.3717420679</v>
      </c>
      <c r="K281" s="296"/>
      <c r="L281" s="296"/>
      <c r="M281" s="536">
        <v>1064704.507689578</v>
      </c>
      <c r="N281" s="530">
        <v>1082882.2522935574</v>
      </c>
      <c r="O281" s="537">
        <v>1162049.5594887084</v>
      </c>
    </row>
    <row r="282" spans="1:15">
      <c r="A282" s="227">
        <v>279</v>
      </c>
      <c r="B282" s="530">
        <v>1058111.7063673958</v>
      </c>
      <c r="C282" s="530">
        <v>1083277.6924454309</v>
      </c>
      <c r="D282" s="531">
        <v>1103690.9071465409</v>
      </c>
      <c r="J282" s="659">
        <v>1101321.5653542185</v>
      </c>
      <c r="K282" s="296"/>
      <c r="L282" s="296"/>
      <c r="M282" s="536">
        <v>1041347.2909669403</v>
      </c>
      <c r="N282" s="530">
        <v>1095793.4273729769</v>
      </c>
      <c r="O282" s="537">
        <v>1114193.4965494818</v>
      </c>
    </row>
    <row r="283" spans="1:15">
      <c r="A283" s="227">
        <v>280</v>
      </c>
      <c r="B283" s="530">
        <v>1058111.7063673958</v>
      </c>
      <c r="C283" s="530">
        <v>1074767.5175697717</v>
      </c>
      <c r="D283" s="531">
        <v>1118340.4418149518</v>
      </c>
      <c r="J283" s="659">
        <v>1066812.2846470443</v>
      </c>
      <c r="K283" s="296"/>
      <c r="L283" s="296"/>
      <c r="M283" s="536">
        <v>1044628.5766116139</v>
      </c>
      <c r="N283" s="530">
        <v>1087283.2524973177</v>
      </c>
      <c r="O283" s="537">
        <v>1128843.0312178927</v>
      </c>
    </row>
    <row r="284" spans="1:15">
      <c r="A284" s="227">
        <v>281</v>
      </c>
      <c r="B284" s="530">
        <v>1071865.1485426782</v>
      </c>
      <c r="C284" s="530">
        <v>1050324.4870211936</v>
      </c>
      <c r="D284" s="531">
        <v>1104296.6038811547</v>
      </c>
      <c r="J284" s="659">
        <v>1054290.9769614935</v>
      </c>
      <c r="K284" s="296"/>
      <c r="L284" s="296"/>
      <c r="M284" s="536">
        <v>1040028.125180534</v>
      </c>
      <c r="N284" s="530">
        <v>1062840.2219487396</v>
      </c>
      <c r="O284" s="537">
        <v>1114799.1932840955</v>
      </c>
    </row>
    <row r="285" spans="1:15">
      <c r="A285" s="227">
        <v>282</v>
      </c>
      <c r="B285" s="530">
        <v>1063634.3252069768</v>
      </c>
      <c r="C285" s="530">
        <v>1116434.1020722445</v>
      </c>
      <c r="D285" s="531">
        <v>1111891.0686831048</v>
      </c>
      <c r="J285" s="659">
        <v>1046060.1536257921</v>
      </c>
      <c r="K285" s="296"/>
      <c r="L285" s="296"/>
      <c r="M285" s="536">
        <v>1059429.0568007887</v>
      </c>
      <c r="N285" s="530">
        <v>1128949.8369997905</v>
      </c>
      <c r="O285" s="537">
        <v>1122393.6580860456</v>
      </c>
    </row>
    <row r="286" spans="1:15">
      <c r="A286" s="227">
        <v>283</v>
      </c>
      <c r="B286" s="530">
        <v>1052910.0046730058</v>
      </c>
      <c r="C286" s="530">
        <v>1074165.6942769545</v>
      </c>
      <c r="D286" s="531">
        <v>1095646.0737728633</v>
      </c>
      <c r="J286" s="659">
        <v>1035335.8330918211</v>
      </c>
      <c r="K286" s="296"/>
      <c r="L286" s="296"/>
      <c r="M286" s="536">
        <v>1038983.5514452442</v>
      </c>
      <c r="N286" s="530">
        <v>1086681.4292045005</v>
      </c>
      <c r="O286" s="537">
        <v>1106148.6631758041</v>
      </c>
    </row>
    <row r="287" spans="1:15">
      <c r="A287" s="227">
        <v>284</v>
      </c>
      <c r="B287" s="530">
        <v>1050567.7126503065</v>
      </c>
      <c r="C287" s="530">
        <v>1078038.7351609895</v>
      </c>
      <c r="D287" s="531">
        <v>1107374.0703530344</v>
      </c>
      <c r="J287" s="659">
        <v>1032993.5410691218</v>
      </c>
      <c r="K287" s="296"/>
      <c r="L287" s="296"/>
      <c r="M287" s="536">
        <v>1049569.7169659561</v>
      </c>
      <c r="N287" s="530">
        <v>1090554.4700885355</v>
      </c>
      <c r="O287" s="537">
        <v>1117876.6597559752</v>
      </c>
    </row>
    <row r="288" spans="1:15">
      <c r="A288" s="227">
        <v>285</v>
      </c>
      <c r="B288" s="530">
        <v>1061337.9415571885</v>
      </c>
      <c r="C288" s="530">
        <v>1086024.9044734435</v>
      </c>
      <c r="D288" s="531">
        <v>1108521.2478572554</v>
      </c>
      <c r="J288" s="659">
        <v>1043763.7699760038</v>
      </c>
      <c r="K288" s="296"/>
      <c r="L288" s="296"/>
      <c r="M288" s="536">
        <v>1050105.8524259673</v>
      </c>
      <c r="N288" s="530">
        <v>1098540.6394009895</v>
      </c>
      <c r="O288" s="537">
        <v>1119023.8372601962</v>
      </c>
    </row>
    <row r="289" spans="1:15">
      <c r="A289" s="227">
        <v>286</v>
      </c>
      <c r="B289" s="530">
        <v>1068930.9379801778</v>
      </c>
      <c r="C289" s="530">
        <v>1101469.2665302458</v>
      </c>
      <c r="D289" s="531">
        <v>1105072.3198184548</v>
      </c>
      <c r="J289" s="659">
        <v>1051356.7663989931</v>
      </c>
      <c r="K289" s="296"/>
      <c r="L289" s="296"/>
      <c r="M289" s="536">
        <v>1041319.4343543199</v>
      </c>
      <c r="N289" s="530">
        <v>1113985.0014577918</v>
      </c>
      <c r="O289" s="537">
        <v>1115574.9092213956</v>
      </c>
    </row>
    <row r="290" spans="1:15">
      <c r="A290" s="227">
        <v>287</v>
      </c>
      <c r="B290" s="530">
        <v>1062516.6573329999</v>
      </c>
      <c r="C290" s="530">
        <v>1073279.855562683</v>
      </c>
      <c r="D290" s="531">
        <v>1125743.3982017795</v>
      </c>
      <c r="J290" s="659">
        <v>1044942.4857518151</v>
      </c>
      <c r="K290" s="296"/>
      <c r="L290" s="296"/>
      <c r="M290" s="536">
        <v>1045630.3965008574</v>
      </c>
      <c r="N290" s="530">
        <v>1085795.590490229</v>
      </c>
      <c r="O290" s="537">
        <v>1136245.9876047203</v>
      </c>
    </row>
    <row r="291" spans="1:15">
      <c r="A291" s="227">
        <v>288</v>
      </c>
      <c r="B291" s="530">
        <v>1064308.161495304</v>
      </c>
      <c r="C291" s="530">
        <v>1066810.956107246</v>
      </c>
      <c r="D291" s="531">
        <v>1120407.5988443608</v>
      </c>
      <c r="J291" s="659">
        <v>1046733.9899141192</v>
      </c>
      <c r="K291" s="296"/>
      <c r="L291" s="296"/>
      <c r="M291" s="536">
        <v>1039502.7412643721</v>
      </c>
      <c r="N291" s="530">
        <v>1079326.691034792</v>
      </c>
      <c r="O291" s="537">
        <v>1130910.1882473016</v>
      </c>
    </row>
    <row r="292" spans="1:15">
      <c r="A292" s="227">
        <v>289</v>
      </c>
      <c r="B292" s="530">
        <v>1078502.7481725495</v>
      </c>
      <c r="C292" s="530">
        <v>1066659.8508429062</v>
      </c>
      <c r="D292" s="531">
        <v>1105340.9139595649</v>
      </c>
      <c r="J292" s="659">
        <v>1060928.5765913648</v>
      </c>
      <c r="K292" s="296"/>
      <c r="L292" s="296"/>
      <c r="M292" s="536">
        <v>1049568.3279235065</v>
      </c>
      <c r="N292" s="530">
        <v>1079175.5857704522</v>
      </c>
      <c r="O292" s="537">
        <v>1115843.5033625057</v>
      </c>
    </row>
    <row r="293" spans="1:15">
      <c r="A293" s="227">
        <v>290</v>
      </c>
      <c r="B293" s="530">
        <v>1042143.7228065622</v>
      </c>
      <c r="C293" s="530">
        <v>1083908.2178328377</v>
      </c>
      <c r="D293" s="531">
        <v>1089739.6125881781</v>
      </c>
      <c r="J293" s="659">
        <v>1024569.5512253775</v>
      </c>
      <c r="K293" s="296"/>
      <c r="L293" s="296"/>
      <c r="M293" s="536">
        <v>1052041.2271399845</v>
      </c>
      <c r="N293" s="530">
        <v>1096423.9527603837</v>
      </c>
      <c r="O293" s="537">
        <v>1100242.201991119</v>
      </c>
    </row>
    <row r="294" spans="1:15">
      <c r="A294" s="227">
        <v>291</v>
      </c>
      <c r="B294" s="530">
        <v>1066144.8147385905</v>
      </c>
      <c r="C294" s="530">
        <v>1065267.9762363371</v>
      </c>
      <c r="D294" s="531">
        <v>1112876.7260211671</v>
      </c>
      <c r="J294" s="659">
        <v>1048570.6431574058</v>
      </c>
      <c r="K294" s="296"/>
      <c r="L294" s="296"/>
      <c r="M294" s="536">
        <v>1039383.7806838173</v>
      </c>
      <c r="N294" s="530">
        <v>1077783.7111638831</v>
      </c>
      <c r="O294" s="537">
        <v>1123379.3154241079</v>
      </c>
    </row>
    <row r="295" spans="1:15">
      <c r="A295" s="227">
        <v>292</v>
      </c>
      <c r="B295" s="530">
        <v>1060641.7097064608</v>
      </c>
      <c r="C295" s="530">
        <v>1092938.9074931915</v>
      </c>
      <c r="D295" s="531">
        <v>1113180.6442304843</v>
      </c>
      <c r="J295" s="659">
        <v>1043067.5381252761</v>
      </c>
      <c r="K295" s="296"/>
      <c r="L295" s="296"/>
      <c r="M295" s="536">
        <v>1031856.8231135645</v>
      </c>
      <c r="N295" s="530">
        <v>1105454.6424207375</v>
      </c>
      <c r="O295" s="537">
        <v>1123683.2336334251</v>
      </c>
    </row>
    <row r="296" spans="1:15">
      <c r="A296" s="227">
        <v>293</v>
      </c>
      <c r="B296" s="530">
        <v>1058111.7063673958</v>
      </c>
      <c r="C296" s="530">
        <v>1061794.1330173421</v>
      </c>
      <c r="D296" s="531">
        <v>1103735.456171361</v>
      </c>
      <c r="J296" s="659">
        <v>1175467.6489567629</v>
      </c>
      <c r="K296" s="296"/>
      <c r="L296" s="296"/>
      <c r="M296" s="536">
        <v>1022993.5013960286</v>
      </c>
      <c r="N296" s="530">
        <v>1074309.8679448881</v>
      </c>
      <c r="O296" s="537">
        <v>1114238.0455743019</v>
      </c>
    </row>
    <row r="297" spans="1:15">
      <c r="A297" s="227">
        <v>294</v>
      </c>
      <c r="B297" s="530">
        <v>1047105.0509633244</v>
      </c>
      <c r="C297" s="530">
        <v>1051362.9651247708</v>
      </c>
      <c r="D297" s="531">
        <v>1108874.6293843356</v>
      </c>
      <c r="J297" s="659">
        <v>1029530.8793821397</v>
      </c>
      <c r="K297" s="296"/>
      <c r="L297" s="296"/>
      <c r="M297" s="536">
        <v>1062515.122953278</v>
      </c>
      <c r="N297" s="530">
        <v>1063878.7000523168</v>
      </c>
      <c r="O297" s="537">
        <v>1119377.2187872764</v>
      </c>
    </row>
    <row r="298" spans="1:15">
      <c r="A298" s="227">
        <v>295</v>
      </c>
      <c r="B298" s="530">
        <v>1059475.260770797</v>
      </c>
      <c r="C298" s="530">
        <v>1078144.2278088361</v>
      </c>
      <c r="D298" s="531">
        <v>1086950.2466876442</v>
      </c>
      <c r="J298" s="659">
        <v>1041901.0891896123</v>
      </c>
      <c r="K298" s="296"/>
      <c r="L298" s="296"/>
      <c r="M298" s="536">
        <v>1047457.9813585866</v>
      </c>
      <c r="N298" s="530">
        <v>1090659.9627363821</v>
      </c>
      <c r="O298" s="537">
        <v>1097452.836090585</v>
      </c>
    </row>
    <row r="299" spans="1:15">
      <c r="A299" s="227">
        <v>296</v>
      </c>
      <c r="B299" s="530">
        <v>1061549.5709986223</v>
      </c>
      <c r="C299" s="530">
        <v>1078469.4292323177</v>
      </c>
      <c r="D299" s="531">
        <v>1099970.3819471921</v>
      </c>
      <c r="J299" s="659">
        <v>1043975.3994174376</v>
      </c>
      <c r="K299" s="296"/>
      <c r="L299" s="296"/>
      <c r="M299" s="536">
        <v>1038590.8993135751</v>
      </c>
      <c r="N299" s="530">
        <v>1090985.1641598637</v>
      </c>
      <c r="O299" s="537">
        <v>1110472.971350133</v>
      </c>
    </row>
    <row r="300" spans="1:15">
      <c r="A300" s="227">
        <v>297</v>
      </c>
      <c r="B300" s="530">
        <v>1058111.7063673958</v>
      </c>
      <c r="C300" s="530">
        <v>1092672.2685517098</v>
      </c>
      <c r="D300" s="531">
        <v>1111825.8395734227</v>
      </c>
      <c r="J300" s="659">
        <v>1076423.4382774343</v>
      </c>
      <c r="K300" s="296"/>
      <c r="L300" s="296"/>
      <c r="M300" s="536">
        <v>1046152.9225330075</v>
      </c>
      <c r="N300" s="530">
        <v>1105188.0034792558</v>
      </c>
      <c r="O300" s="537">
        <v>1122328.4289763635</v>
      </c>
    </row>
    <row r="301" spans="1:15">
      <c r="A301" s="227">
        <v>298</v>
      </c>
      <c r="B301" s="530">
        <v>1046851.3380147079</v>
      </c>
      <c r="C301" s="530">
        <v>1086571.733548461</v>
      </c>
      <c r="D301" s="531">
        <v>1106283.8249974954</v>
      </c>
      <c r="J301" s="659">
        <v>1029277.1664335232</v>
      </c>
      <c r="K301" s="296"/>
      <c r="L301" s="296"/>
      <c r="M301" s="536">
        <v>1040348.620916036</v>
      </c>
      <c r="N301" s="530">
        <v>1099087.468476007</v>
      </c>
      <c r="O301" s="537">
        <v>1116786.4144004362</v>
      </c>
    </row>
    <row r="302" spans="1:15">
      <c r="A302" s="227">
        <v>299</v>
      </c>
      <c r="B302" s="530">
        <v>1041322.1901672806</v>
      </c>
      <c r="C302" s="530">
        <v>1056551.8722791388</v>
      </c>
      <c r="D302" s="531">
        <v>1096157.2945828405</v>
      </c>
      <c r="J302" s="659">
        <v>1023748.0185860959</v>
      </c>
      <c r="K302" s="296"/>
      <c r="L302" s="296"/>
      <c r="M302" s="536">
        <v>1053847.4436305517</v>
      </c>
      <c r="N302" s="530">
        <v>1069067.6072066848</v>
      </c>
      <c r="O302" s="537">
        <v>1106659.8839857813</v>
      </c>
    </row>
    <row r="303" spans="1:15">
      <c r="A303" s="227">
        <v>300</v>
      </c>
      <c r="B303" s="530">
        <v>1073263.4220234177</v>
      </c>
      <c r="C303" s="530">
        <v>1075760.2493432988</v>
      </c>
      <c r="D303" s="531">
        <v>1111249.2758540865</v>
      </c>
      <c r="J303" s="659">
        <v>1055689.2504422329</v>
      </c>
      <c r="K303" s="296"/>
      <c r="L303" s="296"/>
      <c r="M303" s="536">
        <v>1033652.1697254746</v>
      </c>
      <c r="N303" s="530">
        <v>1088275.9842708448</v>
      </c>
      <c r="O303" s="537">
        <v>1121751.8652570273</v>
      </c>
    </row>
    <row r="304" spans="1:15">
      <c r="A304" s="227">
        <v>301</v>
      </c>
      <c r="B304" s="530">
        <v>1057112.524009869</v>
      </c>
      <c r="C304" s="530">
        <v>1074501.6168745561</v>
      </c>
      <c r="D304" s="531">
        <v>1106563.9214591514</v>
      </c>
      <c r="J304" s="659">
        <v>1039538.3524286842</v>
      </c>
      <c r="K304" s="296"/>
      <c r="L304" s="296"/>
      <c r="M304" s="536">
        <v>1050701.9197590887</v>
      </c>
      <c r="N304" s="530">
        <v>1087017.3518021021</v>
      </c>
      <c r="O304" s="537">
        <v>1117066.5108620923</v>
      </c>
    </row>
    <row r="305" spans="1:15">
      <c r="A305" s="227">
        <v>302</v>
      </c>
      <c r="B305" s="530">
        <v>1043805.4573935505</v>
      </c>
      <c r="C305" s="530">
        <v>1082683.5001754081</v>
      </c>
      <c r="D305" s="531">
        <v>1126628.8353536655</v>
      </c>
      <c r="J305" s="659">
        <v>1026231.2858123658</v>
      </c>
      <c r="K305" s="296"/>
      <c r="L305" s="296"/>
      <c r="M305" s="536">
        <v>1033418.3688548143</v>
      </c>
      <c r="N305" s="530">
        <v>1095199.2351029541</v>
      </c>
      <c r="O305" s="537">
        <v>1137131.4247566063</v>
      </c>
    </row>
    <row r="306" spans="1:15">
      <c r="A306" s="227">
        <v>303</v>
      </c>
      <c r="B306" s="530">
        <v>1055706.5791783468</v>
      </c>
      <c r="C306" s="530">
        <v>1077824.813997115</v>
      </c>
      <c r="D306" s="531">
        <v>1109062.9623191573</v>
      </c>
      <c r="J306" s="659">
        <v>1038132.4075971621</v>
      </c>
      <c r="K306" s="296"/>
      <c r="L306" s="296"/>
      <c r="M306" s="536">
        <v>1060098.7208979353</v>
      </c>
      <c r="N306" s="530">
        <v>1090340.548924661</v>
      </c>
      <c r="O306" s="537">
        <v>1119565.5517220981</v>
      </c>
    </row>
    <row r="307" spans="1:15">
      <c r="A307" s="227">
        <v>304</v>
      </c>
      <c r="B307" s="530">
        <v>1069341.9636509016</v>
      </c>
      <c r="C307" s="530">
        <v>1114570.9878553015</v>
      </c>
      <c r="D307" s="531">
        <v>1126186.886289513</v>
      </c>
      <c r="J307" s="659">
        <v>1051767.7920697168</v>
      </c>
      <c r="K307" s="296"/>
      <c r="L307" s="296"/>
      <c r="M307" s="536">
        <v>1044661.6766158689</v>
      </c>
      <c r="N307" s="530">
        <v>1127086.7227828475</v>
      </c>
      <c r="O307" s="537">
        <v>1136689.4756924538</v>
      </c>
    </row>
    <row r="308" spans="1:15">
      <c r="A308" s="227">
        <v>305</v>
      </c>
      <c r="B308" s="530">
        <v>1048994.5039297356</v>
      </c>
      <c r="C308" s="530">
        <v>1062357.588586722</v>
      </c>
      <c r="D308" s="531">
        <v>1097788.5998754271</v>
      </c>
      <c r="J308" s="659">
        <v>1031420.3323485508</v>
      </c>
      <c r="K308" s="296"/>
      <c r="L308" s="296"/>
      <c r="M308" s="536">
        <v>1039939.4043648248</v>
      </c>
      <c r="N308" s="530">
        <v>1074873.323514268</v>
      </c>
      <c r="O308" s="537">
        <v>1108291.1892783679</v>
      </c>
    </row>
    <row r="309" spans="1:15">
      <c r="A309" s="227">
        <v>306</v>
      </c>
      <c r="B309" s="530">
        <v>1071224.1189965988</v>
      </c>
      <c r="C309" s="530">
        <v>1067327.757952075</v>
      </c>
      <c r="D309" s="531">
        <v>1123133.5177463251</v>
      </c>
      <c r="J309" s="659">
        <v>1053649.947415414</v>
      </c>
      <c r="K309" s="296"/>
      <c r="L309" s="296"/>
      <c r="M309" s="536">
        <v>1050379.4180995973</v>
      </c>
      <c r="N309" s="530">
        <v>1079843.492879621</v>
      </c>
      <c r="O309" s="537">
        <v>1133636.1071492659</v>
      </c>
    </row>
    <row r="310" spans="1:15">
      <c r="A310" s="227">
        <v>307</v>
      </c>
      <c r="B310" s="530">
        <v>1061104.7175416299</v>
      </c>
      <c r="C310" s="530">
        <v>1066127.645351971</v>
      </c>
      <c r="D310" s="531">
        <v>1102303.9450484142</v>
      </c>
      <c r="J310" s="659">
        <v>1043530.5459604452</v>
      </c>
      <c r="K310" s="296"/>
      <c r="L310" s="296"/>
      <c r="M310" s="536">
        <v>1057662.775657455</v>
      </c>
      <c r="N310" s="530">
        <v>1078643.380279517</v>
      </c>
      <c r="O310" s="537">
        <v>1112806.534451355</v>
      </c>
    </row>
    <row r="311" spans="1:15">
      <c r="A311" s="227">
        <v>308</v>
      </c>
      <c r="B311" s="530">
        <v>1074153.7119507894</v>
      </c>
      <c r="C311" s="530">
        <v>1089209.4575980443</v>
      </c>
      <c r="D311" s="531">
        <v>1095992.9987847726</v>
      </c>
      <c r="J311" s="659">
        <v>1056579.5403696047</v>
      </c>
      <c r="K311" s="296"/>
      <c r="L311" s="296"/>
      <c r="M311" s="536">
        <v>1039327.0301270653</v>
      </c>
      <c r="N311" s="530">
        <v>1101725.1925255903</v>
      </c>
      <c r="O311" s="537">
        <v>1106495.5881877134</v>
      </c>
    </row>
    <row r="312" spans="1:15">
      <c r="A312" s="227">
        <v>309</v>
      </c>
      <c r="B312" s="530">
        <v>1069827.533749775</v>
      </c>
      <c r="C312" s="530">
        <v>1079246.1600608414</v>
      </c>
      <c r="D312" s="531">
        <v>1126035.5134667498</v>
      </c>
      <c r="J312" s="659">
        <v>1052253.3621685903</v>
      </c>
      <c r="K312" s="296"/>
      <c r="L312" s="296"/>
      <c r="M312" s="536">
        <v>1022743.9540475045</v>
      </c>
      <c r="N312" s="530">
        <v>1091761.8949883874</v>
      </c>
      <c r="O312" s="537">
        <v>1136538.1028696906</v>
      </c>
    </row>
    <row r="313" spans="1:15">
      <c r="A313" s="227">
        <v>310</v>
      </c>
      <c r="B313" s="530">
        <v>1045944.9459464879</v>
      </c>
      <c r="C313" s="530">
        <v>1086758.0250769574</v>
      </c>
      <c r="D313" s="531">
        <v>1116879.7104588703</v>
      </c>
      <c r="J313" s="659">
        <v>1028370.7743653032</v>
      </c>
      <c r="K313" s="296"/>
      <c r="L313" s="296"/>
      <c r="M313" s="536">
        <v>1055376.6625522845</v>
      </c>
      <c r="N313" s="530">
        <v>1099273.7600045034</v>
      </c>
      <c r="O313" s="537">
        <v>1127382.2998618111</v>
      </c>
    </row>
    <row r="314" spans="1:15">
      <c r="A314" s="227">
        <v>311</v>
      </c>
      <c r="B314" s="530">
        <v>1058111.7063673958</v>
      </c>
      <c r="C314" s="530">
        <v>1059540.231098498</v>
      </c>
      <c r="D314" s="531">
        <v>1111927.2384987299</v>
      </c>
      <c r="J314" s="659">
        <v>1090210.6294717479</v>
      </c>
      <c r="K314" s="296"/>
      <c r="L314" s="296"/>
      <c r="M314" s="536">
        <v>1040595.7217993969</v>
      </c>
      <c r="N314" s="530">
        <v>1072055.966026044</v>
      </c>
      <c r="O314" s="537">
        <v>1122429.8279016707</v>
      </c>
    </row>
    <row r="315" spans="1:15">
      <c r="A315" s="227">
        <v>312</v>
      </c>
      <c r="B315" s="530">
        <v>1037682.6889832513</v>
      </c>
      <c r="C315" s="530">
        <v>1067803.6537882246</v>
      </c>
      <c r="D315" s="531">
        <v>1089637.2742390048</v>
      </c>
      <c r="J315" s="659">
        <v>1020108.5174020666</v>
      </c>
      <c r="K315" s="296"/>
      <c r="L315" s="296"/>
      <c r="M315" s="536">
        <v>1045978.4650252928</v>
      </c>
      <c r="N315" s="530">
        <v>1080319.3887157706</v>
      </c>
      <c r="O315" s="537">
        <v>1100139.8636419456</v>
      </c>
    </row>
    <row r="316" spans="1:15">
      <c r="A316" s="227">
        <v>313</v>
      </c>
      <c r="B316" s="530">
        <v>1055331.812699422</v>
      </c>
      <c r="C316" s="530">
        <v>1098688.0943076597</v>
      </c>
      <c r="D316" s="531">
        <v>1125725.6987221946</v>
      </c>
      <c r="J316" s="659">
        <v>1037757.6411182373</v>
      </c>
      <c r="K316" s="296"/>
      <c r="L316" s="296"/>
      <c r="M316" s="536">
        <v>1046268.9333843064</v>
      </c>
      <c r="N316" s="530">
        <v>1111203.8292352057</v>
      </c>
      <c r="O316" s="537">
        <v>1136228.2881251355</v>
      </c>
    </row>
    <row r="317" spans="1:15">
      <c r="A317" s="227">
        <v>314</v>
      </c>
      <c r="B317" s="530">
        <v>1055360.9628600273</v>
      </c>
      <c r="C317" s="530">
        <v>1071031.4305719195</v>
      </c>
      <c r="D317" s="531">
        <v>1104883.467951854</v>
      </c>
      <c r="J317" s="659">
        <v>1037786.7912788426</v>
      </c>
      <c r="K317" s="296"/>
      <c r="L317" s="296"/>
      <c r="M317" s="536">
        <v>1047386.03096417</v>
      </c>
      <c r="N317" s="530">
        <v>1083547.1654994655</v>
      </c>
      <c r="O317" s="537">
        <v>1115386.0573547948</v>
      </c>
    </row>
    <row r="318" spans="1:15">
      <c r="A318" s="227">
        <v>315</v>
      </c>
      <c r="B318" s="530">
        <v>1053028.6487584277</v>
      </c>
      <c r="C318" s="530">
        <v>1059281.4477171632</v>
      </c>
      <c r="D318" s="531">
        <v>1098093.0938614954</v>
      </c>
      <c r="J318" s="659">
        <v>1035454.477177243</v>
      </c>
      <c r="K318" s="296"/>
      <c r="L318" s="296"/>
      <c r="M318" s="536">
        <v>1059048.4780325277</v>
      </c>
      <c r="N318" s="530">
        <v>1071797.1826447092</v>
      </c>
      <c r="O318" s="537">
        <v>1108595.6832644362</v>
      </c>
    </row>
    <row r="319" spans="1:15">
      <c r="A319" s="227">
        <v>316</v>
      </c>
      <c r="B319" s="530">
        <v>1050956.3269792357</v>
      </c>
      <c r="C319" s="530">
        <v>1075043.5686590844</v>
      </c>
      <c r="D319" s="531">
        <v>1100130.471287837</v>
      </c>
      <c r="J319" s="659">
        <v>1033382.1553980511</v>
      </c>
      <c r="K319" s="296"/>
      <c r="L319" s="296"/>
      <c r="M319" s="536">
        <v>1048438.5219560219</v>
      </c>
      <c r="N319" s="530">
        <v>1087559.3035866304</v>
      </c>
      <c r="O319" s="537">
        <v>1110633.0606907778</v>
      </c>
    </row>
    <row r="320" spans="1:15">
      <c r="A320" s="227">
        <v>317</v>
      </c>
      <c r="B320" s="530">
        <v>1058111.7063673958</v>
      </c>
      <c r="C320" s="530">
        <v>1075511.7147439502</v>
      </c>
      <c r="D320" s="531">
        <v>1093673.6283352396</v>
      </c>
      <c r="J320" s="659">
        <v>1131659.1773984884</v>
      </c>
      <c r="K320" s="296"/>
      <c r="L320" s="296"/>
      <c r="M320" s="536">
        <v>1049410.15573041</v>
      </c>
      <c r="N320" s="530">
        <v>1088027.4496714962</v>
      </c>
      <c r="O320" s="537">
        <v>1104176.2177381804</v>
      </c>
    </row>
    <row r="321" spans="1:15">
      <c r="A321" s="227">
        <v>318</v>
      </c>
      <c r="B321" s="530">
        <v>1045748.3608122293</v>
      </c>
      <c r="C321" s="530">
        <v>1068160.4025221134</v>
      </c>
      <c r="D321" s="531">
        <v>1091570.4856735305</v>
      </c>
      <c r="J321" s="659">
        <v>1028174.1892310446</v>
      </c>
      <c r="K321" s="296"/>
      <c r="L321" s="296"/>
      <c r="M321" s="536">
        <v>1047112.2226050813</v>
      </c>
      <c r="N321" s="530">
        <v>1080676.1374496594</v>
      </c>
      <c r="O321" s="537">
        <v>1102073.0750764713</v>
      </c>
    </row>
    <row r="322" spans="1:15">
      <c r="A322" s="227">
        <v>319</v>
      </c>
      <c r="B322" s="530">
        <v>1058496.038482446</v>
      </c>
      <c r="C322" s="530">
        <v>1089599.4594105757</v>
      </c>
      <c r="D322" s="531">
        <v>1095269.515461202</v>
      </c>
      <c r="J322" s="659">
        <v>1040921.8669012613</v>
      </c>
      <c r="K322" s="296"/>
      <c r="L322" s="296"/>
      <c r="M322" s="536">
        <v>1032063.3279112712</v>
      </c>
      <c r="N322" s="530">
        <v>1102115.1943381217</v>
      </c>
      <c r="O322" s="537">
        <v>1105772.1048641428</v>
      </c>
    </row>
    <row r="323" spans="1:15">
      <c r="A323" s="227">
        <v>320</v>
      </c>
      <c r="B323" s="530">
        <v>1062584.1474441881</v>
      </c>
      <c r="C323" s="530">
        <v>1090486.7302008832</v>
      </c>
      <c r="D323" s="531">
        <v>1098939.1734071821</v>
      </c>
      <c r="J323" s="659">
        <v>1045009.9758630034</v>
      </c>
      <c r="K323" s="296"/>
      <c r="L323" s="296"/>
      <c r="M323" s="536">
        <v>1020144.8651594875</v>
      </c>
      <c r="N323" s="530">
        <v>1103002.4651284292</v>
      </c>
      <c r="O323" s="537">
        <v>1109441.7628101229</v>
      </c>
    </row>
    <row r="324" spans="1:15">
      <c r="A324" s="227">
        <v>321</v>
      </c>
      <c r="B324" s="530">
        <v>1040157.8379480698</v>
      </c>
      <c r="C324" s="530">
        <v>1083303.768950165</v>
      </c>
      <c r="D324" s="531">
        <v>1100433.5129514234</v>
      </c>
      <c r="J324" s="659">
        <v>1022583.6663668851</v>
      </c>
      <c r="K324" s="296"/>
      <c r="L324" s="296"/>
      <c r="M324" s="536">
        <v>1038434.8024271199</v>
      </c>
      <c r="N324" s="530">
        <v>1095819.503877711</v>
      </c>
      <c r="O324" s="537">
        <v>1110936.1023543642</v>
      </c>
    </row>
    <row r="325" spans="1:15">
      <c r="A325" s="227">
        <v>322</v>
      </c>
      <c r="B325" s="530">
        <v>1025822.1482756271</v>
      </c>
      <c r="C325" s="530">
        <v>1100650.817047101</v>
      </c>
      <c r="D325" s="531">
        <v>1121776.4994868096</v>
      </c>
      <c r="J325" s="659">
        <v>1008247.9766944423</v>
      </c>
      <c r="K325" s="296"/>
      <c r="L325" s="296"/>
      <c r="M325" s="536">
        <v>1032297.1510335658</v>
      </c>
      <c r="N325" s="530">
        <v>1113166.551974647</v>
      </c>
      <c r="O325" s="537">
        <v>1132279.0888897504</v>
      </c>
    </row>
    <row r="326" spans="1:15">
      <c r="A326" s="227">
        <v>323</v>
      </c>
      <c r="B326" s="530">
        <v>1050346.2680203952</v>
      </c>
      <c r="C326" s="530">
        <v>1070830.8854949917</v>
      </c>
      <c r="D326" s="531">
        <v>1086239.1622124407</v>
      </c>
      <c r="J326" s="659">
        <v>1032772.0964392105</v>
      </c>
      <c r="K326" s="296"/>
      <c r="L326" s="296"/>
      <c r="M326" s="536">
        <v>1054316.5516213556</v>
      </c>
      <c r="N326" s="530">
        <v>1083346.6204225377</v>
      </c>
      <c r="O326" s="537">
        <v>1096741.7516153816</v>
      </c>
    </row>
    <row r="327" spans="1:15">
      <c r="A327" s="227">
        <v>324</v>
      </c>
      <c r="B327" s="530">
        <v>1070397.1609831643</v>
      </c>
      <c r="C327" s="530">
        <v>1106221.5409523284</v>
      </c>
      <c r="D327" s="531">
        <v>1126136.6291565499</v>
      </c>
      <c r="J327" s="659">
        <v>1052822.9894019796</v>
      </c>
      <c r="K327" s="296"/>
      <c r="L327" s="296"/>
      <c r="M327" s="536">
        <v>1057223.3021184898</v>
      </c>
      <c r="N327" s="530">
        <v>1118737.2758798744</v>
      </c>
      <c r="O327" s="537">
        <v>1136639.2185594907</v>
      </c>
    </row>
    <row r="328" spans="1:15">
      <c r="A328" s="227">
        <v>325</v>
      </c>
      <c r="B328" s="530">
        <v>1052205.1917924664</v>
      </c>
      <c r="C328" s="530">
        <v>1067266.7349889006</v>
      </c>
      <c r="D328" s="531">
        <v>1106268.2874251935</v>
      </c>
      <c r="J328" s="659">
        <v>1034631.0202112817</v>
      </c>
      <c r="K328" s="296"/>
      <c r="L328" s="296"/>
      <c r="M328" s="536">
        <v>1056070.8634616546</v>
      </c>
      <c r="N328" s="530">
        <v>1079782.4699164466</v>
      </c>
      <c r="O328" s="537">
        <v>1116770.8768281343</v>
      </c>
    </row>
    <row r="329" spans="1:15">
      <c r="A329" s="227">
        <v>326</v>
      </c>
      <c r="B329" s="530">
        <v>1049932.4929418562</v>
      </c>
      <c r="C329" s="530">
        <v>1058824.8747154584</v>
      </c>
      <c r="D329" s="531">
        <v>1132311.9196918963</v>
      </c>
      <c r="J329" s="659">
        <v>1032358.3213606714</v>
      </c>
      <c r="K329" s="296"/>
      <c r="L329" s="296"/>
      <c r="M329" s="536">
        <v>1023937.2350121435</v>
      </c>
      <c r="N329" s="530">
        <v>1071340.6096430044</v>
      </c>
      <c r="O329" s="537">
        <v>1142814.5090948371</v>
      </c>
    </row>
    <row r="330" spans="1:15">
      <c r="A330" s="227">
        <v>327</v>
      </c>
      <c r="B330" s="530">
        <v>1069432.5791576128</v>
      </c>
      <c r="C330" s="530">
        <v>1068385.6686435547</v>
      </c>
      <c r="D330" s="531">
        <v>1086283.9419820148</v>
      </c>
      <c r="J330" s="659">
        <v>1051858.407576428</v>
      </c>
      <c r="K330" s="296"/>
      <c r="L330" s="296"/>
      <c r="M330" s="536">
        <v>1039746.6838497301</v>
      </c>
      <c r="N330" s="530">
        <v>1080901.4035711007</v>
      </c>
      <c r="O330" s="537">
        <v>1096786.5313849556</v>
      </c>
    </row>
    <row r="331" spans="1:15">
      <c r="A331" s="227">
        <v>328</v>
      </c>
      <c r="B331" s="530">
        <v>1069845.1231202611</v>
      </c>
      <c r="C331" s="530">
        <v>1057189.1331254751</v>
      </c>
      <c r="D331" s="531">
        <v>1095117.5479739802</v>
      </c>
      <c r="J331" s="659">
        <v>1052270.9515390764</v>
      </c>
      <c r="K331" s="296"/>
      <c r="L331" s="296"/>
      <c r="M331" s="536">
        <v>1053823.9603447574</v>
      </c>
      <c r="N331" s="530">
        <v>1069704.8680530211</v>
      </c>
      <c r="O331" s="537">
        <v>1105620.137376921</v>
      </c>
    </row>
    <row r="332" spans="1:15">
      <c r="A332" s="227">
        <v>329</v>
      </c>
      <c r="B332" s="530">
        <v>1080897.9360201382</v>
      </c>
      <c r="C332" s="530">
        <v>1067900.0269166038</v>
      </c>
      <c r="D332" s="531">
        <v>1100076.3221837429</v>
      </c>
      <c r="J332" s="659">
        <v>1063323.7644389535</v>
      </c>
      <c r="K332" s="296"/>
      <c r="L332" s="296"/>
      <c r="M332" s="536">
        <v>1055503.6728302627</v>
      </c>
      <c r="N332" s="530">
        <v>1080415.7618441498</v>
      </c>
      <c r="O332" s="537">
        <v>1110578.9115866837</v>
      </c>
    </row>
    <row r="333" spans="1:15">
      <c r="A333" s="227">
        <v>330</v>
      </c>
      <c r="B333" s="530">
        <v>1045305.5648400433</v>
      </c>
      <c r="C333" s="530">
        <v>1064936.303294742</v>
      </c>
      <c r="D333" s="531">
        <v>1100766.4326381581</v>
      </c>
      <c r="J333" s="659">
        <v>1027731.3932588586</v>
      </c>
      <c r="K333" s="296"/>
      <c r="L333" s="296"/>
      <c r="M333" s="536">
        <v>1038112.3680754869</v>
      </c>
      <c r="N333" s="530">
        <v>1077452.038222288</v>
      </c>
      <c r="O333" s="537">
        <v>1111269.0220410989</v>
      </c>
    </row>
    <row r="334" spans="1:15">
      <c r="A334" s="227">
        <v>331</v>
      </c>
      <c r="B334" s="530">
        <v>1059408.2530920126</v>
      </c>
      <c r="C334" s="530">
        <v>1069682.3077951712</v>
      </c>
      <c r="D334" s="531">
        <v>1112073.3587370694</v>
      </c>
      <c r="J334" s="659">
        <v>1041834.0815108279</v>
      </c>
      <c r="K334" s="296"/>
      <c r="L334" s="296"/>
      <c r="M334" s="536">
        <v>1051600.2427156768</v>
      </c>
      <c r="N334" s="530">
        <v>1082198.0427227172</v>
      </c>
      <c r="O334" s="537">
        <v>1122575.9481400102</v>
      </c>
    </row>
    <row r="335" spans="1:15">
      <c r="A335" s="227">
        <v>332</v>
      </c>
      <c r="B335" s="530">
        <v>1054301.2366564134</v>
      </c>
      <c r="C335" s="530">
        <v>1073726.7078987993</v>
      </c>
      <c r="D335" s="531">
        <v>1112243.6672798391</v>
      </c>
      <c r="J335" s="659">
        <v>1036727.0650752287</v>
      </c>
      <c r="K335" s="296"/>
      <c r="L335" s="296"/>
      <c r="M335" s="536">
        <v>1037489.3069654101</v>
      </c>
      <c r="N335" s="530">
        <v>1086242.4428263453</v>
      </c>
      <c r="O335" s="537">
        <v>1122746.2566827799</v>
      </c>
    </row>
    <row r="336" spans="1:15">
      <c r="A336" s="227">
        <v>333</v>
      </c>
      <c r="B336" s="530">
        <v>1058430.1527444201</v>
      </c>
      <c r="C336" s="530">
        <v>1061106.2645324294</v>
      </c>
      <c r="D336" s="531">
        <v>1108372.8537988812</v>
      </c>
      <c r="J336" s="659">
        <v>1040855.9811632354</v>
      </c>
      <c r="K336" s="296"/>
      <c r="L336" s="296"/>
      <c r="M336" s="536">
        <v>1050008.0849788128</v>
      </c>
      <c r="N336" s="530">
        <v>1073621.9994599754</v>
      </c>
      <c r="O336" s="537">
        <v>1118875.443201822</v>
      </c>
    </row>
    <row r="337" spans="1:15">
      <c r="A337" s="227">
        <v>334</v>
      </c>
      <c r="B337" s="530">
        <v>1042196.4106538702</v>
      </c>
      <c r="C337" s="530">
        <v>1073977.5233852891</v>
      </c>
      <c r="D337" s="531">
        <v>1084616.7503685353</v>
      </c>
      <c r="J337" s="659">
        <v>1024622.2390726855</v>
      </c>
      <c r="K337" s="296"/>
      <c r="L337" s="296"/>
      <c r="M337" s="536">
        <v>1040920.9260868814</v>
      </c>
      <c r="N337" s="530">
        <v>1086493.2583128351</v>
      </c>
      <c r="O337" s="537">
        <v>1095119.3397714761</v>
      </c>
    </row>
    <row r="338" spans="1:15">
      <c r="A338" s="227">
        <v>335</v>
      </c>
      <c r="B338" s="530">
        <v>1069115.1673991792</v>
      </c>
      <c r="C338" s="530">
        <v>1103954.6864838919</v>
      </c>
      <c r="D338" s="531">
        <v>1087148.9410664442</v>
      </c>
      <c r="J338" s="659">
        <v>1051540.9958179945</v>
      </c>
      <c r="K338" s="296"/>
      <c r="L338" s="296"/>
      <c r="M338" s="536">
        <v>1026016.7632853911</v>
      </c>
      <c r="N338" s="530">
        <v>1116470.4214114379</v>
      </c>
      <c r="O338" s="537">
        <v>1097651.530469385</v>
      </c>
    </row>
    <row r="339" spans="1:15">
      <c r="A339" s="227">
        <v>336</v>
      </c>
      <c r="B339" s="530">
        <v>1073296.7383227039</v>
      </c>
      <c r="C339" s="530">
        <v>1055617.027706183</v>
      </c>
      <c r="D339" s="531">
        <v>1111838.6427546269</v>
      </c>
      <c r="J339" s="659">
        <v>1055722.5667415191</v>
      </c>
      <c r="K339" s="296"/>
      <c r="L339" s="296"/>
      <c r="M339" s="536">
        <v>1035919.3116953971</v>
      </c>
      <c r="N339" s="530">
        <v>1068132.762633729</v>
      </c>
      <c r="O339" s="537">
        <v>1122341.2321575677</v>
      </c>
    </row>
    <row r="340" spans="1:15">
      <c r="A340" s="227">
        <v>337</v>
      </c>
      <c r="B340" s="530">
        <v>1076203.8357758434</v>
      </c>
      <c r="C340" s="530">
        <v>1071146.6042226306</v>
      </c>
      <c r="D340" s="531">
        <v>1121387.7580813037</v>
      </c>
      <c r="J340" s="659">
        <v>1058629.6641946586</v>
      </c>
      <c r="K340" s="296"/>
      <c r="L340" s="296"/>
      <c r="M340" s="536">
        <v>1069072.2102828901</v>
      </c>
      <c r="N340" s="530">
        <v>1083662.3391501766</v>
      </c>
      <c r="O340" s="537">
        <v>1131890.3474842445</v>
      </c>
    </row>
    <row r="341" spans="1:15">
      <c r="A341" s="227">
        <v>338</v>
      </c>
      <c r="B341" s="530">
        <v>1042530.974264846</v>
      </c>
      <c r="C341" s="530">
        <v>1074272.3446880248</v>
      </c>
      <c r="D341" s="531">
        <v>1099776.2528367799</v>
      </c>
      <c r="J341" s="659">
        <v>1024956.8026836612</v>
      </c>
      <c r="K341" s="296"/>
      <c r="L341" s="296"/>
      <c r="M341" s="536">
        <v>1043570.9488687334</v>
      </c>
      <c r="N341" s="530">
        <v>1086788.0796155708</v>
      </c>
      <c r="O341" s="537">
        <v>1110278.8422397207</v>
      </c>
    </row>
    <row r="342" spans="1:15">
      <c r="A342" s="227">
        <v>339</v>
      </c>
      <c r="B342" s="530">
        <v>1068387.1300932206</v>
      </c>
      <c r="C342" s="530">
        <v>1054937.3727060687</v>
      </c>
      <c r="D342" s="531">
        <v>1109193.0726462011</v>
      </c>
      <c r="J342" s="659">
        <v>1050812.9585120359</v>
      </c>
      <c r="K342" s="296"/>
      <c r="L342" s="296"/>
      <c r="M342" s="536">
        <v>1057514.3805459933</v>
      </c>
      <c r="N342" s="530">
        <v>1067453.1076336147</v>
      </c>
      <c r="O342" s="537">
        <v>1119695.6620491419</v>
      </c>
    </row>
    <row r="343" spans="1:15">
      <c r="A343" s="227">
        <v>340</v>
      </c>
      <c r="B343" s="530">
        <v>1070747.1855815619</v>
      </c>
      <c r="C343" s="530">
        <v>1058945.1506001528</v>
      </c>
      <c r="D343" s="531">
        <v>1111397.0785201525</v>
      </c>
      <c r="J343" s="659">
        <v>1053173.0140003772</v>
      </c>
      <c r="K343" s="296"/>
      <c r="L343" s="296"/>
      <c r="M343" s="536">
        <v>1058169.2844325635</v>
      </c>
      <c r="N343" s="530">
        <v>1071460.8855276988</v>
      </c>
      <c r="O343" s="537">
        <v>1121899.6679230933</v>
      </c>
    </row>
    <row r="344" spans="1:15">
      <c r="A344" s="227">
        <v>341</v>
      </c>
      <c r="B344" s="530">
        <v>1053994.9068901248</v>
      </c>
      <c r="C344" s="530">
        <v>1068407.4511676666</v>
      </c>
      <c r="D344" s="531">
        <v>1112102.8425991256</v>
      </c>
      <c r="J344" s="659">
        <v>1036420.7353089401</v>
      </c>
      <c r="K344" s="296"/>
      <c r="L344" s="296"/>
      <c r="M344" s="536">
        <v>1033955.8241326198</v>
      </c>
      <c r="N344" s="530">
        <v>1080923.1860952126</v>
      </c>
      <c r="O344" s="537">
        <v>1122605.4320020664</v>
      </c>
    </row>
    <row r="345" spans="1:15">
      <c r="A345" s="227">
        <v>342</v>
      </c>
      <c r="B345" s="530">
        <v>1044323.9263771462</v>
      </c>
      <c r="C345" s="530">
        <v>1053753.9559154466</v>
      </c>
      <c r="D345" s="531">
        <v>1105115.9054687766</v>
      </c>
      <c r="J345" s="659">
        <v>1026749.7547959614</v>
      </c>
      <c r="K345" s="296"/>
      <c r="L345" s="296"/>
      <c r="M345" s="536">
        <v>1056276.7558307264</v>
      </c>
      <c r="N345" s="530">
        <v>1066269.6908429926</v>
      </c>
      <c r="O345" s="537">
        <v>1115618.4948717174</v>
      </c>
    </row>
    <row r="346" spans="1:15">
      <c r="A346" s="227">
        <v>343</v>
      </c>
      <c r="B346" s="530">
        <v>1062215.9663204809</v>
      </c>
      <c r="C346" s="530">
        <v>1069311.7820038497</v>
      </c>
      <c r="D346" s="531">
        <v>1085514.2491531947</v>
      </c>
      <c r="J346" s="659">
        <v>1044641.7947392962</v>
      </c>
      <c r="K346" s="296"/>
      <c r="L346" s="296"/>
      <c r="M346" s="536">
        <v>1055823.37340069</v>
      </c>
      <c r="N346" s="530">
        <v>1081827.5169313957</v>
      </c>
      <c r="O346" s="537">
        <v>1096016.8385561355</v>
      </c>
    </row>
    <row r="347" spans="1:15">
      <c r="A347" s="227">
        <v>344</v>
      </c>
      <c r="B347" s="530">
        <v>1036557.944081129</v>
      </c>
      <c r="C347" s="530">
        <v>1077585.5331796126</v>
      </c>
      <c r="D347" s="531">
        <v>1097415.7078090019</v>
      </c>
      <c r="J347" s="659">
        <v>1018983.7724999443</v>
      </c>
      <c r="K347" s="296"/>
      <c r="L347" s="296"/>
      <c r="M347" s="536">
        <v>1046283.0417968638</v>
      </c>
      <c r="N347" s="530">
        <v>1090101.2681071586</v>
      </c>
      <c r="O347" s="537">
        <v>1107918.2972119427</v>
      </c>
    </row>
    <row r="348" spans="1:15">
      <c r="A348" s="227">
        <v>345</v>
      </c>
      <c r="B348" s="530">
        <v>1051684.2208582731</v>
      </c>
      <c r="C348" s="530">
        <v>1054201.0039073222</v>
      </c>
      <c r="D348" s="531">
        <v>1116138.6594950391</v>
      </c>
      <c r="J348" s="659">
        <v>1034110.0492770885</v>
      </c>
      <c r="K348" s="296"/>
      <c r="L348" s="296"/>
      <c r="M348" s="536">
        <v>1050090.1393884656</v>
      </c>
      <c r="N348" s="530">
        <v>1066716.7388348682</v>
      </c>
      <c r="O348" s="537">
        <v>1126641.24889798</v>
      </c>
    </row>
    <row r="349" spans="1:15">
      <c r="A349" s="227">
        <v>346</v>
      </c>
      <c r="B349" s="530">
        <v>1073277.9444998375</v>
      </c>
      <c r="C349" s="530">
        <v>1079825.3180873613</v>
      </c>
      <c r="D349" s="531">
        <v>1114372.8919116184</v>
      </c>
      <c r="J349" s="659">
        <v>1055703.7729186527</v>
      </c>
      <c r="K349" s="296"/>
      <c r="L349" s="296"/>
      <c r="M349" s="536">
        <v>1047802.7031842167</v>
      </c>
      <c r="N349" s="530">
        <v>1092341.0530149073</v>
      </c>
      <c r="O349" s="537">
        <v>1124875.4813145592</v>
      </c>
    </row>
    <row r="350" spans="1:15">
      <c r="A350" s="227">
        <v>347</v>
      </c>
      <c r="B350" s="530">
        <v>1055587.1591477385</v>
      </c>
      <c r="C350" s="530">
        <v>1067389.1060365879</v>
      </c>
      <c r="D350" s="531">
        <v>1088345.1113783414</v>
      </c>
      <c r="J350" s="659">
        <v>1038012.9875665538</v>
      </c>
      <c r="K350" s="296"/>
      <c r="L350" s="296"/>
      <c r="M350" s="536">
        <v>1032876.9591288302</v>
      </c>
      <c r="N350" s="530">
        <v>1079904.8409641339</v>
      </c>
      <c r="O350" s="537">
        <v>1098847.7007812823</v>
      </c>
    </row>
    <row r="351" spans="1:15">
      <c r="A351" s="227">
        <v>348</v>
      </c>
      <c r="B351" s="530">
        <v>1059992.7282234693</v>
      </c>
      <c r="C351" s="530">
        <v>1088852.303285148</v>
      </c>
      <c r="D351" s="531">
        <v>1104368.3609535564</v>
      </c>
      <c r="J351" s="659">
        <v>1042418.5566422846</v>
      </c>
      <c r="K351" s="296"/>
      <c r="L351" s="296"/>
      <c r="M351" s="536">
        <v>1049170.5310600186</v>
      </c>
      <c r="N351" s="530">
        <v>1101368.038212694</v>
      </c>
      <c r="O351" s="537">
        <v>1114870.9503564972</v>
      </c>
    </row>
    <row r="352" spans="1:15">
      <c r="A352" s="227">
        <v>349</v>
      </c>
      <c r="B352" s="530">
        <v>1071440.0609402671</v>
      </c>
      <c r="C352" s="530">
        <v>1071757.0652262974</v>
      </c>
      <c r="D352" s="531">
        <v>1107405.0708333447</v>
      </c>
      <c r="J352" s="659">
        <v>1053865.8893590823</v>
      </c>
      <c r="K352" s="296"/>
      <c r="L352" s="296"/>
      <c r="M352" s="536">
        <v>1052008.8641625675</v>
      </c>
      <c r="N352" s="530">
        <v>1084272.8001538434</v>
      </c>
      <c r="O352" s="537">
        <v>1117907.6602362855</v>
      </c>
    </row>
    <row r="353" spans="1:15">
      <c r="A353" s="227">
        <v>350</v>
      </c>
      <c r="B353" s="530">
        <v>1057442.8847269409</v>
      </c>
      <c r="C353" s="530">
        <v>1070047.8918747923</v>
      </c>
      <c r="D353" s="531">
        <v>1107787.5776479708</v>
      </c>
      <c r="J353" s="659">
        <v>1039868.7131457562</v>
      </c>
      <c r="K353" s="296"/>
      <c r="L353" s="296"/>
      <c r="M353" s="536">
        <v>1048459.4766224498</v>
      </c>
      <c r="N353" s="530">
        <v>1082563.6268023383</v>
      </c>
      <c r="O353" s="537">
        <v>1118290.1670509116</v>
      </c>
    </row>
    <row r="354" spans="1:15">
      <c r="A354" s="227">
        <v>351</v>
      </c>
      <c r="B354" s="530">
        <v>1053602.5597546829</v>
      </c>
      <c r="C354" s="530">
        <v>1056931.7436477526</v>
      </c>
      <c r="D354" s="531">
        <v>1127561.4462784454</v>
      </c>
      <c r="J354" s="659">
        <v>1036028.3881734982</v>
      </c>
      <c r="K354" s="296"/>
      <c r="L354" s="296"/>
      <c r="M354" s="536">
        <v>1055245.4975366993</v>
      </c>
      <c r="N354" s="530">
        <v>1069447.4785752986</v>
      </c>
      <c r="O354" s="537">
        <v>1138064.0356813862</v>
      </c>
    </row>
    <row r="355" spans="1:15">
      <c r="A355" s="227">
        <v>352</v>
      </c>
      <c r="B355" s="530">
        <v>1045689.4496186544</v>
      </c>
      <c r="C355" s="530">
        <v>1086856.7473853899</v>
      </c>
      <c r="D355" s="531">
        <v>1097236.1096758477</v>
      </c>
      <c r="J355" s="659">
        <v>1028115.2780374697</v>
      </c>
      <c r="K355" s="296"/>
      <c r="L355" s="296"/>
      <c r="M355" s="536">
        <v>1036054.7933100746</v>
      </c>
      <c r="N355" s="530">
        <v>1099372.4823129359</v>
      </c>
      <c r="O355" s="537">
        <v>1107738.6990787885</v>
      </c>
    </row>
    <row r="356" spans="1:15">
      <c r="A356" s="227">
        <v>353</v>
      </c>
      <c r="B356" s="530">
        <v>1067463.3531364866</v>
      </c>
      <c r="C356" s="530">
        <v>1080198.4311299026</v>
      </c>
      <c r="D356" s="531">
        <v>1109335.4269236722</v>
      </c>
      <c r="J356" s="659">
        <v>1049889.1815553019</v>
      </c>
      <c r="K356" s="296"/>
      <c r="L356" s="296"/>
      <c r="M356" s="536">
        <v>1041147.228655339</v>
      </c>
      <c r="N356" s="530">
        <v>1092714.1660574486</v>
      </c>
      <c r="O356" s="537">
        <v>1119838.016326613</v>
      </c>
    </row>
    <row r="357" spans="1:15">
      <c r="A357" s="227">
        <v>354</v>
      </c>
      <c r="B357" s="530">
        <v>1056385.6731519229</v>
      </c>
      <c r="C357" s="530">
        <v>1058281.1294571767</v>
      </c>
      <c r="D357" s="531">
        <v>1123268.7102402067</v>
      </c>
      <c r="J357" s="659">
        <v>1038811.5015707382</v>
      </c>
      <c r="K357" s="296"/>
      <c r="L357" s="296"/>
      <c r="M357" s="536">
        <v>1033716.9385499019</v>
      </c>
      <c r="N357" s="530">
        <v>1070796.8643847227</v>
      </c>
      <c r="O357" s="537">
        <v>1133771.2996431475</v>
      </c>
    </row>
    <row r="358" spans="1:15">
      <c r="A358" s="227">
        <v>355</v>
      </c>
      <c r="B358" s="530">
        <v>1062301.650488728</v>
      </c>
      <c r="C358" s="530">
        <v>1074139.5188280949</v>
      </c>
      <c r="D358" s="531">
        <v>1126080.6787484349</v>
      </c>
      <c r="J358" s="659">
        <v>1044727.4789075432</v>
      </c>
      <c r="K358" s="296"/>
      <c r="L358" s="296"/>
      <c r="M358" s="536">
        <v>1064172.3677961107</v>
      </c>
      <c r="N358" s="530">
        <v>1086655.2537556409</v>
      </c>
      <c r="O358" s="537">
        <v>1136583.2681513757</v>
      </c>
    </row>
    <row r="359" spans="1:15">
      <c r="A359" s="227">
        <v>356</v>
      </c>
      <c r="B359" s="530">
        <v>1049485.1019014134</v>
      </c>
      <c r="C359" s="530">
        <v>1080322.559193721</v>
      </c>
      <c r="D359" s="531">
        <v>1110461.2432130405</v>
      </c>
      <c r="J359" s="659">
        <v>1031910.9303202287</v>
      </c>
      <c r="K359" s="296"/>
      <c r="L359" s="296"/>
      <c r="M359" s="536">
        <v>1020983.075314236</v>
      </c>
      <c r="N359" s="530">
        <v>1092838.294121267</v>
      </c>
      <c r="O359" s="537">
        <v>1120963.8326159813</v>
      </c>
    </row>
    <row r="360" spans="1:15">
      <c r="A360" s="227">
        <v>357</v>
      </c>
      <c r="B360" s="530">
        <v>1066260.4293741051</v>
      </c>
      <c r="C360" s="530">
        <v>1072602.5697568941</v>
      </c>
      <c r="D360" s="531">
        <v>1110833.247077655</v>
      </c>
      <c r="J360" s="659">
        <v>1048686.2577929203</v>
      </c>
      <c r="K360" s="296"/>
      <c r="L360" s="296"/>
      <c r="M360" s="536">
        <v>1055805.4047335582</v>
      </c>
      <c r="N360" s="530">
        <v>1085118.3046844401</v>
      </c>
      <c r="O360" s="537">
        <v>1121335.8364805959</v>
      </c>
    </row>
    <row r="361" spans="1:15">
      <c r="A361" s="227">
        <v>358</v>
      </c>
      <c r="B361" s="530">
        <v>1074987.1362227346</v>
      </c>
      <c r="C361" s="530">
        <v>1069530.003918621</v>
      </c>
      <c r="D361" s="531">
        <v>1103890.9579610401</v>
      </c>
      <c r="J361" s="659">
        <v>1057412.9646415499</v>
      </c>
      <c r="K361" s="296"/>
      <c r="L361" s="296"/>
      <c r="M361" s="536">
        <v>1047027.7947901937</v>
      </c>
      <c r="N361" s="530">
        <v>1082045.738846167</v>
      </c>
      <c r="O361" s="537">
        <v>1114393.5473639809</v>
      </c>
    </row>
    <row r="362" spans="1:15">
      <c r="A362" s="227">
        <v>359</v>
      </c>
      <c r="B362" s="530">
        <v>1069346.5443994841</v>
      </c>
      <c r="C362" s="530">
        <v>1065764.6313566733</v>
      </c>
      <c r="D362" s="531">
        <v>1094632.6474152666</v>
      </c>
      <c r="J362" s="659">
        <v>1051772.3728182993</v>
      </c>
      <c r="K362" s="296"/>
      <c r="L362" s="296"/>
      <c r="M362" s="536">
        <v>1039104.1964499092</v>
      </c>
      <c r="N362" s="530">
        <v>1078280.3662842193</v>
      </c>
      <c r="O362" s="537">
        <v>1105135.2368182074</v>
      </c>
    </row>
    <row r="363" spans="1:15">
      <c r="A363" s="227">
        <v>360</v>
      </c>
      <c r="B363" s="530">
        <v>1048054.5323740658</v>
      </c>
      <c r="C363" s="530">
        <v>1058884.7883983471</v>
      </c>
      <c r="D363" s="531">
        <v>1091783.6798517136</v>
      </c>
      <c r="J363" s="659">
        <v>1030480.3607928811</v>
      </c>
      <c r="K363" s="296"/>
      <c r="L363" s="296"/>
      <c r="M363" s="536">
        <v>1062287.149134882</v>
      </c>
      <c r="N363" s="530">
        <v>1071400.5233258931</v>
      </c>
      <c r="O363" s="537">
        <v>1102286.2692546544</v>
      </c>
    </row>
    <row r="364" spans="1:15">
      <c r="A364" s="227">
        <v>361</v>
      </c>
      <c r="B364" s="530">
        <v>1041337.6813398501</v>
      </c>
      <c r="C364" s="530">
        <v>1072444.0663884475</v>
      </c>
      <c r="D364" s="531">
        <v>1107914.3713672443</v>
      </c>
      <c r="J364" s="659">
        <v>1023763.5097586653</v>
      </c>
      <c r="K364" s="296"/>
      <c r="L364" s="296"/>
      <c r="M364" s="536">
        <v>1039244.383427773</v>
      </c>
      <c r="N364" s="530">
        <v>1084959.8013159935</v>
      </c>
      <c r="O364" s="537">
        <v>1118416.9607701851</v>
      </c>
    </row>
    <row r="365" spans="1:15">
      <c r="A365" s="227">
        <v>362</v>
      </c>
      <c r="B365" s="530">
        <v>1066511.302127603</v>
      </c>
      <c r="C365" s="530">
        <v>1078142.5720792247</v>
      </c>
      <c r="D365" s="531">
        <v>1139071.2832980743</v>
      </c>
      <c r="J365" s="659">
        <v>1048937.1305464183</v>
      </c>
      <c r="K365" s="296"/>
      <c r="L365" s="296"/>
      <c r="M365" s="536">
        <v>1051643.9799633319</v>
      </c>
      <c r="N365" s="530">
        <v>1090658.3070067707</v>
      </c>
      <c r="O365" s="537">
        <v>1149573.8727010151</v>
      </c>
    </row>
    <row r="366" spans="1:15">
      <c r="A366" s="227">
        <v>363</v>
      </c>
      <c r="B366" s="530">
        <v>1058699.5220973475</v>
      </c>
      <c r="C366" s="530">
        <v>1078191.7219025942</v>
      </c>
      <c r="D366" s="531">
        <v>1118241.6616234942</v>
      </c>
      <c r="J366" s="659">
        <v>1041125.3505161628</v>
      </c>
      <c r="K366" s="296"/>
      <c r="L366" s="296"/>
      <c r="M366" s="536">
        <v>1044538.7349551669</v>
      </c>
      <c r="N366" s="530">
        <v>1090707.4568301402</v>
      </c>
      <c r="O366" s="537">
        <v>1128744.2510264351</v>
      </c>
    </row>
    <row r="367" spans="1:15">
      <c r="A367" s="227">
        <v>364</v>
      </c>
      <c r="B367" s="530">
        <v>1044670.7680882422</v>
      </c>
      <c r="C367" s="530">
        <v>1070455.7035094169</v>
      </c>
      <c r="D367" s="531">
        <v>1133903.0576926249</v>
      </c>
      <c r="J367" s="659">
        <v>1027096.5965070574</v>
      </c>
      <c r="K367" s="296"/>
      <c r="L367" s="296"/>
      <c r="M367" s="536">
        <v>1028338.6306162305</v>
      </c>
      <c r="N367" s="530">
        <v>1082971.4384369629</v>
      </c>
      <c r="O367" s="537">
        <v>1144405.6470955657</v>
      </c>
    </row>
    <row r="368" spans="1:15">
      <c r="A368" s="227">
        <v>365</v>
      </c>
      <c r="B368" s="530">
        <v>1080604.7685296638</v>
      </c>
      <c r="C368" s="530">
        <v>1112845.7907734166</v>
      </c>
      <c r="D368" s="531">
        <v>1101204.1721505153</v>
      </c>
      <c r="J368" s="659">
        <v>1063030.5969484791</v>
      </c>
      <c r="K368" s="296"/>
      <c r="L368" s="296"/>
      <c r="M368" s="536">
        <v>1046783.621526596</v>
      </c>
      <c r="N368" s="530">
        <v>1125361.5257009626</v>
      </c>
      <c r="O368" s="537">
        <v>1111706.7615534561</v>
      </c>
    </row>
    <row r="369" spans="1:15">
      <c r="A369" s="227">
        <v>366</v>
      </c>
      <c r="B369" s="530">
        <v>1073623.4144330521</v>
      </c>
      <c r="C369" s="530">
        <v>1085031.6725183672</v>
      </c>
      <c r="D369" s="531">
        <v>1114747.7854753374</v>
      </c>
      <c r="J369" s="659">
        <v>1056049.2428518673</v>
      </c>
      <c r="K369" s="296"/>
      <c r="L369" s="296"/>
      <c r="M369" s="536">
        <v>1052542.2851216462</v>
      </c>
      <c r="N369" s="530">
        <v>1097547.4074459132</v>
      </c>
      <c r="O369" s="537">
        <v>1125250.3748782782</v>
      </c>
    </row>
    <row r="370" spans="1:15">
      <c r="A370" s="227">
        <v>367</v>
      </c>
      <c r="B370" s="530">
        <v>1054696.8487877783</v>
      </c>
      <c r="C370" s="530">
        <v>1063713.8183322314</v>
      </c>
      <c r="D370" s="531">
        <v>1140856.2891175835</v>
      </c>
      <c r="J370" s="659">
        <v>1037122.6772065936</v>
      </c>
      <c r="K370" s="296"/>
      <c r="L370" s="296"/>
      <c r="M370" s="536">
        <v>1045909.6402815243</v>
      </c>
      <c r="N370" s="530">
        <v>1076229.5532597774</v>
      </c>
      <c r="O370" s="537">
        <v>1151358.8785205244</v>
      </c>
    </row>
    <row r="371" spans="1:15">
      <c r="A371" s="227">
        <v>368</v>
      </c>
      <c r="B371" s="530">
        <v>1034958.1416780223</v>
      </c>
      <c r="C371" s="530">
        <v>1079030.1960894696</v>
      </c>
      <c r="D371" s="531">
        <v>1099735.3482429681</v>
      </c>
      <c r="J371" s="659">
        <v>1017383.9700968376</v>
      </c>
      <c r="K371" s="296"/>
      <c r="L371" s="296"/>
      <c r="M371" s="536">
        <v>1049980.8483428329</v>
      </c>
      <c r="N371" s="530">
        <v>1091545.9310170156</v>
      </c>
      <c r="O371" s="537">
        <v>1110237.9376459089</v>
      </c>
    </row>
    <row r="372" spans="1:15">
      <c r="A372" s="227">
        <v>369</v>
      </c>
      <c r="B372" s="530">
        <v>1073428.8412737648</v>
      </c>
      <c r="C372" s="530">
        <v>1085380.9362096812</v>
      </c>
      <c r="D372" s="531">
        <v>1101823.8201364989</v>
      </c>
      <c r="J372" s="659">
        <v>1055854.6696925801</v>
      </c>
      <c r="K372" s="296"/>
      <c r="L372" s="296"/>
      <c r="M372" s="536">
        <v>1048718.9192010001</v>
      </c>
      <c r="N372" s="530">
        <v>1097896.6711372272</v>
      </c>
      <c r="O372" s="537">
        <v>1112326.4095394397</v>
      </c>
    </row>
    <row r="373" spans="1:15">
      <c r="A373" s="227">
        <v>370</v>
      </c>
      <c r="B373" s="530">
        <v>1074142.9739526645</v>
      </c>
      <c r="C373" s="530">
        <v>1097414.9721096396</v>
      </c>
      <c r="D373" s="531">
        <v>1115705.9394333016</v>
      </c>
      <c r="J373" s="659">
        <v>1056568.8023714798</v>
      </c>
      <c r="K373" s="296"/>
      <c r="L373" s="296"/>
      <c r="M373" s="536">
        <v>1031901.0758816873</v>
      </c>
      <c r="N373" s="530">
        <v>1109930.7070371856</v>
      </c>
      <c r="O373" s="537">
        <v>1126208.5288362424</v>
      </c>
    </row>
    <row r="374" spans="1:15">
      <c r="A374" s="227">
        <v>371</v>
      </c>
      <c r="B374" s="530">
        <v>1038098.8216603382</v>
      </c>
      <c r="C374" s="530">
        <v>1088408.5443781489</v>
      </c>
      <c r="D374" s="531">
        <v>1098857.078619455</v>
      </c>
      <c r="J374" s="659">
        <v>1020524.6500791535</v>
      </c>
      <c r="K374" s="296"/>
      <c r="L374" s="296"/>
      <c r="M374" s="536">
        <v>1043547.8633100633</v>
      </c>
      <c r="N374" s="530">
        <v>1100924.2793056949</v>
      </c>
      <c r="O374" s="537">
        <v>1109359.6680223958</v>
      </c>
    </row>
    <row r="375" spans="1:15">
      <c r="A375" s="227">
        <v>372</v>
      </c>
      <c r="B375" s="530">
        <v>1054252.1058021439</v>
      </c>
      <c r="C375" s="530">
        <v>1077668.3048441936</v>
      </c>
      <c r="D375" s="531">
        <v>1098531.0247316542</v>
      </c>
      <c r="J375" s="659">
        <v>1036677.9342209592</v>
      </c>
      <c r="K375" s="296"/>
      <c r="L375" s="296"/>
      <c r="M375" s="536">
        <v>1045516.5012586619</v>
      </c>
      <c r="N375" s="530">
        <v>1090184.0397717396</v>
      </c>
      <c r="O375" s="537">
        <v>1109033.614134595</v>
      </c>
    </row>
    <row r="376" spans="1:15">
      <c r="A376" s="227">
        <v>373</v>
      </c>
      <c r="B376" s="530">
        <v>1065971.407778136</v>
      </c>
      <c r="C376" s="530">
        <v>1079428.8719231412</v>
      </c>
      <c r="D376" s="531">
        <v>1106536.3067015836</v>
      </c>
      <c r="J376" s="659">
        <v>1048397.2361969512</v>
      </c>
      <c r="K376" s="296"/>
      <c r="L376" s="296"/>
      <c r="M376" s="536">
        <v>1034697.8719399737</v>
      </c>
      <c r="N376" s="530">
        <v>1091944.6068506872</v>
      </c>
      <c r="O376" s="537">
        <v>1117038.8961045244</v>
      </c>
    </row>
    <row r="377" spans="1:15">
      <c r="A377" s="227">
        <v>374</v>
      </c>
      <c r="B377" s="530">
        <v>1067675.1090992962</v>
      </c>
      <c r="C377" s="530">
        <v>1069185.4184848643</v>
      </c>
      <c r="D377" s="531">
        <v>1106141.1614340371</v>
      </c>
      <c r="J377" s="659">
        <v>1050100.9375181114</v>
      </c>
      <c r="K377" s="296"/>
      <c r="L377" s="296"/>
      <c r="M377" s="536">
        <v>1050925.658036558</v>
      </c>
      <c r="N377" s="530">
        <v>1081701.1534124103</v>
      </c>
      <c r="O377" s="537">
        <v>1116643.750836978</v>
      </c>
    </row>
    <row r="378" spans="1:15">
      <c r="A378" s="227">
        <v>375</v>
      </c>
      <c r="B378" s="530">
        <v>1080951.3777941659</v>
      </c>
      <c r="C378" s="530">
        <v>1086614.6677984856</v>
      </c>
      <c r="D378" s="531">
        <v>1124094.3747062136</v>
      </c>
      <c r="J378" s="659">
        <v>1063377.2062129811</v>
      </c>
      <c r="K378" s="296"/>
      <c r="L378" s="296"/>
      <c r="M378" s="536">
        <v>1027008.9036846393</v>
      </c>
      <c r="N378" s="530">
        <v>1099130.4027260316</v>
      </c>
      <c r="O378" s="537">
        <v>1134596.9641091544</v>
      </c>
    </row>
    <row r="379" spans="1:15">
      <c r="A379" s="227">
        <v>376</v>
      </c>
      <c r="B379" s="530">
        <v>1060114.3238173702</v>
      </c>
      <c r="C379" s="530">
        <v>1075973.5646910719</v>
      </c>
      <c r="D379" s="531">
        <v>1117234.9056332388</v>
      </c>
      <c r="J379" s="659">
        <v>1042540.1522361855</v>
      </c>
      <c r="K379" s="296"/>
      <c r="L379" s="296"/>
      <c r="M379" s="536">
        <v>1034289.6613463101</v>
      </c>
      <c r="N379" s="530">
        <v>1088489.2996186179</v>
      </c>
      <c r="O379" s="537">
        <v>1127737.4950361797</v>
      </c>
    </row>
    <row r="380" spans="1:15">
      <c r="A380" s="227">
        <v>377</v>
      </c>
      <c r="B380" s="530">
        <v>1056224.9861150004</v>
      </c>
      <c r="C380" s="530">
        <v>1059935.3756847947</v>
      </c>
      <c r="D380" s="531">
        <v>1107714.523352273</v>
      </c>
      <c r="J380" s="659">
        <v>1038650.8145338157</v>
      </c>
      <c r="K380" s="296"/>
      <c r="L380" s="296"/>
      <c r="M380" s="536">
        <v>1049379.081761095</v>
      </c>
      <c r="N380" s="530">
        <v>1072451.1106123407</v>
      </c>
      <c r="O380" s="537">
        <v>1118217.1127552139</v>
      </c>
    </row>
    <row r="381" spans="1:15">
      <c r="A381" s="227">
        <v>378</v>
      </c>
      <c r="B381" s="530">
        <v>1064845.5279408677</v>
      </c>
      <c r="C381" s="530">
        <v>1082874.4752733626</v>
      </c>
      <c r="D381" s="531">
        <v>1097127.200588851</v>
      </c>
      <c r="J381" s="659">
        <v>1047271.356359683</v>
      </c>
      <c r="K381" s="296"/>
      <c r="L381" s="296"/>
      <c r="M381" s="536">
        <v>1028327.8822245537</v>
      </c>
      <c r="N381" s="530">
        <v>1095390.2102009086</v>
      </c>
      <c r="O381" s="537">
        <v>1107629.7899917918</v>
      </c>
    </row>
    <row r="382" spans="1:15">
      <c r="A382" s="227">
        <v>379</v>
      </c>
      <c r="B382" s="530">
        <v>1049987.6365670473</v>
      </c>
      <c r="C382" s="530">
        <v>1073025.214418242</v>
      </c>
      <c r="D382" s="531">
        <v>1097074.80111451</v>
      </c>
      <c r="J382" s="659">
        <v>1032413.4649858626</v>
      </c>
      <c r="K382" s="296"/>
      <c r="L382" s="296"/>
      <c r="M382" s="536">
        <v>1036969.2929562583</v>
      </c>
      <c r="N382" s="530">
        <v>1085540.949345788</v>
      </c>
      <c r="O382" s="537">
        <v>1107577.3905174509</v>
      </c>
    </row>
    <row r="383" spans="1:15">
      <c r="A383" s="227">
        <v>380</v>
      </c>
      <c r="B383" s="530">
        <v>1049251.3749007015</v>
      </c>
      <c r="C383" s="530">
        <v>1074555.6116270381</v>
      </c>
      <c r="D383" s="531">
        <v>1098216.6681781921</v>
      </c>
      <c r="J383" s="659">
        <v>1031677.2033195166</v>
      </c>
      <c r="K383" s="296"/>
      <c r="L383" s="296"/>
      <c r="M383" s="536">
        <v>1019144.471817987</v>
      </c>
      <c r="N383" s="530">
        <v>1087071.3465545841</v>
      </c>
      <c r="O383" s="537">
        <v>1108719.2575811329</v>
      </c>
    </row>
    <row r="384" spans="1:15">
      <c r="A384" s="227">
        <v>381</v>
      </c>
      <c r="B384" s="530">
        <v>1058111.7063673958</v>
      </c>
      <c r="C384" s="530">
        <v>1097130.8481186582</v>
      </c>
      <c r="D384" s="531">
        <v>1090243.2939842525</v>
      </c>
      <c r="J384" s="659">
        <v>1125958.9689821098</v>
      </c>
      <c r="K384" s="296"/>
      <c r="L384" s="296"/>
      <c r="M384" s="536">
        <v>1057173.1688906299</v>
      </c>
      <c r="N384" s="530">
        <v>1109646.5830462042</v>
      </c>
      <c r="O384" s="537">
        <v>1100745.8833871933</v>
      </c>
    </row>
    <row r="385" spans="1:15">
      <c r="A385" s="227">
        <v>382</v>
      </c>
      <c r="B385" s="530">
        <v>1056394.894298285</v>
      </c>
      <c r="C385" s="530">
        <v>1065951.4706351587</v>
      </c>
      <c r="D385" s="531">
        <v>1128817.5367149319</v>
      </c>
      <c r="J385" s="659">
        <v>1038820.7227171003</v>
      </c>
      <c r="K385" s="296"/>
      <c r="L385" s="296"/>
      <c r="M385" s="536">
        <v>1065438.9580196729</v>
      </c>
      <c r="N385" s="530">
        <v>1078467.2055627047</v>
      </c>
      <c r="O385" s="537">
        <v>1139320.1261178728</v>
      </c>
    </row>
    <row r="386" spans="1:15">
      <c r="A386" s="227">
        <v>383</v>
      </c>
      <c r="B386" s="530">
        <v>1043961.1978707779</v>
      </c>
      <c r="C386" s="530">
        <v>1067213.6298101891</v>
      </c>
      <c r="D386" s="531">
        <v>1117222.7764680551</v>
      </c>
      <c r="J386" s="659">
        <v>1026387.0262895932</v>
      </c>
      <c r="K386" s="296"/>
      <c r="L386" s="296"/>
      <c r="M386" s="536">
        <v>1051800.5764668407</v>
      </c>
      <c r="N386" s="530">
        <v>1079729.3647377351</v>
      </c>
      <c r="O386" s="537">
        <v>1127725.3658709959</v>
      </c>
    </row>
    <row r="387" spans="1:15">
      <c r="A387" s="227">
        <v>384</v>
      </c>
      <c r="B387" s="530">
        <v>1058552.3201937519</v>
      </c>
      <c r="C387" s="530">
        <v>1090575.9578417181</v>
      </c>
      <c r="D387" s="531">
        <v>1087256.7878534815</v>
      </c>
      <c r="J387" s="659">
        <v>1040978.1486125672</v>
      </c>
      <c r="K387" s="296"/>
      <c r="L387" s="296"/>
      <c r="M387" s="536">
        <v>1036813.3161958478</v>
      </c>
      <c r="N387" s="530">
        <v>1103091.6927692641</v>
      </c>
      <c r="O387" s="537">
        <v>1097759.3772564223</v>
      </c>
    </row>
    <row r="388" spans="1:15">
      <c r="A388" s="227">
        <v>385</v>
      </c>
      <c r="B388" s="530">
        <v>1061090.0142338087</v>
      </c>
      <c r="C388" s="530">
        <v>1092426.8054256658</v>
      </c>
      <c r="D388" s="531">
        <v>1100290.9595565863</v>
      </c>
      <c r="J388" s="659">
        <v>1043515.842652624</v>
      </c>
      <c r="K388" s="296"/>
      <c r="L388" s="296"/>
      <c r="M388" s="536">
        <v>1045390.0951368343</v>
      </c>
      <c r="N388" s="530">
        <v>1104942.5403532118</v>
      </c>
      <c r="O388" s="537">
        <v>1110793.5489595272</v>
      </c>
    </row>
    <row r="389" spans="1:15">
      <c r="A389" s="227">
        <v>386</v>
      </c>
      <c r="B389" s="530">
        <v>1060950.4306215153</v>
      </c>
      <c r="C389" s="530">
        <v>1086572.519404223</v>
      </c>
      <c r="D389" s="531">
        <v>1112620.6557756872</v>
      </c>
      <c r="J389" s="659">
        <v>1043376.2590403305</v>
      </c>
      <c r="K389" s="296"/>
      <c r="L389" s="296"/>
      <c r="M389" s="536">
        <v>1038920.4634127833</v>
      </c>
      <c r="N389" s="530">
        <v>1099088.254331769</v>
      </c>
      <c r="O389" s="537">
        <v>1123123.245178628</v>
      </c>
    </row>
    <row r="390" spans="1:15">
      <c r="A390" s="227">
        <v>387</v>
      </c>
      <c r="B390" s="530">
        <v>1058091.2740641732</v>
      </c>
      <c r="C390" s="530">
        <v>1084173.0388295474</v>
      </c>
      <c r="D390" s="531">
        <v>1126427.0702607911</v>
      </c>
      <c r="J390" s="659">
        <v>1040517.1024829885</v>
      </c>
      <c r="K390" s="296"/>
      <c r="L390" s="296"/>
      <c r="M390" s="536">
        <v>1055116.4956916363</v>
      </c>
      <c r="N390" s="530">
        <v>1096688.7737570934</v>
      </c>
      <c r="O390" s="537">
        <v>1136929.6596637319</v>
      </c>
    </row>
    <row r="391" spans="1:15">
      <c r="A391" s="227">
        <v>388</v>
      </c>
      <c r="B391" s="530">
        <v>1063887.803341982</v>
      </c>
      <c r="C391" s="530">
        <v>1094116.4780556799</v>
      </c>
      <c r="D391" s="531">
        <v>1113541.641726047</v>
      </c>
      <c r="J391" s="659">
        <v>1046313.6317607972</v>
      </c>
      <c r="K391" s="296"/>
      <c r="L391" s="296"/>
      <c r="M391" s="536">
        <v>1053877.6262470917</v>
      </c>
      <c r="N391" s="530">
        <v>1106632.2129832259</v>
      </c>
      <c r="O391" s="537">
        <v>1124044.2311289879</v>
      </c>
    </row>
    <row r="392" spans="1:15">
      <c r="A392" s="227">
        <v>389</v>
      </c>
      <c r="B392" s="530">
        <v>1060431.7435581544</v>
      </c>
      <c r="C392" s="530">
        <v>1054406.9352621199</v>
      </c>
      <c r="D392" s="531">
        <v>1087960.9372684832</v>
      </c>
      <c r="J392" s="659">
        <v>1042857.5719769697</v>
      </c>
      <c r="K392" s="296"/>
      <c r="L392" s="296"/>
      <c r="M392" s="536">
        <v>1049090.2728831251</v>
      </c>
      <c r="N392" s="530">
        <v>1066922.6701896659</v>
      </c>
      <c r="O392" s="537">
        <v>1098463.526671424</v>
      </c>
    </row>
    <row r="393" spans="1:15">
      <c r="A393" s="227">
        <v>390</v>
      </c>
      <c r="B393" s="530">
        <v>1042508.4733206365</v>
      </c>
      <c r="C393" s="530">
        <v>1076041.8640717056</v>
      </c>
      <c r="D393" s="531">
        <v>1081649.4853929444</v>
      </c>
      <c r="J393" s="659">
        <v>1024934.3017394518</v>
      </c>
      <c r="K393" s="296"/>
      <c r="L393" s="296"/>
      <c r="M393" s="536">
        <v>1054770.2127456241</v>
      </c>
      <c r="N393" s="530">
        <v>1088557.5989992516</v>
      </c>
      <c r="O393" s="537">
        <v>1092152.0747958852</v>
      </c>
    </row>
    <row r="394" spans="1:15">
      <c r="A394" s="227">
        <v>391</v>
      </c>
      <c r="B394" s="530">
        <v>1058111.7063673958</v>
      </c>
      <c r="C394" s="530">
        <v>1078688.6411134205</v>
      </c>
      <c r="D394" s="531">
        <v>1106562.9340170578</v>
      </c>
      <c r="J394" s="659">
        <v>1173562.0145881763</v>
      </c>
      <c r="K394" s="296"/>
      <c r="L394" s="296"/>
      <c r="M394" s="536">
        <v>1032064.9220174029</v>
      </c>
      <c r="N394" s="530">
        <v>1091204.3760409665</v>
      </c>
      <c r="O394" s="537">
        <v>1117065.5234199986</v>
      </c>
    </row>
    <row r="395" spans="1:15">
      <c r="A395" s="227">
        <v>392</v>
      </c>
      <c r="B395" s="530">
        <v>1057885.4432191935</v>
      </c>
      <c r="C395" s="530">
        <v>1107979.1316589729</v>
      </c>
      <c r="D395" s="531">
        <v>1109040.9963414704</v>
      </c>
      <c r="J395" s="659">
        <v>1040311.2716380088</v>
      </c>
      <c r="K395" s="296"/>
      <c r="L395" s="296"/>
      <c r="M395" s="536">
        <v>1070257.1232553837</v>
      </c>
      <c r="N395" s="530">
        <v>1120494.8665865189</v>
      </c>
      <c r="O395" s="537">
        <v>1119543.5857444112</v>
      </c>
    </row>
    <row r="396" spans="1:15">
      <c r="A396" s="227">
        <v>393</v>
      </c>
      <c r="B396" s="530">
        <v>1072834.8083981627</v>
      </c>
      <c r="C396" s="530">
        <v>1081348.8615105818</v>
      </c>
      <c r="D396" s="531">
        <v>1096458.1533001757</v>
      </c>
      <c r="J396" s="659">
        <v>1055260.636816978</v>
      </c>
      <c r="K396" s="296"/>
      <c r="L396" s="296"/>
      <c r="M396" s="536">
        <v>1053110.1340680795</v>
      </c>
      <c r="N396" s="530">
        <v>1093864.5964381278</v>
      </c>
      <c r="O396" s="537">
        <v>1106960.7427031165</v>
      </c>
    </row>
    <row r="397" spans="1:15">
      <c r="A397" s="227">
        <v>394</v>
      </c>
      <c r="B397" s="530">
        <v>1076823.6270307568</v>
      </c>
      <c r="C397" s="530">
        <v>1064687.9845460448</v>
      </c>
      <c r="D397" s="531">
        <v>1098714.4507223556</v>
      </c>
      <c r="J397" s="659">
        <v>1059249.4554495721</v>
      </c>
      <c r="K397" s="296"/>
      <c r="L397" s="296"/>
      <c r="M397" s="536">
        <v>1064634.3820911197</v>
      </c>
      <c r="N397" s="530">
        <v>1077203.7194735908</v>
      </c>
      <c r="O397" s="537">
        <v>1109217.0401252965</v>
      </c>
    </row>
    <row r="398" spans="1:15">
      <c r="A398" s="227">
        <v>395</v>
      </c>
      <c r="B398" s="530">
        <v>1070690.2462487079</v>
      </c>
      <c r="C398" s="530">
        <v>1074051.2684412166</v>
      </c>
      <c r="D398" s="531">
        <v>1119867.6666007813</v>
      </c>
      <c r="J398" s="659">
        <v>1053116.0746675231</v>
      </c>
      <c r="K398" s="296"/>
      <c r="L398" s="296"/>
      <c r="M398" s="536">
        <v>1049357.6936912045</v>
      </c>
      <c r="N398" s="530">
        <v>1086567.0033687626</v>
      </c>
      <c r="O398" s="537">
        <v>1130370.2560037221</v>
      </c>
    </row>
    <row r="399" spans="1:15">
      <c r="A399" s="227">
        <v>396</v>
      </c>
      <c r="B399" s="530">
        <v>1044929.9375927888</v>
      </c>
      <c r="C399" s="530">
        <v>1074803.0799150178</v>
      </c>
      <c r="D399" s="531">
        <v>1116524.2077575456</v>
      </c>
      <c r="J399" s="659">
        <v>1027355.7660116041</v>
      </c>
      <c r="K399" s="296"/>
      <c r="L399" s="296"/>
      <c r="M399" s="536">
        <v>1041091.498057805</v>
      </c>
      <c r="N399" s="530">
        <v>1087318.8148425638</v>
      </c>
      <c r="O399" s="537">
        <v>1127026.7971604865</v>
      </c>
    </row>
    <row r="400" spans="1:15">
      <c r="A400" s="227">
        <v>397</v>
      </c>
      <c r="B400" s="530">
        <v>1058111.7063673958</v>
      </c>
      <c r="C400" s="530">
        <v>1070190.2855836367</v>
      </c>
      <c r="D400" s="531">
        <v>1114548.6503053275</v>
      </c>
      <c r="J400" s="659">
        <v>1188190.7070086724</v>
      </c>
      <c r="K400" s="296"/>
      <c r="L400" s="296"/>
      <c r="M400" s="536">
        <v>1056581.10129767</v>
      </c>
      <c r="N400" s="530">
        <v>1082706.0205111827</v>
      </c>
      <c r="O400" s="537">
        <v>1125051.2397082683</v>
      </c>
    </row>
    <row r="401" spans="1:15">
      <c r="A401" s="227">
        <v>398</v>
      </c>
      <c r="B401" s="530">
        <v>1068969.5674079971</v>
      </c>
      <c r="C401" s="530">
        <v>1081250.6553968424</v>
      </c>
      <c r="D401" s="531">
        <v>1102220.6311007976</v>
      </c>
      <c r="J401" s="659">
        <v>1051395.3958268124</v>
      </c>
      <c r="K401" s="296"/>
      <c r="L401" s="296"/>
      <c r="M401" s="536">
        <v>1053014.5542052528</v>
      </c>
      <c r="N401" s="530">
        <v>1093766.3903243884</v>
      </c>
      <c r="O401" s="537">
        <v>1112723.2205037384</v>
      </c>
    </row>
    <row r="402" spans="1:15">
      <c r="A402" s="227">
        <v>399</v>
      </c>
      <c r="B402" s="530">
        <v>1066771.4643911633</v>
      </c>
      <c r="C402" s="530">
        <v>1077112.3060992132</v>
      </c>
      <c r="D402" s="531">
        <v>1106334.8898538561</v>
      </c>
      <c r="J402" s="659">
        <v>1049197.2928099786</v>
      </c>
      <c r="K402" s="296"/>
      <c r="L402" s="296"/>
      <c r="M402" s="536">
        <v>1022518.930281305</v>
      </c>
      <c r="N402" s="530">
        <v>1089628.0410267592</v>
      </c>
      <c r="O402" s="537">
        <v>1116837.4792567969</v>
      </c>
    </row>
    <row r="403" spans="1:15">
      <c r="A403" s="227">
        <v>400</v>
      </c>
      <c r="B403" s="530">
        <v>1046813.4390967353</v>
      </c>
      <c r="C403" s="530">
        <v>1060185.1819939704</v>
      </c>
      <c r="D403" s="531">
        <v>1106877.1449049488</v>
      </c>
      <c r="J403" s="659">
        <v>1029239.2675155506</v>
      </c>
      <c r="K403" s="296"/>
      <c r="L403" s="296"/>
      <c r="M403" s="536">
        <v>1035597.9662476507</v>
      </c>
      <c r="N403" s="530">
        <v>1072700.9169215164</v>
      </c>
      <c r="O403" s="537">
        <v>1117379.7343078896</v>
      </c>
    </row>
    <row r="404" spans="1:15">
      <c r="A404" s="227">
        <v>401</v>
      </c>
      <c r="B404" s="530">
        <v>1080029.3775560865</v>
      </c>
      <c r="C404" s="530">
        <v>1063380.0757048586</v>
      </c>
      <c r="D404" s="531">
        <v>1111264.7572467045</v>
      </c>
      <c r="J404" s="659">
        <v>1062455.2059749018</v>
      </c>
      <c r="K404" s="296"/>
      <c r="L404" s="296"/>
      <c r="M404" s="536">
        <v>1049401.1078801414</v>
      </c>
      <c r="N404" s="530">
        <v>1075895.8106324046</v>
      </c>
      <c r="O404" s="537">
        <v>1121767.3466496454</v>
      </c>
    </row>
    <row r="405" spans="1:15">
      <c r="A405" s="227">
        <v>402</v>
      </c>
      <c r="B405" s="530">
        <v>1075855.922097093</v>
      </c>
      <c r="C405" s="530">
        <v>1094296.883693675</v>
      </c>
      <c r="D405" s="531">
        <v>1125211.8327999387</v>
      </c>
      <c r="J405" s="659">
        <v>1058281.7505159082</v>
      </c>
      <c r="K405" s="296"/>
      <c r="L405" s="296"/>
      <c r="M405" s="536">
        <v>1031010.933483829</v>
      </c>
      <c r="N405" s="530">
        <v>1106812.618621221</v>
      </c>
      <c r="O405" s="537">
        <v>1135714.4222028796</v>
      </c>
    </row>
    <row r="406" spans="1:15">
      <c r="A406" s="227">
        <v>403</v>
      </c>
      <c r="B406" s="530">
        <v>1069389.4513978751</v>
      </c>
      <c r="C406" s="530">
        <v>1076308.7825309183</v>
      </c>
      <c r="D406" s="531">
        <v>1092566.0647112757</v>
      </c>
      <c r="J406" s="659">
        <v>1051815.2798166904</v>
      </c>
      <c r="K406" s="296"/>
      <c r="L406" s="296"/>
      <c r="M406" s="536">
        <v>1031876.6788951401</v>
      </c>
      <c r="N406" s="530">
        <v>1088824.5174584643</v>
      </c>
      <c r="O406" s="537">
        <v>1103068.6541142166</v>
      </c>
    </row>
    <row r="407" spans="1:15">
      <c r="A407" s="227">
        <v>404</v>
      </c>
      <c r="B407" s="530">
        <v>1064694.0991586004</v>
      </c>
      <c r="C407" s="530">
        <v>1062529.6020580151</v>
      </c>
      <c r="D407" s="531">
        <v>1097568.251896736</v>
      </c>
      <c r="J407" s="659">
        <v>1047119.9275774157</v>
      </c>
      <c r="K407" s="296"/>
      <c r="L407" s="296"/>
      <c r="M407" s="536">
        <v>1044098.0282777749</v>
      </c>
      <c r="N407" s="530">
        <v>1075045.3369855611</v>
      </c>
      <c r="O407" s="537">
        <v>1108070.8412996768</v>
      </c>
    </row>
    <row r="408" spans="1:15">
      <c r="A408" s="227">
        <v>405</v>
      </c>
      <c r="B408" s="530">
        <v>1058111.7063673958</v>
      </c>
      <c r="C408" s="530">
        <v>1064893.5801694109</v>
      </c>
      <c r="D408" s="531">
        <v>1093939.760103581</v>
      </c>
      <c r="J408" s="659">
        <v>1067130.2412689168</v>
      </c>
      <c r="K408" s="296"/>
      <c r="L408" s="296"/>
      <c r="M408" s="536">
        <v>1048583.9920162987</v>
      </c>
      <c r="N408" s="530">
        <v>1077409.3150969569</v>
      </c>
      <c r="O408" s="537">
        <v>1104442.3495065218</v>
      </c>
    </row>
    <row r="409" spans="1:15">
      <c r="A409" s="227">
        <v>406</v>
      </c>
      <c r="B409" s="530">
        <v>1033746.5537663815</v>
      </c>
      <c r="C409" s="530">
        <v>1084406.6514770715</v>
      </c>
      <c r="D409" s="531">
        <v>1125043.7226685458</v>
      </c>
      <c r="J409" s="659">
        <v>1016172.3821851967</v>
      </c>
      <c r="K409" s="296"/>
      <c r="L409" s="296"/>
      <c r="M409" s="536">
        <v>1049308.7407661327</v>
      </c>
      <c r="N409" s="530">
        <v>1096922.3864046175</v>
      </c>
      <c r="O409" s="537">
        <v>1135546.3120714866</v>
      </c>
    </row>
    <row r="410" spans="1:15">
      <c r="A410" s="227">
        <v>407</v>
      </c>
      <c r="B410" s="530">
        <v>1068056.3681840315</v>
      </c>
      <c r="C410" s="530">
        <v>1071811.4524922906</v>
      </c>
      <c r="D410" s="531">
        <v>1120766.3950884852</v>
      </c>
      <c r="J410" s="659">
        <v>1050482.1966028467</v>
      </c>
      <c r="K410" s="296"/>
      <c r="L410" s="296"/>
      <c r="M410" s="536">
        <v>1039588.421562475</v>
      </c>
      <c r="N410" s="530">
        <v>1084327.1874198366</v>
      </c>
      <c r="O410" s="537">
        <v>1131268.984491426</v>
      </c>
    </row>
    <row r="411" spans="1:15">
      <c r="A411" s="227">
        <v>408</v>
      </c>
      <c r="B411" s="530">
        <v>1048656.8858763068</v>
      </c>
      <c r="C411" s="530">
        <v>1072243.1421890217</v>
      </c>
      <c r="D411" s="531">
        <v>1110729.8810537895</v>
      </c>
      <c r="J411" s="659">
        <v>1031082.7142951221</v>
      </c>
      <c r="K411" s="296"/>
      <c r="L411" s="296"/>
      <c r="M411" s="536">
        <v>1032315.2113364402</v>
      </c>
      <c r="N411" s="530">
        <v>1084758.8771165677</v>
      </c>
      <c r="O411" s="537">
        <v>1121232.4704567303</v>
      </c>
    </row>
    <row r="412" spans="1:15">
      <c r="A412" s="227">
        <v>409</v>
      </c>
      <c r="B412" s="530">
        <v>1062782.5231231607</v>
      </c>
      <c r="C412" s="530">
        <v>1067976.3047453971</v>
      </c>
      <c r="D412" s="531">
        <v>1104211.8690144897</v>
      </c>
      <c r="J412" s="659">
        <v>1045208.351541976</v>
      </c>
      <c r="K412" s="296"/>
      <c r="L412" s="296"/>
      <c r="M412" s="536">
        <v>1058017.4159421592</v>
      </c>
      <c r="N412" s="530">
        <v>1080492.0396729431</v>
      </c>
      <c r="O412" s="537">
        <v>1114714.4584174305</v>
      </c>
    </row>
    <row r="413" spans="1:15">
      <c r="A413" s="227">
        <v>410</v>
      </c>
      <c r="B413" s="530">
        <v>1042165.9379494351</v>
      </c>
      <c r="C413" s="530">
        <v>1076920.8978823202</v>
      </c>
      <c r="D413" s="531">
        <v>1115204.4488601708</v>
      </c>
      <c r="J413" s="659">
        <v>1024591.7663682504</v>
      </c>
      <c r="K413" s="296"/>
      <c r="L413" s="296"/>
      <c r="M413" s="536">
        <v>1024514.5925414835</v>
      </c>
      <c r="N413" s="530">
        <v>1089436.6328098662</v>
      </c>
      <c r="O413" s="537">
        <v>1125707.0382631116</v>
      </c>
    </row>
    <row r="414" spans="1:15">
      <c r="A414" s="227">
        <v>411</v>
      </c>
      <c r="B414" s="530">
        <v>1071062.5222662585</v>
      </c>
      <c r="C414" s="530">
        <v>1058079.6554130071</v>
      </c>
      <c r="D414" s="531">
        <v>1110183.7198349701</v>
      </c>
      <c r="J414" s="659">
        <v>1053488.3506850738</v>
      </c>
      <c r="K414" s="296"/>
      <c r="L414" s="296"/>
      <c r="M414" s="536">
        <v>1066408.6479829527</v>
      </c>
      <c r="N414" s="530">
        <v>1070595.3903405531</v>
      </c>
      <c r="O414" s="537">
        <v>1120686.3092379109</v>
      </c>
    </row>
    <row r="415" spans="1:15">
      <c r="A415" s="227">
        <v>412</v>
      </c>
      <c r="B415" s="530">
        <v>1063744.5636702327</v>
      </c>
      <c r="C415" s="530">
        <v>1047691.7492967516</v>
      </c>
      <c r="D415" s="531">
        <v>1118054.471055364</v>
      </c>
      <c r="J415" s="659">
        <v>1046170.3920890479</v>
      </c>
      <c r="K415" s="296"/>
      <c r="L415" s="296"/>
      <c r="M415" s="536">
        <v>1037209.8035896356</v>
      </c>
      <c r="N415" s="530">
        <v>1060207.4842242976</v>
      </c>
      <c r="O415" s="537">
        <v>1128557.0604583048</v>
      </c>
    </row>
    <row r="416" spans="1:15">
      <c r="A416" s="227">
        <v>413</v>
      </c>
      <c r="B416" s="530">
        <v>1062611.0110354663</v>
      </c>
      <c r="C416" s="530">
        <v>1095746.6434114503</v>
      </c>
      <c r="D416" s="531">
        <v>1124083.9524014613</v>
      </c>
      <c r="J416" s="659">
        <v>1045036.8394542816</v>
      </c>
      <c r="K416" s="296"/>
      <c r="L416" s="296"/>
      <c r="M416" s="536">
        <v>1059758.0203982438</v>
      </c>
      <c r="N416" s="530">
        <v>1108262.3783389963</v>
      </c>
      <c r="O416" s="537">
        <v>1134586.5418044021</v>
      </c>
    </row>
    <row r="417" spans="1:15">
      <c r="A417" s="227">
        <v>414</v>
      </c>
      <c r="B417" s="530">
        <v>1062687.3738600628</v>
      </c>
      <c r="C417" s="530">
        <v>1070825.7104358301</v>
      </c>
      <c r="D417" s="531">
        <v>1105949.5276088417</v>
      </c>
      <c r="J417" s="659">
        <v>1045113.2022788781</v>
      </c>
      <c r="K417" s="296"/>
      <c r="L417" s="296"/>
      <c r="M417" s="536">
        <v>1062718.7817320153</v>
      </c>
      <c r="N417" s="530">
        <v>1083341.4453633761</v>
      </c>
      <c r="O417" s="537">
        <v>1116452.1170117825</v>
      </c>
    </row>
    <row r="418" spans="1:15">
      <c r="A418" s="227">
        <v>415</v>
      </c>
      <c r="B418" s="530">
        <v>1063402.0754057786</v>
      </c>
      <c r="C418" s="530">
        <v>1062887.8481227225</v>
      </c>
      <c r="D418" s="531">
        <v>1092263.8213942316</v>
      </c>
      <c r="J418" s="659">
        <v>1045827.9038245939</v>
      </c>
      <c r="K418" s="296"/>
      <c r="L418" s="296"/>
      <c r="M418" s="536">
        <v>1061664.247117308</v>
      </c>
      <c r="N418" s="530">
        <v>1075403.5830502685</v>
      </c>
      <c r="O418" s="537">
        <v>1102766.4107971725</v>
      </c>
    </row>
    <row r="419" spans="1:15">
      <c r="A419" s="227">
        <v>416</v>
      </c>
      <c r="B419" s="530">
        <v>1049232.1047652576</v>
      </c>
      <c r="C419" s="530">
        <v>1071556.8439225038</v>
      </c>
      <c r="D419" s="531">
        <v>1114421.3155013621</v>
      </c>
      <c r="J419" s="659">
        <v>1031657.9331840728</v>
      </c>
      <c r="K419" s="296"/>
      <c r="L419" s="296"/>
      <c r="M419" s="536">
        <v>1059671.569695476</v>
      </c>
      <c r="N419" s="530">
        <v>1084072.5788500498</v>
      </c>
      <c r="O419" s="537">
        <v>1124923.9049043029</v>
      </c>
    </row>
    <row r="420" spans="1:15">
      <c r="A420" s="227">
        <v>417</v>
      </c>
      <c r="B420" s="530">
        <v>1064138.063171969</v>
      </c>
      <c r="C420" s="530">
        <v>1061059.5966734886</v>
      </c>
      <c r="D420" s="531">
        <v>1102863.8140786926</v>
      </c>
      <c r="J420" s="659">
        <v>1046563.8915907843</v>
      </c>
      <c r="K420" s="296"/>
      <c r="L420" s="296"/>
      <c r="M420" s="536">
        <v>1043884.4211549397</v>
      </c>
      <c r="N420" s="530">
        <v>1073575.3316010346</v>
      </c>
      <c r="O420" s="537">
        <v>1113366.4034816334</v>
      </c>
    </row>
    <row r="421" spans="1:15">
      <c r="A421" s="227">
        <v>418</v>
      </c>
      <c r="B421" s="530">
        <v>1054326.8002895841</v>
      </c>
      <c r="C421" s="530">
        <v>1073624.6730726555</v>
      </c>
      <c r="D421" s="531">
        <v>1119623.6001735844</v>
      </c>
      <c r="J421" s="659">
        <v>1036752.6287083994</v>
      </c>
      <c r="K421" s="296"/>
      <c r="L421" s="296"/>
      <c r="M421" s="536">
        <v>1035242.0990806131</v>
      </c>
      <c r="N421" s="530">
        <v>1086140.4080002015</v>
      </c>
      <c r="O421" s="537">
        <v>1130126.1895765252</v>
      </c>
    </row>
    <row r="422" spans="1:15">
      <c r="A422" s="227">
        <v>419</v>
      </c>
      <c r="B422" s="530">
        <v>1062718.976106249</v>
      </c>
      <c r="C422" s="530">
        <v>1073885.2258979641</v>
      </c>
      <c r="D422" s="531">
        <v>1092225.0449788028</v>
      </c>
      <c r="J422" s="659">
        <v>1045144.8045250643</v>
      </c>
      <c r="K422" s="296"/>
      <c r="L422" s="296"/>
      <c r="M422" s="536">
        <v>1049862.1838552484</v>
      </c>
      <c r="N422" s="530">
        <v>1086400.9608255101</v>
      </c>
      <c r="O422" s="537">
        <v>1102727.6343817436</v>
      </c>
    </row>
    <row r="423" spans="1:15">
      <c r="A423" s="227">
        <v>420</v>
      </c>
      <c r="B423" s="530">
        <v>1058111.7063673958</v>
      </c>
      <c r="C423" s="530">
        <v>1056794.4233276695</v>
      </c>
      <c r="D423" s="531">
        <v>1099785.053643001</v>
      </c>
      <c r="J423" s="659">
        <v>1212690.7108795333</v>
      </c>
      <c r="K423" s="296"/>
      <c r="L423" s="296"/>
      <c r="M423" s="536">
        <v>1048800.8999392884</v>
      </c>
      <c r="N423" s="530">
        <v>1069310.1582552155</v>
      </c>
      <c r="O423" s="537">
        <v>1110287.6430459418</v>
      </c>
    </row>
    <row r="424" spans="1:15">
      <c r="A424" s="227">
        <v>421</v>
      </c>
      <c r="B424" s="530">
        <v>1046627.3372752622</v>
      </c>
      <c r="C424" s="530">
        <v>1088425.3950845872</v>
      </c>
      <c r="D424" s="531">
        <v>1109478.5445166659</v>
      </c>
      <c r="J424" s="659">
        <v>1029053.1656940775</v>
      </c>
      <c r="K424" s="296"/>
      <c r="L424" s="296"/>
      <c r="M424" s="536">
        <v>1035637.434753895</v>
      </c>
      <c r="N424" s="530">
        <v>1100941.1300121332</v>
      </c>
      <c r="O424" s="537">
        <v>1119981.1339196067</v>
      </c>
    </row>
    <row r="425" spans="1:15">
      <c r="A425" s="227">
        <v>422</v>
      </c>
      <c r="B425" s="530">
        <v>1049841.2107966433</v>
      </c>
      <c r="C425" s="530">
        <v>1081712.1361144816</v>
      </c>
      <c r="D425" s="531">
        <v>1103641.6487107482</v>
      </c>
      <c r="J425" s="659">
        <v>1032267.0392154586</v>
      </c>
      <c r="K425" s="296"/>
      <c r="L425" s="296"/>
      <c r="M425" s="536">
        <v>1024482.8711877558</v>
      </c>
      <c r="N425" s="530">
        <v>1094227.8710420276</v>
      </c>
      <c r="O425" s="537">
        <v>1114144.238113689</v>
      </c>
    </row>
    <row r="426" spans="1:15">
      <c r="A426" s="227">
        <v>423</v>
      </c>
      <c r="B426" s="530">
        <v>1060269.4315835277</v>
      </c>
      <c r="C426" s="530">
        <v>1082345.95487076</v>
      </c>
      <c r="D426" s="531">
        <v>1105169.4438803534</v>
      </c>
      <c r="J426" s="659">
        <v>1042695.260002343</v>
      </c>
      <c r="K426" s="296"/>
      <c r="L426" s="296"/>
      <c r="M426" s="536">
        <v>1055236.0712046556</v>
      </c>
      <c r="N426" s="530">
        <v>1094861.689798306</v>
      </c>
      <c r="O426" s="537">
        <v>1115672.0332832942</v>
      </c>
    </row>
    <row r="427" spans="1:15">
      <c r="A427" s="227">
        <v>424</v>
      </c>
      <c r="B427" s="530">
        <v>1044650.4179524182</v>
      </c>
      <c r="C427" s="530">
        <v>1094938.1588361156</v>
      </c>
      <c r="D427" s="531">
        <v>1115797.9581787491</v>
      </c>
      <c r="J427" s="659">
        <v>1027076.2463712335</v>
      </c>
      <c r="K427" s="296"/>
      <c r="L427" s="296"/>
      <c r="M427" s="536">
        <v>1044553.8756082363</v>
      </c>
      <c r="N427" s="530">
        <v>1107453.8937636616</v>
      </c>
      <c r="O427" s="537">
        <v>1126300.5475816899</v>
      </c>
    </row>
    <row r="428" spans="1:15">
      <c r="A428" s="227">
        <v>425</v>
      </c>
      <c r="B428" s="530">
        <v>1066311.139766468</v>
      </c>
      <c r="C428" s="530">
        <v>1081523.8428650345</v>
      </c>
      <c r="D428" s="531">
        <v>1095621.8694757943</v>
      </c>
      <c r="J428" s="659">
        <v>1048736.9681852832</v>
      </c>
      <c r="K428" s="296"/>
      <c r="L428" s="296"/>
      <c r="M428" s="536">
        <v>1055836.9320270563</v>
      </c>
      <c r="N428" s="530">
        <v>1094039.5777925805</v>
      </c>
      <c r="O428" s="537">
        <v>1106124.4588787351</v>
      </c>
    </row>
    <row r="429" spans="1:15">
      <c r="A429" s="227">
        <v>426</v>
      </c>
      <c r="B429" s="530">
        <v>1058111.7063673958</v>
      </c>
      <c r="C429" s="530">
        <v>1095061.8384620692</v>
      </c>
      <c r="D429" s="531">
        <v>1095734.1204663767</v>
      </c>
      <c r="J429" s="659">
        <v>1085581.8301126091</v>
      </c>
      <c r="K429" s="296"/>
      <c r="L429" s="296"/>
      <c r="M429" s="536">
        <v>1038445.237742809</v>
      </c>
      <c r="N429" s="530">
        <v>1107577.5733896152</v>
      </c>
      <c r="O429" s="537">
        <v>1106236.7098693175</v>
      </c>
    </row>
    <row r="430" spans="1:15">
      <c r="A430" s="227">
        <v>427</v>
      </c>
      <c r="B430" s="530">
        <v>1048760.4465730723</v>
      </c>
      <c r="C430" s="530">
        <v>1102716.8809070564</v>
      </c>
      <c r="D430" s="531">
        <v>1103480.593461155</v>
      </c>
      <c r="J430" s="659">
        <v>1031186.2749918876</v>
      </c>
      <c r="K430" s="296"/>
      <c r="L430" s="296"/>
      <c r="M430" s="536">
        <v>1049324.6195253262</v>
      </c>
      <c r="N430" s="530">
        <v>1115232.6158346024</v>
      </c>
      <c r="O430" s="537">
        <v>1113983.1828640958</v>
      </c>
    </row>
    <row r="431" spans="1:15">
      <c r="A431" s="227">
        <v>428</v>
      </c>
      <c r="B431" s="530">
        <v>1051372.3638535251</v>
      </c>
      <c r="C431" s="530">
        <v>1093387.1369680115</v>
      </c>
      <c r="D431" s="531">
        <v>1081255.4498929</v>
      </c>
      <c r="J431" s="659">
        <v>1033798.1922723404</v>
      </c>
      <c r="K431" s="296"/>
      <c r="L431" s="296"/>
      <c r="M431" s="536">
        <v>1064641.9932754165</v>
      </c>
      <c r="N431" s="530">
        <v>1105902.8718955575</v>
      </c>
      <c r="O431" s="537">
        <v>1091758.0392958408</v>
      </c>
    </row>
    <row r="432" spans="1:15">
      <c r="A432" s="227">
        <v>429</v>
      </c>
      <c r="B432" s="530">
        <v>1044840.3339195764</v>
      </c>
      <c r="C432" s="530">
        <v>1062822.8067452277</v>
      </c>
      <c r="D432" s="531">
        <v>1104855.8754425715</v>
      </c>
      <c r="J432" s="659">
        <v>1027266.1623383916</v>
      </c>
      <c r="K432" s="296"/>
      <c r="L432" s="296"/>
      <c r="M432" s="536">
        <v>1051106.7818401628</v>
      </c>
      <c r="N432" s="530">
        <v>1075338.5416727737</v>
      </c>
      <c r="O432" s="537">
        <v>1115358.4648455123</v>
      </c>
    </row>
    <row r="433" spans="1:15">
      <c r="A433" s="227">
        <v>430</v>
      </c>
      <c r="B433" s="530">
        <v>1047570.8478679948</v>
      </c>
      <c r="C433" s="530">
        <v>1068198.977683868</v>
      </c>
      <c r="D433" s="531">
        <v>1137449.6150561075</v>
      </c>
      <c r="J433" s="659">
        <v>1029996.6762868101</v>
      </c>
      <c r="K433" s="296"/>
      <c r="L433" s="296"/>
      <c r="M433" s="536">
        <v>1055716.908663674</v>
      </c>
      <c r="N433" s="530">
        <v>1080714.712611414</v>
      </c>
      <c r="O433" s="537">
        <v>1147952.2044590483</v>
      </c>
    </row>
    <row r="434" spans="1:15">
      <c r="A434" s="227">
        <v>431</v>
      </c>
      <c r="B434" s="530">
        <v>1071126.6949189852</v>
      </c>
      <c r="C434" s="530">
        <v>1093057.7660721948</v>
      </c>
      <c r="D434" s="531">
        <v>1129748.0807666448</v>
      </c>
      <c r="J434" s="659">
        <v>1053552.5233378005</v>
      </c>
      <c r="K434" s="296"/>
      <c r="L434" s="296"/>
      <c r="M434" s="536">
        <v>1038778.1361424003</v>
      </c>
      <c r="N434" s="530">
        <v>1105573.5009997408</v>
      </c>
      <c r="O434" s="537">
        <v>1140250.6701695856</v>
      </c>
    </row>
    <row r="435" spans="1:15">
      <c r="A435" s="227">
        <v>432</v>
      </c>
      <c r="B435" s="530">
        <v>1070654.3387010819</v>
      </c>
      <c r="C435" s="530">
        <v>1089662.5663137762</v>
      </c>
      <c r="D435" s="531">
        <v>1122332.901004744</v>
      </c>
      <c r="J435" s="659">
        <v>1053080.1671198972</v>
      </c>
      <c r="K435" s="296"/>
      <c r="L435" s="296"/>
      <c r="M435" s="536">
        <v>1061165.2897237013</v>
      </c>
      <c r="N435" s="530">
        <v>1102178.3012413222</v>
      </c>
      <c r="O435" s="537">
        <v>1132835.4904076848</v>
      </c>
    </row>
    <row r="436" spans="1:15">
      <c r="A436" s="227">
        <v>433</v>
      </c>
      <c r="B436" s="530">
        <v>1065209.5299998568</v>
      </c>
      <c r="C436" s="530">
        <v>1061727.197123016</v>
      </c>
      <c r="D436" s="531">
        <v>1121215.7486262321</v>
      </c>
      <c r="J436" s="659">
        <v>1047635.3584186721</v>
      </c>
      <c r="K436" s="296"/>
      <c r="L436" s="296"/>
      <c r="M436" s="536">
        <v>1040455.8792797967</v>
      </c>
      <c r="N436" s="530">
        <v>1074242.932050562</v>
      </c>
      <c r="O436" s="537">
        <v>1131718.338029173</v>
      </c>
    </row>
    <row r="437" spans="1:15">
      <c r="A437" s="227">
        <v>434</v>
      </c>
      <c r="B437" s="530">
        <v>1052617.7889099277</v>
      </c>
      <c r="C437" s="530">
        <v>1117953.9924514366</v>
      </c>
      <c r="D437" s="531">
        <v>1125700.7646770366</v>
      </c>
      <c r="J437" s="659">
        <v>1035043.617328743</v>
      </c>
      <c r="K437" s="296"/>
      <c r="L437" s="296"/>
      <c r="M437" s="536">
        <v>1057884.7558885629</v>
      </c>
      <c r="N437" s="530">
        <v>1130469.7273789826</v>
      </c>
      <c r="O437" s="537">
        <v>1136203.3540799774</v>
      </c>
    </row>
    <row r="438" spans="1:15">
      <c r="A438" s="227">
        <v>435</v>
      </c>
      <c r="B438" s="530">
        <v>1060015.5460946101</v>
      </c>
      <c r="C438" s="530">
        <v>1050566.5045549166</v>
      </c>
      <c r="D438" s="531">
        <v>1123659.6975011786</v>
      </c>
      <c r="J438" s="659">
        <v>1042441.3745134254</v>
      </c>
      <c r="K438" s="296"/>
      <c r="L438" s="296"/>
      <c r="M438" s="536">
        <v>1024707.0471596684</v>
      </c>
      <c r="N438" s="530">
        <v>1063082.2394824626</v>
      </c>
      <c r="O438" s="537">
        <v>1134162.2869041194</v>
      </c>
    </row>
    <row r="439" spans="1:15">
      <c r="A439" s="227">
        <v>436</v>
      </c>
      <c r="B439" s="530">
        <v>1028759.3348377913</v>
      </c>
      <c r="C439" s="530">
        <v>1091963.0609267948</v>
      </c>
      <c r="D439" s="531">
        <v>1092529.5982104565</v>
      </c>
      <c r="J439" s="659">
        <v>1011185.1632566066</v>
      </c>
      <c r="K439" s="296"/>
      <c r="L439" s="296"/>
      <c r="M439" s="536">
        <v>1044940.4159200565</v>
      </c>
      <c r="N439" s="530">
        <v>1104478.7958543408</v>
      </c>
      <c r="O439" s="537">
        <v>1103032.1876133974</v>
      </c>
    </row>
    <row r="440" spans="1:15">
      <c r="A440" s="227">
        <v>437</v>
      </c>
      <c r="B440" s="530">
        <v>1058111.7063673958</v>
      </c>
      <c r="C440" s="530">
        <v>1106130.4490308955</v>
      </c>
      <c r="D440" s="531">
        <v>1092232.6111921417</v>
      </c>
      <c r="J440" s="659">
        <v>1132293.7426722609</v>
      </c>
      <c r="K440" s="296"/>
      <c r="L440" s="296"/>
      <c r="M440" s="536">
        <v>1048570.0325284814</v>
      </c>
      <c r="N440" s="530">
        <v>1118646.1839584415</v>
      </c>
      <c r="O440" s="537">
        <v>1102735.2005950825</v>
      </c>
    </row>
    <row r="441" spans="1:15">
      <c r="A441" s="227">
        <v>438</v>
      </c>
      <c r="B441" s="530">
        <v>1051769.7962991195</v>
      </c>
      <c r="C441" s="530">
        <v>1086706.2584405039</v>
      </c>
      <c r="D441" s="531">
        <v>1107949.6747545118</v>
      </c>
      <c r="J441" s="659">
        <v>1034195.6247179349</v>
      </c>
      <c r="K441" s="296"/>
      <c r="L441" s="296"/>
      <c r="M441" s="536">
        <v>1059585.9703877554</v>
      </c>
      <c r="N441" s="530">
        <v>1099221.9933680499</v>
      </c>
      <c r="O441" s="537">
        <v>1118452.2641574526</v>
      </c>
    </row>
    <row r="442" spans="1:15">
      <c r="A442" s="227">
        <v>439</v>
      </c>
      <c r="B442" s="530">
        <v>1075272.973725199</v>
      </c>
      <c r="C442" s="530">
        <v>1078202.0620090903</v>
      </c>
      <c r="D442" s="531">
        <v>1111023.8052336159</v>
      </c>
      <c r="J442" s="659">
        <v>1057698.8021440143</v>
      </c>
      <c r="K442" s="296"/>
      <c r="L442" s="296"/>
      <c r="M442" s="536">
        <v>1071204.2308472844</v>
      </c>
      <c r="N442" s="530">
        <v>1090717.7969366363</v>
      </c>
      <c r="O442" s="537">
        <v>1121526.3946365567</v>
      </c>
    </row>
    <row r="443" spans="1:15">
      <c r="A443" s="227">
        <v>440</v>
      </c>
      <c r="B443" s="530">
        <v>1049145.6754995296</v>
      </c>
      <c r="C443" s="530">
        <v>1080794.273544214</v>
      </c>
      <c r="D443" s="531">
        <v>1114145.6603703527</v>
      </c>
      <c r="J443" s="659">
        <v>1031571.5039183449</v>
      </c>
      <c r="K443" s="296"/>
      <c r="L443" s="296"/>
      <c r="M443" s="536">
        <v>1023947.2827719245</v>
      </c>
      <c r="N443" s="530">
        <v>1093310.00847176</v>
      </c>
      <c r="O443" s="537">
        <v>1124648.2497732935</v>
      </c>
    </row>
    <row r="444" spans="1:15">
      <c r="A444" s="227">
        <v>441</v>
      </c>
      <c r="B444" s="530">
        <v>1052465.5320761367</v>
      </c>
      <c r="C444" s="530">
        <v>1041988.3997208572</v>
      </c>
      <c r="D444" s="531">
        <v>1119966.7018711169</v>
      </c>
      <c r="J444" s="659">
        <v>1034891.360494952</v>
      </c>
      <c r="K444" s="296"/>
      <c r="L444" s="296"/>
      <c r="M444" s="536">
        <v>1045262.2239346569</v>
      </c>
      <c r="N444" s="530">
        <v>1054504.1346484032</v>
      </c>
      <c r="O444" s="537">
        <v>1130469.2912740577</v>
      </c>
    </row>
    <row r="445" spans="1:15">
      <c r="A445" s="227">
        <v>442</v>
      </c>
      <c r="B445" s="530">
        <v>1045068.7185654165</v>
      </c>
      <c r="C445" s="530">
        <v>1086573.029387509</v>
      </c>
      <c r="D445" s="531">
        <v>1092522.9461413976</v>
      </c>
      <c r="J445" s="659">
        <v>1027494.5469842318</v>
      </c>
      <c r="K445" s="296"/>
      <c r="L445" s="296"/>
      <c r="M445" s="536">
        <v>1032547.1203029463</v>
      </c>
      <c r="N445" s="530">
        <v>1099088.764315055</v>
      </c>
      <c r="O445" s="537">
        <v>1103025.5355443384</v>
      </c>
    </row>
    <row r="446" spans="1:15">
      <c r="A446" s="227">
        <v>443</v>
      </c>
      <c r="B446" s="530">
        <v>1058708.2727999787</v>
      </c>
      <c r="C446" s="530">
        <v>1068757.3849247124</v>
      </c>
      <c r="D446" s="531">
        <v>1110818.3425158237</v>
      </c>
      <c r="J446" s="659">
        <v>1041134.101218794</v>
      </c>
      <c r="K446" s="296"/>
      <c r="L446" s="296"/>
      <c r="M446" s="536">
        <v>1018454.5526063956</v>
      </c>
      <c r="N446" s="530">
        <v>1081273.1198522584</v>
      </c>
      <c r="O446" s="537">
        <v>1121320.9319187645</v>
      </c>
    </row>
    <row r="447" spans="1:15">
      <c r="A447" s="227">
        <v>444</v>
      </c>
      <c r="B447" s="530">
        <v>1060121.5669420294</v>
      </c>
      <c r="C447" s="530">
        <v>1074725.2039589891</v>
      </c>
      <c r="D447" s="531">
        <v>1107153.1914087904</v>
      </c>
      <c r="J447" s="659">
        <v>1042547.3953608447</v>
      </c>
      <c r="K447" s="296"/>
      <c r="L447" s="296"/>
      <c r="M447" s="536">
        <v>1056152.4867118439</v>
      </c>
      <c r="N447" s="530">
        <v>1087240.9388865351</v>
      </c>
      <c r="O447" s="537">
        <v>1117655.7808117312</v>
      </c>
    </row>
    <row r="448" spans="1:15">
      <c r="A448" s="227">
        <v>445</v>
      </c>
      <c r="B448" s="530">
        <v>1058111.7063673958</v>
      </c>
      <c r="C448" s="530">
        <v>1059711.3832729394</v>
      </c>
      <c r="D448" s="531">
        <v>1106483.6946204379</v>
      </c>
      <c r="J448" s="659">
        <v>1149234.2990214739</v>
      </c>
      <c r="K448" s="296"/>
      <c r="L448" s="296"/>
      <c r="M448" s="536">
        <v>1040723.3171729216</v>
      </c>
      <c r="N448" s="530">
        <v>1072227.1182004854</v>
      </c>
      <c r="O448" s="537">
        <v>1116986.2840233787</v>
      </c>
    </row>
    <row r="449" spans="1:15">
      <c r="A449" s="227">
        <v>446</v>
      </c>
      <c r="B449" s="530">
        <v>1069543.137526165</v>
      </c>
      <c r="C449" s="530">
        <v>1099481.5283120982</v>
      </c>
      <c r="D449" s="531">
        <v>1114295.8480012</v>
      </c>
      <c r="J449" s="659">
        <v>1051968.9659449803</v>
      </c>
      <c r="K449" s="296"/>
      <c r="L449" s="296"/>
      <c r="M449" s="536">
        <v>1060788.7764312422</v>
      </c>
      <c r="N449" s="530">
        <v>1111997.2632396442</v>
      </c>
      <c r="O449" s="537">
        <v>1124798.4374041408</v>
      </c>
    </row>
    <row r="450" spans="1:15">
      <c r="A450" s="227">
        <v>447</v>
      </c>
      <c r="B450" s="530">
        <v>1075548.5622979489</v>
      </c>
      <c r="C450" s="530">
        <v>1069862.1520938233</v>
      </c>
      <c r="D450" s="531">
        <v>1106191.1288681116</v>
      </c>
      <c r="J450" s="659">
        <v>1057974.3907167641</v>
      </c>
      <c r="K450" s="296"/>
      <c r="L450" s="296"/>
      <c r="M450" s="536">
        <v>1043710.5867289519</v>
      </c>
      <c r="N450" s="530">
        <v>1082377.8870213693</v>
      </c>
      <c r="O450" s="537">
        <v>1116693.7182710525</v>
      </c>
    </row>
    <row r="451" spans="1:15">
      <c r="A451" s="227">
        <v>448</v>
      </c>
      <c r="B451" s="530">
        <v>1063750.5797772494</v>
      </c>
      <c r="C451" s="530">
        <v>1078715.6760988433</v>
      </c>
      <c r="D451" s="531">
        <v>1117798.1554924438</v>
      </c>
      <c r="J451" s="659">
        <v>1046176.4081960646</v>
      </c>
      <c r="K451" s="296"/>
      <c r="L451" s="296"/>
      <c r="M451" s="536">
        <v>1041468.5374705161</v>
      </c>
      <c r="N451" s="530">
        <v>1091231.4110263893</v>
      </c>
      <c r="O451" s="537">
        <v>1128300.7448953846</v>
      </c>
    </row>
    <row r="452" spans="1:15">
      <c r="A452" s="227">
        <v>449</v>
      </c>
      <c r="B452" s="530">
        <v>1074516.7123420911</v>
      </c>
      <c r="C452" s="530">
        <v>1061582.9440463458</v>
      </c>
      <c r="D452" s="531">
        <v>1104984.4521050707</v>
      </c>
      <c r="J452" s="659">
        <v>1056942.5407609064</v>
      </c>
      <c r="K452" s="296"/>
      <c r="L452" s="296"/>
      <c r="M452" s="536">
        <v>1037331.1113738199</v>
      </c>
      <c r="N452" s="530">
        <v>1074098.6789738918</v>
      </c>
      <c r="O452" s="537">
        <v>1115487.0415080115</v>
      </c>
    </row>
    <row r="453" spans="1:15">
      <c r="A453" s="227">
        <v>450</v>
      </c>
      <c r="B453" s="530">
        <v>1058111.7063673958</v>
      </c>
      <c r="C453" s="530">
        <v>1091045.7784103388</v>
      </c>
      <c r="D453" s="531">
        <v>1101719.9913719739</v>
      </c>
      <c r="J453" s="659">
        <v>1125717.6305913483</v>
      </c>
      <c r="K453" s="296"/>
      <c r="L453" s="296"/>
      <c r="M453" s="536">
        <v>1054061.0078460774</v>
      </c>
      <c r="N453" s="530">
        <v>1103561.5133378848</v>
      </c>
      <c r="O453" s="537">
        <v>1112222.5807749147</v>
      </c>
    </row>
    <row r="454" spans="1:15">
      <c r="A454" s="227">
        <v>451</v>
      </c>
      <c r="B454" s="530">
        <v>1052280.0707158216</v>
      </c>
      <c r="C454" s="530">
        <v>1062156.1024877329</v>
      </c>
      <c r="D454" s="531">
        <v>1109276.0398708417</v>
      </c>
      <c r="J454" s="659">
        <v>1034705.8991346369</v>
      </c>
      <c r="K454" s="296"/>
      <c r="L454" s="296"/>
      <c r="M454" s="536">
        <v>1050748.6780270049</v>
      </c>
      <c r="N454" s="530">
        <v>1074671.8374152789</v>
      </c>
      <c r="O454" s="537">
        <v>1119778.6292737825</v>
      </c>
    </row>
    <row r="455" spans="1:15">
      <c r="A455" s="227">
        <v>452</v>
      </c>
      <c r="B455" s="530">
        <v>1032328.429080668</v>
      </c>
      <c r="C455" s="530">
        <v>1076547.6574563263</v>
      </c>
      <c r="D455" s="531">
        <v>1094996.1030625068</v>
      </c>
      <c r="J455" s="659">
        <v>1014754.2574994833</v>
      </c>
      <c r="K455" s="296"/>
      <c r="L455" s="296"/>
      <c r="M455" s="536">
        <v>1044627.2898626237</v>
      </c>
      <c r="N455" s="530">
        <v>1089063.3923838723</v>
      </c>
      <c r="O455" s="537">
        <v>1105498.6924654476</v>
      </c>
    </row>
    <row r="456" spans="1:15">
      <c r="A456" s="227">
        <v>453</v>
      </c>
      <c r="B456" s="530">
        <v>1056079.6315033657</v>
      </c>
      <c r="C456" s="530">
        <v>1078349.1848794944</v>
      </c>
      <c r="D456" s="531">
        <v>1114047.3496322243</v>
      </c>
      <c r="J456" s="659">
        <v>1038505.459922181</v>
      </c>
      <c r="K456" s="296"/>
      <c r="L456" s="296"/>
      <c r="M456" s="536">
        <v>1042935.020271012</v>
      </c>
      <c r="N456" s="530">
        <v>1090864.9198070404</v>
      </c>
      <c r="O456" s="537">
        <v>1124549.9390351651</v>
      </c>
    </row>
    <row r="457" spans="1:15">
      <c r="A457" s="227">
        <v>454</v>
      </c>
      <c r="B457" s="530">
        <v>1057670.5078424502</v>
      </c>
      <c r="C457" s="530">
        <v>1081407.3691531415</v>
      </c>
      <c r="D457" s="531">
        <v>1108344.7761635231</v>
      </c>
      <c r="J457" s="659">
        <v>1040096.3362612654</v>
      </c>
      <c r="K457" s="296"/>
      <c r="L457" s="296"/>
      <c r="M457" s="536">
        <v>1041229.678183643</v>
      </c>
      <c r="N457" s="530">
        <v>1093923.1040806875</v>
      </c>
      <c r="O457" s="537">
        <v>1118847.3655664639</v>
      </c>
    </row>
    <row r="458" spans="1:15">
      <c r="A458" s="227">
        <v>455</v>
      </c>
      <c r="B458" s="530">
        <v>1042556.3921167625</v>
      </c>
      <c r="C458" s="530">
        <v>1088351.4049804541</v>
      </c>
      <c r="D458" s="531">
        <v>1110668.3526599242</v>
      </c>
      <c r="J458" s="659">
        <v>1024982.2205355777</v>
      </c>
      <c r="K458" s="296"/>
      <c r="L458" s="296"/>
      <c r="M458" s="536">
        <v>1051660.8477376481</v>
      </c>
      <c r="N458" s="530">
        <v>1100867.1399080001</v>
      </c>
      <c r="O458" s="537">
        <v>1121170.942062865</v>
      </c>
    </row>
    <row r="459" spans="1:15">
      <c r="A459" s="227">
        <v>456</v>
      </c>
      <c r="B459" s="530">
        <v>1053729.9911717533</v>
      </c>
      <c r="C459" s="530">
        <v>1100564.2386601116</v>
      </c>
      <c r="D459" s="531">
        <v>1116827.2400548775</v>
      </c>
      <c r="J459" s="659">
        <v>1036155.8195905685</v>
      </c>
      <c r="K459" s="296"/>
      <c r="L459" s="296"/>
      <c r="M459" s="536">
        <v>1055588.1044399615</v>
      </c>
      <c r="N459" s="530">
        <v>1113079.9735876576</v>
      </c>
      <c r="O459" s="537">
        <v>1127329.8294578183</v>
      </c>
    </row>
    <row r="460" spans="1:15">
      <c r="A460" s="227">
        <v>457</v>
      </c>
      <c r="B460" s="530">
        <v>1055996.2767467157</v>
      </c>
      <c r="C460" s="530">
        <v>1055738.6462495427</v>
      </c>
      <c r="D460" s="531">
        <v>1111141.6419474154</v>
      </c>
      <c r="J460" s="659">
        <v>1038422.1051655309</v>
      </c>
      <c r="K460" s="296"/>
      <c r="L460" s="296"/>
      <c r="M460" s="536">
        <v>1057392.6602196144</v>
      </c>
      <c r="N460" s="530">
        <v>1068254.3811770887</v>
      </c>
      <c r="O460" s="537">
        <v>1121644.2313503562</v>
      </c>
    </row>
    <row r="461" spans="1:15">
      <c r="A461" s="227">
        <v>458</v>
      </c>
      <c r="B461" s="530">
        <v>1053724.5018550891</v>
      </c>
      <c r="C461" s="530">
        <v>1063872.3878829433</v>
      </c>
      <c r="D461" s="531">
        <v>1092862.3635107868</v>
      </c>
      <c r="J461" s="659">
        <v>1036150.3302739044</v>
      </c>
      <c r="K461" s="296"/>
      <c r="L461" s="296"/>
      <c r="M461" s="536">
        <v>1035769.4449861384</v>
      </c>
      <c r="N461" s="530">
        <v>1076388.1228104893</v>
      </c>
      <c r="O461" s="537">
        <v>1103364.9529137276</v>
      </c>
    </row>
    <row r="462" spans="1:15">
      <c r="A462" s="227">
        <v>459</v>
      </c>
      <c r="B462" s="530">
        <v>1055355.9882495198</v>
      </c>
      <c r="C462" s="530">
        <v>1059069.9275374548</v>
      </c>
      <c r="D462" s="531">
        <v>1125039.509875956</v>
      </c>
      <c r="J462" s="659">
        <v>1037781.8166683351</v>
      </c>
      <c r="K462" s="296"/>
      <c r="L462" s="296"/>
      <c r="M462" s="536">
        <v>1039388.579650691</v>
      </c>
      <c r="N462" s="530">
        <v>1071585.6624650008</v>
      </c>
      <c r="O462" s="537">
        <v>1135542.0992788968</v>
      </c>
    </row>
    <row r="463" spans="1:15">
      <c r="A463" s="227">
        <v>460</v>
      </c>
      <c r="B463" s="530">
        <v>1066336.4353346552</v>
      </c>
      <c r="C463" s="530">
        <v>1070412.1350637386</v>
      </c>
      <c r="D463" s="531">
        <v>1096824.4752095405</v>
      </c>
      <c r="J463" s="659">
        <v>1048762.2637534705</v>
      </c>
      <c r="K463" s="296"/>
      <c r="L463" s="296"/>
      <c r="M463" s="536">
        <v>1020530.2484853112</v>
      </c>
      <c r="N463" s="530">
        <v>1082927.8699912846</v>
      </c>
      <c r="O463" s="537">
        <v>1107327.0646124813</v>
      </c>
    </row>
    <row r="464" spans="1:15">
      <c r="A464" s="227">
        <v>461</v>
      </c>
      <c r="B464" s="530">
        <v>1041233.0795223428</v>
      </c>
      <c r="C464" s="530">
        <v>1074523.5731218481</v>
      </c>
      <c r="D464" s="531">
        <v>1104982.8929490361</v>
      </c>
      <c r="J464" s="659">
        <v>1023658.907941158</v>
      </c>
      <c r="K464" s="296"/>
      <c r="L464" s="296"/>
      <c r="M464" s="536">
        <v>1044064.7473688828</v>
      </c>
      <c r="N464" s="530">
        <v>1087039.3080493941</v>
      </c>
      <c r="O464" s="537">
        <v>1115485.4823519769</v>
      </c>
    </row>
    <row r="465" spans="1:15">
      <c r="A465" s="227">
        <v>462</v>
      </c>
      <c r="B465" s="530">
        <v>1064801.6206222982</v>
      </c>
      <c r="C465" s="530">
        <v>1077532.7627675694</v>
      </c>
      <c r="D465" s="531">
        <v>1109298.7533801566</v>
      </c>
      <c r="J465" s="659">
        <v>1047227.4490411135</v>
      </c>
      <c r="K465" s="296"/>
      <c r="L465" s="296"/>
      <c r="M465" s="536">
        <v>1055359.4220655249</v>
      </c>
      <c r="N465" s="530">
        <v>1090048.4976951154</v>
      </c>
      <c r="O465" s="537">
        <v>1119801.3427830974</v>
      </c>
    </row>
    <row r="466" spans="1:15">
      <c r="A466" s="227">
        <v>463</v>
      </c>
      <c r="B466" s="530">
        <v>1055393.5526976415</v>
      </c>
      <c r="C466" s="530">
        <v>1072519.138268128</v>
      </c>
      <c r="D466" s="531">
        <v>1102522.0645453359</v>
      </c>
      <c r="J466" s="659">
        <v>1037819.3811164568</v>
      </c>
      <c r="K466" s="296"/>
      <c r="L466" s="296"/>
      <c r="M466" s="536">
        <v>1054389.6926066789</v>
      </c>
      <c r="N466" s="530">
        <v>1085034.873195674</v>
      </c>
      <c r="O466" s="537">
        <v>1113024.6539482768</v>
      </c>
    </row>
    <row r="467" spans="1:15">
      <c r="A467" s="227">
        <v>464</v>
      </c>
      <c r="B467" s="530">
        <v>1058111.7063673958</v>
      </c>
      <c r="C467" s="530">
        <v>1058690.7851872563</v>
      </c>
      <c r="D467" s="531">
        <v>1108913.3650415984</v>
      </c>
      <c r="J467" s="659">
        <v>1172472.1989887012</v>
      </c>
      <c r="K467" s="296"/>
      <c r="L467" s="296"/>
      <c r="M467" s="536">
        <v>1026964.4798384516</v>
      </c>
      <c r="N467" s="530">
        <v>1071206.5201148023</v>
      </c>
      <c r="O467" s="537">
        <v>1119415.9544445393</v>
      </c>
    </row>
    <row r="468" spans="1:15">
      <c r="A468" s="227">
        <v>465</v>
      </c>
      <c r="B468" s="530">
        <v>1056225.5094280487</v>
      </c>
      <c r="C468" s="530">
        <v>1079291.3793640919</v>
      </c>
      <c r="D468" s="531">
        <v>1097848.4700342456</v>
      </c>
      <c r="J468" s="659">
        <v>1038651.337846864</v>
      </c>
      <c r="K468" s="296"/>
      <c r="L468" s="296"/>
      <c r="M468" s="536">
        <v>1036433.6302016173</v>
      </c>
      <c r="N468" s="530">
        <v>1091807.1142916379</v>
      </c>
      <c r="O468" s="537">
        <v>1108351.0594371865</v>
      </c>
    </row>
    <row r="469" spans="1:15">
      <c r="A469" s="227">
        <v>466</v>
      </c>
      <c r="B469" s="530">
        <v>1073141.4621248404</v>
      </c>
      <c r="C469" s="530">
        <v>1080384.0675991548</v>
      </c>
      <c r="D469" s="531">
        <v>1122415.1441784373</v>
      </c>
      <c r="J469" s="659">
        <v>1055567.2905436556</v>
      </c>
      <c r="K469" s="296"/>
      <c r="L469" s="296"/>
      <c r="M469" s="536">
        <v>1038818.166332603</v>
      </c>
      <c r="N469" s="530">
        <v>1092899.8025267008</v>
      </c>
      <c r="O469" s="537">
        <v>1132917.7335813781</v>
      </c>
    </row>
    <row r="470" spans="1:15">
      <c r="A470" s="227">
        <v>467</v>
      </c>
      <c r="B470" s="530">
        <v>1055320.9993980108</v>
      </c>
      <c r="C470" s="530">
        <v>1075881.9427548577</v>
      </c>
      <c r="D470" s="531">
        <v>1083562.3654957754</v>
      </c>
      <c r="J470" s="659">
        <v>1037746.8278168261</v>
      </c>
      <c r="K470" s="296"/>
      <c r="L470" s="296"/>
      <c r="M470" s="536">
        <v>1036044.4177338594</v>
      </c>
      <c r="N470" s="530">
        <v>1088397.6776824037</v>
      </c>
      <c r="O470" s="537">
        <v>1094064.9548987162</v>
      </c>
    </row>
    <row r="471" spans="1:15">
      <c r="A471" s="227">
        <v>468</v>
      </c>
      <c r="B471" s="530">
        <v>1030460.5665242516</v>
      </c>
      <c r="C471" s="530">
        <v>1086645.5601718267</v>
      </c>
      <c r="D471" s="531">
        <v>1111740.9291472964</v>
      </c>
      <c r="J471" s="659">
        <v>1012886.3949430669</v>
      </c>
      <c r="K471" s="296"/>
      <c r="L471" s="296"/>
      <c r="M471" s="536">
        <v>1035069.2001406458</v>
      </c>
      <c r="N471" s="530">
        <v>1099161.2950993727</v>
      </c>
      <c r="O471" s="537">
        <v>1122243.5185502372</v>
      </c>
    </row>
    <row r="472" spans="1:15">
      <c r="A472" s="227">
        <v>469</v>
      </c>
      <c r="B472" s="530">
        <v>1043181.4798760804</v>
      </c>
      <c r="C472" s="530">
        <v>1074817.7001542314</v>
      </c>
      <c r="D472" s="531">
        <v>1098606.7730484842</v>
      </c>
      <c r="J472" s="659">
        <v>1025607.3082948957</v>
      </c>
      <c r="K472" s="296"/>
      <c r="L472" s="296"/>
      <c r="M472" s="536">
        <v>1023476.3631407944</v>
      </c>
      <c r="N472" s="530">
        <v>1087333.4350817774</v>
      </c>
      <c r="O472" s="537">
        <v>1109109.3624514251</v>
      </c>
    </row>
    <row r="473" spans="1:15">
      <c r="A473" s="227">
        <v>470</v>
      </c>
      <c r="B473" s="530">
        <v>1071304.6752573475</v>
      </c>
      <c r="C473" s="530">
        <v>1078471.0459368937</v>
      </c>
      <c r="D473" s="531">
        <v>1095183.4439260322</v>
      </c>
      <c r="J473" s="659">
        <v>1053730.5036761628</v>
      </c>
      <c r="K473" s="296"/>
      <c r="L473" s="296"/>
      <c r="M473" s="536">
        <v>1053219.0733600021</v>
      </c>
      <c r="N473" s="530">
        <v>1090986.7808644397</v>
      </c>
      <c r="O473" s="537">
        <v>1105686.033328973</v>
      </c>
    </row>
    <row r="474" spans="1:15">
      <c r="A474" s="227">
        <v>471</v>
      </c>
      <c r="B474" s="530">
        <v>1062879.5539354745</v>
      </c>
      <c r="C474" s="530">
        <v>1096544.8182857111</v>
      </c>
      <c r="D474" s="531">
        <v>1141616.7809765793</v>
      </c>
      <c r="J474" s="659">
        <v>1045305.3823542898</v>
      </c>
      <c r="K474" s="296"/>
      <c r="L474" s="296"/>
      <c r="M474" s="536">
        <v>1037743.7485507088</v>
      </c>
      <c r="N474" s="530">
        <v>1109060.5532132571</v>
      </c>
      <c r="O474" s="537">
        <v>1152119.3703795201</v>
      </c>
    </row>
    <row r="475" spans="1:15">
      <c r="A475" s="227">
        <v>472</v>
      </c>
      <c r="B475" s="530">
        <v>1059216.8335950677</v>
      </c>
      <c r="C475" s="530">
        <v>1077867.5108851369</v>
      </c>
      <c r="D475" s="531">
        <v>1103390.4051751099</v>
      </c>
      <c r="J475" s="659">
        <v>1041642.662013883</v>
      </c>
      <c r="K475" s="296"/>
      <c r="L475" s="296"/>
      <c r="M475" s="536">
        <v>1044094.8397311002</v>
      </c>
      <c r="N475" s="530">
        <v>1090383.2458126829</v>
      </c>
      <c r="O475" s="537">
        <v>1113892.9945780507</v>
      </c>
    </row>
    <row r="476" spans="1:15">
      <c r="A476" s="227">
        <v>473</v>
      </c>
      <c r="B476" s="530">
        <v>1058111.7063673958</v>
      </c>
      <c r="C476" s="530">
        <v>1097226.9143736362</v>
      </c>
      <c r="D476" s="531">
        <v>1094494.771969412</v>
      </c>
      <c r="J476" s="659">
        <v>1073776.3789439201</v>
      </c>
      <c r="K476" s="296"/>
      <c r="L476" s="296"/>
      <c r="M476" s="536">
        <v>1055308.1131235035</v>
      </c>
      <c r="N476" s="530">
        <v>1109742.6493011822</v>
      </c>
      <c r="O476" s="537">
        <v>1104997.3613723528</v>
      </c>
    </row>
    <row r="477" spans="1:15">
      <c r="A477" s="227">
        <v>474</v>
      </c>
      <c r="B477" s="530">
        <v>1045861.5087799181</v>
      </c>
      <c r="C477" s="530">
        <v>1073554.6416886242</v>
      </c>
      <c r="D477" s="531">
        <v>1098683.5085507627</v>
      </c>
      <c r="J477" s="659">
        <v>1028287.3371987334</v>
      </c>
      <c r="K477" s="296"/>
      <c r="L477" s="296"/>
      <c r="M477" s="536">
        <v>1030448.6194141008</v>
      </c>
      <c r="N477" s="530">
        <v>1086070.3766161702</v>
      </c>
      <c r="O477" s="537">
        <v>1109186.0979537035</v>
      </c>
    </row>
    <row r="478" spans="1:15">
      <c r="A478" s="227">
        <v>475</v>
      </c>
      <c r="B478" s="530">
        <v>1048344.1425525211</v>
      </c>
      <c r="C478" s="530">
        <v>1120617.0157076539</v>
      </c>
      <c r="D478" s="531">
        <v>1109687.0412379992</v>
      </c>
      <c r="J478" s="659">
        <v>1030769.9709713364</v>
      </c>
      <c r="K478" s="296"/>
      <c r="L478" s="296"/>
      <c r="M478" s="536">
        <v>1058486.8290514112</v>
      </c>
      <c r="N478" s="530">
        <v>1133132.7506351999</v>
      </c>
      <c r="O478" s="537">
        <v>1120189.63064094</v>
      </c>
    </row>
    <row r="479" spans="1:15">
      <c r="A479" s="227">
        <v>476</v>
      </c>
      <c r="B479" s="530">
        <v>1065169.9245091241</v>
      </c>
      <c r="C479" s="530">
        <v>1077843.364547306</v>
      </c>
      <c r="D479" s="531">
        <v>1108196.7580025087</v>
      </c>
      <c r="J479" s="659">
        <v>1047595.7529279394</v>
      </c>
      <c r="K479" s="296"/>
      <c r="L479" s="296"/>
      <c r="M479" s="536">
        <v>1035897.0118524327</v>
      </c>
      <c r="N479" s="530">
        <v>1090359.099474852</v>
      </c>
      <c r="O479" s="537">
        <v>1118699.3474054495</v>
      </c>
    </row>
    <row r="480" spans="1:15">
      <c r="A480" s="227">
        <v>477</v>
      </c>
      <c r="B480" s="530">
        <v>1055820.3643648282</v>
      </c>
      <c r="C480" s="530">
        <v>1088980.8995682201</v>
      </c>
      <c r="D480" s="531">
        <v>1098550.0455352429</v>
      </c>
      <c r="J480" s="659">
        <v>1038246.1927836435</v>
      </c>
      <c r="K480" s="296"/>
      <c r="L480" s="296"/>
      <c r="M480" s="536">
        <v>1026302.3726380045</v>
      </c>
      <c r="N480" s="530">
        <v>1101496.6344957661</v>
      </c>
      <c r="O480" s="537">
        <v>1109052.6349381837</v>
      </c>
    </row>
    <row r="481" spans="1:15">
      <c r="A481" s="227">
        <v>478</v>
      </c>
      <c r="B481" s="530">
        <v>1080337.4112135589</v>
      </c>
      <c r="C481" s="530">
        <v>1072493.1319910185</v>
      </c>
      <c r="D481" s="531">
        <v>1103751.2003436843</v>
      </c>
      <c r="J481" s="659">
        <v>1062763.2396323741</v>
      </c>
      <c r="K481" s="296"/>
      <c r="L481" s="296"/>
      <c r="M481" s="536">
        <v>1024733.7940525345</v>
      </c>
      <c r="N481" s="530">
        <v>1085008.8669185645</v>
      </c>
      <c r="O481" s="537">
        <v>1114253.7897466251</v>
      </c>
    </row>
    <row r="482" spans="1:15">
      <c r="A482" s="227">
        <v>479</v>
      </c>
      <c r="B482" s="530">
        <v>1046388.2608653549</v>
      </c>
      <c r="C482" s="530">
        <v>1060599.5950934633</v>
      </c>
      <c r="D482" s="531">
        <v>1101899.1571482243</v>
      </c>
      <c r="J482" s="659">
        <v>1028814.0892841702</v>
      </c>
      <c r="K482" s="296"/>
      <c r="L482" s="296"/>
      <c r="M482" s="536">
        <v>1053762.3881424367</v>
      </c>
      <c r="N482" s="530">
        <v>1073115.3300210093</v>
      </c>
      <c r="O482" s="537">
        <v>1112401.7465511651</v>
      </c>
    </row>
    <row r="483" spans="1:15">
      <c r="A483" s="227">
        <v>480</v>
      </c>
      <c r="B483" s="530">
        <v>1060158.6612428806</v>
      </c>
      <c r="C483" s="530">
        <v>1095205.128262928</v>
      </c>
      <c r="D483" s="531">
        <v>1091976.584636769</v>
      </c>
      <c r="J483" s="659">
        <v>1042584.4896616959</v>
      </c>
      <c r="K483" s="296"/>
      <c r="L483" s="296"/>
      <c r="M483" s="536">
        <v>1047664.1995915265</v>
      </c>
      <c r="N483" s="530">
        <v>1107720.863190474</v>
      </c>
      <c r="O483" s="537">
        <v>1102479.1740397098</v>
      </c>
    </row>
    <row r="484" spans="1:15">
      <c r="A484" s="227">
        <v>481</v>
      </c>
      <c r="B484" s="530">
        <v>1070182.8530476624</v>
      </c>
      <c r="C484" s="530">
        <v>1061112.1494982853</v>
      </c>
      <c r="D484" s="531">
        <v>1106610.584456288</v>
      </c>
      <c r="J484" s="659">
        <v>1052608.6814664777</v>
      </c>
      <c r="K484" s="296"/>
      <c r="L484" s="296"/>
      <c r="M484" s="536">
        <v>1035473.4557768813</v>
      </c>
      <c r="N484" s="530">
        <v>1073627.8844258313</v>
      </c>
      <c r="O484" s="537">
        <v>1117113.1738592288</v>
      </c>
    </row>
    <row r="485" spans="1:15">
      <c r="A485" s="227">
        <v>482</v>
      </c>
      <c r="B485" s="530">
        <v>1044496.6276734631</v>
      </c>
      <c r="C485" s="530">
        <v>1102484.1391539853</v>
      </c>
      <c r="D485" s="531">
        <v>1112765.8907538457</v>
      </c>
      <c r="J485" s="659">
        <v>1026922.4560922784</v>
      </c>
      <c r="K485" s="296"/>
      <c r="L485" s="296"/>
      <c r="M485" s="536">
        <v>1064368.8349329208</v>
      </c>
      <c r="N485" s="530">
        <v>1114999.8740815313</v>
      </c>
      <c r="O485" s="537">
        <v>1123268.4801567865</v>
      </c>
    </row>
    <row r="486" spans="1:15">
      <c r="A486" s="227">
        <v>483</v>
      </c>
      <c r="B486" s="530">
        <v>1048149.6350870489</v>
      </c>
      <c r="C486" s="530">
        <v>1093489.5532820891</v>
      </c>
      <c r="D486" s="531">
        <v>1109494.0658053849</v>
      </c>
      <c r="J486" s="659">
        <v>1030575.4635058641</v>
      </c>
      <c r="K486" s="296"/>
      <c r="L486" s="296"/>
      <c r="M486" s="536">
        <v>1050426.779931084</v>
      </c>
      <c r="N486" s="530">
        <v>1106005.2882096351</v>
      </c>
      <c r="O486" s="537">
        <v>1119996.6552083257</v>
      </c>
    </row>
    <row r="487" spans="1:15">
      <c r="A487" s="227">
        <v>484</v>
      </c>
      <c r="B487" s="530">
        <v>1054788.199517549</v>
      </c>
      <c r="C487" s="530">
        <v>1057531.5659318075</v>
      </c>
      <c r="D487" s="531">
        <v>1108749.5550914765</v>
      </c>
      <c r="J487" s="659">
        <v>1037214.0279363643</v>
      </c>
      <c r="K487" s="296"/>
      <c r="L487" s="296"/>
      <c r="M487" s="536">
        <v>1045715.9009882349</v>
      </c>
      <c r="N487" s="530">
        <v>1070047.3008593535</v>
      </c>
      <c r="O487" s="537">
        <v>1119252.1444944174</v>
      </c>
    </row>
    <row r="488" spans="1:15">
      <c r="A488" s="227">
        <v>485</v>
      </c>
      <c r="B488" s="530">
        <v>1049813.7936041942</v>
      </c>
      <c r="C488" s="530">
        <v>1062347.80508688</v>
      </c>
      <c r="D488" s="531">
        <v>1096262.9544908288</v>
      </c>
      <c r="J488" s="659">
        <v>1032239.6220230095</v>
      </c>
      <c r="K488" s="296"/>
      <c r="L488" s="296"/>
      <c r="M488" s="536">
        <v>1039591.2221905503</v>
      </c>
      <c r="N488" s="530">
        <v>1074863.540014426</v>
      </c>
      <c r="O488" s="537">
        <v>1106765.5438937696</v>
      </c>
    </row>
    <row r="489" spans="1:15">
      <c r="A489" s="227">
        <v>486</v>
      </c>
      <c r="B489" s="530">
        <v>1075360.2812209793</v>
      </c>
      <c r="C489" s="530">
        <v>1064985.7189392694</v>
      </c>
      <c r="D489" s="531">
        <v>1104325.7698514701</v>
      </c>
      <c r="J489" s="659">
        <v>1057786.1096397946</v>
      </c>
      <c r="K489" s="296"/>
      <c r="L489" s="296"/>
      <c r="M489" s="536">
        <v>1034412.514268612</v>
      </c>
      <c r="N489" s="530">
        <v>1077501.4538668154</v>
      </c>
      <c r="O489" s="537">
        <v>1114828.359254411</v>
      </c>
    </row>
    <row r="490" spans="1:15">
      <c r="A490" s="227">
        <v>487</v>
      </c>
      <c r="B490" s="530">
        <v>1064860.9697843487</v>
      </c>
      <c r="C490" s="530">
        <v>1056322.9008698259</v>
      </c>
      <c r="D490" s="531">
        <v>1105751.4888866073</v>
      </c>
      <c r="J490" s="659">
        <v>1047286.798203164</v>
      </c>
      <c r="K490" s="296"/>
      <c r="L490" s="296"/>
      <c r="M490" s="536">
        <v>1045479.0878431833</v>
      </c>
      <c r="N490" s="530">
        <v>1068838.6357973719</v>
      </c>
      <c r="O490" s="537">
        <v>1116254.0782895482</v>
      </c>
    </row>
    <row r="491" spans="1:15">
      <c r="A491" s="227">
        <v>488</v>
      </c>
      <c r="B491" s="530">
        <v>1058111.7063673958</v>
      </c>
      <c r="C491" s="530">
        <v>1095227.9715328282</v>
      </c>
      <c r="D491" s="531">
        <v>1122662.638033445</v>
      </c>
      <c r="J491" s="659">
        <v>1065011.4914661632</v>
      </c>
      <c r="K491" s="296"/>
      <c r="L491" s="296"/>
      <c r="M491" s="536">
        <v>1052020.2189346072</v>
      </c>
      <c r="N491" s="530">
        <v>1107743.7064603742</v>
      </c>
      <c r="O491" s="537">
        <v>1133165.2274363858</v>
      </c>
    </row>
    <row r="492" spans="1:15">
      <c r="A492" s="227">
        <v>489</v>
      </c>
      <c r="B492" s="530">
        <v>1079666.8222320715</v>
      </c>
      <c r="C492" s="530">
        <v>1083239.6173870822</v>
      </c>
      <c r="D492" s="531">
        <v>1086219.7859330883</v>
      </c>
      <c r="J492" s="659">
        <v>1062092.6506508868</v>
      </c>
      <c r="K492" s="296"/>
      <c r="L492" s="296"/>
      <c r="M492" s="536">
        <v>1024206.6698548279</v>
      </c>
      <c r="N492" s="530">
        <v>1095755.3523146282</v>
      </c>
      <c r="O492" s="537">
        <v>1096722.3753360291</v>
      </c>
    </row>
    <row r="493" spans="1:15">
      <c r="A493" s="227">
        <v>490</v>
      </c>
      <c r="B493" s="530">
        <v>1068464.0504704216</v>
      </c>
      <c r="C493" s="530">
        <v>1098792.1641921981</v>
      </c>
      <c r="D493" s="531">
        <v>1109166.8837925487</v>
      </c>
      <c r="J493" s="659">
        <v>1050889.8788892368</v>
      </c>
      <c r="K493" s="296"/>
      <c r="L493" s="296"/>
      <c r="M493" s="536">
        <v>1051310.342108123</v>
      </c>
      <c r="N493" s="530">
        <v>1111307.8991197441</v>
      </c>
      <c r="O493" s="537">
        <v>1119669.4731954895</v>
      </c>
    </row>
    <row r="494" spans="1:15">
      <c r="A494" s="227">
        <v>491</v>
      </c>
      <c r="B494" s="530">
        <v>1076908.6257299818</v>
      </c>
      <c r="C494" s="530">
        <v>1090324.0000843059</v>
      </c>
      <c r="D494" s="531">
        <v>1126597.350416101</v>
      </c>
      <c r="J494" s="659">
        <v>1059334.4541487971</v>
      </c>
      <c r="K494" s="296"/>
      <c r="L494" s="296"/>
      <c r="M494" s="536">
        <v>1046903.4571914406</v>
      </c>
      <c r="N494" s="530">
        <v>1102839.7350118519</v>
      </c>
      <c r="O494" s="537">
        <v>1137099.9398190419</v>
      </c>
    </row>
    <row r="495" spans="1:15">
      <c r="A495" s="227">
        <v>492</v>
      </c>
      <c r="B495" s="530">
        <v>1053167.5772518094</v>
      </c>
      <c r="C495" s="530">
        <v>1065628.4499158305</v>
      </c>
      <c r="D495" s="531">
        <v>1105096.7932773624</v>
      </c>
      <c r="J495" s="659">
        <v>1035593.4056706247</v>
      </c>
      <c r="K495" s="296"/>
      <c r="L495" s="296"/>
      <c r="M495" s="536">
        <v>1046517.4095484198</v>
      </c>
      <c r="N495" s="530">
        <v>1078144.1848433765</v>
      </c>
      <c r="O495" s="537">
        <v>1115599.3826803032</v>
      </c>
    </row>
    <row r="496" spans="1:15">
      <c r="A496" s="227">
        <v>493</v>
      </c>
      <c r="B496" s="530">
        <v>1060948.8823268295</v>
      </c>
      <c r="C496" s="530">
        <v>1083274.9060848341</v>
      </c>
      <c r="D496" s="531">
        <v>1093021.2236637673</v>
      </c>
      <c r="J496" s="659">
        <v>1043374.7107456448</v>
      </c>
      <c r="K496" s="296"/>
      <c r="L496" s="296"/>
      <c r="M496" s="536">
        <v>1047166.7342376113</v>
      </c>
      <c r="N496" s="530">
        <v>1095790.6410123801</v>
      </c>
      <c r="O496" s="537">
        <v>1103523.8130667082</v>
      </c>
    </row>
    <row r="497" spans="1:15">
      <c r="A497" s="227">
        <v>494</v>
      </c>
      <c r="B497" s="530">
        <v>1041021.5721495682</v>
      </c>
      <c r="C497" s="530">
        <v>1095929.3346443956</v>
      </c>
      <c r="D497" s="531">
        <v>1105511.3581685172</v>
      </c>
      <c r="J497" s="659">
        <v>1023447.4005683835</v>
      </c>
      <c r="K497" s="296"/>
      <c r="L497" s="296"/>
      <c r="M497" s="536">
        <v>1045235.3131454815</v>
      </c>
      <c r="N497" s="530">
        <v>1108445.0695719416</v>
      </c>
      <c r="O497" s="537">
        <v>1116013.9475714581</v>
      </c>
    </row>
    <row r="498" spans="1:15">
      <c r="A498" s="227">
        <v>495</v>
      </c>
      <c r="B498" s="530">
        <v>1064026.0316903021</v>
      </c>
      <c r="C498" s="530">
        <v>1061276.6767396703</v>
      </c>
      <c r="D498" s="531">
        <v>1130094.7637184244</v>
      </c>
      <c r="J498" s="659">
        <v>1046451.8601091173</v>
      </c>
      <c r="K498" s="296"/>
      <c r="L498" s="296"/>
      <c r="M498" s="536">
        <v>1032264.6511727161</v>
      </c>
      <c r="N498" s="530">
        <v>1073792.4116672163</v>
      </c>
      <c r="O498" s="537">
        <v>1140597.3531213652</v>
      </c>
    </row>
    <row r="499" spans="1:15">
      <c r="A499" s="227">
        <v>496</v>
      </c>
      <c r="B499" s="530">
        <v>1072900.0489183974</v>
      </c>
      <c r="C499" s="530">
        <v>1088250.0520708873</v>
      </c>
      <c r="D499" s="531">
        <v>1101930.282735107</v>
      </c>
      <c r="J499" s="659">
        <v>1055325.8773372127</v>
      </c>
      <c r="K499" s="296"/>
      <c r="L499" s="296"/>
      <c r="M499" s="536">
        <v>1049720.1343304114</v>
      </c>
      <c r="N499" s="530">
        <v>1100765.7869984333</v>
      </c>
      <c r="O499" s="537">
        <v>1112432.8721380478</v>
      </c>
    </row>
    <row r="500" spans="1:15">
      <c r="A500" s="227">
        <v>497</v>
      </c>
      <c r="B500" s="530">
        <v>1059770.3376976729</v>
      </c>
      <c r="C500" s="530">
        <v>1079974.6595729152</v>
      </c>
      <c r="D500" s="531">
        <v>1091187.0600922627</v>
      </c>
      <c r="J500" s="659">
        <v>1042196.1661164882</v>
      </c>
      <c r="K500" s="296"/>
      <c r="L500" s="296"/>
      <c r="M500" s="536">
        <v>1048732.4483432425</v>
      </c>
      <c r="N500" s="530">
        <v>1092490.3945004612</v>
      </c>
      <c r="O500" s="537">
        <v>1101689.6494952035</v>
      </c>
    </row>
    <row r="501" spans="1:15">
      <c r="A501" s="227">
        <v>498</v>
      </c>
      <c r="B501" s="530">
        <v>1058111.7063673958</v>
      </c>
      <c r="C501" s="530">
        <v>1067839.0122977325</v>
      </c>
      <c r="D501" s="531">
        <v>1119243.9479098248</v>
      </c>
      <c r="J501" s="659">
        <v>1072423.1837789314</v>
      </c>
      <c r="K501" s="296"/>
      <c r="L501" s="296"/>
      <c r="M501" s="536">
        <v>1031159.2833263078</v>
      </c>
      <c r="N501" s="530">
        <v>1080354.7472252785</v>
      </c>
      <c r="O501" s="537">
        <v>1129746.5373127656</v>
      </c>
    </row>
    <row r="502" spans="1:15">
      <c r="A502" s="227">
        <v>499</v>
      </c>
      <c r="B502" s="530">
        <v>1063945.1159613712</v>
      </c>
      <c r="C502" s="530">
        <v>1092142.6817567621</v>
      </c>
      <c r="D502" s="531">
        <v>1103100.6660173908</v>
      </c>
      <c r="J502" s="659">
        <v>1046370.9443801865</v>
      </c>
      <c r="K502" s="296"/>
      <c r="L502" s="296"/>
      <c r="M502" s="536">
        <v>1041878.8573574277</v>
      </c>
      <c r="N502" s="530">
        <v>1104658.4166843081</v>
      </c>
      <c r="O502" s="537">
        <v>1113603.2554203316</v>
      </c>
    </row>
    <row r="503" spans="1:15">
      <c r="A503" s="227">
        <v>500</v>
      </c>
      <c r="B503" s="530">
        <v>1050853.9540247442</v>
      </c>
      <c r="C503" s="530">
        <v>1078721.0064202307</v>
      </c>
      <c r="D503" s="531">
        <v>1088735.9154642066</v>
      </c>
      <c r="J503" s="659">
        <v>1033279.7824435594</v>
      </c>
      <c r="K503" s="296"/>
      <c r="L503" s="296"/>
      <c r="M503" s="536">
        <v>1041423.984248409</v>
      </c>
      <c r="N503" s="530">
        <v>1091236.7413477767</v>
      </c>
      <c r="O503" s="537">
        <v>1099238.5048671474</v>
      </c>
    </row>
    <row r="504" spans="1:15">
      <c r="A504" s="227">
        <v>501</v>
      </c>
      <c r="B504" s="530">
        <v>1055817.1987562731</v>
      </c>
      <c r="C504" s="530">
        <v>1076255.5408211222</v>
      </c>
      <c r="D504" s="531">
        <v>1116936.8746348717</v>
      </c>
      <c r="J504" s="659">
        <v>1038243.0271750884</v>
      </c>
      <c r="K504" s="296"/>
      <c r="L504" s="296"/>
      <c r="M504" s="536">
        <v>1031344.0385954374</v>
      </c>
      <c r="N504" s="530">
        <v>1088771.2757486682</v>
      </c>
      <c r="O504" s="537">
        <v>1127439.4640378125</v>
      </c>
    </row>
    <row r="505" spans="1:15">
      <c r="A505" s="227">
        <v>502</v>
      </c>
      <c r="B505" s="530">
        <v>1067943.244914022</v>
      </c>
      <c r="C505" s="530">
        <v>1063453.0343953189</v>
      </c>
      <c r="D505" s="531">
        <v>1119787.6869326404</v>
      </c>
      <c r="J505" s="659">
        <v>1050369.0733328373</v>
      </c>
      <c r="K505" s="296"/>
      <c r="L505" s="296"/>
      <c r="M505" s="536">
        <v>1055506.5283747388</v>
      </c>
      <c r="N505" s="530">
        <v>1075968.7693228649</v>
      </c>
      <c r="O505" s="537">
        <v>1130290.2763355812</v>
      </c>
    </row>
    <row r="506" spans="1:15">
      <c r="A506" s="227">
        <v>503</v>
      </c>
      <c r="B506" s="530">
        <v>1067867.9429847463</v>
      </c>
      <c r="C506" s="530">
        <v>1075668.690139618</v>
      </c>
      <c r="D506" s="531">
        <v>1102650.9739839195</v>
      </c>
      <c r="J506" s="659">
        <v>1050293.7714035616</v>
      </c>
      <c r="K506" s="296"/>
      <c r="L506" s="296"/>
      <c r="M506" s="536">
        <v>1074785.8280878707</v>
      </c>
      <c r="N506" s="530">
        <v>1088184.425067164</v>
      </c>
      <c r="O506" s="537">
        <v>1113153.5633868603</v>
      </c>
    </row>
    <row r="507" spans="1:15">
      <c r="A507" s="227">
        <v>504</v>
      </c>
      <c r="B507" s="530">
        <v>1046134.8405345181</v>
      </c>
      <c r="C507" s="530">
        <v>1099763.89089162</v>
      </c>
      <c r="D507" s="531">
        <v>1110419.0087467481</v>
      </c>
      <c r="J507" s="659">
        <v>1028560.6689533334</v>
      </c>
      <c r="K507" s="296"/>
      <c r="L507" s="296"/>
      <c r="M507" s="536">
        <v>1060565.3845793963</v>
      </c>
      <c r="N507" s="530">
        <v>1112279.625819166</v>
      </c>
      <c r="O507" s="537">
        <v>1120921.5981496889</v>
      </c>
    </row>
    <row r="508" spans="1:15">
      <c r="A508" s="227">
        <v>505</v>
      </c>
      <c r="B508" s="530">
        <v>1065689.3713664005</v>
      </c>
      <c r="C508" s="530">
        <v>1099120.1440521644</v>
      </c>
      <c r="D508" s="531">
        <v>1122630.860505865</v>
      </c>
      <c r="J508" s="659">
        <v>1048115.1997852158</v>
      </c>
      <c r="K508" s="296"/>
      <c r="L508" s="296"/>
      <c r="M508" s="536">
        <v>1046376.7441352152</v>
      </c>
      <c r="N508" s="530">
        <v>1111635.8789797104</v>
      </c>
      <c r="O508" s="537">
        <v>1133133.4499088058</v>
      </c>
    </row>
    <row r="509" spans="1:15">
      <c r="A509" s="227">
        <v>506</v>
      </c>
      <c r="B509" s="530">
        <v>1060089.6038714412</v>
      </c>
      <c r="C509" s="530">
        <v>1100983.8552969636</v>
      </c>
      <c r="D509" s="531">
        <v>1108505.1702546116</v>
      </c>
      <c r="J509" s="659">
        <v>1042515.4322902565</v>
      </c>
      <c r="K509" s="296"/>
      <c r="L509" s="296"/>
      <c r="M509" s="536">
        <v>1039568.0650727097</v>
      </c>
      <c r="N509" s="530">
        <v>1113499.5902245096</v>
      </c>
      <c r="O509" s="537">
        <v>1119007.7596575525</v>
      </c>
    </row>
    <row r="510" spans="1:15">
      <c r="A510" s="227">
        <v>507</v>
      </c>
      <c r="B510" s="530">
        <v>1059634.9373600981</v>
      </c>
      <c r="C510" s="530">
        <v>1080616.5441759643</v>
      </c>
      <c r="D510" s="531">
        <v>1102734.572823334</v>
      </c>
      <c r="J510" s="659">
        <v>1042060.7657789134</v>
      </c>
      <c r="K510" s="296"/>
      <c r="L510" s="296"/>
      <c r="M510" s="536">
        <v>1048586.2436028002</v>
      </c>
      <c r="N510" s="530">
        <v>1093132.2791035103</v>
      </c>
      <c r="O510" s="537">
        <v>1113237.1622262748</v>
      </c>
    </row>
    <row r="511" spans="1:15">
      <c r="A511" s="227">
        <v>508</v>
      </c>
      <c r="B511" s="530">
        <v>1077278.8429077503</v>
      </c>
      <c r="C511" s="530">
        <v>1082750.5269046873</v>
      </c>
      <c r="D511" s="531">
        <v>1111420.0428999418</v>
      </c>
      <c r="J511" s="659">
        <v>1059704.6713265656</v>
      </c>
      <c r="K511" s="296"/>
      <c r="L511" s="296"/>
      <c r="M511" s="536">
        <v>1058844.8734363113</v>
      </c>
      <c r="N511" s="530">
        <v>1095266.2618322333</v>
      </c>
      <c r="O511" s="537">
        <v>1121922.6323028826</v>
      </c>
    </row>
    <row r="512" spans="1:15">
      <c r="A512" s="227">
        <v>509</v>
      </c>
      <c r="B512" s="530">
        <v>1062121.201443156</v>
      </c>
      <c r="C512" s="530">
        <v>1046179.6777609237</v>
      </c>
      <c r="D512" s="531">
        <v>1113294.0567856501</v>
      </c>
      <c r="J512" s="659">
        <v>1044547.0298619713</v>
      </c>
      <c r="K512" s="296"/>
      <c r="L512" s="296"/>
      <c r="M512" s="536">
        <v>1037860.2150579039</v>
      </c>
      <c r="N512" s="530">
        <v>1058695.4126884697</v>
      </c>
      <c r="O512" s="537">
        <v>1123796.6461885909</v>
      </c>
    </row>
    <row r="513" spans="1:15">
      <c r="A513" s="227">
        <v>510</v>
      </c>
      <c r="B513" s="530">
        <v>1037400.3940425753</v>
      </c>
      <c r="C513" s="530">
        <v>1081428.9794058523</v>
      </c>
      <c r="D513" s="531">
        <v>1102717.5890555985</v>
      </c>
      <c r="J513" s="659">
        <v>1019826.2224613905</v>
      </c>
      <c r="K513" s="296"/>
      <c r="L513" s="296"/>
      <c r="M513" s="536">
        <v>1052980.7340505351</v>
      </c>
      <c r="N513" s="530">
        <v>1093944.7143333983</v>
      </c>
      <c r="O513" s="537">
        <v>1113220.1784585393</v>
      </c>
    </row>
    <row r="514" spans="1:15">
      <c r="A514" s="227">
        <v>511</v>
      </c>
      <c r="B514" s="530">
        <v>1040567.0745056962</v>
      </c>
      <c r="C514" s="530">
        <v>1066458.9503569424</v>
      </c>
      <c r="D514" s="531">
        <v>1091107.2916549614</v>
      </c>
      <c r="J514" s="659">
        <v>1022992.9029245115</v>
      </c>
      <c r="K514" s="296"/>
      <c r="L514" s="296"/>
      <c r="M514" s="536">
        <v>1052612.2727339384</v>
      </c>
      <c r="N514" s="530">
        <v>1078974.6852844884</v>
      </c>
      <c r="O514" s="537">
        <v>1101609.8810579022</v>
      </c>
    </row>
    <row r="515" spans="1:15">
      <c r="A515" s="227">
        <v>512</v>
      </c>
      <c r="B515" s="530">
        <v>1060796.8788225448</v>
      </c>
      <c r="C515" s="530">
        <v>1076743.8581600587</v>
      </c>
      <c r="D515" s="531">
        <v>1103068.8912114473</v>
      </c>
      <c r="J515" s="659">
        <v>1043222.7072413601</v>
      </c>
      <c r="K515" s="296"/>
      <c r="L515" s="296"/>
      <c r="M515" s="536">
        <v>1063891.1619165977</v>
      </c>
      <c r="N515" s="530">
        <v>1089259.5930876047</v>
      </c>
      <c r="O515" s="537">
        <v>1113571.4806143881</v>
      </c>
    </row>
    <row r="516" spans="1:15">
      <c r="A516" s="227">
        <v>513</v>
      </c>
      <c r="B516" s="530">
        <v>1074624.0369251641</v>
      </c>
      <c r="C516" s="530">
        <v>1084007.5239303692</v>
      </c>
      <c r="D516" s="531">
        <v>1106983.4386483496</v>
      </c>
      <c r="J516" s="659">
        <v>1057049.8653439793</v>
      </c>
      <c r="K516" s="296"/>
      <c r="L516" s="296"/>
      <c r="M516" s="536">
        <v>1033583.5461444607</v>
      </c>
      <c r="N516" s="530">
        <v>1096523.2588579152</v>
      </c>
      <c r="O516" s="537">
        <v>1117486.0280512904</v>
      </c>
    </row>
    <row r="517" spans="1:15">
      <c r="A517" s="227">
        <v>514</v>
      </c>
      <c r="B517" s="530">
        <v>1065165.120892619</v>
      </c>
      <c r="C517" s="530">
        <v>1060620.9322668738</v>
      </c>
      <c r="D517" s="531">
        <v>1118321.2601082195</v>
      </c>
      <c r="J517" s="659">
        <v>1047590.9493114343</v>
      </c>
      <c r="K517" s="296"/>
      <c r="L517" s="296"/>
      <c r="M517" s="536">
        <v>1033224.8281283402</v>
      </c>
      <c r="N517" s="530">
        <v>1073136.6671944198</v>
      </c>
      <c r="O517" s="537">
        <v>1128823.8495111603</v>
      </c>
    </row>
    <row r="518" spans="1:15">
      <c r="A518" s="227">
        <v>515</v>
      </c>
      <c r="B518" s="530">
        <v>1060831.475266943</v>
      </c>
      <c r="C518" s="530">
        <v>1062556.0504866606</v>
      </c>
      <c r="D518" s="531">
        <v>1106664.5949423634</v>
      </c>
      <c r="J518" s="659">
        <v>1043257.3036857583</v>
      </c>
      <c r="K518" s="296"/>
      <c r="L518" s="296"/>
      <c r="M518" s="536">
        <v>1034945.637975032</v>
      </c>
      <c r="N518" s="530">
        <v>1075071.7854142066</v>
      </c>
      <c r="O518" s="537">
        <v>1117167.1843453043</v>
      </c>
    </row>
    <row r="519" spans="1:15">
      <c r="A519" s="227">
        <v>516</v>
      </c>
      <c r="B519" s="530">
        <v>1075133.8610757822</v>
      </c>
      <c r="C519" s="530">
        <v>1076960.7307237627</v>
      </c>
      <c r="D519" s="531">
        <v>1109903.233300128</v>
      </c>
      <c r="J519" s="659">
        <v>1057559.6894945975</v>
      </c>
      <c r="K519" s="296"/>
      <c r="L519" s="296"/>
      <c r="M519" s="536">
        <v>1032160.3539430946</v>
      </c>
      <c r="N519" s="530">
        <v>1089476.4656513087</v>
      </c>
      <c r="O519" s="537">
        <v>1120405.8227030688</v>
      </c>
    </row>
    <row r="520" spans="1:15">
      <c r="A520" s="227">
        <v>517</v>
      </c>
      <c r="B520" s="530">
        <v>1060703.4946073096</v>
      </c>
      <c r="C520" s="530">
        <v>1046228.2700240423</v>
      </c>
      <c r="D520" s="531">
        <v>1090738.2596437617</v>
      </c>
      <c r="J520" s="659">
        <v>1043129.3230261249</v>
      </c>
      <c r="K520" s="296"/>
      <c r="L520" s="296"/>
      <c r="M520" s="536">
        <v>1032751.7737577131</v>
      </c>
      <c r="N520" s="530">
        <v>1058744.0049515883</v>
      </c>
      <c r="O520" s="537">
        <v>1101240.8490467025</v>
      </c>
    </row>
    <row r="521" spans="1:15">
      <c r="A521" s="227">
        <v>518</v>
      </c>
      <c r="B521" s="530">
        <v>1060921.6802812496</v>
      </c>
      <c r="C521" s="530">
        <v>1062778.241775339</v>
      </c>
      <c r="D521" s="531">
        <v>1118592.5220036972</v>
      </c>
      <c r="J521" s="659">
        <v>1043347.5087000648</v>
      </c>
      <c r="K521" s="296"/>
      <c r="L521" s="296"/>
      <c r="M521" s="536">
        <v>1040542.0866880507</v>
      </c>
      <c r="N521" s="530">
        <v>1075293.976702885</v>
      </c>
      <c r="O521" s="537">
        <v>1129095.1114066381</v>
      </c>
    </row>
    <row r="522" spans="1:15">
      <c r="A522" s="227">
        <v>519</v>
      </c>
      <c r="B522" s="530">
        <v>1079020.3283131558</v>
      </c>
      <c r="C522" s="530">
        <v>1067295.3224825624</v>
      </c>
      <c r="D522" s="531">
        <v>1103412.0586749096</v>
      </c>
      <c r="J522" s="659">
        <v>1061446.1567319711</v>
      </c>
      <c r="K522" s="296"/>
      <c r="L522" s="296"/>
      <c r="M522" s="536">
        <v>1049556.4037959347</v>
      </c>
      <c r="N522" s="530">
        <v>1079811.0574101084</v>
      </c>
      <c r="O522" s="537">
        <v>1113914.6480778505</v>
      </c>
    </row>
    <row r="523" spans="1:15">
      <c r="A523" s="227">
        <v>520</v>
      </c>
      <c r="B523" s="530">
        <v>1061501.2898235165</v>
      </c>
      <c r="C523" s="530">
        <v>1086345.4368589595</v>
      </c>
      <c r="D523" s="531">
        <v>1105865.7737819056</v>
      </c>
      <c r="J523" s="659">
        <v>1043927.1182423318</v>
      </c>
      <c r="K523" s="296"/>
      <c r="L523" s="296"/>
      <c r="M523" s="536">
        <v>1042579.5471778355</v>
      </c>
      <c r="N523" s="530">
        <v>1098861.1717865055</v>
      </c>
      <c r="O523" s="537">
        <v>1116368.3631848465</v>
      </c>
    </row>
    <row r="524" spans="1:15">
      <c r="A524" s="227">
        <v>521</v>
      </c>
      <c r="B524" s="530">
        <v>1070875.3191605306</v>
      </c>
      <c r="C524" s="530">
        <v>1061142.3776393982</v>
      </c>
      <c r="D524" s="531">
        <v>1112435.3444078127</v>
      </c>
      <c r="J524" s="659">
        <v>1053301.1475793459</v>
      </c>
      <c r="K524" s="296"/>
      <c r="L524" s="296"/>
      <c r="M524" s="536">
        <v>1042754.8462870838</v>
      </c>
      <c r="N524" s="530">
        <v>1073658.1125669442</v>
      </c>
      <c r="O524" s="537">
        <v>1122937.9338107535</v>
      </c>
    </row>
    <row r="525" spans="1:15">
      <c r="A525" s="227">
        <v>522</v>
      </c>
      <c r="B525" s="530">
        <v>1046226.1150672608</v>
      </c>
      <c r="C525" s="530">
        <v>1075945.8095449049</v>
      </c>
      <c r="D525" s="531">
        <v>1122395.2435773828</v>
      </c>
      <c r="J525" s="659">
        <v>1028651.9434860761</v>
      </c>
      <c r="K525" s="296"/>
      <c r="L525" s="296"/>
      <c r="M525" s="536">
        <v>1021816.0579913363</v>
      </c>
      <c r="N525" s="530">
        <v>1088461.5444724509</v>
      </c>
      <c r="O525" s="537">
        <v>1132897.8329803236</v>
      </c>
    </row>
    <row r="526" spans="1:15">
      <c r="A526" s="227">
        <v>523</v>
      </c>
      <c r="B526" s="530">
        <v>1052615.1142528716</v>
      </c>
      <c r="C526" s="530">
        <v>1063334.0734874483</v>
      </c>
      <c r="D526" s="531">
        <v>1108449.2794384623</v>
      </c>
      <c r="J526" s="659">
        <v>1035040.9426716869</v>
      </c>
      <c r="K526" s="296"/>
      <c r="L526" s="296"/>
      <c r="M526" s="536">
        <v>1041182.485817487</v>
      </c>
      <c r="N526" s="530">
        <v>1075849.8084149943</v>
      </c>
      <c r="O526" s="537">
        <v>1118951.8688414032</v>
      </c>
    </row>
    <row r="527" spans="1:15">
      <c r="A527" s="227">
        <v>524</v>
      </c>
      <c r="B527" s="530">
        <v>1058111.7063673958</v>
      </c>
      <c r="C527" s="530">
        <v>1067168.1518257402</v>
      </c>
      <c r="D527" s="531">
        <v>1098183.1729857558</v>
      </c>
      <c r="J527" s="659">
        <v>1218117.4675268</v>
      </c>
      <c r="K527" s="296"/>
      <c r="L527" s="296"/>
      <c r="M527" s="536">
        <v>1036857.7935137514</v>
      </c>
      <c r="N527" s="530">
        <v>1079683.8867532862</v>
      </c>
      <c r="O527" s="537">
        <v>1108685.7623886967</v>
      </c>
    </row>
    <row r="528" spans="1:15">
      <c r="A528" s="227">
        <v>525</v>
      </c>
      <c r="B528" s="530">
        <v>1064148.9026444014</v>
      </c>
      <c r="C528" s="530">
        <v>1096202.9621470878</v>
      </c>
      <c r="D528" s="531">
        <v>1110053.9960846207</v>
      </c>
      <c r="J528" s="659">
        <v>1046574.7310632167</v>
      </c>
      <c r="K528" s="296"/>
      <c r="L528" s="296"/>
      <c r="M528" s="536">
        <v>1051797.6178229712</v>
      </c>
      <c r="N528" s="530">
        <v>1108718.6970746338</v>
      </c>
      <c r="O528" s="537">
        <v>1120556.5854875615</v>
      </c>
    </row>
    <row r="529" spans="1:15">
      <c r="A529" s="227">
        <v>526</v>
      </c>
      <c r="B529" s="530">
        <v>1061126.5218784299</v>
      </c>
      <c r="C529" s="530">
        <v>1066089.7614623287</v>
      </c>
      <c r="D529" s="531">
        <v>1137410.8500808964</v>
      </c>
      <c r="J529" s="659">
        <v>1043552.3502972452</v>
      </c>
      <c r="K529" s="296"/>
      <c r="L529" s="296"/>
      <c r="M529" s="536">
        <v>1045199.1061141695</v>
      </c>
      <c r="N529" s="530">
        <v>1078605.4963898747</v>
      </c>
      <c r="O529" s="537">
        <v>1147913.4394838372</v>
      </c>
    </row>
    <row r="530" spans="1:15">
      <c r="A530" s="227">
        <v>527</v>
      </c>
      <c r="B530" s="530">
        <v>1061432.2285442841</v>
      </c>
      <c r="C530" s="530">
        <v>1062172.9059407732</v>
      </c>
      <c r="D530" s="531">
        <v>1093104.5054289491</v>
      </c>
      <c r="J530" s="659">
        <v>1043858.0569630994</v>
      </c>
      <c r="K530" s="296"/>
      <c r="L530" s="296"/>
      <c r="M530" s="536">
        <v>1067381.4822064906</v>
      </c>
      <c r="N530" s="530">
        <v>1074688.6408683192</v>
      </c>
      <c r="O530" s="537">
        <v>1103607.09483189</v>
      </c>
    </row>
    <row r="531" spans="1:15">
      <c r="A531" s="227">
        <v>528</v>
      </c>
      <c r="B531" s="530">
        <v>1066548.2239012243</v>
      </c>
      <c r="C531" s="530">
        <v>1068258.7352809194</v>
      </c>
      <c r="D531" s="531">
        <v>1110738.6075085637</v>
      </c>
      <c r="J531" s="659">
        <v>1048974.0523200396</v>
      </c>
      <c r="K531" s="296"/>
      <c r="L531" s="296"/>
      <c r="M531" s="536">
        <v>1028382.6151829821</v>
      </c>
      <c r="N531" s="530">
        <v>1080774.4702084654</v>
      </c>
      <c r="O531" s="537">
        <v>1121241.1969115045</v>
      </c>
    </row>
    <row r="532" spans="1:15">
      <c r="A532" s="227">
        <v>529</v>
      </c>
      <c r="B532" s="530">
        <v>1064629.6661741955</v>
      </c>
      <c r="C532" s="530">
        <v>1068151.2696567138</v>
      </c>
      <c r="D532" s="531">
        <v>1118070.7851986883</v>
      </c>
      <c r="J532" s="659">
        <v>1047055.4945930107</v>
      </c>
      <c r="K532" s="296"/>
      <c r="L532" s="296"/>
      <c r="M532" s="536">
        <v>1039928.2153494193</v>
      </c>
      <c r="N532" s="530">
        <v>1080667.0045842598</v>
      </c>
      <c r="O532" s="537">
        <v>1128573.3746016291</v>
      </c>
    </row>
    <row r="533" spans="1:15">
      <c r="A533" s="227">
        <v>530</v>
      </c>
      <c r="B533" s="530">
        <v>1061676.9520899926</v>
      </c>
      <c r="C533" s="530">
        <v>1068732.3925182819</v>
      </c>
      <c r="D533" s="531">
        <v>1131565.4736927901</v>
      </c>
      <c r="J533" s="659">
        <v>1044102.7805088079</v>
      </c>
      <c r="K533" s="296"/>
      <c r="L533" s="296"/>
      <c r="M533" s="536">
        <v>1045850.832420746</v>
      </c>
      <c r="N533" s="530">
        <v>1081248.1274458279</v>
      </c>
      <c r="O533" s="537">
        <v>1142068.063095731</v>
      </c>
    </row>
    <row r="534" spans="1:15">
      <c r="A534" s="227">
        <v>531</v>
      </c>
      <c r="B534" s="530">
        <v>1070046.1455509854</v>
      </c>
      <c r="C534" s="530">
        <v>1091359.2229622507</v>
      </c>
      <c r="D534" s="531">
        <v>1101638.3387732934</v>
      </c>
      <c r="J534" s="659">
        <v>1052471.9739698006</v>
      </c>
      <c r="K534" s="296"/>
      <c r="L534" s="296"/>
      <c r="M534" s="536">
        <v>1034300.0313435004</v>
      </c>
      <c r="N534" s="530">
        <v>1103874.9578897967</v>
      </c>
      <c r="O534" s="537">
        <v>1112140.9281762342</v>
      </c>
    </row>
    <row r="535" spans="1:15">
      <c r="A535" s="227">
        <v>532</v>
      </c>
      <c r="B535" s="530">
        <v>1058111.7063673958</v>
      </c>
      <c r="C535" s="530">
        <v>1112299.3237937638</v>
      </c>
      <c r="D535" s="531">
        <v>1109324.8911432782</v>
      </c>
      <c r="J535" s="659">
        <v>1065527.0196399207</v>
      </c>
      <c r="K535" s="296"/>
      <c r="L535" s="296"/>
      <c r="M535" s="536">
        <v>1025430.4256165153</v>
      </c>
      <c r="N535" s="530">
        <v>1124815.0587213098</v>
      </c>
      <c r="O535" s="537">
        <v>1119827.480546219</v>
      </c>
    </row>
    <row r="536" spans="1:15">
      <c r="A536" s="227">
        <v>533</v>
      </c>
      <c r="B536" s="530">
        <v>1058111.7063673958</v>
      </c>
      <c r="C536" s="530">
        <v>1069036.1210052457</v>
      </c>
      <c r="D536" s="531">
        <v>1089400.0541447126</v>
      </c>
      <c r="J536" s="659">
        <v>1148923.8709861666</v>
      </c>
      <c r="K536" s="296"/>
      <c r="L536" s="296"/>
      <c r="M536" s="536">
        <v>1047828.9114637398</v>
      </c>
      <c r="N536" s="530">
        <v>1081551.8559327917</v>
      </c>
      <c r="O536" s="537">
        <v>1099902.6435476535</v>
      </c>
    </row>
    <row r="537" spans="1:15">
      <c r="A537" s="227">
        <v>534</v>
      </c>
      <c r="B537" s="530">
        <v>1072397.0853393904</v>
      </c>
      <c r="C537" s="530">
        <v>1070624.8618113417</v>
      </c>
      <c r="D537" s="531">
        <v>1122968.211854829</v>
      </c>
      <c r="J537" s="659">
        <v>1054822.9137582057</v>
      </c>
      <c r="K537" s="296"/>
      <c r="L537" s="296"/>
      <c r="M537" s="536">
        <v>1037117.7273277844</v>
      </c>
      <c r="N537" s="530">
        <v>1083140.5967388877</v>
      </c>
      <c r="O537" s="537">
        <v>1133470.8012577698</v>
      </c>
    </row>
    <row r="538" spans="1:15">
      <c r="A538" s="227">
        <v>535</v>
      </c>
      <c r="B538" s="530">
        <v>1042496.8116195581</v>
      </c>
      <c r="C538" s="530">
        <v>1072400.009792651</v>
      </c>
      <c r="D538" s="531">
        <v>1120485.4047974851</v>
      </c>
      <c r="J538" s="659">
        <v>1024922.6400383734</v>
      </c>
      <c r="K538" s="296"/>
      <c r="L538" s="296"/>
      <c r="M538" s="536">
        <v>1034420.5071212037</v>
      </c>
      <c r="N538" s="530">
        <v>1084915.744720197</v>
      </c>
      <c r="O538" s="537">
        <v>1130987.9942004259</v>
      </c>
    </row>
    <row r="539" spans="1:15">
      <c r="A539" s="227">
        <v>536</v>
      </c>
      <c r="B539" s="530">
        <v>1057355.2949792389</v>
      </c>
      <c r="C539" s="530">
        <v>1067552.9239311458</v>
      </c>
      <c r="D539" s="531">
        <v>1085909.5501703122</v>
      </c>
      <c r="J539" s="659">
        <v>1039781.1233980542</v>
      </c>
      <c r="K539" s="296"/>
      <c r="L539" s="296"/>
      <c r="M539" s="536">
        <v>1061108.4648294118</v>
      </c>
      <c r="N539" s="530">
        <v>1080068.6588586918</v>
      </c>
      <c r="O539" s="537">
        <v>1096412.139573253</v>
      </c>
    </row>
    <row r="540" spans="1:15">
      <c r="A540" s="227">
        <v>537</v>
      </c>
      <c r="B540" s="530">
        <v>1068553.5825125983</v>
      </c>
      <c r="C540" s="530">
        <v>1068706.1076285827</v>
      </c>
      <c r="D540" s="531">
        <v>1099000.2420928348</v>
      </c>
      <c r="J540" s="659">
        <v>1050979.4109314135</v>
      </c>
      <c r="K540" s="296"/>
      <c r="L540" s="296"/>
      <c r="M540" s="536">
        <v>1032769.366746699</v>
      </c>
      <c r="N540" s="530">
        <v>1081221.8425561287</v>
      </c>
      <c r="O540" s="537">
        <v>1109502.8314957756</v>
      </c>
    </row>
    <row r="541" spans="1:15">
      <c r="A541" s="227">
        <v>538</v>
      </c>
      <c r="B541" s="530">
        <v>1058111.7063673958</v>
      </c>
      <c r="C541" s="530">
        <v>1101283.7473011224</v>
      </c>
      <c r="D541" s="531">
        <v>1095309.3642591962</v>
      </c>
      <c r="J541" s="659">
        <v>1181535.0963590951</v>
      </c>
      <c r="K541" s="296"/>
      <c r="L541" s="296"/>
      <c r="M541" s="536">
        <v>1051435.7181305529</v>
      </c>
      <c r="N541" s="530">
        <v>1113799.4822286684</v>
      </c>
      <c r="O541" s="537">
        <v>1105811.953662137</v>
      </c>
    </row>
    <row r="542" spans="1:15">
      <c r="A542" s="227">
        <v>539</v>
      </c>
      <c r="B542" s="530">
        <v>1064165.3582784124</v>
      </c>
      <c r="C542" s="530">
        <v>1083755.4188780943</v>
      </c>
      <c r="D542" s="531">
        <v>1099348.2765301894</v>
      </c>
      <c r="J542" s="659">
        <v>1046591.1866972276</v>
      </c>
      <c r="K542" s="296"/>
      <c r="L542" s="296"/>
      <c r="M542" s="536">
        <v>1031692.425960484</v>
      </c>
      <c r="N542" s="530">
        <v>1096271.1538056403</v>
      </c>
      <c r="O542" s="537">
        <v>1109850.8659331303</v>
      </c>
    </row>
    <row r="543" spans="1:15">
      <c r="A543" s="227">
        <v>540</v>
      </c>
      <c r="B543" s="530">
        <v>1062487.8093741152</v>
      </c>
      <c r="C543" s="530">
        <v>1080218.7899934128</v>
      </c>
      <c r="D543" s="531">
        <v>1133698.6635741466</v>
      </c>
      <c r="J543" s="659">
        <v>1044913.6377929305</v>
      </c>
      <c r="K543" s="296"/>
      <c r="L543" s="296"/>
      <c r="M543" s="536">
        <v>1047068.8459414453</v>
      </c>
      <c r="N543" s="530">
        <v>1092734.5249209588</v>
      </c>
      <c r="O543" s="537">
        <v>1144201.2529770874</v>
      </c>
    </row>
    <row r="544" spans="1:15">
      <c r="A544" s="227">
        <v>541</v>
      </c>
      <c r="B544" s="530">
        <v>1060737.7565572287</v>
      </c>
      <c r="C544" s="530">
        <v>1073901.0210014265</v>
      </c>
      <c r="D544" s="531">
        <v>1098411.8440381601</v>
      </c>
      <c r="J544" s="659">
        <v>1043163.584976044</v>
      </c>
      <c r="K544" s="296"/>
      <c r="L544" s="296"/>
      <c r="M544" s="536">
        <v>1057094.7208673214</v>
      </c>
      <c r="N544" s="530">
        <v>1086416.7559289725</v>
      </c>
      <c r="O544" s="537">
        <v>1108914.4334411009</v>
      </c>
    </row>
    <row r="545" spans="1:15">
      <c r="A545" s="227">
        <v>542</v>
      </c>
      <c r="B545" s="530">
        <v>1058111.7063673958</v>
      </c>
      <c r="C545" s="530">
        <v>1057926.0939126324</v>
      </c>
      <c r="D545" s="531">
        <v>1115712.5647219934</v>
      </c>
      <c r="J545" s="659">
        <v>1073090.3668081539</v>
      </c>
      <c r="K545" s="296"/>
      <c r="L545" s="296"/>
      <c r="M545" s="536">
        <v>1045737.3401039385</v>
      </c>
      <c r="N545" s="530">
        <v>1070441.8288401784</v>
      </c>
      <c r="O545" s="537">
        <v>1126215.1541249342</v>
      </c>
    </row>
    <row r="546" spans="1:15">
      <c r="A546" s="227">
        <v>543</v>
      </c>
      <c r="B546" s="530">
        <v>1067889.1469419985</v>
      </c>
      <c r="C546" s="530">
        <v>1061110.6471650416</v>
      </c>
      <c r="D546" s="531">
        <v>1093168.9170144217</v>
      </c>
      <c r="J546" s="659">
        <v>1050314.9753608138</v>
      </c>
      <c r="K546" s="296"/>
      <c r="L546" s="296"/>
      <c r="M546" s="536">
        <v>1029133.8746578428</v>
      </c>
      <c r="N546" s="530">
        <v>1073626.3820925876</v>
      </c>
      <c r="O546" s="537">
        <v>1103671.5064173625</v>
      </c>
    </row>
    <row r="547" spans="1:15">
      <c r="A547" s="227">
        <v>544</v>
      </c>
      <c r="B547" s="530">
        <v>1057703.3226602899</v>
      </c>
      <c r="C547" s="530">
        <v>1073039.535878066</v>
      </c>
      <c r="D547" s="531">
        <v>1101971.8766336055</v>
      </c>
      <c r="J547" s="659">
        <v>1040129.1510791052</v>
      </c>
      <c r="K547" s="296"/>
      <c r="L547" s="296"/>
      <c r="M547" s="536">
        <v>1046364.6486815593</v>
      </c>
      <c r="N547" s="530">
        <v>1085555.270805612</v>
      </c>
      <c r="O547" s="537">
        <v>1112474.4660365463</v>
      </c>
    </row>
    <row r="548" spans="1:15">
      <c r="A548" s="227">
        <v>545</v>
      </c>
      <c r="B548" s="530">
        <v>1073228.8120905387</v>
      </c>
      <c r="C548" s="530">
        <v>1078168.1338989483</v>
      </c>
      <c r="D548" s="531">
        <v>1105111.7702876795</v>
      </c>
      <c r="J548" s="659">
        <v>1055654.640509354</v>
      </c>
      <c r="K548" s="296"/>
      <c r="L548" s="296"/>
      <c r="M548" s="536">
        <v>1020664.5131396458</v>
      </c>
      <c r="N548" s="530">
        <v>1090683.8688264943</v>
      </c>
      <c r="O548" s="537">
        <v>1115614.3596906203</v>
      </c>
    </row>
    <row r="549" spans="1:15">
      <c r="A549" s="227">
        <v>546</v>
      </c>
      <c r="B549" s="530">
        <v>1048394.4252322081</v>
      </c>
      <c r="C549" s="530">
        <v>1066279.7197614962</v>
      </c>
      <c r="D549" s="531">
        <v>1088926.0960433413</v>
      </c>
      <c r="J549" s="659">
        <v>1030820.2536510234</v>
      </c>
      <c r="K549" s="296"/>
      <c r="L549" s="296"/>
      <c r="M549" s="536">
        <v>1060560.2155723178</v>
      </c>
      <c r="N549" s="530">
        <v>1078795.4546890422</v>
      </c>
      <c r="O549" s="537">
        <v>1099428.6854462822</v>
      </c>
    </row>
    <row r="550" spans="1:15">
      <c r="A550" s="227">
        <v>547</v>
      </c>
      <c r="B550" s="530">
        <v>1054493.0511753408</v>
      </c>
      <c r="C550" s="530">
        <v>1073321.625824589</v>
      </c>
      <c r="D550" s="531">
        <v>1077966.351427502</v>
      </c>
      <c r="J550" s="659">
        <v>1036918.8795941561</v>
      </c>
      <c r="K550" s="296"/>
      <c r="L550" s="296"/>
      <c r="M550" s="536">
        <v>1048291.846514157</v>
      </c>
      <c r="N550" s="530">
        <v>1085837.360752135</v>
      </c>
      <c r="O550" s="537">
        <v>1088468.9408304428</v>
      </c>
    </row>
    <row r="551" spans="1:15">
      <c r="A551" s="227">
        <v>548</v>
      </c>
      <c r="B551" s="530">
        <v>1059835.8243351874</v>
      </c>
      <c r="C551" s="530">
        <v>1095925.7801491385</v>
      </c>
      <c r="D551" s="531">
        <v>1096564.4454868969</v>
      </c>
      <c r="J551" s="659">
        <v>1042261.6527540027</v>
      </c>
      <c r="K551" s="296"/>
      <c r="L551" s="296"/>
      <c r="M551" s="536">
        <v>1050387.3786697388</v>
      </c>
      <c r="N551" s="530">
        <v>1108441.5150766845</v>
      </c>
      <c r="O551" s="537">
        <v>1107067.0348898377</v>
      </c>
    </row>
    <row r="552" spans="1:15">
      <c r="A552" s="227">
        <v>549</v>
      </c>
      <c r="B552" s="530">
        <v>1055221.766960819</v>
      </c>
      <c r="C552" s="530">
        <v>1059992.7803012361</v>
      </c>
      <c r="D552" s="531">
        <v>1102232.3996132221</v>
      </c>
      <c r="J552" s="659">
        <v>1037647.5953796343</v>
      </c>
      <c r="K552" s="296"/>
      <c r="L552" s="296"/>
      <c r="M552" s="536">
        <v>1044748.0830986933</v>
      </c>
      <c r="N552" s="530">
        <v>1072508.5152287821</v>
      </c>
      <c r="O552" s="537">
        <v>1112734.9890161629</v>
      </c>
    </row>
    <row r="553" spans="1:15">
      <c r="A553" s="227">
        <v>550</v>
      </c>
      <c r="B553" s="530">
        <v>1056182.2770734683</v>
      </c>
      <c r="C553" s="530">
        <v>1094680.4461595744</v>
      </c>
      <c r="D553" s="531">
        <v>1103847.642256079</v>
      </c>
      <c r="J553" s="659">
        <v>1038608.1054922836</v>
      </c>
      <c r="K553" s="296"/>
      <c r="L553" s="296"/>
      <c r="M553" s="536">
        <v>1025369.9589246757</v>
      </c>
      <c r="N553" s="530">
        <v>1107196.1810871204</v>
      </c>
      <c r="O553" s="537">
        <v>1114350.2316590198</v>
      </c>
    </row>
    <row r="554" spans="1:15">
      <c r="A554" s="227">
        <v>551</v>
      </c>
      <c r="B554" s="530">
        <v>1058102.0197199497</v>
      </c>
      <c r="C554" s="530">
        <v>1060042.1912036329</v>
      </c>
      <c r="D554" s="531">
        <v>1092607.6404156832</v>
      </c>
      <c r="J554" s="659">
        <v>1040527.848138765</v>
      </c>
      <c r="K554" s="296"/>
      <c r="L554" s="296"/>
      <c r="M554" s="536">
        <v>1022140.8193555713</v>
      </c>
      <c r="N554" s="530">
        <v>1072557.9261311789</v>
      </c>
      <c r="O554" s="537">
        <v>1103110.229818624</v>
      </c>
    </row>
    <row r="555" spans="1:15">
      <c r="A555" s="227">
        <v>552</v>
      </c>
      <c r="B555" s="530">
        <v>1051768.2922688876</v>
      </c>
      <c r="C555" s="530">
        <v>1090237.9244359671</v>
      </c>
      <c r="D555" s="531">
        <v>1106510.6679206123</v>
      </c>
      <c r="J555" s="659">
        <v>1034194.1206877028</v>
      </c>
      <c r="K555" s="296"/>
      <c r="L555" s="296"/>
      <c r="M555" s="536">
        <v>1042098.7811887519</v>
      </c>
      <c r="N555" s="530">
        <v>1102753.6593635131</v>
      </c>
      <c r="O555" s="537">
        <v>1117013.2573235531</v>
      </c>
    </row>
    <row r="556" spans="1:15">
      <c r="A556" s="227">
        <v>553</v>
      </c>
      <c r="B556" s="530">
        <v>1060437.7980872169</v>
      </c>
      <c r="C556" s="530">
        <v>1101313.358535053</v>
      </c>
      <c r="D556" s="531">
        <v>1100250.0588774036</v>
      </c>
      <c r="J556" s="659">
        <v>1042863.6265060322</v>
      </c>
      <c r="K556" s="296"/>
      <c r="L556" s="296"/>
      <c r="M556" s="536">
        <v>1046350.8145367317</v>
      </c>
      <c r="N556" s="530">
        <v>1113829.093462599</v>
      </c>
      <c r="O556" s="537">
        <v>1110752.6482803444</v>
      </c>
    </row>
    <row r="557" spans="1:15">
      <c r="A557" s="227">
        <v>554</v>
      </c>
      <c r="B557" s="530">
        <v>1079216.855094821</v>
      </c>
      <c r="C557" s="530">
        <v>1067094.4782038755</v>
      </c>
      <c r="D557" s="531">
        <v>1100492.1139598473</v>
      </c>
      <c r="J557" s="659">
        <v>1061642.6835136362</v>
      </c>
      <c r="K557" s="296"/>
      <c r="L557" s="296"/>
      <c r="M557" s="536">
        <v>1068105.3093586219</v>
      </c>
      <c r="N557" s="530">
        <v>1079610.2131314215</v>
      </c>
      <c r="O557" s="537">
        <v>1110994.7033627881</v>
      </c>
    </row>
    <row r="558" spans="1:15">
      <c r="A558" s="227">
        <v>555</v>
      </c>
      <c r="B558" s="530">
        <v>1072092.114184323</v>
      </c>
      <c r="C558" s="530">
        <v>1058232.2482619972</v>
      </c>
      <c r="D558" s="531">
        <v>1097450.3409424291</v>
      </c>
      <c r="J558" s="659">
        <v>1054517.9426031383</v>
      </c>
      <c r="K558" s="296"/>
      <c r="L558" s="296"/>
      <c r="M558" s="536">
        <v>1044231.9316355098</v>
      </c>
      <c r="N558" s="530">
        <v>1070747.9831895432</v>
      </c>
      <c r="O558" s="537">
        <v>1107952.93034537</v>
      </c>
    </row>
    <row r="559" spans="1:15">
      <c r="A559" s="227">
        <v>556</v>
      </c>
      <c r="B559" s="530">
        <v>1058111.7063673958</v>
      </c>
      <c r="C559" s="530">
        <v>1054075.5322906156</v>
      </c>
      <c r="D559" s="531">
        <v>1112118.7126901196</v>
      </c>
      <c r="J559" s="659">
        <v>1111795.8000376725</v>
      </c>
      <c r="K559" s="296"/>
      <c r="L559" s="296"/>
      <c r="M559" s="536">
        <v>1021299.1686160309</v>
      </c>
      <c r="N559" s="530">
        <v>1066591.2672181616</v>
      </c>
      <c r="O559" s="537">
        <v>1122621.3020930605</v>
      </c>
    </row>
    <row r="560" spans="1:15">
      <c r="A560" s="227">
        <v>557</v>
      </c>
      <c r="B560" s="530">
        <v>1042843.9880738506</v>
      </c>
      <c r="C560" s="530">
        <v>1070511.0070660196</v>
      </c>
      <c r="D560" s="531">
        <v>1080879.9295285284</v>
      </c>
      <c r="J560" s="659">
        <v>1025269.8164926659</v>
      </c>
      <c r="K560" s="296"/>
      <c r="L560" s="296"/>
      <c r="M560" s="536">
        <v>1062747.822392209</v>
      </c>
      <c r="N560" s="530">
        <v>1083026.7419935656</v>
      </c>
      <c r="O560" s="537">
        <v>1091382.5189314692</v>
      </c>
    </row>
    <row r="561" spans="1:15">
      <c r="A561" s="227">
        <v>558</v>
      </c>
      <c r="B561" s="530">
        <v>1049089.863957678</v>
      </c>
      <c r="C561" s="530">
        <v>1062724.2732332405</v>
      </c>
      <c r="D561" s="531">
        <v>1107128.8772206062</v>
      </c>
      <c r="J561" s="659">
        <v>1031515.6923764932</v>
      </c>
      <c r="K561" s="296"/>
      <c r="L561" s="296"/>
      <c r="M561" s="536">
        <v>1038119.4859217005</v>
      </c>
      <c r="N561" s="530">
        <v>1075240.0081607865</v>
      </c>
      <c r="O561" s="537">
        <v>1117631.466623547</v>
      </c>
    </row>
    <row r="562" spans="1:15">
      <c r="A562" s="227">
        <v>559</v>
      </c>
      <c r="B562" s="530">
        <v>1070019.4382794248</v>
      </c>
      <c r="C562" s="530">
        <v>1058239.8342529417</v>
      </c>
      <c r="D562" s="531">
        <v>1128845.4657924224</v>
      </c>
      <c r="J562" s="659">
        <v>1052445.2666982401</v>
      </c>
      <c r="K562" s="296"/>
      <c r="L562" s="296"/>
      <c r="M562" s="536">
        <v>1045846.2202697018</v>
      </c>
      <c r="N562" s="530">
        <v>1070755.5691804877</v>
      </c>
      <c r="O562" s="537">
        <v>1139348.0551953632</v>
      </c>
    </row>
    <row r="563" spans="1:15">
      <c r="A563" s="227">
        <v>560</v>
      </c>
      <c r="B563" s="530">
        <v>1058111.7063673958</v>
      </c>
      <c r="C563" s="530">
        <v>1073191.1384277896</v>
      </c>
      <c r="D563" s="531">
        <v>1101531.3973694376</v>
      </c>
      <c r="J563" s="659">
        <v>1067744.0210924437</v>
      </c>
      <c r="K563" s="296"/>
      <c r="L563" s="296"/>
      <c r="M563" s="536">
        <v>1046339.9015255561</v>
      </c>
      <c r="N563" s="530">
        <v>1085706.8733553356</v>
      </c>
      <c r="O563" s="537">
        <v>1112033.9867723784</v>
      </c>
    </row>
    <row r="564" spans="1:15">
      <c r="A564" s="227">
        <v>561</v>
      </c>
      <c r="B564" s="530">
        <v>1080091.2221138445</v>
      </c>
      <c r="C564" s="530">
        <v>1065576.3623667299</v>
      </c>
      <c r="D564" s="531">
        <v>1103040.9042477142</v>
      </c>
      <c r="J564" s="659">
        <v>1062517.0505326597</v>
      </c>
      <c r="K564" s="296"/>
      <c r="L564" s="296"/>
      <c r="M564" s="536">
        <v>1035492.8635268681</v>
      </c>
      <c r="N564" s="530">
        <v>1078092.0972942759</v>
      </c>
      <c r="O564" s="537">
        <v>1113543.493650655</v>
      </c>
    </row>
    <row r="565" spans="1:15">
      <c r="A565" s="227">
        <v>562</v>
      </c>
      <c r="B565" s="530">
        <v>1074593.7910721819</v>
      </c>
      <c r="C565" s="530">
        <v>1080140.0338027598</v>
      </c>
      <c r="D565" s="531">
        <v>1101529.8968237049</v>
      </c>
      <c r="J565" s="659">
        <v>1057019.6194909972</v>
      </c>
      <c r="K565" s="296"/>
      <c r="L565" s="296"/>
      <c r="M565" s="536">
        <v>1043990.5801300744</v>
      </c>
      <c r="N565" s="530">
        <v>1092655.7687303058</v>
      </c>
      <c r="O565" s="537">
        <v>1112032.4862266458</v>
      </c>
    </row>
    <row r="566" spans="1:15">
      <c r="A566" s="227">
        <v>563</v>
      </c>
      <c r="B566" s="530">
        <v>1051985.8188722865</v>
      </c>
      <c r="C566" s="530">
        <v>1045853.2250547924</v>
      </c>
      <c r="D566" s="531">
        <v>1102597.6446652189</v>
      </c>
      <c r="J566" s="659">
        <v>1034411.6472911016</v>
      </c>
      <c r="K566" s="296"/>
      <c r="L566" s="296"/>
      <c r="M566" s="536">
        <v>1063251.3129222177</v>
      </c>
      <c r="N566" s="530">
        <v>1058368.9599823384</v>
      </c>
      <c r="O566" s="537">
        <v>1113100.2340681597</v>
      </c>
    </row>
    <row r="567" spans="1:15">
      <c r="A567" s="227">
        <v>564</v>
      </c>
      <c r="B567" s="530">
        <v>1056042.5579892953</v>
      </c>
      <c r="C567" s="530">
        <v>1064653.1114970881</v>
      </c>
      <c r="D567" s="531">
        <v>1134848.2985711037</v>
      </c>
      <c r="J567" s="659">
        <v>1038468.3864081106</v>
      </c>
      <c r="K567" s="296"/>
      <c r="L567" s="296"/>
      <c r="M567" s="536">
        <v>1028648.5052732279</v>
      </c>
      <c r="N567" s="530">
        <v>1077168.8464246341</v>
      </c>
      <c r="O567" s="537">
        <v>1145350.8879740445</v>
      </c>
    </row>
    <row r="568" spans="1:15">
      <c r="A568" s="227">
        <v>565</v>
      </c>
      <c r="B568" s="530">
        <v>1054987.3717578265</v>
      </c>
      <c r="C568" s="530">
        <v>1064383.0895357837</v>
      </c>
      <c r="D568" s="531">
        <v>1112717.6598790989</v>
      </c>
      <c r="J568" s="659">
        <v>1037413.2001766418</v>
      </c>
      <c r="K568" s="296"/>
      <c r="L568" s="296"/>
      <c r="M568" s="536">
        <v>1047747.9536305865</v>
      </c>
      <c r="N568" s="530">
        <v>1076898.8244633297</v>
      </c>
      <c r="O568" s="537">
        <v>1123220.2492820397</v>
      </c>
    </row>
    <row r="569" spans="1:15">
      <c r="A569" s="227">
        <v>566</v>
      </c>
      <c r="B569" s="530">
        <v>1069609.9243730262</v>
      </c>
      <c r="C569" s="530">
        <v>1080011.7428923342</v>
      </c>
      <c r="D569" s="531">
        <v>1100985.2405438998</v>
      </c>
      <c r="J569" s="659">
        <v>1052035.7527918415</v>
      </c>
      <c r="K569" s="296"/>
      <c r="L569" s="296"/>
      <c r="M569" s="536">
        <v>1063267.7185706603</v>
      </c>
      <c r="N569" s="530">
        <v>1092527.4778198802</v>
      </c>
      <c r="O569" s="537">
        <v>1111487.8299468406</v>
      </c>
    </row>
    <row r="570" spans="1:15">
      <c r="A570" s="227">
        <v>567</v>
      </c>
      <c r="B570" s="530">
        <v>1014926.2390917973</v>
      </c>
      <c r="C570" s="530">
        <v>1089090.4971236463</v>
      </c>
      <c r="D570" s="531">
        <v>1114065.86128035</v>
      </c>
      <c r="J570" s="659">
        <v>997352.06751061254</v>
      </c>
      <c r="K570" s="296"/>
      <c r="L570" s="296"/>
      <c r="M570" s="536">
        <v>1046863.2287753115</v>
      </c>
      <c r="N570" s="530">
        <v>1101606.2320511923</v>
      </c>
      <c r="O570" s="537">
        <v>1124568.4506832908</v>
      </c>
    </row>
    <row r="571" spans="1:15">
      <c r="A571" s="227">
        <v>568</v>
      </c>
      <c r="B571" s="530">
        <v>1055027.6638459463</v>
      </c>
      <c r="C571" s="530">
        <v>1077489.0316680099</v>
      </c>
      <c r="D571" s="531">
        <v>1088228.8760523351</v>
      </c>
      <c r="J571" s="659">
        <v>1037453.4922647616</v>
      </c>
      <c r="K571" s="296"/>
      <c r="L571" s="296"/>
      <c r="M571" s="536">
        <v>1059305.0964304435</v>
      </c>
      <c r="N571" s="530">
        <v>1090004.7665955559</v>
      </c>
      <c r="O571" s="537">
        <v>1098731.465455276</v>
      </c>
    </row>
    <row r="572" spans="1:15">
      <c r="A572" s="227">
        <v>569</v>
      </c>
      <c r="B572" s="530">
        <v>1058111.7063673958</v>
      </c>
      <c r="C572" s="530">
        <v>1085312.552139495</v>
      </c>
      <c r="D572" s="531">
        <v>1089663.0925462088</v>
      </c>
      <c r="J572" s="659">
        <v>1065699.8901129647</v>
      </c>
      <c r="K572" s="296"/>
      <c r="L572" s="296"/>
      <c r="M572" s="536">
        <v>1048811.5403730003</v>
      </c>
      <c r="N572" s="530">
        <v>1097828.287067041</v>
      </c>
      <c r="O572" s="537">
        <v>1100165.6819491496</v>
      </c>
    </row>
    <row r="573" spans="1:15">
      <c r="A573" s="227">
        <v>570</v>
      </c>
      <c r="B573" s="530">
        <v>1063032.8048509161</v>
      </c>
      <c r="C573" s="530">
        <v>1072733.0519581567</v>
      </c>
      <c r="D573" s="531">
        <v>1115299.410979212</v>
      </c>
      <c r="J573" s="659">
        <v>1045458.6332697314</v>
      </c>
      <c r="K573" s="296"/>
      <c r="L573" s="296"/>
      <c r="M573" s="536">
        <v>1045421.1997511362</v>
      </c>
      <c r="N573" s="530">
        <v>1085248.7868857027</v>
      </c>
      <c r="O573" s="537">
        <v>1125802.0003821529</v>
      </c>
    </row>
    <row r="574" spans="1:15">
      <c r="A574" s="227">
        <v>571</v>
      </c>
      <c r="B574" s="530">
        <v>1059328.1122499101</v>
      </c>
      <c r="C574" s="530">
        <v>1112923.9403421439</v>
      </c>
      <c r="D574" s="531">
        <v>1086900.9929038519</v>
      </c>
      <c r="J574" s="659">
        <v>1041753.9406687254</v>
      </c>
      <c r="K574" s="296"/>
      <c r="L574" s="296"/>
      <c r="M574" s="536">
        <v>1049331.0479840841</v>
      </c>
      <c r="N574" s="530">
        <v>1125439.6752696899</v>
      </c>
      <c r="O574" s="537">
        <v>1097403.5823067927</v>
      </c>
    </row>
    <row r="575" spans="1:15">
      <c r="A575" s="227">
        <v>572</v>
      </c>
      <c r="B575" s="530">
        <v>1062241.8393639317</v>
      </c>
      <c r="C575" s="530">
        <v>1094706.1169171825</v>
      </c>
      <c r="D575" s="531">
        <v>1089234.5766442444</v>
      </c>
      <c r="J575" s="659">
        <v>1044667.667782747</v>
      </c>
      <c r="K575" s="296"/>
      <c r="L575" s="296"/>
      <c r="M575" s="536">
        <v>1038595.8458095174</v>
      </c>
      <c r="N575" s="530">
        <v>1107221.8518447285</v>
      </c>
      <c r="O575" s="537">
        <v>1099737.1660471852</v>
      </c>
    </row>
    <row r="576" spans="1:15">
      <c r="A576" s="227">
        <v>573</v>
      </c>
      <c r="B576" s="530">
        <v>1054497.2249455501</v>
      </c>
      <c r="C576" s="530">
        <v>1076376.1160152631</v>
      </c>
      <c r="D576" s="531">
        <v>1101134.6634739318</v>
      </c>
      <c r="J576" s="659">
        <v>1036923.0533643654</v>
      </c>
      <c r="K576" s="296"/>
      <c r="L576" s="296"/>
      <c r="M576" s="536">
        <v>1065338.5625632401</v>
      </c>
      <c r="N576" s="530">
        <v>1088891.8509428091</v>
      </c>
      <c r="O576" s="537">
        <v>1111637.2528768727</v>
      </c>
    </row>
    <row r="577" spans="1:15">
      <c r="A577" s="227">
        <v>574</v>
      </c>
      <c r="B577" s="530">
        <v>1060791.2986009719</v>
      </c>
      <c r="C577" s="530">
        <v>1079914.8509175612</v>
      </c>
      <c r="D577" s="531">
        <v>1142245.4868554196</v>
      </c>
      <c r="J577" s="659">
        <v>1043217.1270197872</v>
      </c>
      <c r="K577" s="296"/>
      <c r="L577" s="296"/>
      <c r="M577" s="536">
        <v>1030128.3098972742</v>
      </c>
      <c r="N577" s="530">
        <v>1092430.5858451072</v>
      </c>
      <c r="O577" s="537">
        <v>1152748.0762583604</v>
      </c>
    </row>
    <row r="578" spans="1:15">
      <c r="A578" s="227">
        <v>575</v>
      </c>
      <c r="B578" s="530">
        <v>1057571.5471045759</v>
      </c>
      <c r="C578" s="530">
        <v>1077001.695449664</v>
      </c>
      <c r="D578" s="531">
        <v>1090885.6667998638</v>
      </c>
      <c r="J578" s="659">
        <v>1039997.3755233912</v>
      </c>
      <c r="K578" s="296"/>
      <c r="L578" s="296"/>
      <c r="M578" s="536">
        <v>1038821.2923978483</v>
      </c>
      <c r="N578" s="530">
        <v>1089517.43037721</v>
      </c>
      <c r="O578" s="537">
        <v>1101388.2562028046</v>
      </c>
    </row>
    <row r="579" spans="1:15">
      <c r="A579" s="227">
        <v>576</v>
      </c>
      <c r="B579" s="530">
        <v>1048471.4683656995</v>
      </c>
      <c r="C579" s="530">
        <v>1074057.2639654037</v>
      </c>
      <c r="D579" s="531">
        <v>1102673.4782980077</v>
      </c>
      <c r="J579" s="659">
        <v>1030897.2967845148</v>
      </c>
      <c r="K579" s="296"/>
      <c r="L579" s="296"/>
      <c r="M579" s="536">
        <v>1071449.5283780214</v>
      </c>
      <c r="N579" s="530">
        <v>1086572.9988929497</v>
      </c>
      <c r="O579" s="537">
        <v>1113176.0677009486</v>
      </c>
    </row>
    <row r="580" spans="1:15">
      <c r="A580" s="227">
        <v>577</v>
      </c>
      <c r="B580" s="530">
        <v>1053751.8069678021</v>
      </c>
      <c r="C580" s="530">
        <v>1072666.2680933573</v>
      </c>
      <c r="D580" s="531">
        <v>1099759.6276038375</v>
      </c>
      <c r="J580" s="659">
        <v>1036177.6353866174</v>
      </c>
      <c r="K580" s="296"/>
      <c r="L580" s="296"/>
      <c r="M580" s="536">
        <v>1060754.5622940082</v>
      </c>
      <c r="N580" s="530">
        <v>1085182.0030209033</v>
      </c>
      <c r="O580" s="537">
        <v>1110262.2170067783</v>
      </c>
    </row>
    <row r="581" spans="1:15">
      <c r="A581" s="227">
        <v>578</v>
      </c>
      <c r="B581" s="530">
        <v>1072856.1050744706</v>
      </c>
      <c r="C581" s="530">
        <v>1084269.2995996568</v>
      </c>
      <c r="D581" s="531">
        <v>1112222.7520826766</v>
      </c>
      <c r="J581" s="659">
        <v>1055281.9334932859</v>
      </c>
      <c r="K581" s="296"/>
      <c r="L581" s="296"/>
      <c r="M581" s="536">
        <v>1019700.701386052</v>
      </c>
      <c r="N581" s="530">
        <v>1096785.0345272028</v>
      </c>
      <c r="O581" s="537">
        <v>1122725.3414856174</v>
      </c>
    </row>
    <row r="582" spans="1:15">
      <c r="A582" s="227">
        <v>579</v>
      </c>
      <c r="B582" s="530">
        <v>1059184.3642617015</v>
      </c>
      <c r="C582" s="530">
        <v>1081368.9830576084</v>
      </c>
      <c r="D582" s="531">
        <v>1117415.2569492003</v>
      </c>
      <c r="J582" s="659">
        <v>1041610.1926805167</v>
      </c>
      <c r="K582" s="296"/>
      <c r="L582" s="296"/>
      <c r="M582" s="536">
        <v>1015250.715783504</v>
      </c>
      <c r="N582" s="530">
        <v>1093884.7179851544</v>
      </c>
      <c r="O582" s="537">
        <v>1127917.8463521411</v>
      </c>
    </row>
    <row r="583" spans="1:15">
      <c r="A583" s="227">
        <v>580</v>
      </c>
      <c r="B583" s="530">
        <v>1076618.5351156646</v>
      </c>
      <c r="C583" s="530">
        <v>1097712.7580603017</v>
      </c>
      <c r="D583" s="531">
        <v>1107480.766928979</v>
      </c>
      <c r="J583" s="659">
        <v>1059044.3635344799</v>
      </c>
      <c r="K583" s="296"/>
      <c r="L583" s="296"/>
      <c r="M583" s="536">
        <v>1055438.9129749176</v>
      </c>
      <c r="N583" s="530">
        <v>1110228.4929878477</v>
      </c>
      <c r="O583" s="537">
        <v>1117983.3563319198</v>
      </c>
    </row>
    <row r="584" spans="1:15">
      <c r="A584" s="227">
        <v>581</v>
      </c>
      <c r="B584" s="530">
        <v>1058111.7063673958</v>
      </c>
      <c r="C584" s="530">
        <v>1050208.1167631426</v>
      </c>
      <c r="D584" s="531">
        <v>1118302.2527606538</v>
      </c>
      <c r="J584" s="659">
        <v>1096542.984622051</v>
      </c>
      <c r="K584" s="296"/>
      <c r="L584" s="296"/>
      <c r="M584" s="536">
        <v>1033704.3122631304</v>
      </c>
      <c r="N584" s="530">
        <v>1062723.8516906886</v>
      </c>
      <c r="O584" s="537">
        <v>1128804.8421635947</v>
      </c>
    </row>
    <row r="585" spans="1:15">
      <c r="A585" s="227">
        <v>582</v>
      </c>
      <c r="B585" s="530">
        <v>1045421.9460775148</v>
      </c>
      <c r="C585" s="530">
        <v>1066509.3402292461</v>
      </c>
      <c r="D585" s="531">
        <v>1092385.7839588716</v>
      </c>
      <c r="J585" s="659">
        <v>1027847.7744963301</v>
      </c>
      <c r="K585" s="296"/>
      <c r="L585" s="296"/>
      <c r="M585" s="536">
        <v>1023330.2452018118</v>
      </c>
      <c r="N585" s="530">
        <v>1079025.0751567921</v>
      </c>
      <c r="O585" s="537">
        <v>1102888.3733618124</v>
      </c>
    </row>
    <row r="586" spans="1:15">
      <c r="A586" s="227">
        <v>583</v>
      </c>
      <c r="B586" s="530">
        <v>1055841.385142745</v>
      </c>
      <c r="C586" s="530">
        <v>1056570.1464610191</v>
      </c>
      <c r="D586" s="531">
        <v>1095623.2710647071</v>
      </c>
      <c r="J586" s="659">
        <v>1038267.2135615603</v>
      </c>
      <c r="K586" s="296"/>
      <c r="L586" s="296"/>
      <c r="M586" s="536">
        <v>1051038.1194560977</v>
      </c>
      <c r="N586" s="530">
        <v>1069085.8813885651</v>
      </c>
      <c r="O586" s="537">
        <v>1106125.8604676479</v>
      </c>
    </row>
    <row r="587" spans="1:15">
      <c r="A587" s="227">
        <v>584</v>
      </c>
      <c r="B587" s="530">
        <v>1068920.0376441914</v>
      </c>
      <c r="C587" s="530">
        <v>1075596.5607843369</v>
      </c>
      <c r="D587" s="531">
        <v>1090734.0344607334</v>
      </c>
      <c r="J587" s="659">
        <v>1051345.8660630067</v>
      </c>
      <c r="K587" s="296"/>
      <c r="L587" s="296"/>
      <c r="M587" s="536">
        <v>1034081.8522785407</v>
      </c>
      <c r="N587" s="530">
        <v>1088112.2957118829</v>
      </c>
      <c r="O587" s="537">
        <v>1101236.6238636742</v>
      </c>
    </row>
    <row r="588" spans="1:15">
      <c r="A588" s="227">
        <v>585</v>
      </c>
      <c r="B588" s="530">
        <v>1058111.7063673958</v>
      </c>
      <c r="C588" s="530">
        <v>1068229.3656051958</v>
      </c>
      <c r="D588" s="531">
        <v>1124270.6053752659</v>
      </c>
      <c r="J588" s="659">
        <v>1157882.9022170466</v>
      </c>
      <c r="K588" s="296"/>
      <c r="L588" s="296"/>
      <c r="M588" s="536">
        <v>1057219.3353636253</v>
      </c>
      <c r="N588" s="530">
        <v>1080745.1005327418</v>
      </c>
      <c r="O588" s="537">
        <v>1134773.1947782068</v>
      </c>
    </row>
    <row r="589" spans="1:15">
      <c r="A589" s="227">
        <v>586</v>
      </c>
      <c r="B589" s="530">
        <v>1051338.3977841921</v>
      </c>
      <c r="C589" s="530">
        <v>1067610.8448511928</v>
      </c>
      <c r="D589" s="531">
        <v>1121470.9509816668</v>
      </c>
      <c r="J589" s="659">
        <v>1033764.2262030074</v>
      </c>
      <c r="K589" s="296"/>
      <c r="L589" s="296"/>
      <c r="M589" s="536">
        <v>1042774.4204375121</v>
      </c>
      <c r="N589" s="530">
        <v>1080126.5797787388</v>
      </c>
      <c r="O589" s="537">
        <v>1131973.5403846076</v>
      </c>
    </row>
    <row r="590" spans="1:15">
      <c r="A590" s="227">
        <v>587</v>
      </c>
      <c r="B590" s="530">
        <v>1061458.0653525568</v>
      </c>
      <c r="C590" s="530">
        <v>1102114.6452692393</v>
      </c>
      <c r="D590" s="531">
        <v>1110671.6307366234</v>
      </c>
      <c r="J590" s="659">
        <v>1043883.893771372</v>
      </c>
      <c r="K590" s="296"/>
      <c r="L590" s="296"/>
      <c r="M590" s="536">
        <v>1026322.35658024</v>
      </c>
      <c r="N590" s="530">
        <v>1114630.3801967853</v>
      </c>
      <c r="O590" s="537">
        <v>1121174.2201395642</v>
      </c>
    </row>
    <row r="591" spans="1:15">
      <c r="A591" s="227">
        <v>588</v>
      </c>
      <c r="B591" s="530">
        <v>1058111.7063673958</v>
      </c>
      <c r="C591" s="530">
        <v>1079428.302803721</v>
      </c>
      <c r="D591" s="531">
        <v>1087158.4192886527</v>
      </c>
      <c r="J591" s="659">
        <v>1075704.0686503204</v>
      </c>
      <c r="K591" s="296"/>
      <c r="L591" s="296"/>
      <c r="M591" s="536">
        <v>1034110.379811666</v>
      </c>
      <c r="N591" s="530">
        <v>1091944.037731267</v>
      </c>
      <c r="O591" s="537">
        <v>1097661.0086915935</v>
      </c>
    </row>
    <row r="592" spans="1:15">
      <c r="A592" s="227">
        <v>589</v>
      </c>
      <c r="B592" s="530">
        <v>1061479.158837029</v>
      </c>
      <c r="C592" s="530">
        <v>1065706.5315361822</v>
      </c>
      <c r="D592" s="531">
        <v>1130830.4074863291</v>
      </c>
      <c r="J592" s="659">
        <v>1043904.9872558443</v>
      </c>
      <c r="K592" s="296"/>
      <c r="L592" s="296"/>
      <c r="M592" s="536">
        <v>1042564.9556125294</v>
      </c>
      <c r="N592" s="530">
        <v>1078222.2664637282</v>
      </c>
      <c r="O592" s="537">
        <v>1141332.9968892699</v>
      </c>
    </row>
    <row r="593" spans="1:15">
      <c r="A593" s="227">
        <v>590</v>
      </c>
      <c r="B593" s="530">
        <v>1070065.3926463805</v>
      </c>
      <c r="C593" s="530">
        <v>1069152.3669229827</v>
      </c>
      <c r="D593" s="531">
        <v>1121991.1396098665</v>
      </c>
      <c r="J593" s="659">
        <v>1052491.2210651957</v>
      </c>
      <c r="K593" s="296"/>
      <c r="L593" s="296"/>
      <c r="M593" s="536">
        <v>1034916.1438289322</v>
      </c>
      <c r="N593" s="530">
        <v>1081668.1018505287</v>
      </c>
      <c r="O593" s="537">
        <v>1132493.7290128074</v>
      </c>
    </row>
    <row r="594" spans="1:15">
      <c r="A594" s="227">
        <v>591</v>
      </c>
      <c r="B594" s="530">
        <v>1051829.6997236693</v>
      </c>
      <c r="C594" s="530">
        <v>1049766.001958851</v>
      </c>
      <c r="D594" s="531">
        <v>1091611.131368685</v>
      </c>
      <c r="J594" s="659">
        <v>1034255.5281424845</v>
      </c>
      <c r="K594" s="296"/>
      <c r="L594" s="296"/>
      <c r="M594" s="536">
        <v>1038322.2519482941</v>
      </c>
      <c r="N594" s="530">
        <v>1062281.736886397</v>
      </c>
      <c r="O594" s="537">
        <v>1102113.7207716259</v>
      </c>
    </row>
    <row r="595" spans="1:15">
      <c r="A595" s="227">
        <v>592</v>
      </c>
      <c r="B595" s="530">
        <v>1063259.7372186154</v>
      </c>
      <c r="C595" s="530">
        <v>1052923.9216374008</v>
      </c>
      <c r="D595" s="531">
        <v>1126931.1017167559</v>
      </c>
      <c r="J595" s="659">
        <v>1045685.5656374306</v>
      </c>
      <c r="K595" s="296"/>
      <c r="L595" s="296"/>
      <c r="M595" s="536">
        <v>1053035.1389552406</v>
      </c>
      <c r="N595" s="530">
        <v>1065439.6565649468</v>
      </c>
      <c r="O595" s="537">
        <v>1137433.6911196967</v>
      </c>
    </row>
    <row r="596" spans="1:15">
      <c r="A596" s="227">
        <v>593</v>
      </c>
      <c r="B596" s="530">
        <v>1056651.2081832809</v>
      </c>
      <c r="C596" s="530">
        <v>1058601.0738890406</v>
      </c>
      <c r="D596" s="531">
        <v>1141660.8816510476</v>
      </c>
      <c r="J596" s="659">
        <v>1039077.0366020962</v>
      </c>
      <c r="K596" s="296"/>
      <c r="L596" s="296"/>
      <c r="M596" s="536">
        <v>1036674.1520098156</v>
      </c>
      <c r="N596" s="530">
        <v>1071116.8088165866</v>
      </c>
      <c r="O596" s="537">
        <v>1152163.4710539884</v>
      </c>
    </row>
    <row r="597" spans="1:15">
      <c r="A597" s="227">
        <v>594</v>
      </c>
      <c r="B597" s="530">
        <v>1066720.6892557894</v>
      </c>
      <c r="C597" s="530">
        <v>1095995.3378390558</v>
      </c>
      <c r="D597" s="531">
        <v>1104463.7027421703</v>
      </c>
      <c r="J597" s="659">
        <v>1049146.5176746047</v>
      </c>
      <c r="K597" s="296"/>
      <c r="L597" s="296"/>
      <c r="M597" s="536">
        <v>1047441.8382225494</v>
      </c>
      <c r="N597" s="530">
        <v>1108511.0727666018</v>
      </c>
      <c r="O597" s="537">
        <v>1114966.2921451111</v>
      </c>
    </row>
    <row r="598" spans="1:15">
      <c r="A598" s="227">
        <v>595</v>
      </c>
      <c r="B598" s="530">
        <v>1058459.6157982498</v>
      </c>
      <c r="C598" s="530">
        <v>1094817.7667945877</v>
      </c>
      <c r="D598" s="531">
        <v>1086604.8315619389</v>
      </c>
      <c r="J598" s="659">
        <v>1040885.4442170651</v>
      </c>
      <c r="K598" s="296"/>
      <c r="L598" s="296"/>
      <c r="M598" s="536">
        <v>1029385.9888841576</v>
      </c>
      <c r="N598" s="530">
        <v>1107333.5017221337</v>
      </c>
      <c r="O598" s="537">
        <v>1097107.4209648797</v>
      </c>
    </row>
    <row r="599" spans="1:15">
      <c r="A599" s="227">
        <v>596</v>
      </c>
      <c r="B599" s="530">
        <v>1080906.2923043114</v>
      </c>
      <c r="C599" s="530">
        <v>1104445.9981457882</v>
      </c>
      <c r="D599" s="531">
        <v>1112169.6926318363</v>
      </c>
      <c r="J599" s="659">
        <v>1063332.1207231267</v>
      </c>
      <c r="K599" s="296"/>
      <c r="L599" s="296"/>
      <c r="M599" s="536">
        <v>1052913.4591904623</v>
      </c>
      <c r="N599" s="530">
        <v>1116961.7330733342</v>
      </c>
      <c r="O599" s="537">
        <v>1122672.2820347771</v>
      </c>
    </row>
    <row r="600" spans="1:15">
      <c r="A600" s="227">
        <v>597</v>
      </c>
      <c r="B600" s="530">
        <v>1049486.3324265671</v>
      </c>
      <c r="C600" s="530">
        <v>1078641.2682948115</v>
      </c>
      <c r="D600" s="531">
        <v>1106342.3544167178</v>
      </c>
      <c r="J600" s="659">
        <v>1031912.1608453824</v>
      </c>
      <c r="K600" s="296"/>
      <c r="L600" s="296"/>
      <c r="M600" s="536">
        <v>1046499.2739626383</v>
      </c>
      <c r="N600" s="530">
        <v>1091157.0032223575</v>
      </c>
      <c r="O600" s="537">
        <v>1116844.9438196586</v>
      </c>
    </row>
    <row r="601" spans="1:15">
      <c r="A601" s="227">
        <v>598</v>
      </c>
      <c r="B601" s="530">
        <v>1053616.3296076315</v>
      </c>
      <c r="C601" s="530">
        <v>1079301.8391212858</v>
      </c>
      <c r="D601" s="531">
        <v>1095104.9132488454</v>
      </c>
      <c r="J601" s="659">
        <v>1036042.1580264468</v>
      </c>
      <c r="K601" s="296"/>
      <c r="L601" s="296"/>
      <c r="M601" s="536">
        <v>1077872.7692012636</v>
      </c>
      <c r="N601" s="530">
        <v>1091817.5740488318</v>
      </c>
      <c r="O601" s="537">
        <v>1105607.5026517862</v>
      </c>
    </row>
    <row r="602" spans="1:15">
      <c r="A602" s="227">
        <v>599</v>
      </c>
      <c r="B602" s="530">
        <v>1054284.5956921473</v>
      </c>
      <c r="C602" s="530">
        <v>1066604.4590469138</v>
      </c>
      <c r="D602" s="531">
        <v>1107410.8262330934</v>
      </c>
      <c r="J602" s="659">
        <v>1036710.4241109625</v>
      </c>
      <c r="K602" s="296"/>
      <c r="L602" s="296"/>
      <c r="M602" s="536">
        <v>1044010.8485623657</v>
      </c>
      <c r="N602" s="530">
        <v>1079120.1939744598</v>
      </c>
      <c r="O602" s="537">
        <v>1117913.4156360342</v>
      </c>
    </row>
    <row r="603" spans="1:15">
      <c r="A603" s="227">
        <v>600</v>
      </c>
      <c r="B603" s="530">
        <v>1072626.9274782371</v>
      </c>
      <c r="C603" s="530">
        <v>1102612.8829481853</v>
      </c>
      <c r="D603" s="531">
        <v>1092442.5849794557</v>
      </c>
      <c r="J603" s="659">
        <v>1055052.7558970524</v>
      </c>
      <c r="K603" s="296"/>
      <c r="L603" s="296"/>
      <c r="M603" s="536">
        <v>1026898.7085884634</v>
      </c>
      <c r="N603" s="530">
        <v>1115128.6178757313</v>
      </c>
      <c r="O603" s="537">
        <v>1102945.1743823965</v>
      </c>
    </row>
    <row r="604" spans="1:15">
      <c r="A604" s="227">
        <v>601</v>
      </c>
      <c r="B604" s="530">
        <v>1056722.2926213606</v>
      </c>
      <c r="C604" s="530">
        <v>1091348.6750634857</v>
      </c>
      <c r="D604" s="531">
        <v>1102823.7007172788</v>
      </c>
      <c r="J604" s="659">
        <v>1039148.1210401759</v>
      </c>
      <c r="K604" s="296"/>
      <c r="L604" s="296"/>
      <c r="M604" s="536">
        <v>1063284.0147368985</v>
      </c>
      <c r="N604" s="530">
        <v>1103864.4099910317</v>
      </c>
      <c r="O604" s="537">
        <v>1113326.2901202196</v>
      </c>
    </row>
    <row r="605" spans="1:15">
      <c r="A605" s="227">
        <v>602</v>
      </c>
      <c r="B605" s="530">
        <v>1056412.2442485988</v>
      </c>
      <c r="C605" s="530">
        <v>1054567.5781682453</v>
      </c>
      <c r="D605" s="531">
        <v>1098486.1012648633</v>
      </c>
      <c r="J605" s="659">
        <v>1038838.0726674141</v>
      </c>
      <c r="K605" s="296"/>
      <c r="L605" s="296"/>
      <c r="M605" s="536">
        <v>1051020.1780348304</v>
      </c>
      <c r="N605" s="530">
        <v>1067083.3130957913</v>
      </c>
      <c r="O605" s="537">
        <v>1108988.6906678041</v>
      </c>
    </row>
    <row r="606" spans="1:15">
      <c r="A606" s="227">
        <v>603</v>
      </c>
      <c r="B606" s="530">
        <v>1074643.1911615042</v>
      </c>
      <c r="C606" s="530">
        <v>1048347.1460294235</v>
      </c>
      <c r="D606" s="531">
        <v>1107233.7591841095</v>
      </c>
      <c r="J606" s="659">
        <v>1057069.0195803195</v>
      </c>
      <c r="K606" s="296"/>
      <c r="L606" s="296"/>
      <c r="M606" s="536">
        <v>1045194.7777240351</v>
      </c>
      <c r="N606" s="530">
        <v>1060862.8809569695</v>
      </c>
      <c r="O606" s="537">
        <v>1117736.3485870503</v>
      </c>
    </row>
    <row r="607" spans="1:15">
      <c r="A607" s="227">
        <v>604</v>
      </c>
      <c r="B607" s="530">
        <v>1058111.7063673958</v>
      </c>
      <c r="C607" s="530">
        <v>1073839.8027890471</v>
      </c>
      <c r="D607" s="531">
        <v>1108562.1010037479</v>
      </c>
      <c r="J607" s="659">
        <v>1134742.9381086021</v>
      </c>
      <c r="K607" s="296"/>
      <c r="L607" s="296"/>
      <c r="M607" s="536">
        <v>1055099.2985082404</v>
      </c>
      <c r="N607" s="530">
        <v>1086355.5377165931</v>
      </c>
      <c r="O607" s="537">
        <v>1119064.6904066887</v>
      </c>
    </row>
    <row r="608" spans="1:15">
      <c r="A608" s="227">
        <v>605</v>
      </c>
      <c r="B608" s="530">
        <v>1058111.7063673958</v>
      </c>
      <c r="C608" s="530">
        <v>1105399.6591827762</v>
      </c>
      <c r="D608" s="531">
        <v>1089791.0041256053</v>
      </c>
      <c r="J608" s="659">
        <v>1064597.3886525061</v>
      </c>
      <c r="K608" s="296"/>
      <c r="L608" s="296"/>
      <c r="M608" s="536">
        <v>1044943.1783440229</v>
      </c>
      <c r="N608" s="530">
        <v>1117915.3941103222</v>
      </c>
      <c r="O608" s="537">
        <v>1100293.5935285462</v>
      </c>
    </row>
    <row r="609" spans="1:15">
      <c r="A609" s="227">
        <v>606</v>
      </c>
      <c r="B609" s="530">
        <v>1061085.9573249451</v>
      </c>
      <c r="C609" s="530">
        <v>1094417.6070941968</v>
      </c>
      <c r="D609" s="531">
        <v>1087340.4493551799</v>
      </c>
      <c r="J609" s="659">
        <v>1043511.7857437604</v>
      </c>
      <c r="K609" s="296"/>
      <c r="L609" s="296"/>
      <c r="M609" s="536">
        <v>1059945.7626915555</v>
      </c>
      <c r="N609" s="530">
        <v>1106933.3420217428</v>
      </c>
      <c r="O609" s="537">
        <v>1097843.0387581207</v>
      </c>
    </row>
    <row r="610" spans="1:15">
      <c r="A610" s="227">
        <v>607</v>
      </c>
      <c r="B610" s="530">
        <v>1049679.6647501737</v>
      </c>
      <c r="C610" s="530">
        <v>1080301.8890945194</v>
      </c>
      <c r="D610" s="531">
        <v>1113420.745062727</v>
      </c>
      <c r="J610" s="659">
        <v>1032105.4931689891</v>
      </c>
      <c r="K610" s="296"/>
      <c r="L610" s="296"/>
      <c r="M610" s="536">
        <v>1039524.1955520646</v>
      </c>
      <c r="N610" s="530">
        <v>1092817.6240220654</v>
      </c>
      <c r="O610" s="537">
        <v>1123923.3344656678</v>
      </c>
    </row>
    <row r="611" spans="1:15">
      <c r="A611" s="227">
        <v>608</v>
      </c>
      <c r="B611" s="530">
        <v>1045513.9616438365</v>
      </c>
      <c r="C611" s="530">
        <v>1074475.4088602895</v>
      </c>
      <c r="D611" s="531">
        <v>1111287.9567294186</v>
      </c>
      <c r="J611" s="659">
        <v>1027939.7900626517</v>
      </c>
      <c r="K611" s="296"/>
      <c r="L611" s="296"/>
      <c r="M611" s="536">
        <v>1059787.3019144633</v>
      </c>
      <c r="N611" s="530">
        <v>1086991.1437878355</v>
      </c>
      <c r="O611" s="537">
        <v>1121790.5461323594</v>
      </c>
    </row>
    <row r="612" spans="1:15">
      <c r="A612" s="227">
        <v>609</v>
      </c>
      <c r="B612" s="530">
        <v>1066125.5230416013</v>
      </c>
      <c r="C612" s="530">
        <v>1054110.5241835141</v>
      </c>
      <c r="D612" s="531">
        <v>1103202.9621654996</v>
      </c>
      <c r="J612" s="659">
        <v>1048551.3514604166</v>
      </c>
      <c r="K612" s="296"/>
      <c r="L612" s="296"/>
      <c r="M612" s="536">
        <v>1028065.6946829505</v>
      </c>
      <c r="N612" s="530">
        <v>1066626.2591110601</v>
      </c>
      <c r="O612" s="537">
        <v>1113705.5515684404</v>
      </c>
    </row>
    <row r="613" spans="1:15">
      <c r="A613" s="227">
        <v>610</v>
      </c>
      <c r="B613" s="530">
        <v>1063450.7810240288</v>
      </c>
      <c r="C613" s="530">
        <v>1083937.731691404</v>
      </c>
      <c r="D613" s="531">
        <v>1113730.5967445178</v>
      </c>
      <c r="J613" s="659">
        <v>1045876.6094428441</v>
      </c>
      <c r="K613" s="296"/>
      <c r="L613" s="296"/>
      <c r="M613" s="536">
        <v>1052392.8116826611</v>
      </c>
      <c r="N613" s="530">
        <v>1096453.46661895</v>
      </c>
      <c r="O613" s="537">
        <v>1124233.1861474586</v>
      </c>
    </row>
    <row r="614" spans="1:15">
      <c r="A614" s="227">
        <v>611</v>
      </c>
      <c r="B614" s="530">
        <v>1052897.6685796625</v>
      </c>
      <c r="C614" s="530">
        <v>1074393.7005309735</v>
      </c>
      <c r="D614" s="531">
        <v>1117339.4014992234</v>
      </c>
      <c r="J614" s="659">
        <v>1035323.4969984777</v>
      </c>
      <c r="K614" s="296"/>
      <c r="L614" s="296"/>
      <c r="M614" s="536">
        <v>1063774.3291292733</v>
      </c>
      <c r="N614" s="530">
        <v>1086909.4354585195</v>
      </c>
      <c r="O614" s="537">
        <v>1127841.9909021643</v>
      </c>
    </row>
    <row r="615" spans="1:15">
      <c r="A615" s="227">
        <v>612</v>
      </c>
      <c r="B615" s="530">
        <v>1067483.0706943537</v>
      </c>
      <c r="C615" s="530">
        <v>1086901.5463481806</v>
      </c>
      <c r="D615" s="531">
        <v>1109551.9011076854</v>
      </c>
      <c r="J615" s="659">
        <v>1049908.8991131689</v>
      </c>
      <c r="K615" s="296"/>
      <c r="L615" s="296"/>
      <c r="M615" s="536">
        <v>1028993.9023547134</v>
      </c>
      <c r="N615" s="530">
        <v>1099417.2812757266</v>
      </c>
      <c r="O615" s="537">
        <v>1120054.4905106262</v>
      </c>
    </row>
    <row r="616" spans="1:15">
      <c r="A616" s="227">
        <v>613</v>
      </c>
      <c r="B616" s="530">
        <v>1061151.6098811522</v>
      </c>
      <c r="C616" s="530">
        <v>1068284.7370936342</v>
      </c>
      <c r="D616" s="531">
        <v>1115624.6335747151</v>
      </c>
      <c r="J616" s="659">
        <v>1043577.4382999674</v>
      </c>
      <c r="K616" s="296"/>
      <c r="L616" s="296"/>
      <c r="M616" s="536">
        <v>1050328.0130653069</v>
      </c>
      <c r="N616" s="530">
        <v>1080800.4720211802</v>
      </c>
      <c r="O616" s="537">
        <v>1126127.2229776559</v>
      </c>
    </row>
    <row r="617" spans="1:15">
      <c r="A617" s="227">
        <v>614</v>
      </c>
      <c r="B617" s="530">
        <v>1059382.6834728986</v>
      </c>
      <c r="C617" s="530">
        <v>1096998.6235571301</v>
      </c>
      <c r="D617" s="531">
        <v>1108451.4827591004</v>
      </c>
      <c r="J617" s="659">
        <v>1041808.5118917138</v>
      </c>
      <c r="K617" s="296"/>
      <c r="L617" s="296"/>
      <c r="M617" s="536">
        <v>1053812.8651212307</v>
      </c>
      <c r="N617" s="530">
        <v>1109514.3584846761</v>
      </c>
      <c r="O617" s="537">
        <v>1118954.0721620412</v>
      </c>
    </row>
    <row r="618" spans="1:15">
      <c r="A618" s="227">
        <v>615</v>
      </c>
      <c r="B618" s="530">
        <v>1054045.5963552024</v>
      </c>
      <c r="C618" s="530">
        <v>1066819.3667004639</v>
      </c>
      <c r="D618" s="531">
        <v>1122487.9449985484</v>
      </c>
      <c r="J618" s="659">
        <v>1036471.4247740177</v>
      </c>
      <c r="K618" s="296"/>
      <c r="L618" s="296"/>
      <c r="M618" s="536">
        <v>1037365.4225527541</v>
      </c>
      <c r="N618" s="530">
        <v>1079335.1016280099</v>
      </c>
      <c r="O618" s="537">
        <v>1132990.5344014892</v>
      </c>
    </row>
    <row r="619" spans="1:15">
      <c r="A619" s="227">
        <v>616</v>
      </c>
      <c r="B619" s="530">
        <v>1060153.4057845927</v>
      </c>
      <c r="C619" s="530">
        <v>1069034.0516191612</v>
      </c>
      <c r="D619" s="531">
        <v>1125712.5197540096</v>
      </c>
      <c r="J619" s="659">
        <v>1042579.234203408</v>
      </c>
      <c r="K619" s="296"/>
      <c r="L619" s="296"/>
      <c r="M619" s="536">
        <v>1029161.6939987477</v>
      </c>
      <c r="N619" s="530">
        <v>1081549.7865467072</v>
      </c>
      <c r="O619" s="537">
        <v>1136215.1091569504</v>
      </c>
    </row>
    <row r="620" spans="1:15">
      <c r="A620" s="227">
        <v>617</v>
      </c>
      <c r="B620" s="530">
        <v>1053504.8337589265</v>
      </c>
      <c r="C620" s="530">
        <v>1087743.5155021388</v>
      </c>
      <c r="D620" s="531">
        <v>1091792.0374043118</v>
      </c>
      <c r="J620" s="659">
        <v>1035930.6621777418</v>
      </c>
      <c r="K620" s="296"/>
      <c r="L620" s="296"/>
      <c r="M620" s="536">
        <v>1031027.7053010246</v>
      </c>
      <c r="N620" s="530">
        <v>1100259.2504296848</v>
      </c>
      <c r="O620" s="537">
        <v>1102294.6268072526</v>
      </c>
    </row>
    <row r="621" spans="1:15">
      <c r="A621" s="227">
        <v>618</v>
      </c>
      <c r="B621" s="530">
        <v>1058111.7063673958</v>
      </c>
      <c r="C621" s="530">
        <v>1084915.9875415908</v>
      </c>
      <c r="D621" s="531">
        <v>1103253.2975943948</v>
      </c>
      <c r="J621" s="659">
        <v>1064754.3702005798</v>
      </c>
      <c r="K621" s="296"/>
      <c r="L621" s="296"/>
      <c r="M621" s="536">
        <v>1030634.9861938179</v>
      </c>
      <c r="N621" s="530">
        <v>1097431.7224691368</v>
      </c>
      <c r="O621" s="537">
        <v>1113755.8869973356</v>
      </c>
    </row>
    <row r="622" spans="1:15">
      <c r="A622" s="227">
        <v>619</v>
      </c>
      <c r="B622" s="530">
        <v>1040358.1643120507</v>
      </c>
      <c r="C622" s="530">
        <v>1082061.671490425</v>
      </c>
      <c r="D622" s="531">
        <v>1116499.4431470232</v>
      </c>
      <c r="J622" s="659">
        <v>1022783.992730866</v>
      </c>
      <c r="K622" s="296"/>
      <c r="L622" s="296"/>
      <c r="M622" s="536">
        <v>1037583.3729193053</v>
      </c>
      <c r="N622" s="530">
        <v>1094577.406417971</v>
      </c>
      <c r="O622" s="537">
        <v>1127002.032549964</v>
      </c>
    </row>
    <row r="623" spans="1:15">
      <c r="A623" s="227">
        <v>620</v>
      </c>
      <c r="B623" s="530">
        <v>1070439.0065594558</v>
      </c>
      <c r="C623" s="530">
        <v>1067012.7023576701</v>
      </c>
      <c r="D623" s="531">
        <v>1110759.3308342383</v>
      </c>
      <c r="J623" s="659">
        <v>1052864.834978271</v>
      </c>
      <c r="K623" s="296"/>
      <c r="L623" s="296"/>
      <c r="M623" s="536">
        <v>1034121.9508134898</v>
      </c>
      <c r="N623" s="530">
        <v>1079528.4372852161</v>
      </c>
      <c r="O623" s="537">
        <v>1121261.9202371791</v>
      </c>
    </row>
    <row r="624" spans="1:15">
      <c r="A624" s="227">
        <v>621</v>
      </c>
      <c r="B624" s="530">
        <v>1050483.5897998512</v>
      </c>
      <c r="C624" s="530">
        <v>1073565.2293038988</v>
      </c>
      <c r="D624" s="531">
        <v>1104540.1370733452</v>
      </c>
      <c r="J624" s="659">
        <v>1032909.4182186663</v>
      </c>
      <c r="K624" s="296"/>
      <c r="L624" s="296"/>
      <c r="M624" s="536">
        <v>1042272.1291751746</v>
      </c>
      <c r="N624" s="530">
        <v>1086080.9642314448</v>
      </c>
      <c r="O624" s="537">
        <v>1115042.7264762861</v>
      </c>
    </row>
    <row r="625" spans="1:15">
      <c r="A625" s="227">
        <v>622</v>
      </c>
      <c r="B625" s="530">
        <v>1058111.7063673958</v>
      </c>
      <c r="C625" s="530">
        <v>1056791.254626598</v>
      </c>
      <c r="D625" s="531">
        <v>1100879.8964034456</v>
      </c>
      <c r="J625" s="659">
        <v>1081345.9524754635</v>
      </c>
      <c r="K625" s="296"/>
      <c r="L625" s="296"/>
      <c r="M625" s="536">
        <v>1059194.9363793549</v>
      </c>
      <c r="N625" s="530">
        <v>1069306.989554144</v>
      </c>
      <c r="O625" s="537">
        <v>1111382.4858063865</v>
      </c>
    </row>
    <row r="626" spans="1:15">
      <c r="A626" s="227">
        <v>623</v>
      </c>
      <c r="B626" s="530">
        <v>1067160.4215763058</v>
      </c>
      <c r="C626" s="530">
        <v>1098807.753267522</v>
      </c>
      <c r="D626" s="531">
        <v>1101706.7883327221</v>
      </c>
      <c r="J626" s="659">
        <v>1049586.249995121</v>
      </c>
      <c r="K626" s="296"/>
      <c r="L626" s="296"/>
      <c r="M626" s="536">
        <v>1039142.0554304685</v>
      </c>
      <c r="N626" s="530">
        <v>1111323.488195068</v>
      </c>
      <c r="O626" s="537">
        <v>1112209.377735663</v>
      </c>
    </row>
    <row r="627" spans="1:15">
      <c r="A627" s="227">
        <v>624</v>
      </c>
      <c r="B627" s="530">
        <v>1067705.0273922875</v>
      </c>
      <c r="C627" s="530">
        <v>1089537.0377960333</v>
      </c>
      <c r="D627" s="531">
        <v>1098609.6400096493</v>
      </c>
      <c r="J627" s="659">
        <v>1050130.8558111028</v>
      </c>
      <c r="K627" s="296"/>
      <c r="L627" s="296"/>
      <c r="M627" s="536">
        <v>1040299.8295029566</v>
      </c>
      <c r="N627" s="530">
        <v>1102052.7727235793</v>
      </c>
      <c r="O627" s="537">
        <v>1109112.2294125902</v>
      </c>
    </row>
    <row r="628" spans="1:15">
      <c r="A628" s="227">
        <v>625</v>
      </c>
      <c r="B628" s="530">
        <v>1044410.0018890128</v>
      </c>
      <c r="C628" s="530">
        <v>1094470.8375784033</v>
      </c>
      <c r="D628" s="531">
        <v>1100322.9845989025</v>
      </c>
      <c r="J628" s="659">
        <v>1026835.830307828</v>
      </c>
      <c r="K628" s="296"/>
      <c r="L628" s="296"/>
      <c r="M628" s="536">
        <v>1042327.6207030603</v>
      </c>
      <c r="N628" s="530">
        <v>1106986.5725059493</v>
      </c>
      <c r="O628" s="537">
        <v>1110825.5740018433</v>
      </c>
    </row>
    <row r="629" spans="1:15">
      <c r="A629" s="227">
        <v>626</v>
      </c>
      <c r="B629" s="530">
        <v>1074565.6708403269</v>
      </c>
      <c r="C629" s="530">
        <v>1083192.5102030803</v>
      </c>
      <c r="D629" s="531">
        <v>1102719.0252889339</v>
      </c>
      <c r="J629" s="659">
        <v>1056991.4992591422</v>
      </c>
      <c r="K629" s="296"/>
      <c r="L629" s="296"/>
      <c r="M629" s="536">
        <v>1055635.7893948196</v>
      </c>
      <c r="N629" s="530">
        <v>1095708.2451306263</v>
      </c>
      <c r="O629" s="537">
        <v>1113221.6146918747</v>
      </c>
    </row>
    <row r="630" spans="1:15">
      <c r="A630" s="227">
        <v>627</v>
      </c>
      <c r="B630" s="530">
        <v>1051069.5310578956</v>
      </c>
      <c r="C630" s="530">
        <v>1091632.2725955027</v>
      </c>
      <c r="D630" s="531">
        <v>1098990.7921861124</v>
      </c>
      <c r="J630" s="659">
        <v>1033495.3594767109</v>
      </c>
      <c r="K630" s="296"/>
      <c r="L630" s="296"/>
      <c r="M630" s="536">
        <v>1031185.5114344966</v>
      </c>
      <c r="N630" s="530">
        <v>1104148.0075230487</v>
      </c>
      <c r="O630" s="537">
        <v>1109493.3815890532</v>
      </c>
    </row>
    <row r="631" spans="1:15">
      <c r="A631" s="227">
        <v>628</v>
      </c>
      <c r="B631" s="530">
        <v>1058111.7063673958</v>
      </c>
      <c r="C631" s="530">
        <v>1065772.6193518576</v>
      </c>
      <c r="D631" s="531">
        <v>1100374.7734751927</v>
      </c>
      <c r="J631" s="659">
        <v>1075071.9191435552</v>
      </c>
      <c r="K631" s="296"/>
      <c r="L631" s="296"/>
      <c r="M631" s="536">
        <v>1055959.1446071307</v>
      </c>
      <c r="N631" s="530">
        <v>1078288.3542794036</v>
      </c>
      <c r="O631" s="537">
        <v>1110877.3628781335</v>
      </c>
    </row>
    <row r="632" spans="1:15">
      <c r="A632" s="227">
        <v>629</v>
      </c>
      <c r="B632" s="530">
        <v>1053835.9236523064</v>
      </c>
      <c r="C632" s="530">
        <v>1082370.1165520945</v>
      </c>
      <c r="D632" s="531">
        <v>1123949.3558456856</v>
      </c>
      <c r="J632" s="659">
        <v>1036261.7520711217</v>
      </c>
      <c r="K632" s="296"/>
      <c r="L632" s="296"/>
      <c r="M632" s="536">
        <v>1037113.5196487395</v>
      </c>
      <c r="N632" s="530">
        <v>1094885.8514796405</v>
      </c>
      <c r="O632" s="537">
        <v>1134451.9452486264</v>
      </c>
    </row>
    <row r="633" spans="1:15">
      <c r="A633" s="227">
        <v>630</v>
      </c>
      <c r="B633" s="530">
        <v>1056096.8071836485</v>
      </c>
      <c r="C633" s="530">
        <v>1060535.8511882487</v>
      </c>
      <c r="D633" s="531">
        <v>1129038.5640940506</v>
      </c>
      <c r="J633" s="659">
        <v>1038522.6356024637</v>
      </c>
      <c r="K633" s="296"/>
      <c r="L633" s="296"/>
      <c r="M633" s="536">
        <v>1048171.9045572075</v>
      </c>
      <c r="N633" s="530">
        <v>1073051.5861157947</v>
      </c>
      <c r="O633" s="537">
        <v>1139541.1534969914</v>
      </c>
    </row>
    <row r="634" spans="1:15">
      <c r="A634" s="227">
        <v>631</v>
      </c>
      <c r="B634" s="530">
        <v>1046289.3708813991</v>
      </c>
      <c r="C634" s="530">
        <v>1089149.3180954698</v>
      </c>
      <c r="D634" s="531">
        <v>1080397.922345744</v>
      </c>
      <c r="J634" s="659">
        <v>1028715.1993002144</v>
      </c>
      <c r="K634" s="296"/>
      <c r="L634" s="296"/>
      <c r="M634" s="536">
        <v>1070641.4257266826</v>
      </c>
      <c r="N634" s="530">
        <v>1101665.0530230158</v>
      </c>
      <c r="O634" s="537">
        <v>1090900.5117486848</v>
      </c>
    </row>
    <row r="635" spans="1:15">
      <c r="A635" s="227">
        <v>632</v>
      </c>
      <c r="B635" s="530">
        <v>1059553.4825339217</v>
      </c>
      <c r="C635" s="530">
        <v>1068015.6301673763</v>
      </c>
      <c r="D635" s="531">
        <v>1097844.6949951879</v>
      </c>
      <c r="J635" s="659">
        <v>1041979.310952737</v>
      </c>
      <c r="K635" s="296"/>
      <c r="L635" s="296"/>
      <c r="M635" s="536">
        <v>1048556.592584828</v>
      </c>
      <c r="N635" s="530">
        <v>1080531.3650949223</v>
      </c>
      <c r="O635" s="537">
        <v>1108347.2843981287</v>
      </c>
    </row>
    <row r="636" spans="1:15">
      <c r="A636" s="227">
        <v>633</v>
      </c>
      <c r="B636" s="530">
        <v>1061413.8775656929</v>
      </c>
      <c r="C636" s="530">
        <v>1088154.9700781715</v>
      </c>
      <c r="D636" s="531">
        <v>1086352.0860778459</v>
      </c>
      <c r="J636" s="659">
        <v>1043839.7059845082</v>
      </c>
      <c r="K636" s="296"/>
      <c r="L636" s="296"/>
      <c r="M636" s="536">
        <v>1052260.8512433735</v>
      </c>
      <c r="N636" s="530">
        <v>1100670.7050057175</v>
      </c>
      <c r="O636" s="537">
        <v>1096854.6754807867</v>
      </c>
    </row>
    <row r="637" spans="1:15">
      <c r="A637" s="227">
        <v>634</v>
      </c>
      <c r="B637" s="530">
        <v>1064372.8955365599</v>
      </c>
      <c r="C637" s="530">
        <v>1075837.8441893412</v>
      </c>
      <c r="D637" s="531">
        <v>1110605.7470013013</v>
      </c>
      <c r="J637" s="659">
        <v>1046798.7239553751</v>
      </c>
      <c r="K637" s="296"/>
      <c r="L637" s="296"/>
      <c r="M637" s="536">
        <v>1066098.0349960281</v>
      </c>
      <c r="N637" s="530">
        <v>1088353.5791168872</v>
      </c>
      <c r="O637" s="537">
        <v>1121108.3364042421</v>
      </c>
    </row>
    <row r="638" spans="1:15">
      <c r="A638" s="227">
        <v>635</v>
      </c>
      <c r="B638" s="530">
        <v>1066850.6194990976</v>
      </c>
      <c r="C638" s="530">
        <v>1080500.7789658564</v>
      </c>
      <c r="D638" s="531">
        <v>1094274.436801492</v>
      </c>
      <c r="J638" s="659">
        <v>1049276.4479179129</v>
      </c>
      <c r="K638" s="296"/>
      <c r="L638" s="296"/>
      <c r="M638" s="536">
        <v>1027171.2224745741</v>
      </c>
      <c r="N638" s="530">
        <v>1093016.5138934024</v>
      </c>
      <c r="O638" s="537">
        <v>1104777.0262044328</v>
      </c>
    </row>
    <row r="639" spans="1:15">
      <c r="A639" s="227">
        <v>636</v>
      </c>
      <c r="B639" s="530">
        <v>1056945.0042371543</v>
      </c>
      <c r="C639" s="530">
        <v>1061312.2212573048</v>
      </c>
      <c r="D639" s="531">
        <v>1118592.4182214937</v>
      </c>
      <c r="J639" s="659">
        <v>1039370.8326559695</v>
      </c>
      <c r="K639" s="296"/>
      <c r="L639" s="296"/>
      <c r="M639" s="536">
        <v>1057285.2362714622</v>
      </c>
      <c r="N639" s="530">
        <v>1073827.9561848508</v>
      </c>
      <c r="O639" s="537">
        <v>1129095.0076244345</v>
      </c>
    </row>
    <row r="640" spans="1:15">
      <c r="A640" s="227">
        <v>637</v>
      </c>
      <c r="B640" s="530">
        <v>1063618.1217570887</v>
      </c>
      <c r="C640" s="530">
        <v>1075975.9860290026</v>
      </c>
      <c r="D640" s="531">
        <v>1104972.292655718</v>
      </c>
      <c r="J640" s="659">
        <v>1046043.950175904</v>
      </c>
      <c r="K640" s="296"/>
      <c r="L640" s="296"/>
      <c r="M640" s="536">
        <v>1059856.5843478288</v>
      </c>
      <c r="N640" s="530">
        <v>1088491.7209565486</v>
      </c>
      <c r="O640" s="537">
        <v>1115474.8820586589</v>
      </c>
    </row>
    <row r="641" spans="1:15">
      <c r="A641" s="227">
        <v>638</v>
      </c>
      <c r="B641" s="530">
        <v>1060514.5018461344</v>
      </c>
      <c r="C641" s="530">
        <v>1078015.4333941611</v>
      </c>
      <c r="D641" s="531">
        <v>1114536.8464882155</v>
      </c>
      <c r="J641" s="659">
        <v>1042940.3302649497</v>
      </c>
      <c r="K641" s="296"/>
      <c r="L641" s="296"/>
      <c r="M641" s="536">
        <v>1032497.8744485859</v>
      </c>
      <c r="N641" s="530">
        <v>1090531.1683217071</v>
      </c>
      <c r="O641" s="537">
        <v>1125039.4358911563</v>
      </c>
    </row>
    <row r="642" spans="1:15">
      <c r="A642" s="227">
        <v>639</v>
      </c>
      <c r="B642" s="530">
        <v>1074711.3004540389</v>
      </c>
      <c r="C642" s="530">
        <v>1061226.0624333743</v>
      </c>
      <c r="D642" s="531">
        <v>1110326.9226280581</v>
      </c>
      <c r="J642" s="659">
        <v>1057137.1288728542</v>
      </c>
      <c r="K642" s="296"/>
      <c r="L642" s="296"/>
      <c r="M642" s="536">
        <v>1025312.5508051253</v>
      </c>
      <c r="N642" s="530">
        <v>1073741.7973609203</v>
      </c>
      <c r="O642" s="537">
        <v>1120829.5120309989</v>
      </c>
    </row>
    <row r="643" spans="1:15">
      <c r="A643" s="227">
        <v>640</v>
      </c>
      <c r="B643" s="530">
        <v>1058233.4555668042</v>
      </c>
      <c r="C643" s="530">
        <v>1093382.6999453851</v>
      </c>
      <c r="D643" s="531">
        <v>1094527.0272172862</v>
      </c>
      <c r="J643" s="659">
        <v>1040659.2839856194</v>
      </c>
      <c r="K643" s="296"/>
      <c r="L643" s="296"/>
      <c r="M643" s="536">
        <v>1024445.6942754486</v>
      </c>
      <c r="N643" s="530">
        <v>1105898.4348729311</v>
      </c>
      <c r="O643" s="537">
        <v>1105029.616620227</v>
      </c>
    </row>
    <row r="644" spans="1:15">
      <c r="A644" s="227">
        <v>641</v>
      </c>
      <c r="B644" s="530">
        <v>1058841.2696275157</v>
      </c>
      <c r="C644" s="530">
        <v>1090259.7305286732</v>
      </c>
      <c r="D644" s="531">
        <v>1124367.1384921507</v>
      </c>
      <c r="J644" s="659">
        <v>1041267.098046331</v>
      </c>
      <c r="K644" s="296"/>
      <c r="L644" s="296"/>
      <c r="M644" s="536">
        <v>1030473.0239904932</v>
      </c>
      <c r="N644" s="530">
        <v>1102775.4654562192</v>
      </c>
      <c r="O644" s="537">
        <v>1134869.7278950915</v>
      </c>
    </row>
    <row r="645" spans="1:15">
      <c r="A645" s="227">
        <v>642</v>
      </c>
      <c r="B645" s="530">
        <v>1056854.2731259887</v>
      </c>
      <c r="C645" s="530">
        <v>1061113.6740973238</v>
      </c>
      <c r="D645" s="531">
        <v>1095653.9405129536</v>
      </c>
      <c r="J645" s="659">
        <v>1039280.1015448039</v>
      </c>
      <c r="K645" s="296"/>
      <c r="L645" s="296"/>
      <c r="M645" s="536">
        <v>1057119.2362651972</v>
      </c>
      <c r="N645" s="530">
        <v>1073629.4090248698</v>
      </c>
      <c r="O645" s="537">
        <v>1106156.5299158944</v>
      </c>
    </row>
    <row r="646" spans="1:15">
      <c r="A646" s="227">
        <v>643</v>
      </c>
      <c r="B646" s="530">
        <v>1044421.8825018547</v>
      </c>
      <c r="C646" s="530">
        <v>1067380.6744997911</v>
      </c>
      <c r="D646" s="531">
        <v>1110026.1206826433</v>
      </c>
      <c r="J646" s="659">
        <v>1026847.71092067</v>
      </c>
      <c r="K646" s="296"/>
      <c r="L646" s="296"/>
      <c r="M646" s="536">
        <v>1038098.4435800227</v>
      </c>
      <c r="N646" s="530">
        <v>1079896.4094273371</v>
      </c>
      <c r="O646" s="537">
        <v>1120528.7100855841</v>
      </c>
    </row>
    <row r="647" spans="1:15">
      <c r="A647" s="227">
        <v>644</v>
      </c>
      <c r="B647" s="530">
        <v>1052578.620992525</v>
      </c>
      <c r="C647" s="530">
        <v>1100941.0745442961</v>
      </c>
      <c r="D647" s="531">
        <v>1093496.961182677</v>
      </c>
      <c r="J647" s="659">
        <v>1035004.4494113403</v>
      </c>
      <c r="K647" s="296"/>
      <c r="L647" s="296"/>
      <c r="M647" s="536">
        <v>1027861.8874353904</v>
      </c>
      <c r="N647" s="530">
        <v>1113456.8094718421</v>
      </c>
      <c r="O647" s="537">
        <v>1103999.5505856178</v>
      </c>
    </row>
    <row r="648" spans="1:15">
      <c r="A648" s="227">
        <v>645</v>
      </c>
      <c r="B648" s="530">
        <v>1077117.676389921</v>
      </c>
      <c r="C648" s="530">
        <v>1070031.6907001347</v>
      </c>
      <c r="D648" s="531">
        <v>1122465.6497773507</v>
      </c>
      <c r="J648" s="659">
        <v>1059543.5048087363</v>
      </c>
      <c r="K648" s="296"/>
      <c r="L648" s="296"/>
      <c r="M648" s="536">
        <v>1028854.3820845217</v>
      </c>
      <c r="N648" s="530">
        <v>1082547.4256276807</v>
      </c>
      <c r="O648" s="537">
        <v>1132968.2391802915</v>
      </c>
    </row>
    <row r="649" spans="1:15">
      <c r="A649" s="227">
        <v>646</v>
      </c>
      <c r="B649" s="530">
        <v>1035876.0071733685</v>
      </c>
      <c r="C649" s="530">
        <v>1082110.7967944525</v>
      </c>
      <c r="D649" s="531">
        <v>1103080.2755355721</v>
      </c>
      <c r="J649" s="659">
        <v>1018301.8355921838</v>
      </c>
      <c r="K649" s="296"/>
      <c r="L649" s="296"/>
      <c r="M649" s="536">
        <v>1032072.4671522093</v>
      </c>
      <c r="N649" s="530">
        <v>1094626.5317219985</v>
      </c>
      <c r="O649" s="537">
        <v>1113582.8649385129</v>
      </c>
    </row>
    <row r="650" spans="1:15">
      <c r="A650" s="227">
        <v>647</v>
      </c>
      <c r="B650" s="530">
        <v>1068107.8858313828</v>
      </c>
      <c r="C650" s="530">
        <v>1076984.1247791697</v>
      </c>
      <c r="D650" s="531">
        <v>1116097.8923270097</v>
      </c>
      <c r="J650" s="659">
        <v>1050533.7142501981</v>
      </c>
      <c r="K650" s="296"/>
      <c r="L650" s="296"/>
      <c r="M650" s="536">
        <v>1046752.6883919687</v>
      </c>
      <c r="N650" s="530">
        <v>1089499.8597067157</v>
      </c>
      <c r="O650" s="537">
        <v>1126600.4817299505</v>
      </c>
    </row>
    <row r="651" spans="1:15">
      <c r="A651" s="227">
        <v>648</v>
      </c>
      <c r="B651" s="530">
        <v>1049739.0006294774</v>
      </c>
      <c r="C651" s="530">
        <v>1074322.8147570863</v>
      </c>
      <c r="D651" s="531">
        <v>1094992.905478823</v>
      </c>
      <c r="J651" s="659">
        <v>1032164.8290482927</v>
      </c>
      <c r="K651" s="296"/>
      <c r="L651" s="296"/>
      <c r="M651" s="536">
        <v>1046207.2571967827</v>
      </c>
      <c r="N651" s="530">
        <v>1086838.5496846323</v>
      </c>
      <c r="O651" s="537">
        <v>1105495.4948817638</v>
      </c>
    </row>
    <row r="652" spans="1:15">
      <c r="A652" s="227">
        <v>649</v>
      </c>
      <c r="B652" s="530">
        <v>1065710.6853632228</v>
      </c>
      <c r="C652" s="530">
        <v>1071864.519181344</v>
      </c>
      <c r="D652" s="531">
        <v>1104067.0900659955</v>
      </c>
      <c r="J652" s="659">
        <v>1048136.5137820381</v>
      </c>
      <c r="K652" s="296"/>
      <c r="L652" s="296"/>
      <c r="M652" s="536">
        <v>1028351.0019570703</v>
      </c>
      <c r="N652" s="530">
        <v>1084380.25410889</v>
      </c>
      <c r="O652" s="537">
        <v>1114569.6794689363</v>
      </c>
    </row>
    <row r="653" spans="1:15">
      <c r="A653" s="227">
        <v>650</v>
      </c>
      <c r="B653" s="530">
        <v>1053031.2808409773</v>
      </c>
      <c r="C653" s="530">
        <v>1078235.2791398594</v>
      </c>
      <c r="D653" s="531">
        <v>1096148.7877716499</v>
      </c>
      <c r="J653" s="659">
        <v>1035457.1092597926</v>
      </c>
      <c r="K653" s="296"/>
      <c r="L653" s="296"/>
      <c r="M653" s="536">
        <v>1063676.7361237367</v>
      </c>
      <c r="N653" s="530">
        <v>1090751.0140674054</v>
      </c>
      <c r="O653" s="537">
        <v>1106651.3771745907</v>
      </c>
    </row>
    <row r="654" spans="1:15">
      <c r="A654" s="227">
        <v>651</v>
      </c>
      <c r="B654" s="530">
        <v>1074074.6043230579</v>
      </c>
      <c r="C654" s="530">
        <v>1081564.8397063771</v>
      </c>
      <c r="D654" s="531">
        <v>1092358.0397282713</v>
      </c>
      <c r="J654" s="659">
        <v>1056500.4327418732</v>
      </c>
      <c r="K654" s="296"/>
      <c r="L654" s="296"/>
      <c r="M654" s="536">
        <v>1041785.4590026485</v>
      </c>
      <c r="N654" s="530">
        <v>1094080.5746339231</v>
      </c>
      <c r="O654" s="537">
        <v>1102860.6291312121</v>
      </c>
    </row>
    <row r="655" spans="1:15">
      <c r="A655" s="227">
        <v>652</v>
      </c>
      <c r="B655" s="530">
        <v>1081070.8315061526</v>
      </c>
      <c r="C655" s="530">
        <v>1099158.4856301406</v>
      </c>
      <c r="D655" s="531">
        <v>1111259.6611172433</v>
      </c>
      <c r="J655" s="659">
        <v>1063496.6599249679</v>
      </c>
      <c r="K655" s="296"/>
      <c r="L655" s="296"/>
      <c r="M655" s="536">
        <v>1043531.4816418384</v>
      </c>
      <c r="N655" s="530">
        <v>1111674.2205576866</v>
      </c>
      <c r="O655" s="537">
        <v>1121762.2505201842</v>
      </c>
    </row>
    <row r="656" spans="1:15">
      <c r="A656" s="227">
        <v>653</v>
      </c>
      <c r="B656" s="530">
        <v>1064161.6252331871</v>
      </c>
      <c r="C656" s="530">
        <v>1080787.9504816078</v>
      </c>
      <c r="D656" s="531">
        <v>1095103.9464065507</v>
      </c>
      <c r="J656" s="659">
        <v>1046587.4536520024</v>
      </c>
      <c r="K656" s="296"/>
      <c r="L656" s="296"/>
      <c r="M656" s="536">
        <v>1044099.9070733127</v>
      </c>
      <c r="N656" s="530">
        <v>1093303.6854091538</v>
      </c>
      <c r="O656" s="537">
        <v>1105606.5358094915</v>
      </c>
    </row>
    <row r="657" spans="1:15">
      <c r="A657" s="227">
        <v>654</v>
      </c>
      <c r="B657" s="530">
        <v>1078890.5465547491</v>
      </c>
      <c r="C657" s="530">
        <v>1071436.7530411175</v>
      </c>
      <c r="D657" s="531">
        <v>1112542.0802145572</v>
      </c>
      <c r="J657" s="659">
        <v>1061316.3749735644</v>
      </c>
      <c r="K657" s="296"/>
      <c r="L657" s="296"/>
      <c r="M657" s="536">
        <v>1051465.0509929992</v>
      </c>
      <c r="N657" s="530">
        <v>1083952.4879686635</v>
      </c>
      <c r="O657" s="537">
        <v>1123044.6696174981</v>
      </c>
    </row>
    <row r="658" spans="1:15">
      <c r="A658" s="227">
        <v>655</v>
      </c>
      <c r="B658" s="530">
        <v>1058111.7063673958</v>
      </c>
      <c r="C658" s="530">
        <v>1069432.2165407422</v>
      </c>
      <c r="D658" s="531">
        <v>1116073.8465284558</v>
      </c>
      <c r="J658" s="659">
        <v>1199584.7027804398</v>
      </c>
      <c r="K658" s="296"/>
      <c r="L658" s="296"/>
      <c r="M658" s="536">
        <v>1049704.3727980619</v>
      </c>
      <c r="N658" s="530">
        <v>1081947.9514682882</v>
      </c>
      <c r="O658" s="537">
        <v>1126576.4359313967</v>
      </c>
    </row>
    <row r="659" spans="1:15">
      <c r="A659" s="227">
        <v>656</v>
      </c>
      <c r="B659" s="530">
        <v>1064513.2281736515</v>
      </c>
      <c r="C659" s="530">
        <v>1084779.5348099091</v>
      </c>
      <c r="D659" s="531">
        <v>1113300.620577021</v>
      </c>
      <c r="J659" s="659">
        <v>1046939.0565924668</v>
      </c>
      <c r="K659" s="296"/>
      <c r="L659" s="296"/>
      <c r="M659" s="536">
        <v>1043587.4545670316</v>
      </c>
      <c r="N659" s="530">
        <v>1097295.2697374551</v>
      </c>
      <c r="O659" s="537">
        <v>1123803.2099799619</v>
      </c>
    </row>
    <row r="660" spans="1:15">
      <c r="A660" s="227">
        <v>657</v>
      </c>
      <c r="B660" s="530">
        <v>1067419.6293582611</v>
      </c>
      <c r="C660" s="530">
        <v>1082021.9529282609</v>
      </c>
      <c r="D660" s="531">
        <v>1091881.6197110899</v>
      </c>
      <c r="J660" s="659">
        <v>1049845.4577770764</v>
      </c>
      <c r="K660" s="296"/>
      <c r="L660" s="296"/>
      <c r="M660" s="536">
        <v>1046943.4508364334</v>
      </c>
      <c r="N660" s="530">
        <v>1094537.6878558069</v>
      </c>
      <c r="O660" s="537">
        <v>1102384.2091140307</v>
      </c>
    </row>
    <row r="661" spans="1:15">
      <c r="A661" s="227">
        <v>658</v>
      </c>
      <c r="B661" s="530">
        <v>1044163.2460567781</v>
      </c>
      <c r="C661" s="530">
        <v>1032026.0880421118</v>
      </c>
      <c r="D661" s="531">
        <v>1109125.4617963405</v>
      </c>
      <c r="J661" s="659">
        <v>1026589.0744755934</v>
      </c>
      <c r="K661" s="296"/>
      <c r="L661" s="296"/>
      <c r="M661" s="536">
        <v>1032438.9091526424</v>
      </c>
      <c r="N661" s="530">
        <v>1044541.8229696578</v>
      </c>
      <c r="O661" s="537">
        <v>1119628.0511992814</v>
      </c>
    </row>
    <row r="662" spans="1:15">
      <c r="A662" s="227">
        <v>659</v>
      </c>
      <c r="B662" s="530">
        <v>1061550.3149854545</v>
      </c>
      <c r="C662" s="530">
        <v>1079689.7392185696</v>
      </c>
      <c r="D662" s="531">
        <v>1115041.5479013012</v>
      </c>
      <c r="J662" s="659">
        <v>1043976.1434042698</v>
      </c>
      <c r="K662" s="296"/>
      <c r="L662" s="296"/>
      <c r="M662" s="536">
        <v>1027854.839250234</v>
      </c>
      <c r="N662" s="530">
        <v>1092205.4741461156</v>
      </c>
      <c r="O662" s="537">
        <v>1125544.137304242</v>
      </c>
    </row>
    <row r="663" spans="1:15">
      <c r="A663" s="227">
        <v>660</v>
      </c>
      <c r="B663" s="530">
        <v>1044242.1403178349</v>
      </c>
      <c r="C663" s="530">
        <v>1097344.7857204331</v>
      </c>
      <c r="D663" s="531">
        <v>1109335.4833012074</v>
      </c>
      <c r="J663" s="659">
        <v>1026667.9687366502</v>
      </c>
      <c r="K663" s="296"/>
      <c r="L663" s="296"/>
      <c r="M663" s="536">
        <v>1033327.6820932907</v>
      </c>
      <c r="N663" s="530">
        <v>1109860.5206479791</v>
      </c>
      <c r="O663" s="537">
        <v>1119838.0727041482</v>
      </c>
    </row>
    <row r="664" spans="1:15">
      <c r="A664" s="227">
        <v>661</v>
      </c>
      <c r="B664" s="530">
        <v>1058111.7063673958</v>
      </c>
      <c r="C664" s="530">
        <v>1080676.8470680497</v>
      </c>
      <c r="D664" s="531">
        <v>1077967.0576080047</v>
      </c>
      <c r="J664" s="659">
        <v>1149958.8710298219</v>
      </c>
      <c r="K664" s="296"/>
      <c r="L664" s="296"/>
      <c r="M664" s="536">
        <v>1043148.4233830575</v>
      </c>
      <c r="N664" s="530">
        <v>1093192.5819955957</v>
      </c>
      <c r="O664" s="537">
        <v>1088469.6470109455</v>
      </c>
    </row>
    <row r="665" spans="1:15">
      <c r="A665" s="227">
        <v>662</v>
      </c>
      <c r="B665" s="530">
        <v>1074553.8830173919</v>
      </c>
      <c r="C665" s="530">
        <v>1067807.1975886205</v>
      </c>
      <c r="D665" s="531">
        <v>1089944.7181850367</v>
      </c>
      <c r="J665" s="659">
        <v>1056979.7114362072</v>
      </c>
      <c r="K665" s="296"/>
      <c r="L665" s="296"/>
      <c r="M665" s="536">
        <v>1046528.5258793911</v>
      </c>
      <c r="N665" s="530">
        <v>1080322.9325161665</v>
      </c>
      <c r="O665" s="537">
        <v>1100447.3075879775</v>
      </c>
    </row>
    <row r="666" spans="1:15">
      <c r="A666" s="227">
        <v>663</v>
      </c>
      <c r="B666" s="530">
        <v>1044271.4753991247</v>
      </c>
      <c r="C666" s="530">
        <v>1084481.2228015759</v>
      </c>
      <c r="D666" s="531">
        <v>1103289.73119938</v>
      </c>
      <c r="J666" s="659">
        <v>1026697.3038179399</v>
      </c>
      <c r="K666" s="296"/>
      <c r="L666" s="296"/>
      <c r="M666" s="536">
        <v>1044545.0766169601</v>
      </c>
      <c r="N666" s="530">
        <v>1096996.9577291219</v>
      </c>
      <c r="O666" s="537">
        <v>1113792.3206023208</v>
      </c>
    </row>
    <row r="667" spans="1:15">
      <c r="A667" s="227">
        <v>664</v>
      </c>
      <c r="B667" s="530">
        <v>1049496.5382838347</v>
      </c>
      <c r="C667" s="530">
        <v>1095067.3291813745</v>
      </c>
      <c r="D667" s="531">
        <v>1096152.9781658994</v>
      </c>
      <c r="J667" s="659">
        <v>1031922.3667026501</v>
      </c>
      <c r="K667" s="296"/>
      <c r="L667" s="296"/>
      <c r="M667" s="536">
        <v>1028906.1658696943</v>
      </c>
      <c r="N667" s="530">
        <v>1107583.0641089205</v>
      </c>
      <c r="O667" s="537">
        <v>1106655.5675688402</v>
      </c>
    </row>
    <row r="668" spans="1:15">
      <c r="A668" s="227">
        <v>665</v>
      </c>
      <c r="B668" s="530">
        <v>1039835.0143242732</v>
      </c>
      <c r="C668" s="530">
        <v>1068221.7675313689</v>
      </c>
      <c r="D668" s="531">
        <v>1093652.732189947</v>
      </c>
      <c r="J668" s="659">
        <v>1022260.8427430885</v>
      </c>
      <c r="K668" s="296"/>
      <c r="L668" s="296"/>
      <c r="M668" s="536">
        <v>1035912.5776312873</v>
      </c>
      <c r="N668" s="530">
        <v>1080737.5024589149</v>
      </c>
      <c r="O668" s="537">
        <v>1104155.3215928879</v>
      </c>
    </row>
    <row r="669" spans="1:15">
      <c r="A669" s="227">
        <v>666</v>
      </c>
      <c r="B669" s="530">
        <v>1046956.0413983195</v>
      </c>
      <c r="C669" s="530">
        <v>1075837.0809891699</v>
      </c>
      <c r="D669" s="531">
        <v>1101481.7308618897</v>
      </c>
      <c r="J669" s="659">
        <v>1029381.8698171348</v>
      </c>
      <c r="K669" s="296"/>
      <c r="L669" s="296"/>
      <c r="M669" s="536">
        <v>1035020.0764955264</v>
      </c>
      <c r="N669" s="530">
        <v>1088352.8159167159</v>
      </c>
      <c r="O669" s="537">
        <v>1111984.3202648305</v>
      </c>
    </row>
    <row r="670" spans="1:15">
      <c r="A670" s="227">
        <v>667</v>
      </c>
      <c r="B670" s="530">
        <v>1072362.7356242882</v>
      </c>
      <c r="C670" s="530">
        <v>1061547.6011866448</v>
      </c>
      <c r="D670" s="531">
        <v>1115106.1238314665</v>
      </c>
      <c r="J670" s="659">
        <v>1054788.5640431035</v>
      </c>
      <c r="K670" s="296"/>
      <c r="L670" s="296"/>
      <c r="M670" s="536">
        <v>1056885.2600391479</v>
      </c>
      <c r="N670" s="530">
        <v>1074063.3361141908</v>
      </c>
      <c r="O670" s="537">
        <v>1125608.7132344074</v>
      </c>
    </row>
    <row r="671" spans="1:15">
      <c r="A671" s="227">
        <v>668</v>
      </c>
      <c r="B671" s="530">
        <v>1052181.4494705764</v>
      </c>
      <c r="C671" s="530">
        <v>1075389.2912707466</v>
      </c>
      <c r="D671" s="531">
        <v>1117176.8693280634</v>
      </c>
      <c r="J671" s="659">
        <v>1034607.2778893916</v>
      </c>
      <c r="K671" s="296"/>
      <c r="L671" s="296"/>
      <c r="M671" s="536">
        <v>1025755.264700394</v>
      </c>
      <c r="N671" s="530">
        <v>1087905.0261982926</v>
      </c>
      <c r="O671" s="537">
        <v>1127679.4587310043</v>
      </c>
    </row>
    <row r="672" spans="1:15">
      <c r="A672" s="227">
        <v>669</v>
      </c>
      <c r="B672" s="530">
        <v>1063194.7993295661</v>
      </c>
      <c r="C672" s="530">
        <v>1063761.0063885888</v>
      </c>
      <c r="D672" s="531">
        <v>1098409.8186297782</v>
      </c>
      <c r="J672" s="659">
        <v>1045620.6277483813</v>
      </c>
      <c r="K672" s="296"/>
      <c r="L672" s="296"/>
      <c r="M672" s="536">
        <v>1045459.9735445152</v>
      </c>
      <c r="N672" s="530">
        <v>1076276.7413161348</v>
      </c>
      <c r="O672" s="537">
        <v>1108912.408032719</v>
      </c>
    </row>
    <row r="673" spans="1:15">
      <c r="A673" s="227">
        <v>670</v>
      </c>
      <c r="B673" s="530">
        <v>1047668.6316598317</v>
      </c>
      <c r="C673" s="530">
        <v>1079621.7539303009</v>
      </c>
      <c r="D673" s="531">
        <v>1091254.952703337</v>
      </c>
      <c r="J673" s="659">
        <v>1030094.460078647</v>
      </c>
      <c r="K673" s="296"/>
      <c r="L673" s="296"/>
      <c r="M673" s="536">
        <v>1055474.5218518612</v>
      </c>
      <c r="N673" s="530">
        <v>1092137.4888578469</v>
      </c>
      <c r="O673" s="537">
        <v>1101757.5421062778</v>
      </c>
    </row>
    <row r="674" spans="1:15">
      <c r="A674" s="227">
        <v>671</v>
      </c>
      <c r="B674" s="530">
        <v>1053069.2916080558</v>
      </c>
      <c r="C674" s="530">
        <v>1081499.1495339461</v>
      </c>
      <c r="D674" s="531">
        <v>1114529.9126742631</v>
      </c>
      <c r="J674" s="659">
        <v>1035495.1200268711</v>
      </c>
      <c r="K674" s="296"/>
      <c r="L674" s="296"/>
      <c r="M674" s="536">
        <v>1051663.7926423596</v>
      </c>
      <c r="N674" s="530">
        <v>1094014.8844614921</v>
      </c>
      <c r="O674" s="537">
        <v>1125032.5020772039</v>
      </c>
    </row>
    <row r="675" spans="1:15">
      <c r="A675" s="227">
        <v>672</v>
      </c>
      <c r="B675" s="530">
        <v>1057800.8078126924</v>
      </c>
      <c r="C675" s="530">
        <v>1077488.8744433657</v>
      </c>
      <c r="D675" s="531">
        <v>1102584.63645609</v>
      </c>
      <c r="J675" s="659">
        <v>1040226.6362315076</v>
      </c>
      <c r="K675" s="296"/>
      <c r="L675" s="296"/>
      <c r="M675" s="536">
        <v>1035216.9905414262</v>
      </c>
      <c r="N675" s="530">
        <v>1090004.6093709117</v>
      </c>
      <c r="O675" s="537">
        <v>1113087.2258590308</v>
      </c>
    </row>
    <row r="676" spans="1:15">
      <c r="A676" s="227">
        <v>673</v>
      </c>
      <c r="B676" s="530">
        <v>1062202.5854061458</v>
      </c>
      <c r="C676" s="530">
        <v>1085837.836719723</v>
      </c>
      <c r="D676" s="531">
        <v>1105910.6966419364</v>
      </c>
      <c r="J676" s="659">
        <v>1044628.4138249611</v>
      </c>
      <c r="K676" s="296"/>
      <c r="L676" s="296"/>
      <c r="M676" s="536">
        <v>1032989.3131679217</v>
      </c>
      <c r="N676" s="530">
        <v>1098353.571647269</v>
      </c>
      <c r="O676" s="537">
        <v>1116413.2860448773</v>
      </c>
    </row>
    <row r="677" spans="1:15">
      <c r="A677" s="227">
        <v>674</v>
      </c>
      <c r="B677" s="530">
        <v>1056106.3470815967</v>
      </c>
      <c r="C677" s="530">
        <v>1074774.7738067529</v>
      </c>
      <c r="D677" s="531">
        <v>1098078.2230361481</v>
      </c>
      <c r="J677" s="659">
        <v>1038532.175500412</v>
      </c>
      <c r="K677" s="296"/>
      <c r="L677" s="296"/>
      <c r="M677" s="536">
        <v>1034739.5041603952</v>
      </c>
      <c r="N677" s="530">
        <v>1087290.5087342989</v>
      </c>
      <c r="O677" s="537">
        <v>1108580.8124390889</v>
      </c>
    </row>
    <row r="678" spans="1:15">
      <c r="A678" s="227">
        <v>675</v>
      </c>
      <c r="B678" s="530">
        <v>1056909.8919067713</v>
      </c>
      <c r="C678" s="530">
        <v>1067763.8356140645</v>
      </c>
      <c r="D678" s="531">
        <v>1111882.7715647263</v>
      </c>
      <c r="J678" s="659">
        <v>1039335.7203255866</v>
      </c>
      <c r="K678" s="296"/>
      <c r="L678" s="296"/>
      <c r="M678" s="536">
        <v>1050778.6637123944</v>
      </c>
      <c r="N678" s="530">
        <v>1080279.5705416105</v>
      </c>
      <c r="O678" s="537">
        <v>1122385.3609676671</v>
      </c>
    </row>
    <row r="679" spans="1:15">
      <c r="A679" s="227">
        <v>676</v>
      </c>
      <c r="B679" s="530">
        <v>1072866.6048459099</v>
      </c>
      <c r="C679" s="530">
        <v>1051420.9246259995</v>
      </c>
      <c r="D679" s="531">
        <v>1114554.7986592266</v>
      </c>
      <c r="J679" s="659">
        <v>1055292.4332647251</v>
      </c>
      <c r="K679" s="296"/>
      <c r="L679" s="296"/>
      <c r="M679" s="536">
        <v>1049043.1898155897</v>
      </c>
      <c r="N679" s="530">
        <v>1063936.6595535455</v>
      </c>
      <c r="O679" s="537">
        <v>1125057.3880621674</v>
      </c>
    </row>
    <row r="680" spans="1:15">
      <c r="A680" s="227">
        <v>677</v>
      </c>
      <c r="B680" s="530">
        <v>1046115.9486478661</v>
      </c>
      <c r="C680" s="530">
        <v>1061236.2979970865</v>
      </c>
      <c r="D680" s="531">
        <v>1107065.5350734561</v>
      </c>
      <c r="J680" s="659">
        <v>1028541.7770666814</v>
      </c>
      <c r="K680" s="296"/>
      <c r="L680" s="296"/>
      <c r="M680" s="536">
        <v>1064808.8437820883</v>
      </c>
      <c r="N680" s="530">
        <v>1073752.0329246325</v>
      </c>
      <c r="O680" s="537">
        <v>1117568.1244763969</v>
      </c>
    </row>
    <row r="681" spans="1:15">
      <c r="A681" s="227">
        <v>678</v>
      </c>
      <c r="B681" s="530">
        <v>1055684.3701718138</v>
      </c>
      <c r="C681" s="530">
        <v>1082432.0382039933</v>
      </c>
      <c r="D681" s="531">
        <v>1145370.5725992811</v>
      </c>
      <c r="J681" s="659">
        <v>1038110.198590629</v>
      </c>
      <c r="K681" s="296"/>
      <c r="L681" s="296"/>
      <c r="M681" s="536">
        <v>1031868.2420618583</v>
      </c>
      <c r="N681" s="530">
        <v>1094947.7731315393</v>
      </c>
      <c r="O681" s="537">
        <v>1155873.1620022219</v>
      </c>
    </row>
    <row r="682" spans="1:15">
      <c r="A682" s="227">
        <v>679</v>
      </c>
      <c r="B682" s="530">
        <v>1043812.1164599671</v>
      </c>
      <c r="C682" s="530">
        <v>1071648.3805717907</v>
      </c>
      <c r="D682" s="531">
        <v>1120225.978485022</v>
      </c>
      <c r="J682" s="659">
        <v>1026237.9448787824</v>
      </c>
      <c r="K682" s="296"/>
      <c r="L682" s="296"/>
      <c r="M682" s="536">
        <v>1042953.6357342075</v>
      </c>
      <c r="N682" s="530">
        <v>1084164.1154993367</v>
      </c>
      <c r="O682" s="537">
        <v>1130728.5678879628</v>
      </c>
    </row>
    <row r="683" spans="1:15">
      <c r="A683" s="227">
        <v>680</v>
      </c>
      <c r="B683" s="530">
        <v>1061079.8525978748</v>
      </c>
      <c r="C683" s="530">
        <v>1059641.4323102462</v>
      </c>
      <c r="D683" s="531">
        <v>1100307.8475403641</v>
      </c>
      <c r="J683" s="659">
        <v>1043505.6810166901</v>
      </c>
      <c r="K683" s="296"/>
      <c r="L683" s="296"/>
      <c r="M683" s="536">
        <v>1044759.558950625</v>
      </c>
      <c r="N683" s="530">
        <v>1072157.1672377922</v>
      </c>
      <c r="O683" s="537">
        <v>1110810.436943305</v>
      </c>
    </row>
    <row r="684" spans="1:15">
      <c r="A684" s="227">
        <v>681</v>
      </c>
      <c r="B684" s="530">
        <v>1075143.9119352147</v>
      </c>
      <c r="C684" s="530">
        <v>1057234.4182179309</v>
      </c>
      <c r="D684" s="531">
        <v>1117702.0844195918</v>
      </c>
      <c r="J684" s="659">
        <v>1057569.7403540299</v>
      </c>
      <c r="K684" s="296"/>
      <c r="L684" s="296"/>
      <c r="M684" s="536">
        <v>1040711.318370295</v>
      </c>
      <c r="N684" s="530">
        <v>1069750.1531454769</v>
      </c>
      <c r="O684" s="537">
        <v>1128204.6738225326</v>
      </c>
    </row>
    <row r="685" spans="1:15">
      <c r="A685" s="227">
        <v>682</v>
      </c>
      <c r="B685" s="530">
        <v>1058250.1753475931</v>
      </c>
      <c r="C685" s="530">
        <v>1090752.4136733043</v>
      </c>
      <c r="D685" s="531">
        <v>1109637.1859769365</v>
      </c>
      <c r="J685" s="659">
        <v>1040676.0037664084</v>
      </c>
      <c r="K685" s="296"/>
      <c r="L685" s="296"/>
      <c r="M685" s="536">
        <v>1024701.5282349632</v>
      </c>
      <c r="N685" s="530">
        <v>1103268.1486008503</v>
      </c>
      <c r="O685" s="537">
        <v>1120139.7753798773</v>
      </c>
    </row>
    <row r="686" spans="1:15">
      <c r="A686" s="227">
        <v>683</v>
      </c>
      <c r="B686" s="530">
        <v>1071150.318071109</v>
      </c>
      <c r="C686" s="530">
        <v>1066043.5398558124</v>
      </c>
      <c r="D686" s="531">
        <v>1113886.390372996</v>
      </c>
      <c r="J686" s="659">
        <v>1053576.1464899243</v>
      </c>
      <c r="K686" s="296"/>
      <c r="L686" s="296"/>
      <c r="M686" s="536">
        <v>1044424.0193507263</v>
      </c>
      <c r="N686" s="530">
        <v>1078559.2747833584</v>
      </c>
      <c r="O686" s="537">
        <v>1124388.9797759368</v>
      </c>
    </row>
    <row r="687" spans="1:15">
      <c r="A687" s="227">
        <v>684</v>
      </c>
      <c r="B687" s="530">
        <v>1063151.4978810393</v>
      </c>
      <c r="C687" s="530">
        <v>1063349.4055835223</v>
      </c>
      <c r="D687" s="531">
        <v>1092873.1330791013</v>
      </c>
      <c r="J687" s="659">
        <v>1045577.3262998546</v>
      </c>
      <c r="K687" s="296"/>
      <c r="L687" s="296"/>
      <c r="M687" s="536">
        <v>1027993.6903931045</v>
      </c>
      <c r="N687" s="530">
        <v>1075865.1405110683</v>
      </c>
      <c r="O687" s="537">
        <v>1103375.7224820422</v>
      </c>
    </row>
    <row r="688" spans="1:15">
      <c r="A688" s="227">
        <v>685</v>
      </c>
      <c r="B688" s="530">
        <v>1053560.8676516726</v>
      </c>
      <c r="C688" s="530">
        <v>1072292.4570926367</v>
      </c>
      <c r="D688" s="531">
        <v>1111130.7997000979</v>
      </c>
      <c r="J688" s="659">
        <v>1035986.6960704878</v>
      </c>
      <c r="K688" s="296"/>
      <c r="L688" s="296"/>
      <c r="M688" s="536">
        <v>1054152.3088200367</v>
      </c>
      <c r="N688" s="530">
        <v>1084808.1920201827</v>
      </c>
      <c r="O688" s="537">
        <v>1121633.3891030387</v>
      </c>
    </row>
    <row r="689" spans="1:15">
      <c r="A689" s="227">
        <v>686</v>
      </c>
      <c r="B689" s="530">
        <v>1051328.009589632</v>
      </c>
      <c r="C689" s="530">
        <v>1058554.1456117039</v>
      </c>
      <c r="D689" s="531">
        <v>1125129.1724252068</v>
      </c>
      <c r="J689" s="659">
        <v>1033753.8380084472</v>
      </c>
      <c r="K689" s="296"/>
      <c r="L689" s="296"/>
      <c r="M689" s="536">
        <v>1031114.1702166493</v>
      </c>
      <c r="N689" s="530">
        <v>1071069.8805392499</v>
      </c>
      <c r="O689" s="537">
        <v>1135631.7618281476</v>
      </c>
    </row>
    <row r="690" spans="1:15">
      <c r="A690" s="227">
        <v>687</v>
      </c>
      <c r="B690" s="530">
        <v>1058111.7063673958</v>
      </c>
      <c r="C690" s="530">
        <v>1071211.2490630446</v>
      </c>
      <c r="D690" s="531">
        <v>1094955.9310983438</v>
      </c>
      <c r="J690" s="659">
        <v>1064695.7252488069</v>
      </c>
      <c r="K690" s="296"/>
      <c r="L690" s="296"/>
      <c r="M690" s="536">
        <v>1034216.4361727029</v>
      </c>
      <c r="N690" s="530">
        <v>1083726.9839905906</v>
      </c>
      <c r="O690" s="537">
        <v>1105458.5205012846</v>
      </c>
    </row>
    <row r="691" spans="1:15">
      <c r="A691" s="227">
        <v>688</v>
      </c>
      <c r="B691" s="530">
        <v>1058111.7063673958</v>
      </c>
      <c r="C691" s="530">
        <v>1105284.1991853938</v>
      </c>
      <c r="D691" s="531">
        <v>1106099.4725507281</v>
      </c>
      <c r="J691" s="659">
        <v>1063517.6146941113</v>
      </c>
      <c r="K691" s="296"/>
      <c r="L691" s="296"/>
      <c r="M691" s="536">
        <v>1028101.0922995929</v>
      </c>
      <c r="N691" s="530">
        <v>1117799.9341129398</v>
      </c>
      <c r="O691" s="537">
        <v>1116602.0619536689</v>
      </c>
    </row>
    <row r="692" spans="1:15">
      <c r="A692" s="227">
        <v>689</v>
      </c>
      <c r="B692" s="530">
        <v>1064589.3521748648</v>
      </c>
      <c r="C692" s="530">
        <v>1086468.051130468</v>
      </c>
      <c r="D692" s="531">
        <v>1101995.7184899542</v>
      </c>
      <c r="J692" s="659">
        <v>1047015.1805936801</v>
      </c>
      <c r="K692" s="296"/>
      <c r="L692" s="296"/>
      <c r="M692" s="536">
        <v>1052348.3977112216</v>
      </c>
      <c r="N692" s="530">
        <v>1098983.786058014</v>
      </c>
      <c r="O692" s="537">
        <v>1112498.3078928951</v>
      </c>
    </row>
    <row r="693" spans="1:15">
      <c r="A693" s="227">
        <v>690</v>
      </c>
      <c r="B693" s="530">
        <v>1041634.5849193066</v>
      </c>
      <c r="C693" s="530">
        <v>1072832.5837215155</v>
      </c>
      <c r="D693" s="531">
        <v>1110282.4546555832</v>
      </c>
      <c r="J693" s="659">
        <v>1024060.4133381218</v>
      </c>
      <c r="K693" s="296"/>
      <c r="L693" s="296"/>
      <c r="M693" s="536">
        <v>1039456.4486262342</v>
      </c>
      <c r="N693" s="530">
        <v>1085348.3186490615</v>
      </c>
      <c r="O693" s="537">
        <v>1120785.0440585241</v>
      </c>
    </row>
    <row r="694" spans="1:15">
      <c r="A694" s="227">
        <v>691</v>
      </c>
      <c r="B694" s="530">
        <v>1058111.7063673958</v>
      </c>
      <c r="C694" s="530">
        <v>1081198.9849840146</v>
      </c>
      <c r="D694" s="531">
        <v>1089015.2601787753</v>
      </c>
      <c r="J694" s="659">
        <v>1087565.9004524399</v>
      </c>
      <c r="K694" s="296"/>
      <c r="L694" s="296"/>
      <c r="M694" s="536">
        <v>1030763.9995899108</v>
      </c>
      <c r="N694" s="530">
        <v>1093714.7199115606</v>
      </c>
      <c r="O694" s="537">
        <v>1099517.8495817161</v>
      </c>
    </row>
    <row r="695" spans="1:15">
      <c r="A695" s="227">
        <v>692</v>
      </c>
      <c r="B695" s="530">
        <v>1060439.1237863048</v>
      </c>
      <c r="C695" s="530">
        <v>1099002.7122395912</v>
      </c>
      <c r="D695" s="531">
        <v>1113332.1839139047</v>
      </c>
      <c r="J695" s="659">
        <v>1042864.9522051201</v>
      </c>
      <c r="K695" s="296"/>
      <c r="L695" s="296"/>
      <c r="M695" s="536">
        <v>1028329.3957703013</v>
      </c>
      <c r="N695" s="530">
        <v>1111518.4471671372</v>
      </c>
      <c r="O695" s="537">
        <v>1123834.7733168455</v>
      </c>
    </row>
    <row r="696" spans="1:15">
      <c r="A696" s="227">
        <v>693</v>
      </c>
      <c r="B696" s="530">
        <v>1058111.7063673958</v>
      </c>
      <c r="C696" s="530">
        <v>1053437.6980403566</v>
      </c>
      <c r="D696" s="531">
        <v>1122932.7269750254</v>
      </c>
      <c r="J696" s="659">
        <v>1064862.946309292</v>
      </c>
      <c r="K696" s="296"/>
      <c r="L696" s="296"/>
      <c r="M696" s="536">
        <v>1032640.7550459907</v>
      </c>
      <c r="N696" s="530">
        <v>1065953.4329679026</v>
      </c>
      <c r="O696" s="537">
        <v>1133435.3163779662</v>
      </c>
    </row>
    <row r="697" spans="1:15">
      <c r="A697" s="227">
        <v>694</v>
      </c>
      <c r="B697" s="530">
        <v>1066912.301138327</v>
      </c>
      <c r="C697" s="530">
        <v>1077562.9261033982</v>
      </c>
      <c r="D697" s="531">
        <v>1087438.7246772877</v>
      </c>
      <c r="J697" s="659">
        <v>1049338.1295571423</v>
      </c>
      <c r="K697" s="296"/>
      <c r="L697" s="296"/>
      <c r="M697" s="536">
        <v>1048200.2050502129</v>
      </c>
      <c r="N697" s="530">
        <v>1090078.6610309442</v>
      </c>
      <c r="O697" s="537">
        <v>1097941.3140802286</v>
      </c>
    </row>
    <row r="698" spans="1:15">
      <c r="A698" s="227">
        <v>695</v>
      </c>
      <c r="B698" s="530">
        <v>1057233.7382247944</v>
      </c>
      <c r="C698" s="530">
        <v>1073784.6095658895</v>
      </c>
      <c r="D698" s="531">
        <v>1116528.4512035802</v>
      </c>
      <c r="J698" s="659">
        <v>1039659.5666436097</v>
      </c>
      <c r="K698" s="296"/>
      <c r="L698" s="296"/>
      <c r="M698" s="536">
        <v>1036164.6180727987</v>
      </c>
      <c r="N698" s="530">
        <v>1086300.3444934355</v>
      </c>
      <c r="O698" s="537">
        <v>1127031.0406065211</v>
      </c>
    </row>
    <row r="699" spans="1:15">
      <c r="A699" s="227">
        <v>696</v>
      </c>
      <c r="B699" s="530">
        <v>1061427.6833155842</v>
      </c>
      <c r="C699" s="530">
        <v>1059495.8392091098</v>
      </c>
      <c r="D699" s="531">
        <v>1110941.9951427646</v>
      </c>
      <c r="J699" s="659">
        <v>1043853.5117343995</v>
      </c>
      <c r="K699" s="296"/>
      <c r="L699" s="296"/>
      <c r="M699" s="536">
        <v>1059455.8480747659</v>
      </c>
      <c r="N699" s="530">
        <v>1072011.5741366558</v>
      </c>
      <c r="O699" s="537">
        <v>1121444.5845457055</v>
      </c>
    </row>
    <row r="700" spans="1:15">
      <c r="A700" s="227">
        <v>697</v>
      </c>
      <c r="B700" s="530">
        <v>1065174.5683200853</v>
      </c>
      <c r="C700" s="530">
        <v>1086870.5622141571</v>
      </c>
      <c r="D700" s="531">
        <v>1121977.3082700139</v>
      </c>
      <c r="J700" s="659">
        <v>1047600.3967389006</v>
      </c>
      <c r="K700" s="296"/>
      <c r="L700" s="296"/>
      <c r="M700" s="536">
        <v>1040004.2637770065</v>
      </c>
      <c r="N700" s="530">
        <v>1099386.2971417031</v>
      </c>
      <c r="O700" s="537">
        <v>1132479.8976729547</v>
      </c>
    </row>
    <row r="701" spans="1:15">
      <c r="A701" s="227">
        <v>698</v>
      </c>
      <c r="B701" s="530">
        <v>1042722.817816973</v>
      </c>
      <c r="C701" s="530">
        <v>1068337.3233404313</v>
      </c>
      <c r="D701" s="531">
        <v>1108839.5673475126</v>
      </c>
      <c r="J701" s="659">
        <v>1025148.6462357882</v>
      </c>
      <c r="K701" s="296"/>
      <c r="L701" s="296"/>
      <c r="M701" s="536">
        <v>1054068.7438297491</v>
      </c>
      <c r="N701" s="530">
        <v>1080853.0582679773</v>
      </c>
      <c r="O701" s="537">
        <v>1119342.1567504534</v>
      </c>
    </row>
    <row r="702" spans="1:15">
      <c r="A702" s="227">
        <v>699</v>
      </c>
      <c r="B702" s="530">
        <v>1055998.0501550112</v>
      </c>
      <c r="C702" s="530">
        <v>1091934.6677318332</v>
      </c>
      <c r="D702" s="531">
        <v>1085687.8224545016</v>
      </c>
      <c r="J702" s="659">
        <v>1038423.8785738265</v>
      </c>
      <c r="K702" s="296"/>
      <c r="L702" s="296"/>
      <c r="M702" s="536">
        <v>1053946.526698953</v>
      </c>
      <c r="N702" s="530">
        <v>1104450.4026593792</v>
      </c>
      <c r="O702" s="537">
        <v>1096190.4118574425</v>
      </c>
    </row>
    <row r="703" spans="1:15">
      <c r="A703" s="227">
        <v>700</v>
      </c>
      <c r="B703" s="530">
        <v>1032137.8653963958</v>
      </c>
      <c r="C703" s="530">
        <v>1063137.9929369863</v>
      </c>
      <c r="D703" s="531">
        <v>1095630.5789783355</v>
      </c>
      <c r="J703" s="659">
        <v>1014563.6938152111</v>
      </c>
      <c r="K703" s="296"/>
      <c r="L703" s="296"/>
      <c r="M703" s="536">
        <v>1051736.7880140506</v>
      </c>
      <c r="N703" s="530">
        <v>1075653.7278645323</v>
      </c>
      <c r="O703" s="537">
        <v>1106133.1683812763</v>
      </c>
    </row>
    <row r="704" spans="1:15">
      <c r="A704" s="227">
        <v>701</v>
      </c>
      <c r="B704" s="530">
        <v>1044360.4214611461</v>
      </c>
      <c r="C704" s="530">
        <v>1093239.5653527183</v>
      </c>
      <c r="D704" s="531">
        <v>1124392.4674433328</v>
      </c>
      <c r="J704" s="659">
        <v>1026786.2498799614</v>
      </c>
      <c r="K704" s="296"/>
      <c r="L704" s="296"/>
      <c r="M704" s="536">
        <v>1039438.9497513205</v>
      </c>
      <c r="N704" s="530">
        <v>1105755.3002802643</v>
      </c>
      <c r="O704" s="537">
        <v>1134895.0568462736</v>
      </c>
    </row>
    <row r="705" spans="1:15">
      <c r="A705" s="227">
        <v>702</v>
      </c>
      <c r="B705" s="530">
        <v>1052899.3301895831</v>
      </c>
      <c r="C705" s="530">
        <v>1068322.1534526336</v>
      </c>
      <c r="D705" s="531">
        <v>1124237.8697976633</v>
      </c>
      <c r="J705" s="659">
        <v>1035325.1586083984</v>
      </c>
      <c r="K705" s="296"/>
      <c r="L705" s="296"/>
      <c r="M705" s="536">
        <v>1037570.570618614</v>
      </c>
      <c r="N705" s="530">
        <v>1080837.8883801796</v>
      </c>
      <c r="O705" s="537">
        <v>1134740.4592006041</v>
      </c>
    </row>
    <row r="706" spans="1:15">
      <c r="A706" s="227">
        <v>703</v>
      </c>
      <c r="B706" s="530">
        <v>1052095.4845349994</v>
      </c>
      <c r="C706" s="530">
        <v>1064439.855164804</v>
      </c>
      <c r="D706" s="531">
        <v>1111183.9420889607</v>
      </c>
      <c r="J706" s="659">
        <v>1034521.3129538146</v>
      </c>
      <c r="K706" s="296"/>
      <c r="L706" s="296"/>
      <c r="M706" s="536">
        <v>1047596.7013337272</v>
      </c>
      <c r="N706" s="530">
        <v>1076955.59009235</v>
      </c>
      <c r="O706" s="537">
        <v>1121686.5314919015</v>
      </c>
    </row>
    <row r="707" spans="1:15">
      <c r="A707" s="227">
        <v>704</v>
      </c>
      <c r="B707" s="530">
        <v>1053520.5132920311</v>
      </c>
      <c r="C707" s="530">
        <v>1080359.46637016</v>
      </c>
      <c r="D707" s="531">
        <v>1100362.6611695962</v>
      </c>
      <c r="J707" s="659">
        <v>1035946.3417108464</v>
      </c>
      <c r="K707" s="296"/>
      <c r="L707" s="296"/>
      <c r="M707" s="536">
        <v>1018870.4553507729</v>
      </c>
      <c r="N707" s="530">
        <v>1092875.201297706</v>
      </c>
      <c r="O707" s="537">
        <v>1110865.2505725371</v>
      </c>
    </row>
    <row r="708" spans="1:15">
      <c r="A708" s="227">
        <v>705</v>
      </c>
      <c r="B708" s="530">
        <v>1060869.1380020685</v>
      </c>
      <c r="C708" s="530">
        <v>1078171.5079649994</v>
      </c>
      <c r="D708" s="531">
        <v>1100203.2169382675</v>
      </c>
      <c r="J708" s="659">
        <v>1043294.9664208838</v>
      </c>
      <c r="K708" s="296"/>
      <c r="L708" s="296"/>
      <c r="M708" s="536">
        <v>1037290.5999549975</v>
      </c>
      <c r="N708" s="530">
        <v>1090687.2428925454</v>
      </c>
      <c r="O708" s="537">
        <v>1110705.8063412083</v>
      </c>
    </row>
    <row r="709" spans="1:15">
      <c r="A709" s="227">
        <v>706</v>
      </c>
      <c r="B709" s="530">
        <v>1058111.7063673958</v>
      </c>
      <c r="C709" s="530">
        <v>1065541.8360100505</v>
      </c>
      <c r="D709" s="531">
        <v>1100037.8292051496</v>
      </c>
      <c r="J709" s="659">
        <v>1188539.6448759218</v>
      </c>
      <c r="K709" s="296"/>
      <c r="L709" s="296"/>
      <c r="M709" s="536">
        <v>1050460.4782018196</v>
      </c>
      <c r="N709" s="530">
        <v>1078057.5709375965</v>
      </c>
      <c r="O709" s="537">
        <v>1110540.4186080904</v>
      </c>
    </row>
    <row r="710" spans="1:15">
      <c r="A710" s="227">
        <v>707</v>
      </c>
      <c r="B710" s="530">
        <v>1041021.5011424699</v>
      </c>
      <c r="C710" s="530">
        <v>1072651.5120952716</v>
      </c>
      <c r="D710" s="531">
        <v>1087136.7438987438</v>
      </c>
      <c r="J710" s="659">
        <v>1023447.3295612852</v>
      </c>
      <c r="K710" s="296"/>
      <c r="L710" s="296"/>
      <c r="M710" s="536">
        <v>1045165.8774692169</v>
      </c>
      <c r="N710" s="530">
        <v>1085167.2470228176</v>
      </c>
      <c r="O710" s="537">
        <v>1097639.3333016846</v>
      </c>
    </row>
    <row r="711" spans="1:15">
      <c r="A711" s="227">
        <v>708</v>
      </c>
      <c r="B711" s="530">
        <v>1043548.9510062251</v>
      </c>
      <c r="C711" s="530">
        <v>1066962.6528966017</v>
      </c>
      <c r="D711" s="531">
        <v>1086326.8420878083</v>
      </c>
      <c r="J711" s="659">
        <v>1025974.7794250404</v>
      </c>
      <c r="K711" s="296"/>
      <c r="L711" s="296"/>
      <c r="M711" s="536">
        <v>1024696.2155586585</v>
      </c>
      <c r="N711" s="530">
        <v>1079478.3878241477</v>
      </c>
      <c r="O711" s="537">
        <v>1096829.4314907491</v>
      </c>
    </row>
    <row r="712" spans="1:15">
      <c r="A712" s="227">
        <v>709</v>
      </c>
      <c r="B712" s="530">
        <v>1066077.5400668243</v>
      </c>
      <c r="C712" s="530">
        <v>1063942.0091776124</v>
      </c>
      <c r="D712" s="531">
        <v>1108490.0704901654</v>
      </c>
      <c r="J712" s="659">
        <v>1048503.3684856396</v>
      </c>
      <c r="K712" s="296"/>
      <c r="L712" s="296"/>
      <c r="M712" s="536">
        <v>1052023.7482119724</v>
      </c>
      <c r="N712" s="530">
        <v>1076457.7441051584</v>
      </c>
      <c r="O712" s="537">
        <v>1118992.6598931062</v>
      </c>
    </row>
    <row r="713" spans="1:15">
      <c r="A713" s="227">
        <v>710</v>
      </c>
      <c r="B713" s="530">
        <v>1062847.7732742841</v>
      </c>
      <c r="C713" s="530">
        <v>1081586.4555275056</v>
      </c>
      <c r="D713" s="531">
        <v>1092832.7705388891</v>
      </c>
      <c r="J713" s="659">
        <v>1045273.6016930994</v>
      </c>
      <c r="K713" s="296"/>
      <c r="L713" s="296"/>
      <c r="M713" s="536">
        <v>1045740.4681315784</v>
      </c>
      <c r="N713" s="530">
        <v>1094102.1904550516</v>
      </c>
      <c r="O713" s="537">
        <v>1103335.3599418299</v>
      </c>
    </row>
    <row r="714" spans="1:15">
      <c r="A714" s="227">
        <v>711</v>
      </c>
      <c r="B714" s="530">
        <v>1049601.9759966815</v>
      </c>
      <c r="C714" s="530">
        <v>1092842.8784508149</v>
      </c>
      <c r="D714" s="531">
        <v>1130548.7663572645</v>
      </c>
      <c r="J714" s="659">
        <v>1032027.8044154968</v>
      </c>
      <c r="K714" s="296"/>
      <c r="L714" s="296"/>
      <c r="M714" s="536">
        <v>1034462.9980526719</v>
      </c>
      <c r="N714" s="530">
        <v>1105358.6133783609</v>
      </c>
      <c r="O714" s="537">
        <v>1141051.3557602053</v>
      </c>
    </row>
    <row r="715" spans="1:15">
      <c r="A715" s="227">
        <v>712</v>
      </c>
      <c r="B715" s="530">
        <v>1074381.49731281</v>
      </c>
      <c r="C715" s="530">
        <v>1070243.6446008144</v>
      </c>
      <c r="D715" s="531">
        <v>1145185.185402581</v>
      </c>
      <c r="J715" s="659">
        <v>1056807.3257316253</v>
      </c>
      <c r="K715" s="296"/>
      <c r="L715" s="296"/>
      <c r="M715" s="536">
        <v>1038140.0815612312</v>
      </c>
      <c r="N715" s="530">
        <v>1082759.3795283604</v>
      </c>
      <c r="O715" s="537">
        <v>1155687.7748055218</v>
      </c>
    </row>
    <row r="716" spans="1:15">
      <c r="A716" s="227">
        <v>713</v>
      </c>
      <c r="B716" s="530">
        <v>1063902.9467514509</v>
      </c>
      <c r="C716" s="530">
        <v>1079036.2112867062</v>
      </c>
      <c r="D716" s="531">
        <v>1101709.022199542</v>
      </c>
      <c r="J716" s="659">
        <v>1046328.7751702662</v>
      </c>
      <c r="K716" s="296"/>
      <c r="L716" s="296"/>
      <c r="M716" s="536">
        <v>1038188.622509017</v>
      </c>
      <c r="N716" s="530">
        <v>1091551.9462142522</v>
      </c>
      <c r="O716" s="537">
        <v>1112211.6116024829</v>
      </c>
    </row>
    <row r="717" spans="1:15">
      <c r="A717" s="227">
        <v>714</v>
      </c>
      <c r="B717" s="530">
        <v>1052550.4011890406</v>
      </c>
      <c r="C717" s="530">
        <v>1062709.8401688444</v>
      </c>
      <c r="D717" s="531">
        <v>1123157.3959000828</v>
      </c>
      <c r="J717" s="659">
        <v>1034976.2296078559</v>
      </c>
      <c r="K717" s="296"/>
      <c r="L717" s="296"/>
      <c r="M717" s="536">
        <v>1040037.9300493138</v>
      </c>
      <c r="N717" s="530">
        <v>1075225.5750963904</v>
      </c>
      <c r="O717" s="537">
        <v>1133659.9853030236</v>
      </c>
    </row>
    <row r="718" spans="1:15">
      <c r="A718" s="227">
        <v>715</v>
      </c>
      <c r="B718" s="530">
        <v>1058643.6693380999</v>
      </c>
      <c r="C718" s="530">
        <v>1084252.1390184492</v>
      </c>
      <c r="D718" s="531">
        <v>1108926.0603096692</v>
      </c>
      <c r="J718" s="659">
        <v>1041069.4977569152</v>
      </c>
      <c r="K718" s="296"/>
      <c r="L718" s="296"/>
      <c r="M718" s="536">
        <v>1059258.5987618519</v>
      </c>
      <c r="N718" s="530">
        <v>1096767.8739459952</v>
      </c>
      <c r="O718" s="537">
        <v>1119428.6497126101</v>
      </c>
    </row>
    <row r="719" spans="1:15">
      <c r="A719" s="227">
        <v>716</v>
      </c>
      <c r="B719" s="530">
        <v>1039248.2791807067</v>
      </c>
      <c r="C719" s="530">
        <v>1054083.2747976903</v>
      </c>
      <c r="D719" s="531">
        <v>1106052.6746283155</v>
      </c>
      <c r="J719" s="659">
        <v>1021674.107599522</v>
      </c>
      <c r="K719" s="296"/>
      <c r="L719" s="296"/>
      <c r="M719" s="536">
        <v>1049605.2727620127</v>
      </c>
      <c r="N719" s="530">
        <v>1066599.0097252363</v>
      </c>
      <c r="O719" s="537">
        <v>1116555.2640312563</v>
      </c>
    </row>
    <row r="720" spans="1:15">
      <c r="A720" s="227">
        <v>717</v>
      </c>
      <c r="B720" s="530">
        <v>1045601.0173378477</v>
      </c>
      <c r="C720" s="530">
        <v>1083899.1988241451</v>
      </c>
      <c r="D720" s="531">
        <v>1101920.3279421176</v>
      </c>
      <c r="J720" s="659">
        <v>1028026.845756663</v>
      </c>
      <c r="K720" s="296"/>
      <c r="L720" s="296"/>
      <c r="M720" s="536">
        <v>1018852.8027145794</v>
      </c>
      <c r="N720" s="530">
        <v>1096414.9337516911</v>
      </c>
      <c r="O720" s="537">
        <v>1112422.9173450584</v>
      </c>
    </row>
    <row r="721" spans="1:15">
      <c r="A721" s="227">
        <v>718</v>
      </c>
      <c r="B721" s="530">
        <v>1073749.0190147196</v>
      </c>
      <c r="C721" s="530">
        <v>1084167.3662961349</v>
      </c>
      <c r="D721" s="531">
        <v>1100375.8427352477</v>
      </c>
      <c r="J721" s="659">
        <v>1056174.8474335349</v>
      </c>
      <c r="K721" s="296"/>
      <c r="L721" s="296"/>
      <c r="M721" s="536">
        <v>1050281.0492867869</v>
      </c>
      <c r="N721" s="530">
        <v>1096683.1012236809</v>
      </c>
      <c r="O721" s="537">
        <v>1110878.4321381885</v>
      </c>
    </row>
    <row r="722" spans="1:15">
      <c r="A722" s="227">
        <v>719</v>
      </c>
      <c r="B722" s="530">
        <v>1036893.6923568825</v>
      </c>
      <c r="C722" s="530">
        <v>1079129.1889832809</v>
      </c>
      <c r="D722" s="531">
        <v>1111862.6691348285</v>
      </c>
      <c r="J722" s="659">
        <v>1019319.5207756978</v>
      </c>
      <c r="K722" s="296"/>
      <c r="L722" s="296"/>
      <c r="M722" s="536">
        <v>1050146.9369955901</v>
      </c>
      <c r="N722" s="530">
        <v>1091644.9239108269</v>
      </c>
      <c r="O722" s="537">
        <v>1122365.2585377693</v>
      </c>
    </row>
    <row r="723" spans="1:15">
      <c r="A723" s="227">
        <v>720</v>
      </c>
      <c r="B723" s="530">
        <v>1057026.6171400973</v>
      </c>
      <c r="C723" s="530">
        <v>1073759.0576642633</v>
      </c>
      <c r="D723" s="531">
        <v>1104245.0430189432</v>
      </c>
      <c r="J723" s="659">
        <v>1039452.4455589126</v>
      </c>
      <c r="K723" s="296"/>
      <c r="L723" s="296"/>
      <c r="M723" s="536">
        <v>1043798.5538927956</v>
      </c>
      <c r="N723" s="530">
        <v>1086274.7925918093</v>
      </c>
      <c r="O723" s="537">
        <v>1114747.632421884</v>
      </c>
    </row>
    <row r="724" spans="1:15">
      <c r="A724" s="227">
        <v>721</v>
      </c>
      <c r="B724" s="530">
        <v>1056642.9349170232</v>
      </c>
      <c r="C724" s="530">
        <v>1067524.6665400278</v>
      </c>
      <c r="D724" s="531">
        <v>1101682.6527785142</v>
      </c>
      <c r="J724" s="659">
        <v>1039068.7633358384</v>
      </c>
      <c r="K724" s="296"/>
      <c r="L724" s="296"/>
      <c r="M724" s="536">
        <v>1059389.1375857042</v>
      </c>
      <c r="N724" s="530">
        <v>1080040.4014675738</v>
      </c>
      <c r="O724" s="537">
        <v>1112185.242181455</v>
      </c>
    </row>
    <row r="725" spans="1:15">
      <c r="A725" s="227">
        <v>722</v>
      </c>
      <c r="B725" s="530">
        <v>1058111.7063673958</v>
      </c>
      <c r="C725" s="530">
        <v>1065337.845509768</v>
      </c>
      <c r="D725" s="531">
        <v>1114132.064993138</v>
      </c>
      <c r="J725" s="659">
        <v>1076389.9181396435</v>
      </c>
      <c r="K725" s="296"/>
      <c r="L725" s="296"/>
      <c r="M725" s="536">
        <v>1032749.5913071407</v>
      </c>
      <c r="N725" s="530">
        <v>1077853.580437314</v>
      </c>
      <c r="O725" s="537">
        <v>1124634.6543960788</v>
      </c>
    </row>
    <row r="726" spans="1:15">
      <c r="A726" s="227">
        <v>723</v>
      </c>
      <c r="B726" s="530">
        <v>1065300.2331904885</v>
      </c>
      <c r="C726" s="530">
        <v>1091172.7769148482</v>
      </c>
      <c r="D726" s="531">
        <v>1116189.8867668712</v>
      </c>
      <c r="J726" s="659">
        <v>1047726.0616093038</v>
      </c>
      <c r="K726" s="296"/>
      <c r="L726" s="296"/>
      <c r="M726" s="536">
        <v>1051934.6535653207</v>
      </c>
      <c r="N726" s="530">
        <v>1103688.5118423942</v>
      </c>
      <c r="O726" s="537">
        <v>1126692.476169812</v>
      </c>
    </row>
    <row r="727" spans="1:15">
      <c r="A727" s="227">
        <v>724</v>
      </c>
      <c r="B727" s="530">
        <v>1076124.4354130211</v>
      </c>
      <c r="C727" s="530">
        <v>1081927.9092432414</v>
      </c>
      <c r="D727" s="531">
        <v>1095427.8512175481</v>
      </c>
      <c r="J727" s="659">
        <v>1058550.2638318364</v>
      </c>
      <c r="K727" s="296"/>
      <c r="L727" s="296"/>
      <c r="M727" s="536">
        <v>1049461.0872770885</v>
      </c>
      <c r="N727" s="530">
        <v>1094443.6441707874</v>
      </c>
      <c r="O727" s="537">
        <v>1105930.440620489</v>
      </c>
    </row>
    <row r="728" spans="1:15">
      <c r="A728" s="227">
        <v>725</v>
      </c>
      <c r="B728" s="530">
        <v>1067482.6868949849</v>
      </c>
      <c r="C728" s="530">
        <v>1066007.2839867079</v>
      </c>
      <c r="D728" s="531">
        <v>1104603.8894393684</v>
      </c>
      <c r="J728" s="659">
        <v>1049908.5153138002</v>
      </c>
      <c r="K728" s="296"/>
      <c r="L728" s="296"/>
      <c r="M728" s="536">
        <v>1029164.9018722413</v>
      </c>
      <c r="N728" s="530">
        <v>1078523.0189142539</v>
      </c>
      <c r="O728" s="537">
        <v>1115106.4788423092</v>
      </c>
    </row>
    <row r="729" spans="1:15">
      <c r="A729" s="227">
        <v>726</v>
      </c>
      <c r="B729" s="530">
        <v>1069116.4938107203</v>
      </c>
      <c r="C729" s="530">
        <v>1062951.5436855459</v>
      </c>
      <c r="D729" s="531">
        <v>1131152.4903364135</v>
      </c>
      <c r="J729" s="659">
        <v>1051542.3222295356</v>
      </c>
      <c r="K729" s="296"/>
      <c r="L729" s="296"/>
      <c r="M729" s="536">
        <v>1046607.7557505452</v>
      </c>
      <c r="N729" s="530">
        <v>1075467.2786130919</v>
      </c>
      <c r="O729" s="537">
        <v>1141655.0797393543</v>
      </c>
    </row>
    <row r="730" spans="1:15">
      <c r="A730" s="227">
        <v>727</v>
      </c>
      <c r="B730" s="530">
        <v>1029970.1597278643</v>
      </c>
      <c r="C730" s="530">
        <v>1069188.724821233</v>
      </c>
      <c r="D730" s="531">
        <v>1112147.0577529683</v>
      </c>
      <c r="J730" s="659">
        <v>1012395.9881466796</v>
      </c>
      <c r="K730" s="296"/>
      <c r="L730" s="296"/>
      <c r="M730" s="536">
        <v>1047349.4384487248</v>
      </c>
      <c r="N730" s="530">
        <v>1081704.459748779</v>
      </c>
      <c r="O730" s="537">
        <v>1122649.6471559091</v>
      </c>
    </row>
    <row r="731" spans="1:15">
      <c r="A731" s="227">
        <v>728</v>
      </c>
      <c r="B731" s="530">
        <v>1060480.0225915194</v>
      </c>
      <c r="C731" s="530">
        <v>1067822.0671723885</v>
      </c>
      <c r="D731" s="531">
        <v>1127562.9154535176</v>
      </c>
      <c r="J731" s="659">
        <v>1042905.8510103347</v>
      </c>
      <c r="K731" s="296"/>
      <c r="L731" s="296"/>
      <c r="M731" s="536">
        <v>1050793.1195250233</v>
      </c>
      <c r="N731" s="530">
        <v>1080337.8020999345</v>
      </c>
      <c r="O731" s="537">
        <v>1138065.5048564584</v>
      </c>
    </row>
    <row r="732" spans="1:15">
      <c r="A732" s="227">
        <v>729</v>
      </c>
      <c r="B732" s="530">
        <v>1058111.7063673958</v>
      </c>
      <c r="C732" s="530">
        <v>1085006.6563238383</v>
      </c>
      <c r="D732" s="531">
        <v>1084325.8013996179</v>
      </c>
      <c r="J732" s="659">
        <v>1064172.3465512546</v>
      </c>
      <c r="K732" s="296"/>
      <c r="L732" s="296"/>
      <c r="M732" s="536">
        <v>1052341.9487405643</v>
      </c>
      <c r="N732" s="530">
        <v>1097522.3912513843</v>
      </c>
      <c r="O732" s="537">
        <v>1094828.3908025587</v>
      </c>
    </row>
    <row r="733" spans="1:15">
      <c r="A733" s="227">
        <v>730</v>
      </c>
      <c r="B733" s="530">
        <v>1068137.1742931297</v>
      </c>
      <c r="C733" s="530">
        <v>1068268.2235627226</v>
      </c>
      <c r="D733" s="531">
        <v>1113829.1771227829</v>
      </c>
      <c r="J733" s="659">
        <v>1050563.002711945</v>
      </c>
      <c r="K733" s="296"/>
      <c r="L733" s="296"/>
      <c r="M733" s="536">
        <v>1038678.038829254</v>
      </c>
      <c r="N733" s="530">
        <v>1080783.9584902686</v>
      </c>
      <c r="O733" s="537">
        <v>1124331.7665257237</v>
      </c>
    </row>
    <row r="734" spans="1:15">
      <c r="A734" s="227">
        <v>731</v>
      </c>
      <c r="B734" s="530">
        <v>1072912.2658147379</v>
      </c>
      <c r="C734" s="530">
        <v>1083958.3072968784</v>
      </c>
      <c r="D734" s="531">
        <v>1119708.7571603989</v>
      </c>
      <c r="J734" s="659">
        <v>1055338.0942335532</v>
      </c>
      <c r="K734" s="296"/>
      <c r="L734" s="296"/>
      <c r="M734" s="536">
        <v>1058855.0921740718</v>
      </c>
      <c r="N734" s="530">
        <v>1096474.0422244244</v>
      </c>
      <c r="O734" s="537">
        <v>1130211.3465633397</v>
      </c>
    </row>
    <row r="735" spans="1:15">
      <c r="A735" s="227">
        <v>732</v>
      </c>
      <c r="B735" s="530">
        <v>1058111.7063673958</v>
      </c>
      <c r="C735" s="530">
        <v>1062063.0486872597</v>
      </c>
      <c r="D735" s="531">
        <v>1101827.6069173217</v>
      </c>
      <c r="J735" s="659">
        <v>1080798.4232360148</v>
      </c>
      <c r="K735" s="296"/>
      <c r="L735" s="296"/>
      <c r="M735" s="536">
        <v>1067500.330514617</v>
      </c>
      <c r="N735" s="530">
        <v>1074578.7836148057</v>
      </c>
      <c r="O735" s="537">
        <v>1112330.1963202625</v>
      </c>
    </row>
    <row r="736" spans="1:15">
      <c r="A736" s="227">
        <v>733</v>
      </c>
      <c r="B736" s="530">
        <v>1049052.7523737447</v>
      </c>
      <c r="C736" s="530">
        <v>1074486.5572769528</v>
      </c>
      <c r="D736" s="531">
        <v>1094505.6578715644</v>
      </c>
      <c r="J736" s="659">
        <v>1031478.5807925599</v>
      </c>
      <c r="K736" s="296"/>
      <c r="L736" s="296"/>
      <c r="M736" s="536">
        <v>1028958.0492610476</v>
      </c>
      <c r="N736" s="530">
        <v>1087002.2922044988</v>
      </c>
      <c r="O736" s="537">
        <v>1105008.2472745052</v>
      </c>
    </row>
    <row r="737" spans="1:15">
      <c r="A737" s="227">
        <v>734</v>
      </c>
      <c r="B737" s="530">
        <v>1064008.9777378645</v>
      </c>
      <c r="C737" s="530">
        <v>1053816.0805839931</v>
      </c>
      <c r="D737" s="531">
        <v>1105826.0273189144</v>
      </c>
      <c r="J737" s="659">
        <v>1046434.8061566798</v>
      </c>
      <c r="K737" s="296"/>
      <c r="L737" s="296"/>
      <c r="M737" s="536">
        <v>1034147.2041095342</v>
      </c>
      <c r="N737" s="530">
        <v>1066331.8155115391</v>
      </c>
      <c r="O737" s="537">
        <v>1116328.6167218552</v>
      </c>
    </row>
    <row r="738" spans="1:15">
      <c r="A738" s="227">
        <v>735</v>
      </c>
      <c r="B738" s="530">
        <v>1039415.2740775713</v>
      </c>
      <c r="C738" s="530">
        <v>1082071.3054538076</v>
      </c>
      <c r="D738" s="531">
        <v>1137223.5336864302</v>
      </c>
      <c r="J738" s="659">
        <v>1021841.1024963866</v>
      </c>
      <c r="K738" s="296"/>
      <c r="L738" s="296"/>
      <c r="M738" s="536">
        <v>1030540.8051370583</v>
      </c>
      <c r="N738" s="530">
        <v>1094587.0403813536</v>
      </c>
      <c r="O738" s="537">
        <v>1147726.123089371</v>
      </c>
    </row>
    <row r="739" spans="1:15">
      <c r="A739" s="227">
        <v>736</v>
      </c>
      <c r="B739" s="530">
        <v>1066344.8515797842</v>
      </c>
      <c r="C739" s="530">
        <v>1062442.8894474469</v>
      </c>
      <c r="D739" s="531">
        <v>1092456.3715248979</v>
      </c>
      <c r="J739" s="659">
        <v>1048770.6799985995</v>
      </c>
      <c r="K739" s="296"/>
      <c r="L739" s="296"/>
      <c r="M739" s="536">
        <v>1037058.3452063815</v>
      </c>
      <c r="N739" s="530">
        <v>1074958.6243749929</v>
      </c>
      <c r="O739" s="537">
        <v>1102958.9609278387</v>
      </c>
    </row>
    <row r="740" spans="1:15">
      <c r="A740" s="227">
        <v>737</v>
      </c>
      <c r="B740" s="530">
        <v>1058724.6330813991</v>
      </c>
      <c r="C740" s="530">
        <v>1094796.6801353137</v>
      </c>
      <c r="D740" s="531">
        <v>1095762.60174512</v>
      </c>
      <c r="J740" s="659">
        <v>1041150.4615002144</v>
      </c>
      <c r="K740" s="296"/>
      <c r="L740" s="296"/>
      <c r="M740" s="536">
        <v>1065029.6274675122</v>
      </c>
      <c r="N740" s="530">
        <v>1107312.4150628597</v>
      </c>
      <c r="O740" s="537">
        <v>1106265.1911480608</v>
      </c>
    </row>
    <row r="741" spans="1:15">
      <c r="A741" s="227">
        <v>738</v>
      </c>
      <c r="B741" s="530">
        <v>1058608.2982584934</v>
      </c>
      <c r="C741" s="530">
        <v>1074044.0492417167</v>
      </c>
      <c r="D741" s="531">
        <v>1096538.0948278543</v>
      </c>
      <c r="J741" s="659">
        <v>1041034.1266773087</v>
      </c>
      <c r="K741" s="296"/>
      <c r="L741" s="296"/>
      <c r="M741" s="536">
        <v>1045604.1385048826</v>
      </c>
      <c r="N741" s="530">
        <v>1086559.7841692627</v>
      </c>
      <c r="O741" s="537">
        <v>1107040.6842307951</v>
      </c>
    </row>
    <row r="742" spans="1:15">
      <c r="A742" s="227">
        <v>739</v>
      </c>
      <c r="B742" s="530">
        <v>1064273.8030075131</v>
      </c>
      <c r="C742" s="530">
        <v>1063197.2231572783</v>
      </c>
      <c r="D742" s="531">
        <v>1109982.3808009101</v>
      </c>
      <c r="J742" s="659">
        <v>1046699.6314263283</v>
      </c>
      <c r="K742" s="296"/>
      <c r="L742" s="296"/>
      <c r="M742" s="536">
        <v>1055683.3148985638</v>
      </c>
      <c r="N742" s="530">
        <v>1075712.9580848243</v>
      </c>
      <c r="O742" s="537">
        <v>1120484.9702038509</v>
      </c>
    </row>
    <row r="743" spans="1:15">
      <c r="A743" s="227">
        <v>740</v>
      </c>
      <c r="B743" s="530">
        <v>1058047.3698760327</v>
      </c>
      <c r="C743" s="530">
        <v>1084792.3235933806</v>
      </c>
      <c r="D743" s="531">
        <v>1113999.5965416082</v>
      </c>
      <c r="J743" s="659">
        <v>1040473.198294848</v>
      </c>
      <c r="K743" s="296"/>
      <c r="L743" s="296"/>
      <c r="M743" s="536">
        <v>1035590.0265374368</v>
      </c>
      <c r="N743" s="530">
        <v>1097308.0585209266</v>
      </c>
      <c r="O743" s="537">
        <v>1124502.185944549</v>
      </c>
    </row>
    <row r="744" spans="1:15">
      <c r="A744" s="227">
        <v>741</v>
      </c>
      <c r="B744" s="530">
        <v>1066404.879463623</v>
      </c>
      <c r="C744" s="530">
        <v>1079874.8262818786</v>
      </c>
      <c r="D744" s="531">
        <v>1115914.5473372415</v>
      </c>
      <c r="J744" s="659">
        <v>1048830.7078824383</v>
      </c>
      <c r="K744" s="296"/>
      <c r="L744" s="296"/>
      <c r="M744" s="536">
        <v>1046653.402493196</v>
      </c>
      <c r="N744" s="530">
        <v>1092390.5612094246</v>
      </c>
      <c r="O744" s="537">
        <v>1126417.1367401823</v>
      </c>
    </row>
    <row r="745" spans="1:15">
      <c r="A745" s="227">
        <v>742</v>
      </c>
      <c r="B745" s="530">
        <v>1055633.7429948768</v>
      </c>
      <c r="C745" s="530">
        <v>1076729.5107764651</v>
      </c>
      <c r="D745" s="531">
        <v>1094269.2188098531</v>
      </c>
      <c r="J745" s="659">
        <v>1038059.5714136921</v>
      </c>
      <c r="K745" s="296"/>
      <c r="L745" s="296"/>
      <c r="M745" s="536">
        <v>1057693.9734703165</v>
      </c>
      <c r="N745" s="530">
        <v>1089245.2457040111</v>
      </c>
      <c r="O745" s="537">
        <v>1104771.8082127939</v>
      </c>
    </row>
    <row r="746" spans="1:15">
      <c r="A746" s="227">
        <v>743</v>
      </c>
      <c r="B746" s="530">
        <v>1037989.2191515754</v>
      </c>
      <c r="C746" s="530">
        <v>1078242.3582427928</v>
      </c>
      <c r="D746" s="531">
        <v>1114355.1187113558</v>
      </c>
      <c r="J746" s="659">
        <v>1020415.0475703906</v>
      </c>
      <c r="K746" s="296"/>
      <c r="L746" s="296"/>
      <c r="M746" s="536">
        <v>1025455.5752288013</v>
      </c>
      <c r="N746" s="530">
        <v>1090758.0931703388</v>
      </c>
      <c r="O746" s="537">
        <v>1124857.7081142967</v>
      </c>
    </row>
    <row r="747" spans="1:15">
      <c r="A747" s="227">
        <v>744</v>
      </c>
      <c r="B747" s="530">
        <v>1052892.2849984164</v>
      </c>
      <c r="C747" s="530">
        <v>1061870.1686509538</v>
      </c>
      <c r="D747" s="531">
        <v>1101202.0587058645</v>
      </c>
      <c r="J747" s="659">
        <v>1035318.1134172317</v>
      </c>
      <c r="K747" s="296"/>
      <c r="L747" s="296"/>
      <c r="M747" s="536">
        <v>1048899.6239971635</v>
      </c>
      <c r="N747" s="530">
        <v>1074385.9035784998</v>
      </c>
      <c r="O747" s="537">
        <v>1111704.6481088053</v>
      </c>
    </row>
    <row r="748" spans="1:15">
      <c r="A748" s="227">
        <v>745</v>
      </c>
      <c r="B748" s="530">
        <v>1062325.0447700603</v>
      </c>
      <c r="C748" s="530">
        <v>1067924.1681251815</v>
      </c>
      <c r="D748" s="531">
        <v>1107907.2015008326</v>
      </c>
      <c r="J748" s="659">
        <v>1044750.8731888756</v>
      </c>
      <c r="K748" s="296"/>
      <c r="L748" s="296"/>
      <c r="M748" s="536">
        <v>1045706.1401028031</v>
      </c>
      <c r="N748" s="530">
        <v>1080439.9030527275</v>
      </c>
      <c r="O748" s="537">
        <v>1118409.7909037734</v>
      </c>
    </row>
    <row r="749" spans="1:15">
      <c r="A749" s="227">
        <v>746</v>
      </c>
      <c r="B749" s="530">
        <v>1058111.7063673958</v>
      </c>
      <c r="C749" s="530">
        <v>1043341.6860532246</v>
      </c>
      <c r="D749" s="531">
        <v>1083805.0040245799</v>
      </c>
      <c r="J749" s="659">
        <v>1065175.6980037154</v>
      </c>
      <c r="K749" s="296"/>
      <c r="L749" s="296"/>
      <c r="M749" s="536">
        <v>1037893.2075754519</v>
      </c>
      <c r="N749" s="530">
        <v>1055857.4209807706</v>
      </c>
      <c r="O749" s="537">
        <v>1094307.5934275207</v>
      </c>
    </row>
    <row r="750" spans="1:15">
      <c r="A750" s="227">
        <v>747</v>
      </c>
      <c r="B750" s="530">
        <v>1071406.3789965974</v>
      </c>
      <c r="C750" s="530">
        <v>1073079.573852089</v>
      </c>
      <c r="D750" s="531">
        <v>1120906.7284661976</v>
      </c>
      <c r="J750" s="659">
        <v>1053832.2074154126</v>
      </c>
      <c r="K750" s="296"/>
      <c r="L750" s="296"/>
      <c r="M750" s="536">
        <v>1025867.0351419528</v>
      </c>
      <c r="N750" s="530">
        <v>1085595.308779635</v>
      </c>
      <c r="O750" s="537">
        <v>1131409.3178691384</v>
      </c>
    </row>
    <row r="751" spans="1:15">
      <c r="A751" s="227">
        <v>748</v>
      </c>
      <c r="B751" s="530">
        <v>1056180.6899158738</v>
      </c>
      <c r="C751" s="530">
        <v>1058438.692143609</v>
      </c>
      <c r="D751" s="531">
        <v>1095682.8229101088</v>
      </c>
      <c r="J751" s="659">
        <v>1038606.5183346891</v>
      </c>
      <c r="K751" s="296"/>
      <c r="L751" s="296"/>
      <c r="M751" s="536">
        <v>1045999.5744370525</v>
      </c>
      <c r="N751" s="530">
        <v>1070954.427071155</v>
      </c>
      <c r="O751" s="537">
        <v>1106185.4123130497</v>
      </c>
    </row>
    <row r="752" spans="1:15">
      <c r="A752" s="227">
        <v>749</v>
      </c>
      <c r="B752" s="530">
        <v>1073840.8686672915</v>
      </c>
      <c r="C752" s="530">
        <v>1082093.4435335358</v>
      </c>
      <c r="D752" s="531">
        <v>1104998.7649913842</v>
      </c>
      <c r="J752" s="659">
        <v>1056266.6970861068</v>
      </c>
      <c r="K752" s="296"/>
      <c r="L752" s="296"/>
      <c r="M752" s="536">
        <v>1029597.5185553418</v>
      </c>
      <c r="N752" s="530">
        <v>1094609.1784610818</v>
      </c>
      <c r="O752" s="537">
        <v>1115501.3543943251</v>
      </c>
    </row>
    <row r="753" spans="1:15">
      <c r="A753" s="227">
        <v>750</v>
      </c>
      <c r="B753" s="530">
        <v>1060833.0218610114</v>
      </c>
      <c r="C753" s="530">
        <v>1086092.2205950788</v>
      </c>
      <c r="D753" s="531">
        <v>1116163.8158887096</v>
      </c>
      <c r="J753" s="659">
        <v>1043258.8502798267</v>
      </c>
      <c r="K753" s="296"/>
      <c r="L753" s="296"/>
      <c r="M753" s="536">
        <v>1054595.6291785338</v>
      </c>
      <c r="N753" s="530">
        <v>1098607.9555226248</v>
      </c>
      <c r="O753" s="537">
        <v>1126666.4052916504</v>
      </c>
    </row>
    <row r="754" spans="1:15">
      <c r="A754" s="227">
        <v>751</v>
      </c>
      <c r="B754" s="530">
        <v>1076859.7897322627</v>
      </c>
      <c r="C754" s="530">
        <v>1075523.4120389668</v>
      </c>
      <c r="D754" s="531">
        <v>1107367.6129498463</v>
      </c>
      <c r="J754" s="659">
        <v>1059285.618151078</v>
      </c>
      <c r="K754" s="296"/>
      <c r="L754" s="296"/>
      <c r="M754" s="536">
        <v>1036254.3245759844</v>
      </c>
      <c r="N754" s="530">
        <v>1088039.1469665128</v>
      </c>
      <c r="O754" s="537">
        <v>1117870.2023527871</v>
      </c>
    </row>
    <row r="755" spans="1:15">
      <c r="A755" s="227">
        <v>752</v>
      </c>
      <c r="B755" s="530">
        <v>1074894.1952977865</v>
      </c>
      <c r="C755" s="530">
        <v>1074706.4990018755</v>
      </c>
      <c r="D755" s="531">
        <v>1112508.8271925366</v>
      </c>
      <c r="J755" s="659">
        <v>1057320.0237166018</v>
      </c>
      <c r="K755" s="296"/>
      <c r="L755" s="296"/>
      <c r="M755" s="536">
        <v>1014574.9871444366</v>
      </c>
      <c r="N755" s="530">
        <v>1087222.2339294215</v>
      </c>
      <c r="O755" s="537">
        <v>1123011.4165954774</v>
      </c>
    </row>
    <row r="756" spans="1:15">
      <c r="A756" s="227">
        <v>753</v>
      </c>
      <c r="B756" s="530">
        <v>1050250.8312007943</v>
      </c>
      <c r="C756" s="530">
        <v>1059797.499758082</v>
      </c>
      <c r="D756" s="531">
        <v>1080994.3472317525</v>
      </c>
      <c r="J756" s="659">
        <v>1032676.6596196097</v>
      </c>
      <c r="K756" s="296"/>
      <c r="L756" s="296"/>
      <c r="M756" s="536">
        <v>1029497.4444797131</v>
      </c>
      <c r="N756" s="530">
        <v>1072313.234685628</v>
      </c>
      <c r="O756" s="537">
        <v>1091496.9366346933</v>
      </c>
    </row>
    <row r="757" spans="1:15">
      <c r="A757" s="227">
        <v>754</v>
      </c>
      <c r="B757" s="530">
        <v>1055200.1691457364</v>
      </c>
      <c r="C757" s="530">
        <v>1063555.2794968202</v>
      </c>
      <c r="D757" s="531">
        <v>1126534.1310270273</v>
      </c>
      <c r="J757" s="659">
        <v>1037625.9975645517</v>
      </c>
      <c r="K757" s="296"/>
      <c r="L757" s="296"/>
      <c r="M757" s="536">
        <v>1034064.551861603</v>
      </c>
      <c r="N757" s="530">
        <v>1076071.0144243662</v>
      </c>
      <c r="O757" s="537">
        <v>1137036.7204299681</v>
      </c>
    </row>
    <row r="758" spans="1:15">
      <c r="A758" s="227">
        <v>755</v>
      </c>
      <c r="B758" s="530">
        <v>1058161.6665960192</v>
      </c>
      <c r="C758" s="530">
        <v>1084636.8153476724</v>
      </c>
      <c r="D758" s="531">
        <v>1103152.3957635486</v>
      </c>
      <c r="J758" s="659">
        <v>1040587.4950148345</v>
      </c>
      <c r="K758" s="296"/>
      <c r="L758" s="296"/>
      <c r="M758" s="536">
        <v>1050749.1921224317</v>
      </c>
      <c r="N758" s="530">
        <v>1097152.5502752184</v>
      </c>
      <c r="O758" s="537">
        <v>1113654.9851664894</v>
      </c>
    </row>
    <row r="759" spans="1:15">
      <c r="A759" s="227">
        <v>756</v>
      </c>
      <c r="B759" s="530">
        <v>1043415.0585907871</v>
      </c>
      <c r="C759" s="530">
        <v>1089368.2690751154</v>
      </c>
      <c r="D759" s="531">
        <v>1110415.8473460439</v>
      </c>
      <c r="J759" s="659">
        <v>1025840.8870096024</v>
      </c>
      <c r="K759" s="296"/>
      <c r="L759" s="296"/>
      <c r="M759" s="536">
        <v>1047931.9374076327</v>
      </c>
      <c r="N759" s="530">
        <v>1101884.0040026614</v>
      </c>
      <c r="O759" s="537">
        <v>1120918.4367489847</v>
      </c>
    </row>
    <row r="760" spans="1:15">
      <c r="A760" s="227">
        <v>757</v>
      </c>
      <c r="B760" s="530">
        <v>1072946.1496202652</v>
      </c>
      <c r="C760" s="530">
        <v>1062405.9714053578</v>
      </c>
      <c r="D760" s="531">
        <v>1100368.3438968074</v>
      </c>
      <c r="J760" s="659">
        <v>1055371.9780390805</v>
      </c>
      <c r="K760" s="296"/>
      <c r="L760" s="296"/>
      <c r="M760" s="536">
        <v>1043793.3314728196</v>
      </c>
      <c r="N760" s="530">
        <v>1074921.7063329038</v>
      </c>
      <c r="O760" s="537">
        <v>1110870.9332997482</v>
      </c>
    </row>
    <row r="761" spans="1:15">
      <c r="A761" s="227">
        <v>758</v>
      </c>
      <c r="B761" s="530">
        <v>1067328.0537089938</v>
      </c>
      <c r="C761" s="530">
        <v>1068300.134412369</v>
      </c>
      <c r="D761" s="531">
        <v>1126204.9787351</v>
      </c>
      <c r="J761" s="659">
        <v>1049753.8821278091</v>
      </c>
      <c r="K761" s="296"/>
      <c r="L761" s="296"/>
      <c r="M761" s="536">
        <v>1042788.055846871</v>
      </c>
      <c r="N761" s="530">
        <v>1080815.869339915</v>
      </c>
      <c r="O761" s="537">
        <v>1136707.5681380408</v>
      </c>
    </row>
    <row r="762" spans="1:15">
      <c r="A762" s="227">
        <v>759</v>
      </c>
      <c r="B762" s="530">
        <v>1058111.7063673958</v>
      </c>
      <c r="C762" s="530">
        <v>1071302.1430032453</v>
      </c>
      <c r="D762" s="531">
        <v>1097070.0856242348</v>
      </c>
      <c r="J762" s="659">
        <v>1084151.3628567897</v>
      </c>
      <c r="K762" s="296"/>
      <c r="L762" s="296"/>
      <c r="M762" s="536">
        <v>1060133.6488219369</v>
      </c>
      <c r="N762" s="530">
        <v>1083817.8779307914</v>
      </c>
      <c r="O762" s="537">
        <v>1107572.6750271756</v>
      </c>
    </row>
    <row r="763" spans="1:15">
      <c r="A763" s="227">
        <v>760</v>
      </c>
      <c r="B763" s="530">
        <v>1065648.4245022982</v>
      </c>
      <c r="C763" s="530">
        <v>1066850.1342013616</v>
      </c>
      <c r="D763" s="531">
        <v>1092578.9066561358</v>
      </c>
      <c r="J763" s="659">
        <v>1048074.2529211135</v>
      </c>
      <c r="K763" s="296"/>
      <c r="L763" s="296"/>
      <c r="M763" s="536">
        <v>1065804.4131223797</v>
      </c>
      <c r="N763" s="530">
        <v>1079365.8691289076</v>
      </c>
      <c r="O763" s="537">
        <v>1103081.4960590766</v>
      </c>
    </row>
    <row r="764" spans="1:15">
      <c r="A764" s="227">
        <v>761</v>
      </c>
      <c r="B764" s="530">
        <v>1040686.0687001605</v>
      </c>
      <c r="C764" s="530">
        <v>1047596.6291360583</v>
      </c>
      <c r="D764" s="531">
        <v>1096145.3304825297</v>
      </c>
      <c r="J764" s="659">
        <v>1023111.8971189758</v>
      </c>
      <c r="K764" s="296"/>
      <c r="L764" s="296"/>
      <c r="M764" s="536">
        <v>1050264.4390632564</v>
      </c>
      <c r="N764" s="530">
        <v>1060112.3640636043</v>
      </c>
      <c r="O764" s="537">
        <v>1106647.9198854705</v>
      </c>
    </row>
    <row r="765" spans="1:15">
      <c r="A765" s="227">
        <v>762</v>
      </c>
      <c r="B765" s="530">
        <v>1056101.1925961708</v>
      </c>
      <c r="C765" s="530">
        <v>1076616.5480682061</v>
      </c>
      <c r="D765" s="531">
        <v>1107637.179747598</v>
      </c>
      <c r="J765" s="659">
        <v>1038527.0210149861</v>
      </c>
      <c r="K765" s="296"/>
      <c r="L765" s="296"/>
      <c r="M765" s="536">
        <v>1058379.3632317702</v>
      </c>
      <c r="N765" s="530">
        <v>1089132.2829957521</v>
      </c>
      <c r="O765" s="537">
        <v>1118139.7691505388</v>
      </c>
    </row>
    <row r="766" spans="1:15">
      <c r="A766" s="227">
        <v>763</v>
      </c>
      <c r="B766" s="530">
        <v>1072088.3824361975</v>
      </c>
      <c r="C766" s="530">
        <v>1080952.0788896403</v>
      </c>
      <c r="D766" s="531">
        <v>1108777.7045686063</v>
      </c>
      <c r="J766" s="659">
        <v>1054514.2108550128</v>
      </c>
      <c r="K766" s="296"/>
      <c r="L766" s="296"/>
      <c r="M766" s="536">
        <v>1029980.0491768927</v>
      </c>
      <c r="N766" s="530">
        <v>1093467.8138171863</v>
      </c>
      <c r="O766" s="537">
        <v>1119280.2939715472</v>
      </c>
    </row>
    <row r="767" spans="1:15">
      <c r="A767" s="227">
        <v>764</v>
      </c>
      <c r="B767" s="530">
        <v>1071975.874866196</v>
      </c>
      <c r="C767" s="530">
        <v>1064228.7206759453</v>
      </c>
      <c r="D767" s="531">
        <v>1096529.3168798091</v>
      </c>
      <c r="J767" s="659">
        <v>1054401.7032850112</v>
      </c>
      <c r="K767" s="296"/>
      <c r="L767" s="296"/>
      <c r="M767" s="536">
        <v>1026807.0183892703</v>
      </c>
      <c r="N767" s="530">
        <v>1076744.4556034913</v>
      </c>
      <c r="O767" s="537">
        <v>1107031.90628275</v>
      </c>
    </row>
    <row r="768" spans="1:15">
      <c r="A768" s="227">
        <v>765</v>
      </c>
      <c r="B768" s="530">
        <v>1050190.3507954846</v>
      </c>
      <c r="C768" s="530">
        <v>1081331.5381015318</v>
      </c>
      <c r="D768" s="531">
        <v>1122064.7147448217</v>
      </c>
      <c r="J768" s="659">
        <v>1032616.1792142999</v>
      </c>
      <c r="K768" s="296"/>
      <c r="L768" s="296"/>
      <c r="M768" s="536">
        <v>1035218.3779937222</v>
      </c>
      <c r="N768" s="530">
        <v>1093847.2730290778</v>
      </c>
      <c r="O768" s="537">
        <v>1132567.3041477625</v>
      </c>
    </row>
    <row r="769" spans="1:15">
      <c r="A769" s="227">
        <v>766</v>
      </c>
      <c r="B769" s="530">
        <v>1059547.9233284348</v>
      </c>
      <c r="C769" s="530">
        <v>1086850.104139663</v>
      </c>
      <c r="D769" s="531">
        <v>1099546.9554743676</v>
      </c>
      <c r="J769" s="659">
        <v>1041973.7517472501</v>
      </c>
      <c r="K769" s="296"/>
      <c r="L769" s="296"/>
      <c r="M769" s="536">
        <v>1065146.4178970067</v>
      </c>
      <c r="N769" s="530">
        <v>1099365.839067209</v>
      </c>
      <c r="O769" s="537">
        <v>1110049.5448773084</v>
      </c>
    </row>
    <row r="770" spans="1:15">
      <c r="A770" s="227">
        <v>767</v>
      </c>
      <c r="B770" s="530">
        <v>1050945.1179772196</v>
      </c>
      <c r="C770" s="530">
        <v>1080018.2338449843</v>
      </c>
      <c r="D770" s="531">
        <v>1118586.210733243</v>
      </c>
      <c r="J770" s="659">
        <v>1033370.946396035</v>
      </c>
      <c r="K770" s="296"/>
      <c r="L770" s="296"/>
      <c r="M770" s="536">
        <v>1041831.4786717049</v>
      </c>
      <c r="N770" s="530">
        <v>1092533.9687725303</v>
      </c>
      <c r="O770" s="537">
        <v>1129088.8001361839</v>
      </c>
    </row>
    <row r="771" spans="1:15">
      <c r="A771" s="227">
        <v>768</v>
      </c>
      <c r="B771" s="530">
        <v>1058111.7063673958</v>
      </c>
      <c r="C771" s="530">
        <v>1075539.1695844359</v>
      </c>
      <c r="D771" s="531">
        <v>1098779.5648805047</v>
      </c>
      <c r="J771" s="659">
        <v>1115524.2893723862</v>
      </c>
      <c r="K771" s="296"/>
      <c r="L771" s="296"/>
      <c r="M771" s="536">
        <v>1040250.1889962815</v>
      </c>
      <c r="N771" s="530">
        <v>1088054.9045119819</v>
      </c>
      <c r="O771" s="537">
        <v>1109282.1542834456</v>
      </c>
    </row>
    <row r="772" spans="1:15">
      <c r="A772" s="227">
        <v>769</v>
      </c>
      <c r="B772" s="530">
        <v>1070104.3821222421</v>
      </c>
      <c r="C772" s="530">
        <v>1061664.5770754702</v>
      </c>
      <c r="D772" s="531">
        <v>1118549.7103141919</v>
      </c>
      <c r="J772" s="659">
        <v>1052530.2105410574</v>
      </c>
      <c r="K772" s="296"/>
      <c r="L772" s="296"/>
      <c r="M772" s="536">
        <v>1033684.6108006651</v>
      </c>
      <c r="N772" s="530">
        <v>1074180.3120030162</v>
      </c>
      <c r="O772" s="537">
        <v>1129052.2997171327</v>
      </c>
    </row>
    <row r="773" spans="1:15">
      <c r="A773" s="227">
        <v>770</v>
      </c>
      <c r="B773" s="530">
        <v>1058275.4434912705</v>
      </c>
      <c r="C773" s="530">
        <v>1074228.1833533391</v>
      </c>
      <c r="D773" s="531">
        <v>1102754.5082192286</v>
      </c>
      <c r="J773" s="659">
        <v>1040701.2719100858</v>
      </c>
      <c r="K773" s="296"/>
      <c r="L773" s="296"/>
      <c r="M773" s="536">
        <v>1065098.2729818546</v>
      </c>
      <c r="N773" s="530">
        <v>1086743.9182808851</v>
      </c>
      <c r="O773" s="537">
        <v>1113257.0976221694</v>
      </c>
    </row>
    <row r="774" spans="1:15">
      <c r="A774" s="227">
        <v>771</v>
      </c>
      <c r="B774" s="530">
        <v>1058111.7063673958</v>
      </c>
      <c r="C774" s="530">
        <v>1078586.2711854682</v>
      </c>
      <c r="D774" s="531">
        <v>1115976.020127014</v>
      </c>
      <c r="J774" s="659">
        <v>1092714.3703870538</v>
      </c>
      <c r="K774" s="296"/>
      <c r="L774" s="296"/>
      <c r="M774" s="536">
        <v>1043033.7666653892</v>
      </c>
      <c r="N774" s="530">
        <v>1091102.0061130142</v>
      </c>
      <c r="O774" s="537">
        <v>1126478.6095299548</v>
      </c>
    </row>
    <row r="775" spans="1:15">
      <c r="A775" s="227">
        <v>772</v>
      </c>
      <c r="B775" s="530">
        <v>1056157.2995385036</v>
      </c>
      <c r="C775" s="530">
        <v>1087213.4975548226</v>
      </c>
      <c r="D775" s="531">
        <v>1127196.3043596118</v>
      </c>
      <c r="J775" s="659">
        <v>1038583.1279573189</v>
      </c>
      <c r="K775" s="296"/>
      <c r="L775" s="296"/>
      <c r="M775" s="536">
        <v>1040071.113654946</v>
      </c>
      <c r="N775" s="530">
        <v>1099729.2324823686</v>
      </c>
      <c r="O775" s="537">
        <v>1137698.8937625526</v>
      </c>
    </row>
    <row r="776" spans="1:15">
      <c r="A776" s="227">
        <v>773</v>
      </c>
      <c r="B776" s="530">
        <v>1076923.6967249995</v>
      </c>
      <c r="C776" s="530">
        <v>1073753.2153654348</v>
      </c>
      <c r="D776" s="531">
        <v>1088844.8043525252</v>
      </c>
      <c r="J776" s="659">
        <v>1059349.5251438147</v>
      </c>
      <c r="K776" s="296"/>
      <c r="L776" s="296"/>
      <c r="M776" s="536">
        <v>1053109.6009770541</v>
      </c>
      <c r="N776" s="530">
        <v>1086268.9502929808</v>
      </c>
      <c r="O776" s="537">
        <v>1099347.393755466</v>
      </c>
    </row>
    <row r="777" spans="1:15">
      <c r="A777" s="227">
        <v>774</v>
      </c>
      <c r="B777" s="530">
        <v>1050844.1661250251</v>
      </c>
      <c r="C777" s="530">
        <v>1077021.9001546181</v>
      </c>
      <c r="D777" s="531">
        <v>1090876.1827443487</v>
      </c>
      <c r="J777" s="659">
        <v>1033269.9945438403</v>
      </c>
      <c r="K777" s="296"/>
      <c r="L777" s="296"/>
      <c r="M777" s="536">
        <v>1037974.4685018345</v>
      </c>
      <c r="N777" s="530">
        <v>1089537.6350821641</v>
      </c>
      <c r="O777" s="537">
        <v>1101378.7721472895</v>
      </c>
    </row>
    <row r="778" spans="1:15">
      <c r="A778" s="227">
        <v>775</v>
      </c>
      <c r="B778" s="530">
        <v>1043646.7998253678</v>
      </c>
      <c r="C778" s="530">
        <v>1094599.1267993546</v>
      </c>
      <c r="D778" s="531">
        <v>1122796.8046179886</v>
      </c>
      <c r="J778" s="659">
        <v>1026072.628244183</v>
      </c>
      <c r="K778" s="296"/>
      <c r="L778" s="296"/>
      <c r="M778" s="536">
        <v>1038077.700980118</v>
      </c>
      <c r="N778" s="530">
        <v>1107114.8617269006</v>
      </c>
      <c r="O778" s="537">
        <v>1133299.3940209295</v>
      </c>
    </row>
    <row r="779" spans="1:15">
      <c r="A779" s="227">
        <v>776</v>
      </c>
      <c r="B779" s="530">
        <v>1065420.4722905857</v>
      </c>
      <c r="C779" s="530">
        <v>1082092.9746148519</v>
      </c>
      <c r="D779" s="531">
        <v>1149710.1665806698</v>
      </c>
      <c r="J779" s="659">
        <v>1047846.300709401</v>
      </c>
      <c r="K779" s="296"/>
      <c r="L779" s="296"/>
      <c r="M779" s="536">
        <v>1022616.3380658468</v>
      </c>
      <c r="N779" s="530">
        <v>1094608.7095423979</v>
      </c>
      <c r="O779" s="537">
        <v>1160212.7559836106</v>
      </c>
    </row>
    <row r="780" spans="1:15">
      <c r="A780" s="227">
        <v>777</v>
      </c>
      <c r="B780" s="530">
        <v>1053575.9826223743</v>
      </c>
      <c r="C780" s="530">
        <v>1057764.5102145756</v>
      </c>
      <c r="D780" s="531">
        <v>1102879.567070734</v>
      </c>
      <c r="J780" s="659">
        <v>1036001.8110411896</v>
      </c>
      <c r="K780" s="296"/>
      <c r="L780" s="296"/>
      <c r="M780" s="536">
        <v>1028266.0119969896</v>
      </c>
      <c r="N780" s="530">
        <v>1070280.2451421216</v>
      </c>
      <c r="O780" s="537">
        <v>1113382.1564736748</v>
      </c>
    </row>
    <row r="781" spans="1:15">
      <c r="A781" s="227">
        <v>778</v>
      </c>
      <c r="B781" s="530">
        <v>1058291.0984162593</v>
      </c>
      <c r="C781" s="530">
        <v>1136845.1797701521</v>
      </c>
      <c r="D781" s="531">
        <v>1107128.6630788513</v>
      </c>
      <c r="J781" s="659">
        <v>1040716.9268350746</v>
      </c>
      <c r="K781" s="296"/>
      <c r="L781" s="296"/>
      <c r="M781" s="536">
        <v>1048633.6985003545</v>
      </c>
      <c r="N781" s="530">
        <v>1149360.9146976981</v>
      </c>
      <c r="O781" s="537">
        <v>1117631.2524817921</v>
      </c>
    </row>
    <row r="782" spans="1:15">
      <c r="A782" s="227">
        <v>779</v>
      </c>
      <c r="B782" s="530">
        <v>1051321.7083456491</v>
      </c>
      <c r="C782" s="530">
        <v>1073731.1825642332</v>
      </c>
      <c r="D782" s="531">
        <v>1106880.5029269231</v>
      </c>
      <c r="J782" s="659">
        <v>1033747.5367644643</v>
      </c>
      <c r="K782" s="296"/>
      <c r="L782" s="296"/>
      <c r="M782" s="536">
        <v>1039567.9945662541</v>
      </c>
      <c r="N782" s="530">
        <v>1086246.9174917792</v>
      </c>
      <c r="O782" s="537">
        <v>1117383.0923298639</v>
      </c>
    </row>
    <row r="783" spans="1:15">
      <c r="A783" s="227">
        <v>780</v>
      </c>
      <c r="B783" s="530">
        <v>1072620.667690529</v>
      </c>
      <c r="C783" s="530">
        <v>1085307.7309107203</v>
      </c>
      <c r="D783" s="531">
        <v>1094664.1141415907</v>
      </c>
      <c r="J783" s="659">
        <v>1055046.4961093443</v>
      </c>
      <c r="K783" s="296"/>
      <c r="L783" s="296"/>
      <c r="M783" s="536">
        <v>1036255.1220843547</v>
      </c>
      <c r="N783" s="530">
        <v>1097823.4658382663</v>
      </c>
      <c r="O783" s="537">
        <v>1105166.7035445315</v>
      </c>
    </row>
    <row r="784" spans="1:15">
      <c r="A784" s="227">
        <v>781</v>
      </c>
      <c r="B784" s="530">
        <v>1050896.7966867844</v>
      </c>
      <c r="C784" s="530">
        <v>1057409.3502674084</v>
      </c>
      <c r="D784" s="531">
        <v>1110484.2676223444</v>
      </c>
      <c r="J784" s="659">
        <v>1033322.6251055995</v>
      </c>
      <c r="K784" s="296"/>
      <c r="L784" s="296"/>
      <c r="M784" s="536">
        <v>1018331.8805156836</v>
      </c>
      <c r="N784" s="530">
        <v>1069925.0851949544</v>
      </c>
      <c r="O784" s="537">
        <v>1120986.8570252853</v>
      </c>
    </row>
    <row r="785" spans="1:15">
      <c r="A785" s="227">
        <v>782</v>
      </c>
      <c r="B785" s="530">
        <v>1056961.4101765123</v>
      </c>
      <c r="C785" s="530">
        <v>1070337.5823637238</v>
      </c>
      <c r="D785" s="531">
        <v>1096753.3668065013</v>
      </c>
      <c r="J785" s="659">
        <v>1039387.2385953276</v>
      </c>
      <c r="K785" s="296"/>
      <c r="L785" s="296"/>
      <c r="M785" s="536">
        <v>1055017.6853345952</v>
      </c>
      <c r="N785" s="530">
        <v>1082853.3172912698</v>
      </c>
      <c r="O785" s="537">
        <v>1107255.9562094421</v>
      </c>
    </row>
    <row r="786" spans="1:15">
      <c r="A786" s="227">
        <v>783</v>
      </c>
      <c r="B786" s="530">
        <v>1058111.7063673958</v>
      </c>
      <c r="C786" s="530">
        <v>1061127.9625863398</v>
      </c>
      <c r="D786" s="531">
        <v>1103180.5166415251</v>
      </c>
      <c r="J786" s="659">
        <v>1156942.7536665928</v>
      </c>
      <c r="K786" s="296"/>
      <c r="L786" s="296"/>
      <c r="M786" s="536">
        <v>1038813.9439345559</v>
      </c>
      <c r="N786" s="530">
        <v>1073643.6975138858</v>
      </c>
      <c r="O786" s="537">
        <v>1113683.1060444659</v>
      </c>
    </row>
    <row r="787" spans="1:15">
      <c r="A787" s="227">
        <v>784</v>
      </c>
      <c r="B787" s="530">
        <v>1069251.6393314472</v>
      </c>
      <c r="C787" s="530">
        <v>1072379.7473044533</v>
      </c>
      <c r="D787" s="531">
        <v>1104237.6604939848</v>
      </c>
      <c r="J787" s="659">
        <v>1051677.4677502625</v>
      </c>
      <c r="K787" s="296"/>
      <c r="L787" s="296"/>
      <c r="M787" s="536">
        <v>1049565.7896106672</v>
      </c>
      <c r="N787" s="530">
        <v>1084895.4822319993</v>
      </c>
      <c r="O787" s="537">
        <v>1114740.2498969256</v>
      </c>
    </row>
    <row r="788" spans="1:15">
      <c r="A788" s="227">
        <v>785</v>
      </c>
      <c r="B788" s="530">
        <v>1028827.634601637</v>
      </c>
      <c r="C788" s="530">
        <v>1070425.1245759313</v>
      </c>
      <c r="D788" s="531">
        <v>1110350.7019520923</v>
      </c>
      <c r="J788" s="659">
        <v>1011253.4630204523</v>
      </c>
      <c r="K788" s="296"/>
      <c r="L788" s="296"/>
      <c r="M788" s="536">
        <v>1044137.3837028501</v>
      </c>
      <c r="N788" s="530">
        <v>1082940.8595034773</v>
      </c>
      <c r="O788" s="537">
        <v>1120853.2913550332</v>
      </c>
    </row>
    <row r="789" spans="1:15">
      <c r="A789" s="227">
        <v>786</v>
      </c>
      <c r="B789" s="530">
        <v>1054309.866218196</v>
      </c>
      <c r="C789" s="530">
        <v>1084399.7898154976</v>
      </c>
      <c r="D789" s="531">
        <v>1100170.1750154244</v>
      </c>
      <c r="J789" s="659">
        <v>1036735.6946370113</v>
      </c>
      <c r="K789" s="296"/>
      <c r="L789" s="296"/>
      <c r="M789" s="536">
        <v>1041688.0671534645</v>
      </c>
      <c r="N789" s="530">
        <v>1096915.5247430436</v>
      </c>
      <c r="O789" s="537">
        <v>1110672.7644183652</v>
      </c>
    </row>
    <row r="790" spans="1:15">
      <c r="A790" s="227">
        <v>787</v>
      </c>
      <c r="B790" s="530">
        <v>1071006.9648087753</v>
      </c>
      <c r="C790" s="530">
        <v>1067132.2945870894</v>
      </c>
      <c r="D790" s="531">
        <v>1116977.2910735731</v>
      </c>
      <c r="J790" s="659">
        <v>1053432.7932275906</v>
      </c>
      <c r="K790" s="296"/>
      <c r="L790" s="296"/>
      <c r="M790" s="536">
        <v>1036489.4088372655</v>
      </c>
      <c r="N790" s="530">
        <v>1079648.0295146354</v>
      </c>
      <c r="O790" s="537">
        <v>1127479.8804765139</v>
      </c>
    </row>
    <row r="791" spans="1:15">
      <c r="A791" s="227">
        <v>788</v>
      </c>
      <c r="B791" s="530">
        <v>1073073.4469812321</v>
      </c>
      <c r="C791" s="530">
        <v>1063075.6697147731</v>
      </c>
      <c r="D791" s="531">
        <v>1110321.5050747769</v>
      </c>
      <c r="J791" s="659">
        <v>1055499.2754000474</v>
      </c>
      <c r="K791" s="296"/>
      <c r="L791" s="296"/>
      <c r="M791" s="536">
        <v>1060576.8027620187</v>
      </c>
      <c r="N791" s="530">
        <v>1075591.4046423191</v>
      </c>
      <c r="O791" s="537">
        <v>1120824.0944777178</v>
      </c>
    </row>
    <row r="792" spans="1:15">
      <c r="A792" s="227">
        <v>789</v>
      </c>
      <c r="B792" s="530">
        <v>1058140.0037582868</v>
      </c>
      <c r="C792" s="530">
        <v>1087916.1225018259</v>
      </c>
      <c r="D792" s="531">
        <v>1107675.0213851302</v>
      </c>
      <c r="J792" s="659">
        <v>1040565.8321771021</v>
      </c>
      <c r="K792" s="296"/>
      <c r="L792" s="296"/>
      <c r="M792" s="536">
        <v>1036256.8778007345</v>
      </c>
      <c r="N792" s="530">
        <v>1100431.8574293719</v>
      </c>
      <c r="O792" s="537">
        <v>1118177.6107880711</v>
      </c>
    </row>
    <row r="793" spans="1:15">
      <c r="A793" s="227">
        <v>790</v>
      </c>
      <c r="B793" s="530">
        <v>1045850.0638506925</v>
      </c>
      <c r="C793" s="530">
        <v>1057042.2091796682</v>
      </c>
      <c r="D793" s="531">
        <v>1114706.3873106753</v>
      </c>
      <c r="J793" s="659">
        <v>1028275.8922695077</v>
      </c>
      <c r="K793" s="296"/>
      <c r="L793" s="296"/>
      <c r="M793" s="536">
        <v>1041233.0338811048</v>
      </c>
      <c r="N793" s="530">
        <v>1069557.9441072142</v>
      </c>
      <c r="O793" s="537">
        <v>1125208.9767136162</v>
      </c>
    </row>
    <row r="794" spans="1:15">
      <c r="A794" s="227">
        <v>791</v>
      </c>
      <c r="B794" s="530">
        <v>1033325.1822432847</v>
      </c>
      <c r="C794" s="530">
        <v>1085404.7354549011</v>
      </c>
      <c r="D794" s="531">
        <v>1122509.5839082804</v>
      </c>
      <c r="J794" s="659">
        <v>1015751.0106620999</v>
      </c>
      <c r="K794" s="296"/>
      <c r="L794" s="296"/>
      <c r="M794" s="536">
        <v>1036782.1385842392</v>
      </c>
      <c r="N794" s="530">
        <v>1097920.4703824471</v>
      </c>
      <c r="O794" s="537">
        <v>1133012.1733112212</v>
      </c>
    </row>
    <row r="795" spans="1:15">
      <c r="A795" s="227">
        <v>792</v>
      </c>
      <c r="B795" s="530">
        <v>1061942.8707275838</v>
      </c>
      <c r="C795" s="530">
        <v>1079738.955741775</v>
      </c>
      <c r="D795" s="531">
        <v>1090762.0287959056</v>
      </c>
      <c r="J795" s="659">
        <v>1044368.699146399</v>
      </c>
      <c r="K795" s="296"/>
      <c r="L795" s="296"/>
      <c r="M795" s="536">
        <v>1047176.5491861873</v>
      </c>
      <c r="N795" s="530">
        <v>1092254.690669321</v>
      </c>
      <c r="O795" s="537">
        <v>1101264.6181988465</v>
      </c>
    </row>
    <row r="796" spans="1:15">
      <c r="A796" s="227">
        <v>793</v>
      </c>
      <c r="B796" s="530">
        <v>1052847.5761272318</v>
      </c>
      <c r="C796" s="530">
        <v>1085961.484657309</v>
      </c>
      <c r="D796" s="531">
        <v>1116714.5120839749</v>
      </c>
      <c r="J796" s="659">
        <v>1035273.4045460471</v>
      </c>
      <c r="K796" s="296"/>
      <c r="L796" s="296"/>
      <c r="M796" s="536">
        <v>1049213.4981991607</v>
      </c>
      <c r="N796" s="530">
        <v>1098477.219584855</v>
      </c>
      <c r="O796" s="537">
        <v>1127217.1014869157</v>
      </c>
    </row>
    <row r="797" spans="1:15">
      <c r="A797" s="227">
        <v>794</v>
      </c>
      <c r="B797" s="530">
        <v>1063819.0693782174</v>
      </c>
      <c r="C797" s="530">
        <v>1094970.8226568804</v>
      </c>
      <c r="D797" s="531">
        <v>1088036.9667545196</v>
      </c>
      <c r="J797" s="659">
        <v>1046244.8977970327</v>
      </c>
      <c r="K797" s="296"/>
      <c r="L797" s="296"/>
      <c r="M797" s="536">
        <v>1036874.3097279078</v>
      </c>
      <c r="N797" s="530">
        <v>1107486.5575844264</v>
      </c>
      <c r="O797" s="537">
        <v>1098539.5561574604</v>
      </c>
    </row>
    <row r="798" spans="1:15">
      <c r="A798" s="227">
        <v>795</v>
      </c>
      <c r="B798" s="530">
        <v>1056783.9137396084</v>
      </c>
      <c r="C798" s="530">
        <v>1060673.1171099714</v>
      </c>
      <c r="D798" s="531">
        <v>1108717.1349794674</v>
      </c>
      <c r="J798" s="659">
        <v>1039209.7421584236</v>
      </c>
      <c r="K798" s="296"/>
      <c r="L798" s="296"/>
      <c r="M798" s="536">
        <v>1039709.2589997657</v>
      </c>
      <c r="N798" s="530">
        <v>1073188.8520375174</v>
      </c>
      <c r="O798" s="537">
        <v>1119219.7243824082</v>
      </c>
    </row>
    <row r="799" spans="1:15">
      <c r="A799" s="227">
        <v>796</v>
      </c>
      <c r="B799" s="530">
        <v>1058111.7063673958</v>
      </c>
      <c r="C799" s="530">
        <v>1069994.8697828241</v>
      </c>
      <c r="D799" s="531">
        <v>1107355.9207737402</v>
      </c>
      <c r="J799" s="659">
        <v>1069543.0853045685</v>
      </c>
      <c r="K799" s="296"/>
      <c r="L799" s="296"/>
      <c r="M799" s="536">
        <v>1046622.4665341546</v>
      </c>
      <c r="N799" s="530">
        <v>1082510.6047103701</v>
      </c>
      <c r="O799" s="537">
        <v>1117858.510176681</v>
      </c>
    </row>
    <row r="800" spans="1:15">
      <c r="A800" s="227">
        <v>797</v>
      </c>
      <c r="B800" s="530">
        <v>1063979.1542011886</v>
      </c>
      <c r="C800" s="530">
        <v>1066637.1048629619</v>
      </c>
      <c r="D800" s="531">
        <v>1089400.5501778447</v>
      </c>
      <c r="J800" s="659">
        <v>1046404.9826200039</v>
      </c>
      <c r="K800" s="296"/>
      <c r="L800" s="296"/>
      <c r="M800" s="536">
        <v>1050307.2629310673</v>
      </c>
      <c r="N800" s="530">
        <v>1079152.8397905079</v>
      </c>
      <c r="O800" s="537">
        <v>1099903.1395807855</v>
      </c>
    </row>
    <row r="801" spans="1:15">
      <c r="A801" s="227">
        <v>798</v>
      </c>
      <c r="B801" s="530">
        <v>1058111.7063673958</v>
      </c>
      <c r="C801" s="530">
        <v>1081176.062537838</v>
      </c>
      <c r="D801" s="531">
        <v>1115084.822111805</v>
      </c>
      <c r="J801" s="659">
        <v>1071060.8910640979</v>
      </c>
      <c r="K801" s="296"/>
      <c r="L801" s="296"/>
      <c r="M801" s="536">
        <v>1049320.6383083279</v>
      </c>
      <c r="N801" s="530">
        <v>1093691.797465384</v>
      </c>
      <c r="O801" s="537">
        <v>1125587.4115147458</v>
      </c>
    </row>
    <row r="802" spans="1:15">
      <c r="A802" s="227">
        <v>799</v>
      </c>
      <c r="B802" s="530">
        <v>1043968.6403182254</v>
      </c>
      <c r="C802" s="530">
        <v>1078268.3868802439</v>
      </c>
      <c r="D802" s="531">
        <v>1097374.9056440054</v>
      </c>
      <c r="J802" s="659">
        <v>1026394.4687370406</v>
      </c>
      <c r="K802" s="296"/>
      <c r="L802" s="296"/>
      <c r="M802" s="536">
        <v>1021710.3131147565</v>
      </c>
      <c r="N802" s="530">
        <v>1090784.1218077899</v>
      </c>
      <c r="O802" s="537">
        <v>1107877.4950469462</v>
      </c>
    </row>
    <row r="803" spans="1:15">
      <c r="A803" s="227">
        <v>800</v>
      </c>
      <c r="B803" s="530">
        <v>1061367.8666685731</v>
      </c>
      <c r="C803" s="530">
        <v>1094863.5283274872</v>
      </c>
      <c r="D803" s="531">
        <v>1112417.8901715137</v>
      </c>
      <c r="J803" s="659">
        <v>1043793.6950873884</v>
      </c>
      <c r="K803" s="296"/>
      <c r="L803" s="296"/>
      <c r="M803" s="536">
        <v>1045594.1596972601</v>
      </c>
      <c r="N803" s="530">
        <v>1107379.2632550332</v>
      </c>
      <c r="O803" s="537">
        <v>1122920.4795744545</v>
      </c>
    </row>
    <row r="804" spans="1:15">
      <c r="A804" s="227">
        <v>801</v>
      </c>
      <c r="B804" s="530">
        <v>1074990.0164348087</v>
      </c>
      <c r="C804" s="530">
        <v>1070732.4624751995</v>
      </c>
      <c r="D804" s="531">
        <v>1117331.6908374603</v>
      </c>
      <c r="J804" s="659">
        <v>1057415.844853624</v>
      </c>
      <c r="K804" s="296"/>
      <c r="L804" s="296"/>
      <c r="M804" s="536">
        <v>1048607.4307505251</v>
      </c>
      <c r="N804" s="530">
        <v>1083248.1974027455</v>
      </c>
      <c r="O804" s="537">
        <v>1127834.2802404012</v>
      </c>
    </row>
    <row r="805" spans="1:15">
      <c r="A805" s="227">
        <v>802</v>
      </c>
      <c r="B805" s="530">
        <v>1039813.0610703033</v>
      </c>
      <c r="C805" s="530">
        <v>1058933.1902546491</v>
      </c>
      <c r="D805" s="531">
        <v>1085233.529895674</v>
      </c>
      <c r="J805" s="659">
        <v>1022238.8894891186</v>
      </c>
      <c r="K805" s="296"/>
      <c r="L805" s="296"/>
      <c r="M805" s="536">
        <v>1055761.518992641</v>
      </c>
      <c r="N805" s="530">
        <v>1071448.9251821951</v>
      </c>
      <c r="O805" s="537">
        <v>1095736.1192986148</v>
      </c>
    </row>
    <row r="806" spans="1:15">
      <c r="A806" s="227">
        <v>803</v>
      </c>
      <c r="B806" s="530">
        <v>1051062.3335456871</v>
      </c>
      <c r="C806" s="530">
        <v>1092561.9464033039</v>
      </c>
      <c r="D806" s="531">
        <v>1096744.2249360664</v>
      </c>
      <c r="J806" s="659">
        <v>1033488.1619645024</v>
      </c>
      <c r="K806" s="296"/>
      <c r="L806" s="296"/>
      <c r="M806" s="536">
        <v>1045508.2422712288</v>
      </c>
      <c r="N806" s="530">
        <v>1105077.6813308499</v>
      </c>
      <c r="O806" s="537">
        <v>1107246.8143390073</v>
      </c>
    </row>
    <row r="807" spans="1:15">
      <c r="A807" s="227">
        <v>804</v>
      </c>
      <c r="B807" s="530">
        <v>1038278.1824233221</v>
      </c>
      <c r="C807" s="530">
        <v>1072600.2554501479</v>
      </c>
      <c r="D807" s="531">
        <v>1088063.8547096734</v>
      </c>
      <c r="J807" s="659">
        <v>1020704.0108421374</v>
      </c>
      <c r="K807" s="296"/>
      <c r="L807" s="296"/>
      <c r="M807" s="536">
        <v>1040726.2899156421</v>
      </c>
      <c r="N807" s="530">
        <v>1085115.9903776939</v>
      </c>
      <c r="O807" s="537">
        <v>1098566.4441126143</v>
      </c>
    </row>
    <row r="808" spans="1:15">
      <c r="A808" s="227">
        <v>805</v>
      </c>
      <c r="B808" s="530">
        <v>1053748.8476120951</v>
      </c>
      <c r="C808" s="530">
        <v>1076171.6518929489</v>
      </c>
      <c r="D808" s="531">
        <v>1147254.9496710713</v>
      </c>
      <c r="J808" s="659">
        <v>1036174.6760309103</v>
      </c>
      <c r="K808" s="296"/>
      <c r="L808" s="296"/>
      <c r="M808" s="536">
        <v>1050108.8476336952</v>
      </c>
      <c r="N808" s="530">
        <v>1088687.3868204949</v>
      </c>
      <c r="O808" s="537">
        <v>1157757.5390740121</v>
      </c>
    </row>
    <row r="809" spans="1:15">
      <c r="A809" s="227">
        <v>806</v>
      </c>
      <c r="B809" s="530">
        <v>1076870.6665697177</v>
      </c>
      <c r="C809" s="530">
        <v>1080331.1281383482</v>
      </c>
      <c r="D809" s="531">
        <v>1097626.0438130202</v>
      </c>
      <c r="J809" s="659">
        <v>1059296.494988533</v>
      </c>
      <c r="K809" s="296"/>
      <c r="L809" s="296"/>
      <c r="M809" s="536">
        <v>1026659.2130284512</v>
      </c>
      <c r="N809" s="530">
        <v>1092846.8630658942</v>
      </c>
      <c r="O809" s="537">
        <v>1108128.633215961</v>
      </c>
    </row>
    <row r="810" spans="1:15">
      <c r="A810" s="227">
        <v>807</v>
      </c>
      <c r="B810" s="530">
        <v>1058111.7063673958</v>
      </c>
      <c r="C810" s="530">
        <v>1099286.5924142115</v>
      </c>
      <c r="D810" s="531">
        <v>1134392.9336436144</v>
      </c>
      <c r="J810" s="659">
        <v>1072686.9701699584</v>
      </c>
      <c r="K810" s="296"/>
      <c r="L810" s="296"/>
      <c r="M810" s="536">
        <v>1039107.0853721203</v>
      </c>
      <c r="N810" s="530">
        <v>1111802.3273417575</v>
      </c>
      <c r="O810" s="537">
        <v>1144895.5230465552</v>
      </c>
    </row>
    <row r="811" spans="1:15">
      <c r="A811" s="227">
        <v>808</v>
      </c>
      <c r="B811" s="530">
        <v>1062022.5531262776</v>
      </c>
      <c r="C811" s="530">
        <v>1079678.5676023152</v>
      </c>
      <c r="D811" s="531">
        <v>1092647.0672065148</v>
      </c>
      <c r="J811" s="659">
        <v>1044448.3815450929</v>
      </c>
      <c r="K811" s="296"/>
      <c r="L811" s="296"/>
      <c r="M811" s="536">
        <v>1043393.7939524365</v>
      </c>
      <c r="N811" s="530">
        <v>1092194.3025298612</v>
      </c>
      <c r="O811" s="537">
        <v>1103149.6566094556</v>
      </c>
    </row>
    <row r="812" spans="1:15">
      <c r="A812" s="227">
        <v>809</v>
      </c>
      <c r="B812" s="530">
        <v>1063279.0572384333</v>
      </c>
      <c r="C812" s="530">
        <v>1071837.748471647</v>
      </c>
      <c r="D812" s="531">
        <v>1115629.4404289562</v>
      </c>
      <c r="J812" s="659">
        <v>1045704.8856572486</v>
      </c>
      <c r="K812" s="296"/>
      <c r="L812" s="296"/>
      <c r="M812" s="536">
        <v>1032519.564052081</v>
      </c>
      <c r="N812" s="530">
        <v>1084353.483399193</v>
      </c>
      <c r="O812" s="537">
        <v>1126132.029831897</v>
      </c>
    </row>
    <row r="813" spans="1:15">
      <c r="A813" s="227">
        <v>810</v>
      </c>
      <c r="B813" s="530">
        <v>1064183.5585209478</v>
      </c>
      <c r="C813" s="530">
        <v>1059440.1230566236</v>
      </c>
      <c r="D813" s="531">
        <v>1103543.454045489</v>
      </c>
      <c r="J813" s="659">
        <v>1046609.3869397631</v>
      </c>
      <c r="K813" s="296"/>
      <c r="L813" s="296"/>
      <c r="M813" s="536">
        <v>1043259.366363958</v>
      </c>
      <c r="N813" s="530">
        <v>1071955.8579841696</v>
      </c>
      <c r="O813" s="537">
        <v>1114046.0434484298</v>
      </c>
    </row>
    <row r="814" spans="1:15">
      <c r="A814" s="227">
        <v>811</v>
      </c>
      <c r="B814" s="530">
        <v>1067569.3745531181</v>
      </c>
      <c r="C814" s="530">
        <v>1083234.1311659494</v>
      </c>
      <c r="D814" s="531">
        <v>1117041.6317086287</v>
      </c>
      <c r="J814" s="659">
        <v>1049995.2029719334</v>
      </c>
      <c r="K814" s="296"/>
      <c r="L814" s="296"/>
      <c r="M814" s="536">
        <v>1034970.9324599776</v>
      </c>
      <c r="N814" s="530">
        <v>1095749.8660934954</v>
      </c>
      <c r="O814" s="537">
        <v>1127544.2211115696</v>
      </c>
    </row>
    <row r="815" spans="1:15">
      <c r="A815" s="227">
        <v>812</v>
      </c>
      <c r="B815" s="530">
        <v>1060456.6516709628</v>
      </c>
      <c r="C815" s="530">
        <v>1070103.2911477615</v>
      </c>
      <c r="D815" s="531">
        <v>1125681.3535806404</v>
      </c>
      <c r="J815" s="659">
        <v>1042882.4800897781</v>
      </c>
      <c r="K815" s="296"/>
      <c r="L815" s="296"/>
      <c r="M815" s="536">
        <v>1046688.2945714027</v>
      </c>
      <c r="N815" s="530">
        <v>1082619.0260753075</v>
      </c>
      <c r="O815" s="537">
        <v>1136183.9429835812</v>
      </c>
    </row>
    <row r="816" spans="1:15">
      <c r="A816" s="227">
        <v>813</v>
      </c>
      <c r="B816" s="530">
        <v>1045754.4876276437</v>
      </c>
      <c r="C816" s="530">
        <v>1072131.4469933719</v>
      </c>
      <c r="D816" s="531">
        <v>1083941.5185675297</v>
      </c>
      <c r="J816" s="659">
        <v>1028180.316046459</v>
      </c>
      <c r="K816" s="296"/>
      <c r="L816" s="296"/>
      <c r="M816" s="536">
        <v>1028236.1110559498</v>
      </c>
      <c r="N816" s="530">
        <v>1084647.1819209179</v>
      </c>
      <c r="O816" s="537">
        <v>1094444.1079704706</v>
      </c>
    </row>
    <row r="817" spans="1:15">
      <c r="A817" s="227">
        <v>814</v>
      </c>
      <c r="B817" s="530">
        <v>1066572.0101499967</v>
      </c>
      <c r="C817" s="530">
        <v>1079310.1435769554</v>
      </c>
      <c r="D817" s="531">
        <v>1115842.7729842605</v>
      </c>
      <c r="J817" s="659">
        <v>1048997.838568812</v>
      </c>
      <c r="K817" s="296"/>
      <c r="L817" s="296"/>
      <c r="M817" s="536">
        <v>1036310.1289993253</v>
      </c>
      <c r="N817" s="530">
        <v>1091825.8785045014</v>
      </c>
      <c r="O817" s="537">
        <v>1126345.3623872013</v>
      </c>
    </row>
    <row r="818" spans="1:15">
      <c r="A818" s="227">
        <v>815</v>
      </c>
      <c r="B818" s="530">
        <v>1045453.4150237677</v>
      </c>
      <c r="C818" s="530">
        <v>1109083.4123224316</v>
      </c>
      <c r="D818" s="531">
        <v>1116820.0259470474</v>
      </c>
      <c r="J818" s="659">
        <v>1027879.243442583</v>
      </c>
      <c r="K818" s="296"/>
      <c r="L818" s="296"/>
      <c r="M818" s="536">
        <v>1032374.418321152</v>
      </c>
      <c r="N818" s="530">
        <v>1121599.1472499776</v>
      </c>
      <c r="O818" s="537">
        <v>1127322.6153499882</v>
      </c>
    </row>
    <row r="819" spans="1:15">
      <c r="A819" s="227">
        <v>816</v>
      </c>
      <c r="B819" s="530">
        <v>1077519.0579310134</v>
      </c>
      <c r="C819" s="530">
        <v>1075518.4041703665</v>
      </c>
      <c r="D819" s="531">
        <v>1101595.3976205697</v>
      </c>
      <c r="J819" s="659">
        <v>1059944.8863498287</v>
      </c>
      <c r="K819" s="296"/>
      <c r="L819" s="296"/>
      <c r="M819" s="536">
        <v>1037704.7053395751</v>
      </c>
      <c r="N819" s="530">
        <v>1088034.1390979125</v>
      </c>
      <c r="O819" s="537">
        <v>1112097.9870235105</v>
      </c>
    </row>
    <row r="820" spans="1:15">
      <c r="A820" s="227">
        <v>817</v>
      </c>
      <c r="B820" s="530">
        <v>1080932.0978903852</v>
      </c>
      <c r="C820" s="530">
        <v>1072599.091943386</v>
      </c>
      <c r="D820" s="531">
        <v>1109583.6938703135</v>
      </c>
      <c r="J820" s="659">
        <v>1063357.9263092005</v>
      </c>
      <c r="K820" s="296"/>
      <c r="L820" s="296"/>
      <c r="M820" s="536">
        <v>1043628.6538910258</v>
      </c>
      <c r="N820" s="530">
        <v>1085114.826870932</v>
      </c>
      <c r="O820" s="537">
        <v>1120086.2832732543</v>
      </c>
    </row>
    <row r="821" spans="1:15">
      <c r="A821" s="227">
        <v>818</v>
      </c>
      <c r="B821" s="530">
        <v>1058111.7063673958</v>
      </c>
      <c r="C821" s="530">
        <v>1084014.8701330868</v>
      </c>
      <c r="D821" s="531">
        <v>1110757.1787380797</v>
      </c>
      <c r="J821" s="659">
        <v>1080725.494519009</v>
      </c>
      <c r="K821" s="296"/>
      <c r="L821" s="296"/>
      <c r="M821" s="536">
        <v>1054393.3145610937</v>
      </c>
      <c r="N821" s="530">
        <v>1096530.6050606328</v>
      </c>
      <c r="O821" s="537">
        <v>1121259.7681410206</v>
      </c>
    </row>
    <row r="822" spans="1:15">
      <c r="A822" s="227">
        <v>819</v>
      </c>
      <c r="B822" s="530">
        <v>1058131.7489118115</v>
      </c>
      <c r="C822" s="530">
        <v>1081635.9722688824</v>
      </c>
      <c r="D822" s="531">
        <v>1108446.3944862701</v>
      </c>
      <c r="J822" s="659">
        <v>1040557.5773306268</v>
      </c>
      <c r="K822" s="296"/>
      <c r="L822" s="296"/>
      <c r="M822" s="536">
        <v>1047495.0138409239</v>
      </c>
      <c r="N822" s="530">
        <v>1094151.7071964284</v>
      </c>
      <c r="O822" s="537">
        <v>1118948.983889211</v>
      </c>
    </row>
    <row r="823" spans="1:15">
      <c r="A823" s="227">
        <v>820</v>
      </c>
      <c r="B823" s="530">
        <v>1046354.8310371307</v>
      </c>
      <c r="C823" s="530">
        <v>1061293.0197174796</v>
      </c>
      <c r="D823" s="531">
        <v>1099627.3416441698</v>
      </c>
      <c r="J823" s="659">
        <v>1028780.6594559459</v>
      </c>
      <c r="K823" s="296"/>
      <c r="L823" s="296"/>
      <c r="M823" s="536">
        <v>1048517.47752919</v>
      </c>
      <c r="N823" s="530">
        <v>1073808.7546450256</v>
      </c>
      <c r="O823" s="537">
        <v>1110129.9310471106</v>
      </c>
    </row>
    <row r="824" spans="1:15">
      <c r="A824" s="227">
        <v>821</v>
      </c>
      <c r="B824" s="530">
        <v>1050776.1886554291</v>
      </c>
      <c r="C824" s="530">
        <v>1044107.7948075545</v>
      </c>
      <c r="D824" s="531">
        <v>1091203.9617931519</v>
      </c>
      <c r="J824" s="659">
        <v>1033202.0170742444</v>
      </c>
      <c r="K824" s="296"/>
      <c r="L824" s="296"/>
      <c r="M824" s="536">
        <v>1051627.8935719025</v>
      </c>
      <c r="N824" s="530">
        <v>1056623.5297351005</v>
      </c>
      <c r="O824" s="537">
        <v>1101706.5511960927</v>
      </c>
    </row>
    <row r="825" spans="1:15">
      <c r="A825" s="227">
        <v>822</v>
      </c>
      <c r="B825" s="530">
        <v>1044567.2001648792</v>
      </c>
      <c r="C825" s="530">
        <v>1064485.9196580844</v>
      </c>
      <c r="D825" s="531">
        <v>1106018.8294091073</v>
      </c>
      <c r="J825" s="659">
        <v>1026993.0285836945</v>
      </c>
      <c r="K825" s="296"/>
      <c r="L825" s="296"/>
      <c r="M825" s="536">
        <v>1055867.3874577524</v>
      </c>
      <c r="N825" s="530">
        <v>1077001.6545856304</v>
      </c>
      <c r="O825" s="537">
        <v>1116521.4188120482</v>
      </c>
    </row>
    <row r="826" spans="1:15">
      <c r="A826" s="227">
        <v>823</v>
      </c>
      <c r="B826" s="530">
        <v>1059920.7134796295</v>
      </c>
      <c r="C826" s="530">
        <v>1049343.3715762559</v>
      </c>
      <c r="D826" s="531">
        <v>1091226.0712823845</v>
      </c>
      <c r="J826" s="659">
        <v>1042346.5418984448</v>
      </c>
      <c r="K826" s="296"/>
      <c r="L826" s="296"/>
      <c r="M826" s="536">
        <v>1052272.7215647479</v>
      </c>
      <c r="N826" s="530">
        <v>1061859.1065038019</v>
      </c>
      <c r="O826" s="537">
        <v>1101728.6606853253</v>
      </c>
    </row>
    <row r="827" spans="1:15">
      <c r="A827" s="227">
        <v>824</v>
      </c>
      <c r="B827" s="530">
        <v>1048790.7178075325</v>
      </c>
      <c r="C827" s="530">
        <v>1075042.3791964364</v>
      </c>
      <c r="D827" s="531">
        <v>1139376.4000830834</v>
      </c>
      <c r="J827" s="659">
        <v>1031216.5462263478</v>
      </c>
      <c r="K827" s="296"/>
      <c r="L827" s="296"/>
      <c r="M827" s="536">
        <v>1038304.5711215399</v>
      </c>
      <c r="N827" s="530">
        <v>1087558.1141239824</v>
      </c>
      <c r="O827" s="537">
        <v>1149878.9894860242</v>
      </c>
    </row>
    <row r="828" spans="1:15">
      <c r="A828" s="227">
        <v>825</v>
      </c>
      <c r="B828" s="530">
        <v>1059038.1994878973</v>
      </c>
      <c r="C828" s="530">
        <v>1077836.423593296</v>
      </c>
      <c r="D828" s="531">
        <v>1100190.0988954483</v>
      </c>
      <c r="J828" s="659">
        <v>1041464.0279067126</v>
      </c>
      <c r="K828" s="296"/>
      <c r="L828" s="296"/>
      <c r="M828" s="536">
        <v>1055494.3831401279</v>
      </c>
      <c r="N828" s="530">
        <v>1090352.158520842</v>
      </c>
      <c r="O828" s="537">
        <v>1110692.6882983891</v>
      </c>
    </row>
    <row r="829" spans="1:15">
      <c r="A829" s="227">
        <v>826</v>
      </c>
      <c r="B829" s="530">
        <v>1054130.4275724974</v>
      </c>
      <c r="C829" s="530">
        <v>1053599.3475150405</v>
      </c>
      <c r="D829" s="531">
        <v>1113173.5768310048</v>
      </c>
      <c r="J829" s="659">
        <v>1036556.2559913127</v>
      </c>
      <c r="K829" s="296"/>
      <c r="L829" s="296"/>
      <c r="M829" s="536">
        <v>1034158.0481258444</v>
      </c>
      <c r="N829" s="530">
        <v>1066115.0824425865</v>
      </c>
      <c r="O829" s="537">
        <v>1123676.1662339456</v>
      </c>
    </row>
    <row r="830" spans="1:15">
      <c r="A830" s="227">
        <v>827</v>
      </c>
      <c r="B830" s="530">
        <v>1051420.8213987872</v>
      </c>
      <c r="C830" s="530">
        <v>1061350.9174116487</v>
      </c>
      <c r="D830" s="531">
        <v>1110314.7268626613</v>
      </c>
      <c r="J830" s="659">
        <v>1033846.6498176025</v>
      </c>
      <c r="K830" s="296"/>
      <c r="L830" s="296"/>
      <c r="M830" s="536">
        <v>1064156.772661852</v>
      </c>
      <c r="N830" s="530">
        <v>1073866.6523391947</v>
      </c>
      <c r="O830" s="537">
        <v>1120817.3162656021</v>
      </c>
    </row>
    <row r="831" spans="1:15">
      <c r="A831" s="227">
        <v>828</v>
      </c>
      <c r="B831" s="530">
        <v>1068914.9505526337</v>
      </c>
      <c r="C831" s="530">
        <v>1082440.4166828885</v>
      </c>
      <c r="D831" s="531">
        <v>1107190.6581357659</v>
      </c>
      <c r="J831" s="659">
        <v>1051340.778971449</v>
      </c>
      <c r="K831" s="296"/>
      <c r="L831" s="296"/>
      <c r="M831" s="536">
        <v>1074107.2689196705</v>
      </c>
      <c r="N831" s="530">
        <v>1094956.1516104345</v>
      </c>
      <c r="O831" s="537">
        <v>1117693.2475387068</v>
      </c>
    </row>
    <row r="832" spans="1:15">
      <c r="A832" s="227">
        <v>829</v>
      </c>
      <c r="B832" s="530">
        <v>1034306.5033340695</v>
      </c>
      <c r="C832" s="530">
        <v>1071874.2970197417</v>
      </c>
      <c r="D832" s="531">
        <v>1095114.2245244803</v>
      </c>
      <c r="J832" s="659">
        <v>1016732.3317528848</v>
      </c>
      <c r="K832" s="296"/>
      <c r="L832" s="296"/>
      <c r="M832" s="536">
        <v>1047275.1399121679</v>
      </c>
      <c r="N832" s="530">
        <v>1084390.0319472877</v>
      </c>
      <c r="O832" s="537">
        <v>1105616.8139274211</v>
      </c>
    </row>
    <row r="833" spans="1:15">
      <c r="A833" s="227">
        <v>830</v>
      </c>
      <c r="B833" s="530">
        <v>1050893.0515570678</v>
      </c>
      <c r="C833" s="530">
        <v>1067947.3806984886</v>
      </c>
      <c r="D833" s="531">
        <v>1107720.2524901265</v>
      </c>
      <c r="J833" s="659">
        <v>1033318.8799758831</v>
      </c>
      <c r="K833" s="296"/>
      <c r="L833" s="296"/>
      <c r="M833" s="536">
        <v>1049098.380485171</v>
      </c>
      <c r="N833" s="530">
        <v>1080463.1156260346</v>
      </c>
      <c r="O833" s="537">
        <v>1118222.8418930674</v>
      </c>
    </row>
    <row r="834" spans="1:15">
      <c r="A834" s="227">
        <v>831</v>
      </c>
      <c r="B834" s="530">
        <v>1075152.3844688183</v>
      </c>
      <c r="C834" s="530">
        <v>1090691.2927731983</v>
      </c>
      <c r="D834" s="531">
        <v>1111246.041736203</v>
      </c>
      <c r="J834" s="659">
        <v>1057578.2128876336</v>
      </c>
      <c r="K834" s="296"/>
      <c r="L834" s="296"/>
      <c r="M834" s="536">
        <v>1034149.7388552502</v>
      </c>
      <c r="N834" s="530">
        <v>1103207.0277007443</v>
      </c>
      <c r="O834" s="537">
        <v>1121748.6311391438</v>
      </c>
    </row>
    <row r="835" spans="1:15">
      <c r="A835" s="227">
        <v>832</v>
      </c>
      <c r="B835" s="530">
        <v>1078536.1573853148</v>
      </c>
      <c r="C835" s="530">
        <v>1071287.3308901275</v>
      </c>
      <c r="D835" s="531">
        <v>1114271.9094439675</v>
      </c>
      <c r="J835" s="659">
        <v>1060961.9858041301</v>
      </c>
      <c r="K835" s="296"/>
      <c r="L835" s="296"/>
      <c r="M835" s="536">
        <v>1058900.1840686272</v>
      </c>
      <c r="N835" s="530">
        <v>1083803.0658176735</v>
      </c>
      <c r="O835" s="537">
        <v>1124774.4988469083</v>
      </c>
    </row>
    <row r="836" spans="1:15">
      <c r="A836" s="227">
        <v>833</v>
      </c>
      <c r="B836" s="530">
        <v>1054065.3640952448</v>
      </c>
      <c r="C836" s="530">
        <v>1079552.9810020931</v>
      </c>
      <c r="D836" s="531">
        <v>1102272.3951375806</v>
      </c>
      <c r="J836" s="659">
        <v>1036491.1925140601</v>
      </c>
      <c r="K836" s="296"/>
      <c r="L836" s="296"/>
      <c r="M836" s="536">
        <v>1035293.7319362436</v>
      </c>
      <c r="N836" s="530">
        <v>1092068.7159296391</v>
      </c>
      <c r="O836" s="537">
        <v>1112774.9845405214</v>
      </c>
    </row>
    <row r="837" spans="1:15">
      <c r="A837" s="227">
        <v>834</v>
      </c>
      <c r="B837" s="530">
        <v>1050569.4270541917</v>
      </c>
      <c r="C837" s="530">
        <v>1090058.5801082712</v>
      </c>
      <c r="D837" s="531">
        <v>1092462.4393583094</v>
      </c>
      <c r="J837" s="659">
        <v>1032995.255473007</v>
      </c>
      <c r="K837" s="296"/>
      <c r="L837" s="296"/>
      <c r="M837" s="536">
        <v>1055502.5457349701</v>
      </c>
      <c r="N837" s="530">
        <v>1102574.3150358172</v>
      </c>
      <c r="O837" s="537">
        <v>1102965.0287612502</v>
      </c>
    </row>
    <row r="838" spans="1:15">
      <c r="A838" s="227">
        <v>835</v>
      </c>
      <c r="B838" s="530">
        <v>1049114.6945026575</v>
      </c>
      <c r="C838" s="530">
        <v>1098898.2491547666</v>
      </c>
      <c r="D838" s="531">
        <v>1102020.9034439246</v>
      </c>
      <c r="J838" s="659">
        <v>1031540.5229214728</v>
      </c>
      <c r="K838" s="296"/>
      <c r="L838" s="296"/>
      <c r="M838" s="536">
        <v>1036046.6721921648</v>
      </c>
      <c r="N838" s="530">
        <v>1111413.9840823126</v>
      </c>
      <c r="O838" s="537">
        <v>1112523.4928468654</v>
      </c>
    </row>
    <row r="839" spans="1:15">
      <c r="A839" s="227">
        <v>836</v>
      </c>
      <c r="B839" s="530">
        <v>1055722.8273566964</v>
      </c>
      <c r="C839" s="530">
        <v>1072673.2061722218</v>
      </c>
      <c r="D839" s="531">
        <v>1112132.676457878</v>
      </c>
      <c r="J839" s="659">
        <v>1038148.6557755116</v>
      </c>
      <c r="K839" s="296"/>
      <c r="L839" s="296"/>
      <c r="M839" s="536">
        <v>1063229.0175167674</v>
      </c>
      <c r="N839" s="530">
        <v>1085188.9410997678</v>
      </c>
      <c r="O839" s="537">
        <v>1122635.2658608188</v>
      </c>
    </row>
    <row r="840" spans="1:15">
      <c r="A840" s="227">
        <v>837</v>
      </c>
      <c r="B840" s="530">
        <v>1079434.7407040186</v>
      </c>
      <c r="C840" s="530">
        <v>1086963.2025211391</v>
      </c>
      <c r="D840" s="531">
        <v>1117652.5978639105</v>
      </c>
      <c r="J840" s="659">
        <v>1061860.5691228339</v>
      </c>
      <c r="K840" s="296"/>
      <c r="L840" s="296"/>
      <c r="M840" s="536">
        <v>1049524.6120570332</v>
      </c>
      <c r="N840" s="530">
        <v>1099478.9374486851</v>
      </c>
      <c r="O840" s="537">
        <v>1128155.1872668513</v>
      </c>
    </row>
    <row r="841" spans="1:15">
      <c r="A841" s="227">
        <v>838</v>
      </c>
      <c r="B841" s="530">
        <v>1063471.109138838</v>
      </c>
      <c r="C841" s="530">
        <v>1089717.3941174252</v>
      </c>
      <c r="D841" s="531">
        <v>1085173.6617857767</v>
      </c>
      <c r="J841" s="659">
        <v>1045896.9375576533</v>
      </c>
      <c r="K841" s="296"/>
      <c r="L841" s="296"/>
      <c r="M841" s="536">
        <v>1051041.8872723815</v>
      </c>
      <c r="N841" s="530">
        <v>1102233.1290449712</v>
      </c>
      <c r="O841" s="537">
        <v>1095676.2511887175</v>
      </c>
    </row>
    <row r="842" spans="1:15">
      <c r="A842" s="227">
        <v>839</v>
      </c>
      <c r="B842" s="530">
        <v>1059381.4911594072</v>
      </c>
      <c r="C842" s="530">
        <v>1083809.0571835812</v>
      </c>
      <c r="D842" s="531">
        <v>1132502.3695538733</v>
      </c>
      <c r="J842" s="659">
        <v>1041807.3195782225</v>
      </c>
      <c r="K842" s="296"/>
      <c r="L842" s="296"/>
      <c r="M842" s="536">
        <v>1030738.313074216</v>
      </c>
      <c r="N842" s="530">
        <v>1096324.7921111272</v>
      </c>
      <c r="O842" s="537">
        <v>1143004.9589568141</v>
      </c>
    </row>
    <row r="843" spans="1:15">
      <c r="A843" s="227">
        <v>840</v>
      </c>
      <c r="B843" s="530">
        <v>1053875.9974515643</v>
      </c>
      <c r="C843" s="530">
        <v>1060394.4477280166</v>
      </c>
      <c r="D843" s="531">
        <v>1109454.0663130856</v>
      </c>
      <c r="J843" s="659">
        <v>1036301.8258703796</v>
      </c>
      <c r="K843" s="296"/>
      <c r="L843" s="296"/>
      <c r="M843" s="536">
        <v>1038369.3391319098</v>
      </c>
      <c r="N843" s="530">
        <v>1072910.1826555626</v>
      </c>
      <c r="O843" s="537">
        <v>1119956.6557160264</v>
      </c>
    </row>
    <row r="844" spans="1:15">
      <c r="A844" s="227">
        <v>841</v>
      </c>
      <c r="B844" s="530">
        <v>1057707.5982444629</v>
      </c>
      <c r="C844" s="530">
        <v>1073634.4978644012</v>
      </c>
      <c r="D844" s="531">
        <v>1103653.278872397</v>
      </c>
      <c r="J844" s="659">
        <v>1040133.4266632781</v>
      </c>
      <c r="K844" s="296"/>
      <c r="L844" s="296"/>
      <c r="M844" s="536">
        <v>1051619.8889277028</v>
      </c>
      <c r="N844" s="530">
        <v>1086150.2327919472</v>
      </c>
      <c r="O844" s="537">
        <v>1114155.8682753379</v>
      </c>
    </row>
    <row r="845" spans="1:15">
      <c r="A845" s="227">
        <v>842</v>
      </c>
      <c r="B845" s="530">
        <v>1069409.9261822945</v>
      </c>
      <c r="C845" s="530">
        <v>1065398.5821247953</v>
      </c>
      <c r="D845" s="531">
        <v>1105195.612331779</v>
      </c>
      <c r="J845" s="659">
        <v>1051835.7546011098</v>
      </c>
      <c r="K845" s="296"/>
      <c r="L845" s="296"/>
      <c r="M845" s="536">
        <v>1053865.1240368066</v>
      </c>
      <c r="N845" s="530">
        <v>1077914.3170523413</v>
      </c>
      <c r="O845" s="537">
        <v>1115698.2017347198</v>
      </c>
    </row>
    <row r="846" spans="1:15">
      <c r="A846" s="227">
        <v>843</v>
      </c>
      <c r="B846" s="530">
        <v>1048902.4093083898</v>
      </c>
      <c r="C846" s="530">
        <v>1087827.3493845984</v>
      </c>
      <c r="D846" s="531">
        <v>1097674.5873274019</v>
      </c>
      <c r="J846" s="659">
        <v>1031328.2377272049</v>
      </c>
      <c r="K846" s="296"/>
      <c r="L846" s="296"/>
      <c r="M846" s="536">
        <v>1050418.6316501293</v>
      </c>
      <c r="N846" s="530">
        <v>1100343.0843121444</v>
      </c>
      <c r="O846" s="537">
        <v>1108177.1767303427</v>
      </c>
    </row>
    <row r="847" spans="1:15">
      <c r="A847" s="227">
        <v>844</v>
      </c>
      <c r="B847" s="530">
        <v>1070253.8463550911</v>
      </c>
      <c r="C847" s="530">
        <v>1113035.6940803006</v>
      </c>
      <c r="D847" s="531">
        <v>1104047.7367561646</v>
      </c>
      <c r="J847" s="659">
        <v>1052679.6747739064</v>
      </c>
      <c r="K847" s="296"/>
      <c r="L847" s="296"/>
      <c r="M847" s="536">
        <v>1059516.9191638411</v>
      </c>
      <c r="N847" s="530">
        <v>1125551.4290078466</v>
      </c>
      <c r="O847" s="537">
        <v>1114550.3261591054</v>
      </c>
    </row>
    <row r="848" spans="1:15">
      <c r="A848" s="227">
        <v>845</v>
      </c>
      <c r="B848" s="530">
        <v>1051896.1727893911</v>
      </c>
      <c r="C848" s="530">
        <v>1070959.0816407239</v>
      </c>
      <c r="D848" s="531">
        <v>1105951.851713283</v>
      </c>
      <c r="J848" s="659">
        <v>1034322.0012082065</v>
      </c>
      <c r="K848" s="296"/>
      <c r="L848" s="296"/>
      <c r="M848" s="536">
        <v>1052788.2336934465</v>
      </c>
      <c r="N848" s="530">
        <v>1083474.8165682699</v>
      </c>
      <c r="O848" s="537">
        <v>1116454.4411162238</v>
      </c>
    </row>
    <row r="849" spans="1:15">
      <c r="A849" s="227">
        <v>846</v>
      </c>
      <c r="B849" s="530">
        <v>1054250.1436228999</v>
      </c>
      <c r="C849" s="530">
        <v>1098706.154662498</v>
      </c>
      <c r="D849" s="531">
        <v>1088377.4586396369</v>
      </c>
      <c r="J849" s="659">
        <v>1036675.9720417152</v>
      </c>
      <c r="K849" s="296"/>
      <c r="L849" s="296"/>
      <c r="M849" s="536">
        <v>1035581.630279289</v>
      </c>
      <c r="N849" s="530">
        <v>1111221.889590044</v>
      </c>
      <c r="O849" s="537">
        <v>1098880.0480425777</v>
      </c>
    </row>
    <row r="850" spans="1:15">
      <c r="A850" s="227">
        <v>847</v>
      </c>
      <c r="B850" s="530">
        <v>1051269.4365268499</v>
      </c>
      <c r="C850" s="530">
        <v>1068891.7991684726</v>
      </c>
      <c r="D850" s="531">
        <v>1119266.8274444519</v>
      </c>
      <c r="J850" s="659">
        <v>1033695.2649456651</v>
      </c>
      <c r="K850" s="296"/>
      <c r="L850" s="296"/>
      <c r="M850" s="536">
        <v>1060265.6006975828</v>
      </c>
      <c r="N850" s="530">
        <v>1081407.5340960186</v>
      </c>
      <c r="O850" s="537">
        <v>1129769.4168473927</v>
      </c>
    </row>
    <row r="851" spans="1:15">
      <c r="A851" s="227">
        <v>848</v>
      </c>
      <c r="B851" s="530">
        <v>1064546.9451375119</v>
      </c>
      <c r="C851" s="530">
        <v>1067932.7950583815</v>
      </c>
      <c r="D851" s="531">
        <v>1095393.6536663047</v>
      </c>
      <c r="J851" s="659">
        <v>1046972.7735563272</v>
      </c>
      <c r="K851" s="296"/>
      <c r="L851" s="296"/>
      <c r="M851" s="536">
        <v>1050944.3053692984</v>
      </c>
      <c r="N851" s="530">
        <v>1080448.5299859275</v>
      </c>
      <c r="O851" s="537">
        <v>1105896.2430692455</v>
      </c>
    </row>
    <row r="852" spans="1:15">
      <c r="A852" s="227">
        <v>849</v>
      </c>
      <c r="B852" s="530">
        <v>1046493.4445659282</v>
      </c>
      <c r="C852" s="530">
        <v>1068261.5887857224</v>
      </c>
      <c r="D852" s="531">
        <v>1106920.5440337067</v>
      </c>
      <c r="J852" s="659">
        <v>1028919.2729847435</v>
      </c>
      <c r="K852" s="296"/>
      <c r="L852" s="296"/>
      <c r="M852" s="536">
        <v>1054255.9535645014</v>
      </c>
      <c r="N852" s="530">
        <v>1080777.3237132684</v>
      </c>
      <c r="O852" s="537">
        <v>1117423.1334366475</v>
      </c>
    </row>
    <row r="853" spans="1:15">
      <c r="A853" s="227">
        <v>850</v>
      </c>
      <c r="B853" s="530">
        <v>1047873.1280568761</v>
      </c>
      <c r="C853" s="530">
        <v>1102661.339897942</v>
      </c>
      <c r="D853" s="531">
        <v>1087974.8770106721</v>
      </c>
      <c r="J853" s="659">
        <v>1030298.9564756914</v>
      </c>
      <c r="K853" s="296"/>
      <c r="L853" s="296"/>
      <c r="M853" s="536">
        <v>1038505.9648036563</v>
      </c>
      <c r="N853" s="530">
        <v>1115177.074825488</v>
      </c>
      <c r="O853" s="537">
        <v>1098477.4664136129</v>
      </c>
    </row>
    <row r="854" spans="1:15">
      <c r="A854" s="227">
        <v>851</v>
      </c>
      <c r="B854" s="530">
        <v>1044206.0636841834</v>
      </c>
      <c r="C854" s="530">
        <v>1078542.8533328676</v>
      </c>
      <c r="D854" s="531">
        <v>1127146.8736476903</v>
      </c>
      <c r="J854" s="659">
        <v>1026631.8921029987</v>
      </c>
      <c r="K854" s="296"/>
      <c r="L854" s="296"/>
      <c r="M854" s="536">
        <v>1042462.8579347148</v>
      </c>
      <c r="N854" s="530">
        <v>1091058.5882604136</v>
      </c>
      <c r="O854" s="537">
        <v>1137649.4630506311</v>
      </c>
    </row>
    <row r="855" spans="1:15">
      <c r="A855" s="227">
        <v>852</v>
      </c>
      <c r="B855" s="530">
        <v>1054549.3024195933</v>
      </c>
      <c r="C855" s="530">
        <v>1068978.8645138822</v>
      </c>
      <c r="D855" s="531">
        <v>1100500.9903519852</v>
      </c>
      <c r="J855" s="659">
        <v>1036975.1308384086</v>
      </c>
      <c r="K855" s="296"/>
      <c r="L855" s="296"/>
      <c r="M855" s="536">
        <v>1039117.1415780511</v>
      </c>
      <c r="N855" s="530">
        <v>1081494.5994414282</v>
      </c>
      <c r="O855" s="537">
        <v>1111003.579754926</v>
      </c>
    </row>
    <row r="856" spans="1:15">
      <c r="A856" s="227">
        <v>853</v>
      </c>
      <c r="B856" s="530">
        <v>1063696.0478783534</v>
      </c>
      <c r="C856" s="530">
        <v>1073175.2640270446</v>
      </c>
      <c r="D856" s="531">
        <v>1104155.7800719668</v>
      </c>
      <c r="J856" s="659">
        <v>1046121.8762971687</v>
      </c>
      <c r="K856" s="296"/>
      <c r="L856" s="296"/>
      <c r="M856" s="536">
        <v>1027301.2326702112</v>
      </c>
      <c r="N856" s="530">
        <v>1085690.9989545906</v>
      </c>
      <c r="O856" s="537">
        <v>1114658.3694749076</v>
      </c>
    </row>
    <row r="857" spans="1:15">
      <c r="A857" s="227">
        <v>854</v>
      </c>
      <c r="B857" s="530">
        <v>1058111.7063673958</v>
      </c>
      <c r="C857" s="530">
        <v>1090319.5993339345</v>
      </c>
      <c r="D857" s="531">
        <v>1105124.1174413345</v>
      </c>
      <c r="J857" s="659">
        <v>1064928.250513023</v>
      </c>
      <c r="K857" s="296"/>
      <c r="L857" s="296"/>
      <c r="M857" s="536">
        <v>1041667.005043734</v>
      </c>
      <c r="N857" s="530">
        <v>1102835.3342614805</v>
      </c>
      <c r="O857" s="537">
        <v>1115626.7068442754</v>
      </c>
    </row>
    <row r="858" spans="1:15">
      <c r="A858" s="227">
        <v>855</v>
      </c>
      <c r="B858" s="530">
        <v>1062436.2193025826</v>
      </c>
      <c r="C858" s="530">
        <v>1061504.506094744</v>
      </c>
      <c r="D858" s="531">
        <v>1111955.0380143868</v>
      </c>
      <c r="J858" s="659">
        <v>1044862.0477213978</v>
      </c>
      <c r="K858" s="296"/>
      <c r="L858" s="296"/>
      <c r="M858" s="536">
        <v>1059137.2897028495</v>
      </c>
      <c r="N858" s="530">
        <v>1074020.24102229</v>
      </c>
      <c r="O858" s="537">
        <v>1122457.6274173276</v>
      </c>
    </row>
    <row r="859" spans="1:15">
      <c r="A859" s="227">
        <v>856</v>
      </c>
      <c r="B859" s="530">
        <v>1050799.5014199954</v>
      </c>
      <c r="C859" s="530">
        <v>1063213.395969246</v>
      </c>
      <c r="D859" s="531">
        <v>1102327.7591620693</v>
      </c>
      <c r="J859" s="659">
        <v>1033225.3298388108</v>
      </c>
      <c r="K859" s="296"/>
      <c r="L859" s="296"/>
      <c r="M859" s="536">
        <v>1046848.013341657</v>
      </c>
      <c r="N859" s="530">
        <v>1075729.130896792</v>
      </c>
      <c r="O859" s="537">
        <v>1112830.3485650101</v>
      </c>
    </row>
    <row r="860" spans="1:15">
      <c r="A860" s="227">
        <v>857</v>
      </c>
      <c r="B860" s="530">
        <v>1068937.2486755643</v>
      </c>
      <c r="C860" s="530">
        <v>1070807.0572288509</v>
      </c>
      <c r="D860" s="531">
        <v>1091683.2231177643</v>
      </c>
      <c r="J860" s="659">
        <v>1051363.0770943796</v>
      </c>
      <c r="K860" s="296"/>
      <c r="L860" s="296"/>
      <c r="M860" s="536">
        <v>1038652.3137430737</v>
      </c>
      <c r="N860" s="530">
        <v>1083322.7921563969</v>
      </c>
      <c r="O860" s="537">
        <v>1102185.8125207052</v>
      </c>
    </row>
    <row r="861" spans="1:15">
      <c r="A861" s="227">
        <v>858</v>
      </c>
      <c r="B861" s="530">
        <v>1059639.1572147957</v>
      </c>
      <c r="C861" s="530">
        <v>1066134.7319614717</v>
      </c>
      <c r="D861" s="531">
        <v>1091989.6393983059</v>
      </c>
      <c r="J861" s="659">
        <v>1042064.985633611</v>
      </c>
      <c r="K861" s="296"/>
      <c r="L861" s="296"/>
      <c r="M861" s="536">
        <v>1060835.150433507</v>
      </c>
      <c r="N861" s="530">
        <v>1078650.4668890177</v>
      </c>
      <c r="O861" s="537">
        <v>1102492.2288012467</v>
      </c>
    </row>
    <row r="862" spans="1:15">
      <c r="A862" s="227">
        <v>859</v>
      </c>
      <c r="B862" s="530">
        <v>1055568.7031164544</v>
      </c>
      <c r="C862" s="530">
        <v>1067559.2519368362</v>
      </c>
      <c r="D862" s="531">
        <v>1106268.3124148773</v>
      </c>
      <c r="J862" s="659">
        <v>1037994.5315352697</v>
      </c>
      <c r="K862" s="296"/>
      <c r="L862" s="296"/>
      <c r="M862" s="536">
        <v>1028602.7866370685</v>
      </c>
      <c r="N862" s="530">
        <v>1080074.9868643822</v>
      </c>
      <c r="O862" s="537">
        <v>1116770.9018178182</v>
      </c>
    </row>
    <row r="863" spans="1:15">
      <c r="A863" s="227">
        <v>860</v>
      </c>
      <c r="B863" s="530">
        <v>1047566.7705034208</v>
      </c>
      <c r="C863" s="530">
        <v>1062364.9500288039</v>
      </c>
      <c r="D863" s="531">
        <v>1130826.4713760812</v>
      </c>
      <c r="J863" s="659">
        <v>1029992.5989222361</v>
      </c>
      <c r="K863" s="296"/>
      <c r="L863" s="296"/>
      <c r="M863" s="536">
        <v>1061932.5771484664</v>
      </c>
      <c r="N863" s="530">
        <v>1074880.6849563499</v>
      </c>
      <c r="O863" s="537">
        <v>1141329.0607790221</v>
      </c>
    </row>
    <row r="864" spans="1:15">
      <c r="A864" s="227">
        <v>861</v>
      </c>
      <c r="B864" s="530">
        <v>1058111.7063673958</v>
      </c>
      <c r="C864" s="530">
        <v>1065404.1647010606</v>
      </c>
      <c r="D864" s="531">
        <v>1094985.9848002214</v>
      </c>
      <c r="J864" s="659">
        <v>1153494.3318764402</v>
      </c>
      <c r="K864" s="296"/>
      <c r="L864" s="296"/>
      <c r="M864" s="536">
        <v>1049376.1835395016</v>
      </c>
      <c r="N864" s="530">
        <v>1077919.8996286066</v>
      </c>
      <c r="O864" s="537">
        <v>1105488.5742031622</v>
      </c>
    </row>
    <row r="865" spans="1:15">
      <c r="A865" s="227">
        <v>862</v>
      </c>
      <c r="B865" s="530">
        <v>1065184.4341884898</v>
      </c>
      <c r="C865" s="530">
        <v>1095268.1632874671</v>
      </c>
      <c r="D865" s="531">
        <v>1118005.2563532889</v>
      </c>
      <c r="J865" s="659">
        <v>1047610.2626073051</v>
      </c>
      <c r="K865" s="296"/>
      <c r="L865" s="296"/>
      <c r="M865" s="536">
        <v>1055507.7687064144</v>
      </c>
      <c r="N865" s="530">
        <v>1107783.8982150131</v>
      </c>
      <c r="O865" s="537">
        <v>1128507.8457562297</v>
      </c>
    </row>
    <row r="866" spans="1:15">
      <c r="A866" s="227">
        <v>863</v>
      </c>
      <c r="B866" s="530">
        <v>1071533.634372174</v>
      </c>
      <c r="C866" s="530">
        <v>1080794.9655038826</v>
      </c>
      <c r="D866" s="531">
        <v>1126088.7188434491</v>
      </c>
      <c r="J866" s="659">
        <v>1053959.4627909893</v>
      </c>
      <c r="K866" s="296"/>
      <c r="L866" s="296"/>
      <c r="M866" s="536">
        <v>1076202.3310300598</v>
      </c>
      <c r="N866" s="530">
        <v>1093310.7004314286</v>
      </c>
      <c r="O866" s="537">
        <v>1136591.30824639</v>
      </c>
    </row>
    <row r="867" spans="1:15">
      <c r="A867" s="227">
        <v>864</v>
      </c>
      <c r="B867" s="530">
        <v>1051580.7931004562</v>
      </c>
      <c r="C867" s="530">
        <v>1098189.5347515116</v>
      </c>
      <c r="D867" s="531">
        <v>1106381.7552505967</v>
      </c>
      <c r="J867" s="659">
        <v>1034006.6215192714</v>
      </c>
      <c r="K867" s="296"/>
      <c r="L867" s="296"/>
      <c r="M867" s="536">
        <v>1066035.9983276946</v>
      </c>
      <c r="N867" s="530">
        <v>1110705.2696790576</v>
      </c>
      <c r="O867" s="537">
        <v>1116884.3446535375</v>
      </c>
    </row>
    <row r="868" spans="1:15">
      <c r="A868" s="227">
        <v>865</v>
      </c>
      <c r="B868" s="530">
        <v>1036753.3481665963</v>
      </c>
      <c r="C868" s="530">
        <v>1060845.1777391762</v>
      </c>
      <c r="D868" s="531">
        <v>1116654.5148957898</v>
      </c>
      <c r="J868" s="659">
        <v>1019179.1765854115</v>
      </c>
      <c r="K868" s="296"/>
      <c r="L868" s="296"/>
      <c r="M868" s="536">
        <v>1068779.7584616127</v>
      </c>
      <c r="N868" s="530">
        <v>1073360.9126667222</v>
      </c>
      <c r="O868" s="537">
        <v>1127157.1042987306</v>
      </c>
    </row>
    <row r="869" spans="1:15">
      <c r="A869" s="227">
        <v>866</v>
      </c>
      <c r="B869" s="530">
        <v>1058061.7548646175</v>
      </c>
      <c r="C869" s="530">
        <v>1064219.6369501788</v>
      </c>
      <c r="D869" s="531">
        <v>1110306.9749148721</v>
      </c>
      <c r="J869" s="659">
        <v>1040487.5832834328</v>
      </c>
      <c r="K869" s="296"/>
      <c r="L869" s="296"/>
      <c r="M869" s="536">
        <v>1045459.7214042116</v>
      </c>
      <c r="N869" s="530">
        <v>1076735.3718777248</v>
      </c>
      <c r="O869" s="537">
        <v>1120809.5643178129</v>
      </c>
    </row>
    <row r="870" spans="1:15">
      <c r="A870" s="227">
        <v>867</v>
      </c>
      <c r="B870" s="530">
        <v>1053706.9596499943</v>
      </c>
      <c r="C870" s="530">
        <v>1088779.4570066421</v>
      </c>
      <c r="D870" s="531">
        <v>1127289.7680890188</v>
      </c>
      <c r="J870" s="659">
        <v>1036132.7880688095</v>
      </c>
      <c r="K870" s="296"/>
      <c r="L870" s="296"/>
      <c r="M870" s="536">
        <v>1041426.1915942758</v>
      </c>
      <c r="N870" s="530">
        <v>1101295.1919341881</v>
      </c>
      <c r="O870" s="537">
        <v>1137792.3574919596</v>
      </c>
    </row>
    <row r="871" spans="1:15">
      <c r="A871" s="227">
        <v>868</v>
      </c>
      <c r="B871" s="530">
        <v>1042715.0171484406</v>
      </c>
      <c r="C871" s="530">
        <v>1095368.8147284298</v>
      </c>
      <c r="D871" s="531">
        <v>1117230.934007697</v>
      </c>
      <c r="J871" s="659">
        <v>1025140.8455672559</v>
      </c>
      <c r="K871" s="296"/>
      <c r="L871" s="296"/>
      <c r="M871" s="536">
        <v>1029407.3113819213</v>
      </c>
      <c r="N871" s="530">
        <v>1107884.5496559758</v>
      </c>
      <c r="O871" s="537">
        <v>1127733.5234106379</v>
      </c>
    </row>
    <row r="872" spans="1:15">
      <c r="A872" s="227">
        <v>869</v>
      </c>
      <c r="B872" s="530">
        <v>1045189.4745027618</v>
      </c>
      <c r="C872" s="530">
        <v>1065619.836427198</v>
      </c>
      <c r="D872" s="531">
        <v>1099994.728090863</v>
      </c>
      <c r="J872" s="659">
        <v>1027615.3029215771</v>
      </c>
      <c r="K872" s="296"/>
      <c r="L872" s="296"/>
      <c r="M872" s="536">
        <v>1044217.9787193484</v>
      </c>
      <c r="N872" s="530">
        <v>1078135.571354744</v>
      </c>
      <c r="O872" s="537">
        <v>1110497.3174938038</v>
      </c>
    </row>
    <row r="873" spans="1:15">
      <c r="A873" s="227">
        <v>870</v>
      </c>
      <c r="B873" s="530">
        <v>1050596.6771546514</v>
      </c>
      <c r="C873" s="530">
        <v>1065840.8719239284</v>
      </c>
      <c r="D873" s="531">
        <v>1119457.2205809487</v>
      </c>
      <c r="J873" s="659">
        <v>1033022.5055734667</v>
      </c>
      <c r="K873" s="296"/>
      <c r="L873" s="296"/>
      <c r="M873" s="536">
        <v>1032887.3729034076</v>
      </c>
      <c r="N873" s="530">
        <v>1078356.6068514744</v>
      </c>
      <c r="O873" s="537">
        <v>1129959.8099838896</v>
      </c>
    </row>
    <row r="874" spans="1:15">
      <c r="A874" s="227">
        <v>871</v>
      </c>
      <c r="B874" s="530">
        <v>1058111.7063673958</v>
      </c>
      <c r="C874" s="530">
        <v>1116593.7546269428</v>
      </c>
      <c r="D874" s="531">
        <v>1099693.9413153387</v>
      </c>
      <c r="J874" s="659">
        <v>1068093.9573182217</v>
      </c>
      <c r="K874" s="296"/>
      <c r="L874" s="296"/>
      <c r="M874" s="536">
        <v>1051470.8265036643</v>
      </c>
      <c r="N874" s="530">
        <v>1129109.4895544888</v>
      </c>
      <c r="O874" s="537">
        <v>1110196.5307182795</v>
      </c>
    </row>
    <row r="875" spans="1:15">
      <c r="A875" s="227">
        <v>872</v>
      </c>
      <c r="B875" s="530">
        <v>1059221.4729255654</v>
      </c>
      <c r="C875" s="530">
        <v>1059792.6147937835</v>
      </c>
      <c r="D875" s="531">
        <v>1103473.9736574918</v>
      </c>
      <c r="J875" s="659">
        <v>1041647.3013443807</v>
      </c>
      <c r="K875" s="296"/>
      <c r="L875" s="296"/>
      <c r="M875" s="536">
        <v>1039734.5585471549</v>
      </c>
      <c r="N875" s="530">
        <v>1072308.3497213295</v>
      </c>
      <c r="O875" s="537">
        <v>1113976.5630604327</v>
      </c>
    </row>
    <row r="876" spans="1:15">
      <c r="A876" s="227">
        <v>873</v>
      </c>
      <c r="B876" s="530">
        <v>1050988.7268357889</v>
      </c>
      <c r="C876" s="530">
        <v>1057751.9928255561</v>
      </c>
      <c r="D876" s="531">
        <v>1122337.3279822089</v>
      </c>
      <c r="J876" s="659">
        <v>1033414.5552546042</v>
      </c>
      <c r="K876" s="296"/>
      <c r="L876" s="296"/>
      <c r="M876" s="536">
        <v>1039982.1270106293</v>
      </c>
      <c r="N876" s="530">
        <v>1070267.7277531021</v>
      </c>
      <c r="O876" s="537">
        <v>1132839.9173851497</v>
      </c>
    </row>
    <row r="877" spans="1:15">
      <c r="A877" s="227">
        <v>874</v>
      </c>
      <c r="B877" s="530">
        <v>1043856.3674232952</v>
      </c>
      <c r="C877" s="530">
        <v>1076375.1366135264</v>
      </c>
      <c r="D877" s="531">
        <v>1092851.3836147198</v>
      </c>
      <c r="J877" s="659">
        <v>1026282.1958421104</v>
      </c>
      <c r="K877" s="296"/>
      <c r="L877" s="296"/>
      <c r="M877" s="536">
        <v>1036001.8754167064</v>
      </c>
      <c r="N877" s="530">
        <v>1088890.8715410724</v>
      </c>
      <c r="O877" s="537">
        <v>1103353.9730176607</v>
      </c>
    </row>
    <row r="878" spans="1:15">
      <c r="A878" s="227">
        <v>875</v>
      </c>
      <c r="B878" s="530">
        <v>1040093.6721003734</v>
      </c>
      <c r="C878" s="530">
        <v>1070280.9495113047</v>
      </c>
      <c r="D878" s="531">
        <v>1109669.8359949957</v>
      </c>
      <c r="J878" s="659">
        <v>1022519.5005191887</v>
      </c>
      <c r="K878" s="296"/>
      <c r="L878" s="296"/>
      <c r="M878" s="536">
        <v>1068877.4233100193</v>
      </c>
      <c r="N878" s="530">
        <v>1082796.6844388507</v>
      </c>
      <c r="O878" s="537">
        <v>1120172.4253979365</v>
      </c>
    </row>
    <row r="879" spans="1:15">
      <c r="A879" s="227">
        <v>876</v>
      </c>
      <c r="B879" s="530">
        <v>1059220.8379859603</v>
      </c>
      <c r="C879" s="530">
        <v>1096921.1216093684</v>
      </c>
      <c r="D879" s="531">
        <v>1113642.9808225662</v>
      </c>
      <c r="J879" s="659">
        <v>1041646.6664047756</v>
      </c>
      <c r="K879" s="296"/>
      <c r="L879" s="296"/>
      <c r="M879" s="536">
        <v>1044088.2920490239</v>
      </c>
      <c r="N879" s="530">
        <v>1109436.8565369144</v>
      </c>
      <c r="O879" s="537">
        <v>1124145.570225507</v>
      </c>
    </row>
    <row r="880" spans="1:15">
      <c r="A880" s="227">
        <v>877</v>
      </c>
      <c r="B880" s="530">
        <v>1076936.0738804489</v>
      </c>
      <c r="C880" s="530">
        <v>1068045.6086023075</v>
      </c>
      <c r="D880" s="531">
        <v>1102265.0541241448</v>
      </c>
      <c r="J880" s="659">
        <v>1059361.9022992642</v>
      </c>
      <c r="K880" s="296"/>
      <c r="L880" s="296"/>
      <c r="M880" s="536">
        <v>1036724.6746184276</v>
      </c>
      <c r="N880" s="530">
        <v>1080561.3435298535</v>
      </c>
      <c r="O880" s="537">
        <v>1112767.6435270857</v>
      </c>
    </row>
    <row r="881" spans="1:15">
      <c r="A881" s="227">
        <v>878</v>
      </c>
      <c r="B881" s="530">
        <v>1054511.1277897705</v>
      </c>
      <c r="C881" s="530">
        <v>1072993.1522879892</v>
      </c>
      <c r="D881" s="531">
        <v>1117591.7366456268</v>
      </c>
      <c r="J881" s="659">
        <v>1036936.9562085858</v>
      </c>
      <c r="K881" s="296"/>
      <c r="L881" s="296"/>
      <c r="M881" s="536">
        <v>1044408.3248443053</v>
      </c>
      <c r="N881" s="530">
        <v>1085508.8872155352</v>
      </c>
      <c r="O881" s="537">
        <v>1128094.3260485677</v>
      </c>
    </row>
    <row r="882" spans="1:15">
      <c r="A882" s="227">
        <v>879</v>
      </c>
      <c r="B882" s="530">
        <v>1059795.3501568327</v>
      </c>
      <c r="C882" s="530">
        <v>1080304.4709855535</v>
      </c>
      <c r="D882" s="531">
        <v>1094440.9776877167</v>
      </c>
      <c r="J882" s="659">
        <v>1042221.178575648</v>
      </c>
      <c r="K882" s="296"/>
      <c r="L882" s="296"/>
      <c r="M882" s="536">
        <v>1044564.3546730499</v>
      </c>
      <c r="N882" s="530">
        <v>1092820.2059130995</v>
      </c>
      <c r="O882" s="537">
        <v>1104943.5670906575</v>
      </c>
    </row>
    <row r="883" spans="1:15">
      <c r="A883" s="227">
        <v>880</v>
      </c>
      <c r="B883" s="530">
        <v>1053693.5689157529</v>
      </c>
      <c r="C883" s="530">
        <v>1070620.5369388252</v>
      </c>
      <c r="D883" s="531">
        <v>1101900.0116386914</v>
      </c>
      <c r="J883" s="659">
        <v>1036119.3973345682</v>
      </c>
      <c r="K883" s="296"/>
      <c r="L883" s="296"/>
      <c r="M883" s="536">
        <v>1058474.3265426354</v>
      </c>
      <c r="N883" s="530">
        <v>1083136.2718663712</v>
      </c>
      <c r="O883" s="537">
        <v>1112402.6010416322</v>
      </c>
    </row>
    <row r="884" spans="1:15">
      <c r="A884" s="227">
        <v>881</v>
      </c>
      <c r="B884" s="530">
        <v>1058111.7063673958</v>
      </c>
      <c r="C884" s="530">
        <v>1068549.8272697215</v>
      </c>
      <c r="D884" s="531">
        <v>1086019.0162645576</v>
      </c>
      <c r="J884" s="659">
        <v>1074151.5607179115</v>
      </c>
      <c r="K884" s="296"/>
      <c r="L884" s="296"/>
      <c r="M884" s="536">
        <v>1043067.2875448165</v>
      </c>
      <c r="N884" s="530">
        <v>1081065.5621972675</v>
      </c>
      <c r="O884" s="537">
        <v>1096521.6056674984</v>
      </c>
    </row>
    <row r="885" spans="1:15">
      <c r="A885" s="227">
        <v>882</v>
      </c>
      <c r="B885" s="530">
        <v>1062570.064768946</v>
      </c>
      <c r="C885" s="530">
        <v>1069469.8605380433</v>
      </c>
      <c r="D885" s="531">
        <v>1127510.1066628785</v>
      </c>
      <c r="J885" s="659">
        <v>1044995.8931877613</v>
      </c>
      <c r="K885" s="296"/>
      <c r="L885" s="296"/>
      <c r="M885" s="536">
        <v>1051854.0997535209</v>
      </c>
      <c r="N885" s="530">
        <v>1081985.5954655893</v>
      </c>
      <c r="O885" s="537">
        <v>1138012.6960658194</v>
      </c>
    </row>
    <row r="886" spans="1:15">
      <c r="A886" s="227">
        <v>883</v>
      </c>
      <c r="B886" s="530">
        <v>1053540.2845105443</v>
      </c>
      <c r="C886" s="530">
        <v>1105183.0557335715</v>
      </c>
      <c r="D886" s="531">
        <v>1110926.5274648343</v>
      </c>
      <c r="J886" s="659">
        <v>1035966.1129293595</v>
      </c>
      <c r="K886" s="296"/>
      <c r="L886" s="296"/>
      <c r="M886" s="536">
        <v>1039420.2031229374</v>
      </c>
      <c r="N886" s="530">
        <v>1117698.7906611175</v>
      </c>
      <c r="O886" s="537">
        <v>1121429.1168677751</v>
      </c>
    </row>
    <row r="887" spans="1:15">
      <c r="A887" s="227">
        <v>884</v>
      </c>
      <c r="B887" s="530">
        <v>1058111.7063673958</v>
      </c>
      <c r="C887" s="530">
        <v>1080241.5779192052</v>
      </c>
      <c r="D887" s="531">
        <v>1110911.5477785603</v>
      </c>
      <c r="J887" s="659">
        <v>1064429.7098084013</v>
      </c>
      <c r="K887" s="296"/>
      <c r="L887" s="296"/>
      <c r="M887" s="536">
        <v>1060776.6908211363</v>
      </c>
      <c r="N887" s="530">
        <v>1092757.3128467512</v>
      </c>
      <c r="O887" s="537">
        <v>1121414.1371815011</v>
      </c>
    </row>
    <row r="888" spans="1:15">
      <c r="A888" s="227">
        <v>885</v>
      </c>
      <c r="B888" s="530">
        <v>1047276.117432863</v>
      </c>
      <c r="C888" s="530">
        <v>1065948.0931942998</v>
      </c>
      <c r="D888" s="531">
        <v>1112597.4391586634</v>
      </c>
      <c r="J888" s="659">
        <v>1029701.9458516783</v>
      </c>
      <c r="K888" s="296"/>
      <c r="L888" s="296"/>
      <c r="M888" s="536">
        <v>1030726.3188799467</v>
      </c>
      <c r="N888" s="530">
        <v>1078463.8281218458</v>
      </c>
      <c r="O888" s="537">
        <v>1123100.0285616042</v>
      </c>
    </row>
    <row r="889" spans="1:15">
      <c r="A889" s="227">
        <v>886</v>
      </c>
      <c r="B889" s="530">
        <v>1076175.2130500041</v>
      </c>
      <c r="C889" s="530">
        <v>1081167.233304281</v>
      </c>
      <c r="D889" s="531">
        <v>1121435.3038318721</v>
      </c>
      <c r="J889" s="659">
        <v>1058601.0414688194</v>
      </c>
      <c r="K889" s="296"/>
      <c r="L889" s="296"/>
      <c r="M889" s="536">
        <v>1029131.8493399891</v>
      </c>
      <c r="N889" s="530">
        <v>1093682.968231827</v>
      </c>
      <c r="O889" s="537">
        <v>1131937.8932348129</v>
      </c>
    </row>
    <row r="890" spans="1:15">
      <c r="A890" s="227">
        <v>887</v>
      </c>
      <c r="B890" s="530">
        <v>1058111.7063673958</v>
      </c>
      <c r="C890" s="530">
        <v>1056057.335161513</v>
      </c>
      <c r="D890" s="531">
        <v>1119838.5728401027</v>
      </c>
      <c r="J890" s="659">
        <v>1064510.8512348977</v>
      </c>
      <c r="K890" s="296"/>
      <c r="L890" s="296"/>
      <c r="M890" s="536">
        <v>1080832.9873684768</v>
      </c>
      <c r="N890" s="530">
        <v>1068573.070089059</v>
      </c>
      <c r="O890" s="537">
        <v>1130341.1622430435</v>
      </c>
    </row>
    <row r="891" spans="1:15">
      <c r="A891" s="227">
        <v>888</v>
      </c>
      <c r="B891" s="530">
        <v>1069131.0143916991</v>
      </c>
      <c r="C891" s="530">
        <v>1071480.5412304571</v>
      </c>
      <c r="D891" s="531">
        <v>1100681.953166472</v>
      </c>
      <c r="J891" s="659">
        <v>1051556.8428105144</v>
      </c>
      <c r="K891" s="296"/>
      <c r="L891" s="296"/>
      <c r="M891" s="536">
        <v>1045624.4217251863</v>
      </c>
      <c r="N891" s="530">
        <v>1083996.2761580031</v>
      </c>
      <c r="O891" s="537">
        <v>1111184.5425694128</v>
      </c>
    </row>
    <row r="892" spans="1:15">
      <c r="A892" s="227">
        <v>889</v>
      </c>
      <c r="B892" s="530">
        <v>1049197.1592734789</v>
      </c>
      <c r="C892" s="530">
        <v>1072976.3174483753</v>
      </c>
      <c r="D892" s="531">
        <v>1106285.924037074</v>
      </c>
      <c r="J892" s="659">
        <v>1031622.9876922942</v>
      </c>
      <c r="K892" s="296"/>
      <c r="L892" s="296"/>
      <c r="M892" s="536">
        <v>1045900.1308520461</v>
      </c>
      <c r="N892" s="530">
        <v>1085492.0523759213</v>
      </c>
      <c r="O892" s="537">
        <v>1116788.5134400148</v>
      </c>
    </row>
    <row r="893" spans="1:15">
      <c r="A893" s="227">
        <v>890</v>
      </c>
      <c r="B893" s="530">
        <v>1032355.9699736387</v>
      </c>
      <c r="C893" s="530">
        <v>1084019.0767616292</v>
      </c>
      <c r="D893" s="531">
        <v>1112062.8554184346</v>
      </c>
      <c r="J893" s="659">
        <v>1014781.7983924539</v>
      </c>
      <c r="K893" s="296"/>
      <c r="L893" s="296"/>
      <c r="M893" s="536">
        <v>1036842.0717409999</v>
      </c>
      <c r="N893" s="530">
        <v>1096534.8116891752</v>
      </c>
      <c r="O893" s="537">
        <v>1122565.4448213754</v>
      </c>
    </row>
    <row r="894" spans="1:15">
      <c r="A894" s="227">
        <v>891</v>
      </c>
      <c r="B894" s="530">
        <v>1065193.8327238471</v>
      </c>
      <c r="C894" s="530">
        <v>1074560.1234059685</v>
      </c>
      <c r="D894" s="531">
        <v>1103115.8345530292</v>
      </c>
      <c r="J894" s="659">
        <v>1047619.6611426624</v>
      </c>
      <c r="K894" s="296"/>
      <c r="L894" s="296"/>
      <c r="M894" s="536">
        <v>1023391.4488092581</v>
      </c>
      <c r="N894" s="530">
        <v>1087075.8583335145</v>
      </c>
      <c r="O894" s="537">
        <v>1113618.42395597</v>
      </c>
    </row>
    <row r="895" spans="1:15">
      <c r="A895" s="227">
        <v>892</v>
      </c>
      <c r="B895" s="530">
        <v>1035868.3587695158</v>
      </c>
      <c r="C895" s="530">
        <v>1100374.5947761214</v>
      </c>
      <c r="D895" s="531">
        <v>1097215.5745708439</v>
      </c>
      <c r="J895" s="659">
        <v>1018294.187188331</v>
      </c>
      <c r="K895" s="296"/>
      <c r="L895" s="296"/>
      <c r="M895" s="536">
        <v>1019131.7675205322</v>
      </c>
      <c r="N895" s="530">
        <v>1112890.3297036674</v>
      </c>
      <c r="O895" s="537">
        <v>1107718.1639737848</v>
      </c>
    </row>
    <row r="896" spans="1:15">
      <c r="A896" s="227">
        <v>893</v>
      </c>
      <c r="B896" s="530">
        <v>1069643.2913397632</v>
      </c>
      <c r="C896" s="530">
        <v>1068880.9006123254</v>
      </c>
      <c r="D896" s="531">
        <v>1099576.7829204085</v>
      </c>
      <c r="J896" s="659">
        <v>1052069.1197585785</v>
      </c>
      <c r="K896" s="296"/>
      <c r="L896" s="296"/>
      <c r="M896" s="536">
        <v>1034658.9991788915</v>
      </c>
      <c r="N896" s="530">
        <v>1081396.6355398714</v>
      </c>
      <c r="O896" s="537">
        <v>1110079.3723233494</v>
      </c>
    </row>
    <row r="897" spans="1:15">
      <c r="A897" s="227">
        <v>894</v>
      </c>
      <c r="B897" s="530">
        <v>1070863.6407757259</v>
      </c>
      <c r="C897" s="530">
        <v>1089068.7689299318</v>
      </c>
      <c r="D897" s="531">
        <v>1133895.5793755075</v>
      </c>
      <c r="J897" s="659">
        <v>1053289.4691945412</v>
      </c>
      <c r="K897" s="296"/>
      <c r="L897" s="296"/>
      <c r="M897" s="536">
        <v>1056650.9361745813</v>
      </c>
      <c r="N897" s="530">
        <v>1101584.5038574778</v>
      </c>
      <c r="O897" s="537">
        <v>1144398.1687784484</v>
      </c>
    </row>
    <row r="898" spans="1:15">
      <c r="A898" s="227">
        <v>895</v>
      </c>
      <c r="B898" s="530">
        <v>1054206.2365193793</v>
      </c>
      <c r="C898" s="530">
        <v>1101047.3190668903</v>
      </c>
      <c r="D898" s="531">
        <v>1142639.2647508981</v>
      </c>
      <c r="J898" s="659">
        <v>1036632.0649381946</v>
      </c>
      <c r="K898" s="296"/>
      <c r="L898" s="296"/>
      <c r="M898" s="536">
        <v>1036947.1771825904</v>
      </c>
      <c r="N898" s="530">
        <v>1113563.0539944363</v>
      </c>
      <c r="O898" s="537">
        <v>1153141.8541538389</v>
      </c>
    </row>
    <row r="899" spans="1:15">
      <c r="A899" s="227">
        <v>896</v>
      </c>
      <c r="B899" s="530">
        <v>1048669.9315549177</v>
      </c>
      <c r="C899" s="530">
        <v>1082859.490515182</v>
      </c>
      <c r="D899" s="531">
        <v>1103791.7964399529</v>
      </c>
      <c r="J899" s="659">
        <v>1031095.759973733</v>
      </c>
      <c r="K899" s="296"/>
      <c r="L899" s="296"/>
      <c r="M899" s="536">
        <v>1028354.0606480761</v>
      </c>
      <c r="N899" s="530">
        <v>1095375.225442728</v>
      </c>
      <c r="O899" s="537">
        <v>1114294.3858428937</v>
      </c>
    </row>
    <row r="900" spans="1:15">
      <c r="A900" s="227">
        <v>897</v>
      </c>
      <c r="B900" s="530">
        <v>1044376.6729018742</v>
      </c>
      <c r="C900" s="530">
        <v>1082519.8558015728</v>
      </c>
      <c r="D900" s="531">
        <v>1124113.8566752232</v>
      </c>
      <c r="J900" s="659">
        <v>1026802.5013206895</v>
      </c>
      <c r="K900" s="296"/>
      <c r="L900" s="296"/>
      <c r="M900" s="536">
        <v>1049269.5995037854</v>
      </c>
      <c r="N900" s="530">
        <v>1095035.5907291188</v>
      </c>
      <c r="O900" s="537">
        <v>1134616.446078164</v>
      </c>
    </row>
    <row r="901" spans="1:15">
      <c r="A901" s="227">
        <v>898</v>
      </c>
      <c r="B901" s="530">
        <v>1067581.0379455257</v>
      </c>
      <c r="C901" s="530">
        <v>1078863.6641939564</v>
      </c>
      <c r="D901" s="531">
        <v>1113831.6514609337</v>
      </c>
      <c r="J901" s="659">
        <v>1050006.866364341</v>
      </c>
      <c r="K901" s="296"/>
      <c r="L901" s="296"/>
      <c r="M901" s="536">
        <v>1062880.2606502082</v>
      </c>
      <c r="N901" s="530">
        <v>1091379.3991215024</v>
      </c>
      <c r="O901" s="537">
        <v>1124334.2408638746</v>
      </c>
    </row>
    <row r="902" spans="1:15">
      <c r="A902" s="227">
        <v>899</v>
      </c>
      <c r="B902" s="530">
        <v>1071373.736457115</v>
      </c>
      <c r="C902" s="530">
        <v>1048942.545381289</v>
      </c>
      <c r="D902" s="531">
        <v>1113364.77932601</v>
      </c>
      <c r="J902" s="659">
        <v>1053799.5648759303</v>
      </c>
      <c r="K902" s="296"/>
      <c r="L902" s="296"/>
      <c r="M902" s="536">
        <v>1051255.7494122249</v>
      </c>
      <c r="N902" s="530">
        <v>1061458.280308835</v>
      </c>
      <c r="O902" s="537">
        <v>1123867.3687289509</v>
      </c>
    </row>
    <row r="903" spans="1:15">
      <c r="A903" s="227">
        <v>900</v>
      </c>
      <c r="B903" s="530">
        <v>1064066.3237184796</v>
      </c>
      <c r="C903" s="530">
        <v>1083417.3345060404</v>
      </c>
      <c r="D903" s="531">
        <v>1126715.8460124808</v>
      </c>
      <c r="J903" s="659">
        <v>1046492.1521372949</v>
      </c>
      <c r="K903" s="296"/>
      <c r="L903" s="296"/>
      <c r="M903" s="536">
        <v>1034839.2631665714</v>
      </c>
      <c r="N903" s="530">
        <v>1095933.0694335864</v>
      </c>
      <c r="O903" s="537">
        <v>1137218.4354154216</v>
      </c>
    </row>
    <row r="904" spans="1:15">
      <c r="A904" s="227">
        <v>901</v>
      </c>
      <c r="B904" s="530">
        <v>1072779.4317093594</v>
      </c>
      <c r="C904" s="530">
        <v>1095457.5640979095</v>
      </c>
      <c r="D904" s="531">
        <v>1113570.7877216479</v>
      </c>
      <c r="J904" s="659">
        <v>1055205.2601281747</v>
      </c>
      <c r="K904" s="296"/>
      <c r="L904" s="296"/>
      <c r="M904" s="536">
        <v>1048907.01965146</v>
      </c>
      <c r="N904" s="530">
        <v>1107973.2990254555</v>
      </c>
      <c r="O904" s="537">
        <v>1124073.3771245887</v>
      </c>
    </row>
    <row r="905" spans="1:15">
      <c r="A905" s="227">
        <v>902</v>
      </c>
      <c r="B905" s="530">
        <v>1058641.3259901097</v>
      </c>
      <c r="C905" s="530">
        <v>1059247.5296061931</v>
      </c>
      <c r="D905" s="531">
        <v>1103889.9994126686</v>
      </c>
      <c r="J905" s="659">
        <v>1041067.154408925</v>
      </c>
      <c r="K905" s="296"/>
      <c r="L905" s="296"/>
      <c r="M905" s="536">
        <v>1038788.3205700868</v>
      </c>
      <c r="N905" s="530">
        <v>1071763.2645337391</v>
      </c>
      <c r="O905" s="537">
        <v>1114392.5888156095</v>
      </c>
    </row>
    <row r="906" spans="1:15">
      <c r="A906" s="227">
        <v>903</v>
      </c>
      <c r="B906" s="530">
        <v>1058111.7063673958</v>
      </c>
      <c r="C906" s="530">
        <v>1062710.9015828546</v>
      </c>
      <c r="D906" s="531">
        <v>1125160.191518364</v>
      </c>
      <c r="J906" s="659">
        <v>1066473.8095437705</v>
      </c>
      <c r="K906" s="296"/>
      <c r="L906" s="296"/>
      <c r="M906" s="536">
        <v>1034115.0169919067</v>
      </c>
      <c r="N906" s="530">
        <v>1075226.6365104006</v>
      </c>
      <c r="O906" s="537">
        <v>1135662.7809213048</v>
      </c>
    </row>
    <row r="907" spans="1:15">
      <c r="A907" s="227">
        <v>904</v>
      </c>
      <c r="B907" s="530">
        <v>1061848.8783109428</v>
      </c>
      <c r="C907" s="530">
        <v>1058887.2784996114</v>
      </c>
      <c r="D907" s="531">
        <v>1097667.2854285066</v>
      </c>
      <c r="J907" s="659">
        <v>1044274.7067297581</v>
      </c>
      <c r="K907" s="296"/>
      <c r="L907" s="296"/>
      <c r="M907" s="536">
        <v>1040331.1785864935</v>
      </c>
      <c r="N907" s="530">
        <v>1071403.0134271574</v>
      </c>
      <c r="O907" s="537">
        <v>1108169.8748314474</v>
      </c>
    </row>
    <row r="908" spans="1:15">
      <c r="A908" s="227">
        <v>905</v>
      </c>
      <c r="B908" s="530">
        <v>1058111.7063673958</v>
      </c>
      <c r="C908" s="530">
        <v>1078423.2820526499</v>
      </c>
      <c r="D908" s="531">
        <v>1124191.0094675848</v>
      </c>
      <c r="J908" s="659">
        <v>1070902.3725974278</v>
      </c>
      <c r="K908" s="296"/>
      <c r="L908" s="296"/>
      <c r="M908" s="536">
        <v>1047607.597215394</v>
      </c>
      <c r="N908" s="530">
        <v>1090939.0169801959</v>
      </c>
      <c r="O908" s="537">
        <v>1134693.5988705256</v>
      </c>
    </row>
    <row r="909" spans="1:15">
      <c r="A909" s="227">
        <v>906</v>
      </c>
      <c r="B909" s="530">
        <v>1058111.7063673958</v>
      </c>
      <c r="C909" s="530">
        <v>1076328.7766788634</v>
      </c>
      <c r="D909" s="531">
        <v>1125707.0475742912</v>
      </c>
      <c r="J909" s="659">
        <v>1067924.8530133814</v>
      </c>
      <c r="K909" s="296"/>
      <c r="L909" s="296"/>
      <c r="M909" s="536">
        <v>1042096.8313854774</v>
      </c>
      <c r="N909" s="530">
        <v>1088844.5116064094</v>
      </c>
      <c r="O909" s="537">
        <v>1136209.6369772321</v>
      </c>
    </row>
    <row r="910" spans="1:15">
      <c r="A910" s="227">
        <v>907</v>
      </c>
      <c r="B910" s="530">
        <v>1069693.1752799167</v>
      </c>
      <c r="C910" s="530">
        <v>1086283.7674795124</v>
      </c>
      <c r="D910" s="531">
        <v>1106132.818451222</v>
      </c>
      <c r="J910" s="659">
        <v>1052119.003698732</v>
      </c>
      <c r="K910" s="296"/>
      <c r="L910" s="296"/>
      <c r="M910" s="536">
        <v>1026474.3779594671</v>
      </c>
      <c r="N910" s="530">
        <v>1098799.5024070584</v>
      </c>
      <c r="O910" s="537">
        <v>1116635.4078541629</v>
      </c>
    </row>
    <row r="911" spans="1:15">
      <c r="A911" s="227">
        <v>908</v>
      </c>
      <c r="B911" s="530">
        <v>1058358.712147169</v>
      </c>
      <c r="C911" s="530">
        <v>1094096.4150066169</v>
      </c>
      <c r="D911" s="531">
        <v>1090040.9872903596</v>
      </c>
      <c r="J911" s="659">
        <v>1040784.5405659843</v>
      </c>
      <c r="K911" s="296"/>
      <c r="L911" s="296"/>
      <c r="M911" s="536">
        <v>1048693.7817613939</v>
      </c>
      <c r="N911" s="530">
        <v>1106612.1499341629</v>
      </c>
      <c r="O911" s="537">
        <v>1100543.5766933004</v>
      </c>
    </row>
    <row r="912" spans="1:15">
      <c r="A912" s="227">
        <v>909</v>
      </c>
      <c r="B912" s="530">
        <v>1068623.2604113386</v>
      </c>
      <c r="C912" s="530">
        <v>1090762.2809752359</v>
      </c>
      <c r="D912" s="531">
        <v>1115299.5339062705</v>
      </c>
      <c r="J912" s="659">
        <v>1051049.0888301539</v>
      </c>
      <c r="K912" s="296"/>
      <c r="L912" s="296"/>
      <c r="M912" s="536">
        <v>1062720.3360586914</v>
      </c>
      <c r="N912" s="530">
        <v>1103278.0159027819</v>
      </c>
      <c r="O912" s="537">
        <v>1125802.1233092113</v>
      </c>
    </row>
    <row r="913" spans="1:15">
      <c r="A913" s="227">
        <v>910</v>
      </c>
      <c r="B913" s="530">
        <v>1057521.2595163349</v>
      </c>
      <c r="C913" s="530">
        <v>1073048.2969174841</v>
      </c>
      <c r="D913" s="531">
        <v>1113083.9862596137</v>
      </c>
      <c r="J913" s="659">
        <v>1039947.0879351501</v>
      </c>
      <c r="K913" s="296"/>
      <c r="L913" s="296"/>
      <c r="M913" s="536">
        <v>1048236.125974377</v>
      </c>
      <c r="N913" s="530">
        <v>1085564.0318450301</v>
      </c>
      <c r="O913" s="537">
        <v>1123586.5756625545</v>
      </c>
    </row>
    <row r="914" spans="1:15">
      <c r="A914" s="227">
        <v>911</v>
      </c>
      <c r="B914" s="530">
        <v>1053019.3651613162</v>
      </c>
      <c r="C914" s="530">
        <v>1076984.9638303802</v>
      </c>
      <c r="D914" s="531">
        <v>1106694.2977632759</v>
      </c>
      <c r="J914" s="659">
        <v>1035445.1935801315</v>
      </c>
      <c r="K914" s="296"/>
      <c r="L914" s="296"/>
      <c r="M914" s="536">
        <v>1044557.6203387906</v>
      </c>
      <c r="N914" s="530">
        <v>1089500.6987579262</v>
      </c>
      <c r="O914" s="537">
        <v>1117196.8871662167</v>
      </c>
    </row>
    <row r="915" spans="1:15">
      <c r="A915" s="227">
        <v>912</v>
      </c>
      <c r="B915" s="530">
        <v>1078477.4612306138</v>
      </c>
      <c r="C915" s="530">
        <v>1073737.2247599564</v>
      </c>
      <c r="D915" s="531">
        <v>1120297.489634996</v>
      </c>
      <c r="J915" s="659">
        <v>1060903.289649429</v>
      </c>
      <c r="K915" s="296"/>
      <c r="L915" s="296"/>
      <c r="M915" s="536">
        <v>1030611.9758564748</v>
      </c>
      <c r="N915" s="530">
        <v>1086252.9596875024</v>
      </c>
      <c r="O915" s="537">
        <v>1130800.0790379369</v>
      </c>
    </row>
    <row r="916" spans="1:15">
      <c r="A916" s="227">
        <v>913</v>
      </c>
      <c r="B916" s="530">
        <v>1048254.6331582508</v>
      </c>
      <c r="C916" s="530">
        <v>1064522.1583755424</v>
      </c>
      <c r="D916" s="531">
        <v>1121491.2737315083</v>
      </c>
      <c r="J916" s="659">
        <v>1030680.4615770661</v>
      </c>
      <c r="K916" s="296"/>
      <c r="L916" s="296"/>
      <c r="M916" s="536">
        <v>1053830.4706516836</v>
      </c>
      <c r="N916" s="530">
        <v>1077037.8933030884</v>
      </c>
      <c r="O916" s="537">
        <v>1131993.8631344491</v>
      </c>
    </row>
    <row r="917" spans="1:15">
      <c r="A917" s="227">
        <v>914</v>
      </c>
      <c r="B917" s="530">
        <v>1063755.1787640692</v>
      </c>
      <c r="C917" s="530">
        <v>1083162.0985942984</v>
      </c>
      <c r="D917" s="531">
        <v>1124474.9176369347</v>
      </c>
      <c r="J917" s="659">
        <v>1046181.0071828845</v>
      </c>
      <c r="K917" s="296"/>
      <c r="L917" s="296"/>
      <c r="M917" s="536">
        <v>1048363.0832322846</v>
      </c>
      <c r="N917" s="530">
        <v>1095677.8335218444</v>
      </c>
      <c r="O917" s="537">
        <v>1134977.5070398755</v>
      </c>
    </row>
    <row r="918" spans="1:15">
      <c r="A918" s="227">
        <v>915</v>
      </c>
      <c r="B918" s="530">
        <v>1052491.0537177629</v>
      </c>
      <c r="C918" s="530">
        <v>1093693.6328928771</v>
      </c>
      <c r="D918" s="531">
        <v>1102082.3434584937</v>
      </c>
      <c r="J918" s="659">
        <v>1034916.8821365782</v>
      </c>
      <c r="K918" s="296"/>
      <c r="L918" s="296"/>
      <c r="M918" s="536">
        <v>1045437.8790391439</v>
      </c>
      <c r="N918" s="530">
        <v>1106209.3678204231</v>
      </c>
      <c r="O918" s="537">
        <v>1112584.9328614345</v>
      </c>
    </row>
    <row r="919" spans="1:15">
      <c r="A919" s="227">
        <v>916</v>
      </c>
      <c r="B919" s="530">
        <v>1074350.4628787641</v>
      </c>
      <c r="C919" s="530">
        <v>1075648.512878126</v>
      </c>
      <c r="D919" s="531">
        <v>1101615.4557964334</v>
      </c>
      <c r="J919" s="659">
        <v>1056776.2912975794</v>
      </c>
      <c r="K919" s="296"/>
      <c r="L919" s="296"/>
      <c r="M919" s="536">
        <v>1044228.9500351368</v>
      </c>
      <c r="N919" s="530">
        <v>1088164.247805672</v>
      </c>
      <c r="O919" s="537">
        <v>1112118.0451993742</v>
      </c>
    </row>
    <row r="920" spans="1:15">
      <c r="A920" s="227">
        <v>917</v>
      </c>
      <c r="B920" s="530">
        <v>1057906.1784722072</v>
      </c>
      <c r="C920" s="530">
        <v>1095841.1847056502</v>
      </c>
      <c r="D920" s="531">
        <v>1113420.4578026372</v>
      </c>
      <c r="J920" s="659">
        <v>1040332.0068910224</v>
      </c>
      <c r="K920" s="296"/>
      <c r="L920" s="296"/>
      <c r="M920" s="536">
        <v>1063331.923140184</v>
      </c>
      <c r="N920" s="530">
        <v>1108356.9196331962</v>
      </c>
      <c r="O920" s="537">
        <v>1123923.0472055781</v>
      </c>
    </row>
    <row r="921" spans="1:15">
      <c r="A921" s="227">
        <v>918</v>
      </c>
      <c r="B921" s="530">
        <v>1063854.4794993333</v>
      </c>
      <c r="C921" s="530">
        <v>1091065.6511478592</v>
      </c>
      <c r="D921" s="531">
        <v>1137768.3653937038</v>
      </c>
      <c r="J921" s="659">
        <v>1046280.3079181486</v>
      </c>
      <c r="K921" s="296"/>
      <c r="L921" s="296"/>
      <c r="M921" s="536">
        <v>1055971.2227325053</v>
      </c>
      <c r="N921" s="530">
        <v>1103581.3860754052</v>
      </c>
      <c r="O921" s="537">
        <v>1148270.9547966446</v>
      </c>
    </row>
    <row r="922" spans="1:15">
      <c r="A922" s="227">
        <v>919</v>
      </c>
      <c r="B922" s="530">
        <v>1066585.010460363</v>
      </c>
      <c r="C922" s="530">
        <v>1097728.0962978345</v>
      </c>
      <c r="D922" s="531">
        <v>1111606.296079345</v>
      </c>
      <c r="J922" s="659">
        <v>1049010.8388791783</v>
      </c>
      <c r="K922" s="296"/>
      <c r="L922" s="296"/>
      <c r="M922" s="536">
        <v>1029033.6638024691</v>
      </c>
      <c r="N922" s="530">
        <v>1110243.8312253805</v>
      </c>
      <c r="O922" s="537">
        <v>1122108.8854822859</v>
      </c>
    </row>
    <row r="923" spans="1:15">
      <c r="A923" s="227">
        <v>920</v>
      </c>
      <c r="B923" s="530">
        <v>1064215.7871660949</v>
      </c>
      <c r="C923" s="530">
        <v>1065224.2008366429</v>
      </c>
      <c r="D923" s="531">
        <v>1107834.1013146369</v>
      </c>
      <c r="J923" s="659">
        <v>1046641.6155849101</v>
      </c>
      <c r="K923" s="296"/>
      <c r="L923" s="296"/>
      <c r="M923" s="536">
        <v>1039818.7817250462</v>
      </c>
      <c r="N923" s="530">
        <v>1077739.9357641889</v>
      </c>
      <c r="O923" s="537">
        <v>1118336.6907175777</v>
      </c>
    </row>
    <row r="924" spans="1:15">
      <c r="A924" s="227">
        <v>921</v>
      </c>
      <c r="B924" s="530">
        <v>1063733.0944621954</v>
      </c>
      <c r="C924" s="530">
        <v>1086142.1222651042</v>
      </c>
      <c r="D924" s="531">
        <v>1095831.5111954433</v>
      </c>
      <c r="J924" s="659">
        <v>1046158.9228810107</v>
      </c>
      <c r="K924" s="296"/>
      <c r="L924" s="296"/>
      <c r="M924" s="536">
        <v>1043940.1796695321</v>
      </c>
      <c r="N924" s="530">
        <v>1098657.8571926502</v>
      </c>
      <c r="O924" s="537">
        <v>1106334.1005983842</v>
      </c>
    </row>
    <row r="925" spans="1:15">
      <c r="A925" s="227">
        <v>922</v>
      </c>
      <c r="B925" s="530">
        <v>1079912.3087791125</v>
      </c>
      <c r="C925" s="530">
        <v>1099433.8258832442</v>
      </c>
      <c r="D925" s="531">
        <v>1092735.0663998856</v>
      </c>
      <c r="J925" s="659">
        <v>1062338.1371979278</v>
      </c>
      <c r="K925" s="296"/>
      <c r="L925" s="296"/>
      <c r="M925" s="536">
        <v>1038287.84860572</v>
      </c>
      <c r="N925" s="530">
        <v>1111949.5608107902</v>
      </c>
      <c r="O925" s="537">
        <v>1103237.6558028264</v>
      </c>
    </row>
    <row r="926" spans="1:15">
      <c r="A926" s="227">
        <v>923</v>
      </c>
      <c r="B926" s="530">
        <v>1078364.8554814451</v>
      </c>
      <c r="C926" s="530">
        <v>1091526.6355065955</v>
      </c>
      <c r="D926" s="531">
        <v>1116798.7375660839</v>
      </c>
      <c r="J926" s="659">
        <v>1060790.6839002604</v>
      </c>
      <c r="K926" s="296"/>
      <c r="L926" s="296"/>
      <c r="M926" s="536">
        <v>1040444.5386895373</v>
      </c>
      <c r="N926" s="530">
        <v>1104042.3704341415</v>
      </c>
      <c r="O926" s="537">
        <v>1127301.3269690247</v>
      </c>
    </row>
    <row r="927" spans="1:15">
      <c r="A927" s="227">
        <v>924</v>
      </c>
      <c r="B927" s="530">
        <v>1054968.4162128314</v>
      </c>
      <c r="C927" s="530">
        <v>1059322.2899596982</v>
      </c>
      <c r="D927" s="531">
        <v>1106367.526866029</v>
      </c>
      <c r="J927" s="659">
        <v>1037394.2446316467</v>
      </c>
      <c r="K927" s="296"/>
      <c r="L927" s="296"/>
      <c r="M927" s="536">
        <v>1036938.1573643831</v>
      </c>
      <c r="N927" s="530">
        <v>1071838.0248872442</v>
      </c>
      <c r="O927" s="537">
        <v>1116870.1162689698</v>
      </c>
    </row>
    <row r="928" spans="1:15">
      <c r="A928" s="227">
        <v>925</v>
      </c>
      <c r="B928" s="530">
        <v>1064239.2333107956</v>
      </c>
      <c r="C928" s="530">
        <v>1050075.3764924861</v>
      </c>
      <c r="D928" s="531">
        <v>1090791.2972028765</v>
      </c>
      <c r="J928" s="659">
        <v>1046665.0617296109</v>
      </c>
      <c r="K928" s="296"/>
      <c r="L928" s="296"/>
      <c r="M928" s="536">
        <v>1036693.2061854263</v>
      </c>
      <c r="N928" s="530">
        <v>1062591.1114200321</v>
      </c>
      <c r="O928" s="537">
        <v>1101293.8866058174</v>
      </c>
    </row>
    <row r="929" spans="1:15">
      <c r="A929" s="227">
        <v>926</v>
      </c>
      <c r="B929" s="530">
        <v>1062132.3643520966</v>
      </c>
      <c r="C929" s="530">
        <v>1094406.8063667328</v>
      </c>
      <c r="D929" s="531">
        <v>1116124.6774005452</v>
      </c>
      <c r="J929" s="659">
        <v>1044558.1927709118</v>
      </c>
      <c r="K929" s="296"/>
      <c r="L929" s="296"/>
      <c r="M929" s="536">
        <v>1056825.7620153585</v>
      </c>
      <c r="N929" s="530">
        <v>1106922.5412942788</v>
      </c>
      <c r="O929" s="537">
        <v>1126627.266803486</v>
      </c>
    </row>
    <row r="930" spans="1:15">
      <c r="A930" s="227">
        <v>927</v>
      </c>
      <c r="B930" s="530">
        <v>1059936.0205149243</v>
      </c>
      <c r="C930" s="530">
        <v>1074584.2996993258</v>
      </c>
      <c r="D930" s="531">
        <v>1117684.1317534298</v>
      </c>
      <c r="J930" s="659">
        <v>1042361.8489337396</v>
      </c>
      <c r="K930" s="296"/>
      <c r="L930" s="296"/>
      <c r="M930" s="536">
        <v>1044737.7011766876</v>
      </c>
      <c r="N930" s="530">
        <v>1087100.0346268718</v>
      </c>
      <c r="O930" s="537">
        <v>1128186.7211563706</v>
      </c>
    </row>
    <row r="931" spans="1:15">
      <c r="A931" s="227">
        <v>928</v>
      </c>
      <c r="B931" s="530">
        <v>1038786.9295584698</v>
      </c>
      <c r="C931" s="530">
        <v>1084624.1267468086</v>
      </c>
      <c r="D931" s="531">
        <v>1114321.1697007387</v>
      </c>
      <c r="J931" s="659">
        <v>1021212.7579772851</v>
      </c>
      <c r="K931" s="296"/>
      <c r="L931" s="296"/>
      <c r="M931" s="536">
        <v>1030518.9827364511</v>
      </c>
      <c r="N931" s="530">
        <v>1097139.8616743546</v>
      </c>
      <c r="O931" s="537">
        <v>1124823.7591036796</v>
      </c>
    </row>
    <row r="932" spans="1:15">
      <c r="A932" s="227">
        <v>929</v>
      </c>
      <c r="B932" s="530">
        <v>1045870.8476817871</v>
      </c>
      <c r="C932" s="530">
        <v>1055243.7071943441</v>
      </c>
      <c r="D932" s="531">
        <v>1089138.1779076003</v>
      </c>
      <c r="J932" s="659">
        <v>1028296.6761006024</v>
      </c>
      <c r="K932" s="296"/>
      <c r="L932" s="296"/>
      <c r="M932" s="536">
        <v>1043399.1334811933</v>
      </c>
      <c r="N932" s="530">
        <v>1067759.4421218901</v>
      </c>
      <c r="O932" s="537">
        <v>1099640.7673105411</v>
      </c>
    </row>
    <row r="933" spans="1:15">
      <c r="A933" s="227">
        <v>930</v>
      </c>
      <c r="B933" s="530">
        <v>1079371.997522634</v>
      </c>
      <c r="C933" s="530">
        <v>1089808.5949719753</v>
      </c>
      <c r="D933" s="531">
        <v>1095339.0871477355</v>
      </c>
      <c r="J933" s="659">
        <v>1061797.8259414493</v>
      </c>
      <c r="K933" s="296"/>
      <c r="L933" s="296"/>
      <c r="M933" s="536">
        <v>1045670.1710646225</v>
      </c>
      <c r="N933" s="530">
        <v>1102324.3298995213</v>
      </c>
      <c r="O933" s="537">
        <v>1105841.6765506763</v>
      </c>
    </row>
    <row r="934" spans="1:15">
      <c r="A934" s="227">
        <v>931</v>
      </c>
      <c r="B934" s="530">
        <v>1051607.988682234</v>
      </c>
      <c r="C934" s="530">
        <v>1048075.3183129882</v>
      </c>
      <c r="D934" s="531">
        <v>1105794.9955956368</v>
      </c>
      <c r="J934" s="659">
        <v>1034033.8171010492</v>
      </c>
      <c r="K934" s="296"/>
      <c r="L934" s="296"/>
      <c r="M934" s="536">
        <v>1051929.5900633619</v>
      </c>
      <c r="N934" s="530">
        <v>1060591.0532405342</v>
      </c>
      <c r="O934" s="537">
        <v>1116297.5849985776</v>
      </c>
    </row>
    <row r="935" spans="1:15">
      <c r="A935" s="227">
        <v>932</v>
      </c>
      <c r="B935" s="530">
        <v>1075312.8699615973</v>
      </c>
      <c r="C935" s="530">
        <v>1087334.210677163</v>
      </c>
      <c r="D935" s="531">
        <v>1105899.368751663</v>
      </c>
      <c r="J935" s="659">
        <v>1057738.6983804125</v>
      </c>
      <c r="K935" s="296"/>
      <c r="L935" s="296"/>
      <c r="M935" s="536">
        <v>1052064.8523960849</v>
      </c>
      <c r="N935" s="530">
        <v>1099849.945604709</v>
      </c>
      <c r="O935" s="537">
        <v>1116401.9581546038</v>
      </c>
    </row>
    <row r="936" spans="1:15">
      <c r="A936" s="227">
        <v>933</v>
      </c>
      <c r="B936" s="530">
        <v>1045507.0853805389</v>
      </c>
      <c r="C936" s="530">
        <v>1058296.7127146428</v>
      </c>
      <c r="D936" s="531">
        <v>1118045.4153504774</v>
      </c>
      <c r="J936" s="659">
        <v>1027932.9137993542</v>
      </c>
      <c r="K936" s="296"/>
      <c r="L936" s="296"/>
      <c r="M936" s="536">
        <v>1040852.2759099723</v>
      </c>
      <c r="N936" s="530">
        <v>1070812.4476421888</v>
      </c>
      <c r="O936" s="537">
        <v>1128548.0047534183</v>
      </c>
    </row>
    <row r="937" spans="1:15">
      <c r="A937" s="227">
        <v>934</v>
      </c>
      <c r="B937" s="530">
        <v>1071440.3758208889</v>
      </c>
      <c r="C937" s="530">
        <v>1062700.3033147973</v>
      </c>
      <c r="D937" s="531">
        <v>1113343.4561277418</v>
      </c>
      <c r="J937" s="659">
        <v>1053866.2042397042</v>
      </c>
      <c r="K937" s="296"/>
      <c r="L937" s="296"/>
      <c r="M937" s="536">
        <v>1053902.8898638771</v>
      </c>
      <c r="N937" s="530">
        <v>1075216.0382423433</v>
      </c>
      <c r="O937" s="537">
        <v>1123846.0455306827</v>
      </c>
    </row>
    <row r="938" spans="1:15">
      <c r="A938" s="227">
        <v>935</v>
      </c>
      <c r="B938" s="530">
        <v>1062246.0661339944</v>
      </c>
      <c r="C938" s="530">
        <v>1072887.919514471</v>
      </c>
      <c r="D938" s="531">
        <v>1100264.1188908317</v>
      </c>
      <c r="J938" s="659">
        <v>1044671.8945528097</v>
      </c>
      <c r="K938" s="296"/>
      <c r="L938" s="296"/>
      <c r="M938" s="536">
        <v>1055349.7006108658</v>
      </c>
      <c r="N938" s="530">
        <v>1085403.654442017</v>
      </c>
      <c r="O938" s="537">
        <v>1110766.7082937725</v>
      </c>
    </row>
    <row r="939" spans="1:15">
      <c r="A939" s="227">
        <v>936</v>
      </c>
      <c r="B939" s="530">
        <v>1063599.5580058531</v>
      </c>
      <c r="C939" s="530">
        <v>1094796.9518678552</v>
      </c>
      <c r="D939" s="531">
        <v>1095011.8578380195</v>
      </c>
      <c r="J939" s="659">
        <v>1046025.3864246684</v>
      </c>
      <c r="K939" s="296"/>
      <c r="L939" s="296"/>
      <c r="M939" s="536">
        <v>1064079.4409682502</v>
      </c>
      <c r="N939" s="530">
        <v>1107312.6867954012</v>
      </c>
      <c r="O939" s="537">
        <v>1105514.4472409603</v>
      </c>
    </row>
    <row r="940" spans="1:15">
      <c r="A940" s="227">
        <v>937</v>
      </c>
      <c r="B940" s="530">
        <v>1058111.7063673958</v>
      </c>
      <c r="C940" s="530">
        <v>1080499.4678784104</v>
      </c>
      <c r="D940" s="531">
        <v>1096203.2019791021</v>
      </c>
      <c r="J940" s="659">
        <v>1076382.7996494446</v>
      </c>
      <c r="K940" s="296"/>
      <c r="L940" s="296"/>
      <c r="M940" s="536">
        <v>1045387.9921962682</v>
      </c>
      <c r="N940" s="530">
        <v>1093015.2028059564</v>
      </c>
      <c r="O940" s="537">
        <v>1106705.7913820429</v>
      </c>
    </row>
    <row r="941" spans="1:15">
      <c r="A941" s="227">
        <v>938</v>
      </c>
      <c r="B941" s="530">
        <v>1058427.607650242</v>
      </c>
      <c r="C941" s="530">
        <v>1096002.7002812319</v>
      </c>
      <c r="D941" s="531">
        <v>1110044.2720352309</v>
      </c>
      <c r="J941" s="659">
        <v>1040853.4360690573</v>
      </c>
      <c r="K941" s="296"/>
      <c r="L941" s="296"/>
      <c r="M941" s="536">
        <v>1029515.5968812803</v>
      </c>
      <c r="N941" s="530">
        <v>1108518.4352087779</v>
      </c>
      <c r="O941" s="537">
        <v>1120546.8614381717</v>
      </c>
    </row>
    <row r="942" spans="1:15">
      <c r="A942" s="227">
        <v>939</v>
      </c>
      <c r="B942" s="530">
        <v>1039444.3815880986</v>
      </c>
      <c r="C942" s="530">
        <v>1075314.2963519951</v>
      </c>
      <c r="D942" s="531">
        <v>1091793.7838901137</v>
      </c>
      <c r="J942" s="659">
        <v>1021870.2100069139</v>
      </c>
      <c r="K942" s="296"/>
      <c r="L942" s="296"/>
      <c r="M942" s="536">
        <v>1045329.4792639934</v>
      </c>
      <c r="N942" s="530">
        <v>1087830.0312795411</v>
      </c>
      <c r="O942" s="537">
        <v>1102296.3732930545</v>
      </c>
    </row>
    <row r="943" spans="1:15">
      <c r="A943" s="227">
        <v>940</v>
      </c>
      <c r="B943" s="530">
        <v>1052810.2778372748</v>
      </c>
      <c r="C943" s="530">
        <v>1071512.1362779688</v>
      </c>
      <c r="D943" s="531">
        <v>1094621.5718534603</v>
      </c>
      <c r="J943" s="659">
        <v>1035236.1062560901</v>
      </c>
      <c r="K943" s="296"/>
      <c r="L943" s="296"/>
      <c r="M943" s="536">
        <v>1032459.5221538016</v>
      </c>
      <c r="N943" s="530">
        <v>1084027.8712055148</v>
      </c>
      <c r="O943" s="537">
        <v>1105124.1612564011</v>
      </c>
    </row>
    <row r="944" spans="1:15">
      <c r="A944" s="227">
        <v>941</v>
      </c>
      <c r="B944" s="530">
        <v>1058111.7063673958</v>
      </c>
      <c r="C944" s="530">
        <v>1086421.2608019959</v>
      </c>
      <c r="D944" s="531">
        <v>1100200.7503365669</v>
      </c>
      <c r="J944" s="659">
        <v>1090569.6066298303</v>
      </c>
      <c r="K944" s="296"/>
      <c r="L944" s="296"/>
      <c r="M944" s="536">
        <v>1028169.6342897855</v>
      </c>
      <c r="N944" s="530">
        <v>1098936.9957295419</v>
      </c>
      <c r="O944" s="537">
        <v>1110703.3397395078</v>
      </c>
    </row>
    <row r="945" spans="1:15">
      <c r="A945" s="227">
        <v>942</v>
      </c>
      <c r="B945" s="530">
        <v>1035081.4502708545</v>
      </c>
      <c r="C945" s="530">
        <v>1065981.2028232636</v>
      </c>
      <c r="D945" s="531">
        <v>1105064.011444798</v>
      </c>
      <c r="J945" s="659">
        <v>1017507.2786896698</v>
      </c>
      <c r="K945" s="296"/>
      <c r="L945" s="296"/>
      <c r="M945" s="536">
        <v>1072732.5427698905</v>
      </c>
      <c r="N945" s="530">
        <v>1078496.9377508096</v>
      </c>
      <c r="O945" s="537">
        <v>1115566.6008477388</v>
      </c>
    </row>
    <row r="946" spans="1:15">
      <c r="A946" s="227">
        <v>943</v>
      </c>
      <c r="B946" s="530">
        <v>1058111.7063673958</v>
      </c>
      <c r="C946" s="530">
        <v>1075658.067715355</v>
      </c>
      <c r="D946" s="531">
        <v>1109198.6139026308</v>
      </c>
      <c r="J946" s="659">
        <v>1147747.9197221464</v>
      </c>
      <c r="K946" s="296"/>
      <c r="L946" s="296"/>
      <c r="M946" s="536">
        <v>1034179.2583978836</v>
      </c>
      <c r="N946" s="530">
        <v>1088173.802642901</v>
      </c>
      <c r="O946" s="537">
        <v>1119701.2033055716</v>
      </c>
    </row>
    <row r="947" spans="1:15">
      <c r="A947" s="227">
        <v>944</v>
      </c>
      <c r="B947" s="530">
        <v>1068933.8356356865</v>
      </c>
      <c r="C947" s="530">
        <v>1056065.1712887231</v>
      </c>
      <c r="D947" s="531">
        <v>1095530.1725030406</v>
      </c>
      <c r="J947" s="659">
        <v>1051359.6640545018</v>
      </c>
      <c r="K947" s="296"/>
      <c r="L947" s="296"/>
      <c r="M947" s="536">
        <v>1047549.4914910747</v>
      </c>
      <c r="N947" s="530">
        <v>1068580.9062162691</v>
      </c>
      <c r="O947" s="537">
        <v>1106032.7619059815</v>
      </c>
    </row>
    <row r="948" spans="1:15">
      <c r="A948" s="227">
        <v>945</v>
      </c>
      <c r="B948" s="530">
        <v>1059274.5099491808</v>
      </c>
      <c r="C948" s="530">
        <v>1065754.4432160889</v>
      </c>
      <c r="D948" s="531">
        <v>1094897.3732395126</v>
      </c>
      <c r="J948" s="659">
        <v>1041700.338367996</v>
      </c>
      <c r="K948" s="296"/>
      <c r="L948" s="296"/>
      <c r="M948" s="536">
        <v>1039519.4672881229</v>
      </c>
      <c r="N948" s="530">
        <v>1078270.1781436349</v>
      </c>
      <c r="O948" s="537">
        <v>1105399.9626424534</v>
      </c>
    </row>
    <row r="949" spans="1:15">
      <c r="A949" s="227">
        <v>946</v>
      </c>
      <c r="B949" s="530">
        <v>1054451.7490365899</v>
      </c>
      <c r="C949" s="530">
        <v>1080998.4153100967</v>
      </c>
      <c r="D949" s="531">
        <v>1108236.4383339905</v>
      </c>
      <c r="J949" s="659">
        <v>1036877.5774554051</v>
      </c>
      <c r="K949" s="296"/>
      <c r="L949" s="296"/>
      <c r="M949" s="536">
        <v>1036295.7900447143</v>
      </c>
      <c r="N949" s="530">
        <v>1093514.1502376427</v>
      </c>
      <c r="O949" s="537">
        <v>1118739.0277369313</v>
      </c>
    </row>
    <row r="950" spans="1:15">
      <c r="A950" s="227">
        <v>947</v>
      </c>
      <c r="B950" s="530">
        <v>1034885.7000248873</v>
      </c>
      <c r="C950" s="530">
        <v>1050684.159801828</v>
      </c>
      <c r="D950" s="531">
        <v>1111663.9467444592</v>
      </c>
      <c r="J950" s="659">
        <v>1017311.5284437026</v>
      </c>
      <c r="K950" s="296"/>
      <c r="L950" s="296"/>
      <c r="M950" s="536">
        <v>1056984.3595465065</v>
      </c>
      <c r="N950" s="530">
        <v>1063199.894729374</v>
      </c>
      <c r="O950" s="537">
        <v>1122166.5361474</v>
      </c>
    </row>
    <row r="951" spans="1:15">
      <c r="A951" s="227">
        <v>948</v>
      </c>
      <c r="B951" s="530">
        <v>1048241.1664633887</v>
      </c>
      <c r="C951" s="530">
        <v>1065750.5739021774</v>
      </c>
      <c r="D951" s="531">
        <v>1103062.4091837129</v>
      </c>
      <c r="J951" s="659">
        <v>1030666.994882204</v>
      </c>
      <c r="K951" s="296"/>
      <c r="L951" s="296"/>
      <c r="M951" s="536">
        <v>1046207.0680655057</v>
      </c>
      <c r="N951" s="530">
        <v>1078266.3088297234</v>
      </c>
      <c r="O951" s="537">
        <v>1113564.9985866537</v>
      </c>
    </row>
    <row r="952" spans="1:15">
      <c r="A952" s="227">
        <v>949</v>
      </c>
      <c r="B952" s="530">
        <v>1059637.6238887939</v>
      </c>
      <c r="C952" s="530">
        <v>1088322.7096592141</v>
      </c>
      <c r="D952" s="531">
        <v>1134633.7828830667</v>
      </c>
      <c r="J952" s="659">
        <v>1042063.4523076091</v>
      </c>
      <c r="K952" s="296"/>
      <c r="L952" s="296"/>
      <c r="M952" s="536">
        <v>1059725.8207867786</v>
      </c>
      <c r="N952" s="530">
        <v>1100838.4445867601</v>
      </c>
      <c r="O952" s="537">
        <v>1145136.3722860075</v>
      </c>
    </row>
    <row r="953" spans="1:15">
      <c r="A953" s="227">
        <v>950</v>
      </c>
      <c r="B953" s="530">
        <v>1075515.6799053575</v>
      </c>
      <c r="C953" s="530">
        <v>1049697.2468024066</v>
      </c>
      <c r="D953" s="531">
        <v>1113602.8702494965</v>
      </c>
      <c r="J953" s="659">
        <v>1057941.5083241728</v>
      </c>
      <c r="K953" s="296"/>
      <c r="L953" s="296"/>
      <c r="M953" s="536">
        <v>1045573.9788138656</v>
      </c>
      <c r="N953" s="530">
        <v>1062212.9817299526</v>
      </c>
      <c r="O953" s="537">
        <v>1124105.4596524374</v>
      </c>
    </row>
    <row r="954" spans="1:15">
      <c r="A954" s="227">
        <v>951</v>
      </c>
      <c r="B954" s="530">
        <v>1059837.238991682</v>
      </c>
      <c r="C954" s="530">
        <v>1070464.0244074808</v>
      </c>
      <c r="D954" s="531">
        <v>1115650.8198122217</v>
      </c>
      <c r="J954" s="659">
        <v>1042263.0674104972</v>
      </c>
      <c r="K954" s="296"/>
      <c r="L954" s="296"/>
      <c r="M954" s="536">
        <v>1027041.6530929114</v>
      </c>
      <c r="N954" s="530">
        <v>1082979.7593350268</v>
      </c>
      <c r="O954" s="537">
        <v>1126153.4092151625</v>
      </c>
    </row>
    <row r="955" spans="1:15">
      <c r="A955" s="227">
        <v>952</v>
      </c>
      <c r="B955" s="530">
        <v>1051500.0853566616</v>
      </c>
      <c r="C955" s="530">
        <v>1091389.6603359841</v>
      </c>
      <c r="D955" s="531">
        <v>1097780.4235968583</v>
      </c>
      <c r="J955" s="659">
        <v>1033925.9137754769</v>
      </c>
      <c r="K955" s="296"/>
      <c r="L955" s="296"/>
      <c r="M955" s="536">
        <v>1038273.4779147676</v>
      </c>
      <c r="N955" s="530">
        <v>1103905.3952635301</v>
      </c>
      <c r="O955" s="537">
        <v>1108283.0129997991</v>
      </c>
    </row>
    <row r="956" spans="1:15">
      <c r="A956" s="227">
        <v>953</v>
      </c>
      <c r="B956" s="530">
        <v>1053883.3409982547</v>
      </c>
      <c r="C956" s="530">
        <v>1074417.6866410391</v>
      </c>
      <c r="D956" s="531">
        <v>1111543.0640938384</v>
      </c>
      <c r="J956" s="659">
        <v>1036309.16941707</v>
      </c>
      <c r="K956" s="296"/>
      <c r="L956" s="296"/>
      <c r="M956" s="536">
        <v>1065105.4376874475</v>
      </c>
      <c r="N956" s="530">
        <v>1086933.4215685851</v>
      </c>
      <c r="O956" s="537">
        <v>1122045.6534967793</v>
      </c>
    </row>
    <row r="957" spans="1:15">
      <c r="A957" s="227">
        <v>954</v>
      </c>
      <c r="B957" s="530">
        <v>1042901.2125664339</v>
      </c>
      <c r="C957" s="530">
        <v>1082594.1894490798</v>
      </c>
      <c r="D957" s="531">
        <v>1112966.2934083105</v>
      </c>
      <c r="J957" s="659">
        <v>1025327.0409852492</v>
      </c>
      <c r="K957" s="296"/>
      <c r="L957" s="296"/>
      <c r="M957" s="536">
        <v>1044050.9896649277</v>
      </c>
      <c r="N957" s="530">
        <v>1095109.9243766258</v>
      </c>
      <c r="O957" s="537">
        <v>1123468.8828112513</v>
      </c>
    </row>
    <row r="958" spans="1:15">
      <c r="A958" s="227">
        <v>955</v>
      </c>
      <c r="B958" s="530">
        <v>1065395.3804998172</v>
      </c>
      <c r="C958" s="530">
        <v>1061551.9768293933</v>
      </c>
      <c r="D958" s="531">
        <v>1134288.0462057418</v>
      </c>
      <c r="J958" s="659">
        <v>1047821.2089186325</v>
      </c>
      <c r="K958" s="296"/>
      <c r="L958" s="296"/>
      <c r="M958" s="536">
        <v>1047617.5035926455</v>
      </c>
      <c r="N958" s="530">
        <v>1074067.7117569393</v>
      </c>
      <c r="O958" s="537">
        <v>1144790.6356086826</v>
      </c>
    </row>
    <row r="959" spans="1:15">
      <c r="A959" s="227">
        <v>956</v>
      </c>
      <c r="B959" s="530">
        <v>1051810.6163073238</v>
      </c>
      <c r="C959" s="530">
        <v>1083358.9836574951</v>
      </c>
      <c r="D959" s="531">
        <v>1103112.0161928139</v>
      </c>
      <c r="J959" s="659">
        <v>1034236.4447261392</v>
      </c>
      <c r="K959" s="296"/>
      <c r="L959" s="296"/>
      <c r="M959" s="536">
        <v>1033163.0224074976</v>
      </c>
      <c r="N959" s="530">
        <v>1095874.7185850411</v>
      </c>
      <c r="O959" s="537">
        <v>1113614.6055957547</v>
      </c>
    </row>
    <row r="960" spans="1:15">
      <c r="A960" s="227">
        <v>957</v>
      </c>
      <c r="B960" s="530">
        <v>1074188.227212426</v>
      </c>
      <c r="C960" s="530">
        <v>1067186.1877442086</v>
      </c>
      <c r="D960" s="531">
        <v>1083102.6750301481</v>
      </c>
      <c r="J960" s="659">
        <v>1056614.0556312413</v>
      </c>
      <c r="K960" s="296"/>
      <c r="L960" s="296"/>
      <c r="M960" s="536">
        <v>1043630.7271309743</v>
      </c>
      <c r="N960" s="530">
        <v>1079701.9226717546</v>
      </c>
      <c r="O960" s="537">
        <v>1093605.2644330889</v>
      </c>
    </row>
    <row r="961" spans="1:15">
      <c r="A961" s="227">
        <v>958</v>
      </c>
      <c r="B961" s="530">
        <v>1058111.7063673958</v>
      </c>
      <c r="C961" s="530">
        <v>1078672.5228874567</v>
      </c>
      <c r="D961" s="531">
        <v>1104108.9633999285</v>
      </c>
      <c r="J961" s="659">
        <v>1112211.6806202992</v>
      </c>
      <c r="K961" s="296"/>
      <c r="L961" s="296"/>
      <c r="M961" s="536">
        <v>1049301.4899045778</v>
      </c>
      <c r="N961" s="530">
        <v>1091188.2578150027</v>
      </c>
      <c r="O961" s="537">
        <v>1114611.5528028694</v>
      </c>
    </row>
    <row r="962" spans="1:15">
      <c r="A962" s="227">
        <v>959</v>
      </c>
      <c r="B962" s="530">
        <v>1053401.8546094145</v>
      </c>
      <c r="C962" s="530">
        <v>1072757.7737456029</v>
      </c>
      <c r="D962" s="531">
        <v>1097743.1782611627</v>
      </c>
      <c r="J962" s="659">
        <v>1035827.6830282297</v>
      </c>
      <c r="K962" s="296"/>
      <c r="L962" s="296"/>
      <c r="M962" s="536">
        <v>1030729.0664262666</v>
      </c>
      <c r="N962" s="530">
        <v>1085273.5086731489</v>
      </c>
      <c r="O962" s="537">
        <v>1108245.7676641035</v>
      </c>
    </row>
    <row r="963" spans="1:15">
      <c r="A963" s="227">
        <v>960</v>
      </c>
      <c r="B963" s="530">
        <v>1050101.0136911082</v>
      </c>
      <c r="C963" s="530">
        <v>1064098.959599955</v>
      </c>
      <c r="D963" s="531">
        <v>1122247.8807915892</v>
      </c>
      <c r="J963" s="659">
        <v>1032526.8421099234</v>
      </c>
      <c r="K963" s="296"/>
      <c r="L963" s="296"/>
      <c r="M963" s="536">
        <v>1042780.9843697965</v>
      </c>
      <c r="N963" s="530">
        <v>1076614.694527501</v>
      </c>
      <c r="O963" s="537">
        <v>1132750.47019453</v>
      </c>
    </row>
    <row r="964" spans="1:15">
      <c r="A964" s="227">
        <v>961</v>
      </c>
      <c r="B964" s="530">
        <v>1058111.7063673958</v>
      </c>
      <c r="C964" s="530">
        <v>1093036.4022996956</v>
      </c>
      <c r="D964" s="531">
        <v>1105679.2844990275</v>
      </c>
      <c r="J964" s="659">
        <v>1157784.8743002221</v>
      </c>
      <c r="K964" s="296"/>
      <c r="L964" s="296"/>
      <c r="M964" s="536">
        <v>1060834.6945236006</v>
      </c>
      <c r="N964" s="530">
        <v>1105552.1372272416</v>
      </c>
      <c r="O964" s="537">
        <v>1116181.8739019684</v>
      </c>
    </row>
    <row r="965" spans="1:15">
      <c r="A965" s="227">
        <v>962</v>
      </c>
      <c r="B965" s="530">
        <v>1049109.1807816201</v>
      </c>
      <c r="C965" s="530">
        <v>1089082.5653884062</v>
      </c>
      <c r="D965" s="531">
        <v>1099904.5639358857</v>
      </c>
      <c r="J965" s="659">
        <v>1031535.0092004355</v>
      </c>
      <c r="K965" s="296"/>
      <c r="L965" s="296"/>
      <c r="M965" s="536">
        <v>1047924.7450446906</v>
      </c>
      <c r="N965" s="530">
        <v>1101598.3003159522</v>
      </c>
      <c r="O965" s="537">
        <v>1110407.1533388265</v>
      </c>
    </row>
    <row r="966" spans="1:15">
      <c r="A966" s="227">
        <v>963</v>
      </c>
      <c r="B966" s="530">
        <v>1063198.5668726526</v>
      </c>
      <c r="C966" s="530">
        <v>1064832.7016708737</v>
      </c>
      <c r="D966" s="531">
        <v>1093456.8892994537</v>
      </c>
      <c r="J966" s="659">
        <v>1045624.3952914679</v>
      </c>
      <c r="K966" s="296"/>
      <c r="L966" s="296"/>
      <c r="M966" s="536">
        <v>1031184.6172109708</v>
      </c>
      <c r="N966" s="530">
        <v>1077348.4365984197</v>
      </c>
      <c r="O966" s="537">
        <v>1103959.4787023945</v>
      </c>
    </row>
    <row r="967" spans="1:15">
      <c r="A967" s="227">
        <v>964</v>
      </c>
      <c r="B967" s="530">
        <v>1052131.7016974632</v>
      </c>
      <c r="C967" s="530">
        <v>1079092.6715367849</v>
      </c>
      <c r="D967" s="531">
        <v>1084877.6688536576</v>
      </c>
      <c r="J967" s="659">
        <v>1034557.5301162786</v>
      </c>
      <c r="K967" s="296"/>
      <c r="L967" s="296"/>
      <c r="M967" s="536">
        <v>1052370.8601184804</v>
      </c>
      <c r="N967" s="530">
        <v>1091608.4064643309</v>
      </c>
      <c r="O967" s="537">
        <v>1095380.2582565984</v>
      </c>
    </row>
    <row r="968" spans="1:15">
      <c r="A968" s="227">
        <v>965</v>
      </c>
      <c r="B968" s="530">
        <v>1050004.2232596593</v>
      </c>
      <c r="C968" s="530">
        <v>1066133.9617439942</v>
      </c>
      <c r="D968" s="531">
        <v>1096452.8960201363</v>
      </c>
      <c r="J968" s="659">
        <v>1032430.0516784745</v>
      </c>
      <c r="K968" s="296"/>
      <c r="L968" s="296"/>
      <c r="M968" s="536">
        <v>1055806.0472193807</v>
      </c>
      <c r="N968" s="530">
        <v>1078649.6966715402</v>
      </c>
      <c r="O968" s="537">
        <v>1106955.4854230771</v>
      </c>
    </row>
    <row r="969" spans="1:15">
      <c r="A969" s="227">
        <v>966</v>
      </c>
      <c r="B969" s="530">
        <v>1057591.7472128656</v>
      </c>
      <c r="C969" s="530">
        <v>1056688.6152929838</v>
      </c>
      <c r="D969" s="531">
        <v>1120770.3657923359</v>
      </c>
      <c r="J969" s="659">
        <v>1040017.5756316809</v>
      </c>
      <c r="K969" s="296"/>
      <c r="L969" s="296"/>
      <c r="M969" s="536">
        <v>1039034.472794838</v>
      </c>
      <c r="N969" s="530">
        <v>1069204.3502205298</v>
      </c>
      <c r="O969" s="537">
        <v>1131272.9551952768</v>
      </c>
    </row>
    <row r="970" spans="1:15">
      <c r="A970" s="227">
        <v>967</v>
      </c>
      <c r="B970" s="530">
        <v>1049656.6409528786</v>
      </c>
      <c r="C970" s="530">
        <v>1065523.4180111976</v>
      </c>
      <c r="D970" s="531">
        <v>1110754.2492406995</v>
      </c>
      <c r="J970" s="659">
        <v>1032082.469371694</v>
      </c>
      <c r="K970" s="296"/>
      <c r="L970" s="296"/>
      <c r="M970" s="536">
        <v>1036994.2508518425</v>
      </c>
      <c r="N970" s="530">
        <v>1078039.1529387436</v>
      </c>
      <c r="O970" s="537">
        <v>1121256.8386436403</v>
      </c>
    </row>
    <row r="971" spans="1:15">
      <c r="A971" s="227">
        <v>968</v>
      </c>
      <c r="B971" s="530">
        <v>1048935.0577781659</v>
      </c>
      <c r="C971" s="530">
        <v>1096387.0285604065</v>
      </c>
      <c r="D971" s="531">
        <v>1091595.6138991416</v>
      </c>
      <c r="J971" s="659">
        <v>1031360.8861969812</v>
      </c>
      <c r="K971" s="296"/>
      <c r="L971" s="296"/>
      <c r="M971" s="536">
        <v>1029966.8919263055</v>
      </c>
      <c r="N971" s="530">
        <v>1108902.7634879525</v>
      </c>
      <c r="O971" s="537">
        <v>1102098.2033020824</v>
      </c>
    </row>
    <row r="972" spans="1:15">
      <c r="A972" s="227">
        <v>969</v>
      </c>
      <c r="B972" s="530">
        <v>1062045.595648241</v>
      </c>
      <c r="C972" s="530">
        <v>1060816.8317114343</v>
      </c>
      <c r="D972" s="531">
        <v>1095734.0220532627</v>
      </c>
      <c r="J972" s="659">
        <v>1044471.4240670563</v>
      </c>
      <c r="K972" s="296"/>
      <c r="L972" s="296"/>
      <c r="M972" s="536">
        <v>1038908.2743976115</v>
      </c>
      <c r="N972" s="530">
        <v>1073332.5666389803</v>
      </c>
      <c r="O972" s="537">
        <v>1106236.6114562035</v>
      </c>
    </row>
    <row r="973" spans="1:15">
      <c r="A973" s="227">
        <v>970</v>
      </c>
      <c r="B973" s="530">
        <v>1065717.3884978259</v>
      </c>
      <c r="C973" s="530">
        <v>1084151.7624112284</v>
      </c>
      <c r="D973" s="531">
        <v>1106423.7555533377</v>
      </c>
      <c r="J973" s="659">
        <v>1048143.2169166412</v>
      </c>
      <c r="K973" s="296"/>
      <c r="L973" s="296"/>
      <c r="M973" s="536">
        <v>1040970.3842632085</v>
      </c>
      <c r="N973" s="530">
        <v>1096667.4973387744</v>
      </c>
      <c r="O973" s="537">
        <v>1116926.3449562786</v>
      </c>
    </row>
    <row r="974" spans="1:15">
      <c r="A974" s="227">
        <v>971</v>
      </c>
      <c r="B974" s="530">
        <v>1064180.2942976223</v>
      </c>
      <c r="C974" s="530">
        <v>1117189.5847196849</v>
      </c>
      <c r="D974" s="531">
        <v>1097420.7039063124</v>
      </c>
      <c r="J974" s="659">
        <v>1046606.1227164376</v>
      </c>
      <c r="K974" s="296"/>
      <c r="L974" s="296"/>
      <c r="M974" s="536">
        <v>1056058.6901019062</v>
      </c>
      <c r="N974" s="530">
        <v>1129705.3196472309</v>
      </c>
      <c r="O974" s="537">
        <v>1107923.2933092532</v>
      </c>
    </row>
    <row r="975" spans="1:15">
      <c r="A975" s="227">
        <v>972</v>
      </c>
      <c r="B975" s="530">
        <v>1058111.7063673958</v>
      </c>
      <c r="C975" s="530">
        <v>1098375.3858669053</v>
      </c>
      <c r="D975" s="531">
        <v>1104439.8421841434</v>
      </c>
      <c r="J975" s="659">
        <v>1085059.2437002589</v>
      </c>
      <c r="K975" s="296"/>
      <c r="L975" s="296"/>
      <c r="M975" s="536">
        <v>1037149.3679335781</v>
      </c>
      <c r="N975" s="530">
        <v>1110891.1207944513</v>
      </c>
      <c r="O975" s="537">
        <v>1114942.4315870842</v>
      </c>
    </row>
    <row r="976" spans="1:15">
      <c r="A976" s="227">
        <v>973</v>
      </c>
      <c r="B976" s="530">
        <v>1058111.7063673958</v>
      </c>
      <c r="C976" s="530">
        <v>1061709.7367206879</v>
      </c>
      <c r="D976" s="531">
        <v>1090266.8261142303</v>
      </c>
      <c r="J976" s="659">
        <v>1077181.0916094927</v>
      </c>
      <c r="K976" s="296"/>
      <c r="L976" s="296"/>
      <c r="M976" s="536">
        <v>1058591.500984451</v>
      </c>
      <c r="N976" s="530">
        <v>1074225.4716482339</v>
      </c>
      <c r="O976" s="537">
        <v>1100769.4155171711</v>
      </c>
    </row>
    <row r="977" spans="1:15">
      <c r="A977" s="227">
        <v>974</v>
      </c>
      <c r="B977" s="530">
        <v>1053832.2329994359</v>
      </c>
      <c r="C977" s="530">
        <v>1073965.0524626612</v>
      </c>
      <c r="D977" s="531">
        <v>1095935.2069450719</v>
      </c>
      <c r="J977" s="659">
        <v>1036258.0614182511</v>
      </c>
      <c r="K977" s="296"/>
      <c r="L977" s="296"/>
      <c r="M977" s="536">
        <v>1043823.2483046243</v>
      </c>
      <c r="N977" s="530">
        <v>1086480.7873902072</v>
      </c>
      <c r="O977" s="537">
        <v>1106437.7963480128</v>
      </c>
    </row>
    <row r="978" spans="1:15">
      <c r="A978" s="227">
        <v>975</v>
      </c>
      <c r="B978" s="530">
        <v>1065045.5711639002</v>
      </c>
      <c r="C978" s="530">
        <v>1081630.0117565047</v>
      </c>
      <c r="D978" s="531">
        <v>1091590.3373592519</v>
      </c>
      <c r="J978" s="659">
        <v>1047471.3995827155</v>
      </c>
      <c r="K978" s="296"/>
      <c r="L978" s="296"/>
      <c r="M978" s="536">
        <v>1040761.9689640349</v>
      </c>
      <c r="N978" s="530">
        <v>1094145.7466840507</v>
      </c>
      <c r="O978" s="537">
        <v>1102092.9267621927</v>
      </c>
    </row>
    <row r="979" spans="1:15">
      <c r="A979" s="227">
        <v>976</v>
      </c>
      <c r="B979" s="530">
        <v>1060384.2389252342</v>
      </c>
      <c r="C979" s="530">
        <v>1044462.5847306091</v>
      </c>
      <c r="D979" s="531">
        <v>1106826.3449155765</v>
      </c>
      <c r="J979" s="659">
        <v>1042810.0673440495</v>
      </c>
      <c r="K979" s="296"/>
      <c r="L979" s="296"/>
      <c r="M979" s="536">
        <v>1050186.772843163</v>
      </c>
      <c r="N979" s="530">
        <v>1056978.3196581551</v>
      </c>
      <c r="O979" s="537">
        <v>1117328.9343185173</v>
      </c>
    </row>
    <row r="980" spans="1:15">
      <c r="A980" s="227">
        <v>977</v>
      </c>
      <c r="B980" s="530">
        <v>1061565.2747754513</v>
      </c>
      <c r="C980" s="530">
        <v>1089522.2526746599</v>
      </c>
      <c r="D980" s="531">
        <v>1116192.1042444992</v>
      </c>
      <c r="J980" s="659">
        <v>1043991.1031942666</v>
      </c>
      <c r="K980" s="296"/>
      <c r="L980" s="296"/>
      <c r="M980" s="536">
        <v>1041591.2527868166</v>
      </c>
      <c r="N980" s="530">
        <v>1102037.9876022059</v>
      </c>
      <c r="O980" s="537">
        <v>1126694.6936474401</v>
      </c>
    </row>
    <row r="981" spans="1:15">
      <c r="A981" s="227">
        <v>978</v>
      </c>
      <c r="B981" s="530">
        <v>1066588.2644551897</v>
      </c>
      <c r="C981" s="530">
        <v>1051031.5650807377</v>
      </c>
      <c r="D981" s="531">
        <v>1103394.3015696965</v>
      </c>
      <c r="J981" s="659">
        <v>1049014.092874005</v>
      </c>
      <c r="K981" s="296"/>
      <c r="L981" s="296"/>
      <c r="M981" s="536">
        <v>1033244.0727205379</v>
      </c>
      <c r="N981" s="530">
        <v>1063547.3000082837</v>
      </c>
      <c r="O981" s="537">
        <v>1113896.8909726373</v>
      </c>
    </row>
    <row r="982" spans="1:15">
      <c r="A982" s="227">
        <v>979</v>
      </c>
      <c r="B982" s="530">
        <v>1073418.085030891</v>
      </c>
      <c r="C982" s="530">
        <v>1106445.5069754201</v>
      </c>
      <c r="D982" s="531">
        <v>1112849.2984823091</v>
      </c>
      <c r="J982" s="659">
        <v>1055843.9134497063</v>
      </c>
      <c r="K982" s="296"/>
      <c r="L982" s="296"/>
      <c r="M982" s="536">
        <v>1065025.5794619794</v>
      </c>
      <c r="N982" s="530">
        <v>1118961.2419029661</v>
      </c>
      <c r="O982" s="537">
        <v>1123351.8878852499</v>
      </c>
    </row>
    <row r="983" spans="1:15">
      <c r="A983" s="227">
        <v>980</v>
      </c>
      <c r="B983" s="530">
        <v>1051755.0493032951</v>
      </c>
      <c r="C983" s="530">
        <v>1091565.1377825134</v>
      </c>
      <c r="D983" s="531">
        <v>1094505.0655519872</v>
      </c>
      <c r="J983" s="659">
        <v>1034180.8777221104</v>
      </c>
      <c r="K983" s="296"/>
      <c r="L983" s="296"/>
      <c r="M983" s="536">
        <v>1055272.3244604629</v>
      </c>
      <c r="N983" s="530">
        <v>1104080.8727100594</v>
      </c>
      <c r="O983" s="537">
        <v>1105007.654954928</v>
      </c>
    </row>
    <row r="984" spans="1:15">
      <c r="A984" s="227">
        <v>981</v>
      </c>
      <c r="B984" s="530">
        <v>1050398.5536450702</v>
      </c>
      <c r="C984" s="530">
        <v>1068373.5674455233</v>
      </c>
      <c r="D984" s="531">
        <v>1111394.908799005</v>
      </c>
      <c r="J984" s="659">
        <v>1032824.3820638853</v>
      </c>
      <c r="K984" s="296"/>
      <c r="L984" s="296"/>
      <c r="M984" s="536">
        <v>1036162.0748967802</v>
      </c>
      <c r="N984" s="530">
        <v>1080889.3023730693</v>
      </c>
      <c r="O984" s="537">
        <v>1121897.4982019458</v>
      </c>
    </row>
    <row r="985" spans="1:15">
      <c r="A985" s="227">
        <v>982</v>
      </c>
      <c r="B985" s="530">
        <v>1050543.2156668524</v>
      </c>
      <c r="C985" s="530">
        <v>1097334.633179168</v>
      </c>
      <c r="D985" s="531">
        <v>1102883.9633305117</v>
      </c>
      <c r="J985" s="659">
        <v>1032969.0440856676</v>
      </c>
      <c r="K985" s="296"/>
      <c r="L985" s="296"/>
      <c r="M985" s="536">
        <v>1056231.1776686427</v>
      </c>
      <c r="N985" s="530">
        <v>1109850.368106714</v>
      </c>
      <c r="O985" s="537">
        <v>1113386.5527334525</v>
      </c>
    </row>
    <row r="986" spans="1:15">
      <c r="A986" s="227">
        <v>983</v>
      </c>
      <c r="B986" s="530">
        <v>1032979.559522935</v>
      </c>
      <c r="C986" s="530">
        <v>1076781.6690174094</v>
      </c>
      <c r="D986" s="531">
        <v>1091870.1621666132</v>
      </c>
      <c r="J986" s="659">
        <v>1015405.3879417502</v>
      </c>
      <c r="K986" s="296"/>
      <c r="L986" s="296"/>
      <c r="M986" s="536">
        <v>1043207.5697691465</v>
      </c>
      <c r="N986" s="530">
        <v>1089297.4039449554</v>
      </c>
      <c r="O986" s="537">
        <v>1102372.751569554</v>
      </c>
    </row>
    <row r="987" spans="1:15">
      <c r="A987" s="227">
        <v>984</v>
      </c>
      <c r="B987" s="530">
        <v>1058111.7063673958</v>
      </c>
      <c r="C987" s="530">
        <v>1057284.3763397958</v>
      </c>
      <c r="D987" s="531">
        <v>1130096.971599252</v>
      </c>
      <c r="J987" s="659">
        <v>1144177.6026642751</v>
      </c>
      <c r="K987" s="296"/>
      <c r="L987" s="296"/>
      <c r="M987" s="536">
        <v>1033399.0116304401</v>
      </c>
      <c r="N987" s="530">
        <v>1069800.1112673418</v>
      </c>
      <c r="O987" s="537">
        <v>1140599.5610021928</v>
      </c>
    </row>
    <row r="988" spans="1:15">
      <c r="A988" s="227">
        <v>985</v>
      </c>
      <c r="B988" s="530">
        <v>1066922.911911624</v>
      </c>
      <c r="C988" s="530">
        <v>1066876.1649154157</v>
      </c>
      <c r="D988" s="531">
        <v>1090590.3384597001</v>
      </c>
      <c r="J988" s="659">
        <v>1049348.7403304393</v>
      </c>
      <c r="K988" s="296"/>
      <c r="L988" s="296"/>
      <c r="M988" s="536">
        <v>1045941.0161819535</v>
      </c>
      <c r="N988" s="530">
        <v>1079391.8998429617</v>
      </c>
      <c r="O988" s="537">
        <v>1101092.9278626409</v>
      </c>
    </row>
    <row r="989" spans="1:15">
      <c r="A989" s="227">
        <v>986</v>
      </c>
      <c r="B989" s="530">
        <v>1042375.8052156492</v>
      </c>
      <c r="C989" s="530">
        <v>1085435.5921405745</v>
      </c>
      <c r="D989" s="531">
        <v>1110632.6191320419</v>
      </c>
      <c r="J989" s="659">
        <v>1024801.6336344645</v>
      </c>
      <c r="K989" s="296"/>
      <c r="L989" s="296"/>
      <c r="M989" s="536">
        <v>1040075.5582581926</v>
      </c>
      <c r="N989" s="530">
        <v>1097951.3270681205</v>
      </c>
      <c r="O989" s="537">
        <v>1121135.2085349828</v>
      </c>
    </row>
    <row r="990" spans="1:15">
      <c r="A990" s="227">
        <v>987</v>
      </c>
      <c r="B990" s="530">
        <v>1058111.7063673958</v>
      </c>
      <c r="C990" s="530">
        <v>1063274.7438555304</v>
      </c>
      <c r="D990" s="531">
        <v>1092637.5634579379</v>
      </c>
      <c r="J990" s="659">
        <v>1073980.827884482</v>
      </c>
      <c r="K990" s="296"/>
      <c r="L990" s="296"/>
      <c r="M990" s="536">
        <v>1025366.2744736597</v>
      </c>
      <c r="N990" s="530">
        <v>1075790.4787830764</v>
      </c>
      <c r="O990" s="537">
        <v>1103140.1528608787</v>
      </c>
    </row>
    <row r="991" spans="1:15">
      <c r="A991" s="227">
        <v>988</v>
      </c>
      <c r="B991" s="530">
        <v>1054862.9535283225</v>
      </c>
      <c r="C991" s="530">
        <v>1064021.2991884062</v>
      </c>
      <c r="D991" s="531">
        <v>1110190.8304770521</v>
      </c>
      <c r="J991" s="659">
        <v>1037288.7819471378</v>
      </c>
      <c r="K991" s="296"/>
      <c r="L991" s="296"/>
      <c r="M991" s="536">
        <v>1037283.453169979</v>
      </c>
      <c r="N991" s="530">
        <v>1076537.0341159522</v>
      </c>
      <c r="O991" s="537">
        <v>1120693.419879993</v>
      </c>
    </row>
    <row r="992" spans="1:15">
      <c r="A992" s="227">
        <v>989</v>
      </c>
      <c r="B992" s="530">
        <v>1048284.3696605598</v>
      </c>
      <c r="C992" s="530">
        <v>1091292.1998391314</v>
      </c>
      <c r="D992" s="531">
        <v>1100268.3269906414</v>
      </c>
      <c r="J992" s="659">
        <v>1030710.1980793751</v>
      </c>
      <c r="K992" s="296"/>
      <c r="L992" s="296"/>
      <c r="M992" s="536">
        <v>1061201.7823652867</v>
      </c>
      <c r="N992" s="530">
        <v>1103807.9347666774</v>
      </c>
      <c r="O992" s="537">
        <v>1110770.9163935822</v>
      </c>
    </row>
    <row r="993" spans="1:15">
      <c r="A993" s="227">
        <v>990</v>
      </c>
      <c r="B993" s="530">
        <v>1054999.9838360879</v>
      </c>
      <c r="C993" s="530">
        <v>1081098.824302898</v>
      </c>
      <c r="D993" s="531">
        <v>1112698.9667697297</v>
      </c>
      <c r="J993" s="659">
        <v>1037425.8122549031</v>
      </c>
      <c r="K993" s="296"/>
      <c r="L993" s="296"/>
      <c r="M993" s="536">
        <v>1074144.7820051922</v>
      </c>
      <c r="N993" s="530">
        <v>1093614.559230444</v>
      </c>
      <c r="O993" s="537">
        <v>1123201.5561726706</v>
      </c>
    </row>
    <row r="994" spans="1:15">
      <c r="A994" s="227">
        <v>991</v>
      </c>
      <c r="B994" s="530">
        <v>1070013.8095525133</v>
      </c>
      <c r="C994" s="530">
        <v>1082225.8337853551</v>
      </c>
      <c r="D994" s="531">
        <v>1115245.5485165529</v>
      </c>
      <c r="J994" s="659">
        <v>1052439.6379713286</v>
      </c>
      <c r="K994" s="296"/>
      <c r="L994" s="296"/>
      <c r="M994" s="536">
        <v>1037960.0091051245</v>
      </c>
      <c r="N994" s="530">
        <v>1094741.5687129011</v>
      </c>
      <c r="O994" s="537">
        <v>1125748.1379194937</v>
      </c>
    </row>
    <row r="995" spans="1:15">
      <c r="A995" s="227">
        <v>992</v>
      </c>
      <c r="B995" s="530">
        <v>1054721.6360236553</v>
      </c>
      <c r="C995" s="530">
        <v>1045264.6442887781</v>
      </c>
      <c r="D995" s="531">
        <v>1128368.4873481493</v>
      </c>
      <c r="J995" s="659">
        <v>1037147.4644424706</v>
      </c>
      <c r="K995" s="296"/>
      <c r="L995" s="296"/>
      <c r="M995" s="536">
        <v>1035528.2412887668</v>
      </c>
      <c r="N995" s="530">
        <v>1057780.3792163241</v>
      </c>
      <c r="O995" s="537">
        <v>1138871.0767510901</v>
      </c>
    </row>
    <row r="996" spans="1:15">
      <c r="A996" s="227">
        <v>993</v>
      </c>
      <c r="B996" s="530">
        <v>1049391.83001344</v>
      </c>
      <c r="C996" s="530">
        <v>1072977.529235089</v>
      </c>
      <c r="D996" s="531">
        <v>1100332.5019945269</v>
      </c>
      <c r="J996" s="659">
        <v>1031817.6584322553</v>
      </c>
      <c r="K996" s="296"/>
      <c r="L996" s="296"/>
      <c r="M996" s="536">
        <v>1049722.620569804</v>
      </c>
      <c r="N996" s="530">
        <v>1085493.264162635</v>
      </c>
      <c r="O996" s="537">
        <v>1110835.0913974678</v>
      </c>
    </row>
    <row r="997" spans="1:15">
      <c r="A997" s="227">
        <v>994</v>
      </c>
      <c r="B997" s="530">
        <v>1044990.8596608135</v>
      </c>
      <c r="C997" s="530">
        <v>1067551.0921621337</v>
      </c>
      <c r="D997" s="531">
        <v>1109346.7999023432</v>
      </c>
      <c r="J997" s="659">
        <v>1027416.6880796287</v>
      </c>
      <c r="K997" s="296"/>
      <c r="L997" s="296"/>
      <c r="M997" s="536">
        <v>1055067.8802292505</v>
      </c>
      <c r="N997" s="530">
        <v>1080066.8270896797</v>
      </c>
      <c r="O997" s="537">
        <v>1119849.389305284</v>
      </c>
    </row>
    <row r="998" spans="1:15">
      <c r="A998" s="227">
        <v>995</v>
      </c>
      <c r="B998" s="530">
        <v>1066233.373989074</v>
      </c>
      <c r="C998" s="530">
        <v>1085119.1237972025</v>
      </c>
      <c r="D998" s="531">
        <v>1147407.7185751481</v>
      </c>
      <c r="J998" s="659">
        <v>1048659.2024078893</v>
      </c>
      <c r="K998" s="296"/>
      <c r="L998" s="296"/>
      <c r="M998" s="536">
        <v>1049371.5794837521</v>
      </c>
      <c r="N998" s="530">
        <v>1097634.8587247485</v>
      </c>
      <c r="O998" s="537">
        <v>1157910.307978089</v>
      </c>
    </row>
    <row r="999" spans="1:15">
      <c r="A999" s="227">
        <v>996</v>
      </c>
      <c r="B999" s="530">
        <v>1065771.1961220193</v>
      </c>
      <c r="C999" s="530">
        <v>1065681.5920010521</v>
      </c>
      <c r="D999" s="531">
        <v>1095892.7250025987</v>
      </c>
      <c r="J999" s="659">
        <v>1048197.0245408346</v>
      </c>
      <c r="K999" s="296"/>
      <c r="L999" s="296"/>
      <c r="M999" s="536">
        <v>1056499.3019312054</v>
      </c>
      <c r="N999" s="530">
        <v>1078197.3269285981</v>
      </c>
      <c r="O999" s="537">
        <v>1106395.3144055395</v>
      </c>
    </row>
    <row r="1000" spans="1:15">
      <c r="A1000" s="227">
        <v>997</v>
      </c>
      <c r="B1000" s="530">
        <v>1047762.4458667301</v>
      </c>
      <c r="C1000" s="530">
        <v>1079838.7549362849</v>
      </c>
      <c r="D1000" s="531">
        <v>1105218.9420606312</v>
      </c>
      <c r="J1000" s="659">
        <v>1030188.2742855453</v>
      </c>
      <c r="K1000" s="296"/>
      <c r="L1000" s="296"/>
      <c r="M1000" s="536">
        <v>1053729.5453219833</v>
      </c>
      <c r="N1000" s="530">
        <v>1092354.4898638309</v>
      </c>
      <c r="O1000" s="537">
        <v>1115721.5314635721</v>
      </c>
    </row>
    <row r="1001" spans="1:15">
      <c r="A1001" s="227">
        <v>998</v>
      </c>
      <c r="B1001" s="530">
        <v>1057011.0515100134</v>
      </c>
      <c r="C1001" s="530">
        <v>1082569.7044561987</v>
      </c>
      <c r="D1001" s="531">
        <v>1116703.1573336869</v>
      </c>
      <c r="J1001" s="659">
        <v>1039436.8799288287</v>
      </c>
      <c r="K1001" s="296"/>
      <c r="L1001" s="296"/>
      <c r="M1001" s="536">
        <v>1044990.4764828102</v>
      </c>
      <c r="N1001" s="530">
        <v>1095085.4393837447</v>
      </c>
      <c r="O1001" s="537">
        <v>1127205.7467366278</v>
      </c>
    </row>
    <row r="1002" spans="1:15">
      <c r="A1002" s="227">
        <v>999</v>
      </c>
      <c r="B1002" s="530">
        <v>1036825.048856111</v>
      </c>
      <c r="C1002" s="530">
        <v>1070356.3376594076</v>
      </c>
      <c r="D1002" s="531">
        <v>1097060.8054955525</v>
      </c>
      <c r="J1002" s="659">
        <v>1019250.8772749263</v>
      </c>
      <c r="K1002" s="296"/>
      <c r="L1002" s="296"/>
      <c r="M1002" s="536">
        <v>1050604.8718492882</v>
      </c>
      <c r="N1002" s="530">
        <v>1082872.0725869536</v>
      </c>
      <c r="O1002" s="537">
        <v>1107563.3948984933</v>
      </c>
    </row>
    <row r="1003" spans="1:15">
      <c r="A1003" s="227">
        <v>1000</v>
      </c>
      <c r="B1003" s="530">
        <v>1054264.4692040544</v>
      </c>
      <c r="C1003" s="530">
        <v>1076369.0964323338</v>
      </c>
      <c r="D1003" s="531">
        <v>1111522.1552709246</v>
      </c>
      <c r="J1003" s="659">
        <v>1036690.2976228697</v>
      </c>
      <c r="K1003" s="296"/>
      <c r="L1003" s="296"/>
      <c r="M1003" s="536">
        <v>1023557.6702650969</v>
      </c>
      <c r="N1003" s="530">
        <v>1088884.8313598798</v>
      </c>
      <c r="O1003" s="537">
        <v>1122024.7446738654</v>
      </c>
    </row>
    <row r="1004" spans="1:15">
      <c r="A1004" s="227">
        <v>1001</v>
      </c>
      <c r="B1004" s="530">
        <v>1055458.0557812674</v>
      </c>
      <c r="C1004" s="530">
        <v>1064875.0388667965</v>
      </c>
      <c r="D1004" s="531">
        <v>1107057.2924783083</v>
      </c>
      <c r="J1004" s="659">
        <v>1037883.8842000826</v>
      </c>
      <c r="K1004" s="296"/>
      <c r="L1004" s="296"/>
      <c r="M1004" s="536">
        <v>1036926.8323636606</v>
      </c>
      <c r="N1004" s="530">
        <v>1077390.7737943425</v>
      </c>
      <c r="O1004" s="537">
        <v>1117559.8818812491</v>
      </c>
    </row>
    <row r="1005" spans="1:15">
      <c r="A1005" s="227">
        <v>1002</v>
      </c>
      <c r="B1005" s="530">
        <v>1072580.7249504803</v>
      </c>
      <c r="C1005" s="530">
        <v>1055705.3630864138</v>
      </c>
      <c r="D1005" s="531">
        <v>1106188.1491636571</v>
      </c>
      <c r="J1005" s="659">
        <v>1055006.5533692956</v>
      </c>
      <c r="K1005" s="296"/>
      <c r="L1005" s="296"/>
      <c r="M1005" s="536">
        <v>1021912.9981254149</v>
      </c>
      <c r="N1005" s="530">
        <v>1068221.0980139598</v>
      </c>
      <c r="O1005" s="537">
        <v>1116690.7385665979</v>
      </c>
    </row>
    <row r="1006" spans="1:15">
      <c r="A1006" s="227">
        <v>1003</v>
      </c>
      <c r="B1006" s="530">
        <v>1059623.6665769538</v>
      </c>
      <c r="C1006" s="530">
        <v>1072520.3128626789</v>
      </c>
      <c r="D1006" s="531">
        <v>1097360.5529260878</v>
      </c>
      <c r="J1006" s="659">
        <v>1042049.4949957691</v>
      </c>
      <c r="K1006" s="296"/>
      <c r="L1006" s="296"/>
      <c r="M1006" s="536">
        <v>1052879.3168174699</v>
      </c>
      <c r="N1006" s="530">
        <v>1085036.0477902249</v>
      </c>
      <c r="O1006" s="537">
        <v>1107863.1423290286</v>
      </c>
    </row>
    <row r="1007" spans="1:15">
      <c r="A1007" s="227">
        <v>1004</v>
      </c>
      <c r="B1007" s="530">
        <v>1045966.6246411435</v>
      </c>
      <c r="C1007" s="530">
        <v>1105544.4724925566</v>
      </c>
      <c r="D1007" s="531">
        <v>1095937.0473083339</v>
      </c>
      <c r="J1007" s="659">
        <v>1028392.4530599588</v>
      </c>
      <c r="K1007" s="296"/>
      <c r="L1007" s="296"/>
      <c r="M1007" s="536">
        <v>1036685.5609300428</v>
      </c>
      <c r="N1007" s="530">
        <v>1118060.2074201026</v>
      </c>
      <c r="O1007" s="537">
        <v>1106439.6367112747</v>
      </c>
    </row>
    <row r="1008" spans="1:15">
      <c r="A1008" s="227">
        <v>1005</v>
      </c>
      <c r="B1008" s="530">
        <v>1048034.4056318973</v>
      </c>
      <c r="C1008" s="530">
        <v>1102587.5675424566</v>
      </c>
      <c r="D1008" s="531">
        <v>1094518.4199678353</v>
      </c>
      <c r="J1008" s="659">
        <v>1030460.2340507125</v>
      </c>
      <c r="K1008" s="296"/>
      <c r="L1008" s="296"/>
      <c r="M1008" s="536">
        <v>1034769.0379265093</v>
      </c>
      <c r="N1008" s="530">
        <v>1115103.3024700026</v>
      </c>
      <c r="O1008" s="537">
        <v>1105021.0093707761</v>
      </c>
    </row>
    <row r="1009" spans="1:15">
      <c r="A1009" s="227">
        <v>1006</v>
      </c>
      <c r="B1009" s="530">
        <v>1060375.9816721722</v>
      </c>
      <c r="C1009" s="530">
        <v>1064745.300599742</v>
      </c>
      <c r="D1009" s="531">
        <v>1115048.0461702368</v>
      </c>
      <c r="J1009" s="659">
        <v>1042801.8100909875</v>
      </c>
      <c r="K1009" s="296"/>
      <c r="L1009" s="296"/>
      <c r="M1009" s="536">
        <v>1052135.6025397214</v>
      </c>
      <c r="N1009" s="530">
        <v>1077261.035527288</v>
      </c>
      <c r="O1009" s="537">
        <v>1125550.6355731776</v>
      </c>
    </row>
    <row r="1010" spans="1:15">
      <c r="A1010" s="227">
        <v>1007</v>
      </c>
      <c r="B1010" s="530">
        <v>1058111.7063673958</v>
      </c>
      <c r="C1010" s="530">
        <v>1064877.4418748338</v>
      </c>
      <c r="D1010" s="531">
        <v>1116825.0309063867</v>
      </c>
      <c r="J1010" s="659">
        <v>1069805.9991318297</v>
      </c>
      <c r="K1010" s="296"/>
      <c r="L1010" s="296"/>
      <c r="M1010" s="536">
        <v>1053961.9326329234</v>
      </c>
      <c r="N1010" s="530">
        <v>1077393.1768023798</v>
      </c>
      <c r="O1010" s="537">
        <v>1127327.6203093275</v>
      </c>
    </row>
    <row r="1011" spans="1:15">
      <c r="A1011" s="227">
        <v>1008</v>
      </c>
      <c r="B1011" s="530">
        <v>1046503.405627062</v>
      </c>
      <c r="C1011" s="530">
        <v>1081497.1610856282</v>
      </c>
      <c r="D1011" s="531">
        <v>1121862.9350007037</v>
      </c>
      <c r="J1011" s="659">
        <v>1028929.2340458772</v>
      </c>
      <c r="K1011" s="296"/>
      <c r="L1011" s="296"/>
      <c r="M1011" s="536">
        <v>1033263.3102068116</v>
      </c>
      <c r="N1011" s="530">
        <v>1094012.8960131742</v>
      </c>
      <c r="O1011" s="537">
        <v>1132365.5244036445</v>
      </c>
    </row>
    <row r="1012" spans="1:15">
      <c r="A1012" s="227">
        <v>1009</v>
      </c>
      <c r="B1012" s="530">
        <v>1059039.4791570418</v>
      </c>
      <c r="C1012" s="530">
        <v>1076644.1243738511</v>
      </c>
      <c r="D1012" s="531">
        <v>1107675.7350455795</v>
      </c>
      <c r="J1012" s="659">
        <v>1041465.307575857</v>
      </c>
      <c r="K1012" s="296"/>
      <c r="L1012" s="296"/>
      <c r="M1012" s="536">
        <v>1058383.5079800927</v>
      </c>
      <c r="N1012" s="530">
        <v>1089159.8593013971</v>
      </c>
      <c r="O1012" s="537">
        <v>1118178.3244485203</v>
      </c>
    </row>
    <row r="1013" spans="1:15">
      <c r="A1013" s="227">
        <v>1010</v>
      </c>
      <c r="B1013" s="530">
        <v>1056641.1692527817</v>
      </c>
      <c r="C1013" s="530">
        <v>1066803.9806374609</v>
      </c>
      <c r="D1013" s="531">
        <v>1133991.905494774</v>
      </c>
      <c r="J1013" s="659">
        <v>1039066.9976715969</v>
      </c>
      <c r="K1013" s="296"/>
      <c r="L1013" s="296"/>
      <c r="M1013" s="536">
        <v>1030651.0020746451</v>
      </c>
      <c r="N1013" s="530">
        <v>1079319.7155650069</v>
      </c>
      <c r="O1013" s="537">
        <v>1144494.4948977148</v>
      </c>
    </row>
    <row r="1014" spans="1:15">
      <c r="A1014" s="227">
        <v>1011</v>
      </c>
      <c r="B1014" s="530">
        <v>1061403.9806217153</v>
      </c>
      <c r="C1014" s="530">
        <v>1074793.7709211411</v>
      </c>
      <c r="D1014" s="531">
        <v>1121029.1244658108</v>
      </c>
      <c r="J1014" s="659">
        <v>1043829.8090405306</v>
      </c>
      <c r="K1014" s="296"/>
      <c r="L1014" s="296"/>
      <c r="M1014" s="536">
        <v>1066491.7240192704</v>
      </c>
      <c r="N1014" s="530">
        <v>1087309.5058486871</v>
      </c>
      <c r="O1014" s="537">
        <v>1131531.7138687517</v>
      </c>
    </row>
    <row r="1015" spans="1:15">
      <c r="A1015" s="227">
        <v>1012</v>
      </c>
      <c r="B1015" s="530">
        <v>1059291.3229385584</v>
      </c>
      <c r="C1015" s="530">
        <v>1062494.4507935029</v>
      </c>
      <c r="D1015" s="531">
        <v>1102766.6811015361</v>
      </c>
      <c r="J1015" s="659">
        <v>1041717.1513573737</v>
      </c>
      <c r="K1015" s="296"/>
      <c r="L1015" s="296"/>
      <c r="M1015" s="536">
        <v>1037124.0298424287</v>
      </c>
      <c r="N1015" s="530">
        <v>1075010.1857210489</v>
      </c>
      <c r="O1015" s="537">
        <v>1113269.270504477</v>
      </c>
    </row>
    <row r="1016" spans="1:15">
      <c r="A1016" s="227">
        <v>1013</v>
      </c>
      <c r="B1016" s="530">
        <v>1058111.7063673958</v>
      </c>
      <c r="C1016" s="530">
        <v>1067753.9741560849</v>
      </c>
      <c r="D1016" s="531">
        <v>1093516.7148444068</v>
      </c>
      <c r="J1016" s="659">
        <v>1149426.012315321</v>
      </c>
      <c r="K1016" s="296"/>
      <c r="L1016" s="296"/>
      <c r="M1016" s="536">
        <v>1031818.1223462787</v>
      </c>
      <c r="N1016" s="530">
        <v>1080269.7090836309</v>
      </c>
      <c r="O1016" s="537">
        <v>1104019.3042473476</v>
      </c>
    </row>
    <row r="1017" spans="1:15">
      <c r="A1017" s="227">
        <v>1014</v>
      </c>
      <c r="B1017" s="530">
        <v>1060369.1632655335</v>
      </c>
      <c r="C1017" s="530">
        <v>1058807.5440975982</v>
      </c>
      <c r="D1017" s="531">
        <v>1099467.3781703766</v>
      </c>
      <c r="J1017" s="659">
        <v>1042794.9916843488</v>
      </c>
      <c r="K1017" s="296"/>
      <c r="L1017" s="296"/>
      <c r="M1017" s="536">
        <v>1037262.7354196117</v>
      </c>
      <c r="N1017" s="530">
        <v>1071323.2790251442</v>
      </c>
      <c r="O1017" s="537">
        <v>1109969.9675733175</v>
      </c>
    </row>
    <row r="1018" spans="1:15">
      <c r="A1018" s="227">
        <v>1015</v>
      </c>
      <c r="B1018" s="530">
        <v>1067216.4036034518</v>
      </c>
      <c r="C1018" s="530">
        <v>1066444.781060006</v>
      </c>
      <c r="D1018" s="531">
        <v>1116321.949294677</v>
      </c>
      <c r="J1018" s="659">
        <v>1049642.2320222671</v>
      </c>
      <c r="K1018" s="296"/>
      <c r="L1018" s="296"/>
      <c r="M1018" s="536">
        <v>1025083.8190373433</v>
      </c>
      <c r="N1018" s="530">
        <v>1078960.515987552</v>
      </c>
      <c r="O1018" s="537">
        <v>1126824.5386976178</v>
      </c>
    </row>
    <row r="1019" spans="1:15">
      <c r="A1019" s="227">
        <v>1016</v>
      </c>
      <c r="B1019" s="530">
        <v>1063369.2051470375</v>
      </c>
      <c r="C1019" s="530">
        <v>1084096.3861858314</v>
      </c>
      <c r="D1019" s="531">
        <v>1101333.5140811291</v>
      </c>
      <c r="J1019" s="659">
        <v>1045795.0335658528</v>
      </c>
      <c r="K1019" s="296"/>
      <c r="L1019" s="296"/>
      <c r="M1019" s="536">
        <v>1038790.3131568757</v>
      </c>
      <c r="N1019" s="530">
        <v>1096612.1211133774</v>
      </c>
      <c r="O1019" s="537">
        <v>1111836.1034840699</v>
      </c>
    </row>
    <row r="1020" spans="1:15">
      <c r="A1020" s="227">
        <v>1017</v>
      </c>
      <c r="B1020" s="530">
        <v>1046180.6312831559</v>
      </c>
      <c r="C1020" s="530">
        <v>1112829.107229148</v>
      </c>
      <c r="D1020" s="531">
        <v>1105255.3679735437</v>
      </c>
      <c r="J1020" s="659">
        <v>1028606.4597019712</v>
      </c>
      <c r="K1020" s="296"/>
      <c r="L1020" s="296"/>
      <c r="M1020" s="536">
        <v>1055129.0619368302</v>
      </c>
      <c r="N1020" s="530">
        <v>1125344.842156694</v>
      </c>
      <c r="O1020" s="537">
        <v>1115757.9573764845</v>
      </c>
    </row>
    <row r="1021" spans="1:15">
      <c r="A1021" s="227">
        <v>1018</v>
      </c>
      <c r="B1021" s="530">
        <v>1068230.2509841018</v>
      </c>
      <c r="C1021" s="530">
        <v>1075467.8244879299</v>
      </c>
      <c r="D1021" s="531">
        <v>1100207.6110066506</v>
      </c>
      <c r="J1021" s="659">
        <v>1050656.0794029171</v>
      </c>
      <c r="K1021" s="296"/>
      <c r="L1021" s="296"/>
      <c r="M1021" s="536">
        <v>1033632.6520423378</v>
      </c>
      <c r="N1021" s="530">
        <v>1087983.5594154759</v>
      </c>
      <c r="O1021" s="537">
        <v>1110710.2004095914</v>
      </c>
    </row>
    <row r="1022" spans="1:15">
      <c r="A1022" s="227">
        <v>1019</v>
      </c>
      <c r="B1022" s="530">
        <v>1069604.4877613788</v>
      </c>
      <c r="C1022" s="530">
        <v>1062067.6496265284</v>
      </c>
      <c r="D1022" s="531">
        <v>1100621.1319557708</v>
      </c>
      <c r="J1022" s="659">
        <v>1052030.316180194</v>
      </c>
      <c r="K1022" s="296"/>
      <c r="L1022" s="296"/>
      <c r="M1022" s="536">
        <v>1034274.397565325</v>
      </c>
      <c r="N1022" s="530">
        <v>1074583.3845540744</v>
      </c>
      <c r="O1022" s="537">
        <v>1111123.7213587116</v>
      </c>
    </row>
    <row r="1023" spans="1:15">
      <c r="A1023" s="227">
        <v>1020</v>
      </c>
      <c r="B1023" s="530">
        <v>1055331.4394269383</v>
      </c>
      <c r="C1023" s="530">
        <v>1067297.299900498</v>
      </c>
      <c r="D1023" s="531">
        <v>1100043.556533325</v>
      </c>
      <c r="J1023" s="659">
        <v>1037757.2678457536</v>
      </c>
      <c r="K1023" s="296"/>
      <c r="L1023" s="296"/>
      <c r="M1023" s="536">
        <v>1064459.8132481358</v>
      </c>
      <c r="N1023" s="530">
        <v>1079813.034828044</v>
      </c>
      <c r="O1023" s="537">
        <v>1110546.1459362658</v>
      </c>
    </row>
    <row r="1024" spans="1:15">
      <c r="A1024" s="227">
        <v>1021</v>
      </c>
      <c r="B1024" s="530">
        <v>1074383.9123608954</v>
      </c>
      <c r="C1024" s="530">
        <v>1064462.6459454324</v>
      </c>
      <c r="D1024" s="531">
        <v>1099062.4785804073</v>
      </c>
      <c r="J1024" s="659">
        <v>1056809.7407797107</v>
      </c>
      <c r="K1024" s="296"/>
      <c r="L1024" s="296"/>
      <c r="M1024" s="536">
        <v>1040642.9830960479</v>
      </c>
      <c r="N1024" s="530">
        <v>1076978.3808729784</v>
      </c>
      <c r="O1024" s="537">
        <v>1109565.0679833482</v>
      </c>
    </row>
    <row r="1025" spans="1:15">
      <c r="A1025" s="227">
        <v>1022</v>
      </c>
      <c r="B1025" s="530">
        <v>1052287.6389239135</v>
      </c>
      <c r="C1025" s="530">
        <v>1081511.8629896487</v>
      </c>
      <c r="D1025" s="531">
        <v>1108149.0697883936</v>
      </c>
      <c r="J1025" s="659">
        <v>1034713.4673427287</v>
      </c>
      <c r="K1025" s="296"/>
      <c r="L1025" s="296"/>
      <c r="M1025" s="536">
        <v>1052120.3766937996</v>
      </c>
      <c r="N1025" s="530">
        <v>1094027.5979171947</v>
      </c>
      <c r="O1025" s="537">
        <v>1118651.6591913344</v>
      </c>
    </row>
    <row r="1026" spans="1:15">
      <c r="A1026" s="227">
        <v>1023</v>
      </c>
      <c r="B1026" s="530">
        <v>1066356.8686645739</v>
      </c>
      <c r="C1026" s="530">
        <v>1085360.9938499175</v>
      </c>
      <c r="D1026" s="531">
        <v>1102314.372476992</v>
      </c>
      <c r="J1026" s="659">
        <v>1048782.6970833892</v>
      </c>
      <c r="K1026" s="296"/>
      <c r="L1026" s="296"/>
      <c r="M1026" s="536">
        <v>1067552.7286021637</v>
      </c>
      <c r="N1026" s="530">
        <v>1097876.7287774635</v>
      </c>
      <c r="O1026" s="537">
        <v>1112816.9618799328</v>
      </c>
    </row>
    <row r="1027" spans="1:15">
      <c r="A1027" s="227">
        <v>1024</v>
      </c>
      <c r="B1027" s="530">
        <v>1068313.0837439203</v>
      </c>
      <c r="C1027" s="530">
        <v>1075392.5990868174</v>
      </c>
      <c r="D1027" s="531">
        <v>1101184.7222570518</v>
      </c>
      <c r="J1027" s="659">
        <v>1050738.9121627356</v>
      </c>
      <c r="K1027" s="296"/>
      <c r="L1027" s="296"/>
      <c r="M1027" s="536">
        <v>1033924.3312893475</v>
      </c>
      <c r="N1027" s="530">
        <v>1087908.3340143634</v>
      </c>
      <c r="O1027" s="537">
        <v>1111687.3116599927</v>
      </c>
    </row>
    <row r="1028" spans="1:15">
      <c r="A1028" s="227">
        <v>1025</v>
      </c>
      <c r="B1028" s="530">
        <v>1054073.7409797905</v>
      </c>
      <c r="C1028" s="530">
        <v>1081690.984440218</v>
      </c>
      <c r="D1028" s="531">
        <v>1095406.7893667931</v>
      </c>
      <c r="J1028" s="659">
        <v>1036499.5693986057</v>
      </c>
      <c r="K1028" s="296"/>
      <c r="L1028" s="296"/>
      <c r="M1028" s="536">
        <v>1028263.6004165594</v>
      </c>
      <c r="N1028" s="530">
        <v>1094206.719367764</v>
      </c>
      <c r="O1028" s="537">
        <v>1105909.3787697339</v>
      </c>
    </row>
    <row r="1029" spans="1:15">
      <c r="A1029" s="227">
        <v>1026</v>
      </c>
      <c r="B1029" s="530">
        <v>1052962.6627023874</v>
      </c>
      <c r="C1029" s="530">
        <v>1048876.9500376955</v>
      </c>
      <c r="D1029" s="531">
        <v>1109304.0840878806</v>
      </c>
      <c r="J1029" s="659">
        <v>1035388.4911212027</v>
      </c>
      <c r="K1029" s="296"/>
      <c r="L1029" s="296"/>
      <c r="M1029" s="536">
        <v>1042035.2328289255</v>
      </c>
      <c r="N1029" s="530">
        <v>1061392.6849652415</v>
      </c>
      <c r="O1029" s="537">
        <v>1119806.6734908214</v>
      </c>
    </row>
    <row r="1030" spans="1:15">
      <c r="A1030" s="227">
        <v>1027</v>
      </c>
      <c r="B1030" s="530">
        <v>1074200.9705238929</v>
      </c>
      <c r="C1030" s="530">
        <v>1071402.0279952437</v>
      </c>
      <c r="D1030" s="531">
        <v>1116924.6591436765</v>
      </c>
      <c r="J1030" s="659">
        <v>1056626.7989427082</v>
      </c>
      <c r="K1030" s="296"/>
      <c r="L1030" s="296"/>
      <c r="M1030" s="536">
        <v>1060375.7790345633</v>
      </c>
      <c r="N1030" s="530">
        <v>1083917.7629227897</v>
      </c>
      <c r="O1030" s="537">
        <v>1127427.2485466173</v>
      </c>
    </row>
    <row r="1031" spans="1:15">
      <c r="A1031" s="227">
        <v>1028</v>
      </c>
      <c r="B1031" s="530">
        <v>1080264.4750666688</v>
      </c>
      <c r="C1031" s="530">
        <v>1051437.4406166163</v>
      </c>
      <c r="D1031" s="531">
        <v>1097640.7456488966</v>
      </c>
      <c r="J1031" s="659">
        <v>1062690.3034854841</v>
      </c>
      <c r="K1031" s="296"/>
      <c r="L1031" s="296"/>
      <c r="M1031" s="536">
        <v>1056193.4926046787</v>
      </c>
      <c r="N1031" s="530">
        <v>1063953.1755441623</v>
      </c>
      <c r="O1031" s="537">
        <v>1108143.3350518374</v>
      </c>
    </row>
    <row r="1032" spans="1:15">
      <c r="A1032" s="227">
        <v>1029</v>
      </c>
      <c r="B1032" s="530">
        <v>1064875.6026466407</v>
      </c>
      <c r="C1032" s="530">
        <v>1076561.7954527508</v>
      </c>
      <c r="D1032" s="531">
        <v>1100266.114772504</v>
      </c>
      <c r="J1032" s="659">
        <v>1047301.431065456</v>
      </c>
      <c r="K1032" s="296"/>
      <c r="L1032" s="296"/>
      <c r="M1032" s="536">
        <v>1046414.0365566497</v>
      </c>
      <c r="N1032" s="530">
        <v>1089077.5303802968</v>
      </c>
      <c r="O1032" s="537">
        <v>1110768.7041754448</v>
      </c>
    </row>
    <row r="1033" spans="1:15">
      <c r="A1033" s="227">
        <v>1030</v>
      </c>
      <c r="B1033" s="530">
        <v>1070760.4288751816</v>
      </c>
      <c r="C1033" s="530">
        <v>1116753.3797473151</v>
      </c>
      <c r="D1033" s="531">
        <v>1116957.2507500662</v>
      </c>
      <c r="J1033" s="659">
        <v>1053186.2572939969</v>
      </c>
      <c r="K1033" s="296"/>
      <c r="L1033" s="296"/>
      <c r="M1033" s="536">
        <v>1052747.1958073173</v>
      </c>
      <c r="N1033" s="530">
        <v>1129269.1146748611</v>
      </c>
      <c r="O1033" s="537">
        <v>1127459.8401530071</v>
      </c>
    </row>
    <row r="1034" spans="1:15">
      <c r="A1034" s="227">
        <v>1031</v>
      </c>
      <c r="B1034" s="530">
        <v>1059748.5744198663</v>
      </c>
      <c r="C1034" s="530">
        <v>1081703.8698079663</v>
      </c>
      <c r="D1034" s="531">
        <v>1117886.954221078</v>
      </c>
      <c r="J1034" s="659">
        <v>1042174.4028386816</v>
      </c>
      <c r="K1034" s="296"/>
      <c r="L1034" s="296"/>
      <c r="M1034" s="536">
        <v>1041770.517666275</v>
      </c>
      <c r="N1034" s="530">
        <v>1094219.6047355123</v>
      </c>
      <c r="O1034" s="537">
        <v>1128389.5436240188</v>
      </c>
    </row>
    <row r="1035" spans="1:15">
      <c r="A1035" s="227">
        <v>1032</v>
      </c>
      <c r="B1035" s="530">
        <v>1058312.9963985907</v>
      </c>
      <c r="C1035" s="530">
        <v>1072388.3444471306</v>
      </c>
      <c r="D1035" s="531">
        <v>1099214.377243418</v>
      </c>
      <c r="J1035" s="659">
        <v>1040738.824817406</v>
      </c>
      <c r="K1035" s="296"/>
      <c r="L1035" s="296"/>
      <c r="M1035" s="536">
        <v>1031421.2348121894</v>
      </c>
      <c r="N1035" s="530">
        <v>1084904.0793746766</v>
      </c>
      <c r="O1035" s="537">
        <v>1109716.9666463588</v>
      </c>
    </row>
    <row r="1036" spans="1:15">
      <c r="A1036" s="227">
        <v>1033</v>
      </c>
      <c r="B1036" s="530">
        <v>1047076.9111583486</v>
      </c>
      <c r="C1036" s="530">
        <v>1072524.7352639523</v>
      </c>
      <c r="D1036" s="531">
        <v>1119781.1004802992</v>
      </c>
      <c r="J1036" s="659">
        <v>1029502.7395771638</v>
      </c>
      <c r="K1036" s="296"/>
      <c r="L1036" s="296"/>
      <c r="M1036" s="536">
        <v>1041860.9800559205</v>
      </c>
      <c r="N1036" s="530">
        <v>1085040.4701914983</v>
      </c>
      <c r="O1036" s="537">
        <v>1130283.68988324</v>
      </c>
    </row>
    <row r="1037" spans="1:15">
      <c r="A1037" s="227">
        <v>1034</v>
      </c>
      <c r="B1037" s="530">
        <v>1053855.4991105667</v>
      </c>
      <c r="C1037" s="530">
        <v>1080517.316337273</v>
      </c>
      <c r="D1037" s="531">
        <v>1123244.1564618847</v>
      </c>
      <c r="J1037" s="659">
        <v>1036281.327529382</v>
      </c>
      <c r="K1037" s="296"/>
      <c r="L1037" s="296"/>
      <c r="M1037" s="536">
        <v>1038027.7215793247</v>
      </c>
      <c r="N1037" s="530">
        <v>1093033.051264819</v>
      </c>
      <c r="O1037" s="537">
        <v>1133746.7458648256</v>
      </c>
    </row>
    <row r="1038" spans="1:15">
      <c r="A1038" s="227">
        <v>1035</v>
      </c>
      <c r="B1038" s="530">
        <v>1044940.7556424108</v>
      </c>
      <c r="C1038" s="530">
        <v>1062877.0847295432</v>
      </c>
      <c r="D1038" s="531">
        <v>1103155.5364072656</v>
      </c>
      <c r="J1038" s="659">
        <v>1027366.5840612261</v>
      </c>
      <c r="K1038" s="296"/>
      <c r="L1038" s="296"/>
      <c r="M1038" s="536">
        <v>1037986.8278054642</v>
      </c>
      <c r="N1038" s="530">
        <v>1075392.8196570892</v>
      </c>
      <c r="O1038" s="537">
        <v>1113658.1258102064</v>
      </c>
    </row>
    <row r="1039" spans="1:15">
      <c r="A1039" s="227">
        <v>1036</v>
      </c>
      <c r="B1039" s="530">
        <v>1079840.4098513864</v>
      </c>
      <c r="C1039" s="530">
        <v>1078023.6800822511</v>
      </c>
      <c r="D1039" s="531">
        <v>1091398.738166909</v>
      </c>
      <c r="J1039" s="659">
        <v>1062266.2382702017</v>
      </c>
      <c r="K1039" s="296"/>
      <c r="L1039" s="296"/>
      <c r="M1039" s="536">
        <v>1036391.2874144621</v>
      </c>
      <c r="N1039" s="530">
        <v>1090539.4150097971</v>
      </c>
      <c r="O1039" s="537">
        <v>1101901.3275698498</v>
      </c>
    </row>
    <row r="1040" spans="1:15">
      <c r="A1040" s="227">
        <v>1037</v>
      </c>
      <c r="B1040" s="530">
        <v>1047865.4874934426</v>
      </c>
      <c r="C1040" s="530">
        <v>1080489.1125538033</v>
      </c>
      <c r="D1040" s="531">
        <v>1115786.1808011867</v>
      </c>
      <c r="J1040" s="659">
        <v>1030291.3159122579</v>
      </c>
      <c r="K1040" s="296"/>
      <c r="L1040" s="296"/>
      <c r="M1040" s="536">
        <v>1034919.0950109293</v>
      </c>
      <c r="N1040" s="530">
        <v>1093004.8474813493</v>
      </c>
      <c r="O1040" s="537">
        <v>1126288.7702041275</v>
      </c>
    </row>
    <row r="1041" spans="1:15">
      <c r="A1041" s="227">
        <v>1038</v>
      </c>
      <c r="B1041" s="530">
        <v>1047035.3153202402</v>
      </c>
      <c r="C1041" s="530">
        <v>1067673.7671103918</v>
      </c>
      <c r="D1041" s="531">
        <v>1117092.8473812044</v>
      </c>
      <c r="J1041" s="659">
        <v>1029461.1437390555</v>
      </c>
      <c r="K1041" s="296"/>
      <c r="L1041" s="296"/>
      <c r="M1041" s="536">
        <v>1058530.3929705685</v>
      </c>
      <c r="N1041" s="530">
        <v>1080189.5020379378</v>
      </c>
      <c r="O1041" s="537">
        <v>1127595.4367841452</v>
      </c>
    </row>
    <row r="1042" spans="1:15">
      <c r="A1042" s="227">
        <v>1039</v>
      </c>
      <c r="B1042" s="530">
        <v>1051811.9471339779</v>
      </c>
      <c r="C1042" s="530">
        <v>1093306.7979544953</v>
      </c>
      <c r="D1042" s="531">
        <v>1110033.8975443204</v>
      </c>
      <c r="J1042" s="659">
        <v>1034237.7755527933</v>
      </c>
      <c r="K1042" s="296"/>
      <c r="L1042" s="296"/>
      <c r="M1042" s="536">
        <v>1025999.7174945457</v>
      </c>
      <c r="N1042" s="530">
        <v>1105822.5328820413</v>
      </c>
      <c r="O1042" s="537">
        <v>1120536.4869472613</v>
      </c>
    </row>
    <row r="1043" spans="1:15">
      <c r="A1043" s="227">
        <v>1040</v>
      </c>
      <c r="B1043" s="530">
        <v>1074282.7053054692</v>
      </c>
      <c r="C1043" s="530">
        <v>1089783.1062911372</v>
      </c>
      <c r="D1043" s="531">
        <v>1104230.8193514394</v>
      </c>
      <c r="J1043" s="659">
        <v>1056708.5337242845</v>
      </c>
      <c r="K1043" s="296"/>
      <c r="L1043" s="296"/>
      <c r="M1043" s="536">
        <v>1036471.9459017267</v>
      </c>
      <c r="N1043" s="530">
        <v>1102298.8412186832</v>
      </c>
      <c r="O1043" s="537">
        <v>1114733.4087543802</v>
      </c>
    </row>
    <row r="1044" spans="1:15">
      <c r="A1044" s="227">
        <v>1041</v>
      </c>
      <c r="B1044" s="530">
        <v>1070874.7346259712</v>
      </c>
      <c r="C1044" s="530">
        <v>1069774.7639975254</v>
      </c>
      <c r="D1044" s="531">
        <v>1109416.2823808643</v>
      </c>
      <c r="J1044" s="659">
        <v>1053300.5630447865</v>
      </c>
      <c r="K1044" s="296"/>
      <c r="L1044" s="296"/>
      <c r="M1044" s="536">
        <v>1069484.8490891492</v>
      </c>
      <c r="N1044" s="530">
        <v>1082290.4989250714</v>
      </c>
      <c r="O1044" s="537">
        <v>1119918.8717838051</v>
      </c>
    </row>
    <row r="1045" spans="1:15">
      <c r="A1045" s="227">
        <v>1042</v>
      </c>
      <c r="B1045" s="530">
        <v>1047297.7702954059</v>
      </c>
      <c r="C1045" s="530">
        <v>1070934.2038426625</v>
      </c>
      <c r="D1045" s="531">
        <v>1120217.2783408596</v>
      </c>
      <c r="J1045" s="659">
        <v>1029723.5987142212</v>
      </c>
      <c r="K1045" s="296"/>
      <c r="L1045" s="296"/>
      <c r="M1045" s="536">
        <v>1036785.5607738264</v>
      </c>
      <c r="N1045" s="530">
        <v>1083449.9387702085</v>
      </c>
      <c r="O1045" s="537">
        <v>1130719.8677438004</v>
      </c>
    </row>
    <row r="1046" spans="1:15">
      <c r="A1046" s="227">
        <v>1043</v>
      </c>
      <c r="B1046" s="530">
        <v>1057252.6211632653</v>
      </c>
      <c r="C1046" s="530">
        <v>1083636.4388845093</v>
      </c>
      <c r="D1046" s="531">
        <v>1109245.8295683144</v>
      </c>
      <c r="J1046" s="659">
        <v>1039678.4495820806</v>
      </c>
      <c r="K1046" s="296"/>
      <c r="L1046" s="296"/>
      <c r="M1046" s="536">
        <v>1025866.9139415185</v>
      </c>
      <c r="N1046" s="530">
        <v>1096152.1738120553</v>
      </c>
      <c r="O1046" s="537">
        <v>1119748.4189712552</v>
      </c>
    </row>
    <row r="1047" spans="1:15">
      <c r="A1047" s="227">
        <v>1044</v>
      </c>
      <c r="B1047" s="530">
        <v>1058111.7063673958</v>
      </c>
      <c r="C1047" s="530">
        <v>1064221.844145681</v>
      </c>
      <c r="D1047" s="531">
        <v>1093327.3829326478</v>
      </c>
      <c r="J1047" s="659">
        <v>1189044.2202551311</v>
      </c>
      <c r="K1047" s="296"/>
      <c r="L1047" s="296"/>
      <c r="M1047" s="536">
        <v>1056388.246577166</v>
      </c>
      <c r="N1047" s="530">
        <v>1076737.579073227</v>
      </c>
      <c r="O1047" s="537">
        <v>1103829.9723355887</v>
      </c>
    </row>
    <row r="1048" spans="1:15">
      <c r="A1048" s="227">
        <v>1045</v>
      </c>
      <c r="B1048" s="530">
        <v>1048176.26072776</v>
      </c>
      <c r="C1048" s="530">
        <v>1090160.0678264236</v>
      </c>
      <c r="D1048" s="531">
        <v>1101973.2690917016</v>
      </c>
      <c r="J1048" s="659">
        <v>1030602.0891465753</v>
      </c>
      <c r="K1048" s="296"/>
      <c r="L1048" s="296"/>
      <c r="M1048" s="536">
        <v>1043084.6242182336</v>
      </c>
      <c r="N1048" s="530">
        <v>1102675.8027539696</v>
      </c>
      <c r="O1048" s="537">
        <v>1112475.8584946424</v>
      </c>
    </row>
    <row r="1049" spans="1:15">
      <c r="A1049" s="227">
        <v>1046</v>
      </c>
      <c r="B1049" s="530">
        <v>1053676.2395207852</v>
      </c>
      <c r="C1049" s="530">
        <v>1097109.5524356358</v>
      </c>
      <c r="D1049" s="531">
        <v>1109909.3124943357</v>
      </c>
      <c r="J1049" s="659">
        <v>1036102.0679396004</v>
      </c>
      <c r="K1049" s="296"/>
      <c r="L1049" s="296"/>
      <c r="M1049" s="536">
        <v>1047379.1250814153</v>
      </c>
      <c r="N1049" s="530">
        <v>1109625.2873631818</v>
      </c>
      <c r="O1049" s="537">
        <v>1120411.9018972765</v>
      </c>
    </row>
    <row r="1050" spans="1:15">
      <c r="A1050" s="227">
        <v>1047</v>
      </c>
      <c r="B1050" s="530">
        <v>1057883.7649993401</v>
      </c>
      <c r="C1050" s="530">
        <v>1084150.0141707216</v>
      </c>
      <c r="D1050" s="531">
        <v>1111214.7671398174</v>
      </c>
      <c r="J1050" s="659">
        <v>1040309.5934181553</v>
      </c>
      <c r="K1050" s="296"/>
      <c r="L1050" s="296"/>
      <c r="M1050" s="536">
        <v>1025944.7181527503</v>
      </c>
      <c r="N1050" s="530">
        <v>1096665.7490982676</v>
      </c>
      <c r="O1050" s="537">
        <v>1121717.3565427582</v>
      </c>
    </row>
    <row r="1051" spans="1:15">
      <c r="A1051" s="227">
        <v>1048</v>
      </c>
      <c r="B1051" s="530">
        <v>1071435.9728880113</v>
      </c>
      <c r="C1051" s="530">
        <v>1072650.4346172982</v>
      </c>
      <c r="D1051" s="531">
        <v>1100493.3501694724</v>
      </c>
      <c r="J1051" s="659">
        <v>1053861.8013068265</v>
      </c>
      <c r="K1051" s="296"/>
      <c r="L1051" s="296"/>
      <c r="M1051" s="536">
        <v>1033029.226177015</v>
      </c>
      <c r="N1051" s="530">
        <v>1085166.1695448442</v>
      </c>
      <c r="O1051" s="537">
        <v>1110995.9395724132</v>
      </c>
    </row>
    <row r="1052" spans="1:15">
      <c r="A1052" s="227">
        <v>1049</v>
      </c>
      <c r="B1052" s="530">
        <v>1057927.1833000963</v>
      </c>
      <c r="C1052" s="530">
        <v>1071214.506604824</v>
      </c>
      <c r="D1052" s="531">
        <v>1129327.2777284817</v>
      </c>
      <c r="J1052" s="659">
        <v>1040353.0117189116</v>
      </c>
      <c r="K1052" s="296"/>
      <c r="L1052" s="296"/>
      <c r="M1052" s="536">
        <v>1047545.7212312692</v>
      </c>
      <c r="N1052" s="530">
        <v>1083730.24153237</v>
      </c>
      <c r="O1052" s="537">
        <v>1139829.8671314225</v>
      </c>
    </row>
    <row r="1053" spans="1:15">
      <c r="A1053" s="227">
        <v>1050</v>
      </c>
      <c r="B1053" s="530">
        <v>1058834.0583216643</v>
      </c>
      <c r="C1053" s="530">
        <v>1051896.7263351551</v>
      </c>
      <c r="D1053" s="531">
        <v>1111419.0971024781</v>
      </c>
      <c r="J1053" s="659">
        <v>1041259.8867404796</v>
      </c>
      <c r="K1053" s="296"/>
      <c r="L1053" s="296"/>
      <c r="M1053" s="536">
        <v>1022233.4336242848</v>
      </c>
      <c r="N1053" s="530">
        <v>1064412.4612627011</v>
      </c>
      <c r="O1053" s="537">
        <v>1121921.686505419</v>
      </c>
    </row>
    <row r="1054" spans="1:15">
      <c r="A1054" s="227">
        <v>1051</v>
      </c>
      <c r="B1054" s="530">
        <v>1046701.2783701852</v>
      </c>
      <c r="C1054" s="530">
        <v>1075545.1844669685</v>
      </c>
      <c r="D1054" s="531">
        <v>1095596.0373710163</v>
      </c>
      <c r="J1054" s="659">
        <v>1029127.1067890004</v>
      </c>
      <c r="K1054" s="296"/>
      <c r="L1054" s="296"/>
      <c r="M1054" s="536">
        <v>1030593.7463404038</v>
      </c>
      <c r="N1054" s="530">
        <v>1088060.9193945145</v>
      </c>
      <c r="O1054" s="537">
        <v>1106098.6267739572</v>
      </c>
    </row>
    <row r="1055" spans="1:15">
      <c r="A1055" s="227">
        <v>1052</v>
      </c>
      <c r="B1055" s="530">
        <v>1070803.7472756756</v>
      </c>
      <c r="C1055" s="530">
        <v>1076830.0072757597</v>
      </c>
      <c r="D1055" s="531">
        <v>1133012.9926801131</v>
      </c>
      <c r="J1055" s="659">
        <v>1053229.5756944909</v>
      </c>
      <c r="K1055" s="296"/>
      <c r="L1055" s="296"/>
      <c r="M1055" s="536">
        <v>1058795.6024179268</v>
      </c>
      <c r="N1055" s="530">
        <v>1089345.7422033057</v>
      </c>
      <c r="O1055" s="537">
        <v>1143515.5820830539</v>
      </c>
    </row>
    <row r="1056" spans="1:15">
      <c r="A1056" s="227">
        <v>1053</v>
      </c>
      <c r="B1056" s="530">
        <v>1056282.5023875691</v>
      </c>
      <c r="C1056" s="530">
        <v>1105268.8648730007</v>
      </c>
      <c r="D1056" s="531">
        <v>1092021.6539065968</v>
      </c>
      <c r="J1056" s="659">
        <v>1038708.3308063843</v>
      </c>
      <c r="K1056" s="296"/>
      <c r="L1056" s="296"/>
      <c r="M1056" s="536">
        <v>1025299.6167726604</v>
      </c>
      <c r="N1056" s="530">
        <v>1117784.5998005467</v>
      </c>
      <c r="O1056" s="537">
        <v>1102524.2433095376</v>
      </c>
    </row>
    <row r="1057" spans="1:15">
      <c r="A1057" s="227">
        <v>1054</v>
      </c>
      <c r="B1057" s="530">
        <v>1061812.2476834755</v>
      </c>
      <c r="C1057" s="530">
        <v>1065544.1789474627</v>
      </c>
      <c r="D1057" s="531">
        <v>1104192.6507642504</v>
      </c>
      <c r="J1057" s="659">
        <v>1044238.0761022908</v>
      </c>
      <c r="K1057" s="296"/>
      <c r="L1057" s="296"/>
      <c r="M1057" s="536">
        <v>1051251.3927452518</v>
      </c>
      <c r="N1057" s="530">
        <v>1078059.9138750087</v>
      </c>
      <c r="O1057" s="537">
        <v>1114695.2401671913</v>
      </c>
    </row>
    <row r="1058" spans="1:15">
      <c r="A1058" s="227">
        <v>1055</v>
      </c>
      <c r="B1058" s="530">
        <v>1059502.4794521353</v>
      </c>
      <c r="C1058" s="530">
        <v>1071044.1079687572</v>
      </c>
      <c r="D1058" s="531">
        <v>1118450.7616900078</v>
      </c>
      <c r="J1058" s="659">
        <v>1041928.3078709505</v>
      </c>
      <c r="K1058" s="296"/>
      <c r="L1058" s="296"/>
      <c r="M1058" s="536">
        <v>1051419.0166884768</v>
      </c>
      <c r="N1058" s="530">
        <v>1083559.8428963032</v>
      </c>
      <c r="O1058" s="537">
        <v>1128953.3510929486</v>
      </c>
    </row>
    <row r="1059" spans="1:15">
      <c r="A1059" s="227">
        <v>1056</v>
      </c>
      <c r="B1059" s="530">
        <v>1051066.8161457581</v>
      </c>
      <c r="C1059" s="530">
        <v>1075725.2258942898</v>
      </c>
      <c r="D1059" s="531">
        <v>1110526.8235948717</v>
      </c>
      <c r="J1059" s="659">
        <v>1033492.6445645734</v>
      </c>
      <c r="K1059" s="296"/>
      <c r="L1059" s="296"/>
      <c r="M1059" s="536">
        <v>1041613.5076234139</v>
      </c>
      <c r="N1059" s="530">
        <v>1088240.9608218358</v>
      </c>
      <c r="O1059" s="537">
        <v>1121029.4129978125</v>
      </c>
    </row>
    <row r="1060" spans="1:15">
      <c r="A1060" s="227">
        <v>1057</v>
      </c>
      <c r="B1060" s="530">
        <v>1048302.9032324161</v>
      </c>
      <c r="C1060" s="530">
        <v>1068616.3093637554</v>
      </c>
      <c r="D1060" s="531">
        <v>1099534.5716621154</v>
      </c>
      <c r="J1060" s="659">
        <v>1030728.7316512314</v>
      </c>
      <c r="K1060" s="296"/>
      <c r="L1060" s="296"/>
      <c r="M1060" s="536">
        <v>1037929.0579583825</v>
      </c>
      <c r="N1060" s="530">
        <v>1081132.0442913014</v>
      </c>
      <c r="O1060" s="537">
        <v>1110037.1610650562</v>
      </c>
    </row>
    <row r="1061" spans="1:15">
      <c r="A1061" s="227">
        <v>1058</v>
      </c>
      <c r="B1061" s="530">
        <v>1045349.2549893856</v>
      </c>
      <c r="C1061" s="530">
        <v>1073870.3016341149</v>
      </c>
      <c r="D1061" s="531">
        <v>1105641.1015433182</v>
      </c>
      <c r="J1061" s="659">
        <v>1027775.0834082009</v>
      </c>
      <c r="K1061" s="296"/>
      <c r="L1061" s="296"/>
      <c r="M1061" s="536">
        <v>1030261.7797677979</v>
      </c>
      <c r="N1061" s="530">
        <v>1086386.0365616609</v>
      </c>
      <c r="O1061" s="537">
        <v>1116143.6909462591</v>
      </c>
    </row>
    <row r="1062" spans="1:15">
      <c r="A1062" s="227">
        <v>1059</v>
      </c>
      <c r="B1062" s="530">
        <v>1060911.546701774</v>
      </c>
      <c r="C1062" s="530">
        <v>1081671.4874925879</v>
      </c>
      <c r="D1062" s="531">
        <v>1134992.2663567811</v>
      </c>
      <c r="J1062" s="659">
        <v>1043337.3751205893</v>
      </c>
      <c r="K1062" s="296"/>
      <c r="L1062" s="296"/>
      <c r="M1062" s="536">
        <v>1031567.8447409946</v>
      </c>
      <c r="N1062" s="530">
        <v>1094187.2224201339</v>
      </c>
      <c r="O1062" s="537">
        <v>1145494.8557597219</v>
      </c>
    </row>
    <row r="1063" spans="1:15">
      <c r="A1063" s="227">
        <v>1060</v>
      </c>
      <c r="B1063" s="530">
        <v>1050356.7398842862</v>
      </c>
      <c r="C1063" s="530">
        <v>1073153.6215334847</v>
      </c>
      <c r="D1063" s="531">
        <v>1096695.2459478916</v>
      </c>
      <c r="J1063" s="659">
        <v>1032782.5683031013</v>
      </c>
      <c r="K1063" s="296"/>
      <c r="L1063" s="296"/>
      <c r="M1063" s="536">
        <v>1037889.4685079465</v>
      </c>
      <c r="N1063" s="530">
        <v>1085669.3564610307</v>
      </c>
      <c r="O1063" s="537">
        <v>1107197.8353508324</v>
      </c>
    </row>
    <row r="1064" spans="1:15">
      <c r="A1064" s="227">
        <v>1061</v>
      </c>
      <c r="B1064" s="530">
        <v>1049847.8152835844</v>
      </c>
      <c r="C1064" s="530">
        <v>1097899.5161921657</v>
      </c>
      <c r="D1064" s="531">
        <v>1103939.5504070956</v>
      </c>
      <c r="J1064" s="659">
        <v>1032273.6437023998</v>
      </c>
      <c r="K1064" s="296"/>
      <c r="L1064" s="296"/>
      <c r="M1064" s="536">
        <v>1035724.7082409051</v>
      </c>
      <c r="N1064" s="530">
        <v>1110415.2511197117</v>
      </c>
      <c r="O1064" s="537">
        <v>1114442.1398100364</v>
      </c>
    </row>
    <row r="1065" spans="1:15">
      <c r="A1065" s="227">
        <v>1062</v>
      </c>
      <c r="B1065" s="530">
        <v>1054956.2941114025</v>
      </c>
      <c r="C1065" s="530">
        <v>1070909.6114276047</v>
      </c>
      <c r="D1065" s="531">
        <v>1104584.2411577746</v>
      </c>
      <c r="J1065" s="659">
        <v>1037382.1225302177</v>
      </c>
      <c r="K1065" s="296"/>
      <c r="L1065" s="296"/>
      <c r="M1065" s="536">
        <v>1043007.2996869426</v>
      </c>
      <c r="N1065" s="530">
        <v>1083425.3463551507</v>
      </c>
      <c r="O1065" s="537">
        <v>1115086.8305607154</v>
      </c>
    </row>
    <row r="1066" spans="1:15">
      <c r="A1066" s="227">
        <v>1063</v>
      </c>
      <c r="B1066" s="530">
        <v>1058111.7063673958</v>
      </c>
      <c r="C1066" s="530">
        <v>1071784.0974446505</v>
      </c>
      <c r="D1066" s="531">
        <v>1095478.0399436988</v>
      </c>
      <c r="J1066" s="659">
        <v>1066583.8494924144</v>
      </c>
      <c r="K1066" s="296"/>
      <c r="L1066" s="296"/>
      <c r="M1066" s="536">
        <v>1030713.7464729412</v>
      </c>
      <c r="N1066" s="530">
        <v>1084299.8323721965</v>
      </c>
      <c r="O1066" s="537">
        <v>1105980.6293466396</v>
      </c>
    </row>
    <row r="1067" spans="1:15">
      <c r="A1067" s="227">
        <v>1064</v>
      </c>
      <c r="B1067" s="530">
        <v>1062700.4421829407</v>
      </c>
      <c r="C1067" s="530">
        <v>1087197.6314572024</v>
      </c>
      <c r="D1067" s="531">
        <v>1121104.2912040388</v>
      </c>
      <c r="J1067" s="659">
        <v>1045126.2706017559</v>
      </c>
      <c r="K1067" s="296"/>
      <c r="L1067" s="296"/>
      <c r="M1067" s="536">
        <v>1046595.9361072705</v>
      </c>
      <c r="N1067" s="530">
        <v>1099713.3663847484</v>
      </c>
      <c r="O1067" s="537">
        <v>1131606.8806069796</v>
      </c>
    </row>
    <row r="1068" spans="1:15">
      <c r="A1068" s="227">
        <v>1065</v>
      </c>
      <c r="B1068" s="530">
        <v>1062152.2020443862</v>
      </c>
      <c r="C1068" s="530">
        <v>1061503.1330363934</v>
      </c>
      <c r="D1068" s="531">
        <v>1087690.9148492585</v>
      </c>
      <c r="J1068" s="659">
        <v>1044578.0304632015</v>
      </c>
      <c r="K1068" s="296"/>
      <c r="L1068" s="296"/>
      <c r="M1068" s="536">
        <v>1030673.6056854308</v>
      </c>
      <c r="N1068" s="530">
        <v>1074018.8679639394</v>
      </c>
      <c r="O1068" s="537">
        <v>1098193.5042521993</v>
      </c>
    </row>
    <row r="1069" spans="1:15">
      <c r="A1069" s="227">
        <v>1066</v>
      </c>
      <c r="B1069" s="530">
        <v>1063806.9263598092</v>
      </c>
      <c r="C1069" s="530">
        <v>1078753.5014053192</v>
      </c>
      <c r="D1069" s="531">
        <v>1087662.736058783</v>
      </c>
      <c r="J1069" s="659">
        <v>1046232.7547786245</v>
      </c>
      <c r="K1069" s="296"/>
      <c r="L1069" s="296"/>
      <c r="M1069" s="536">
        <v>1053365.0843995749</v>
      </c>
      <c r="N1069" s="530">
        <v>1091269.2363328652</v>
      </c>
      <c r="O1069" s="537">
        <v>1098165.3254617238</v>
      </c>
    </row>
    <row r="1070" spans="1:15">
      <c r="A1070" s="227">
        <v>1067</v>
      </c>
      <c r="B1070" s="530">
        <v>1052429.5945690379</v>
      </c>
      <c r="C1070" s="530">
        <v>1063164.7904369023</v>
      </c>
      <c r="D1070" s="531">
        <v>1121447.4250483294</v>
      </c>
      <c r="J1070" s="659">
        <v>1034855.4229878532</v>
      </c>
      <c r="K1070" s="296"/>
      <c r="L1070" s="296"/>
      <c r="M1070" s="536">
        <v>1047127.1601249953</v>
      </c>
      <c r="N1070" s="530">
        <v>1075680.5253644483</v>
      </c>
      <c r="O1070" s="537">
        <v>1131950.0144512702</v>
      </c>
    </row>
    <row r="1071" spans="1:15">
      <c r="A1071" s="227">
        <v>1068</v>
      </c>
      <c r="B1071" s="530">
        <v>1053911.5291868495</v>
      </c>
      <c r="C1071" s="530">
        <v>1063064.836077292</v>
      </c>
      <c r="D1071" s="531">
        <v>1106434.3916205347</v>
      </c>
      <c r="J1071" s="659">
        <v>1036337.3576056648</v>
      </c>
      <c r="K1071" s="296"/>
      <c r="L1071" s="296"/>
      <c r="M1071" s="536">
        <v>1050208.4347472331</v>
      </c>
      <c r="N1071" s="530">
        <v>1075580.571004838</v>
      </c>
      <c r="O1071" s="537">
        <v>1116936.9810234755</v>
      </c>
    </row>
    <row r="1072" spans="1:15">
      <c r="A1072" s="227">
        <v>1069</v>
      </c>
      <c r="B1072" s="530">
        <v>1057195.928883295</v>
      </c>
      <c r="C1072" s="530">
        <v>1110929.9189523573</v>
      </c>
      <c r="D1072" s="531">
        <v>1098681.5443045334</v>
      </c>
      <c r="J1072" s="659">
        <v>1039621.7573021103</v>
      </c>
      <c r="K1072" s="296"/>
      <c r="L1072" s="296"/>
      <c r="M1072" s="536">
        <v>1033201.8248551332</v>
      </c>
      <c r="N1072" s="530">
        <v>1123445.6538799033</v>
      </c>
      <c r="O1072" s="537">
        <v>1109184.1337074742</v>
      </c>
    </row>
    <row r="1073" spans="1:15">
      <c r="A1073" s="227">
        <v>1070</v>
      </c>
      <c r="B1073" s="530">
        <v>1076341.1732711988</v>
      </c>
      <c r="C1073" s="530">
        <v>1101075.1152749159</v>
      </c>
      <c r="D1073" s="531">
        <v>1110368.8007388916</v>
      </c>
      <c r="J1073" s="659">
        <v>1058767.001690014</v>
      </c>
      <c r="K1073" s="296"/>
      <c r="L1073" s="296"/>
      <c r="M1073" s="536">
        <v>1039962.92049248</v>
      </c>
      <c r="N1073" s="530">
        <v>1113590.8502024619</v>
      </c>
      <c r="O1073" s="537">
        <v>1120871.3901418324</v>
      </c>
    </row>
    <row r="1074" spans="1:15">
      <c r="A1074" s="227">
        <v>1071</v>
      </c>
      <c r="B1074" s="530">
        <v>1051957.8399907036</v>
      </c>
      <c r="C1074" s="530">
        <v>1054596.1790402581</v>
      </c>
      <c r="D1074" s="531">
        <v>1097909.5377530393</v>
      </c>
      <c r="J1074" s="659">
        <v>1034383.6684095189</v>
      </c>
      <c r="K1074" s="296"/>
      <c r="L1074" s="296"/>
      <c r="M1074" s="536">
        <v>1045018.8311666261</v>
      </c>
      <c r="N1074" s="530">
        <v>1067111.9139678041</v>
      </c>
      <c r="O1074" s="537">
        <v>1108412.1271559801</v>
      </c>
    </row>
    <row r="1075" spans="1:15">
      <c r="A1075" s="227">
        <v>1072</v>
      </c>
      <c r="B1075" s="530">
        <v>1037673.3496636889</v>
      </c>
      <c r="C1075" s="530">
        <v>1105994.3756444375</v>
      </c>
      <c r="D1075" s="531">
        <v>1092660.4288790317</v>
      </c>
      <c r="J1075" s="659">
        <v>1020099.1780825042</v>
      </c>
      <c r="K1075" s="296"/>
      <c r="L1075" s="296"/>
      <c r="M1075" s="536">
        <v>1069342.1656599266</v>
      </c>
      <c r="N1075" s="530">
        <v>1118510.1105719835</v>
      </c>
      <c r="O1075" s="537">
        <v>1103163.0182819725</v>
      </c>
    </row>
    <row r="1076" spans="1:15">
      <c r="A1076" s="227">
        <v>1073</v>
      </c>
      <c r="B1076" s="530">
        <v>1051876.7897845637</v>
      </c>
      <c r="C1076" s="530">
        <v>1062154.175160154</v>
      </c>
      <c r="D1076" s="531">
        <v>1118944.1533025047</v>
      </c>
      <c r="J1076" s="659">
        <v>1034302.618203379</v>
      </c>
      <c r="K1076" s="296"/>
      <c r="L1076" s="296"/>
      <c r="M1076" s="536">
        <v>1062264.2204907986</v>
      </c>
      <c r="N1076" s="530">
        <v>1074669.9100877</v>
      </c>
      <c r="O1076" s="537">
        <v>1129446.7427054455</v>
      </c>
    </row>
    <row r="1077" spans="1:15">
      <c r="A1077" s="227">
        <v>1074</v>
      </c>
      <c r="B1077" s="530">
        <v>1058111.7063673958</v>
      </c>
      <c r="C1077" s="530">
        <v>1090582.0873624778</v>
      </c>
      <c r="D1077" s="531">
        <v>1094911.4908236386</v>
      </c>
      <c r="J1077" s="659">
        <v>1109276.7187188962</v>
      </c>
      <c r="K1077" s="296"/>
      <c r="L1077" s="296"/>
      <c r="M1077" s="536">
        <v>1042932.7111592145</v>
      </c>
      <c r="N1077" s="530">
        <v>1103097.8222900238</v>
      </c>
      <c r="O1077" s="537">
        <v>1105414.0802265794</v>
      </c>
    </row>
    <row r="1078" spans="1:15">
      <c r="A1078" s="227">
        <v>1075</v>
      </c>
      <c r="B1078" s="530">
        <v>1041425.7265296743</v>
      </c>
      <c r="C1078" s="530">
        <v>1079802.6445342191</v>
      </c>
      <c r="D1078" s="531">
        <v>1135156.5602770734</v>
      </c>
      <c r="J1078" s="659">
        <v>1023851.5549484895</v>
      </c>
      <c r="K1078" s="296"/>
      <c r="L1078" s="296"/>
      <c r="M1078" s="536">
        <v>1032451.1142840963</v>
      </c>
      <c r="N1078" s="530">
        <v>1092318.3794617651</v>
      </c>
      <c r="O1078" s="537">
        <v>1145659.1496800142</v>
      </c>
    </row>
    <row r="1079" spans="1:15">
      <c r="A1079" s="227">
        <v>1076</v>
      </c>
      <c r="B1079" s="530">
        <v>1042405.794179126</v>
      </c>
      <c r="C1079" s="530">
        <v>1063285.732337109</v>
      </c>
      <c r="D1079" s="531">
        <v>1092917.4069760805</v>
      </c>
      <c r="J1079" s="659">
        <v>1024831.6225979413</v>
      </c>
      <c r="K1079" s="296"/>
      <c r="L1079" s="296"/>
      <c r="M1079" s="536">
        <v>1041810.5660482484</v>
      </c>
      <c r="N1079" s="530">
        <v>1075801.467264655</v>
      </c>
      <c r="O1079" s="537">
        <v>1103419.9963790213</v>
      </c>
    </row>
    <row r="1080" spans="1:15">
      <c r="A1080" s="227">
        <v>1077</v>
      </c>
      <c r="B1080" s="530">
        <v>1043371.6868547893</v>
      </c>
      <c r="C1080" s="530">
        <v>1070488.4823940189</v>
      </c>
      <c r="D1080" s="531">
        <v>1118104.6957811699</v>
      </c>
      <c r="J1080" s="659">
        <v>1025797.5152736045</v>
      </c>
      <c r="K1080" s="296"/>
      <c r="L1080" s="296"/>
      <c r="M1080" s="536">
        <v>1033260.3224377214</v>
      </c>
      <c r="N1080" s="530">
        <v>1083004.2173215649</v>
      </c>
      <c r="O1080" s="537">
        <v>1128607.2851841107</v>
      </c>
    </row>
    <row r="1081" spans="1:15">
      <c r="A1081" s="227">
        <v>1078</v>
      </c>
      <c r="B1081" s="530">
        <v>1070997.81024675</v>
      </c>
      <c r="C1081" s="530">
        <v>1076178.2561331063</v>
      </c>
      <c r="D1081" s="531">
        <v>1101403.6358970078</v>
      </c>
      <c r="J1081" s="659">
        <v>1053423.6386655653</v>
      </c>
      <c r="K1081" s="296"/>
      <c r="L1081" s="296"/>
      <c r="M1081" s="536">
        <v>1039902.7491126565</v>
      </c>
      <c r="N1081" s="530">
        <v>1088693.9910606523</v>
      </c>
      <c r="O1081" s="537">
        <v>1111906.2252999486</v>
      </c>
    </row>
    <row r="1082" spans="1:15">
      <c r="A1082" s="227">
        <v>1079</v>
      </c>
      <c r="B1082" s="530">
        <v>1065264.9390093936</v>
      </c>
      <c r="C1082" s="530">
        <v>1078271.6724307779</v>
      </c>
      <c r="D1082" s="531">
        <v>1104404.8451190826</v>
      </c>
      <c r="J1082" s="659">
        <v>1047690.7674282088</v>
      </c>
      <c r="K1082" s="296"/>
      <c r="L1082" s="296"/>
      <c r="M1082" s="536">
        <v>1034669.0540585076</v>
      </c>
      <c r="N1082" s="530">
        <v>1090787.4073583239</v>
      </c>
      <c r="O1082" s="537">
        <v>1114907.4345220234</v>
      </c>
    </row>
    <row r="1083" spans="1:15">
      <c r="A1083" s="227">
        <v>1080</v>
      </c>
      <c r="B1083" s="530">
        <v>1058111.7063673958</v>
      </c>
      <c r="C1083" s="530">
        <v>1058762.476129655</v>
      </c>
      <c r="D1083" s="531">
        <v>1096239.0050011252</v>
      </c>
      <c r="J1083" s="659">
        <v>1067260.9896955295</v>
      </c>
      <c r="K1083" s="296"/>
      <c r="L1083" s="296"/>
      <c r="M1083" s="536">
        <v>1048849.630526193</v>
      </c>
      <c r="N1083" s="530">
        <v>1071278.211057201</v>
      </c>
      <c r="O1083" s="537">
        <v>1106741.594404066</v>
      </c>
    </row>
    <row r="1084" spans="1:15">
      <c r="A1084" s="227">
        <v>1081</v>
      </c>
      <c r="B1084" s="530">
        <v>1058111.7063673958</v>
      </c>
      <c r="C1084" s="530">
        <v>1106674.9710802461</v>
      </c>
      <c r="D1084" s="531">
        <v>1117843.7520289295</v>
      </c>
      <c r="J1084" s="659">
        <v>1064442.3261430822</v>
      </c>
      <c r="K1084" s="296"/>
      <c r="L1084" s="296"/>
      <c r="M1084" s="536">
        <v>1044357.934610008</v>
      </c>
      <c r="N1084" s="530">
        <v>1119190.7060077921</v>
      </c>
      <c r="O1084" s="537">
        <v>1128346.3414318704</v>
      </c>
    </row>
    <row r="1085" spans="1:15">
      <c r="A1085" s="227">
        <v>1082</v>
      </c>
      <c r="B1085" s="530">
        <v>1029011.0614088654</v>
      </c>
      <c r="C1085" s="530">
        <v>1066858.3203591842</v>
      </c>
      <c r="D1085" s="531">
        <v>1121792.4016196684</v>
      </c>
      <c r="J1085" s="659">
        <v>1011436.8898276807</v>
      </c>
      <c r="K1085" s="296"/>
      <c r="L1085" s="296"/>
      <c r="M1085" s="536">
        <v>1033757.925773195</v>
      </c>
      <c r="N1085" s="530">
        <v>1079374.0552867302</v>
      </c>
      <c r="O1085" s="537">
        <v>1132294.9910226092</v>
      </c>
    </row>
    <row r="1086" spans="1:15">
      <c r="A1086" s="227">
        <v>1083</v>
      </c>
      <c r="B1086" s="530">
        <v>1070139.1134345366</v>
      </c>
      <c r="C1086" s="530">
        <v>1085173.5125613804</v>
      </c>
      <c r="D1086" s="531">
        <v>1113679.2211025516</v>
      </c>
      <c r="J1086" s="659">
        <v>1052564.9418533519</v>
      </c>
      <c r="K1086" s="296"/>
      <c r="L1086" s="296"/>
      <c r="M1086" s="536">
        <v>1031642.285575489</v>
      </c>
      <c r="N1086" s="530">
        <v>1097689.2474889264</v>
      </c>
      <c r="O1086" s="537">
        <v>1124181.8105054924</v>
      </c>
    </row>
    <row r="1087" spans="1:15">
      <c r="A1087" s="227">
        <v>1084</v>
      </c>
      <c r="B1087" s="530">
        <v>1058822.9254150267</v>
      </c>
      <c r="C1087" s="530">
        <v>1076501.2679874068</v>
      </c>
      <c r="D1087" s="531">
        <v>1122090.1975397209</v>
      </c>
      <c r="J1087" s="659">
        <v>1041248.753833842</v>
      </c>
      <c r="K1087" s="296"/>
      <c r="L1087" s="296"/>
      <c r="M1087" s="536">
        <v>1031502.1232006688</v>
      </c>
      <c r="N1087" s="530">
        <v>1089017.0029149528</v>
      </c>
      <c r="O1087" s="537">
        <v>1132592.7869426617</v>
      </c>
    </row>
    <row r="1088" spans="1:15">
      <c r="A1088" s="227">
        <v>1085</v>
      </c>
      <c r="B1088" s="530">
        <v>1049984.573282117</v>
      </c>
      <c r="C1088" s="530">
        <v>1085879.6350503673</v>
      </c>
      <c r="D1088" s="531">
        <v>1108469.3711939827</v>
      </c>
      <c r="J1088" s="659">
        <v>1032410.4017009324</v>
      </c>
      <c r="K1088" s="296"/>
      <c r="L1088" s="296"/>
      <c r="M1088" s="536">
        <v>1039766.999271555</v>
      </c>
      <c r="N1088" s="530">
        <v>1098395.3699779133</v>
      </c>
      <c r="O1088" s="537">
        <v>1118971.9605969235</v>
      </c>
    </row>
    <row r="1089" spans="1:15">
      <c r="A1089" s="227">
        <v>1086</v>
      </c>
      <c r="B1089" s="530">
        <v>1070435.7902364086</v>
      </c>
      <c r="C1089" s="530">
        <v>1051467.9377479018</v>
      </c>
      <c r="D1089" s="531">
        <v>1120536.9657241604</v>
      </c>
      <c r="J1089" s="659">
        <v>1052861.6186552239</v>
      </c>
      <c r="K1089" s="296"/>
      <c r="L1089" s="296"/>
      <c r="M1089" s="536">
        <v>1047349.0713336671</v>
      </c>
      <c r="N1089" s="530">
        <v>1063983.6726754478</v>
      </c>
      <c r="O1089" s="537">
        <v>1131039.5551271013</v>
      </c>
    </row>
    <row r="1090" spans="1:15">
      <c r="A1090" s="227">
        <v>1087</v>
      </c>
      <c r="B1090" s="530">
        <v>1046173.6473291619</v>
      </c>
      <c r="C1090" s="530">
        <v>1058042.6245458403</v>
      </c>
      <c r="D1090" s="531">
        <v>1103698.6513461927</v>
      </c>
      <c r="J1090" s="659">
        <v>1028599.4757479772</v>
      </c>
      <c r="K1090" s="296"/>
      <c r="L1090" s="296"/>
      <c r="M1090" s="536">
        <v>1035905.8872346403</v>
      </c>
      <c r="N1090" s="530">
        <v>1070558.3594733863</v>
      </c>
      <c r="O1090" s="537">
        <v>1114201.2407491335</v>
      </c>
    </row>
    <row r="1091" spans="1:15">
      <c r="A1091" s="227">
        <v>1088</v>
      </c>
      <c r="B1091" s="530">
        <v>1072658.6600927422</v>
      </c>
      <c r="C1091" s="530">
        <v>1082986.869112764</v>
      </c>
      <c r="D1091" s="531">
        <v>1098380.1437170969</v>
      </c>
      <c r="J1091" s="659">
        <v>1055084.4885115575</v>
      </c>
      <c r="K1091" s="296"/>
      <c r="L1091" s="296"/>
      <c r="M1091" s="536">
        <v>1034901.3652133544</v>
      </c>
      <c r="N1091" s="530">
        <v>1095502.60404031</v>
      </c>
      <c r="O1091" s="537">
        <v>1108882.7331200377</v>
      </c>
    </row>
    <row r="1092" spans="1:15">
      <c r="A1092" s="227">
        <v>1089</v>
      </c>
      <c r="B1092" s="530">
        <v>1058233.365256578</v>
      </c>
      <c r="C1092" s="530">
        <v>1078969.6581686933</v>
      </c>
      <c r="D1092" s="531">
        <v>1095038.373589535</v>
      </c>
      <c r="J1092" s="659">
        <v>1040659.1936753932</v>
      </c>
      <c r="K1092" s="296"/>
      <c r="L1092" s="296"/>
      <c r="M1092" s="536">
        <v>1034225.2733595215</v>
      </c>
      <c r="N1092" s="530">
        <v>1091485.3930962393</v>
      </c>
      <c r="O1092" s="537">
        <v>1105540.9629924758</v>
      </c>
    </row>
    <row r="1093" spans="1:15">
      <c r="A1093" s="227">
        <v>1090</v>
      </c>
      <c r="B1093" s="530">
        <v>1062018.642946251</v>
      </c>
      <c r="C1093" s="530">
        <v>1076199.3973399738</v>
      </c>
      <c r="D1093" s="531">
        <v>1092223.9603966465</v>
      </c>
      <c r="J1093" s="659">
        <v>1044444.4713650662</v>
      </c>
      <c r="K1093" s="296"/>
      <c r="L1093" s="296"/>
      <c r="M1093" s="536">
        <v>1044984.8371726904</v>
      </c>
      <c r="N1093" s="530">
        <v>1088715.1322675198</v>
      </c>
      <c r="O1093" s="537">
        <v>1102726.5497995873</v>
      </c>
    </row>
    <row r="1094" spans="1:15">
      <c r="A1094" s="227">
        <v>1091</v>
      </c>
      <c r="B1094" s="530">
        <v>1058111.7063673958</v>
      </c>
      <c r="C1094" s="530">
        <v>1065375.5798589492</v>
      </c>
      <c r="D1094" s="531">
        <v>1124552.6936338285</v>
      </c>
      <c r="J1094" s="659">
        <v>1146912.714368084</v>
      </c>
      <c r="K1094" s="296"/>
      <c r="L1094" s="296"/>
      <c r="M1094" s="536">
        <v>1036531.923646796</v>
      </c>
      <c r="N1094" s="530">
        <v>1077891.3147864952</v>
      </c>
      <c r="O1094" s="537">
        <v>1135055.2830367694</v>
      </c>
    </row>
    <row r="1095" spans="1:15">
      <c r="A1095" s="227">
        <v>1092</v>
      </c>
      <c r="B1095" s="530">
        <v>1063330.5209402412</v>
      </c>
      <c r="C1095" s="530">
        <v>1061528.6768510255</v>
      </c>
      <c r="D1095" s="531">
        <v>1092733.343976019</v>
      </c>
      <c r="J1095" s="659">
        <v>1045756.3493590564</v>
      </c>
      <c r="K1095" s="296"/>
      <c r="L1095" s="296"/>
      <c r="M1095" s="536">
        <v>1043924.6879527073</v>
      </c>
      <c r="N1095" s="530">
        <v>1074044.4117785715</v>
      </c>
      <c r="O1095" s="537">
        <v>1103235.9333789598</v>
      </c>
    </row>
    <row r="1096" spans="1:15">
      <c r="A1096" s="227">
        <v>1093</v>
      </c>
      <c r="B1096" s="530">
        <v>1066632.9911376766</v>
      </c>
      <c r="C1096" s="530">
        <v>1082382.7507201561</v>
      </c>
      <c r="D1096" s="531">
        <v>1109785.4625023087</v>
      </c>
      <c r="J1096" s="659">
        <v>1049058.8195564919</v>
      </c>
      <c r="K1096" s="296"/>
      <c r="L1096" s="296"/>
      <c r="M1096" s="536">
        <v>1033671.6243974527</v>
      </c>
      <c r="N1096" s="530">
        <v>1094898.4856477021</v>
      </c>
      <c r="O1096" s="537">
        <v>1120288.0519052495</v>
      </c>
    </row>
    <row r="1097" spans="1:15">
      <c r="A1097" s="227">
        <v>1094</v>
      </c>
      <c r="B1097" s="530">
        <v>1080838.8731767971</v>
      </c>
      <c r="C1097" s="530">
        <v>1081618.4395330206</v>
      </c>
      <c r="D1097" s="531">
        <v>1107533.1262866403</v>
      </c>
      <c r="J1097" s="659">
        <v>1063264.7015956123</v>
      </c>
      <c r="K1097" s="296"/>
      <c r="L1097" s="296"/>
      <c r="M1097" s="536">
        <v>1039395.5189391787</v>
      </c>
      <c r="N1097" s="530">
        <v>1094134.1744605666</v>
      </c>
      <c r="O1097" s="537">
        <v>1118035.7156895811</v>
      </c>
    </row>
    <row r="1098" spans="1:15">
      <c r="A1098" s="227">
        <v>1095</v>
      </c>
      <c r="B1098" s="530">
        <v>1058274.1211932094</v>
      </c>
      <c r="C1098" s="530">
        <v>1060039.393575768</v>
      </c>
      <c r="D1098" s="531">
        <v>1106162.1175649017</v>
      </c>
      <c r="J1098" s="659">
        <v>1040699.9496120247</v>
      </c>
      <c r="K1098" s="296"/>
      <c r="L1098" s="296"/>
      <c r="M1098" s="536">
        <v>1030417.8963054727</v>
      </c>
      <c r="N1098" s="530">
        <v>1072555.128503314</v>
      </c>
      <c r="O1098" s="537">
        <v>1116664.7069678425</v>
      </c>
    </row>
    <row r="1099" spans="1:15">
      <c r="A1099" s="227">
        <v>1096</v>
      </c>
      <c r="B1099" s="530">
        <v>1065168.1693554772</v>
      </c>
      <c r="C1099" s="530">
        <v>1065577.1585116098</v>
      </c>
      <c r="D1099" s="531">
        <v>1094213.0629130355</v>
      </c>
      <c r="J1099" s="659">
        <v>1047593.9977742925</v>
      </c>
      <c r="K1099" s="296"/>
      <c r="L1099" s="296"/>
      <c r="M1099" s="536">
        <v>1036451.7248564578</v>
      </c>
      <c r="N1099" s="530">
        <v>1078092.8934391558</v>
      </c>
      <c r="O1099" s="537">
        <v>1104715.6523159763</v>
      </c>
    </row>
    <row r="1100" spans="1:15">
      <c r="A1100" s="227">
        <v>1097</v>
      </c>
      <c r="B1100" s="530">
        <v>1051748.8591170863</v>
      </c>
      <c r="C1100" s="530">
        <v>1100684.6276387796</v>
      </c>
      <c r="D1100" s="531">
        <v>1096767.0076462761</v>
      </c>
      <c r="J1100" s="659">
        <v>1034174.6875359016</v>
      </c>
      <c r="K1100" s="296"/>
      <c r="L1100" s="296"/>
      <c r="M1100" s="536">
        <v>1046266.6135806374</v>
      </c>
      <c r="N1100" s="530">
        <v>1113200.3625663256</v>
      </c>
      <c r="O1100" s="537">
        <v>1107269.597049217</v>
      </c>
    </row>
    <row r="1101" spans="1:15">
      <c r="A1101" s="227">
        <v>1098</v>
      </c>
      <c r="B1101" s="530">
        <v>1065946.2547484525</v>
      </c>
      <c r="C1101" s="530">
        <v>1061928.7236440401</v>
      </c>
      <c r="D1101" s="531">
        <v>1108510.2958037257</v>
      </c>
      <c r="J1101" s="659">
        <v>1048372.0831672677</v>
      </c>
      <c r="K1101" s="296"/>
      <c r="L1101" s="296"/>
      <c r="M1101" s="536">
        <v>1040957.8170025396</v>
      </c>
      <c r="N1101" s="530">
        <v>1074444.4585715861</v>
      </c>
      <c r="O1101" s="537">
        <v>1119012.8852066665</v>
      </c>
    </row>
    <row r="1102" spans="1:15">
      <c r="A1102" s="227">
        <v>1099</v>
      </c>
      <c r="B1102" s="530">
        <v>1070171.6205405681</v>
      </c>
      <c r="C1102" s="530">
        <v>1064054.2722508896</v>
      </c>
      <c r="D1102" s="531">
        <v>1103549.2749257002</v>
      </c>
      <c r="J1102" s="659">
        <v>1052597.4489593834</v>
      </c>
      <c r="K1102" s="296"/>
      <c r="L1102" s="296"/>
      <c r="M1102" s="536">
        <v>1044916.1445176001</v>
      </c>
      <c r="N1102" s="530">
        <v>1076570.0071784356</v>
      </c>
      <c r="O1102" s="537">
        <v>1114051.864328641</v>
      </c>
    </row>
    <row r="1103" spans="1:15">
      <c r="A1103" s="227">
        <v>1100</v>
      </c>
      <c r="B1103" s="530">
        <v>1076986.9933544695</v>
      </c>
      <c r="C1103" s="530">
        <v>1070819.5794173426</v>
      </c>
      <c r="D1103" s="531">
        <v>1090865.9497125268</v>
      </c>
      <c r="J1103" s="659">
        <v>1059412.8217732848</v>
      </c>
      <c r="K1103" s="296"/>
      <c r="L1103" s="296"/>
      <c r="M1103" s="536">
        <v>1048654.6450746208</v>
      </c>
      <c r="N1103" s="530">
        <v>1083335.3143448886</v>
      </c>
      <c r="O1103" s="537">
        <v>1101368.5391154676</v>
      </c>
    </row>
    <row r="1104" spans="1:15">
      <c r="A1104" s="227">
        <v>1101</v>
      </c>
      <c r="B1104" s="530">
        <v>1027541.8966442426</v>
      </c>
      <c r="C1104" s="530">
        <v>1067470.767661944</v>
      </c>
      <c r="D1104" s="531">
        <v>1122306.1019245081</v>
      </c>
      <c r="J1104" s="659">
        <v>1009967.7250630578</v>
      </c>
      <c r="K1104" s="296"/>
      <c r="L1104" s="296"/>
      <c r="M1104" s="536">
        <v>1042391.7239684071</v>
      </c>
      <c r="N1104" s="530">
        <v>1079986.50258949</v>
      </c>
      <c r="O1104" s="537">
        <v>1132808.6913274489</v>
      </c>
    </row>
    <row r="1105" spans="1:15">
      <c r="A1105" s="227">
        <v>1102</v>
      </c>
      <c r="B1105" s="530">
        <v>1058111.7063673958</v>
      </c>
      <c r="C1105" s="530">
        <v>1089569.9859429367</v>
      </c>
      <c r="D1105" s="531">
        <v>1099864.1038368118</v>
      </c>
      <c r="J1105" s="659">
        <v>1093719.2926712395</v>
      </c>
      <c r="K1105" s="296"/>
      <c r="L1105" s="296"/>
      <c r="M1105" s="536">
        <v>1054787.1336215339</v>
      </c>
      <c r="N1105" s="530">
        <v>1102085.7208704827</v>
      </c>
      <c r="O1105" s="537">
        <v>1110366.6932397527</v>
      </c>
    </row>
    <row r="1106" spans="1:15">
      <c r="A1106" s="227">
        <v>1103</v>
      </c>
      <c r="B1106" s="530">
        <v>1068472.5325165535</v>
      </c>
      <c r="C1106" s="530">
        <v>1078891.5636703034</v>
      </c>
      <c r="D1106" s="531">
        <v>1111229.449910765</v>
      </c>
      <c r="J1106" s="659">
        <v>1050898.3609353688</v>
      </c>
      <c r="K1106" s="296"/>
      <c r="L1106" s="296"/>
      <c r="M1106" s="536">
        <v>1045790.9600376376</v>
      </c>
      <c r="N1106" s="530">
        <v>1091407.2985978494</v>
      </c>
      <c r="O1106" s="537">
        <v>1121732.0393137059</v>
      </c>
    </row>
    <row r="1107" spans="1:15">
      <c r="A1107" s="227">
        <v>1104</v>
      </c>
      <c r="B1107" s="530">
        <v>1058017.6177844985</v>
      </c>
      <c r="C1107" s="530">
        <v>1044209.268202917</v>
      </c>
      <c r="D1107" s="531">
        <v>1110445.7989804593</v>
      </c>
      <c r="J1107" s="659">
        <v>1040443.4462033138</v>
      </c>
      <c r="K1107" s="296"/>
      <c r="L1107" s="296"/>
      <c r="M1107" s="536">
        <v>1037214.9121009724</v>
      </c>
      <c r="N1107" s="530">
        <v>1056725.003130463</v>
      </c>
      <c r="O1107" s="537">
        <v>1120948.3883834002</v>
      </c>
    </row>
    <row r="1108" spans="1:15">
      <c r="A1108" s="227">
        <v>1105</v>
      </c>
      <c r="B1108" s="530">
        <v>1045743.4464448935</v>
      </c>
      <c r="C1108" s="530">
        <v>1071609.8413178879</v>
      </c>
      <c r="D1108" s="531">
        <v>1107553.6816306484</v>
      </c>
      <c r="J1108" s="659">
        <v>1028169.2748637088</v>
      </c>
      <c r="K1108" s="296"/>
      <c r="L1108" s="296"/>
      <c r="M1108" s="536">
        <v>1044524.6175249125</v>
      </c>
      <c r="N1108" s="530">
        <v>1084125.5762454339</v>
      </c>
      <c r="O1108" s="537">
        <v>1118056.2710335893</v>
      </c>
    </row>
    <row r="1109" spans="1:15">
      <c r="A1109" s="227">
        <v>1106</v>
      </c>
      <c r="B1109" s="530">
        <v>1063148.6362782891</v>
      </c>
      <c r="C1109" s="530">
        <v>1073286.3467331959</v>
      </c>
      <c r="D1109" s="531">
        <v>1108449.0515979084</v>
      </c>
      <c r="J1109" s="659">
        <v>1045574.4646971044</v>
      </c>
      <c r="K1109" s="296"/>
      <c r="L1109" s="296"/>
      <c r="M1109" s="536">
        <v>1039262.1117155198</v>
      </c>
      <c r="N1109" s="530">
        <v>1085802.0816607419</v>
      </c>
      <c r="O1109" s="537">
        <v>1118951.6410008492</v>
      </c>
    </row>
    <row r="1110" spans="1:15">
      <c r="A1110" s="227">
        <v>1107</v>
      </c>
      <c r="B1110" s="530">
        <v>1058111.7063673958</v>
      </c>
      <c r="C1110" s="530">
        <v>1069112.4797539897</v>
      </c>
      <c r="D1110" s="531">
        <v>1121694.3220218471</v>
      </c>
      <c r="J1110" s="659">
        <v>1064960.6135544451</v>
      </c>
      <c r="K1110" s="296"/>
      <c r="L1110" s="296"/>
      <c r="M1110" s="536">
        <v>1052555.4755338836</v>
      </c>
      <c r="N1110" s="530">
        <v>1081628.2146815357</v>
      </c>
      <c r="O1110" s="537">
        <v>1132196.9114247879</v>
      </c>
    </row>
    <row r="1111" spans="1:15">
      <c r="A1111" s="227">
        <v>1108</v>
      </c>
      <c r="B1111" s="530">
        <v>1053798.5360013011</v>
      </c>
      <c r="C1111" s="530">
        <v>1059371.9912341675</v>
      </c>
      <c r="D1111" s="531">
        <v>1097372.8156076286</v>
      </c>
      <c r="J1111" s="659">
        <v>1036224.3644201164</v>
      </c>
      <c r="K1111" s="296"/>
      <c r="L1111" s="296"/>
      <c r="M1111" s="536">
        <v>1040596.738625759</v>
      </c>
      <c r="N1111" s="530">
        <v>1071887.7261617135</v>
      </c>
      <c r="O1111" s="537">
        <v>1107875.4050105694</v>
      </c>
    </row>
    <row r="1112" spans="1:15">
      <c r="A1112" s="227">
        <v>1109</v>
      </c>
      <c r="B1112" s="530">
        <v>1076308.5674639589</v>
      </c>
      <c r="C1112" s="530">
        <v>1082301.8418952995</v>
      </c>
      <c r="D1112" s="531">
        <v>1096274.5860644835</v>
      </c>
      <c r="J1112" s="659">
        <v>1058734.3958827741</v>
      </c>
      <c r="K1112" s="296"/>
      <c r="L1112" s="296"/>
      <c r="M1112" s="536">
        <v>1069991.2858558658</v>
      </c>
      <c r="N1112" s="530">
        <v>1094817.5768228455</v>
      </c>
      <c r="O1112" s="537">
        <v>1106777.1754674243</v>
      </c>
    </row>
    <row r="1113" spans="1:15">
      <c r="A1113" s="227">
        <v>1110</v>
      </c>
      <c r="B1113" s="530">
        <v>1054059.8193226773</v>
      </c>
      <c r="C1113" s="530">
        <v>1070972.712979937</v>
      </c>
      <c r="D1113" s="531">
        <v>1092751.6608290903</v>
      </c>
      <c r="J1113" s="659">
        <v>1036485.6477414926</v>
      </c>
      <c r="K1113" s="296"/>
      <c r="L1113" s="296"/>
      <c r="M1113" s="536">
        <v>1057897.3497291449</v>
      </c>
      <c r="N1113" s="530">
        <v>1083488.447907483</v>
      </c>
      <c r="O1113" s="537">
        <v>1103254.2502320311</v>
      </c>
    </row>
    <row r="1114" spans="1:15">
      <c r="A1114" s="227">
        <v>1111</v>
      </c>
      <c r="B1114" s="530">
        <v>1058951.7482007274</v>
      </c>
      <c r="C1114" s="530">
        <v>1069099.0963588422</v>
      </c>
      <c r="D1114" s="531">
        <v>1104860.2378168125</v>
      </c>
      <c r="J1114" s="659">
        <v>1041377.5766195427</v>
      </c>
      <c r="K1114" s="296"/>
      <c r="L1114" s="296"/>
      <c r="M1114" s="536">
        <v>1046719.4404193737</v>
      </c>
      <c r="N1114" s="530">
        <v>1081614.8312863882</v>
      </c>
      <c r="O1114" s="537">
        <v>1115362.8272197533</v>
      </c>
    </row>
    <row r="1115" spans="1:15">
      <c r="A1115" s="227">
        <v>1112</v>
      </c>
      <c r="B1115" s="530">
        <v>1048930.2242958513</v>
      </c>
      <c r="C1115" s="530">
        <v>1096420.5281683842</v>
      </c>
      <c r="D1115" s="531">
        <v>1109899.4091421904</v>
      </c>
      <c r="J1115" s="659">
        <v>1031356.0527146667</v>
      </c>
      <c r="K1115" s="296"/>
      <c r="L1115" s="296"/>
      <c r="M1115" s="536">
        <v>1038071.4925627732</v>
      </c>
      <c r="N1115" s="530">
        <v>1108936.2630959302</v>
      </c>
      <c r="O1115" s="537">
        <v>1120401.9985451312</v>
      </c>
    </row>
    <row r="1116" spans="1:15">
      <c r="A1116" s="227">
        <v>1113</v>
      </c>
      <c r="B1116" s="530">
        <v>1058348.6558403291</v>
      </c>
      <c r="C1116" s="530">
        <v>1061134.5215336012</v>
      </c>
      <c r="D1116" s="531">
        <v>1101579.1575697523</v>
      </c>
      <c r="J1116" s="659">
        <v>1040774.4842591444</v>
      </c>
      <c r="K1116" s="296"/>
      <c r="L1116" s="296"/>
      <c r="M1116" s="536">
        <v>1045507.0102265982</v>
      </c>
      <c r="N1116" s="530">
        <v>1073650.2564611472</v>
      </c>
      <c r="O1116" s="537">
        <v>1112081.7469726931</v>
      </c>
    </row>
    <row r="1117" spans="1:15">
      <c r="A1117" s="227">
        <v>1114</v>
      </c>
      <c r="B1117" s="530">
        <v>1046533.0508327889</v>
      </c>
      <c r="C1117" s="530">
        <v>1102534.7633517091</v>
      </c>
      <c r="D1117" s="531">
        <v>1107355.2657990665</v>
      </c>
      <c r="J1117" s="659">
        <v>1028958.8792516042</v>
      </c>
      <c r="K1117" s="296"/>
      <c r="L1117" s="296"/>
      <c r="M1117" s="536">
        <v>1037653.1258622452</v>
      </c>
      <c r="N1117" s="530">
        <v>1115050.4982792551</v>
      </c>
      <c r="O1117" s="537">
        <v>1117857.8552020073</v>
      </c>
    </row>
    <row r="1118" spans="1:15">
      <c r="A1118" s="227">
        <v>1115</v>
      </c>
      <c r="B1118" s="530">
        <v>1062816.3845351832</v>
      </c>
      <c r="C1118" s="530">
        <v>1073428.1140220284</v>
      </c>
      <c r="D1118" s="531">
        <v>1108882.4071203317</v>
      </c>
      <c r="J1118" s="659">
        <v>1045242.2129539985</v>
      </c>
      <c r="K1118" s="296"/>
      <c r="L1118" s="296"/>
      <c r="M1118" s="536">
        <v>1029806.8648948938</v>
      </c>
      <c r="N1118" s="530">
        <v>1085943.8489495744</v>
      </c>
      <c r="O1118" s="537">
        <v>1119384.9965232725</v>
      </c>
    </row>
    <row r="1119" spans="1:15">
      <c r="A1119" s="227">
        <v>1116</v>
      </c>
      <c r="B1119" s="530">
        <v>1056449.5699751035</v>
      </c>
      <c r="C1119" s="530">
        <v>1085335.3436261553</v>
      </c>
      <c r="D1119" s="531">
        <v>1096019.7354221926</v>
      </c>
      <c r="J1119" s="659">
        <v>1038875.3983939188</v>
      </c>
      <c r="K1119" s="296"/>
      <c r="L1119" s="296"/>
      <c r="M1119" s="536">
        <v>1050477.9643621903</v>
      </c>
      <c r="N1119" s="530">
        <v>1097851.0785537013</v>
      </c>
      <c r="O1119" s="537">
        <v>1106522.3248251334</v>
      </c>
    </row>
    <row r="1120" spans="1:15">
      <c r="A1120" s="227">
        <v>1117</v>
      </c>
      <c r="B1120" s="530">
        <v>1076047.0949406389</v>
      </c>
      <c r="C1120" s="530">
        <v>1053700.2576269591</v>
      </c>
      <c r="D1120" s="531">
        <v>1120864.3343625674</v>
      </c>
      <c r="J1120" s="659">
        <v>1058472.9233594541</v>
      </c>
      <c r="K1120" s="296"/>
      <c r="L1120" s="296"/>
      <c r="M1120" s="536">
        <v>1046049.3877989179</v>
      </c>
      <c r="N1120" s="530">
        <v>1066215.9925545051</v>
      </c>
      <c r="O1120" s="537">
        <v>1131366.9237655082</v>
      </c>
    </row>
    <row r="1121" spans="1:15">
      <c r="A1121" s="227">
        <v>1118</v>
      </c>
      <c r="B1121" s="530">
        <v>1069691.1550955463</v>
      </c>
      <c r="C1121" s="530">
        <v>1091401.0295919289</v>
      </c>
      <c r="D1121" s="531">
        <v>1110204.5878769744</v>
      </c>
      <c r="J1121" s="659">
        <v>1052116.9835143615</v>
      </c>
      <c r="K1121" s="296"/>
      <c r="L1121" s="296"/>
      <c r="M1121" s="536">
        <v>1060259.6079842951</v>
      </c>
      <c r="N1121" s="530">
        <v>1103916.7645194749</v>
      </c>
      <c r="O1121" s="537">
        <v>1120707.1772799152</v>
      </c>
    </row>
    <row r="1122" spans="1:15">
      <c r="A1122" s="227">
        <v>1119</v>
      </c>
      <c r="B1122" s="530">
        <v>1048063.6769464833</v>
      </c>
      <c r="C1122" s="530">
        <v>1072350.0011466162</v>
      </c>
      <c r="D1122" s="531">
        <v>1104460.9778566989</v>
      </c>
      <c r="J1122" s="659">
        <v>1030489.5053652986</v>
      </c>
      <c r="K1122" s="296"/>
      <c r="L1122" s="296"/>
      <c r="M1122" s="536">
        <v>1033548.2532572859</v>
      </c>
      <c r="N1122" s="530">
        <v>1084865.7360741622</v>
      </c>
      <c r="O1122" s="537">
        <v>1114963.5672596397</v>
      </c>
    </row>
    <row r="1123" spans="1:15">
      <c r="A1123" s="227">
        <v>1120</v>
      </c>
      <c r="B1123" s="530">
        <v>1041063.7402510857</v>
      </c>
      <c r="C1123" s="530">
        <v>1078875.5759361873</v>
      </c>
      <c r="D1123" s="531">
        <v>1101365.0481365931</v>
      </c>
      <c r="J1123" s="659">
        <v>1023489.568669901</v>
      </c>
      <c r="K1123" s="296"/>
      <c r="L1123" s="296"/>
      <c r="M1123" s="536">
        <v>1039520.9357322622</v>
      </c>
      <c r="N1123" s="530">
        <v>1091391.3108637333</v>
      </c>
      <c r="O1123" s="537">
        <v>1111867.6375395339</v>
      </c>
    </row>
    <row r="1124" spans="1:15">
      <c r="A1124" s="227">
        <v>1121</v>
      </c>
      <c r="B1124" s="530">
        <v>1074734.2752915933</v>
      </c>
      <c r="C1124" s="530">
        <v>1064584.010945163</v>
      </c>
      <c r="D1124" s="531">
        <v>1121460.694570116</v>
      </c>
      <c r="J1124" s="659">
        <v>1057160.1037104086</v>
      </c>
      <c r="K1124" s="296"/>
      <c r="L1124" s="296"/>
      <c r="M1124" s="536">
        <v>1043046.5272313243</v>
      </c>
      <c r="N1124" s="530">
        <v>1077099.745872709</v>
      </c>
      <c r="O1124" s="537">
        <v>1131963.2839730568</v>
      </c>
    </row>
    <row r="1125" spans="1:15">
      <c r="A1125" s="227">
        <v>1122</v>
      </c>
      <c r="B1125" s="530">
        <v>1065236.7030203266</v>
      </c>
      <c r="C1125" s="530">
        <v>1069343.216910331</v>
      </c>
      <c r="D1125" s="531">
        <v>1084594.912910176</v>
      </c>
      <c r="J1125" s="659">
        <v>1047662.5314391418</v>
      </c>
      <c r="K1125" s="296"/>
      <c r="L1125" s="296"/>
      <c r="M1125" s="536">
        <v>1055833.9581005252</v>
      </c>
      <c r="N1125" s="530">
        <v>1081858.951837877</v>
      </c>
      <c r="O1125" s="537">
        <v>1095097.5023131168</v>
      </c>
    </row>
    <row r="1126" spans="1:15">
      <c r="A1126" s="227">
        <v>1123</v>
      </c>
      <c r="B1126" s="530">
        <v>1043580.1552749134</v>
      </c>
      <c r="C1126" s="530">
        <v>1084111.9725281748</v>
      </c>
      <c r="D1126" s="531">
        <v>1088682.7052891629</v>
      </c>
      <c r="J1126" s="659">
        <v>1026005.9836937287</v>
      </c>
      <c r="K1126" s="296"/>
      <c r="L1126" s="296"/>
      <c r="M1126" s="536">
        <v>1038546.0280672369</v>
      </c>
      <c r="N1126" s="530">
        <v>1096627.7074557208</v>
      </c>
      <c r="O1126" s="537">
        <v>1099185.2946921038</v>
      </c>
    </row>
    <row r="1127" spans="1:15">
      <c r="A1127" s="227">
        <v>1124</v>
      </c>
      <c r="B1127" s="530">
        <v>1062136.8389972302</v>
      </c>
      <c r="C1127" s="530">
        <v>1086808.846629689</v>
      </c>
      <c r="D1127" s="531">
        <v>1113661.8662134421</v>
      </c>
      <c r="J1127" s="659">
        <v>1044562.6674160454</v>
      </c>
      <c r="K1127" s="296"/>
      <c r="L1127" s="296"/>
      <c r="M1127" s="536">
        <v>1034860.0421755952</v>
      </c>
      <c r="N1127" s="530">
        <v>1099324.581557235</v>
      </c>
      <c r="O1127" s="537">
        <v>1124164.4556163829</v>
      </c>
    </row>
    <row r="1128" spans="1:15">
      <c r="A1128" s="227">
        <v>1125</v>
      </c>
      <c r="B1128" s="530">
        <v>1063682.2090951123</v>
      </c>
      <c r="C1128" s="530">
        <v>1071895.4934258377</v>
      </c>
      <c r="D1128" s="531">
        <v>1116686.214583209</v>
      </c>
      <c r="J1128" s="659">
        <v>1046108.0375139276</v>
      </c>
      <c r="K1128" s="296"/>
      <c r="L1128" s="296"/>
      <c r="M1128" s="536">
        <v>1036908.3964486545</v>
      </c>
      <c r="N1128" s="530">
        <v>1084411.2283533837</v>
      </c>
      <c r="O1128" s="537">
        <v>1127188.8039861498</v>
      </c>
    </row>
    <row r="1129" spans="1:15">
      <c r="A1129" s="227">
        <v>1126</v>
      </c>
      <c r="B1129" s="530">
        <v>1036549.7903493829</v>
      </c>
      <c r="C1129" s="530">
        <v>1058409.9228953046</v>
      </c>
      <c r="D1129" s="531">
        <v>1093479.1149308181</v>
      </c>
      <c r="J1129" s="659">
        <v>1018975.6187681982</v>
      </c>
      <c r="K1129" s="296"/>
      <c r="L1129" s="296"/>
      <c r="M1129" s="536">
        <v>1031939.8705207629</v>
      </c>
      <c r="N1129" s="530">
        <v>1070925.6578228506</v>
      </c>
      <c r="O1129" s="537">
        <v>1103981.7043337589</v>
      </c>
    </row>
    <row r="1130" spans="1:15">
      <c r="A1130" s="227">
        <v>1127</v>
      </c>
      <c r="B1130" s="530">
        <v>1058111.7063673958</v>
      </c>
      <c r="C1130" s="530">
        <v>1075149.779235607</v>
      </c>
      <c r="D1130" s="531">
        <v>1113106.5119637747</v>
      </c>
      <c r="J1130" s="659">
        <v>1111448.911142274</v>
      </c>
      <c r="K1130" s="296"/>
      <c r="L1130" s="296"/>
      <c r="M1130" s="536">
        <v>1046655.7163129168</v>
      </c>
      <c r="N1130" s="530">
        <v>1087665.514163153</v>
      </c>
      <c r="O1130" s="537">
        <v>1123609.1013667155</v>
      </c>
    </row>
    <row r="1131" spans="1:15">
      <c r="A1131" s="227">
        <v>1128</v>
      </c>
      <c r="B1131" s="530">
        <v>1047773.9920852676</v>
      </c>
      <c r="C1131" s="530">
        <v>1067273.5557653948</v>
      </c>
      <c r="D1131" s="531">
        <v>1096100.240924937</v>
      </c>
      <c r="J1131" s="659">
        <v>1030199.8205040828</v>
      </c>
      <c r="K1131" s="296"/>
      <c r="L1131" s="296"/>
      <c r="M1131" s="536">
        <v>1052209.6040801764</v>
      </c>
      <c r="N1131" s="530">
        <v>1079789.2906929408</v>
      </c>
      <c r="O1131" s="537">
        <v>1106602.8303278778</v>
      </c>
    </row>
    <row r="1132" spans="1:15">
      <c r="A1132" s="227">
        <v>1129</v>
      </c>
      <c r="B1132" s="530">
        <v>1067843.0122457312</v>
      </c>
      <c r="C1132" s="530">
        <v>1045803.8934722284</v>
      </c>
      <c r="D1132" s="531">
        <v>1123869.9507377816</v>
      </c>
      <c r="J1132" s="659">
        <v>1050268.8406645465</v>
      </c>
      <c r="K1132" s="296"/>
      <c r="L1132" s="296"/>
      <c r="M1132" s="536">
        <v>1044426.4600392547</v>
      </c>
      <c r="N1132" s="530">
        <v>1058319.6283997744</v>
      </c>
      <c r="O1132" s="537">
        <v>1134372.5401407224</v>
      </c>
    </row>
    <row r="1133" spans="1:15">
      <c r="A1133" s="227">
        <v>1130</v>
      </c>
      <c r="B1133" s="530">
        <v>1052442.0146334048</v>
      </c>
      <c r="C1133" s="530">
        <v>1063335.9297557713</v>
      </c>
      <c r="D1133" s="531">
        <v>1104891.096207178</v>
      </c>
      <c r="J1133" s="659">
        <v>1034867.8430522201</v>
      </c>
      <c r="K1133" s="296"/>
      <c r="L1133" s="296"/>
      <c r="M1133" s="536">
        <v>1047352.992001436</v>
      </c>
      <c r="N1133" s="530">
        <v>1075851.6646833173</v>
      </c>
      <c r="O1133" s="537">
        <v>1115393.6856101188</v>
      </c>
    </row>
    <row r="1134" spans="1:15">
      <c r="A1134" s="227">
        <v>1131</v>
      </c>
      <c r="B1134" s="530">
        <v>1053144.7664947452</v>
      </c>
      <c r="C1134" s="530">
        <v>1059390.8000722213</v>
      </c>
      <c r="D1134" s="531">
        <v>1104474.9990073398</v>
      </c>
      <c r="J1134" s="659">
        <v>1035570.5949135604</v>
      </c>
      <c r="K1134" s="296"/>
      <c r="L1134" s="296"/>
      <c r="M1134" s="536">
        <v>1055602.1656831689</v>
      </c>
      <c r="N1134" s="530">
        <v>1071906.5349997673</v>
      </c>
      <c r="O1134" s="537">
        <v>1114977.5884102806</v>
      </c>
    </row>
    <row r="1135" spans="1:15">
      <c r="A1135" s="227">
        <v>1132</v>
      </c>
      <c r="B1135" s="530">
        <v>1053021.4003079406</v>
      </c>
      <c r="C1135" s="530">
        <v>1047334.0791512632</v>
      </c>
      <c r="D1135" s="531">
        <v>1113063.0117858769</v>
      </c>
      <c r="J1135" s="659">
        <v>1035447.2287267558</v>
      </c>
      <c r="K1135" s="296"/>
      <c r="L1135" s="296"/>
      <c r="M1135" s="536">
        <v>1050354.1758010224</v>
      </c>
      <c r="N1135" s="530">
        <v>1059849.8140788092</v>
      </c>
      <c r="O1135" s="537">
        <v>1123565.6011888178</v>
      </c>
    </row>
    <row r="1136" spans="1:15">
      <c r="A1136" s="227">
        <v>1133</v>
      </c>
      <c r="B1136" s="530">
        <v>1058111.7063673958</v>
      </c>
      <c r="C1136" s="530">
        <v>1065571.9652051069</v>
      </c>
      <c r="D1136" s="531">
        <v>1107122.5736112799</v>
      </c>
      <c r="J1136" s="659">
        <v>1075041.1400862655</v>
      </c>
      <c r="K1136" s="296"/>
      <c r="L1136" s="296"/>
      <c r="M1136" s="536">
        <v>1063019.4133922237</v>
      </c>
      <c r="N1136" s="530">
        <v>1078087.7001326529</v>
      </c>
      <c r="O1136" s="537">
        <v>1117625.1630142208</v>
      </c>
    </row>
    <row r="1137" spans="1:15">
      <c r="A1137" s="227">
        <v>1134</v>
      </c>
      <c r="B1137" s="530">
        <v>1031510.8812069703</v>
      </c>
      <c r="C1137" s="530">
        <v>1070380.2310132219</v>
      </c>
      <c r="D1137" s="531">
        <v>1112086.3770716628</v>
      </c>
      <c r="J1137" s="659">
        <v>1013936.7096257856</v>
      </c>
      <c r="K1137" s="296"/>
      <c r="L1137" s="296"/>
      <c r="M1137" s="536">
        <v>1033330.6227287569</v>
      </c>
      <c r="N1137" s="530">
        <v>1082895.9659407679</v>
      </c>
      <c r="O1137" s="537">
        <v>1122588.9664746036</v>
      </c>
    </row>
    <row r="1138" spans="1:15">
      <c r="A1138" s="227">
        <v>1135</v>
      </c>
      <c r="B1138" s="530">
        <v>1063521.8240200819</v>
      </c>
      <c r="C1138" s="530">
        <v>1061360.1609521157</v>
      </c>
      <c r="D1138" s="531">
        <v>1149795.6878388079</v>
      </c>
      <c r="J1138" s="659">
        <v>1045947.6524388972</v>
      </c>
      <c r="K1138" s="296"/>
      <c r="L1138" s="296"/>
      <c r="M1138" s="536">
        <v>1048517.9945052005</v>
      </c>
      <c r="N1138" s="530">
        <v>1073875.8958796617</v>
      </c>
      <c r="O1138" s="537">
        <v>1160298.2772417488</v>
      </c>
    </row>
    <row r="1139" spans="1:15">
      <c r="A1139" s="227">
        <v>1136</v>
      </c>
      <c r="B1139" s="530">
        <v>1067885.1548021091</v>
      </c>
      <c r="C1139" s="530">
        <v>1081633.6213530758</v>
      </c>
      <c r="D1139" s="531">
        <v>1103900.7425668226</v>
      </c>
      <c r="J1139" s="659">
        <v>1050310.9832209244</v>
      </c>
      <c r="K1139" s="296"/>
      <c r="L1139" s="296"/>
      <c r="M1139" s="536">
        <v>1059283.7891567429</v>
      </c>
      <c r="N1139" s="530">
        <v>1094149.3562806218</v>
      </c>
      <c r="O1139" s="537">
        <v>1114403.3319697634</v>
      </c>
    </row>
    <row r="1140" spans="1:15">
      <c r="A1140" s="227">
        <v>1137</v>
      </c>
      <c r="B1140" s="530">
        <v>1063812.7900604492</v>
      </c>
      <c r="C1140" s="530">
        <v>1068619.5123765522</v>
      </c>
      <c r="D1140" s="531">
        <v>1103251.8925849576</v>
      </c>
      <c r="J1140" s="659">
        <v>1046238.6184792644</v>
      </c>
      <c r="K1140" s="296"/>
      <c r="L1140" s="296"/>
      <c r="M1140" s="536">
        <v>1028219.322600543</v>
      </c>
      <c r="N1140" s="530">
        <v>1081135.2473040982</v>
      </c>
      <c r="O1140" s="537">
        <v>1113754.4819878985</v>
      </c>
    </row>
    <row r="1141" spans="1:15">
      <c r="A1141" s="227">
        <v>1138</v>
      </c>
      <c r="B1141" s="530">
        <v>1057560.1152507213</v>
      </c>
      <c r="C1141" s="530">
        <v>1082574.7717037103</v>
      </c>
      <c r="D1141" s="531">
        <v>1120491.6329385</v>
      </c>
      <c r="J1141" s="659">
        <v>1039985.9436695366</v>
      </c>
      <c r="K1141" s="296"/>
      <c r="L1141" s="296"/>
      <c r="M1141" s="536">
        <v>1025564.4225705341</v>
      </c>
      <c r="N1141" s="530">
        <v>1095090.5066312563</v>
      </c>
      <c r="O1141" s="537">
        <v>1130994.2223414409</v>
      </c>
    </row>
    <row r="1142" spans="1:15">
      <c r="A1142" s="227">
        <v>1139</v>
      </c>
      <c r="B1142" s="530">
        <v>1059590.8472980822</v>
      </c>
      <c r="C1142" s="530">
        <v>1062138.4108856139</v>
      </c>
      <c r="D1142" s="531">
        <v>1094779.3761055276</v>
      </c>
      <c r="J1142" s="659">
        <v>1042016.6757168975</v>
      </c>
      <c r="K1142" s="296"/>
      <c r="L1142" s="296"/>
      <c r="M1142" s="536">
        <v>1038943.5714981427</v>
      </c>
      <c r="N1142" s="530">
        <v>1074654.1458131599</v>
      </c>
      <c r="O1142" s="537">
        <v>1105281.9655084684</v>
      </c>
    </row>
    <row r="1143" spans="1:15">
      <c r="A1143" s="227">
        <v>1140</v>
      </c>
      <c r="B1143" s="530">
        <v>1065065.1399138144</v>
      </c>
      <c r="C1143" s="530">
        <v>1063060.9322307867</v>
      </c>
      <c r="D1143" s="531">
        <v>1106225.1201589259</v>
      </c>
      <c r="J1143" s="659">
        <v>1047490.9683326297</v>
      </c>
      <c r="K1143" s="296"/>
      <c r="L1143" s="296"/>
      <c r="M1143" s="536">
        <v>1044502.3511571903</v>
      </c>
      <c r="N1143" s="530">
        <v>1075576.6671583327</v>
      </c>
      <c r="O1143" s="537">
        <v>1116727.7095618667</v>
      </c>
    </row>
    <row r="1144" spans="1:15">
      <c r="A1144" s="227">
        <v>1141</v>
      </c>
      <c r="B1144" s="530">
        <v>1058111.7063673958</v>
      </c>
      <c r="C1144" s="530">
        <v>1077883.5537072166</v>
      </c>
      <c r="D1144" s="531">
        <v>1096898.6020688228</v>
      </c>
      <c r="J1144" s="659">
        <v>1064944.386290276</v>
      </c>
      <c r="K1144" s="296"/>
      <c r="L1144" s="296"/>
      <c r="M1144" s="536">
        <v>1055838.3919575969</v>
      </c>
      <c r="N1144" s="530">
        <v>1090399.2886347626</v>
      </c>
      <c r="O1144" s="537">
        <v>1107401.1914717637</v>
      </c>
    </row>
    <row r="1145" spans="1:15">
      <c r="A1145" s="227">
        <v>1142</v>
      </c>
      <c r="B1145" s="530">
        <v>1062633.2331487394</v>
      </c>
      <c r="C1145" s="530">
        <v>1075825.8442250139</v>
      </c>
      <c r="D1145" s="531">
        <v>1115818.7727746486</v>
      </c>
      <c r="J1145" s="659">
        <v>1045059.0615675547</v>
      </c>
      <c r="K1145" s="296"/>
      <c r="L1145" s="296"/>
      <c r="M1145" s="536">
        <v>1049336.8768451973</v>
      </c>
      <c r="N1145" s="530">
        <v>1088341.5791525599</v>
      </c>
      <c r="O1145" s="537">
        <v>1126321.3621775894</v>
      </c>
    </row>
    <row r="1146" spans="1:15">
      <c r="A1146" s="227">
        <v>1143</v>
      </c>
      <c r="B1146" s="530">
        <v>1052688.9409435641</v>
      </c>
      <c r="C1146" s="530">
        <v>1069316.8982639355</v>
      </c>
      <c r="D1146" s="531">
        <v>1109916.8242814648</v>
      </c>
      <c r="J1146" s="659">
        <v>1035114.7693623793</v>
      </c>
      <c r="K1146" s="296"/>
      <c r="L1146" s="296"/>
      <c r="M1146" s="536">
        <v>1026489.5880599228</v>
      </c>
      <c r="N1146" s="530">
        <v>1081832.6331914815</v>
      </c>
      <c r="O1146" s="537">
        <v>1120419.4136844056</v>
      </c>
    </row>
    <row r="1147" spans="1:15">
      <c r="A1147" s="227">
        <v>1144</v>
      </c>
      <c r="B1147" s="530">
        <v>1060570.4166388148</v>
      </c>
      <c r="C1147" s="530">
        <v>1058445.1676979216</v>
      </c>
      <c r="D1147" s="531">
        <v>1092152.8610102043</v>
      </c>
      <c r="J1147" s="659">
        <v>1042996.2450576301</v>
      </c>
      <c r="K1147" s="296"/>
      <c r="L1147" s="296"/>
      <c r="M1147" s="536">
        <v>1060152.1411461718</v>
      </c>
      <c r="N1147" s="530">
        <v>1070960.9026254676</v>
      </c>
      <c r="O1147" s="537">
        <v>1102655.4504131451</v>
      </c>
    </row>
    <row r="1148" spans="1:15">
      <c r="A1148" s="227">
        <v>1145</v>
      </c>
      <c r="B1148" s="530">
        <v>1058111.7063673958</v>
      </c>
      <c r="C1148" s="530">
        <v>1070453.099649966</v>
      </c>
      <c r="D1148" s="531">
        <v>1106327.4253425519</v>
      </c>
      <c r="J1148" s="659">
        <v>1137823.9301131079</v>
      </c>
      <c r="K1148" s="296"/>
      <c r="L1148" s="296"/>
      <c r="M1148" s="536">
        <v>1055334.0109636234</v>
      </c>
      <c r="N1148" s="530">
        <v>1082968.834577512</v>
      </c>
      <c r="O1148" s="537">
        <v>1116830.0147454927</v>
      </c>
    </row>
    <row r="1149" spans="1:15">
      <c r="A1149" s="227">
        <v>1146</v>
      </c>
      <c r="B1149" s="530">
        <v>1054666.550131839</v>
      </c>
      <c r="C1149" s="530">
        <v>1102322.9841335125</v>
      </c>
      <c r="D1149" s="531">
        <v>1112970.553409711</v>
      </c>
      <c r="J1149" s="659">
        <v>1037092.3785506543</v>
      </c>
      <c r="K1149" s="296"/>
      <c r="L1149" s="296"/>
      <c r="M1149" s="536">
        <v>1046358.3730405394</v>
      </c>
      <c r="N1149" s="530">
        <v>1114838.7190610585</v>
      </c>
      <c r="O1149" s="537">
        <v>1123473.1428126518</v>
      </c>
    </row>
    <row r="1150" spans="1:15">
      <c r="A1150" s="227">
        <v>1147</v>
      </c>
      <c r="B1150" s="530">
        <v>1062124.9320851013</v>
      </c>
      <c r="C1150" s="530">
        <v>1070888.0459889048</v>
      </c>
      <c r="D1150" s="531">
        <v>1119419.9092372167</v>
      </c>
      <c r="J1150" s="659">
        <v>1044550.7605039165</v>
      </c>
      <c r="K1150" s="296"/>
      <c r="L1150" s="296"/>
      <c r="M1150" s="536">
        <v>1027394.9892375246</v>
      </c>
      <c r="N1150" s="530">
        <v>1083403.7809164508</v>
      </c>
      <c r="O1150" s="537">
        <v>1129922.4986401575</v>
      </c>
    </row>
    <row r="1151" spans="1:15">
      <c r="A1151" s="227">
        <v>1148</v>
      </c>
      <c r="B1151" s="530">
        <v>1058111.7063673958</v>
      </c>
      <c r="C1151" s="530">
        <v>1064159.711877994</v>
      </c>
      <c r="D1151" s="531">
        <v>1094715.8288890494</v>
      </c>
      <c r="J1151" s="659">
        <v>1082924.3377699913</v>
      </c>
      <c r="K1151" s="296"/>
      <c r="L1151" s="296"/>
      <c r="M1151" s="536">
        <v>1045677.1915248424</v>
      </c>
      <c r="N1151" s="530">
        <v>1076675.44680554</v>
      </c>
      <c r="O1151" s="537">
        <v>1105218.4182919902</v>
      </c>
    </row>
    <row r="1152" spans="1:15">
      <c r="A1152" s="227">
        <v>1149</v>
      </c>
      <c r="B1152" s="530">
        <v>1058111.7063673958</v>
      </c>
      <c r="C1152" s="530">
        <v>1074244.6508262379</v>
      </c>
      <c r="D1152" s="531">
        <v>1104298.7637491175</v>
      </c>
      <c r="J1152" s="659">
        <v>1136126.6413071021</v>
      </c>
      <c r="K1152" s="296"/>
      <c r="L1152" s="296"/>
      <c r="M1152" s="536">
        <v>1029099.3539056357</v>
      </c>
      <c r="N1152" s="530">
        <v>1086760.3857537839</v>
      </c>
      <c r="O1152" s="537">
        <v>1114801.3531520583</v>
      </c>
    </row>
    <row r="1153" spans="1:15">
      <c r="A1153" s="227">
        <v>1150</v>
      </c>
      <c r="B1153" s="530">
        <v>1064074.6530051332</v>
      </c>
      <c r="C1153" s="530">
        <v>1082299.8076015515</v>
      </c>
      <c r="D1153" s="531">
        <v>1112558.1106623523</v>
      </c>
      <c r="J1153" s="659">
        <v>1046500.4814239484</v>
      </c>
      <c r="K1153" s="296"/>
      <c r="L1153" s="296"/>
      <c r="M1153" s="536">
        <v>1032281.7127311747</v>
      </c>
      <c r="N1153" s="530">
        <v>1094815.5425290975</v>
      </c>
      <c r="O1153" s="537">
        <v>1123060.7000652931</v>
      </c>
    </row>
    <row r="1154" spans="1:15">
      <c r="A1154" s="227">
        <v>1151</v>
      </c>
      <c r="B1154" s="530">
        <v>1048810.3014738788</v>
      </c>
      <c r="C1154" s="530">
        <v>1081563.6651467623</v>
      </c>
      <c r="D1154" s="531">
        <v>1108087.3020110854</v>
      </c>
      <c r="J1154" s="659">
        <v>1031236.1298926939</v>
      </c>
      <c r="K1154" s="296"/>
      <c r="L1154" s="296"/>
      <c r="M1154" s="536">
        <v>1046770.2807181351</v>
      </c>
      <c r="N1154" s="530">
        <v>1094079.4000743083</v>
      </c>
      <c r="O1154" s="537">
        <v>1118589.8914140263</v>
      </c>
    </row>
    <row r="1155" spans="1:15">
      <c r="A1155" s="227">
        <v>1152</v>
      </c>
      <c r="B1155" s="530">
        <v>1061190.3067969736</v>
      </c>
      <c r="C1155" s="530">
        <v>1059036.6871373013</v>
      </c>
      <c r="D1155" s="531">
        <v>1112811.1458005118</v>
      </c>
      <c r="J1155" s="659">
        <v>1043616.1352157888</v>
      </c>
      <c r="K1155" s="296"/>
      <c r="L1155" s="296"/>
      <c r="M1155" s="536">
        <v>1042855.8694131461</v>
      </c>
      <c r="N1155" s="530">
        <v>1071552.4220648473</v>
      </c>
      <c r="O1155" s="537">
        <v>1123313.7352034526</v>
      </c>
    </row>
    <row r="1156" spans="1:15">
      <c r="A1156" s="227">
        <v>1153</v>
      </c>
      <c r="B1156" s="530">
        <v>1066608.6913739417</v>
      </c>
      <c r="C1156" s="530">
        <v>1068720.6000317254</v>
      </c>
      <c r="D1156" s="531">
        <v>1111420.1214237697</v>
      </c>
      <c r="J1156" s="659">
        <v>1049034.519792757</v>
      </c>
      <c r="K1156" s="296"/>
      <c r="L1156" s="296"/>
      <c r="M1156" s="536">
        <v>1030969.1645390061</v>
      </c>
      <c r="N1156" s="530">
        <v>1081236.3349592714</v>
      </c>
      <c r="O1156" s="537">
        <v>1121922.7108267106</v>
      </c>
    </row>
    <row r="1157" spans="1:15">
      <c r="A1157" s="227">
        <v>1154</v>
      </c>
      <c r="B1157" s="530">
        <v>1055420.9171773491</v>
      </c>
      <c r="C1157" s="530">
        <v>1072552.0008111247</v>
      </c>
      <c r="D1157" s="531">
        <v>1115640.6023086247</v>
      </c>
      <c r="J1157" s="659">
        <v>1037846.7455961644</v>
      </c>
      <c r="K1157" s="296"/>
      <c r="L1157" s="296"/>
      <c r="M1157" s="536">
        <v>1055214.3051664126</v>
      </c>
      <c r="N1157" s="530">
        <v>1085067.7357386707</v>
      </c>
      <c r="O1157" s="537">
        <v>1126143.1917115655</v>
      </c>
    </row>
    <row r="1158" spans="1:15">
      <c r="A1158" s="227">
        <v>1155</v>
      </c>
      <c r="B1158" s="530">
        <v>1057343.1623063569</v>
      </c>
      <c r="C1158" s="530">
        <v>1095101.8665171019</v>
      </c>
      <c r="D1158" s="531">
        <v>1089011.2948603889</v>
      </c>
      <c r="J1158" s="659">
        <v>1039768.9907251722</v>
      </c>
      <c r="K1158" s="296"/>
      <c r="L1158" s="296"/>
      <c r="M1158" s="536">
        <v>1040037.6858262273</v>
      </c>
      <c r="N1158" s="530">
        <v>1107617.6014446479</v>
      </c>
      <c r="O1158" s="537">
        <v>1099513.8842633297</v>
      </c>
    </row>
    <row r="1159" spans="1:15">
      <c r="A1159" s="227">
        <v>1156</v>
      </c>
      <c r="B1159" s="530">
        <v>1068730.8909460609</v>
      </c>
      <c r="C1159" s="530">
        <v>1086284.4470297291</v>
      </c>
      <c r="D1159" s="531">
        <v>1120981.7261918932</v>
      </c>
      <c r="J1159" s="659">
        <v>1051156.7193648762</v>
      </c>
      <c r="K1159" s="296"/>
      <c r="L1159" s="296"/>
      <c r="M1159" s="536">
        <v>1039053.059113012</v>
      </c>
      <c r="N1159" s="530">
        <v>1098800.1819572751</v>
      </c>
      <c r="O1159" s="537">
        <v>1131484.315594834</v>
      </c>
    </row>
    <row r="1160" spans="1:15">
      <c r="A1160" s="227">
        <v>1157</v>
      </c>
      <c r="B1160" s="530">
        <v>1050117.8342446047</v>
      </c>
      <c r="C1160" s="530">
        <v>1084461.0632205429</v>
      </c>
      <c r="D1160" s="531">
        <v>1097746.9626815147</v>
      </c>
      <c r="J1160" s="659">
        <v>1032543.66266342</v>
      </c>
      <c r="K1160" s="296"/>
      <c r="L1160" s="296"/>
      <c r="M1160" s="536">
        <v>1057070.8153587901</v>
      </c>
      <c r="N1160" s="530">
        <v>1096976.7981480889</v>
      </c>
      <c r="O1160" s="537">
        <v>1108249.5520844555</v>
      </c>
    </row>
    <row r="1161" spans="1:15">
      <c r="A1161" s="227">
        <v>1158</v>
      </c>
      <c r="B1161" s="530">
        <v>1062153.7729296901</v>
      </c>
      <c r="C1161" s="530">
        <v>1079846.2838721874</v>
      </c>
      <c r="D1161" s="531">
        <v>1107816.6887253167</v>
      </c>
      <c r="J1161" s="659">
        <v>1044579.6013485054</v>
      </c>
      <c r="K1161" s="296"/>
      <c r="L1161" s="296"/>
      <c r="M1161" s="536">
        <v>1027013.5830754902</v>
      </c>
      <c r="N1161" s="530">
        <v>1092362.0187997334</v>
      </c>
      <c r="O1161" s="537">
        <v>1118319.2781282575</v>
      </c>
    </row>
    <row r="1162" spans="1:15">
      <c r="A1162" s="227">
        <v>1159</v>
      </c>
      <c r="B1162" s="530">
        <v>1065281.9742497951</v>
      </c>
      <c r="C1162" s="530">
        <v>1083083.1884212019</v>
      </c>
      <c r="D1162" s="531">
        <v>1119080.0504663833</v>
      </c>
      <c r="J1162" s="659">
        <v>1047707.8026686104</v>
      </c>
      <c r="K1162" s="296"/>
      <c r="L1162" s="296"/>
      <c r="M1162" s="536">
        <v>1046619.827547499</v>
      </c>
      <c r="N1162" s="530">
        <v>1095598.9233487479</v>
      </c>
      <c r="O1162" s="537">
        <v>1129582.6398693242</v>
      </c>
    </row>
    <row r="1163" spans="1:15">
      <c r="A1163" s="227">
        <v>1160</v>
      </c>
      <c r="B1163" s="530">
        <v>1042091.5956896708</v>
      </c>
      <c r="C1163" s="530">
        <v>1071306.4221768195</v>
      </c>
      <c r="D1163" s="531">
        <v>1107370.1228413591</v>
      </c>
      <c r="J1163" s="659">
        <v>1024517.424108486</v>
      </c>
      <c r="K1163" s="296"/>
      <c r="L1163" s="296"/>
      <c r="M1163" s="536">
        <v>1047587.6327751093</v>
      </c>
      <c r="N1163" s="530">
        <v>1083822.1571043655</v>
      </c>
      <c r="O1163" s="537">
        <v>1117872.7122442999</v>
      </c>
    </row>
    <row r="1164" spans="1:15">
      <c r="A1164" s="227">
        <v>1161</v>
      </c>
      <c r="B1164" s="530">
        <v>1053887.1215446375</v>
      </c>
      <c r="C1164" s="530">
        <v>1069093.9605021598</v>
      </c>
      <c r="D1164" s="531">
        <v>1104572.5335582742</v>
      </c>
      <c r="J1164" s="659">
        <v>1036312.9499634528</v>
      </c>
      <c r="K1164" s="296"/>
      <c r="L1164" s="296"/>
      <c r="M1164" s="536">
        <v>1033027.3407694446</v>
      </c>
      <c r="N1164" s="530">
        <v>1081609.6954297058</v>
      </c>
      <c r="O1164" s="537">
        <v>1115075.122961215</v>
      </c>
    </row>
    <row r="1165" spans="1:15">
      <c r="A1165" s="227">
        <v>1162</v>
      </c>
      <c r="B1165" s="530">
        <v>1069851.1395174549</v>
      </c>
      <c r="C1165" s="530">
        <v>1057441.0341451147</v>
      </c>
      <c r="D1165" s="531">
        <v>1124438.4832728091</v>
      </c>
      <c r="J1165" s="659">
        <v>1052276.9679362702</v>
      </c>
      <c r="K1165" s="296"/>
      <c r="L1165" s="296"/>
      <c r="M1165" s="536">
        <v>1051865.8122791245</v>
      </c>
      <c r="N1165" s="530">
        <v>1069956.7690726607</v>
      </c>
      <c r="O1165" s="537">
        <v>1134941.0726757499</v>
      </c>
    </row>
    <row r="1166" spans="1:15">
      <c r="A1166" s="227">
        <v>1163</v>
      </c>
      <c r="B1166" s="530">
        <v>1071547.5210504972</v>
      </c>
      <c r="C1166" s="530">
        <v>1074214.2847749752</v>
      </c>
      <c r="D1166" s="531">
        <v>1120072.4618169218</v>
      </c>
      <c r="J1166" s="659">
        <v>1053973.3494693125</v>
      </c>
      <c r="K1166" s="296"/>
      <c r="L1166" s="296"/>
      <c r="M1166" s="536">
        <v>1046771.9278043958</v>
      </c>
      <c r="N1166" s="530">
        <v>1086730.0197025212</v>
      </c>
      <c r="O1166" s="537">
        <v>1130575.0512198627</v>
      </c>
    </row>
    <row r="1167" spans="1:15">
      <c r="A1167" s="227">
        <v>1164</v>
      </c>
      <c r="B1167" s="530">
        <v>1048327.0304066248</v>
      </c>
      <c r="C1167" s="530">
        <v>1065592.3302021697</v>
      </c>
      <c r="D1167" s="531">
        <v>1126265.1379808148</v>
      </c>
      <c r="J1167" s="659">
        <v>1030752.8588254401</v>
      </c>
      <c r="K1167" s="296"/>
      <c r="L1167" s="296"/>
      <c r="M1167" s="536">
        <v>1046477.5169456979</v>
      </c>
      <c r="N1167" s="530">
        <v>1078108.0651297157</v>
      </c>
      <c r="O1167" s="537">
        <v>1136767.7273837556</v>
      </c>
    </row>
    <row r="1168" spans="1:15">
      <c r="A1168" s="227">
        <v>1165</v>
      </c>
      <c r="B1168" s="530">
        <v>1075403.7254896204</v>
      </c>
      <c r="C1168" s="530">
        <v>1077881.9825031336</v>
      </c>
      <c r="D1168" s="531">
        <v>1117292.618651218</v>
      </c>
      <c r="J1168" s="659">
        <v>1057829.5539084356</v>
      </c>
      <c r="K1168" s="296"/>
      <c r="L1168" s="296"/>
      <c r="M1168" s="536">
        <v>1059768.1659291966</v>
      </c>
      <c r="N1168" s="530">
        <v>1090397.7174306796</v>
      </c>
      <c r="O1168" s="537">
        <v>1127795.2080541588</v>
      </c>
    </row>
    <row r="1169" spans="1:15">
      <c r="A1169" s="227">
        <v>1166</v>
      </c>
      <c r="B1169" s="530">
        <v>1044149.9360017553</v>
      </c>
      <c r="C1169" s="530">
        <v>1073421.2984366245</v>
      </c>
      <c r="D1169" s="531">
        <v>1125203.8814015205</v>
      </c>
      <c r="J1169" s="659">
        <v>1026575.7644205706</v>
      </c>
      <c r="K1169" s="296"/>
      <c r="L1169" s="296"/>
      <c r="M1169" s="536">
        <v>1038576.9270769451</v>
      </c>
      <c r="N1169" s="530">
        <v>1085937.0333641705</v>
      </c>
      <c r="O1169" s="537">
        <v>1135706.4708044613</v>
      </c>
    </row>
    <row r="1170" spans="1:15">
      <c r="A1170" s="227">
        <v>1167</v>
      </c>
      <c r="B1170" s="530">
        <v>1054592.1192107659</v>
      </c>
      <c r="C1170" s="530">
        <v>1099143.1624001975</v>
      </c>
      <c r="D1170" s="531">
        <v>1095964.9504436478</v>
      </c>
      <c r="J1170" s="659">
        <v>1037017.9476295812</v>
      </c>
      <c r="K1170" s="296"/>
      <c r="L1170" s="296"/>
      <c r="M1170" s="536">
        <v>1031316.6358232286</v>
      </c>
      <c r="N1170" s="530">
        <v>1111658.8973277435</v>
      </c>
      <c r="O1170" s="537">
        <v>1106467.5398465886</v>
      </c>
    </row>
    <row r="1171" spans="1:15">
      <c r="A1171" s="227">
        <v>1168</v>
      </c>
      <c r="B1171" s="530">
        <v>1052223.9305027861</v>
      </c>
      <c r="C1171" s="530">
        <v>1078627.2492312824</v>
      </c>
      <c r="D1171" s="531">
        <v>1113114.7897448798</v>
      </c>
      <c r="J1171" s="659">
        <v>1034649.7589216013</v>
      </c>
      <c r="K1171" s="296"/>
      <c r="L1171" s="296"/>
      <c r="M1171" s="536">
        <v>1064314.9125441411</v>
      </c>
      <c r="N1171" s="530">
        <v>1091142.9841588284</v>
      </c>
      <c r="O1171" s="537">
        <v>1123617.3791478206</v>
      </c>
    </row>
    <row r="1172" spans="1:15">
      <c r="A1172" s="227">
        <v>1169</v>
      </c>
      <c r="B1172" s="530">
        <v>1067039.5857554739</v>
      </c>
      <c r="C1172" s="530">
        <v>1061066.9138670301</v>
      </c>
      <c r="D1172" s="531">
        <v>1104424.0415268207</v>
      </c>
      <c r="J1172" s="659">
        <v>1049465.4141742892</v>
      </c>
      <c r="K1172" s="296"/>
      <c r="L1172" s="296"/>
      <c r="M1172" s="536">
        <v>1047001.2046385992</v>
      </c>
      <c r="N1172" s="530">
        <v>1073582.6487945761</v>
      </c>
      <c r="O1172" s="537">
        <v>1114926.6309297616</v>
      </c>
    </row>
    <row r="1173" spans="1:15">
      <c r="A1173" s="227">
        <v>1170</v>
      </c>
      <c r="B1173" s="530">
        <v>1060422.0785599244</v>
      </c>
      <c r="C1173" s="530">
        <v>1086192.4247447071</v>
      </c>
      <c r="D1173" s="531">
        <v>1115670.6659018595</v>
      </c>
      <c r="J1173" s="659">
        <v>1042847.9069787397</v>
      </c>
      <c r="K1173" s="296"/>
      <c r="L1173" s="296"/>
      <c r="M1173" s="536">
        <v>1037312.3081209693</v>
      </c>
      <c r="N1173" s="530">
        <v>1098708.1596722531</v>
      </c>
      <c r="O1173" s="537">
        <v>1126173.2553048003</v>
      </c>
    </row>
    <row r="1174" spans="1:15">
      <c r="A1174" s="227">
        <v>1171</v>
      </c>
      <c r="B1174" s="530">
        <v>1055124.610058903</v>
      </c>
      <c r="C1174" s="530">
        <v>1058224.2814234905</v>
      </c>
      <c r="D1174" s="531">
        <v>1091639.0275237632</v>
      </c>
      <c r="J1174" s="659">
        <v>1037550.4384777183</v>
      </c>
      <c r="K1174" s="296"/>
      <c r="L1174" s="296"/>
      <c r="M1174" s="536">
        <v>1040763.6290943259</v>
      </c>
      <c r="N1174" s="530">
        <v>1070740.0163510365</v>
      </c>
      <c r="O1174" s="537">
        <v>1102141.6169267041</v>
      </c>
    </row>
    <row r="1175" spans="1:15">
      <c r="A1175" s="227">
        <v>1172</v>
      </c>
      <c r="B1175" s="530">
        <v>1055929.7050680893</v>
      </c>
      <c r="C1175" s="530">
        <v>1067705.9035203869</v>
      </c>
      <c r="D1175" s="531">
        <v>1103223.1473314783</v>
      </c>
      <c r="J1175" s="659">
        <v>1038355.5334869046</v>
      </c>
      <c r="K1175" s="296"/>
      <c r="L1175" s="296"/>
      <c r="M1175" s="536">
        <v>1040220.2384823293</v>
      </c>
      <c r="N1175" s="530">
        <v>1080221.6384479329</v>
      </c>
      <c r="O1175" s="537">
        <v>1113725.7367344191</v>
      </c>
    </row>
    <row r="1176" spans="1:15">
      <c r="A1176" s="227">
        <v>1173</v>
      </c>
      <c r="B1176" s="530">
        <v>1044998.883456248</v>
      </c>
      <c r="C1176" s="530">
        <v>1091960.2315057341</v>
      </c>
      <c r="D1176" s="531">
        <v>1113441.633901363</v>
      </c>
      <c r="J1176" s="659">
        <v>1027424.7118750633</v>
      </c>
      <c r="K1176" s="296"/>
      <c r="L1176" s="296"/>
      <c r="M1176" s="536">
        <v>1021247.6503633214</v>
      </c>
      <c r="N1176" s="530">
        <v>1104475.9664332801</v>
      </c>
      <c r="O1176" s="537">
        <v>1123944.2233043038</v>
      </c>
    </row>
    <row r="1177" spans="1:15">
      <c r="A1177" s="227">
        <v>1174</v>
      </c>
      <c r="B1177" s="530">
        <v>1047494.2586829701</v>
      </c>
      <c r="C1177" s="530">
        <v>1076289.2762602421</v>
      </c>
      <c r="D1177" s="531">
        <v>1098968.3286237535</v>
      </c>
      <c r="J1177" s="659">
        <v>1029920.0871017853</v>
      </c>
      <c r="K1177" s="296"/>
      <c r="L1177" s="296"/>
      <c r="M1177" s="536">
        <v>1049378.8578580148</v>
      </c>
      <c r="N1177" s="530">
        <v>1088805.0111877881</v>
      </c>
      <c r="O1177" s="537">
        <v>1109470.9180266943</v>
      </c>
    </row>
    <row r="1178" spans="1:15">
      <c r="A1178" s="227">
        <v>1175</v>
      </c>
      <c r="B1178" s="530">
        <v>1054445.6572094872</v>
      </c>
      <c r="C1178" s="530">
        <v>1067531.7812733182</v>
      </c>
      <c r="D1178" s="531">
        <v>1119418.6827814179</v>
      </c>
      <c r="J1178" s="659">
        <v>1036871.4856283024</v>
      </c>
      <c r="K1178" s="296"/>
      <c r="L1178" s="296"/>
      <c r="M1178" s="536">
        <v>1021266.8852260475</v>
      </c>
      <c r="N1178" s="530">
        <v>1080047.5162008642</v>
      </c>
      <c r="O1178" s="537">
        <v>1129921.2721843587</v>
      </c>
    </row>
    <row r="1179" spans="1:15">
      <c r="A1179" s="227">
        <v>1176</v>
      </c>
      <c r="B1179" s="530">
        <v>1044522.763220996</v>
      </c>
      <c r="C1179" s="530">
        <v>1083520.2161962844</v>
      </c>
      <c r="D1179" s="531">
        <v>1102318.3149401844</v>
      </c>
      <c r="J1179" s="659">
        <v>1026948.5916398113</v>
      </c>
      <c r="K1179" s="296"/>
      <c r="L1179" s="296"/>
      <c r="M1179" s="536">
        <v>1057607.140659458</v>
      </c>
      <c r="N1179" s="530">
        <v>1096035.9511238304</v>
      </c>
      <c r="O1179" s="537">
        <v>1112820.9043431252</v>
      </c>
    </row>
    <row r="1180" spans="1:15">
      <c r="A1180" s="227">
        <v>1177</v>
      </c>
      <c r="B1180" s="530">
        <v>1062905.83057242</v>
      </c>
      <c r="C1180" s="530">
        <v>1059068.7696648685</v>
      </c>
      <c r="D1180" s="531">
        <v>1088929.5101692018</v>
      </c>
      <c r="J1180" s="659">
        <v>1045331.6589912353</v>
      </c>
      <c r="K1180" s="296"/>
      <c r="L1180" s="296"/>
      <c r="M1180" s="536">
        <v>1028862.9908832859</v>
      </c>
      <c r="N1180" s="530">
        <v>1071584.5045924145</v>
      </c>
      <c r="O1180" s="537">
        <v>1099432.0995721426</v>
      </c>
    </row>
    <row r="1181" spans="1:15">
      <c r="A1181" s="227">
        <v>1178</v>
      </c>
      <c r="B1181" s="530">
        <v>1050929.053070666</v>
      </c>
      <c r="C1181" s="530">
        <v>1084626.246578885</v>
      </c>
      <c r="D1181" s="531">
        <v>1114456.6693247259</v>
      </c>
      <c r="J1181" s="659">
        <v>1033354.8814894813</v>
      </c>
      <c r="K1181" s="296"/>
      <c r="L1181" s="296"/>
      <c r="M1181" s="536">
        <v>1044913.530625198</v>
      </c>
      <c r="N1181" s="530">
        <v>1097141.981506431</v>
      </c>
      <c r="O1181" s="537">
        <v>1124959.2587276667</v>
      </c>
    </row>
    <row r="1182" spans="1:15">
      <c r="A1182" s="227">
        <v>1179</v>
      </c>
      <c r="B1182" s="530">
        <v>1055751.5023300734</v>
      </c>
      <c r="C1182" s="530">
        <v>1064270.6234047026</v>
      </c>
      <c r="D1182" s="531">
        <v>1106511.1983992669</v>
      </c>
      <c r="J1182" s="659">
        <v>1038177.3307488887</v>
      </c>
      <c r="K1182" s="296"/>
      <c r="L1182" s="296"/>
      <c r="M1182" s="536">
        <v>1048645.9504034426</v>
      </c>
      <c r="N1182" s="530">
        <v>1076786.3583322486</v>
      </c>
      <c r="O1182" s="537">
        <v>1117013.7878022077</v>
      </c>
    </row>
    <row r="1183" spans="1:15">
      <c r="A1183" s="227">
        <v>1180</v>
      </c>
      <c r="B1183" s="530">
        <v>1047954.1535908988</v>
      </c>
      <c r="C1183" s="530">
        <v>1067702.1307711655</v>
      </c>
      <c r="D1183" s="531">
        <v>1115577.2209109392</v>
      </c>
      <c r="J1183" s="659">
        <v>1030379.9820097141</v>
      </c>
      <c r="K1183" s="296"/>
      <c r="L1183" s="296"/>
      <c r="M1183" s="536">
        <v>1047486.252163284</v>
      </c>
      <c r="N1183" s="530">
        <v>1080217.8656987115</v>
      </c>
      <c r="O1183" s="537">
        <v>1126079.81031388</v>
      </c>
    </row>
    <row r="1184" spans="1:15">
      <c r="A1184" s="227">
        <v>1181</v>
      </c>
      <c r="B1184" s="530">
        <v>1070498.5263474672</v>
      </c>
      <c r="C1184" s="530">
        <v>1081047.3565300659</v>
      </c>
      <c r="D1184" s="531">
        <v>1095676.3823350891</v>
      </c>
      <c r="J1184" s="659">
        <v>1052924.3547662825</v>
      </c>
      <c r="K1184" s="296"/>
      <c r="L1184" s="296"/>
      <c r="M1184" s="536">
        <v>1052878.5994848073</v>
      </c>
      <c r="N1184" s="530">
        <v>1093563.0914576119</v>
      </c>
      <c r="O1184" s="537">
        <v>1106178.97173803</v>
      </c>
    </row>
    <row r="1185" spans="1:15">
      <c r="A1185" s="227">
        <v>1182</v>
      </c>
      <c r="B1185" s="530">
        <v>1047828.1896890714</v>
      </c>
      <c r="C1185" s="530">
        <v>1071194.3749984326</v>
      </c>
      <c r="D1185" s="531">
        <v>1083080.1608886931</v>
      </c>
      <c r="J1185" s="659">
        <v>1030254.0181078867</v>
      </c>
      <c r="K1185" s="296"/>
      <c r="L1185" s="296"/>
      <c r="M1185" s="536">
        <v>1039395.9005016328</v>
      </c>
      <c r="N1185" s="530">
        <v>1083710.1099259786</v>
      </c>
      <c r="O1185" s="537">
        <v>1093582.7502916339</v>
      </c>
    </row>
    <row r="1186" spans="1:15">
      <c r="A1186" s="227">
        <v>1183</v>
      </c>
      <c r="B1186" s="530">
        <v>1061248.5903098176</v>
      </c>
      <c r="C1186" s="530">
        <v>1093753.459136754</v>
      </c>
      <c r="D1186" s="531">
        <v>1103857.3989044686</v>
      </c>
      <c r="J1186" s="659">
        <v>1043674.4187286329</v>
      </c>
      <c r="K1186" s="296"/>
      <c r="L1186" s="296"/>
      <c r="M1186" s="536">
        <v>1038433.0703187776</v>
      </c>
      <c r="N1186" s="530">
        <v>1106269.1940643</v>
      </c>
      <c r="O1186" s="537">
        <v>1114359.9883074095</v>
      </c>
    </row>
    <row r="1187" spans="1:15">
      <c r="A1187" s="227">
        <v>1184</v>
      </c>
      <c r="B1187" s="530">
        <v>1077140.5709462531</v>
      </c>
      <c r="C1187" s="530">
        <v>1059144.3780304217</v>
      </c>
      <c r="D1187" s="531">
        <v>1112318.7729489601</v>
      </c>
      <c r="J1187" s="659">
        <v>1059566.3993650684</v>
      </c>
      <c r="K1187" s="296"/>
      <c r="L1187" s="296"/>
      <c r="M1187" s="536">
        <v>1032447.0689364673</v>
      </c>
      <c r="N1187" s="530">
        <v>1071660.1129579677</v>
      </c>
      <c r="O1187" s="537">
        <v>1122821.3623519009</v>
      </c>
    </row>
    <row r="1188" spans="1:15">
      <c r="A1188" s="227">
        <v>1185</v>
      </c>
      <c r="B1188" s="530">
        <v>1073616.444824436</v>
      </c>
      <c r="C1188" s="530">
        <v>1081752.0577586133</v>
      </c>
      <c r="D1188" s="531">
        <v>1104158.534071268</v>
      </c>
      <c r="J1188" s="659">
        <v>1056042.2732432513</v>
      </c>
      <c r="K1188" s="296"/>
      <c r="L1188" s="296"/>
      <c r="M1188" s="536">
        <v>1048819.607205356</v>
      </c>
      <c r="N1188" s="530">
        <v>1094267.7926861593</v>
      </c>
      <c r="O1188" s="537">
        <v>1114661.1234742089</v>
      </c>
    </row>
    <row r="1189" spans="1:15">
      <c r="A1189" s="227">
        <v>1186</v>
      </c>
      <c r="B1189" s="530">
        <v>1063839.4937120753</v>
      </c>
      <c r="C1189" s="530">
        <v>1096090.7142563218</v>
      </c>
      <c r="D1189" s="531">
        <v>1094883.0229415786</v>
      </c>
      <c r="J1189" s="659">
        <v>1046265.3221308906</v>
      </c>
      <c r="K1189" s="296"/>
      <c r="L1189" s="296"/>
      <c r="M1189" s="536">
        <v>1079325.0013235568</v>
      </c>
      <c r="N1189" s="530">
        <v>1108606.4491838678</v>
      </c>
      <c r="O1189" s="537">
        <v>1105385.6123445195</v>
      </c>
    </row>
    <row r="1190" spans="1:15">
      <c r="A1190" s="227">
        <v>1187</v>
      </c>
      <c r="B1190" s="530">
        <v>1058111.7063673958</v>
      </c>
      <c r="C1190" s="530">
        <v>1062134.3212406971</v>
      </c>
      <c r="D1190" s="531">
        <v>1109817.9981877799</v>
      </c>
      <c r="J1190" s="659">
        <v>1079832.0292327187</v>
      </c>
      <c r="K1190" s="296"/>
      <c r="L1190" s="296"/>
      <c r="M1190" s="536">
        <v>1050099.086666201</v>
      </c>
      <c r="N1190" s="530">
        <v>1074650.0561682431</v>
      </c>
      <c r="O1190" s="537">
        <v>1120320.5875907207</v>
      </c>
    </row>
    <row r="1191" spans="1:15">
      <c r="A1191" s="227">
        <v>1188</v>
      </c>
      <c r="B1191" s="530">
        <v>1056002.8685891377</v>
      </c>
      <c r="C1191" s="530">
        <v>1060499.3414242002</v>
      </c>
      <c r="D1191" s="531">
        <v>1111790.6181075152</v>
      </c>
      <c r="J1191" s="659">
        <v>1038428.697007953</v>
      </c>
      <c r="K1191" s="296"/>
      <c r="L1191" s="296"/>
      <c r="M1191" s="536">
        <v>1024357.135981402</v>
      </c>
      <c r="N1191" s="530">
        <v>1073015.0763517462</v>
      </c>
      <c r="O1191" s="537">
        <v>1122293.207510456</v>
      </c>
    </row>
    <row r="1192" spans="1:15">
      <c r="A1192" s="227">
        <v>1189</v>
      </c>
      <c r="B1192" s="530">
        <v>1051917.7453438304</v>
      </c>
      <c r="C1192" s="530">
        <v>1069759.910839292</v>
      </c>
      <c r="D1192" s="531">
        <v>1147333.1044955375</v>
      </c>
      <c r="J1192" s="659">
        <v>1034343.5737626457</v>
      </c>
      <c r="K1192" s="296"/>
      <c r="L1192" s="296"/>
      <c r="M1192" s="536">
        <v>1052400.1045129765</v>
      </c>
      <c r="N1192" s="530">
        <v>1082275.645766838</v>
      </c>
      <c r="O1192" s="537">
        <v>1157835.6938984783</v>
      </c>
    </row>
    <row r="1193" spans="1:15">
      <c r="A1193" s="227">
        <v>1190</v>
      </c>
      <c r="B1193" s="530">
        <v>1060398.3745340495</v>
      </c>
      <c r="C1193" s="530">
        <v>1069499.3475631373</v>
      </c>
      <c r="D1193" s="531">
        <v>1095734.871553364</v>
      </c>
      <c r="J1193" s="659">
        <v>1042824.2029528648</v>
      </c>
      <c r="K1193" s="296"/>
      <c r="L1193" s="296"/>
      <c r="M1193" s="536">
        <v>1033591.6862130503</v>
      </c>
      <c r="N1193" s="530">
        <v>1082015.0824906833</v>
      </c>
      <c r="O1193" s="537">
        <v>1106237.4609563048</v>
      </c>
    </row>
    <row r="1194" spans="1:15">
      <c r="A1194" s="227">
        <v>1191</v>
      </c>
      <c r="B1194" s="530">
        <v>1034301.4062488427</v>
      </c>
      <c r="C1194" s="530">
        <v>1089662.8699290899</v>
      </c>
      <c r="D1194" s="531">
        <v>1098262.8366828386</v>
      </c>
      <c r="J1194" s="659">
        <v>1016727.234667658</v>
      </c>
      <c r="K1194" s="296"/>
      <c r="L1194" s="296"/>
      <c r="M1194" s="536">
        <v>1027950.9657339989</v>
      </c>
      <c r="N1194" s="530">
        <v>1102178.6048566359</v>
      </c>
      <c r="O1194" s="537">
        <v>1108765.4260857794</v>
      </c>
    </row>
    <row r="1195" spans="1:15">
      <c r="A1195" s="227">
        <v>1192</v>
      </c>
      <c r="B1195" s="530">
        <v>1060657.8718575111</v>
      </c>
      <c r="C1195" s="530">
        <v>1077291.7177968139</v>
      </c>
      <c r="D1195" s="531">
        <v>1112527.5017094812</v>
      </c>
      <c r="J1195" s="659">
        <v>1043083.7002763264</v>
      </c>
      <c r="K1195" s="296"/>
      <c r="L1195" s="296"/>
      <c r="M1195" s="536">
        <v>1046340.6784635992</v>
      </c>
      <c r="N1195" s="530">
        <v>1089807.4527243599</v>
      </c>
      <c r="O1195" s="537">
        <v>1123030.0911124221</v>
      </c>
    </row>
    <row r="1196" spans="1:15">
      <c r="A1196" s="227">
        <v>1193</v>
      </c>
      <c r="B1196" s="530">
        <v>1054970.0840859623</v>
      </c>
      <c r="C1196" s="530">
        <v>1058385.0873874982</v>
      </c>
      <c r="D1196" s="531">
        <v>1108989.6956108478</v>
      </c>
      <c r="J1196" s="659">
        <v>1037395.9125047775</v>
      </c>
      <c r="K1196" s="296"/>
      <c r="L1196" s="296"/>
      <c r="M1196" s="536">
        <v>1020312.529429019</v>
      </c>
      <c r="N1196" s="530">
        <v>1070900.8223150442</v>
      </c>
      <c r="O1196" s="537">
        <v>1119492.2850137886</v>
      </c>
    </row>
    <row r="1197" spans="1:15">
      <c r="A1197" s="227">
        <v>1194</v>
      </c>
      <c r="B1197" s="530">
        <v>1059565.4331798842</v>
      </c>
      <c r="C1197" s="530">
        <v>1098466.1307158305</v>
      </c>
      <c r="D1197" s="531">
        <v>1101626.7577906849</v>
      </c>
      <c r="J1197" s="659">
        <v>1041991.2615986995</v>
      </c>
      <c r="K1197" s="296"/>
      <c r="L1197" s="296"/>
      <c r="M1197" s="536">
        <v>1023712.5735358788</v>
      </c>
      <c r="N1197" s="530">
        <v>1110981.8656433765</v>
      </c>
      <c r="O1197" s="537">
        <v>1112129.3471936258</v>
      </c>
    </row>
    <row r="1198" spans="1:15">
      <c r="A1198" s="227">
        <v>1195</v>
      </c>
      <c r="B1198" s="530">
        <v>1064056.7000958319</v>
      </c>
      <c r="C1198" s="530">
        <v>1056922.7884103775</v>
      </c>
      <c r="D1198" s="531">
        <v>1120328.2122836853</v>
      </c>
      <c r="J1198" s="659">
        <v>1046482.5285146472</v>
      </c>
      <c r="K1198" s="296"/>
      <c r="L1198" s="296"/>
      <c r="M1198" s="536">
        <v>1043572.295898333</v>
      </c>
      <c r="N1198" s="530">
        <v>1069438.5233379235</v>
      </c>
      <c r="O1198" s="537">
        <v>1130830.8016866262</v>
      </c>
    </row>
    <row r="1199" spans="1:15">
      <c r="A1199" s="227">
        <v>1196</v>
      </c>
      <c r="B1199" s="530">
        <v>1057257.8267534079</v>
      </c>
      <c r="C1199" s="530">
        <v>1071422.7656807913</v>
      </c>
      <c r="D1199" s="531">
        <v>1111199.3751808698</v>
      </c>
      <c r="J1199" s="659">
        <v>1039683.6551722232</v>
      </c>
      <c r="K1199" s="296"/>
      <c r="L1199" s="296"/>
      <c r="M1199" s="536">
        <v>1049915.465112065</v>
      </c>
      <c r="N1199" s="530">
        <v>1083938.5006083373</v>
      </c>
      <c r="O1199" s="537">
        <v>1121701.9645838107</v>
      </c>
    </row>
    <row r="1200" spans="1:15">
      <c r="A1200" s="227">
        <v>1197</v>
      </c>
      <c r="B1200" s="530">
        <v>1062582.6505106287</v>
      </c>
      <c r="C1200" s="530">
        <v>1058724.1380301579</v>
      </c>
      <c r="D1200" s="531">
        <v>1100922.3163039687</v>
      </c>
      <c r="J1200" s="659">
        <v>1045008.478929444</v>
      </c>
      <c r="K1200" s="296"/>
      <c r="L1200" s="296"/>
      <c r="M1200" s="536">
        <v>1052360.1635496395</v>
      </c>
      <c r="N1200" s="530">
        <v>1071239.8729577039</v>
      </c>
      <c r="O1200" s="537">
        <v>1111424.9057069095</v>
      </c>
    </row>
    <row r="1201" spans="1:15">
      <c r="A1201" s="227">
        <v>1198</v>
      </c>
      <c r="B1201" s="530">
        <v>1047210.4608387973</v>
      </c>
      <c r="C1201" s="530">
        <v>1062568.0394395746</v>
      </c>
      <c r="D1201" s="531">
        <v>1111360.1848584753</v>
      </c>
      <c r="J1201" s="659">
        <v>1029636.2892576125</v>
      </c>
      <c r="K1201" s="296"/>
      <c r="L1201" s="296"/>
      <c r="M1201" s="536">
        <v>1060751.931292946</v>
      </c>
      <c r="N1201" s="530">
        <v>1075083.7743671206</v>
      </c>
      <c r="O1201" s="537">
        <v>1121862.7742614162</v>
      </c>
    </row>
    <row r="1202" spans="1:15">
      <c r="A1202" s="227">
        <v>1199</v>
      </c>
      <c r="B1202" s="530">
        <v>1058564.6999144831</v>
      </c>
      <c r="C1202" s="530">
        <v>1079418.9441958517</v>
      </c>
      <c r="D1202" s="531">
        <v>1112505.5057855947</v>
      </c>
      <c r="J1202" s="659">
        <v>1040990.5283332984</v>
      </c>
      <c r="K1202" s="296"/>
      <c r="L1202" s="296"/>
      <c r="M1202" s="536">
        <v>1039052.7038605647</v>
      </c>
      <c r="N1202" s="530">
        <v>1091934.6791233977</v>
      </c>
      <c r="O1202" s="537">
        <v>1123008.0951885355</v>
      </c>
    </row>
    <row r="1203" spans="1:15">
      <c r="A1203" s="227">
        <v>1200</v>
      </c>
      <c r="B1203" s="530">
        <v>1058111.7063673958</v>
      </c>
      <c r="C1203" s="530">
        <v>1077986.3091104117</v>
      </c>
      <c r="D1203" s="531">
        <v>1093601.3185039447</v>
      </c>
      <c r="J1203" s="659">
        <v>1148033.7766179177</v>
      </c>
      <c r="K1203" s="296"/>
      <c r="L1203" s="296"/>
      <c r="M1203" s="536">
        <v>1047849.2542060956</v>
      </c>
      <c r="N1203" s="530">
        <v>1090502.0440379577</v>
      </c>
      <c r="O1203" s="537">
        <v>1104103.9079068855</v>
      </c>
    </row>
    <row r="1204" spans="1:15">
      <c r="A1204" s="227">
        <v>1201</v>
      </c>
      <c r="B1204" s="530">
        <v>1043741.3320588272</v>
      </c>
      <c r="C1204" s="530">
        <v>1068475.8010914181</v>
      </c>
      <c r="D1204" s="531">
        <v>1119621.528304266</v>
      </c>
      <c r="J1204" s="659">
        <v>1026167.1604776424</v>
      </c>
      <c r="K1204" s="296"/>
      <c r="L1204" s="296"/>
      <c r="M1204" s="536">
        <v>1034919.7679970344</v>
      </c>
      <c r="N1204" s="530">
        <v>1080991.5360189641</v>
      </c>
      <c r="O1204" s="537">
        <v>1130124.1177072069</v>
      </c>
    </row>
    <row r="1205" spans="1:15">
      <c r="A1205" s="227">
        <v>1202</v>
      </c>
      <c r="B1205" s="530">
        <v>1037656.001145423</v>
      </c>
      <c r="C1205" s="530">
        <v>1053181.617474857</v>
      </c>
      <c r="D1205" s="531">
        <v>1118860.0557602064</v>
      </c>
      <c r="J1205" s="659">
        <v>1020081.8295642383</v>
      </c>
      <c r="K1205" s="296"/>
      <c r="L1205" s="296"/>
      <c r="M1205" s="536">
        <v>1055134.4867981453</v>
      </c>
      <c r="N1205" s="530">
        <v>1065697.352402403</v>
      </c>
      <c r="O1205" s="537">
        <v>1129362.6451631472</v>
      </c>
    </row>
    <row r="1206" spans="1:15">
      <c r="A1206" s="227">
        <v>1203</v>
      </c>
      <c r="B1206" s="530">
        <v>1046672.2517277971</v>
      </c>
      <c r="C1206" s="530">
        <v>1087130.4608231108</v>
      </c>
      <c r="D1206" s="531">
        <v>1096842.4657597393</v>
      </c>
      <c r="J1206" s="659">
        <v>1029098.0801466124</v>
      </c>
      <c r="K1206" s="296"/>
      <c r="L1206" s="296"/>
      <c r="M1206" s="536">
        <v>1044192.9256354964</v>
      </c>
      <c r="N1206" s="530">
        <v>1099646.1957506568</v>
      </c>
      <c r="O1206" s="537">
        <v>1107345.0551626801</v>
      </c>
    </row>
    <row r="1207" spans="1:15">
      <c r="A1207" s="227">
        <v>1204</v>
      </c>
      <c r="B1207" s="530">
        <v>1065361.8467616015</v>
      </c>
      <c r="C1207" s="530">
        <v>1080174.4624370695</v>
      </c>
      <c r="D1207" s="531">
        <v>1129106.0760338956</v>
      </c>
      <c r="J1207" s="659">
        <v>1047787.6751804168</v>
      </c>
      <c r="K1207" s="296"/>
      <c r="L1207" s="296"/>
      <c r="M1207" s="536">
        <v>1033624.450810319</v>
      </c>
      <c r="N1207" s="530">
        <v>1092690.1973646155</v>
      </c>
      <c r="O1207" s="537">
        <v>1139608.6654368364</v>
      </c>
    </row>
    <row r="1208" spans="1:15">
      <c r="A1208" s="227">
        <v>1205</v>
      </c>
      <c r="B1208" s="530">
        <v>1075521.7844665416</v>
      </c>
      <c r="C1208" s="530">
        <v>1076588.4577334209</v>
      </c>
      <c r="D1208" s="531">
        <v>1111120.4405142281</v>
      </c>
      <c r="J1208" s="659">
        <v>1057947.6128853569</v>
      </c>
      <c r="K1208" s="296"/>
      <c r="L1208" s="296"/>
      <c r="M1208" s="536">
        <v>1046832.8672576352</v>
      </c>
      <c r="N1208" s="530">
        <v>1089104.1926609669</v>
      </c>
      <c r="O1208" s="537">
        <v>1121623.0299171689</v>
      </c>
    </row>
    <row r="1209" spans="1:15">
      <c r="A1209" s="227">
        <v>1206</v>
      </c>
      <c r="B1209" s="530">
        <v>1068539.518770051</v>
      </c>
      <c r="C1209" s="530">
        <v>1071299.134300757</v>
      </c>
      <c r="D1209" s="531">
        <v>1093964.83504491</v>
      </c>
      <c r="J1209" s="659">
        <v>1050965.3471888662</v>
      </c>
      <c r="K1209" s="296"/>
      <c r="L1209" s="296"/>
      <c r="M1209" s="536">
        <v>1058221.8882760415</v>
      </c>
      <c r="N1209" s="530">
        <v>1083814.869228303</v>
      </c>
      <c r="O1209" s="537">
        <v>1104467.4244478508</v>
      </c>
    </row>
    <row r="1210" spans="1:15">
      <c r="A1210" s="227">
        <v>1207</v>
      </c>
      <c r="B1210" s="530">
        <v>1075939.6471244991</v>
      </c>
      <c r="C1210" s="530">
        <v>1079960.2271749554</v>
      </c>
      <c r="D1210" s="531">
        <v>1106601.8616406003</v>
      </c>
      <c r="J1210" s="659">
        <v>1058365.4755433144</v>
      </c>
      <c r="K1210" s="296"/>
      <c r="L1210" s="296"/>
      <c r="M1210" s="536">
        <v>1025611.6524350783</v>
      </c>
      <c r="N1210" s="530">
        <v>1092475.9621025014</v>
      </c>
      <c r="O1210" s="537">
        <v>1117104.4510435411</v>
      </c>
    </row>
    <row r="1211" spans="1:15">
      <c r="A1211" s="227">
        <v>1208</v>
      </c>
      <c r="B1211" s="530">
        <v>1078738.4204479852</v>
      </c>
      <c r="C1211" s="530">
        <v>1071825.2683376917</v>
      </c>
      <c r="D1211" s="531">
        <v>1095343.4791538641</v>
      </c>
      <c r="J1211" s="659">
        <v>1061164.2488668005</v>
      </c>
      <c r="K1211" s="296"/>
      <c r="L1211" s="296"/>
      <c r="M1211" s="536">
        <v>1047122.0308567466</v>
      </c>
      <c r="N1211" s="530">
        <v>1084341.0032652377</v>
      </c>
      <c r="O1211" s="537">
        <v>1105846.0685568049</v>
      </c>
    </row>
    <row r="1212" spans="1:15">
      <c r="A1212" s="227">
        <v>1209</v>
      </c>
      <c r="B1212" s="530">
        <v>1055230.7611796486</v>
      </c>
      <c r="C1212" s="530">
        <v>1043278.509932305</v>
      </c>
      <c r="D1212" s="531">
        <v>1100589.0181180357</v>
      </c>
      <c r="J1212" s="659">
        <v>1037656.5895984638</v>
      </c>
      <c r="K1212" s="296"/>
      <c r="L1212" s="296"/>
      <c r="M1212" s="536">
        <v>1043342.6153524372</v>
      </c>
      <c r="N1212" s="530">
        <v>1055794.244859851</v>
      </c>
      <c r="O1212" s="537">
        <v>1111091.6075209766</v>
      </c>
    </row>
    <row r="1213" spans="1:15">
      <c r="A1213" s="227">
        <v>1210</v>
      </c>
      <c r="B1213" s="530">
        <v>1047945.1298115803</v>
      </c>
      <c r="C1213" s="530">
        <v>1065433.6487981908</v>
      </c>
      <c r="D1213" s="531">
        <v>1110928.3843627262</v>
      </c>
      <c r="J1213" s="659">
        <v>1030370.9582303956</v>
      </c>
      <c r="K1213" s="296"/>
      <c r="L1213" s="296"/>
      <c r="M1213" s="536">
        <v>1027747.0754061961</v>
      </c>
      <c r="N1213" s="530">
        <v>1077949.3837257368</v>
      </c>
      <c r="O1213" s="537">
        <v>1121430.9737656671</v>
      </c>
    </row>
    <row r="1214" spans="1:15">
      <c r="A1214" s="227">
        <v>1211</v>
      </c>
      <c r="B1214" s="530">
        <v>1035411.4885766985</v>
      </c>
      <c r="C1214" s="530">
        <v>1098917.4660735298</v>
      </c>
      <c r="D1214" s="531">
        <v>1099416.6591045614</v>
      </c>
      <c r="J1214" s="659">
        <v>1017837.3169955137</v>
      </c>
      <c r="K1214" s="296"/>
      <c r="L1214" s="296"/>
      <c r="M1214" s="536">
        <v>1044043.1322935764</v>
      </c>
      <c r="N1214" s="530">
        <v>1111433.2010010758</v>
      </c>
      <c r="O1214" s="537">
        <v>1109919.2485075023</v>
      </c>
    </row>
    <row r="1215" spans="1:15">
      <c r="A1215" s="227">
        <v>1212</v>
      </c>
      <c r="B1215" s="530">
        <v>1054701.2405385135</v>
      </c>
      <c r="C1215" s="530">
        <v>1063998.6421314208</v>
      </c>
      <c r="D1215" s="531">
        <v>1093019.0361730147</v>
      </c>
      <c r="J1215" s="659">
        <v>1037127.0689573288</v>
      </c>
      <c r="K1215" s="296"/>
      <c r="L1215" s="296"/>
      <c r="M1215" s="536">
        <v>1056645.670388168</v>
      </c>
      <c r="N1215" s="530">
        <v>1076514.3770589668</v>
      </c>
      <c r="O1215" s="537">
        <v>1103521.6255759555</v>
      </c>
    </row>
    <row r="1216" spans="1:15">
      <c r="A1216" s="227">
        <v>1213</v>
      </c>
      <c r="B1216" s="530">
        <v>1069947.3982684528</v>
      </c>
      <c r="C1216" s="530">
        <v>1076531.2829707765</v>
      </c>
      <c r="D1216" s="531">
        <v>1119522.4079971984</v>
      </c>
      <c r="J1216" s="659">
        <v>1052373.2266872681</v>
      </c>
      <c r="K1216" s="296"/>
      <c r="L1216" s="296"/>
      <c r="M1216" s="536">
        <v>1058549.5224577072</v>
      </c>
      <c r="N1216" s="530">
        <v>1089047.0178983225</v>
      </c>
      <c r="O1216" s="537">
        <v>1130024.9974001392</v>
      </c>
    </row>
    <row r="1217" spans="1:15">
      <c r="A1217" s="227">
        <v>1214</v>
      </c>
      <c r="B1217" s="530">
        <v>1069493.643604019</v>
      </c>
      <c r="C1217" s="530">
        <v>1083002.5812936248</v>
      </c>
      <c r="D1217" s="531">
        <v>1100901.94131741</v>
      </c>
      <c r="J1217" s="659">
        <v>1051919.4720228342</v>
      </c>
      <c r="K1217" s="296"/>
      <c r="L1217" s="296"/>
      <c r="M1217" s="536">
        <v>1046559.1286086764</v>
      </c>
      <c r="N1217" s="530">
        <v>1095518.3162211708</v>
      </c>
      <c r="O1217" s="537">
        <v>1111404.5307203508</v>
      </c>
    </row>
    <row r="1218" spans="1:15">
      <c r="A1218" s="227">
        <v>1215</v>
      </c>
      <c r="B1218" s="530">
        <v>1055772.5518088399</v>
      </c>
      <c r="C1218" s="530">
        <v>1066925.359218955</v>
      </c>
      <c r="D1218" s="531">
        <v>1103781.0148589967</v>
      </c>
      <c r="J1218" s="659">
        <v>1038198.3802276552</v>
      </c>
      <c r="K1218" s="296"/>
      <c r="L1218" s="296"/>
      <c r="M1218" s="536">
        <v>1057360.5466242786</v>
      </c>
      <c r="N1218" s="530">
        <v>1079441.094146501</v>
      </c>
      <c r="O1218" s="537">
        <v>1114283.6042619376</v>
      </c>
    </row>
    <row r="1219" spans="1:15">
      <c r="A1219" s="227">
        <v>1216</v>
      </c>
      <c r="B1219" s="530">
        <v>1049749.7726044506</v>
      </c>
      <c r="C1219" s="530">
        <v>1083238.3609238246</v>
      </c>
      <c r="D1219" s="531">
        <v>1102091.518336388</v>
      </c>
      <c r="J1219" s="659">
        <v>1032175.6010232657</v>
      </c>
      <c r="K1219" s="296"/>
      <c r="L1219" s="296"/>
      <c r="M1219" s="536">
        <v>1052608.3467705701</v>
      </c>
      <c r="N1219" s="530">
        <v>1095754.0958513706</v>
      </c>
      <c r="O1219" s="537">
        <v>1112594.1077393289</v>
      </c>
    </row>
    <row r="1220" spans="1:15">
      <c r="A1220" s="227">
        <v>1217</v>
      </c>
      <c r="B1220" s="530">
        <v>1057700.0210351006</v>
      </c>
      <c r="C1220" s="530">
        <v>1077029.0354664174</v>
      </c>
      <c r="D1220" s="531">
        <v>1116011.7263024114</v>
      </c>
      <c r="J1220" s="659">
        <v>1040125.8494539158</v>
      </c>
      <c r="K1220" s="296"/>
      <c r="L1220" s="296"/>
      <c r="M1220" s="536">
        <v>1028099.6208071698</v>
      </c>
      <c r="N1220" s="530">
        <v>1089544.7703939634</v>
      </c>
      <c r="O1220" s="537">
        <v>1126514.3157053522</v>
      </c>
    </row>
    <row r="1221" spans="1:15">
      <c r="A1221" s="227">
        <v>1218</v>
      </c>
      <c r="B1221" s="530">
        <v>1046221.3106367867</v>
      </c>
      <c r="C1221" s="530">
        <v>1096939.8214340105</v>
      </c>
      <c r="D1221" s="531">
        <v>1095891.9336228806</v>
      </c>
      <c r="J1221" s="659">
        <v>1028647.139055602</v>
      </c>
      <c r="K1221" s="296"/>
      <c r="L1221" s="296"/>
      <c r="M1221" s="536">
        <v>1028841.335118134</v>
      </c>
      <c r="N1221" s="530">
        <v>1109455.5563615565</v>
      </c>
      <c r="O1221" s="537">
        <v>1106394.5230258214</v>
      </c>
    </row>
    <row r="1222" spans="1:15">
      <c r="A1222" s="227">
        <v>1219</v>
      </c>
      <c r="B1222" s="530">
        <v>1051109.6294199505</v>
      </c>
      <c r="C1222" s="530">
        <v>1059939.5913209009</v>
      </c>
      <c r="D1222" s="531">
        <v>1109455.0675011661</v>
      </c>
      <c r="J1222" s="659">
        <v>1033535.4578387658</v>
      </c>
      <c r="K1222" s="296"/>
      <c r="L1222" s="296"/>
      <c r="M1222" s="536">
        <v>1042059.1349337366</v>
      </c>
      <c r="N1222" s="530">
        <v>1072455.3262484469</v>
      </c>
      <c r="O1222" s="537">
        <v>1119957.656904107</v>
      </c>
    </row>
    <row r="1223" spans="1:15">
      <c r="A1223" s="227">
        <v>1220</v>
      </c>
      <c r="B1223" s="530">
        <v>1058839.6811361064</v>
      </c>
      <c r="C1223" s="530">
        <v>1087360.5112358939</v>
      </c>
      <c r="D1223" s="531">
        <v>1103835.7744036724</v>
      </c>
      <c r="J1223" s="659">
        <v>1041265.5095549216</v>
      </c>
      <c r="K1223" s="296"/>
      <c r="L1223" s="296"/>
      <c r="M1223" s="536">
        <v>1030882.8487268543</v>
      </c>
      <c r="N1223" s="530">
        <v>1099876.2461634399</v>
      </c>
      <c r="O1223" s="537">
        <v>1114338.3638066133</v>
      </c>
    </row>
    <row r="1224" spans="1:15">
      <c r="A1224" s="227">
        <v>1221</v>
      </c>
      <c r="B1224" s="530">
        <v>1047596.1816236872</v>
      </c>
      <c r="C1224" s="530">
        <v>1065690.1886701901</v>
      </c>
      <c r="D1224" s="531">
        <v>1111484.5834009147</v>
      </c>
      <c r="J1224" s="659">
        <v>1030022.0100425024</v>
      </c>
      <c r="K1224" s="296"/>
      <c r="L1224" s="296"/>
      <c r="M1224" s="536">
        <v>1048169.0184073509</v>
      </c>
      <c r="N1224" s="530">
        <v>1078205.9235977361</v>
      </c>
      <c r="O1224" s="537">
        <v>1121987.1728038555</v>
      </c>
    </row>
    <row r="1225" spans="1:15">
      <c r="A1225" s="227">
        <v>1222</v>
      </c>
      <c r="B1225" s="530">
        <v>1068688.6204837759</v>
      </c>
      <c r="C1225" s="530">
        <v>1062553.1758836245</v>
      </c>
      <c r="D1225" s="531">
        <v>1124468.2525282935</v>
      </c>
      <c r="J1225" s="659">
        <v>1051114.4489025911</v>
      </c>
      <c r="K1225" s="296"/>
      <c r="L1225" s="296"/>
      <c r="M1225" s="536">
        <v>1060908.012822496</v>
      </c>
      <c r="N1225" s="530">
        <v>1075068.9108111705</v>
      </c>
      <c r="O1225" s="537">
        <v>1134970.8419312343</v>
      </c>
    </row>
    <row r="1226" spans="1:15">
      <c r="A1226" s="227">
        <v>1223</v>
      </c>
      <c r="B1226" s="530">
        <v>1046725.7679058623</v>
      </c>
      <c r="C1226" s="530">
        <v>1060506.8265180241</v>
      </c>
      <c r="D1226" s="531">
        <v>1122794.7054431827</v>
      </c>
      <c r="J1226" s="659">
        <v>1029151.5963246776</v>
      </c>
      <c r="K1226" s="296"/>
      <c r="L1226" s="296"/>
      <c r="M1226" s="536">
        <v>1051258.2639376586</v>
      </c>
      <c r="N1226" s="530">
        <v>1073022.5614455701</v>
      </c>
      <c r="O1226" s="537">
        <v>1133297.2948461236</v>
      </c>
    </row>
    <row r="1227" spans="1:15">
      <c r="A1227" s="227">
        <v>1224</v>
      </c>
      <c r="B1227" s="530">
        <v>1058205.1947693827</v>
      </c>
      <c r="C1227" s="530">
        <v>1074422.6239568554</v>
      </c>
      <c r="D1227" s="531">
        <v>1111133.7991395269</v>
      </c>
      <c r="J1227" s="659">
        <v>1040631.023188198</v>
      </c>
      <c r="K1227" s="296"/>
      <c r="L1227" s="296"/>
      <c r="M1227" s="536">
        <v>1054292.7915381012</v>
      </c>
      <c r="N1227" s="530">
        <v>1086938.3588844014</v>
      </c>
      <c r="O1227" s="537">
        <v>1121636.3885424677</v>
      </c>
    </row>
    <row r="1228" spans="1:15">
      <c r="A1228" s="227">
        <v>1225</v>
      </c>
      <c r="B1228" s="530">
        <v>1063437.2019732916</v>
      </c>
      <c r="C1228" s="530">
        <v>1071626.0097047663</v>
      </c>
      <c r="D1228" s="531">
        <v>1111727.3734275564</v>
      </c>
      <c r="J1228" s="659">
        <v>1045863.0303921069</v>
      </c>
      <c r="K1228" s="296"/>
      <c r="L1228" s="296"/>
      <c r="M1228" s="536">
        <v>1056960.408755976</v>
      </c>
      <c r="N1228" s="530">
        <v>1084141.7446323123</v>
      </c>
      <c r="O1228" s="537">
        <v>1122229.9628304972</v>
      </c>
    </row>
    <row r="1229" spans="1:15">
      <c r="A1229" s="227">
        <v>1226</v>
      </c>
      <c r="B1229" s="530">
        <v>1052452.6288927679</v>
      </c>
      <c r="C1229" s="530">
        <v>1067125.1276348303</v>
      </c>
      <c r="D1229" s="531">
        <v>1101266.7930940909</v>
      </c>
      <c r="J1229" s="659">
        <v>1034878.4573115832</v>
      </c>
      <c r="K1229" s="296"/>
      <c r="L1229" s="296"/>
      <c r="M1229" s="536">
        <v>1032375.0043619457</v>
      </c>
      <c r="N1229" s="530">
        <v>1079640.8625623763</v>
      </c>
      <c r="O1229" s="537">
        <v>1111769.3824970317</v>
      </c>
    </row>
    <row r="1230" spans="1:15">
      <c r="A1230" s="227">
        <v>1227</v>
      </c>
      <c r="B1230" s="530">
        <v>1069667.5903967544</v>
      </c>
      <c r="C1230" s="530">
        <v>1065694.2425698081</v>
      </c>
      <c r="D1230" s="531">
        <v>1129816.3871423143</v>
      </c>
      <c r="J1230" s="659">
        <v>1052093.4188155697</v>
      </c>
      <c r="K1230" s="296"/>
      <c r="L1230" s="296"/>
      <c r="M1230" s="536">
        <v>1057770.680454504</v>
      </c>
      <c r="N1230" s="530">
        <v>1078209.9774973541</v>
      </c>
      <c r="O1230" s="537">
        <v>1140318.9765452552</v>
      </c>
    </row>
    <row r="1231" spans="1:15">
      <c r="A1231" s="227">
        <v>1228</v>
      </c>
      <c r="B1231" s="530">
        <v>1044758.1005864129</v>
      </c>
      <c r="C1231" s="530">
        <v>1067676.0003862428</v>
      </c>
      <c r="D1231" s="531">
        <v>1100340.1388586126</v>
      </c>
      <c r="J1231" s="659">
        <v>1027183.9290052282</v>
      </c>
      <c r="K1231" s="296"/>
      <c r="L1231" s="296"/>
      <c r="M1231" s="536">
        <v>1051562.3981770957</v>
      </c>
      <c r="N1231" s="530">
        <v>1080191.7353137888</v>
      </c>
      <c r="O1231" s="537">
        <v>1110842.7282615534</v>
      </c>
    </row>
    <row r="1232" spans="1:15">
      <c r="A1232" s="227">
        <v>1229</v>
      </c>
      <c r="B1232" s="530">
        <v>1044388.9363783796</v>
      </c>
      <c r="C1232" s="530">
        <v>1091683.8890976566</v>
      </c>
      <c r="D1232" s="531">
        <v>1098809.0917023746</v>
      </c>
      <c r="J1232" s="659">
        <v>1026814.7647971949</v>
      </c>
      <c r="K1232" s="296"/>
      <c r="L1232" s="296"/>
      <c r="M1232" s="536">
        <v>1034754.0047605592</v>
      </c>
      <c r="N1232" s="530">
        <v>1104199.6240252026</v>
      </c>
      <c r="O1232" s="537">
        <v>1109311.6811053155</v>
      </c>
    </row>
    <row r="1233" spans="1:15">
      <c r="A1233" s="227">
        <v>1230</v>
      </c>
      <c r="B1233" s="530">
        <v>1063835.0382582194</v>
      </c>
      <c r="C1233" s="530">
        <v>1081494.1152737236</v>
      </c>
      <c r="D1233" s="531">
        <v>1104939.1042652936</v>
      </c>
      <c r="J1233" s="659">
        <v>1046260.8666770346</v>
      </c>
      <c r="K1233" s="296"/>
      <c r="L1233" s="296"/>
      <c r="M1233" s="536">
        <v>1062666.1815393555</v>
      </c>
      <c r="N1233" s="530">
        <v>1094009.8502012696</v>
      </c>
      <c r="O1233" s="537">
        <v>1115441.6936682344</v>
      </c>
    </row>
    <row r="1234" spans="1:15">
      <c r="A1234" s="227">
        <v>1231</v>
      </c>
      <c r="B1234" s="530">
        <v>1060223.9654053717</v>
      </c>
      <c r="C1234" s="530">
        <v>1091675.4530943886</v>
      </c>
      <c r="D1234" s="531">
        <v>1098264.9522055197</v>
      </c>
      <c r="J1234" s="659">
        <v>1042649.793824187</v>
      </c>
      <c r="K1234" s="296"/>
      <c r="L1234" s="296"/>
      <c r="M1234" s="536">
        <v>1026643.6666530274</v>
      </c>
      <c r="N1234" s="530">
        <v>1104191.1880219346</v>
      </c>
      <c r="O1234" s="537">
        <v>1108767.5416084605</v>
      </c>
    </row>
    <row r="1235" spans="1:15">
      <c r="A1235" s="227">
        <v>1232</v>
      </c>
      <c r="B1235" s="530">
        <v>1062512.8682227682</v>
      </c>
      <c r="C1235" s="530">
        <v>1076887.3238365627</v>
      </c>
      <c r="D1235" s="531">
        <v>1110675.6322559053</v>
      </c>
      <c r="J1235" s="659">
        <v>1044938.6966415835</v>
      </c>
      <c r="K1235" s="296"/>
      <c r="L1235" s="296"/>
      <c r="M1235" s="536">
        <v>1054200.5544714732</v>
      </c>
      <c r="N1235" s="530">
        <v>1089403.0587641087</v>
      </c>
      <c r="O1235" s="537">
        <v>1121178.2216588461</v>
      </c>
    </row>
    <row r="1236" spans="1:15">
      <c r="A1236" s="227">
        <v>1233</v>
      </c>
      <c r="B1236" s="530">
        <v>1061052.3761939313</v>
      </c>
      <c r="C1236" s="530">
        <v>1068031.6243516898</v>
      </c>
      <c r="D1236" s="531">
        <v>1096032.7692649807</v>
      </c>
      <c r="J1236" s="659">
        <v>1043478.2046127466</v>
      </c>
      <c r="K1236" s="296"/>
      <c r="L1236" s="296"/>
      <c r="M1236" s="536">
        <v>1034596.531721441</v>
      </c>
      <c r="N1236" s="530">
        <v>1080547.3592792358</v>
      </c>
      <c r="O1236" s="537">
        <v>1106535.3586679215</v>
      </c>
    </row>
    <row r="1237" spans="1:15">
      <c r="A1237" s="227">
        <v>1234</v>
      </c>
      <c r="B1237" s="530">
        <v>1065567.4098205396</v>
      </c>
      <c r="C1237" s="530">
        <v>1081247.8057317596</v>
      </c>
      <c r="D1237" s="531">
        <v>1086101.3701122573</v>
      </c>
      <c r="J1237" s="659">
        <v>1047993.2382393549</v>
      </c>
      <c r="K1237" s="296"/>
      <c r="L1237" s="296"/>
      <c r="M1237" s="536">
        <v>1046240.2747331354</v>
      </c>
      <c r="N1237" s="530">
        <v>1093763.5406593056</v>
      </c>
      <c r="O1237" s="537">
        <v>1096603.9595151981</v>
      </c>
    </row>
    <row r="1238" spans="1:15">
      <c r="A1238" s="227">
        <v>1235</v>
      </c>
      <c r="B1238" s="530">
        <v>1058111.7063673958</v>
      </c>
      <c r="C1238" s="530">
        <v>1062994.8015887993</v>
      </c>
      <c r="D1238" s="531">
        <v>1087253.5340147547</v>
      </c>
      <c r="J1238" s="659">
        <v>1065143.1321662122</v>
      </c>
      <c r="K1238" s="296"/>
      <c r="L1238" s="296"/>
      <c r="M1238" s="536">
        <v>1045896.6642839407</v>
      </c>
      <c r="N1238" s="530">
        <v>1075510.5365163453</v>
      </c>
      <c r="O1238" s="537">
        <v>1097756.1234176955</v>
      </c>
    </row>
    <row r="1239" spans="1:15">
      <c r="A1239" s="227">
        <v>1236</v>
      </c>
      <c r="B1239" s="530">
        <v>1058111.7063673958</v>
      </c>
      <c r="C1239" s="530">
        <v>1059945.5043725343</v>
      </c>
      <c r="D1239" s="531">
        <v>1103329.4412815473</v>
      </c>
      <c r="J1239" s="659">
        <v>1191152.9529047266</v>
      </c>
      <c r="K1239" s="296"/>
      <c r="L1239" s="296"/>
      <c r="M1239" s="536">
        <v>1034670.1434342561</v>
      </c>
      <c r="N1239" s="530">
        <v>1072461.2393000803</v>
      </c>
      <c r="O1239" s="537">
        <v>1113832.0306844881</v>
      </c>
    </row>
    <row r="1240" spans="1:15">
      <c r="A1240" s="227">
        <v>1237</v>
      </c>
      <c r="B1240" s="530">
        <v>1049212.1603957291</v>
      </c>
      <c r="C1240" s="530">
        <v>1061280.0290553065</v>
      </c>
      <c r="D1240" s="531">
        <v>1092683.6591720972</v>
      </c>
      <c r="J1240" s="659">
        <v>1031637.9888145444</v>
      </c>
      <c r="K1240" s="296"/>
      <c r="L1240" s="296"/>
      <c r="M1240" s="536">
        <v>1030534.1037634896</v>
      </c>
      <c r="N1240" s="530">
        <v>1073795.7639828525</v>
      </c>
      <c r="O1240" s="537">
        <v>1103186.248575038</v>
      </c>
    </row>
    <row r="1241" spans="1:15">
      <c r="A1241" s="227">
        <v>1238</v>
      </c>
      <c r="B1241" s="530">
        <v>1055665.8002446366</v>
      </c>
      <c r="C1241" s="530">
        <v>1075365.5286409413</v>
      </c>
      <c r="D1241" s="531">
        <v>1115246.9518052761</v>
      </c>
      <c r="J1241" s="659">
        <v>1038091.6286634519</v>
      </c>
      <c r="K1241" s="296"/>
      <c r="L1241" s="296"/>
      <c r="M1241" s="536">
        <v>1020650.252120851</v>
      </c>
      <c r="N1241" s="530">
        <v>1087881.2635684873</v>
      </c>
      <c r="O1241" s="537">
        <v>1125749.5412082169</v>
      </c>
    </row>
    <row r="1242" spans="1:15">
      <c r="A1242" s="227">
        <v>1239</v>
      </c>
      <c r="B1242" s="530">
        <v>1066279.256164612</v>
      </c>
      <c r="C1242" s="530">
        <v>1073134.8827167368</v>
      </c>
      <c r="D1242" s="531">
        <v>1125343.1774814567</v>
      </c>
      <c r="J1242" s="659">
        <v>1048705.0845834273</v>
      </c>
      <c r="K1242" s="296"/>
      <c r="L1242" s="296"/>
      <c r="M1242" s="536">
        <v>1038510.2201179249</v>
      </c>
      <c r="N1242" s="530">
        <v>1085650.6176442828</v>
      </c>
      <c r="O1242" s="537">
        <v>1135845.7668843975</v>
      </c>
    </row>
    <row r="1243" spans="1:15">
      <c r="A1243" s="227">
        <v>1240</v>
      </c>
      <c r="B1243" s="530">
        <v>1070849.4043262366</v>
      </c>
      <c r="C1243" s="530">
        <v>1107659.8909815503</v>
      </c>
      <c r="D1243" s="531">
        <v>1121479.8215939701</v>
      </c>
      <c r="J1243" s="659">
        <v>1053275.2327450518</v>
      </c>
      <c r="K1243" s="296"/>
      <c r="L1243" s="296"/>
      <c r="M1243" s="536">
        <v>1043761.5955330618</v>
      </c>
      <c r="N1243" s="530">
        <v>1120175.6259090963</v>
      </c>
      <c r="O1243" s="537">
        <v>1131982.4109969109</v>
      </c>
    </row>
    <row r="1244" spans="1:15">
      <c r="A1244" s="227">
        <v>1241</v>
      </c>
      <c r="B1244" s="530">
        <v>1058063.6087568977</v>
      </c>
      <c r="C1244" s="530">
        <v>1068450.9035734532</v>
      </c>
      <c r="D1244" s="531">
        <v>1125075.5358065348</v>
      </c>
      <c r="J1244" s="659">
        <v>1040489.437175713</v>
      </c>
      <c r="K1244" s="296"/>
      <c r="L1244" s="296"/>
      <c r="M1244" s="536">
        <v>1029192.9461197675</v>
      </c>
      <c r="N1244" s="530">
        <v>1080966.6385009992</v>
      </c>
      <c r="O1244" s="537">
        <v>1135578.1252094756</v>
      </c>
    </row>
    <row r="1245" spans="1:15">
      <c r="A1245" s="227">
        <v>1242</v>
      </c>
      <c r="B1245" s="530">
        <v>1059164.054623402</v>
      </c>
      <c r="C1245" s="530">
        <v>1064854.3528079714</v>
      </c>
      <c r="D1245" s="531">
        <v>1104589.7581203242</v>
      </c>
      <c r="J1245" s="659">
        <v>1041589.8830422172</v>
      </c>
      <c r="K1245" s="296"/>
      <c r="L1245" s="296"/>
      <c r="M1245" s="536">
        <v>1018728.2486848229</v>
      </c>
      <c r="N1245" s="530">
        <v>1077370.0877355174</v>
      </c>
      <c r="O1245" s="537">
        <v>1115092.3475232651</v>
      </c>
    </row>
    <row r="1246" spans="1:15">
      <c r="A1246" s="227">
        <v>1243</v>
      </c>
      <c r="B1246" s="530">
        <v>1071272.4846402486</v>
      </c>
      <c r="C1246" s="530">
        <v>1099636.3335556593</v>
      </c>
      <c r="D1246" s="531">
        <v>1109296.8079483798</v>
      </c>
      <c r="J1246" s="659">
        <v>1053698.3130590639</v>
      </c>
      <c r="K1246" s="296"/>
      <c r="L1246" s="296"/>
      <c r="M1246" s="536">
        <v>1028637.0407405972</v>
      </c>
      <c r="N1246" s="530">
        <v>1112152.0684832053</v>
      </c>
      <c r="O1246" s="537">
        <v>1119799.3973513206</v>
      </c>
    </row>
    <row r="1247" spans="1:15">
      <c r="A1247" s="227">
        <v>1244</v>
      </c>
      <c r="B1247" s="530">
        <v>1046576.8847299482</v>
      </c>
      <c r="C1247" s="530">
        <v>1083819.2602870979</v>
      </c>
      <c r="D1247" s="531">
        <v>1085934.0082297164</v>
      </c>
      <c r="J1247" s="659">
        <v>1029002.7131487635</v>
      </c>
      <c r="K1247" s="296"/>
      <c r="L1247" s="296"/>
      <c r="M1247" s="536">
        <v>1051905.6459633603</v>
      </c>
      <c r="N1247" s="530">
        <v>1096334.9952146439</v>
      </c>
      <c r="O1247" s="537">
        <v>1096436.5976326573</v>
      </c>
    </row>
    <row r="1248" spans="1:15">
      <c r="A1248" s="227">
        <v>1245</v>
      </c>
      <c r="B1248" s="530">
        <v>1053338.5107948266</v>
      </c>
      <c r="C1248" s="530">
        <v>1066354.419639918</v>
      </c>
      <c r="D1248" s="531">
        <v>1104213.4866930973</v>
      </c>
      <c r="J1248" s="659">
        <v>1035764.3392136418</v>
      </c>
      <c r="K1248" s="296"/>
      <c r="L1248" s="296"/>
      <c r="M1248" s="536">
        <v>1042430.2519792813</v>
      </c>
      <c r="N1248" s="530">
        <v>1078870.154567464</v>
      </c>
      <c r="O1248" s="537">
        <v>1114716.0760960381</v>
      </c>
    </row>
    <row r="1249" spans="1:15">
      <c r="A1249" s="227">
        <v>1246</v>
      </c>
      <c r="B1249" s="530">
        <v>1052906.354199264</v>
      </c>
      <c r="C1249" s="530">
        <v>1086230.8443086883</v>
      </c>
      <c r="D1249" s="531">
        <v>1102953.5996245791</v>
      </c>
      <c r="J1249" s="659">
        <v>1035332.1826180792</v>
      </c>
      <c r="K1249" s="296"/>
      <c r="L1249" s="296"/>
      <c r="M1249" s="536">
        <v>1048063.3541140395</v>
      </c>
      <c r="N1249" s="530">
        <v>1098746.5792362343</v>
      </c>
      <c r="O1249" s="537">
        <v>1113456.1890275199</v>
      </c>
    </row>
    <row r="1250" spans="1:15">
      <c r="A1250" s="227">
        <v>1247</v>
      </c>
      <c r="B1250" s="530">
        <v>1067292.4231256531</v>
      </c>
      <c r="C1250" s="530">
        <v>1081226.9359558898</v>
      </c>
      <c r="D1250" s="531">
        <v>1104832.015367728</v>
      </c>
      <c r="J1250" s="659">
        <v>1049718.2515444683</v>
      </c>
      <c r="K1250" s="296"/>
      <c r="L1250" s="296"/>
      <c r="M1250" s="536">
        <v>1022371.0300854326</v>
      </c>
      <c r="N1250" s="530">
        <v>1093742.6708834358</v>
      </c>
      <c r="O1250" s="537">
        <v>1115334.6047706688</v>
      </c>
    </row>
    <row r="1251" spans="1:15">
      <c r="A1251" s="227">
        <v>1248</v>
      </c>
      <c r="B1251" s="530">
        <v>1068551.4684951166</v>
      </c>
      <c r="C1251" s="530">
        <v>1081625.8109569747</v>
      </c>
      <c r="D1251" s="531">
        <v>1117063.1107644076</v>
      </c>
      <c r="J1251" s="659">
        <v>1050977.2969139318</v>
      </c>
      <c r="K1251" s="296"/>
      <c r="L1251" s="296"/>
      <c r="M1251" s="536">
        <v>1043032.6675279138</v>
      </c>
      <c r="N1251" s="530">
        <v>1094141.5458845207</v>
      </c>
      <c r="O1251" s="537">
        <v>1127565.7001673484</v>
      </c>
    </row>
    <row r="1252" spans="1:15">
      <c r="A1252" s="227">
        <v>1249</v>
      </c>
      <c r="B1252" s="530">
        <v>1044097.150597729</v>
      </c>
      <c r="C1252" s="530">
        <v>1072785.8365811298</v>
      </c>
      <c r="D1252" s="531">
        <v>1124984.8025830823</v>
      </c>
      <c r="J1252" s="659">
        <v>1026522.9790165443</v>
      </c>
      <c r="K1252" s="296"/>
      <c r="L1252" s="296"/>
      <c r="M1252" s="536">
        <v>1038471.4156536439</v>
      </c>
      <c r="N1252" s="530">
        <v>1085301.5715086758</v>
      </c>
      <c r="O1252" s="537">
        <v>1135487.3919860232</v>
      </c>
    </row>
    <row r="1253" spans="1:15">
      <c r="A1253" s="227">
        <v>1250</v>
      </c>
      <c r="B1253" s="530">
        <v>1043652.6723453896</v>
      </c>
      <c r="C1253" s="530">
        <v>1070521.4789316338</v>
      </c>
      <c r="D1253" s="531">
        <v>1108281.8126788731</v>
      </c>
      <c r="J1253" s="659">
        <v>1026078.5007642049</v>
      </c>
      <c r="K1253" s="296"/>
      <c r="L1253" s="296"/>
      <c r="M1253" s="536">
        <v>1048244.5559575253</v>
      </c>
      <c r="N1253" s="530">
        <v>1083037.2138591798</v>
      </c>
      <c r="O1253" s="537">
        <v>1118784.4020818139</v>
      </c>
    </row>
    <row r="1254" spans="1:15">
      <c r="A1254" s="227">
        <v>1251</v>
      </c>
      <c r="B1254" s="530">
        <v>1041598.0510207424</v>
      </c>
      <c r="C1254" s="530">
        <v>1070056.3688225115</v>
      </c>
      <c r="D1254" s="531">
        <v>1102771.8573622359</v>
      </c>
      <c r="J1254" s="659">
        <v>1024023.8794395577</v>
      </c>
      <c r="K1254" s="296"/>
      <c r="L1254" s="296"/>
      <c r="M1254" s="536">
        <v>1057447.3078578236</v>
      </c>
      <c r="N1254" s="530">
        <v>1082572.1037500575</v>
      </c>
      <c r="O1254" s="537">
        <v>1113274.4467651767</v>
      </c>
    </row>
    <row r="1255" spans="1:15">
      <c r="A1255" s="227">
        <v>1252</v>
      </c>
      <c r="B1255" s="530">
        <v>1049629.3897317406</v>
      </c>
      <c r="C1255" s="530">
        <v>1082429.0886431662</v>
      </c>
      <c r="D1255" s="531">
        <v>1107794.8424609751</v>
      </c>
      <c r="J1255" s="659">
        <v>1032055.218150556</v>
      </c>
      <c r="K1255" s="296"/>
      <c r="L1255" s="296"/>
      <c r="M1255" s="536">
        <v>1054889.0776734077</v>
      </c>
      <c r="N1255" s="530">
        <v>1094944.8235707122</v>
      </c>
      <c r="O1255" s="537">
        <v>1118297.4318639159</v>
      </c>
    </row>
    <row r="1256" spans="1:15">
      <c r="A1256" s="227">
        <v>1253</v>
      </c>
      <c r="B1256" s="530">
        <v>1032926.3507650947</v>
      </c>
      <c r="C1256" s="530">
        <v>1082456.6166164766</v>
      </c>
      <c r="D1256" s="531">
        <v>1098178.7025301191</v>
      </c>
      <c r="J1256" s="659">
        <v>1015352.17918391</v>
      </c>
      <c r="K1256" s="296"/>
      <c r="L1256" s="296"/>
      <c r="M1256" s="536">
        <v>1048294.8347838515</v>
      </c>
      <c r="N1256" s="530">
        <v>1094972.3515440226</v>
      </c>
      <c r="O1256" s="537">
        <v>1108681.2919330599</v>
      </c>
    </row>
    <row r="1257" spans="1:15">
      <c r="A1257" s="227">
        <v>1254</v>
      </c>
      <c r="B1257" s="530">
        <v>1063716.4257072881</v>
      </c>
      <c r="C1257" s="530">
        <v>1079832.8231552779</v>
      </c>
      <c r="D1257" s="531">
        <v>1148577.5184544961</v>
      </c>
      <c r="J1257" s="659">
        <v>1046142.2541261034</v>
      </c>
      <c r="K1257" s="296"/>
      <c r="L1257" s="296"/>
      <c r="M1257" s="536">
        <v>1043071.024335952</v>
      </c>
      <c r="N1257" s="530">
        <v>1092348.5580828239</v>
      </c>
      <c r="O1257" s="537">
        <v>1159080.1078574369</v>
      </c>
    </row>
    <row r="1258" spans="1:15">
      <c r="A1258" s="227">
        <v>1255</v>
      </c>
      <c r="B1258" s="530">
        <v>1051809.1499100006</v>
      </c>
      <c r="C1258" s="530">
        <v>1052326.0150592965</v>
      </c>
      <c r="D1258" s="531">
        <v>1115326.7995893448</v>
      </c>
      <c r="J1258" s="659">
        <v>1034234.978328816</v>
      </c>
      <c r="K1258" s="296"/>
      <c r="L1258" s="296"/>
      <c r="M1258" s="536">
        <v>1042490.5151508552</v>
      </c>
      <c r="N1258" s="530">
        <v>1064841.7499868425</v>
      </c>
      <c r="O1258" s="537">
        <v>1125829.3889922856</v>
      </c>
    </row>
    <row r="1259" spans="1:15">
      <c r="A1259" s="227">
        <v>1256</v>
      </c>
      <c r="B1259" s="530">
        <v>1066139.6372588598</v>
      </c>
      <c r="C1259" s="530">
        <v>1046799.4794929221</v>
      </c>
      <c r="D1259" s="531">
        <v>1109967.1615525428</v>
      </c>
      <c r="J1259" s="659">
        <v>1048565.4656776751</v>
      </c>
      <c r="K1259" s="296"/>
      <c r="L1259" s="296"/>
      <c r="M1259" s="536">
        <v>1048988.3174777206</v>
      </c>
      <c r="N1259" s="530">
        <v>1059315.2144204681</v>
      </c>
      <c r="O1259" s="537">
        <v>1120469.7509554836</v>
      </c>
    </row>
    <row r="1260" spans="1:15">
      <c r="A1260" s="227">
        <v>1257</v>
      </c>
      <c r="B1260" s="530">
        <v>1058111.7063673958</v>
      </c>
      <c r="C1260" s="530">
        <v>1085272.0613707099</v>
      </c>
      <c r="D1260" s="531">
        <v>1123650.4482558365</v>
      </c>
      <c r="J1260" s="659">
        <v>1072641.1938020829</v>
      </c>
      <c r="K1260" s="296"/>
      <c r="L1260" s="296"/>
      <c r="M1260" s="536">
        <v>1041299.8530913286</v>
      </c>
      <c r="N1260" s="530">
        <v>1097787.7962982559</v>
      </c>
      <c r="O1260" s="537">
        <v>1134153.0376587773</v>
      </c>
    </row>
    <row r="1261" spans="1:15">
      <c r="A1261" s="227">
        <v>1258</v>
      </c>
      <c r="B1261" s="530">
        <v>1062430.0937985352</v>
      </c>
      <c r="C1261" s="530">
        <v>1070888.1196744347</v>
      </c>
      <c r="D1261" s="531">
        <v>1094180.987919525</v>
      </c>
      <c r="J1261" s="659">
        <v>1044855.9222173505</v>
      </c>
      <c r="K1261" s="296"/>
      <c r="L1261" s="296"/>
      <c r="M1261" s="536">
        <v>1056011.9834066732</v>
      </c>
      <c r="N1261" s="530">
        <v>1083403.8546019807</v>
      </c>
      <c r="O1261" s="537">
        <v>1104683.5773224658</v>
      </c>
    </row>
    <row r="1262" spans="1:15">
      <c r="A1262" s="227">
        <v>1259</v>
      </c>
      <c r="B1262" s="530">
        <v>1057392.7757705774</v>
      </c>
      <c r="C1262" s="530">
        <v>1048556.1862352062</v>
      </c>
      <c r="D1262" s="531">
        <v>1110201.9402396567</v>
      </c>
      <c r="J1262" s="659">
        <v>1039818.6041893926</v>
      </c>
      <c r="K1262" s="296"/>
      <c r="L1262" s="296"/>
      <c r="M1262" s="536">
        <v>1045888.1028040821</v>
      </c>
      <c r="N1262" s="530">
        <v>1061071.9211627522</v>
      </c>
      <c r="O1262" s="537">
        <v>1120704.5296425975</v>
      </c>
    </row>
    <row r="1263" spans="1:15">
      <c r="A1263" s="227">
        <v>1260</v>
      </c>
      <c r="B1263" s="530">
        <v>1058111.7063673958</v>
      </c>
      <c r="C1263" s="530">
        <v>1093028.7196558309</v>
      </c>
      <c r="D1263" s="531">
        <v>1105035.3319778235</v>
      </c>
      <c r="J1263" s="659">
        <v>1069832.0617291594</v>
      </c>
      <c r="K1263" s="296"/>
      <c r="L1263" s="296"/>
      <c r="M1263" s="536">
        <v>1037307.9907760505</v>
      </c>
      <c r="N1263" s="530">
        <v>1105544.4545833769</v>
      </c>
      <c r="O1263" s="537">
        <v>1115537.9213807643</v>
      </c>
    </row>
    <row r="1264" spans="1:15">
      <c r="A1264" s="227">
        <v>1261</v>
      </c>
      <c r="B1264" s="530">
        <v>1072788.243712751</v>
      </c>
      <c r="C1264" s="530">
        <v>1064157.4952963914</v>
      </c>
      <c r="D1264" s="531">
        <v>1091938.5554592581</v>
      </c>
      <c r="J1264" s="659">
        <v>1055214.0721315662</v>
      </c>
      <c r="K1264" s="296"/>
      <c r="L1264" s="296"/>
      <c r="M1264" s="536">
        <v>1021621.5667474902</v>
      </c>
      <c r="N1264" s="530">
        <v>1076673.2302239374</v>
      </c>
      <c r="O1264" s="537">
        <v>1102441.144862199</v>
      </c>
    </row>
    <row r="1265" spans="1:15">
      <c r="A1265" s="227">
        <v>1262</v>
      </c>
      <c r="B1265" s="530">
        <v>1072381.5582972586</v>
      </c>
      <c r="C1265" s="530">
        <v>1054102.9459810287</v>
      </c>
      <c r="D1265" s="531">
        <v>1096605.133695615</v>
      </c>
      <c r="J1265" s="659">
        <v>1054807.3867160738</v>
      </c>
      <c r="K1265" s="296"/>
      <c r="L1265" s="296"/>
      <c r="M1265" s="536">
        <v>1032912.1698339581</v>
      </c>
      <c r="N1265" s="530">
        <v>1066618.6809085747</v>
      </c>
      <c r="O1265" s="537">
        <v>1107107.7230985558</v>
      </c>
    </row>
    <row r="1266" spans="1:15">
      <c r="A1266" s="227">
        <v>1263</v>
      </c>
      <c r="B1266" s="530">
        <v>1064180.5373723439</v>
      </c>
      <c r="C1266" s="530">
        <v>1108321.2662842397</v>
      </c>
      <c r="D1266" s="531">
        <v>1104784.9774960876</v>
      </c>
      <c r="J1266" s="659">
        <v>1046606.3657911592</v>
      </c>
      <c r="K1266" s="296"/>
      <c r="L1266" s="296"/>
      <c r="M1266" s="536">
        <v>1037265.9068796455</v>
      </c>
      <c r="N1266" s="530">
        <v>1120837.0012117857</v>
      </c>
      <c r="O1266" s="537">
        <v>1115287.5668990284</v>
      </c>
    </row>
    <row r="1267" spans="1:15">
      <c r="A1267" s="227">
        <v>1264</v>
      </c>
      <c r="B1267" s="530">
        <v>1061722.8628808395</v>
      </c>
      <c r="C1267" s="530">
        <v>1078199.4590900429</v>
      </c>
      <c r="D1267" s="531">
        <v>1100791.6760959905</v>
      </c>
      <c r="J1267" s="659">
        <v>1044148.6912996548</v>
      </c>
      <c r="K1267" s="296"/>
      <c r="L1267" s="296"/>
      <c r="M1267" s="536">
        <v>1039070.0877961401</v>
      </c>
      <c r="N1267" s="530">
        <v>1090715.1940175889</v>
      </c>
      <c r="O1267" s="537">
        <v>1111294.2654989313</v>
      </c>
    </row>
    <row r="1268" spans="1:15">
      <c r="A1268" s="227">
        <v>1265</v>
      </c>
      <c r="B1268" s="530">
        <v>1079903.8431690377</v>
      </c>
      <c r="C1268" s="530">
        <v>1046270.6279875922</v>
      </c>
      <c r="D1268" s="531">
        <v>1092949.7339409445</v>
      </c>
      <c r="J1268" s="659">
        <v>1062329.671587853</v>
      </c>
      <c r="K1268" s="296"/>
      <c r="L1268" s="296"/>
      <c r="M1268" s="536">
        <v>1038316.989785839</v>
      </c>
      <c r="N1268" s="530">
        <v>1058786.3629151382</v>
      </c>
      <c r="O1268" s="537">
        <v>1103452.3233438854</v>
      </c>
    </row>
    <row r="1269" spans="1:15">
      <c r="A1269" s="227">
        <v>1266</v>
      </c>
      <c r="B1269" s="530">
        <v>1051349.6419683616</v>
      </c>
      <c r="C1269" s="530">
        <v>1079498.7297589215</v>
      </c>
      <c r="D1269" s="531">
        <v>1097481.46179945</v>
      </c>
      <c r="J1269" s="659">
        <v>1033775.470387177</v>
      </c>
      <c r="K1269" s="296"/>
      <c r="L1269" s="296"/>
      <c r="M1269" s="536">
        <v>1044974.1521558478</v>
      </c>
      <c r="N1269" s="530">
        <v>1092014.4646864675</v>
      </c>
      <c r="O1269" s="537">
        <v>1107984.0512023908</v>
      </c>
    </row>
    <row r="1270" spans="1:15">
      <c r="A1270" s="227">
        <v>1267</v>
      </c>
      <c r="B1270" s="530">
        <v>1073197.693178348</v>
      </c>
      <c r="C1270" s="530">
        <v>1097350.0517703684</v>
      </c>
      <c r="D1270" s="531">
        <v>1086440.6472832686</v>
      </c>
      <c r="J1270" s="659">
        <v>1055623.5215971633</v>
      </c>
      <c r="K1270" s="296"/>
      <c r="L1270" s="296"/>
      <c r="M1270" s="536">
        <v>1026688.6092819567</v>
      </c>
      <c r="N1270" s="530">
        <v>1109865.7866979144</v>
      </c>
      <c r="O1270" s="537">
        <v>1096943.2366862094</v>
      </c>
    </row>
    <row r="1271" spans="1:15">
      <c r="A1271" s="227">
        <v>1268</v>
      </c>
      <c r="B1271" s="530">
        <v>1049359.4963661032</v>
      </c>
      <c r="C1271" s="530">
        <v>1079271.6791244673</v>
      </c>
      <c r="D1271" s="531">
        <v>1111454.3598942794</v>
      </c>
      <c r="J1271" s="659">
        <v>1031785.3247849185</v>
      </c>
      <c r="K1271" s="296"/>
      <c r="L1271" s="296"/>
      <c r="M1271" s="536">
        <v>1042677.5325166716</v>
      </c>
      <c r="N1271" s="530">
        <v>1091787.4140520133</v>
      </c>
      <c r="O1271" s="537">
        <v>1121956.9492972202</v>
      </c>
    </row>
    <row r="1272" spans="1:15">
      <c r="A1272" s="227">
        <v>1269</v>
      </c>
      <c r="B1272" s="530">
        <v>1058111.7063673958</v>
      </c>
      <c r="C1272" s="530">
        <v>1052766.5733215143</v>
      </c>
      <c r="D1272" s="531">
        <v>1086625.1424290612</v>
      </c>
      <c r="J1272" s="659">
        <v>1075044.0956112777</v>
      </c>
      <c r="K1272" s="296"/>
      <c r="L1272" s="296"/>
      <c r="M1272" s="536">
        <v>1043909.9484725428</v>
      </c>
      <c r="N1272" s="530">
        <v>1065282.3082490603</v>
      </c>
      <c r="O1272" s="537">
        <v>1097127.7318320021</v>
      </c>
    </row>
    <row r="1273" spans="1:15">
      <c r="A1273" s="227">
        <v>1270</v>
      </c>
      <c r="B1273" s="530">
        <v>1058111.7063673958</v>
      </c>
      <c r="C1273" s="530">
        <v>1065047.2515643535</v>
      </c>
      <c r="D1273" s="531">
        <v>1138670.0231178731</v>
      </c>
      <c r="J1273" s="659">
        <v>1195146.8681666232</v>
      </c>
      <c r="K1273" s="296"/>
      <c r="L1273" s="296"/>
      <c r="M1273" s="536">
        <v>1050533.2303418326</v>
      </c>
      <c r="N1273" s="530">
        <v>1077562.9864918995</v>
      </c>
      <c r="O1273" s="537">
        <v>1149172.6125208139</v>
      </c>
    </row>
    <row r="1274" spans="1:15">
      <c r="A1274" s="227">
        <v>1271</v>
      </c>
      <c r="B1274" s="530">
        <v>1053955.4654480463</v>
      </c>
      <c r="C1274" s="530">
        <v>1095436.470273108</v>
      </c>
      <c r="D1274" s="531">
        <v>1121503.3087826872</v>
      </c>
      <c r="J1274" s="659">
        <v>1036381.2938668616</v>
      </c>
      <c r="K1274" s="296"/>
      <c r="L1274" s="296"/>
      <c r="M1274" s="536">
        <v>1037322.7876529846</v>
      </c>
      <c r="N1274" s="530">
        <v>1107952.205200654</v>
      </c>
      <c r="O1274" s="537">
        <v>1132005.898185628</v>
      </c>
    </row>
    <row r="1275" spans="1:15">
      <c r="A1275" s="227">
        <v>1272</v>
      </c>
      <c r="B1275" s="530">
        <v>1061980.5108692164</v>
      </c>
      <c r="C1275" s="530">
        <v>1096701.5216513542</v>
      </c>
      <c r="D1275" s="531">
        <v>1111038.9346843113</v>
      </c>
      <c r="J1275" s="659">
        <v>1044406.3392880317</v>
      </c>
      <c r="K1275" s="296"/>
      <c r="L1275" s="296"/>
      <c r="M1275" s="536">
        <v>1046059.3805416598</v>
      </c>
      <c r="N1275" s="530">
        <v>1109217.2565789002</v>
      </c>
      <c r="O1275" s="537">
        <v>1121541.5240872521</v>
      </c>
    </row>
    <row r="1276" spans="1:15">
      <c r="A1276" s="227">
        <v>1273</v>
      </c>
      <c r="B1276" s="530">
        <v>1048177.2660655056</v>
      </c>
      <c r="C1276" s="530">
        <v>1085900.37281712</v>
      </c>
      <c r="D1276" s="531">
        <v>1126175.5347851489</v>
      </c>
      <c r="J1276" s="659">
        <v>1030603.0944843208</v>
      </c>
      <c r="K1276" s="296"/>
      <c r="L1276" s="296"/>
      <c r="M1276" s="536">
        <v>1031953.5800315575</v>
      </c>
      <c r="N1276" s="530">
        <v>1098416.107744666</v>
      </c>
      <c r="O1276" s="537">
        <v>1136678.1241880897</v>
      </c>
    </row>
    <row r="1277" spans="1:15">
      <c r="A1277" s="227">
        <v>1274</v>
      </c>
      <c r="B1277" s="530">
        <v>1036378.385886098</v>
      </c>
      <c r="C1277" s="530">
        <v>1088590.1563842369</v>
      </c>
      <c r="D1277" s="531">
        <v>1120256.7868827886</v>
      </c>
      <c r="J1277" s="659">
        <v>1018804.2143049133</v>
      </c>
      <c r="K1277" s="296"/>
      <c r="L1277" s="296"/>
      <c r="M1277" s="536">
        <v>1037854.1738277295</v>
      </c>
      <c r="N1277" s="530">
        <v>1101105.8913117829</v>
      </c>
      <c r="O1277" s="537">
        <v>1130759.3762857295</v>
      </c>
    </row>
    <row r="1278" spans="1:15">
      <c r="A1278" s="227">
        <v>1275</v>
      </c>
      <c r="B1278" s="530">
        <v>1063898.5809065693</v>
      </c>
      <c r="C1278" s="530">
        <v>1075377.6100377149</v>
      </c>
      <c r="D1278" s="531">
        <v>1094005.0624705239</v>
      </c>
      <c r="J1278" s="659">
        <v>1046324.4093253845</v>
      </c>
      <c r="K1278" s="296"/>
      <c r="L1278" s="296"/>
      <c r="M1278" s="536">
        <v>1059046.014915114</v>
      </c>
      <c r="N1278" s="530">
        <v>1087893.3449652609</v>
      </c>
      <c r="O1278" s="537">
        <v>1104507.6518734647</v>
      </c>
    </row>
    <row r="1279" spans="1:15">
      <c r="A1279" s="227">
        <v>1276</v>
      </c>
      <c r="B1279" s="530">
        <v>1056029.1924628548</v>
      </c>
      <c r="C1279" s="530">
        <v>1057142.2902827414</v>
      </c>
      <c r="D1279" s="531">
        <v>1092821.9406931999</v>
      </c>
      <c r="J1279" s="659">
        <v>1038455.0208816701</v>
      </c>
      <c r="K1279" s="296"/>
      <c r="L1279" s="296"/>
      <c r="M1279" s="536">
        <v>1051070.2950608134</v>
      </c>
      <c r="N1279" s="530">
        <v>1069658.0252102874</v>
      </c>
      <c r="O1279" s="537">
        <v>1103324.5300961407</v>
      </c>
    </row>
    <row r="1280" spans="1:15">
      <c r="A1280" s="227">
        <v>1277</v>
      </c>
      <c r="B1280" s="530">
        <v>1058111.7063673958</v>
      </c>
      <c r="C1280" s="530">
        <v>1064843.5300105663</v>
      </c>
      <c r="D1280" s="531">
        <v>1112499.4830042098</v>
      </c>
      <c r="J1280" s="659">
        <v>1063773.4832899503</v>
      </c>
      <c r="K1280" s="296"/>
      <c r="L1280" s="296"/>
      <c r="M1280" s="536">
        <v>1052902.2979246269</v>
      </c>
      <c r="N1280" s="530">
        <v>1077359.2649381123</v>
      </c>
      <c r="O1280" s="537">
        <v>1123002.0724071506</v>
      </c>
    </row>
    <row r="1281" spans="1:15">
      <c r="A1281" s="227">
        <v>1278</v>
      </c>
      <c r="B1281" s="530">
        <v>1041005.9768774848</v>
      </c>
      <c r="C1281" s="530">
        <v>1073032.1499716949</v>
      </c>
      <c r="D1281" s="531">
        <v>1106824.408621154</v>
      </c>
      <c r="J1281" s="659">
        <v>1023431.8052963001</v>
      </c>
      <c r="K1281" s="296"/>
      <c r="L1281" s="296"/>
      <c r="M1281" s="536">
        <v>1058533.6874866781</v>
      </c>
      <c r="N1281" s="530">
        <v>1085547.8848992409</v>
      </c>
      <c r="O1281" s="537">
        <v>1117326.9980240948</v>
      </c>
    </row>
    <row r="1282" spans="1:15">
      <c r="A1282" s="227">
        <v>1279</v>
      </c>
      <c r="B1282" s="530">
        <v>1036769.3973342415</v>
      </c>
      <c r="C1282" s="530">
        <v>1058973.561069035</v>
      </c>
      <c r="D1282" s="531">
        <v>1108153.4584480028</v>
      </c>
      <c r="J1282" s="659">
        <v>1019195.2257530568</v>
      </c>
      <c r="K1282" s="296"/>
      <c r="L1282" s="296"/>
      <c r="M1282" s="536">
        <v>1044615.3152499817</v>
      </c>
      <c r="N1282" s="530">
        <v>1071489.295996581</v>
      </c>
      <c r="O1282" s="537">
        <v>1118656.0478509436</v>
      </c>
    </row>
    <row r="1283" spans="1:15">
      <c r="A1283" s="227">
        <v>1280</v>
      </c>
      <c r="B1283" s="530">
        <v>1058111.7063673958</v>
      </c>
      <c r="C1283" s="530">
        <v>1098323.5894414701</v>
      </c>
      <c r="D1283" s="531">
        <v>1107813.9221795101</v>
      </c>
      <c r="J1283" s="659">
        <v>1064113.0259084604</v>
      </c>
      <c r="K1283" s="296"/>
      <c r="L1283" s="296"/>
      <c r="M1283" s="536">
        <v>1048365.914502074</v>
      </c>
      <c r="N1283" s="530">
        <v>1110839.3243690161</v>
      </c>
      <c r="O1283" s="537">
        <v>1118316.5115824509</v>
      </c>
    </row>
    <row r="1284" spans="1:15">
      <c r="A1284" s="227">
        <v>1281</v>
      </c>
      <c r="B1284" s="530">
        <v>1043572.2596791118</v>
      </c>
      <c r="C1284" s="530">
        <v>1073758.877300849</v>
      </c>
      <c r="D1284" s="531">
        <v>1103808.6428412157</v>
      </c>
      <c r="J1284" s="659">
        <v>1025998.088097927</v>
      </c>
      <c r="K1284" s="296"/>
      <c r="L1284" s="296"/>
      <c r="M1284" s="536">
        <v>1041362.8475345204</v>
      </c>
      <c r="N1284" s="530">
        <v>1086274.612228395</v>
      </c>
      <c r="O1284" s="537">
        <v>1114311.2322441565</v>
      </c>
    </row>
    <row r="1285" spans="1:15">
      <c r="A1285" s="227">
        <v>1282</v>
      </c>
      <c r="B1285" s="530">
        <v>1054657.0759304294</v>
      </c>
      <c r="C1285" s="530">
        <v>1073644.153944518</v>
      </c>
      <c r="D1285" s="531">
        <v>1123037.3836182347</v>
      </c>
      <c r="J1285" s="659">
        <v>1037082.9043492447</v>
      </c>
      <c r="K1285" s="296"/>
      <c r="L1285" s="296"/>
      <c r="M1285" s="536">
        <v>1024839.5700087385</v>
      </c>
      <c r="N1285" s="530">
        <v>1086159.888872064</v>
      </c>
      <c r="O1285" s="537">
        <v>1133539.9730211755</v>
      </c>
    </row>
    <row r="1286" spans="1:15">
      <c r="A1286" s="227">
        <v>1283</v>
      </c>
      <c r="B1286" s="530">
        <v>1043275.7150775548</v>
      </c>
      <c r="C1286" s="530">
        <v>1064433.7134722893</v>
      </c>
      <c r="D1286" s="531">
        <v>1099064.842114517</v>
      </c>
      <c r="J1286" s="659">
        <v>1025701.5434963701</v>
      </c>
      <c r="K1286" s="296"/>
      <c r="L1286" s="296"/>
      <c r="M1286" s="536">
        <v>1034287.4360697438</v>
      </c>
      <c r="N1286" s="530">
        <v>1076949.4483998353</v>
      </c>
      <c r="O1286" s="537">
        <v>1109567.4315174578</v>
      </c>
    </row>
    <row r="1287" spans="1:15">
      <c r="A1287" s="227">
        <v>1284</v>
      </c>
      <c r="B1287" s="530">
        <v>1063943.2145136355</v>
      </c>
      <c r="C1287" s="530">
        <v>1081888.5843378345</v>
      </c>
      <c r="D1287" s="531">
        <v>1111561.733980045</v>
      </c>
      <c r="J1287" s="659">
        <v>1046369.0429324508</v>
      </c>
      <c r="K1287" s="296"/>
      <c r="L1287" s="296"/>
      <c r="M1287" s="536">
        <v>1034553.8339549351</v>
      </c>
      <c r="N1287" s="530">
        <v>1094404.3192653805</v>
      </c>
      <c r="O1287" s="537">
        <v>1122064.3233829858</v>
      </c>
    </row>
    <row r="1288" spans="1:15">
      <c r="A1288" s="227">
        <v>1285</v>
      </c>
      <c r="B1288" s="530">
        <v>1071527.0706143058</v>
      </c>
      <c r="C1288" s="530">
        <v>1068306.099824124</v>
      </c>
      <c r="D1288" s="531">
        <v>1120834.8486299831</v>
      </c>
      <c r="J1288" s="659">
        <v>1053952.8990331211</v>
      </c>
      <c r="K1288" s="296"/>
      <c r="L1288" s="296"/>
      <c r="M1288" s="536">
        <v>1031783.0047907196</v>
      </c>
      <c r="N1288" s="530">
        <v>1080821.83475167</v>
      </c>
      <c r="O1288" s="537">
        <v>1131337.438032924</v>
      </c>
    </row>
    <row r="1289" spans="1:15">
      <c r="A1289" s="227">
        <v>1286</v>
      </c>
      <c r="B1289" s="530">
        <v>1067471.0491382852</v>
      </c>
      <c r="C1289" s="530">
        <v>1072898.4957658644</v>
      </c>
      <c r="D1289" s="531">
        <v>1109931.3216479628</v>
      </c>
      <c r="J1289" s="659">
        <v>1049896.8775571005</v>
      </c>
      <c r="K1289" s="296"/>
      <c r="L1289" s="296"/>
      <c r="M1289" s="536">
        <v>1036807.603795027</v>
      </c>
      <c r="N1289" s="530">
        <v>1085414.2306934104</v>
      </c>
      <c r="O1289" s="537">
        <v>1120433.9110509036</v>
      </c>
    </row>
    <row r="1290" spans="1:15">
      <c r="A1290" s="227">
        <v>1287</v>
      </c>
      <c r="B1290" s="530">
        <v>1048481.7944421795</v>
      </c>
      <c r="C1290" s="530">
        <v>1060190.0790682237</v>
      </c>
      <c r="D1290" s="531">
        <v>1121570.8199965307</v>
      </c>
      <c r="J1290" s="659">
        <v>1030907.6228609948</v>
      </c>
      <c r="K1290" s="296"/>
      <c r="L1290" s="296"/>
      <c r="M1290" s="536">
        <v>1032957.4850694663</v>
      </c>
      <c r="N1290" s="530">
        <v>1072705.8139957697</v>
      </c>
      <c r="O1290" s="537">
        <v>1132073.4093994715</v>
      </c>
    </row>
    <row r="1291" spans="1:15">
      <c r="A1291" s="227">
        <v>1288</v>
      </c>
      <c r="B1291" s="530">
        <v>1066043.3939621022</v>
      </c>
      <c r="C1291" s="530">
        <v>1076113.8305921801</v>
      </c>
      <c r="D1291" s="531">
        <v>1099463.7936573375</v>
      </c>
      <c r="J1291" s="659">
        <v>1048469.2223809175</v>
      </c>
      <c r="K1291" s="296"/>
      <c r="L1291" s="296"/>
      <c r="M1291" s="536">
        <v>1034279.7153121379</v>
      </c>
      <c r="N1291" s="530">
        <v>1088629.5655197261</v>
      </c>
      <c r="O1291" s="537">
        <v>1109966.3830602784</v>
      </c>
    </row>
    <row r="1292" spans="1:15">
      <c r="A1292" s="227">
        <v>1289</v>
      </c>
      <c r="B1292" s="530">
        <v>1066437.7835873624</v>
      </c>
      <c r="C1292" s="530">
        <v>1074340.0456654124</v>
      </c>
      <c r="D1292" s="531">
        <v>1103313.2568801248</v>
      </c>
      <c r="J1292" s="659">
        <v>1048863.6120061777</v>
      </c>
      <c r="K1292" s="296"/>
      <c r="L1292" s="296"/>
      <c r="M1292" s="536">
        <v>1043842.9485616268</v>
      </c>
      <c r="N1292" s="530">
        <v>1086855.7805929584</v>
      </c>
      <c r="O1292" s="537">
        <v>1113815.8462830656</v>
      </c>
    </row>
    <row r="1293" spans="1:15">
      <c r="A1293" s="227">
        <v>1290</v>
      </c>
      <c r="B1293" s="530">
        <v>1058111.7063673958</v>
      </c>
      <c r="C1293" s="530">
        <v>1097125.084612007</v>
      </c>
      <c r="D1293" s="531">
        <v>1132012.5869928901</v>
      </c>
      <c r="J1293" s="659">
        <v>1066694.7287122428</v>
      </c>
      <c r="K1293" s="296"/>
      <c r="L1293" s="296"/>
      <c r="M1293" s="536">
        <v>1039407.1758094592</v>
      </c>
      <c r="N1293" s="530">
        <v>1109640.819539553</v>
      </c>
      <c r="O1293" s="537">
        <v>1142515.1763958309</v>
      </c>
    </row>
    <row r="1294" spans="1:15">
      <c r="A1294" s="227">
        <v>1291</v>
      </c>
      <c r="B1294" s="530">
        <v>1043077.2304630486</v>
      </c>
      <c r="C1294" s="530">
        <v>1073365.3861700045</v>
      </c>
      <c r="D1294" s="531">
        <v>1111214.4641227089</v>
      </c>
      <c r="J1294" s="659">
        <v>1025503.0588818638</v>
      </c>
      <c r="K1294" s="296"/>
      <c r="L1294" s="296"/>
      <c r="M1294" s="536">
        <v>1040870.3280554943</v>
      </c>
      <c r="N1294" s="530">
        <v>1085881.1210975505</v>
      </c>
      <c r="O1294" s="537">
        <v>1121717.0535256497</v>
      </c>
    </row>
    <row r="1295" spans="1:15">
      <c r="A1295" s="227">
        <v>1292</v>
      </c>
      <c r="B1295" s="530">
        <v>1075074.6145576378</v>
      </c>
      <c r="C1295" s="530">
        <v>1045037.059182137</v>
      </c>
      <c r="D1295" s="531">
        <v>1086015.7770174374</v>
      </c>
      <c r="J1295" s="659">
        <v>1057500.4429764531</v>
      </c>
      <c r="K1295" s="296"/>
      <c r="L1295" s="296"/>
      <c r="M1295" s="536">
        <v>1022407.6197799357</v>
      </c>
      <c r="N1295" s="530">
        <v>1057552.794109683</v>
      </c>
      <c r="O1295" s="537">
        <v>1096518.3664203782</v>
      </c>
    </row>
    <row r="1296" spans="1:15">
      <c r="A1296" s="227">
        <v>1293</v>
      </c>
      <c r="B1296" s="530">
        <v>1048835.8368356805</v>
      </c>
      <c r="C1296" s="530">
        <v>1068195.7420252613</v>
      </c>
      <c r="D1296" s="531">
        <v>1095611.2280526077</v>
      </c>
      <c r="J1296" s="659">
        <v>1031261.6652544957</v>
      </c>
      <c r="K1296" s="296"/>
      <c r="L1296" s="296"/>
      <c r="M1296" s="536">
        <v>1027760.756305467</v>
      </c>
      <c r="N1296" s="530">
        <v>1080711.4769528073</v>
      </c>
      <c r="O1296" s="537">
        <v>1106113.8174555486</v>
      </c>
    </row>
    <row r="1297" spans="1:15">
      <c r="A1297" s="227">
        <v>1294</v>
      </c>
      <c r="B1297" s="530">
        <v>1048561.9357841844</v>
      </c>
      <c r="C1297" s="530">
        <v>1069250.0842580942</v>
      </c>
      <c r="D1297" s="531">
        <v>1105020.141133006</v>
      </c>
      <c r="J1297" s="659">
        <v>1030987.7642029996</v>
      </c>
      <c r="K1297" s="296"/>
      <c r="L1297" s="296"/>
      <c r="M1297" s="536">
        <v>1046699.7412768074</v>
      </c>
      <c r="N1297" s="530">
        <v>1081765.8191856402</v>
      </c>
      <c r="O1297" s="537">
        <v>1115522.7305359468</v>
      </c>
    </row>
    <row r="1298" spans="1:15">
      <c r="A1298" s="227">
        <v>1295</v>
      </c>
      <c r="B1298" s="530">
        <v>1041135.3550451891</v>
      </c>
      <c r="C1298" s="530">
        <v>1047720.0085759058</v>
      </c>
      <c r="D1298" s="531">
        <v>1108473.8126162703</v>
      </c>
      <c r="J1298" s="659">
        <v>1023561.1834640044</v>
      </c>
      <c r="K1298" s="296"/>
      <c r="L1298" s="296"/>
      <c r="M1298" s="536">
        <v>1036256.2205736132</v>
      </c>
      <c r="N1298" s="530">
        <v>1060235.7435034518</v>
      </c>
      <c r="O1298" s="537">
        <v>1118976.4020192111</v>
      </c>
    </row>
    <row r="1299" spans="1:15">
      <c r="A1299" s="227">
        <v>1296</v>
      </c>
      <c r="B1299" s="530">
        <v>1074612.5368209116</v>
      </c>
      <c r="C1299" s="530">
        <v>1065985.4990187446</v>
      </c>
      <c r="D1299" s="531">
        <v>1110844.0853228655</v>
      </c>
      <c r="J1299" s="659">
        <v>1057038.3652397268</v>
      </c>
      <c r="K1299" s="296"/>
      <c r="L1299" s="296"/>
      <c r="M1299" s="536">
        <v>1043992.9027316174</v>
      </c>
      <c r="N1299" s="530">
        <v>1078501.2339462906</v>
      </c>
      <c r="O1299" s="537">
        <v>1121346.6747258063</v>
      </c>
    </row>
    <row r="1300" spans="1:15">
      <c r="A1300" s="227">
        <v>1297</v>
      </c>
      <c r="B1300" s="530">
        <v>1054021.5443077169</v>
      </c>
      <c r="C1300" s="530">
        <v>1085185.5218313758</v>
      </c>
      <c r="D1300" s="531">
        <v>1099618.2674706029</v>
      </c>
      <c r="J1300" s="659">
        <v>1036447.3727265322</v>
      </c>
      <c r="K1300" s="296"/>
      <c r="L1300" s="296"/>
      <c r="M1300" s="536">
        <v>1035593.4785752449</v>
      </c>
      <c r="N1300" s="530">
        <v>1097701.2567589218</v>
      </c>
      <c r="O1300" s="537">
        <v>1110120.8568735437</v>
      </c>
    </row>
    <row r="1301" spans="1:15">
      <c r="A1301" s="227">
        <v>1298</v>
      </c>
      <c r="B1301" s="530">
        <v>1069444.8167214748</v>
      </c>
      <c r="C1301" s="530">
        <v>1059055.5665303592</v>
      </c>
      <c r="D1301" s="531">
        <v>1104518.2756643055</v>
      </c>
      <c r="J1301" s="659">
        <v>1051870.64514029</v>
      </c>
      <c r="K1301" s="296"/>
      <c r="L1301" s="296"/>
      <c r="M1301" s="536">
        <v>1058621.259934057</v>
      </c>
      <c r="N1301" s="530">
        <v>1071571.3014579052</v>
      </c>
      <c r="O1301" s="537">
        <v>1115020.8650672464</v>
      </c>
    </row>
    <row r="1302" spans="1:15">
      <c r="A1302" s="227">
        <v>1299</v>
      </c>
      <c r="B1302" s="530">
        <v>1040848.2088387872</v>
      </c>
      <c r="C1302" s="530">
        <v>1078210.1469016902</v>
      </c>
      <c r="D1302" s="531">
        <v>1097555.3637916055</v>
      </c>
      <c r="J1302" s="659">
        <v>1023274.0372576024</v>
      </c>
      <c r="K1302" s="296"/>
      <c r="L1302" s="296"/>
      <c r="M1302" s="536">
        <v>1037491.7727226379</v>
      </c>
      <c r="N1302" s="530">
        <v>1090725.8818292362</v>
      </c>
      <c r="O1302" s="537">
        <v>1108057.9531945463</v>
      </c>
    </row>
    <row r="1303" spans="1:15">
      <c r="A1303" s="227">
        <v>1300</v>
      </c>
      <c r="B1303" s="530">
        <v>1063051.4058943342</v>
      </c>
      <c r="C1303" s="530">
        <v>1065809.9916707978</v>
      </c>
      <c r="D1303" s="531">
        <v>1094469.8987615455</v>
      </c>
      <c r="J1303" s="659">
        <v>1045477.2343131495</v>
      </c>
      <c r="K1303" s="296"/>
      <c r="L1303" s="296"/>
      <c r="M1303" s="536">
        <v>1045753.5655575516</v>
      </c>
      <c r="N1303" s="530">
        <v>1078325.7265983438</v>
      </c>
      <c r="O1303" s="537">
        <v>1104972.4881644864</v>
      </c>
    </row>
    <row r="1304" spans="1:15">
      <c r="A1304" s="227">
        <v>1301</v>
      </c>
      <c r="B1304" s="530">
        <v>1055146.2855094289</v>
      </c>
      <c r="C1304" s="530">
        <v>1066069.52065154</v>
      </c>
      <c r="D1304" s="531">
        <v>1118293.5990209044</v>
      </c>
      <c r="J1304" s="659">
        <v>1037572.1139282442</v>
      </c>
      <c r="K1304" s="296"/>
      <c r="L1304" s="296"/>
      <c r="M1304" s="536">
        <v>1040447.9737429793</v>
      </c>
      <c r="N1304" s="530">
        <v>1078585.255579086</v>
      </c>
      <c r="O1304" s="537">
        <v>1128796.1884238452</v>
      </c>
    </row>
    <row r="1305" spans="1:15">
      <c r="A1305" s="227">
        <v>1302</v>
      </c>
      <c r="B1305" s="530">
        <v>1058111.7063673958</v>
      </c>
      <c r="C1305" s="530">
        <v>1078806.4743681075</v>
      </c>
      <c r="D1305" s="531">
        <v>1098988.8385906464</v>
      </c>
      <c r="J1305" s="659">
        <v>1065118.1386250244</v>
      </c>
      <c r="K1305" s="296"/>
      <c r="L1305" s="296"/>
      <c r="M1305" s="536">
        <v>1025426.4171102252</v>
      </c>
      <c r="N1305" s="530">
        <v>1091322.2092956535</v>
      </c>
      <c r="O1305" s="537">
        <v>1109491.4279935872</v>
      </c>
    </row>
    <row r="1306" spans="1:15">
      <c r="A1306" s="227">
        <v>1303</v>
      </c>
      <c r="B1306" s="530">
        <v>1053606.029267831</v>
      </c>
      <c r="C1306" s="530">
        <v>1076422.5896834033</v>
      </c>
      <c r="D1306" s="531">
        <v>1121777.5421833743</v>
      </c>
      <c r="J1306" s="659">
        <v>1036031.8576866463</v>
      </c>
      <c r="K1306" s="296"/>
      <c r="L1306" s="296"/>
      <c r="M1306" s="536">
        <v>1044960.7500622282</v>
      </c>
      <c r="N1306" s="530">
        <v>1088938.3246109493</v>
      </c>
      <c r="O1306" s="537">
        <v>1132280.1315863151</v>
      </c>
    </row>
    <row r="1307" spans="1:15">
      <c r="A1307" s="227">
        <v>1304</v>
      </c>
      <c r="B1307" s="530">
        <v>1059100.2582318427</v>
      </c>
      <c r="C1307" s="530">
        <v>1063315.6732726973</v>
      </c>
      <c r="D1307" s="531">
        <v>1085483.4047117149</v>
      </c>
      <c r="J1307" s="659">
        <v>1041526.0866506579</v>
      </c>
      <c r="K1307" s="296"/>
      <c r="L1307" s="296"/>
      <c r="M1307" s="536">
        <v>1030963.6807294829</v>
      </c>
      <c r="N1307" s="530">
        <v>1075831.4082002433</v>
      </c>
      <c r="O1307" s="537">
        <v>1095985.9941146558</v>
      </c>
    </row>
    <row r="1308" spans="1:15">
      <c r="A1308" s="227">
        <v>1305</v>
      </c>
      <c r="B1308" s="530">
        <v>1058111.7063673958</v>
      </c>
      <c r="C1308" s="530">
        <v>1086923.4474025203</v>
      </c>
      <c r="D1308" s="531">
        <v>1114591.5324216029</v>
      </c>
      <c r="J1308" s="659">
        <v>1131303.6461611458</v>
      </c>
      <c r="K1308" s="296"/>
      <c r="L1308" s="296"/>
      <c r="M1308" s="536">
        <v>1048547.8147250655</v>
      </c>
      <c r="N1308" s="530">
        <v>1099439.1823300663</v>
      </c>
      <c r="O1308" s="537">
        <v>1125094.1218245437</v>
      </c>
    </row>
    <row r="1309" spans="1:15">
      <c r="A1309" s="227">
        <v>1306</v>
      </c>
      <c r="B1309" s="530">
        <v>1041214.4430052537</v>
      </c>
      <c r="C1309" s="530">
        <v>1080953.4189515384</v>
      </c>
      <c r="D1309" s="531">
        <v>1109942.4564069177</v>
      </c>
      <c r="J1309" s="659">
        <v>1023640.271424069</v>
      </c>
      <c r="K1309" s="296"/>
      <c r="L1309" s="296"/>
      <c r="M1309" s="536">
        <v>1043311.5522845435</v>
      </c>
      <c r="N1309" s="530">
        <v>1093469.1538790844</v>
      </c>
      <c r="O1309" s="537">
        <v>1120445.0458098585</v>
      </c>
    </row>
    <row r="1310" spans="1:15">
      <c r="A1310" s="227">
        <v>1307</v>
      </c>
      <c r="B1310" s="530">
        <v>1058111.7063673958</v>
      </c>
      <c r="C1310" s="530">
        <v>1064232.1316880253</v>
      </c>
      <c r="D1310" s="531">
        <v>1116843.1590575371</v>
      </c>
      <c r="J1310" s="659">
        <v>1137855.7178827533</v>
      </c>
      <c r="K1310" s="296"/>
      <c r="L1310" s="296"/>
      <c r="M1310" s="536">
        <v>1047336.5058215496</v>
      </c>
      <c r="N1310" s="530">
        <v>1076747.8666155713</v>
      </c>
      <c r="O1310" s="537">
        <v>1127345.7484604779</v>
      </c>
    </row>
    <row r="1311" spans="1:15">
      <c r="A1311" s="227">
        <v>1308</v>
      </c>
      <c r="B1311" s="530">
        <v>1036373.1474108067</v>
      </c>
      <c r="C1311" s="530">
        <v>1086160.7716403187</v>
      </c>
      <c r="D1311" s="531">
        <v>1096826.2692098334</v>
      </c>
      <c r="J1311" s="659">
        <v>1018798.975829622</v>
      </c>
      <c r="K1311" s="296"/>
      <c r="L1311" s="296"/>
      <c r="M1311" s="536">
        <v>1038556.872212709</v>
      </c>
      <c r="N1311" s="530">
        <v>1098676.5065678647</v>
      </c>
      <c r="O1311" s="537">
        <v>1107328.8586127742</v>
      </c>
    </row>
    <row r="1312" spans="1:15">
      <c r="A1312" s="227">
        <v>1309</v>
      </c>
      <c r="B1312" s="530">
        <v>1048212.6914995481</v>
      </c>
      <c r="C1312" s="530">
        <v>1069726.6209756709</v>
      </c>
      <c r="D1312" s="531">
        <v>1107233.5959905887</v>
      </c>
      <c r="J1312" s="659">
        <v>1030638.5199183634</v>
      </c>
      <c r="K1312" s="296"/>
      <c r="L1312" s="296"/>
      <c r="M1312" s="536">
        <v>1054822.2150813364</v>
      </c>
      <c r="N1312" s="530">
        <v>1082242.3559032169</v>
      </c>
      <c r="O1312" s="537">
        <v>1117736.1853935295</v>
      </c>
    </row>
    <row r="1313" spans="1:15">
      <c r="A1313" s="227">
        <v>1310</v>
      </c>
      <c r="B1313" s="530">
        <v>1036151.8670398744</v>
      </c>
      <c r="C1313" s="530">
        <v>1082633.1830165272</v>
      </c>
      <c r="D1313" s="531">
        <v>1101687.6977841677</v>
      </c>
      <c r="J1313" s="659">
        <v>1018577.6954586897</v>
      </c>
      <c r="K1313" s="296"/>
      <c r="L1313" s="296"/>
      <c r="M1313" s="536">
        <v>1034091.2800938594</v>
      </c>
      <c r="N1313" s="530">
        <v>1095148.9179440732</v>
      </c>
      <c r="O1313" s="537">
        <v>1112190.2871871085</v>
      </c>
    </row>
    <row r="1314" spans="1:15">
      <c r="A1314" s="227">
        <v>1311</v>
      </c>
      <c r="B1314" s="530">
        <v>1058111.7063673958</v>
      </c>
      <c r="C1314" s="530">
        <v>1083334.9777972552</v>
      </c>
      <c r="D1314" s="531">
        <v>1096715.8488368064</v>
      </c>
      <c r="J1314" s="659">
        <v>1072036.7574249231</v>
      </c>
      <c r="K1314" s="296"/>
      <c r="L1314" s="296"/>
      <c r="M1314" s="536">
        <v>1052553.7703846162</v>
      </c>
      <c r="N1314" s="530">
        <v>1095850.7127248012</v>
      </c>
      <c r="O1314" s="537">
        <v>1107218.4382397472</v>
      </c>
    </row>
    <row r="1315" spans="1:15">
      <c r="A1315" s="227">
        <v>1312</v>
      </c>
      <c r="B1315" s="530">
        <v>1057717.5688362482</v>
      </c>
      <c r="C1315" s="530">
        <v>1071845.7229313112</v>
      </c>
      <c r="D1315" s="531">
        <v>1111285.088480277</v>
      </c>
      <c r="J1315" s="659">
        <v>1040143.3972550635</v>
      </c>
      <c r="K1315" s="296"/>
      <c r="L1315" s="296"/>
      <c r="M1315" s="536">
        <v>1029184.8285018943</v>
      </c>
      <c r="N1315" s="530">
        <v>1084361.4578588572</v>
      </c>
      <c r="O1315" s="537">
        <v>1121787.6778832178</v>
      </c>
    </row>
    <row r="1316" spans="1:15">
      <c r="A1316" s="227">
        <v>1313</v>
      </c>
      <c r="B1316" s="530">
        <v>1058819.1880205614</v>
      </c>
      <c r="C1316" s="530">
        <v>1058068.222453607</v>
      </c>
      <c r="D1316" s="531">
        <v>1109268.7601730013</v>
      </c>
      <c r="J1316" s="659">
        <v>1041245.0164393766</v>
      </c>
      <c r="K1316" s="296"/>
      <c r="L1316" s="296"/>
      <c r="M1316" s="536">
        <v>1033083.9430407644</v>
      </c>
      <c r="N1316" s="530">
        <v>1070583.957381153</v>
      </c>
      <c r="O1316" s="537">
        <v>1119771.3495759421</v>
      </c>
    </row>
    <row r="1317" spans="1:15">
      <c r="A1317" s="227">
        <v>1314</v>
      </c>
      <c r="B1317" s="530">
        <v>1043448.1855958853</v>
      </c>
      <c r="C1317" s="530">
        <v>1048590.9193572802</v>
      </c>
      <c r="D1317" s="531">
        <v>1100278.2042994569</v>
      </c>
      <c r="J1317" s="659">
        <v>1025874.0140147005</v>
      </c>
      <c r="K1317" s="296"/>
      <c r="L1317" s="296"/>
      <c r="M1317" s="536">
        <v>1043173.2661187215</v>
      </c>
      <c r="N1317" s="530">
        <v>1061106.6542848262</v>
      </c>
      <c r="O1317" s="537">
        <v>1110780.7937023977</v>
      </c>
    </row>
    <row r="1318" spans="1:15">
      <c r="A1318" s="227">
        <v>1315</v>
      </c>
      <c r="B1318" s="530">
        <v>1057653.8587846707</v>
      </c>
      <c r="C1318" s="530">
        <v>1078108.4472512922</v>
      </c>
      <c r="D1318" s="531">
        <v>1097158.6717851569</v>
      </c>
      <c r="J1318" s="659">
        <v>1040079.687203486</v>
      </c>
      <c r="K1318" s="296"/>
      <c r="L1318" s="296"/>
      <c r="M1318" s="536">
        <v>1069241.0925604056</v>
      </c>
      <c r="N1318" s="530">
        <v>1090624.1821788382</v>
      </c>
      <c r="O1318" s="537">
        <v>1107661.2611880978</v>
      </c>
    </row>
    <row r="1319" spans="1:15">
      <c r="A1319" s="227">
        <v>1316</v>
      </c>
      <c r="B1319" s="530">
        <v>1072134.6047720066</v>
      </c>
      <c r="C1319" s="530">
        <v>1120328.7586437836</v>
      </c>
      <c r="D1319" s="531">
        <v>1112113.3230865621</v>
      </c>
      <c r="J1319" s="659">
        <v>1054560.4331908219</v>
      </c>
      <c r="K1319" s="296"/>
      <c r="L1319" s="296"/>
      <c r="M1319" s="536">
        <v>1044404.9388922689</v>
      </c>
      <c r="N1319" s="530">
        <v>1132844.4935713296</v>
      </c>
      <c r="O1319" s="537">
        <v>1122615.9124895029</v>
      </c>
    </row>
    <row r="1320" spans="1:15">
      <c r="A1320" s="227">
        <v>1317</v>
      </c>
      <c r="B1320" s="530">
        <v>1052233.7154381138</v>
      </c>
      <c r="C1320" s="530">
        <v>1072797.0294325133</v>
      </c>
      <c r="D1320" s="531">
        <v>1104289.3156136945</v>
      </c>
      <c r="J1320" s="659">
        <v>1034659.5438569291</v>
      </c>
      <c r="K1320" s="296"/>
      <c r="L1320" s="296"/>
      <c r="M1320" s="536">
        <v>1056980.54835054</v>
      </c>
      <c r="N1320" s="530">
        <v>1085312.7643600593</v>
      </c>
      <c r="O1320" s="537">
        <v>1114791.9050166353</v>
      </c>
    </row>
    <row r="1321" spans="1:15">
      <c r="A1321" s="227">
        <v>1318</v>
      </c>
      <c r="B1321" s="530">
        <v>1068125.5398672286</v>
      </c>
      <c r="C1321" s="530">
        <v>1079394.5396862496</v>
      </c>
      <c r="D1321" s="531">
        <v>1104688.0294642912</v>
      </c>
      <c r="J1321" s="659">
        <v>1050551.3682860439</v>
      </c>
      <c r="K1321" s="296"/>
      <c r="L1321" s="296"/>
      <c r="M1321" s="536">
        <v>1026531.0001616724</v>
      </c>
      <c r="N1321" s="530">
        <v>1091910.2746137956</v>
      </c>
      <c r="O1321" s="537">
        <v>1115190.618867232</v>
      </c>
    </row>
    <row r="1322" spans="1:15">
      <c r="A1322" s="227">
        <v>1319</v>
      </c>
      <c r="B1322" s="530">
        <v>1068369.2399105227</v>
      </c>
      <c r="C1322" s="530">
        <v>1086761.7978813604</v>
      </c>
      <c r="D1322" s="531">
        <v>1123393.430499512</v>
      </c>
      <c r="J1322" s="659">
        <v>1050795.068329338</v>
      </c>
      <c r="K1322" s="296"/>
      <c r="L1322" s="296"/>
      <c r="M1322" s="536">
        <v>1048696.695765442</v>
      </c>
      <c r="N1322" s="530">
        <v>1099277.5328089064</v>
      </c>
      <c r="O1322" s="537">
        <v>1133896.0199024528</v>
      </c>
    </row>
    <row r="1323" spans="1:15">
      <c r="A1323" s="227">
        <v>1320</v>
      </c>
      <c r="B1323" s="530">
        <v>1058763.7127651188</v>
      </c>
      <c r="C1323" s="530">
        <v>1068656.9920317829</v>
      </c>
      <c r="D1323" s="531">
        <v>1108740.9701507853</v>
      </c>
      <c r="J1323" s="659">
        <v>1041189.5411839341</v>
      </c>
      <c r="K1323" s="296"/>
      <c r="L1323" s="296"/>
      <c r="M1323" s="536">
        <v>1058911.5413198473</v>
      </c>
      <c r="N1323" s="530">
        <v>1081172.7269593289</v>
      </c>
      <c r="O1323" s="537">
        <v>1119243.5595537261</v>
      </c>
    </row>
    <row r="1324" spans="1:15">
      <c r="A1324" s="227">
        <v>1321</v>
      </c>
      <c r="B1324" s="530">
        <v>1053319.9808011474</v>
      </c>
      <c r="C1324" s="530">
        <v>1080201.9421528229</v>
      </c>
      <c r="D1324" s="531">
        <v>1097441.2888679747</v>
      </c>
      <c r="J1324" s="659">
        <v>1035745.8092199627</v>
      </c>
      <c r="K1324" s="296"/>
      <c r="L1324" s="296"/>
      <c r="M1324" s="536">
        <v>1029809.103275856</v>
      </c>
      <c r="N1324" s="530">
        <v>1092717.6770803689</v>
      </c>
      <c r="O1324" s="537">
        <v>1107943.8782709155</v>
      </c>
    </row>
    <row r="1325" spans="1:15">
      <c r="A1325" s="227">
        <v>1322</v>
      </c>
      <c r="B1325" s="530">
        <v>1042634.0984798849</v>
      </c>
      <c r="C1325" s="530">
        <v>1050345.3446905264</v>
      </c>
      <c r="D1325" s="531">
        <v>1109664.101405343</v>
      </c>
      <c r="J1325" s="659">
        <v>1025059.9268987002</v>
      </c>
      <c r="K1325" s="296"/>
      <c r="L1325" s="296"/>
      <c r="M1325" s="536">
        <v>1029255.0473965638</v>
      </c>
      <c r="N1325" s="530">
        <v>1062861.0796180724</v>
      </c>
      <c r="O1325" s="537">
        <v>1120166.6908082839</v>
      </c>
    </row>
    <row r="1326" spans="1:15">
      <c r="A1326" s="227">
        <v>1323</v>
      </c>
      <c r="B1326" s="530">
        <v>1080777.6844784364</v>
      </c>
      <c r="C1326" s="530">
        <v>1077470.5157996158</v>
      </c>
      <c r="D1326" s="531">
        <v>1097277.3997525789</v>
      </c>
      <c r="J1326" s="659">
        <v>1063203.5128972516</v>
      </c>
      <c r="K1326" s="296"/>
      <c r="L1326" s="296"/>
      <c r="M1326" s="536">
        <v>1053879.5385268524</v>
      </c>
      <c r="N1326" s="530">
        <v>1089986.2507271618</v>
      </c>
      <c r="O1326" s="537">
        <v>1107779.9891555198</v>
      </c>
    </row>
    <row r="1327" spans="1:15">
      <c r="A1327" s="227">
        <v>1324</v>
      </c>
      <c r="B1327" s="530">
        <v>1034998.4577857475</v>
      </c>
      <c r="C1327" s="530">
        <v>1074723.4381864951</v>
      </c>
      <c r="D1327" s="531">
        <v>1125351.7923332397</v>
      </c>
      <c r="J1327" s="659">
        <v>1017424.2862045628</v>
      </c>
      <c r="K1327" s="296"/>
      <c r="L1327" s="296"/>
      <c r="M1327" s="536">
        <v>1068056.2998647294</v>
      </c>
      <c r="N1327" s="530">
        <v>1087239.1731140411</v>
      </c>
      <c r="O1327" s="537">
        <v>1135854.3817361805</v>
      </c>
    </row>
    <row r="1328" spans="1:15">
      <c r="A1328" s="227">
        <v>1325</v>
      </c>
      <c r="B1328" s="530">
        <v>1047712.6337249904</v>
      </c>
      <c r="C1328" s="530">
        <v>1071610.7174283909</v>
      </c>
      <c r="D1328" s="531">
        <v>1116286.9318725725</v>
      </c>
      <c r="J1328" s="659">
        <v>1030138.4621438057</v>
      </c>
      <c r="K1328" s="296"/>
      <c r="L1328" s="296"/>
      <c r="M1328" s="536">
        <v>1034326.4789940064</v>
      </c>
      <c r="N1328" s="530">
        <v>1084126.4523559369</v>
      </c>
      <c r="O1328" s="537">
        <v>1126789.5212755133</v>
      </c>
    </row>
    <row r="1329" spans="1:15">
      <c r="A1329" s="227">
        <v>1326</v>
      </c>
      <c r="B1329" s="530">
        <v>1059298.9250164756</v>
      </c>
      <c r="C1329" s="530">
        <v>1065091.7770054888</v>
      </c>
      <c r="D1329" s="531">
        <v>1104745.6770409008</v>
      </c>
      <c r="J1329" s="659">
        <v>1041724.7534352909</v>
      </c>
      <c r="K1329" s="296"/>
      <c r="L1329" s="296"/>
      <c r="M1329" s="536">
        <v>1029062.8055825213</v>
      </c>
      <c r="N1329" s="530">
        <v>1077607.5119330348</v>
      </c>
      <c r="O1329" s="537">
        <v>1115248.2664438416</v>
      </c>
    </row>
    <row r="1330" spans="1:15">
      <c r="A1330" s="227">
        <v>1327</v>
      </c>
      <c r="B1330" s="530">
        <v>1059732.0103438066</v>
      </c>
      <c r="C1330" s="530">
        <v>1075976.0294632537</v>
      </c>
      <c r="D1330" s="531">
        <v>1096140.6338057336</v>
      </c>
      <c r="J1330" s="659">
        <v>1042157.8387626219</v>
      </c>
      <c r="K1330" s="296"/>
      <c r="L1330" s="296"/>
      <c r="M1330" s="536">
        <v>1051059.4797048888</v>
      </c>
      <c r="N1330" s="530">
        <v>1088491.7643907997</v>
      </c>
      <c r="O1330" s="537">
        <v>1106643.2232086745</v>
      </c>
    </row>
    <row r="1331" spans="1:15">
      <c r="A1331" s="227">
        <v>1328</v>
      </c>
      <c r="B1331" s="530">
        <v>1047688.0189236458</v>
      </c>
      <c r="C1331" s="530">
        <v>1063377.7920893866</v>
      </c>
      <c r="D1331" s="531">
        <v>1105926.8367362916</v>
      </c>
      <c r="J1331" s="659">
        <v>1030113.8473424611</v>
      </c>
      <c r="K1331" s="296"/>
      <c r="L1331" s="296"/>
      <c r="M1331" s="536">
        <v>1041912.1779355316</v>
      </c>
      <c r="N1331" s="530">
        <v>1075893.5270169326</v>
      </c>
      <c r="O1331" s="537">
        <v>1116429.4261392325</v>
      </c>
    </row>
    <row r="1332" spans="1:15">
      <c r="A1332" s="227">
        <v>1329</v>
      </c>
      <c r="B1332" s="530">
        <v>1037200.9700449742</v>
      </c>
      <c r="C1332" s="530">
        <v>1088812.8082700106</v>
      </c>
      <c r="D1332" s="531">
        <v>1112844.6951233626</v>
      </c>
      <c r="J1332" s="659">
        <v>1019626.7984637895</v>
      </c>
      <c r="K1332" s="296"/>
      <c r="L1332" s="296"/>
      <c r="M1332" s="536">
        <v>1031943.4904294489</v>
      </c>
      <c r="N1332" s="530">
        <v>1101328.5431975566</v>
      </c>
      <c r="O1332" s="537">
        <v>1123347.2845263034</v>
      </c>
    </row>
    <row r="1333" spans="1:15">
      <c r="A1333" s="227">
        <v>1330</v>
      </c>
      <c r="B1333" s="530">
        <v>1049408.927873034</v>
      </c>
      <c r="C1333" s="530">
        <v>1079863.7984127954</v>
      </c>
      <c r="D1333" s="531">
        <v>1112557.3371998854</v>
      </c>
      <c r="J1333" s="659">
        <v>1031834.7562918494</v>
      </c>
      <c r="K1333" s="296"/>
      <c r="L1333" s="296"/>
      <c r="M1333" s="536">
        <v>1045764.0982324276</v>
      </c>
      <c r="N1333" s="530">
        <v>1092379.5333403414</v>
      </c>
      <c r="O1333" s="537">
        <v>1123059.9266028262</v>
      </c>
    </row>
    <row r="1334" spans="1:15">
      <c r="A1334" s="227">
        <v>1331</v>
      </c>
      <c r="B1334" s="530">
        <v>1078805.694315912</v>
      </c>
      <c r="C1334" s="530">
        <v>1053897.9260460651</v>
      </c>
      <c r="D1334" s="531">
        <v>1110419.3870715396</v>
      </c>
      <c r="J1334" s="659">
        <v>1061231.5227347272</v>
      </c>
      <c r="K1334" s="296"/>
      <c r="L1334" s="296"/>
      <c r="M1334" s="536">
        <v>1061514.5976502229</v>
      </c>
      <c r="N1334" s="530">
        <v>1066413.6609736111</v>
      </c>
      <c r="O1334" s="537">
        <v>1120921.9764744805</v>
      </c>
    </row>
    <row r="1335" spans="1:15">
      <c r="A1335" s="227">
        <v>1332</v>
      </c>
      <c r="B1335" s="530">
        <v>1053553.0612467823</v>
      </c>
      <c r="C1335" s="530">
        <v>1079621.441124493</v>
      </c>
      <c r="D1335" s="531">
        <v>1119033.2330437859</v>
      </c>
      <c r="J1335" s="659">
        <v>1035978.8896655976</v>
      </c>
      <c r="K1335" s="296"/>
      <c r="L1335" s="296"/>
      <c r="M1335" s="536">
        <v>1042026.3648207032</v>
      </c>
      <c r="N1335" s="530">
        <v>1092137.176052039</v>
      </c>
      <c r="O1335" s="537">
        <v>1129535.8224467267</v>
      </c>
    </row>
    <row r="1336" spans="1:15">
      <c r="A1336" s="227">
        <v>1333</v>
      </c>
      <c r="B1336" s="530">
        <v>1058111.7063673958</v>
      </c>
      <c r="C1336" s="530">
        <v>1089134.7416974737</v>
      </c>
      <c r="D1336" s="531">
        <v>1124736.2274823461</v>
      </c>
      <c r="J1336" s="659">
        <v>1076787.3627256036</v>
      </c>
      <c r="K1336" s="296"/>
      <c r="L1336" s="296"/>
      <c r="M1336" s="536">
        <v>1024052.4423498703</v>
      </c>
      <c r="N1336" s="530">
        <v>1101650.4766250197</v>
      </c>
      <c r="O1336" s="537">
        <v>1135238.8168852869</v>
      </c>
    </row>
    <row r="1337" spans="1:15">
      <c r="A1337" s="227">
        <v>1334</v>
      </c>
      <c r="B1337" s="530">
        <v>1076355.4586057344</v>
      </c>
      <c r="C1337" s="530">
        <v>1073716.3398177058</v>
      </c>
      <c r="D1337" s="531">
        <v>1101504.2308292678</v>
      </c>
      <c r="J1337" s="659">
        <v>1058781.2870245497</v>
      </c>
      <c r="K1337" s="296"/>
      <c r="L1337" s="296"/>
      <c r="M1337" s="536">
        <v>1045661.2066303085</v>
      </c>
      <c r="N1337" s="530">
        <v>1086232.0747452518</v>
      </c>
      <c r="O1337" s="537">
        <v>1112006.8202322086</v>
      </c>
    </row>
    <row r="1338" spans="1:15">
      <c r="A1338" s="227">
        <v>1335</v>
      </c>
      <c r="B1338" s="530">
        <v>1052186.2381586607</v>
      </c>
      <c r="C1338" s="530">
        <v>1083920.5658202984</v>
      </c>
      <c r="D1338" s="531">
        <v>1084222.4553292389</v>
      </c>
      <c r="J1338" s="659">
        <v>1034612.066577476</v>
      </c>
      <c r="K1338" s="296"/>
      <c r="L1338" s="296"/>
      <c r="M1338" s="536">
        <v>1041639.0809691157</v>
      </c>
      <c r="N1338" s="530">
        <v>1096436.3007478444</v>
      </c>
      <c r="O1338" s="537">
        <v>1094725.0447321797</v>
      </c>
    </row>
    <row r="1339" spans="1:15">
      <c r="A1339" s="227">
        <v>1336</v>
      </c>
      <c r="B1339" s="530">
        <v>1065223.2655298202</v>
      </c>
      <c r="C1339" s="530">
        <v>1090777.8960261431</v>
      </c>
      <c r="D1339" s="531">
        <v>1098823.9546106888</v>
      </c>
      <c r="J1339" s="659">
        <v>1047649.0939486355</v>
      </c>
      <c r="K1339" s="296"/>
      <c r="L1339" s="296"/>
      <c r="M1339" s="536">
        <v>1045890.1026291248</v>
      </c>
      <c r="N1339" s="530">
        <v>1103293.6309536891</v>
      </c>
      <c r="O1339" s="537">
        <v>1109326.5440136297</v>
      </c>
    </row>
    <row r="1340" spans="1:15">
      <c r="A1340" s="227">
        <v>1337</v>
      </c>
      <c r="B1340" s="530">
        <v>1039936.2084773458</v>
      </c>
      <c r="C1340" s="530">
        <v>1092855.4014220079</v>
      </c>
      <c r="D1340" s="531">
        <v>1086620.62759904</v>
      </c>
      <c r="J1340" s="659">
        <v>1022362.036896161</v>
      </c>
      <c r="K1340" s="296"/>
      <c r="L1340" s="296"/>
      <c r="M1340" s="536">
        <v>1034938.9018971921</v>
      </c>
      <c r="N1340" s="530">
        <v>1105371.1363495539</v>
      </c>
      <c r="O1340" s="537">
        <v>1097123.2170019809</v>
      </c>
    </row>
    <row r="1341" spans="1:15">
      <c r="A1341" s="227">
        <v>1338</v>
      </c>
      <c r="B1341" s="530">
        <v>1080564.914761615</v>
      </c>
      <c r="C1341" s="530">
        <v>1066393.5908564806</v>
      </c>
      <c r="D1341" s="531">
        <v>1105799.9365252063</v>
      </c>
      <c r="J1341" s="659">
        <v>1062990.7431804303</v>
      </c>
      <c r="K1341" s="296"/>
      <c r="L1341" s="296"/>
      <c r="M1341" s="536">
        <v>1045514.4452124983</v>
      </c>
      <c r="N1341" s="530">
        <v>1078909.3257840266</v>
      </c>
      <c r="O1341" s="537">
        <v>1116302.5259281471</v>
      </c>
    </row>
    <row r="1342" spans="1:15">
      <c r="A1342" s="227">
        <v>1339</v>
      </c>
      <c r="B1342" s="530">
        <v>1051356.3239095882</v>
      </c>
      <c r="C1342" s="530">
        <v>1056475.1613254354</v>
      </c>
      <c r="D1342" s="531">
        <v>1093666.3037232335</v>
      </c>
      <c r="J1342" s="659">
        <v>1033782.1523284033</v>
      </c>
      <c r="K1342" s="296"/>
      <c r="L1342" s="296"/>
      <c r="M1342" s="536">
        <v>1058525.1155653638</v>
      </c>
      <c r="N1342" s="530">
        <v>1068990.8962529814</v>
      </c>
      <c r="O1342" s="537">
        <v>1104168.8931261743</v>
      </c>
    </row>
    <row r="1343" spans="1:15">
      <c r="A1343" s="227">
        <v>1340</v>
      </c>
      <c r="B1343" s="530">
        <v>1079283.1441864187</v>
      </c>
      <c r="C1343" s="530">
        <v>1067060.9417950218</v>
      </c>
      <c r="D1343" s="531">
        <v>1112446.5278499818</v>
      </c>
      <c r="J1343" s="659">
        <v>1061708.972605234</v>
      </c>
      <c r="K1343" s="296"/>
      <c r="L1343" s="296"/>
      <c r="M1343" s="536">
        <v>1033053.4686193313</v>
      </c>
      <c r="N1343" s="530">
        <v>1079576.6767225678</v>
      </c>
      <c r="O1343" s="537">
        <v>1122949.1172529226</v>
      </c>
    </row>
    <row r="1344" spans="1:15">
      <c r="A1344" s="227">
        <v>1341</v>
      </c>
      <c r="B1344" s="530">
        <v>1058111.7063673958</v>
      </c>
      <c r="C1344" s="530">
        <v>1067270.6766226629</v>
      </c>
      <c r="D1344" s="531">
        <v>1134185.9305800691</v>
      </c>
      <c r="J1344" s="659">
        <v>1151458.0483245938</v>
      </c>
      <c r="K1344" s="296"/>
      <c r="L1344" s="296"/>
      <c r="M1344" s="536">
        <v>1046492.7158424209</v>
      </c>
      <c r="N1344" s="530">
        <v>1079786.4115502089</v>
      </c>
      <c r="O1344" s="537">
        <v>1144688.5199830099</v>
      </c>
    </row>
    <row r="1345" spans="1:15">
      <c r="A1345" s="227">
        <v>1342</v>
      </c>
      <c r="B1345" s="530">
        <v>1075486.4901518899</v>
      </c>
      <c r="C1345" s="530">
        <v>1069203.8750023704</v>
      </c>
      <c r="D1345" s="531">
        <v>1130459.8191518052</v>
      </c>
      <c r="J1345" s="659">
        <v>1057912.3185707051</v>
      </c>
      <c r="K1345" s="296"/>
      <c r="L1345" s="296"/>
      <c r="M1345" s="536">
        <v>1033699.127619123</v>
      </c>
      <c r="N1345" s="530">
        <v>1081719.6099299164</v>
      </c>
      <c r="O1345" s="537">
        <v>1140962.4085547461</v>
      </c>
    </row>
    <row r="1346" spans="1:15">
      <c r="A1346" s="227">
        <v>1343</v>
      </c>
      <c r="B1346" s="530">
        <v>1055179.2169672137</v>
      </c>
      <c r="C1346" s="530">
        <v>1076074.6394182816</v>
      </c>
      <c r="D1346" s="531">
        <v>1115667.2791484729</v>
      </c>
      <c r="J1346" s="659">
        <v>1037605.0453860289</v>
      </c>
      <c r="K1346" s="296"/>
      <c r="L1346" s="296"/>
      <c r="M1346" s="536">
        <v>1043330.7698731693</v>
      </c>
      <c r="N1346" s="530">
        <v>1088590.3743458276</v>
      </c>
      <c r="O1346" s="537">
        <v>1126169.8685514138</v>
      </c>
    </row>
    <row r="1347" spans="1:15">
      <c r="A1347" s="227">
        <v>1344</v>
      </c>
      <c r="B1347" s="530">
        <v>1066749.2398452857</v>
      </c>
      <c r="C1347" s="530">
        <v>1081177.090932867</v>
      </c>
      <c r="D1347" s="531">
        <v>1093653.7617958304</v>
      </c>
      <c r="J1347" s="659">
        <v>1049175.0682641009</v>
      </c>
      <c r="K1347" s="296"/>
      <c r="L1347" s="296"/>
      <c r="M1347" s="536">
        <v>1035919.516531483</v>
      </c>
      <c r="N1347" s="530">
        <v>1093692.825860413</v>
      </c>
      <c r="O1347" s="537">
        <v>1104156.3511987713</v>
      </c>
    </row>
    <row r="1348" spans="1:15">
      <c r="A1348" s="227">
        <v>1345</v>
      </c>
      <c r="B1348" s="530">
        <v>1064483.8081859839</v>
      </c>
      <c r="C1348" s="530">
        <v>1059799.6573864967</v>
      </c>
      <c r="D1348" s="531">
        <v>1089149.49427269</v>
      </c>
      <c r="J1348" s="659">
        <v>1046909.6366047992</v>
      </c>
      <c r="K1348" s="296"/>
      <c r="L1348" s="296"/>
      <c r="M1348" s="536">
        <v>1038270.0380184301</v>
      </c>
      <c r="N1348" s="530">
        <v>1072315.3923140427</v>
      </c>
      <c r="O1348" s="537">
        <v>1099652.0836756309</v>
      </c>
    </row>
    <row r="1349" spans="1:15">
      <c r="A1349" s="227">
        <v>1346</v>
      </c>
      <c r="B1349" s="530">
        <v>1063897.5665718261</v>
      </c>
      <c r="C1349" s="530">
        <v>1094667.866546789</v>
      </c>
      <c r="D1349" s="531">
        <v>1113032.1160478999</v>
      </c>
      <c r="J1349" s="659">
        <v>1046323.3949906414</v>
      </c>
      <c r="K1349" s="296"/>
      <c r="L1349" s="296"/>
      <c r="M1349" s="536">
        <v>1019991.2771670903</v>
      </c>
      <c r="N1349" s="530">
        <v>1107183.601474335</v>
      </c>
      <c r="O1349" s="537">
        <v>1123534.7054508408</v>
      </c>
    </row>
    <row r="1350" spans="1:15">
      <c r="A1350" s="227">
        <v>1347</v>
      </c>
      <c r="B1350" s="530">
        <v>1061040.455278567</v>
      </c>
      <c r="C1350" s="530">
        <v>1080154.9222568513</v>
      </c>
      <c r="D1350" s="531">
        <v>1110283.8249931221</v>
      </c>
      <c r="J1350" s="659">
        <v>1043466.2836973823</v>
      </c>
      <c r="K1350" s="296"/>
      <c r="L1350" s="296"/>
      <c r="M1350" s="536">
        <v>1042915.9350057119</v>
      </c>
      <c r="N1350" s="530">
        <v>1092670.6571843973</v>
      </c>
      <c r="O1350" s="537">
        <v>1120786.414396063</v>
      </c>
    </row>
    <row r="1351" spans="1:15">
      <c r="A1351" s="227">
        <v>1348</v>
      </c>
      <c r="B1351" s="530">
        <v>1052186.3841936688</v>
      </c>
      <c r="C1351" s="530">
        <v>1067740.2828093737</v>
      </c>
      <c r="D1351" s="531">
        <v>1120570.6881208646</v>
      </c>
      <c r="J1351" s="659">
        <v>1034612.2126124841</v>
      </c>
      <c r="K1351" s="296"/>
      <c r="L1351" s="296"/>
      <c r="M1351" s="536">
        <v>1034790.1638087003</v>
      </c>
      <c r="N1351" s="530">
        <v>1080256.0177369197</v>
      </c>
      <c r="O1351" s="537">
        <v>1131073.2775238054</v>
      </c>
    </row>
    <row r="1352" spans="1:15">
      <c r="A1352" s="227">
        <v>1349</v>
      </c>
      <c r="B1352" s="530">
        <v>1051564.9128168491</v>
      </c>
      <c r="C1352" s="530">
        <v>1070823.839483951</v>
      </c>
      <c r="D1352" s="531">
        <v>1134726.5567155739</v>
      </c>
      <c r="J1352" s="659">
        <v>1033990.7412356643</v>
      </c>
      <c r="K1352" s="296"/>
      <c r="L1352" s="296"/>
      <c r="M1352" s="536">
        <v>1043935.8081140734</v>
      </c>
      <c r="N1352" s="530">
        <v>1083339.574411497</v>
      </c>
      <c r="O1352" s="537">
        <v>1145229.1461185147</v>
      </c>
    </row>
    <row r="1353" spans="1:15">
      <c r="A1353" s="227">
        <v>1350</v>
      </c>
      <c r="B1353" s="530">
        <v>1061373.2807702462</v>
      </c>
      <c r="C1353" s="530">
        <v>1092739.8163580131</v>
      </c>
      <c r="D1353" s="531">
        <v>1101978.6705987966</v>
      </c>
      <c r="J1353" s="659">
        <v>1043799.1091890614</v>
      </c>
      <c r="K1353" s="296"/>
      <c r="L1353" s="296"/>
      <c r="M1353" s="536">
        <v>1024507.7891278542</v>
      </c>
      <c r="N1353" s="530">
        <v>1105255.5512855591</v>
      </c>
      <c r="O1353" s="537">
        <v>1112481.2600017374</v>
      </c>
    </row>
    <row r="1354" spans="1:15">
      <c r="A1354" s="227">
        <v>1351</v>
      </c>
      <c r="B1354" s="530">
        <v>1058111.7063673958</v>
      </c>
      <c r="C1354" s="530">
        <v>1094101.5444936582</v>
      </c>
      <c r="D1354" s="531">
        <v>1132707.2509092668</v>
      </c>
      <c r="J1354" s="659">
        <v>1071514.9899088321</v>
      </c>
      <c r="K1354" s="296"/>
      <c r="L1354" s="296"/>
      <c r="M1354" s="536">
        <v>1039688.9974759829</v>
      </c>
      <c r="N1354" s="530">
        <v>1106617.2794212042</v>
      </c>
      <c r="O1354" s="537">
        <v>1143209.8403122076</v>
      </c>
    </row>
    <row r="1355" spans="1:15">
      <c r="A1355" s="227">
        <v>1352</v>
      </c>
      <c r="B1355" s="530">
        <v>1047152.629363103</v>
      </c>
      <c r="C1355" s="530">
        <v>1083437.1783316857</v>
      </c>
      <c r="D1355" s="531">
        <v>1101314.7857964502</v>
      </c>
      <c r="J1355" s="659">
        <v>1029578.4577819182</v>
      </c>
      <c r="K1355" s="296"/>
      <c r="L1355" s="296"/>
      <c r="M1355" s="536">
        <v>1046351.3363055462</v>
      </c>
      <c r="N1355" s="530">
        <v>1095952.9132592317</v>
      </c>
      <c r="O1355" s="537">
        <v>1111817.375199391</v>
      </c>
    </row>
    <row r="1356" spans="1:15">
      <c r="A1356" s="227">
        <v>1353</v>
      </c>
      <c r="B1356" s="530">
        <v>1057871.5015031176</v>
      </c>
      <c r="C1356" s="530">
        <v>1116367.7520445525</v>
      </c>
      <c r="D1356" s="531">
        <v>1134659.0165820031</v>
      </c>
      <c r="J1356" s="659">
        <v>1040297.3299219329</v>
      </c>
      <c r="K1356" s="296"/>
      <c r="L1356" s="296"/>
      <c r="M1356" s="536">
        <v>1034777.8810884398</v>
      </c>
      <c r="N1356" s="530">
        <v>1128883.4869720985</v>
      </c>
      <c r="O1356" s="537">
        <v>1145161.6059849439</v>
      </c>
    </row>
    <row r="1357" spans="1:15">
      <c r="A1357" s="227">
        <v>1354</v>
      </c>
      <c r="B1357" s="530">
        <v>1046191.6469611521</v>
      </c>
      <c r="C1357" s="530">
        <v>1068121.3895002643</v>
      </c>
      <c r="D1357" s="531">
        <v>1094720.3106128126</v>
      </c>
      <c r="J1357" s="659">
        <v>1028617.4753799674</v>
      </c>
      <c r="K1357" s="296"/>
      <c r="L1357" s="296"/>
      <c r="M1357" s="536">
        <v>1054881.4471776374</v>
      </c>
      <c r="N1357" s="530">
        <v>1080637.1244278103</v>
      </c>
      <c r="O1357" s="537">
        <v>1105222.9000157535</v>
      </c>
    </row>
    <row r="1358" spans="1:15">
      <c r="A1358" s="227">
        <v>1355</v>
      </c>
      <c r="B1358" s="530">
        <v>1070170.4794844277</v>
      </c>
      <c r="C1358" s="530">
        <v>1067086.3148643323</v>
      </c>
      <c r="D1358" s="531">
        <v>1098047.9091862312</v>
      </c>
      <c r="J1358" s="659">
        <v>1052596.307903243</v>
      </c>
      <c r="K1358" s="296"/>
      <c r="L1358" s="296"/>
      <c r="M1358" s="536">
        <v>1048268.7973689631</v>
      </c>
      <c r="N1358" s="530">
        <v>1079602.0497918783</v>
      </c>
      <c r="O1358" s="537">
        <v>1108550.498589172</v>
      </c>
    </row>
    <row r="1359" spans="1:15">
      <c r="A1359" s="227">
        <v>1356</v>
      </c>
      <c r="B1359" s="530">
        <v>1078091.565446629</v>
      </c>
      <c r="C1359" s="530">
        <v>1068768.4455280756</v>
      </c>
      <c r="D1359" s="531">
        <v>1104699.8428300198</v>
      </c>
      <c r="J1359" s="659">
        <v>1060517.3938654442</v>
      </c>
      <c r="K1359" s="296"/>
      <c r="L1359" s="296"/>
      <c r="M1359" s="536">
        <v>1032148.041282032</v>
      </c>
      <c r="N1359" s="530">
        <v>1081284.1804556216</v>
      </c>
      <c r="O1359" s="537">
        <v>1115202.4322329606</v>
      </c>
    </row>
    <row r="1360" spans="1:15">
      <c r="A1360" s="227">
        <v>1357</v>
      </c>
      <c r="B1360" s="530">
        <v>1055517.7761232152</v>
      </c>
      <c r="C1360" s="530">
        <v>1062941.3849195968</v>
      </c>
      <c r="D1360" s="531">
        <v>1089571.8701147018</v>
      </c>
      <c r="J1360" s="659">
        <v>1037943.6045420305</v>
      </c>
      <c r="K1360" s="296"/>
      <c r="L1360" s="296"/>
      <c r="M1360" s="536">
        <v>1037457.4486598766</v>
      </c>
      <c r="N1360" s="530">
        <v>1075457.1198471428</v>
      </c>
      <c r="O1360" s="537">
        <v>1100074.4595176426</v>
      </c>
    </row>
    <row r="1361" spans="1:15">
      <c r="A1361" s="227">
        <v>1358</v>
      </c>
      <c r="B1361" s="530">
        <v>1056087.9523927027</v>
      </c>
      <c r="C1361" s="530">
        <v>1085958.0980806048</v>
      </c>
      <c r="D1361" s="531">
        <v>1094092.0138632455</v>
      </c>
      <c r="J1361" s="659">
        <v>1038513.780811518</v>
      </c>
      <c r="K1361" s="296"/>
      <c r="L1361" s="296"/>
      <c r="M1361" s="536">
        <v>1050743.0725093733</v>
      </c>
      <c r="N1361" s="530">
        <v>1098473.8330081508</v>
      </c>
      <c r="O1361" s="537">
        <v>1104594.6032661863</v>
      </c>
    </row>
    <row r="1362" spans="1:15">
      <c r="A1362" s="227">
        <v>1359</v>
      </c>
      <c r="B1362" s="530">
        <v>1060013.9581247002</v>
      </c>
      <c r="C1362" s="530">
        <v>1085231.2048309753</v>
      </c>
      <c r="D1362" s="531">
        <v>1099956.0837596226</v>
      </c>
      <c r="J1362" s="659">
        <v>1042439.7865435155</v>
      </c>
      <c r="K1362" s="296"/>
      <c r="L1362" s="296"/>
      <c r="M1362" s="536">
        <v>1028926.0517931135</v>
      </c>
      <c r="N1362" s="530">
        <v>1097746.9397585213</v>
      </c>
      <c r="O1362" s="537">
        <v>1110458.6731625635</v>
      </c>
    </row>
    <row r="1363" spans="1:15">
      <c r="A1363" s="227">
        <v>1360</v>
      </c>
      <c r="B1363" s="530">
        <v>1049554.6820769575</v>
      </c>
      <c r="C1363" s="530">
        <v>1101710.3675080622</v>
      </c>
      <c r="D1363" s="531">
        <v>1117724.9718922845</v>
      </c>
      <c r="J1363" s="659">
        <v>1031980.5104957728</v>
      </c>
      <c r="K1363" s="296"/>
      <c r="L1363" s="296"/>
      <c r="M1363" s="536">
        <v>1055834.5643640093</v>
      </c>
      <c r="N1363" s="530">
        <v>1114226.1024356082</v>
      </c>
      <c r="O1363" s="537">
        <v>1128227.5612952253</v>
      </c>
    </row>
    <row r="1364" spans="1:15">
      <c r="A1364" s="227">
        <v>1361</v>
      </c>
      <c r="B1364" s="530">
        <v>1058111.7063673958</v>
      </c>
      <c r="C1364" s="530">
        <v>1074515.8665904852</v>
      </c>
      <c r="D1364" s="531">
        <v>1086602.9722120031</v>
      </c>
      <c r="J1364" s="659">
        <v>1072713.8766771078</v>
      </c>
      <c r="K1364" s="296"/>
      <c r="L1364" s="296"/>
      <c r="M1364" s="536">
        <v>1031653.8229699943</v>
      </c>
      <c r="N1364" s="530">
        <v>1087031.6015180312</v>
      </c>
      <c r="O1364" s="537">
        <v>1097105.5616149439</v>
      </c>
    </row>
    <row r="1365" spans="1:15">
      <c r="A1365" s="227">
        <v>1362</v>
      </c>
      <c r="B1365" s="530">
        <v>1042366.8682378475</v>
      </c>
      <c r="C1365" s="530">
        <v>1091776.1391079156</v>
      </c>
      <c r="D1365" s="531">
        <v>1119632.1319354919</v>
      </c>
      <c r="J1365" s="659">
        <v>1024792.6966566627</v>
      </c>
      <c r="K1365" s="296"/>
      <c r="L1365" s="296"/>
      <c r="M1365" s="536">
        <v>1052370.3264047145</v>
      </c>
      <c r="N1365" s="530">
        <v>1104291.8740354616</v>
      </c>
      <c r="O1365" s="537">
        <v>1130134.7213384327</v>
      </c>
    </row>
    <row r="1366" spans="1:15">
      <c r="A1366" s="227">
        <v>1363</v>
      </c>
      <c r="B1366" s="530">
        <v>1051509.1855107276</v>
      </c>
      <c r="C1366" s="530">
        <v>1089692.1370057084</v>
      </c>
      <c r="D1366" s="531">
        <v>1086417.9226135889</v>
      </c>
      <c r="J1366" s="659">
        <v>1033935.013929543</v>
      </c>
      <c r="K1366" s="296"/>
      <c r="L1366" s="296"/>
      <c r="M1366" s="536">
        <v>1026118.6162297191</v>
      </c>
      <c r="N1366" s="530">
        <v>1102207.8719332544</v>
      </c>
      <c r="O1366" s="537">
        <v>1096920.5120165297</v>
      </c>
    </row>
    <row r="1367" spans="1:15">
      <c r="A1367" s="227">
        <v>1364</v>
      </c>
      <c r="B1367" s="530">
        <v>1058111.7063673958</v>
      </c>
      <c r="C1367" s="530">
        <v>1074693.0974231684</v>
      </c>
      <c r="D1367" s="531">
        <v>1097978.6464357988</v>
      </c>
      <c r="J1367" s="659">
        <v>1063566.5356167115</v>
      </c>
      <c r="K1367" s="296"/>
      <c r="L1367" s="296"/>
      <c r="M1367" s="536">
        <v>1023671.7560984981</v>
      </c>
      <c r="N1367" s="530">
        <v>1087208.8323507144</v>
      </c>
      <c r="O1367" s="537">
        <v>1108481.2358387397</v>
      </c>
    </row>
    <row r="1368" spans="1:15">
      <c r="A1368" s="227">
        <v>1365</v>
      </c>
      <c r="B1368" s="530">
        <v>1067064.2701801138</v>
      </c>
      <c r="C1368" s="530">
        <v>1073031.9354002432</v>
      </c>
      <c r="D1368" s="531">
        <v>1104942.1112863303</v>
      </c>
      <c r="J1368" s="659">
        <v>1049490.0985989291</v>
      </c>
      <c r="K1368" s="296"/>
      <c r="L1368" s="296"/>
      <c r="M1368" s="536">
        <v>1039131.7170405517</v>
      </c>
      <c r="N1368" s="530">
        <v>1085547.6703277892</v>
      </c>
      <c r="O1368" s="537">
        <v>1115444.7006892711</v>
      </c>
    </row>
    <row r="1369" spans="1:15">
      <c r="A1369" s="227">
        <v>1366</v>
      </c>
      <c r="B1369" s="530">
        <v>1058111.7063673958</v>
      </c>
      <c r="C1369" s="530">
        <v>1083064.7106207942</v>
      </c>
      <c r="D1369" s="531">
        <v>1120930.7781153426</v>
      </c>
      <c r="J1369" s="659">
        <v>1106431.7124514631</v>
      </c>
      <c r="K1369" s="296"/>
      <c r="L1369" s="296"/>
      <c r="M1369" s="536">
        <v>1058778.0819520513</v>
      </c>
      <c r="N1369" s="530">
        <v>1095580.4455483402</v>
      </c>
      <c r="O1369" s="537">
        <v>1131433.3675182834</v>
      </c>
    </row>
    <row r="1370" spans="1:15">
      <c r="A1370" s="227">
        <v>1367</v>
      </c>
      <c r="B1370" s="530">
        <v>1057184.9775301248</v>
      </c>
      <c r="C1370" s="530">
        <v>1075728.6622523461</v>
      </c>
      <c r="D1370" s="531">
        <v>1108861.4480599195</v>
      </c>
      <c r="J1370" s="659">
        <v>1039610.8059489401</v>
      </c>
      <c r="K1370" s="296"/>
      <c r="L1370" s="296"/>
      <c r="M1370" s="536">
        <v>1045569.3987767061</v>
      </c>
      <c r="N1370" s="530">
        <v>1088244.3971798921</v>
      </c>
      <c r="O1370" s="537">
        <v>1119364.0374628603</v>
      </c>
    </row>
    <row r="1371" spans="1:15">
      <c r="A1371" s="227">
        <v>1368</v>
      </c>
      <c r="B1371" s="530">
        <v>1050795.1947791083</v>
      </c>
      <c r="C1371" s="530">
        <v>1085573.5630189499</v>
      </c>
      <c r="D1371" s="531">
        <v>1118780.1434442704</v>
      </c>
      <c r="J1371" s="659">
        <v>1033221.0231979237</v>
      </c>
      <c r="K1371" s="296"/>
      <c r="L1371" s="296"/>
      <c r="M1371" s="536">
        <v>1048038.0459156035</v>
      </c>
      <c r="N1371" s="530">
        <v>1098089.2979464959</v>
      </c>
      <c r="O1371" s="537">
        <v>1129282.7328472112</v>
      </c>
    </row>
    <row r="1372" spans="1:15">
      <c r="A1372" s="227">
        <v>1369</v>
      </c>
      <c r="B1372" s="530">
        <v>1045090.3021452464</v>
      </c>
      <c r="C1372" s="530">
        <v>1083276.5193175767</v>
      </c>
      <c r="D1372" s="531">
        <v>1094734.2039659116</v>
      </c>
      <c r="J1372" s="659">
        <v>1027516.1305640617</v>
      </c>
      <c r="K1372" s="296"/>
      <c r="L1372" s="296"/>
      <c r="M1372" s="536">
        <v>1033272.9414563067</v>
      </c>
      <c r="N1372" s="530">
        <v>1095792.2542451227</v>
      </c>
      <c r="O1372" s="537">
        <v>1105236.7933688525</v>
      </c>
    </row>
    <row r="1373" spans="1:15">
      <c r="A1373" s="227">
        <v>1370</v>
      </c>
      <c r="B1373" s="530">
        <v>1055953.8864671628</v>
      </c>
      <c r="C1373" s="530">
        <v>1075460.7795657176</v>
      </c>
      <c r="D1373" s="531">
        <v>1104279.307048199</v>
      </c>
      <c r="J1373" s="659">
        <v>1038379.714885978</v>
      </c>
      <c r="K1373" s="296"/>
      <c r="L1373" s="296"/>
      <c r="M1373" s="536">
        <v>1055076.2519646073</v>
      </c>
      <c r="N1373" s="530">
        <v>1087976.5144932636</v>
      </c>
      <c r="O1373" s="537">
        <v>1114781.8964511398</v>
      </c>
    </row>
    <row r="1374" spans="1:15">
      <c r="A1374" s="227">
        <v>1371</v>
      </c>
      <c r="B1374" s="530">
        <v>1069357.1083678098</v>
      </c>
      <c r="C1374" s="530">
        <v>1077685.8766871635</v>
      </c>
      <c r="D1374" s="531">
        <v>1103147.3060530147</v>
      </c>
      <c r="J1374" s="659">
        <v>1051782.9367866251</v>
      </c>
      <c r="K1374" s="296"/>
      <c r="L1374" s="296"/>
      <c r="M1374" s="536">
        <v>1051443.6036163275</v>
      </c>
      <c r="N1374" s="530">
        <v>1090201.6116147095</v>
      </c>
      <c r="O1374" s="537">
        <v>1113649.8954559555</v>
      </c>
    </row>
    <row r="1375" spans="1:15">
      <c r="A1375" s="227">
        <v>1372</v>
      </c>
      <c r="B1375" s="530">
        <v>1066523.3855168021</v>
      </c>
      <c r="C1375" s="530">
        <v>1065576.0960460645</v>
      </c>
      <c r="D1375" s="531">
        <v>1088693.1495090397</v>
      </c>
      <c r="J1375" s="659">
        <v>1048949.2139356174</v>
      </c>
      <c r="K1375" s="296"/>
      <c r="L1375" s="296"/>
      <c r="M1375" s="536">
        <v>1060373.0352435068</v>
      </c>
      <c r="N1375" s="530">
        <v>1078091.8309736105</v>
      </c>
      <c r="O1375" s="537">
        <v>1099195.7389119805</v>
      </c>
    </row>
    <row r="1376" spans="1:15">
      <c r="A1376" s="227">
        <v>1373</v>
      </c>
      <c r="B1376" s="530">
        <v>1072312.4998644576</v>
      </c>
      <c r="C1376" s="530">
        <v>1086613.1760835128</v>
      </c>
      <c r="D1376" s="531">
        <v>1109934.2077384568</v>
      </c>
      <c r="J1376" s="659">
        <v>1054738.3282832729</v>
      </c>
      <c r="K1376" s="296"/>
      <c r="L1376" s="296"/>
      <c r="M1376" s="536">
        <v>1034728.3493690608</v>
      </c>
      <c r="N1376" s="530">
        <v>1099128.9110110588</v>
      </c>
      <c r="O1376" s="537">
        <v>1120436.7971413976</v>
      </c>
    </row>
    <row r="1377" spans="1:15">
      <c r="A1377" s="227">
        <v>1374</v>
      </c>
      <c r="B1377" s="530">
        <v>1063174.8002073418</v>
      </c>
      <c r="C1377" s="530">
        <v>1064103.8598886339</v>
      </c>
      <c r="D1377" s="531">
        <v>1114622.192398109</v>
      </c>
      <c r="J1377" s="659">
        <v>1045600.6286261571</v>
      </c>
      <c r="K1377" s="296"/>
      <c r="L1377" s="296"/>
      <c r="M1377" s="536">
        <v>1033070.1172092961</v>
      </c>
      <c r="N1377" s="530">
        <v>1076619.5948161799</v>
      </c>
      <c r="O1377" s="537">
        <v>1125124.7818010498</v>
      </c>
    </row>
    <row r="1378" spans="1:15">
      <c r="A1378" s="227">
        <v>1375</v>
      </c>
      <c r="B1378" s="530">
        <v>1059685.5126008277</v>
      </c>
      <c r="C1378" s="530">
        <v>1084078.8507388523</v>
      </c>
      <c r="D1378" s="531">
        <v>1121224.9067155642</v>
      </c>
      <c r="J1378" s="659">
        <v>1042111.341019643</v>
      </c>
      <c r="K1378" s="296"/>
      <c r="L1378" s="296"/>
      <c r="M1378" s="536">
        <v>1063697.9767240668</v>
      </c>
      <c r="N1378" s="530">
        <v>1096594.5856663983</v>
      </c>
      <c r="O1378" s="537">
        <v>1131727.496118505</v>
      </c>
    </row>
    <row r="1379" spans="1:15">
      <c r="A1379" s="227">
        <v>1376</v>
      </c>
      <c r="B1379" s="530">
        <v>1052243.5683163295</v>
      </c>
      <c r="C1379" s="530">
        <v>1069422.9690766672</v>
      </c>
      <c r="D1379" s="531">
        <v>1099265.6950518761</v>
      </c>
      <c r="J1379" s="659">
        <v>1034669.3967351448</v>
      </c>
      <c r="K1379" s="296"/>
      <c r="L1379" s="296"/>
      <c r="M1379" s="536">
        <v>1036552.0826752537</v>
      </c>
      <c r="N1379" s="530">
        <v>1081938.7040042132</v>
      </c>
      <c r="O1379" s="537">
        <v>1109768.284454817</v>
      </c>
    </row>
    <row r="1380" spans="1:15">
      <c r="A1380" s="227">
        <v>1377</v>
      </c>
      <c r="B1380" s="530">
        <v>1045820.5519968737</v>
      </c>
      <c r="C1380" s="530">
        <v>1085319.9802151015</v>
      </c>
      <c r="D1380" s="531">
        <v>1118130.9464964431</v>
      </c>
      <c r="J1380" s="659">
        <v>1028246.380415689</v>
      </c>
      <c r="K1380" s="296"/>
      <c r="L1380" s="296"/>
      <c r="M1380" s="536">
        <v>1059826.1440667449</v>
      </c>
      <c r="N1380" s="530">
        <v>1097835.7151426475</v>
      </c>
      <c r="O1380" s="537">
        <v>1128633.5358993839</v>
      </c>
    </row>
    <row r="1381" spans="1:15">
      <c r="A1381" s="227">
        <v>1378</v>
      </c>
      <c r="B1381" s="530">
        <v>1053770.016132632</v>
      </c>
      <c r="C1381" s="530">
        <v>1059291.6597123698</v>
      </c>
      <c r="D1381" s="531">
        <v>1113330.7628070079</v>
      </c>
      <c r="J1381" s="659">
        <v>1036195.8445514473</v>
      </c>
      <c r="K1381" s="296"/>
      <c r="L1381" s="296"/>
      <c r="M1381" s="536">
        <v>1072007.5887625697</v>
      </c>
      <c r="N1381" s="530">
        <v>1071807.3946399158</v>
      </c>
      <c r="O1381" s="537">
        <v>1123833.3522099487</v>
      </c>
    </row>
    <row r="1382" spans="1:15">
      <c r="A1382" s="227">
        <v>1379</v>
      </c>
      <c r="B1382" s="530">
        <v>1046493.6425822534</v>
      </c>
      <c r="C1382" s="530">
        <v>1066087.7959940406</v>
      </c>
      <c r="D1382" s="531">
        <v>1100449.1654692546</v>
      </c>
      <c r="J1382" s="659">
        <v>1028919.4710010687</v>
      </c>
      <c r="K1382" s="296"/>
      <c r="L1382" s="296"/>
      <c r="M1382" s="536">
        <v>1055550.2352416222</v>
      </c>
      <c r="N1382" s="530">
        <v>1078603.5309215866</v>
      </c>
      <c r="O1382" s="537">
        <v>1110951.7548721954</v>
      </c>
    </row>
    <row r="1383" spans="1:15">
      <c r="A1383" s="227">
        <v>1380</v>
      </c>
      <c r="B1383" s="530">
        <v>1066823.4878106932</v>
      </c>
      <c r="C1383" s="530">
        <v>1072403.9400117686</v>
      </c>
      <c r="D1383" s="531">
        <v>1110130.8358018009</v>
      </c>
      <c r="J1383" s="659">
        <v>1049249.3162295085</v>
      </c>
      <c r="K1383" s="296"/>
      <c r="L1383" s="296"/>
      <c r="M1383" s="536">
        <v>1048671.6158176078</v>
      </c>
      <c r="N1383" s="530">
        <v>1084919.6749393146</v>
      </c>
      <c r="O1383" s="537">
        <v>1120633.4252047418</v>
      </c>
    </row>
    <row r="1384" spans="1:15">
      <c r="A1384" s="227">
        <v>1381</v>
      </c>
      <c r="B1384" s="530">
        <v>1046285.7280634094</v>
      </c>
      <c r="C1384" s="530">
        <v>1081966.1983298813</v>
      </c>
      <c r="D1384" s="531">
        <v>1112901.7197037826</v>
      </c>
      <c r="J1384" s="659">
        <v>1028711.5564822247</v>
      </c>
      <c r="K1384" s="296"/>
      <c r="L1384" s="296"/>
      <c r="M1384" s="536">
        <v>1035088.374384933</v>
      </c>
      <c r="N1384" s="530">
        <v>1094481.9332574273</v>
      </c>
      <c r="O1384" s="537">
        <v>1123404.3091067234</v>
      </c>
    </row>
    <row r="1385" spans="1:15">
      <c r="A1385" s="227">
        <v>1382</v>
      </c>
      <c r="B1385" s="530">
        <v>1061725.7262935147</v>
      </c>
      <c r="C1385" s="530">
        <v>1069044.541923892</v>
      </c>
      <c r="D1385" s="531">
        <v>1128614.7926068159</v>
      </c>
      <c r="J1385" s="659">
        <v>1044151.55471233</v>
      </c>
      <c r="K1385" s="296"/>
      <c r="L1385" s="296"/>
      <c r="M1385" s="536">
        <v>1045823.6429192065</v>
      </c>
      <c r="N1385" s="530">
        <v>1081560.276851438</v>
      </c>
      <c r="O1385" s="537">
        <v>1139117.3820097568</v>
      </c>
    </row>
    <row r="1386" spans="1:15">
      <c r="A1386" s="227">
        <v>1383</v>
      </c>
      <c r="B1386" s="530">
        <v>1064953.3024832413</v>
      </c>
      <c r="C1386" s="530">
        <v>1047354.1061747984</v>
      </c>
      <c r="D1386" s="531">
        <v>1096092.412686618</v>
      </c>
      <c r="J1386" s="659">
        <v>1047379.1309020566</v>
      </c>
      <c r="K1386" s="296"/>
      <c r="L1386" s="296"/>
      <c r="M1386" s="536">
        <v>1027614.5489675538</v>
      </c>
      <c r="N1386" s="530">
        <v>1059869.8411023444</v>
      </c>
      <c r="O1386" s="537">
        <v>1106595.0020895589</v>
      </c>
    </row>
    <row r="1387" spans="1:15">
      <c r="A1387" s="227">
        <v>1384</v>
      </c>
      <c r="B1387" s="530">
        <v>1049694.8931048461</v>
      </c>
      <c r="C1387" s="530">
        <v>1074599.5047244083</v>
      </c>
      <c r="D1387" s="531">
        <v>1112252.1052702873</v>
      </c>
      <c r="J1387" s="659">
        <v>1032120.7215236615</v>
      </c>
      <c r="K1387" s="296"/>
      <c r="L1387" s="296"/>
      <c r="M1387" s="536">
        <v>1038293.9587919096</v>
      </c>
      <c r="N1387" s="530">
        <v>1087115.2396519543</v>
      </c>
      <c r="O1387" s="537">
        <v>1122754.6946732281</v>
      </c>
    </row>
    <row r="1388" spans="1:15">
      <c r="A1388" s="227">
        <v>1385</v>
      </c>
      <c r="B1388" s="530">
        <v>1064028.2714227475</v>
      </c>
      <c r="C1388" s="530">
        <v>1071482.4516224742</v>
      </c>
      <c r="D1388" s="531">
        <v>1126655.0878834075</v>
      </c>
      <c r="J1388" s="659">
        <v>1046454.0998415628</v>
      </c>
      <c r="K1388" s="296"/>
      <c r="L1388" s="296"/>
      <c r="M1388" s="536">
        <v>1057998.0869497496</v>
      </c>
      <c r="N1388" s="530">
        <v>1083998.1865500202</v>
      </c>
      <c r="O1388" s="537">
        <v>1137157.6772863483</v>
      </c>
    </row>
    <row r="1389" spans="1:15">
      <c r="A1389" s="227">
        <v>1386</v>
      </c>
      <c r="B1389" s="530">
        <v>1049581.2055857657</v>
      </c>
      <c r="C1389" s="530">
        <v>1048340.9207420803</v>
      </c>
      <c r="D1389" s="531">
        <v>1126374.0180685329</v>
      </c>
      <c r="J1389" s="659">
        <v>1032007.0340045808</v>
      </c>
      <c r="K1389" s="296"/>
      <c r="L1389" s="296"/>
      <c r="M1389" s="536">
        <v>1023361.8626730193</v>
      </c>
      <c r="N1389" s="530">
        <v>1060856.6556696263</v>
      </c>
      <c r="O1389" s="537">
        <v>1136876.6074714737</v>
      </c>
    </row>
    <row r="1390" spans="1:15">
      <c r="A1390" s="227">
        <v>1387</v>
      </c>
      <c r="B1390" s="530">
        <v>1062586.6254209608</v>
      </c>
      <c r="C1390" s="530">
        <v>1090241.0383249954</v>
      </c>
      <c r="D1390" s="531">
        <v>1103140.0687744317</v>
      </c>
      <c r="J1390" s="659">
        <v>1045012.4538397761</v>
      </c>
      <c r="K1390" s="296"/>
      <c r="L1390" s="296"/>
      <c r="M1390" s="536">
        <v>1035279.5714003575</v>
      </c>
      <c r="N1390" s="530">
        <v>1102756.7732525414</v>
      </c>
      <c r="O1390" s="537">
        <v>1113642.6581773725</v>
      </c>
    </row>
    <row r="1391" spans="1:15">
      <c r="A1391" s="227">
        <v>1388</v>
      </c>
      <c r="B1391" s="530">
        <v>1041684.7001939822</v>
      </c>
      <c r="C1391" s="530">
        <v>1059138.7954593881</v>
      </c>
      <c r="D1391" s="531">
        <v>1098481.7262187253</v>
      </c>
      <c r="J1391" s="659">
        <v>1024110.5286127975</v>
      </c>
      <c r="K1391" s="296"/>
      <c r="L1391" s="296"/>
      <c r="M1391" s="536">
        <v>1058054.3765385514</v>
      </c>
      <c r="N1391" s="530">
        <v>1071654.5303869341</v>
      </c>
      <c r="O1391" s="537">
        <v>1108984.3156216661</v>
      </c>
    </row>
    <row r="1392" spans="1:15">
      <c r="A1392" s="227">
        <v>1389</v>
      </c>
      <c r="B1392" s="530">
        <v>1063058.720757887</v>
      </c>
      <c r="C1392" s="530">
        <v>1080664.1219429672</v>
      </c>
      <c r="D1392" s="531">
        <v>1102089.664400226</v>
      </c>
      <c r="J1392" s="659">
        <v>1045484.5491767023</v>
      </c>
      <c r="K1392" s="296"/>
      <c r="L1392" s="296"/>
      <c r="M1392" s="536">
        <v>1045419.0991052577</v>
      </c>
      <c r="N1392" s="530">
        <v>1093179.8568705132</v>
      </c>
      <c r="O1392" s="537">
        <v>1112592.2538031668</v>
      </c>
    </row>
    <row r="1393" spans="1:15">
      <c r="A1393" s="227">
        <v>1390</v>
      </c>
      <c r="B1393" s="530">
        <v>1058111.7063673958</v>
      </c>
      <c r="C1393" s="530">
        <v>1072118.7547432291</v>
      </c>
      <c r="D1393" s="531">
        <v>1105107.15330903</v>
      </c>
      <c r="J1393" s="659">
        <v>1148073.0415216046</v>
      </c>
      <c r="K1393" s="296"/>
      <c r="L1393" s="296"/>
      <c r="M1393" s="536">
        <v>1021538.0123163994</v>
      </c>
      <c r="N1393" s="530">
        <v>1084634.4896707751</v>
      </c>
      <c r="O1393" s="537">
        <v>1115609.7427119708</v>
      </c>
    </row>
    <row r="1394" spans="1:15">
      <c r="A1394" s="227">
        <v>1391</v>
      </c>
      <c r="B1394" s="530">
        <v>1067550.7394141238</v>
      </c>
      <c r="C1394" s="530">
        <v>1087181.8815266076</v>
      </c>
      <c r="D1394" s="531">
        <v>1121505.1877709099</v>
      </c>
      <c r="J1394" s="659">
        <v>1049976.5678329391</v>
      </c>
      <c r="K1394" s="296"/>
      <c r="L1394" s="296"/>
      <c r="M1394" s="536">
        <v>1033058.4541484703</v>
      </c>
      <c r="N1394" s="530">
        <v>1099697.6164541536</v>
      </c>
      <c r="O1394" s="537">
        <v>1132007.7771738507</v>
      </c>
    </row>
    <row r="1395" spans="1:15">
      <c r="A1395" s="227">
        <v>1392</v>
      </c>
      <c r="B1395" s="530">
        <v>1053075.2037124075</v>
      </c>
      <c r="C1395" s="530">
        <v>1062386.6974023266</v>
      </c>
      <c r="D1395" s="531">
        <v>1096581.8059947288</v>
      </c>
      <c r="J1395" s="659">
        <v>1035501.0321312228</v>
      </c>
      <c r="K1395" s="296"/>
      <c r="L1395" s="296"/>
      <c r="M1395" s="536">
        <v>1042921.8151881075</v>
      </c>
      <c r="N1395" s="530">
        <v>1074902.4323298726</v>
      </c>
      <c r="O1395" s="537">
        <v>1107084.3953976696</v>
      </c>
    </row>
    <row r="1396" spans="1:15">
      <c r="A1396" s="227">
        <v>1393</v>
      </c>
      <c r="B1396" s="530">
        <v>1073128.3450934773</v>
      </c>
      <c r="C1396" s="530">
        <v>1081798.6301489479</v>
      </c>
      <c r="D1396" s="531">
        <v>1096333.3251754919</v>
      </c>
      <c r="J1396" s="659">
        <v>1055554.1735122926</v>
      </c>
      <c r="K1396" s="296"/>
      <c r="L1396" s="296"/>
      <c r="M1396" s="536">
        <v>1030032.0569711764</v>
      </c>
      <c r="N1396" s="530">
        <v>1094314.3650764939</v>
      </c>
      <c r="O1396" s="537">
        <v>1106835.9145784327</v>
      </c>
    </row>
    <row r="1397" spans="1:15">
      <c r="A1397" s="227">
        <v>1394</v>
      </c>
      <c r="B1397" s="530">
        <v>1048605.3296432109</v>
      </c>
      <c r="C1397" s="530">
        <v>1070236.6968953167</v>
      </c>
      <c r="D1397" s="531">
        <v>1092695.7639738354</v>
      </c>
      <c r="J1397" s="659">
        <v>1031031.158062026</v>
      </c>
      <c r="K1397" s="296"/>
      <c r="L1397" s="296"/>
      <c r="M1397" s="536">
        <v>1038186.1586076196</v>
      </c>
      <c r="N1397" s="530">
        <v>1082752.4318228627</v>
      </c>
      <c r="O1397" s="537">
        <v>1103198.3533767762</v>
      </c>
    </row>
    <row r="1398" spans="1:15">
      <c r="A1398" s="227">
        <v>1395</v>
      </c>
      <c r="B1398" s="530">
        <v>1077723.4774032799</v>
      </c>
      <c r="C1398" s="530">
        <v>1052981.4535027628</v>
      </c>
      <c r="D1398" s="531">
        <v>1096047.0811300005</v>
      </c>
      <c r="J1398" s="659">
        <v>1060149.3058220951</v>
      </c>
      <c r="K1398" s="296"/>
      <c r="L1398" s="296"/>
      <c r="M1398" s="536">
        <v>1066672.8867896374</v>
      </c>
      <c r="N1398" s="530">
        <v>1065497.1884303088</v>
      </c>
      <c r="O1398" s="537">
        <v>1106549.6705329414</v>
      </c>
    </row>
    <row r="1399" spans="1:15">
      <c r="A1399" s="227">
        <v>1396</v>
      </c>
      <c r="B1399" s="530">
        <v>1051808.4393681944</v>
      </c>
      <c r="C1399" s="530">
        <v>1091035.1479891937</v>
      </c>
      <c r="D1399" s="531">
        <v>1100771.2412928636</v>
      </c>
      <c r="J1399" s="659">
        <v>1034234.2677870096</v>
      </c>
      <c r="K1399" s="296"/>
      <c r="L1399" s="296"/>
      <c r="M1399" s="536">
        <v>1029833.091037661</v>
      </c>
      <c r="N1399" s="530">
        <v>1103550.8829167397</v>
      </c>
      <c r="O1399" s="537">
        <v>1111273.8306958044</v>
      </c>
    </row>
    <row r="1400" spans="1:15">
      <c r="A1400" s="227">
        <v>1397</v>
      </c>
      <c r="B1400" s="530">
        <v>1045590.6782706638</v>
      </c>
      <c r="C1400" s="530">
        <v>1048990.7586785858</v>
      </c>
      <c r="D1400" s="531">
        <v>1107460.6002089516</v>
      </c>
      <c r="J1400" s="659">
        <v>1028016.5066894791</v>
      </c>
      <c r="K1400" s="296"/>
      <c r="L1400" s="296"/>
      <c r="M1400" s="536">
        <v>1040016.1642359815</v>
      </c>
      <c r="N1400" s="530">
        <v>1061506.4936061318</v>
      </c>
      <c r="O1400" s="537">
        <v>1117963.1896118924</v>
      </c>
    </row>
    <row r="1401" spans="1:15">
      <c r="A1401" s="227">
        <v>1398</v>
      </c>
      <c r="B1401" s="530">
        <v>1063183.4322994119</v>
      </c>
      <c r="C1401" s="530">
        <v>1078788.060026305</v>
      </c>
      <c r="D1401" s="531">
        <v>1124360.1654235383</v>
      </c>
      <c r="J1401" s="659">
        <v>1045609.2607182271</v>
      </c>
      <c r="K1401" s="296"/>
      <c r="L1401" s="296"/>
      <c r="M1401" s="536">
        <v>1046746.8984593744</v>
      </c>
      <c r="N1401" s="530">
        <v>1091303.794953851</v>
      </c>
      <c r="O1401" s="537">
        <v>1134862.7548264791</v>
      </c>
    </row>
    <row r="1402" spans="1:15">
      <c r="A1402" s="227">
        <v>1399</v>
      </c>
      <c r="B1402" s="530">
        <v>1075464.2262740824</v>
      </c>
      <c r="C1402" s="530">
        <v>1068671.7303978836</v>
      </c>
      <c r="D1402" s="531">
        <v>1097479.5790986279</v>
      </c>
      <c r="J1402" s="659">
        <v>1057890.0546928977</v>
      </c>
      <c r="K1402" s="296"/>
      <c r="L1402" s="296"/>
      <c r="M1402" s="536">
        <v>1051508.7042465704</v>
      </c>
      <c r="N1402" s="530">
        <v>1081187.4653254296</v>
      </c>
      <c r="O1402" s="537">
        <v>1107982.1685015687</v>
      </c>
    </row>
    <row r="1403" spans="1:15">
      <c r="A1403" s="227">
        <v>1400</v>
      </c>
      <c r="B1403" s="530">
        <v>1051827.6227728836</v>
      </c>
      <c r="C1403" s="530">
        <v>1074801.9183488835</v>
      </c>
      <c r="D1403" s="531">
        <v>1088108.9477219533</v>
      </c>
      <c r="J1403" s="659">
        <v>1034253.451191699</v>
      </c>
      <c r="K1403" s="296"/>
      <c r="L1403" s="296"/>
      <c r="M1403" s="536">
        <v>1052707.8301302672</v>
      </c>
      <c r="N1403" s="530">
        <v>1087317.6532764295</v>
      </c>
      <c r="O1403" s="537">
        <v>1098611.5371248941</v>
      </c>
    </row>
    <row r="1404" spans="1:15">
      <c r="A1404" s="227">
        <v>1401</v>
      </c>
      <c r="B1404" s="530">
        <v>1068135.8774167919</v>
      </c>
      <c r="C1404" s="530">
        <v>1063146.0009239137</v>
      </c>
      <c r="D1404" s="531">
        <v>1115580.9228769825</v>
      </c>
      <c r="J1404" s="659">
        <v>1050561.7058356071</v>
      </c>
      <c r="K1404" s="296"/>
      <c r="L1404" s="296"/>
      <c r="M1404" s="536">
        <v>1046343.6495871451</v>
      </c>
      <c r="N1404" s="530">
        <v>1075661.7358514597</v>
      </c>
      <c r="O1404" s="537">
        <v>1126083.5122799233</v>
      </c>
    </row>
    <row r="1405" spans="1:15">
      <c r="A1405" s="227">
        <v>1402</v>
      </c>
      <c r="B1405" s="530">
        <v>1036514.7974605318</v>
      </c>
      <c r="C1405" s="530">
        <v>1065950.657252233</v>
      </c>
      <c r="D1405" s="531">
        <v>1096004.0682763723</v>
      </c>
      <c r="J1405" s="659">
        <v>1018940.6258793471</v>
      </c>
      <c r="K1405" s="296"/>
      <c r="L1405" s="296"/>
      <c r="M1405" s="536">
        <v>1026054.9319759308</v>
      </c>
      <c r="N1405" s="530">
        <v>1078466.392179779</v>
      </c>
      <c r="O1405" s="537">
        <v>1106506.6576793131</v>
      </c>
    </row>
    <row r="1406" spans="1:15">
      <c r="A1406" s="227">
        <v>1403</v>
      </c>
      <c r="B1406" s="530">
        <v>1060390.7188359657</v>
      </c>
      <c r="C1406" s="530">
        <v>1065694.0081647602</v>
      </c>
      <c r="D1406" s="531">
        <v>1088320.2926217532</v>
      </c>
      <c r="J1406" s="659">
        <v>1042816.547254781</v>
      </c>
      <c r="K1406" s="296"/>
      <c r="L1406" s="296"/>
      <c r="M1406" s="536">
        <v>1064707.4238644757</v>
      </c>
      <c r="N1406" s="530">
        <v>1078209.7430923062</v>
      </c>
      <c r="O1406" s="537">
        <v>1098822.882024694</v>
      </c>
    </row>
    <row r="1407" spans="1:15">
      <c r="A1407" s="227">
        <v>1404</v>
      </c>
      <c r="B1407" s="530">
        <v>1043429.6180486246</v>
      </c>
      <c r="C1407" s="530">
        <v>1087327.9748509796</v>
      </c>
      <c r="D1407" s="531">
        <v>1121742.109457344</v>
      </c>
      <c r="J1407" s="659">
        <v>1025855.4464674399</v>
      </c>
      <c r="K1407" s="296"/>
      <c r="L1407" s="296"/>
      <c r="M1407" s="536">
        <v>1044501.650514784</v>
      </c>
      <c r="N1407" s="530">
        <v>1099843.7097785256</v>
      </c>
      <c r="O1407" s="537">
        <v>1132244.6988602849</v>
      </c>
    </row>
    <row r="1408" spans="1:15">
      <c r="A1408" s="227">
        <v>1405</v>
      </c>
      <c r="B1408" s="530">
        <v>1058111.7063673958</v>
      </c>
      <c r="C1408" s="530">
        <v>1102162.6791736321</v>
      </c>
      <c r="D1408" s="531">
        <v>1103344.7137870279</v>
      </c>
      <c r="J1408" s="659">
        <v>1065738.8643200747</v>
      </c>
      <c r="K1408" s="296"/>
      <c r="L1408" s="296"/>
      <c r="M1408" s="536">
        <v>1032791.0938892474</v>
      </c>
      <c r="N1408" s="530">
        <v>1114678.4141011781</v>
      </c>
      <c r="O1408" s="537">
        <v>1113847.3031899687</v>
      </c>
    </row>
    <row r="1409" spans="1:15">
      <c r="A1409" s="227">
        <v>1406</v>
      </c>
      <c r="B1409" s="530">
        <v>1041213.0689069645</v>
      </c>
      <c r="C1409" s="530">
        <v>1082332.4309932329</v>
      </c>
      <c r="D1409" s="531">
        <v>1112139.226544742</v>
      </c>
      <c r="J1409" s="659">
        <v>1023638.8973257798</v>
      </c>
      <c r="K1409" s="296"/>
      <c r="L1409" s="296"/>
      <c r="M1409" s="536">
        <v>1021455.7093886804</v>
      </c>
      <c r="N1409" s="530">
        <v>1094848.1659207789</v>
      </c>
      <c r="O1409" s="537">
        <v>1122641.8159476828</v>
      </c>
    </row>
    <row r="1410" spans="1:15">
      <c r="A1410" s="227">
        <v>1407</v>
      </c>
      <c r="B1410" s="530">
        <v>1056213.0119455794</v>
      </c>
      <c r="C1410" s="530">
        <v>1071955.3758978653</v>
      </c>
      <c r="D1410" s="531">
        <v>1116102.4776761429</v>
      </c>
      <c r="J1410" s="659">
        <v>1038638.8403643947</v>
      </c>
      <c r="K1410" s="296"/>
      <c r="L1410" s="296"/>
      <c r="M1410" s="536">
        <v>1057517.6400346467</v>
      </c>
      <c r="N1410" s="530">
        <v>1084471.1108254113</v>
      </c>
      <c r="O1410" s="537">
        <v>1126605.0670790838</v>
      </c>
    </row>
    <row r="1411" spans="1:15">
      <c r="A1411" s="227">
        <v>1408</v>
      </c>
      <c r="B1411" s="530">
        <v>1069980.5932285199</v>
      </c>
      <c r="C1411" s="530">
        <v>1072098.7280099818</v>
      </c>
      <c r="D1411" s="531">
        <v>1106472.8193663959</v>
      </c>
      <c r="J1411" s="659">
        <v>1052406.4216473352</v>
      </c>
      <c r="K1411" s="296"/>
      <c r="L1411" s="296"/>
      <c r="M1411" s="536">
        <v>1041503.1412409672</v>
      </c>
      <c r="N1411" s="530">
        <v>1084614.4629375278</v>
      </c>
      <c r="O1411" s="537">
        <v>1116975.4087693368</v>
      </c>
    </row>
    <row r="1412" spans="1:15">
      <c r="A1412" s="227">
        <v>1409</v>
      </c>
      <c r="B1412" s="530">
        <v>1068757.2808387391</v>
      </c>
      <c r="C1412" s="530">
        <v>1091518.8476927967</v>
      </c>
      <c r="D1412" s="531">
        <v>1112311.4805614189</v>
      </c>
      <c r="J1412" s="659">
        <v>1051183.1092575544</v>
      </c>
      <c r="K1412" s="296"/>
      <c r="L1412" s="296"/>
      <c r="M1412" s="536">
        <v>1043218.6602190279</v>
      </c>
      <c r="N1412" s="530">
        <v>1104034.5826203427</v>
      </c>
      <c r="O1412" s="537">
        <v>1122814.0699643597</v>
      </c>
    </row>
    <row r="1413" spans="1:15">
      <c r="A1413" s="227">
        <v>1410</v>
      </c>
      <c r="B1413" s="530">
        <v>1040932.4886690479</v>
      </c>
      <c r="C1413" s="530">
        <v>1080853.6684395224</v>
      </c>
      <c r="D1413" s="531">
        <v>1130857.4028109056</v>
      </c>
      <c r="J1413" s="659">
        <v>1023358.3170878632</v>
      </c>
      <c r="K1413" s="296"/>
      <c r="L1413" s="296"/>
      <c r="M1413" s="536">
        <v>1055473.9826813121</v>
      </c>
      <c r="N1413" s="530">
        <v>1093369.4033670684</v>
      </c>
      <c r="O1413" s="537">
        <v>1141359.9922138464</v>
      </c>
    </row>
    <row r="1414" spans="1:15">
      <c r="A1414" s="227">
        <v>1411</v>
      </c>
      <c r="B1414" s="530">
        <v>1046416.6271410947</v>
      </c>
      <c r="C1414" s="530">
        <v>1075379.2416316669</v>
      </c>
      <c r="D1414" s="531">
        <v>1109947.3270552615</v>
      </c>
      <c r="J1414" s="659">
        <v>1028842.4555599099</v>
      </c>
      <c r="K1414" s="296"/>
      <c r="L1414" s="296"/>
      <c r="M1414" s="536">
        <v>1028342.1935318774</v>
      </c>
      <c r="N1414" s="530">
        <v>1087894.9765592129</v>
      </c>
      <c r="O1414" s="537">
        <v>1120449.9164582023</v>
      </c>
    </row>
    <row r="1415" spans="1:15">
      <c r="A1415" s="227">
        <v>1412</v>
      </c>
      <c r="B1415" s="530">
        <v>1058111.7063673958</v>
      </c>
      <c r="C1415" s="530">
        <v>1074628.9493338924</v>
      </c>
      <c r="D1415" s="531">
        <v>1092266.926217976</v>
      </c>
      <c r="J1415" s="659">
        <v>1178969.8589066544</v>
      </c>
      <c r="K1415" s="296"/>
      <c r="L1415" s="296"/>
      <c r="M1415" s="536">
        <v>1039476.6256471515</v>
      </c>
      <c r="N1415" s="530">
        <v>1087144.6842614384</v>
      </c>
      <c r="O1415" s="537">
        <v>1102769.5156209168</v>
      </c>
    </row>
    <row r="1416" spans="1:15">
      <c r="A1416" s="227">
        <v>1413</v>
      </c>
      <c r="B1416" s="530">
        <v>1068564.0558011362</v>
      </c>
      <c r="C1416" s="530">
        <v>1063429.1782226388</v>
      </c>
      <c r="D1416" s="531">
        <v>1097973.7447449628</v>
      </c>
      <c r="J1416" s="659">
        <v>1050989.8842199515</v>
      </c>
      <c r="K1416" s="296"/>
      <c r="L1416" s="296"/>
      <c r="M1416" s="536">
        <v>1030643.8234298071</v>
      </c>
      <c r="N1416" s="530">
        <v>1075944.9131501848</v>
      </c>
      <c r="O1416" s="537">
        <v>1108476.3341479036</v>
      </c>
    </row>
    <row r="1417" spans="1:15">
      <c r="A1417" s="227">
        <v>1414</v>
      </c>
      <c r="B1417" s="530">
        <v>1058111.7063673958</v>
      </c>
      <c r="C1417" s="530">
        <v>1088416.1414095282</v>
      </c>
      <c r="D1417" s="531">
        <v>1099781.9013451301</v>
      </c>
      <c r="J1417" s="659">
        <v>1068615.6375046242</v>
      </c>
      <c r="K1417" s="296"/>
      <c r="L1417" s="296"/>
      <c r="M1417" s="536">
        <v>1055321.8252136391</v>
      </c>
      <c r="N1417" s="530">
        <v>1100931.8763370742</v>
      </c>
      <c r="O1417" s="537">
        <v>1110284.4907480709</v>
      </c>
    </row>
    <row r="1418" spans="1:15">
      <c r="A1418" s="227">
        <v>1415</v>
      </c>
      <c r="B1418" s="530">
        <v>1032668.1475528964</v>
      </c>
      <c r="C1418" s="530">
        <v>1081343.9981219929</v>
      </c>
      <c r="D1418" s="531">
        <v>1109648.1215006483</v>
      </c>
      <c r="J1418" s="659">
        <v>1015093.9759717117</v>
      </c>
      <c r="K1418" s="296"/>
      <c r="L1418" s="296"/>
      <c r="M1418" s="536">
        <v>1050985.9195027133</v>
      </c>
      <c r="N1418" s="530">
        <v>1093859.7330495389</v>
      </c>
      <c r="O1418" s="537">
        <v>1120150.7109035891</v>
      </c>
    </row>
    <row r="1419" spans="1:15">
      <c r="A1419" s="227">
        <v>1416</v>
      </c>
      <c r="B1419" s="530">
        <v>1048254.4219326315</v>
      </c>
      <c r="C1419" s="530">
        <v>1095394.4972403364</v>
      </c>
      <c r="D1419" s="531">
        <v>1118042.7765799386</v>
      </c>
      <c r="J1419" s="659">
        <v>1030680.2503514468</v>
      </c>
      <c r="K1419" s="296"/>
      <c r="L1419" s="296"/>
      <c r="M1419" s="536">
        <v>1052855.3679588712</v>
      </c>
      <c r="N1419" s="530">
        <v>1107910.2321678824</v>
      </c>
      <c r="O1419" s="537">
        <v>1128545.3659828794</v>
      </c>
    </row>
    <row r="1420" spans="1:15">
      <c r="A1420" s="227">
        <v>1417</v>
      </c>
      <c r="B1420" s="530">
        <v>1058111.7063673958</v>
      </c>
      <c r="C1420" s="530">
        <v>1083424.927807841</v>
      </c>
      <c r="D1420" s="531">
        <v>1110476.861575298</v>
      </c>
      <c r="J1420" s="659">
        <v>1064521.6762981969</v>
      </c>
      <c r="K1420" s="296"/>
      <c r="L1420" s="296"/>
      <c r="M1420" s="536">
        <v>1031867.3916228469</v>
      </c>
      <c r="N1420" s="530">
        <v>1095940.662735387</v>
      </c>
      <c r="O1420" s="537">
        <v>1120979.4509782388</v>
      </c>
    </row>
    <row r="1421" spans="1:15">
      <c r="A1421" s="227">
        <v>1418</v>
      </c>
      <c r="B1421" s="530">
        <v>1077345.2460488286</v>
      </c>
      <c r="C1421" s="530">
        <v>1081520.6395342099</v>
      </c>
      <c r="D1421" s="531">
        <v>1100352.5078969782</v>
      </c>
      <c r="J1421" s="659">
        <v>1059771.0744676439</v>
      </c>
      <c r="K1421" s="296"/>
      <c r="L1421" s="296"/>
      <c r="M1421" s="536">
        <v>1042040.7826162885</v>
      </c>
      <c r="N1421" s="530">
        <v>1094036.3744617559</v>
      </c>
      <c r="O1421" s="537">
        <v>1110855.097299919</v>
      </c>
    </row>
    <row r="1422" spans="1:15">
      <c r="A1422" s="227">
        <v>1419</v>
      </c>
      <c r="B1422" s="530">
        <v>1074164.7127628422</v>
      </c>
      <c r="C1422" s="530">
        <v>1061738.0959257006</v>
      </c>
      <c r="D1422" s="531">
        <v>1104161.3586147984</v>
      </c>
      <c r="J1422" s="659">
        <v>1056590.5411816575</v>
      </c>
      <c r="K1422" s="296"/>
      <c r="L1422" s="296"/>
      <c r="M1422" s="536">
        <v>1043740.2014405568</v>
      </c>
      <c r="N1422" s="530">
        <v>1074253.8308532466</v>
      </c>
      <c r="O1422" s="537">
        <v>1114663.9480177392</v>
      </c>
    </row>
    <row r="1423" spans="1:15">
      <c r="A1423" s="227">
        <v>1420</v>
      </c>
      <c r="B1423" s="530">
        <v>1058111.7063673958</v>
      </c>
      <c r="C1423" s="530">
        <v>1074337.2266625168</v>
      </c>
      <c r="D1423" s="531">
        <v>1090377.4245449053</v>
      </c>
      <c r="J1423" s="659">
        <v>1072334.5232830564</v>
      </c>
      <c r="K1423" s="296"/>
      <c r="L1423" s="296"/>
      <c r="M1423" s="536">
        <v>1049467.9426184213</v>
      </c>
      <c r="N1423" s="530">
        <v>1086852.9615900628</v>
      </c>
      <c r="O1423" s="537">
        <v>1100880.0139478461</v>
      </c>
    </row>
    <row r="1424" spans="1:15">
      <c r="A1424" s="227">
        <v>1421</v>
      </c>
      <c r="B1424" s="530">
        <v>1040457.6457840349</v>
      </c>
      <c r="C1424" s="530">
        <v>1074554.2973699425</v>
      </c>
      <c r="D1424" s="531">
        <v>1093997.3496353615</v>
      </c>
      <c r="J1424" s="659">
        <v>1022883.4742028501</v>
      </c>
      <c r="K1424" s="296"/>
      <c r="L1424" s="296"/>
      <c r="M1424" s="536">
        <v>1051753.553072995</v>
      </c>
      <c r="N1424" s="530">
        <v>1087070.0322974885</v>
      </c>
      <c r="O1424" s="537">
        <v>1104499.9390383023</v>
      </c>
    </row>
    <row r="1425" spans="1:15">
      <c r="A1425" s="227">
        <v>1422</v>
      </c>
      <c r="B1425" s="530">
        <v>1054101.560248107</v>
      </c>
      <c r="C1425" s="530">
        <v>1092294.6481399108</v>
      </c>
      <c r="D1425" s="531">
        <v>1101121.2360815851</v>
      </c>
      <c r="J1425" s="659">
        <v>1036527.3886669222</v>
      </c>
      <c r="K1425" s="296"/>
      <c r="L1425" s="296"/>
      <c r="M1425" s="536">
        <v>1029840.5125583296</v>
      </c>
      <c r="N1425" s="530">
        <v>1104810.3830674568</v>
      </c>
      <c r="O1425" s="537">
        <v>1111623.8254845259</v>
      </c>
    </row>
    <row r="1426" spans="1:15">
      <c r="A1426" s="227">
        <v>1423</v>
      </c>
      <c r="B1426" s="530">
        <v>1074968.058204253</v>
      </c>
      <c r="C1426" s="530">
        <v>1088909.1952295916</v>
      </c>
      <c r="D1426" s="531">
        <v>1124103.1164316989</v>
      </c>
      <c r="J1426" s="659">
        <v>1057393.8866230682</v>
      </c>
      <c r="K1426" s="296"/>
      <c r="L1426" s="296"/>
      <c r="M1426" s="536">
        <v>1054347.5209907661</v>
      </c>
      <c r="N1426" s="530">
        <v>1101424.9301571376</v>
      </c>
      <c r="O1426" s="537">
        <v>1134605.7058346397</v>
      </c>
    </row>
    <row r="1427" spans="1:15">
      <c r="A1427" s="227">
        <v>1424</v>
      </c>
      <c r="B1427" s="530">
        <v>1051171.7629006372</v>
      </c>
      <c r="C1427" s="530">
        <v>1068854.3814466861</v>
      </c>
      <c r="D1427" s="531">
        <v>1096683.2023982378</v>
      </c>
      <c r="J1427" s="659">
        <v>1033597.5913194525</v>
      </c>
      <c r="K1427" s="296"/>
      <c r="L1427" s="296"/>
      <c r="M1427" s="536">
        <v>1065158.2715775834</v>
      </c>
      <c r="N1427" s="530">
        <v>1081370.1163742321</v>
      </c>
      <c r="O1427" s="537">
        <v>1107185.7918011786</v>
      </c>
    </row>
    <row r="1428" spans="1:15">
      <c r="A1428" s="227">
        <v>1425</v>
      </c>
      <c r="B1428" s="530">
        <v>1058111.7063673958</v>
      </c>
      <c r="C1428" s="530">
        <v>1074255.1381651817</v>
      </c>
      <c r="D1428" s="531">
        <v>1095652.8229383954</v>
      </c>
      <c r="J1428" s="659">
        <v>1169219.0459577146</v>
      </c>
      <c r="K1428" s="296"/>
      <c r="L1428" s="296"/>
      <c r="M1428" s="536">
        <v>1040661.5840652952</v>
      </c>
      <c r="N1428" s="530">
        <v>1086770.8730927277</v>
      </c>
      <c r="O1428" s="537">
        <v>1106155.4123413363</v>
      </c>
    </row>
    <row r="1429" spans="1:15">
      <c r="A1429" s="227">
        <v>1426</v>
      </c>
      <c r="B1429" s="530">
        <v>1043262.4324424921</v>
      </c>
      <c r="C1429" s="530">
        <v>1104868.1487918531</v>
      </c>
      <c r="D1429" s="531">
        <v>1128604.9851562963</v>
      </c>
      <c r="J1429" s="659">
        <v>1025688.2608613074</v>
      </c>
      <c r="K1429" s="296"/>
      <c r="L1429" s="296"/>
      <c r="M1429" s="536">
        <v>1051149.1320615206</v>
      </c>
      <c r="N1429" s="530">
        <v>1117383.8837193991</v>
      </c>
      <c r="O1429" s="537">
        <v>1139107.5745592371</v>
      </c>
    </row>
    <row r="1430" spans="1:15">
      <c r="A1430" s="227">
        <v>1427</v>
      </c>
      <c r="B1430" s="530">
        <v>1075987.2847991213</v>
      </c>
      <c r="C1430" s="530">
        <v>1062624.0914218007</v>
      </c>
      <c r="D1430" s="531">
        <v>1124088.3974476338</v>
      </c>
      <c r="J1430" s="659">
        <v>1058413.1132179366</v>
      </c>
      <c r="K1430" s="296"/>
      <c r="L1430" s="296"/>
      <c r="M1430" s="536">
        <v>1037604.4334139731</v>
      </c>
      <c r="N1430" s="530">
        <v>1075139.8263493467</v>
      </c>
      <c r="O1430" s="537">
        <v>1134590.9868505746</v>
      </c>
    </row>
    <row r="1431" spans="1:15">
      <c r="A1431" s="227">
        <v>1428</v>
      </c>
      <c r="B1431" s="530">
        <v>1073490.3514546836</v>
      </c>
      <c r="C1431" s="530">
        <v>1050222.5423649179</v>
      </c>
      <c r="D1431" s="531">
        <v>1100925.1123026074</v>
      </c>
      <c r="J1431" s="659">
        <v>1055916.1798734989</v>
      </c>
      <c r="K1431" s="296"/>
      <c r="L1431" s="296"/>
      <c r="M1431" s="536">
        <v>1039026.4935736296</v>
      </c>
      <c r="N1431" s="530">
        <v>1062738.2772924639</v>
      </c>
      <c r="O1431" s="537">
        <v>1111427.7017055482</v>
      </c>
    </row>
    <row r="1432" spans="1:15">
      <c r="A1432" s="227">
        <v>1429</v>
      </c>
      <c r="B1432" s="530">
        <v>1060699.7593497948</v>
      </c>
      <c r="C1432" s="530">
        <v>1067176.6002919297</v>
      </c>
      <c r="D1432" s="531">
        <v>1113149.5984382892</v>
      </c>
      <c r="J1432" s="659">
        <v>1043125.5877686101</v>
      </c>
      <c r="K1432" s="296"/>
      <c r="L1432" s="296"/>
      <c r="M1432" s="536">
        <v>1033595.8223730826</v>
      </c>
      <c r="N1432" s="530">
        <v>1079692.3352194757</v>
      </c>
      <c r="O1432" s="537">
        <v>1123652.1878412301</v>
      </c>
    </row>
    <row r="1433" spans="1:15">
      <c r="A1433" s="227">
        <v>1430</v>
      </c>
      <c r="B1433" s="530">
        <v>1044023.1214308904</v>
      </c>
      <c r="C1433" s="530">
        <v>1082447.6618173802</v>
      </c>
      <c r="D1433" s="531">
        <v>1125095.2312841921</v>
      </c>
      <c r="J1433" s="659">
        <v>1026448.9498497057</v>
      </c>
      <c r="K1433" s="296"/>
      <c r="L1433" s="296"/>
      <c r="M1433" s="536">
        <v>1029782.3802872056</v>
      </c>
      <c r="N1433" s="530">
        <v>1094963.3967449262</v>
      </c>
      <c r="O1433" s="537">
        <v>1135597.8206871329</v>
      </c>
    </row>
    <row r="1434" spans="1:15">
      <c r="A1434" s="227">
        <v>1431</v>
      </c>
      <c r="B1434" s="530">
        <v>1036376.705597088</v>
      </c>
      <c r="C1434" s="530">
        <v>1082713.4242835366</v>
      </c>
      <c r="D1434" s="531">
        <v>1109704.3579116662</v>
      </c>
      <c r="J1434" s="659">
        <v>1018802.5340159032</v>
      </c>
      <c r="K1434" s="296"/>
      <c r="L1434" s="296"/>
      <c r="M1434" s="536">
        <v>1037483.9101112961</v>
      </c>
      <c r="N1434" s="530">
        <v>1095229.1592110826</v>
      </c>
      <c r="O1434" s="537">
        <v>1120206.947314607</v>
      </c>
    </row>
    <row r="1435" spans="1:15">
      <c r="A1435" s="227">
        <v>1432</v>
      </c>
      <c r="B1435" s="530">
        <v>1058111.7063673958</v>
      </c>
      <c r="C1435" s="530">
        <v>1067607.6294050941</v>
      </c>
      <c r="D1435" s="531">
        <v>1105533.9158401624</v>
      </c>
      <c r="J1435" s="659">
        <v>1066746.6392205183</v>
      </c>
      <c r="K1435" s="296"/>
      <c r="L1435" s="296"/>
      <c r="M1435" s="536">
        <v>1043566.2534222088</v>
      </c>
      <c r="N1435" s="530">
        <v>1080123.3643326401</v>
      </c>
      <c r="O1435" s="537">
        <v>1116036.5052431033</v>
      </c>
    </row>
    <row r="1436" spans="1:15">
      <c r="A1436" s="227">
        <v>1433</v>
      </c>
      <c r="B1436" s="530">
        <v>1045272.9856857703</v>
      </c>
      <c r="C1436" s="530">
        <v>1062128.7429555445</v>
      </c>
      <c r="D1436" s="531">
        <v>1117525.3768464967</v>
      </c>
      <c r="J1436" s="659">
        <v>1027698.8141045856</v>
      </c>
      <c r="K1436" s="296"/>
      <c r="L1436" s="296"/>
      <c r="M1436" s="536">
        <v>1061448.9348957252</v>
      </c>
      <c r="N1436" s="530">
        <v>1074644.4778830905</v>
      </c>
      <c r="O1436" s="537">
        <v>1128027.9662494375</v>
      </c>
    </row>
    <row r="1437" spans="1:15">
      <c r="A1437" s="227">
        <v>1434</v>
      </c>
      <c r="B1437" s="530">
        <v>1041379.1901165012</v>
      </c>
      <c r="C1437" s="530">
        <v>1085987.8821243895</v>
      </c>
      <c r="D1437" s="531">
        <v>1131160.0492019104</v>
      </c>
      <c r="J1437" s="659">
        <v>1023805.0185353165</v>
      </c>
      <c r="K1437" s="296"/>
      <c r="L1437" s="296"/>
      <c r="M1437" s="536">
        <v>1056555.8069519075</v>
      </c>
      <c r="N1437" s="530">
        <v>1098503.6170519355</v>
      </c>
      <c r="O1437" s="537">
        <v>1141662.6386048512</v>
      </c>
    </row>
    <row r="1438" spans="1:15">
      <c r="A1438" s="227">
        <v>1435</v>
      </c>
      <c r="B1438" s="530">
        <v>1056925.1428345849</v>
      </c>
      <c r="C1438" s="530">
        <v>1092742.1740931172</v>
      </c>
      <c r="D1438" s="531">
        <v>1097543.0501559237</v>
      </c>
      <c r="J1438" s="659">
        <v>1039350.9712534002</v>
      </c>
      <c r="K1438" s="296"/>
      <c r="L1438" s="296"/>
      <c r="M1438" s="536">
        <v>1049028.6270325487</v>
      </c>
      <c r="N1438" s="530">
        <v>1105257.9090206632</v>
      </c>
      <c r="O1438" s="537">
        <v>1108045.6395588645</v>
      </c>
    </row>
    <row r="1439" spans="1:15">
      <c r="A1439" s="227">
        <v>1436</v>
      </c>
      <c r="B1439" s="530">
        <v>1076027.0208651302</v>
      </c>
      <c r="C1439" s="530">
        <v>1069394.0593633826</v>
      </c>
      <c r="D1439" s="531">
        <v>1124771.8966628038</v>
      </c>
      <c r="J1439" s="659">
        <v>1058452.8492839455</v>
      </c>
      <c r="K1439" s="296"/>
      <c r="L1439" s="296"/>
      <c r="M1439" s="536">
        <v>1041200.9103446739</v>
      </c>
      <c r="N1439" s="530">
        <v>1081909.7942909286</v>
      </c>
      <c r="O1439" s="537">
        <v>1135274.4860657447</v>
      </c>
    </row>
    <row r="1440" spans="1:15">
      <c r="A1440" s="227">
        <v>1437</v>
      </c>
      <c r="B1440" s="530">
        <v>1047072.3117547723</v>
      </c>
      <c r="C1440" s="530">
        <v>1054999.1074614546</v>
      </c>
      <c r="D1440" s="531">
        <v>1101212.8756019534</v>
      </c>
      <c r="J1440" s="659">
        <v>1029498.1401735876</v>
      </c>
      <c r="K1440" s="296"/>
      <c r="L1440" s="296"/>
      <c r="M1440" s="536">
        <v>1052089.1854685606</v>
      </c>
      <c r="N1440" s="530">
        <v>1067514.8423890006</v>
      </c>
      <c r="O1440" s="537">
        <v>1111715.4650048942</v>
      </c>
    </row>
    <row r="1441" spans="1:15">
      <c r="A1441" s="227">
        <v>1438</v>
      </c>
      <c r="B1441" s="530">
        <v>1057361.440468576</v>
      </c>
      <c r="C1441" s="530">
        <v>1098527.1956971369</v>
      </c>
      <c r="D1441" s="531">
        <v>1123822.1885405891</v>
      </c>
      <c r="J1441" s="659">
        <v>1039787.2688873913</v>
      </c>
      <c r="K1441" s="296"/>
      <c r="L1441" s="296"/>
      <c r="M1441" s="536">
        <v>1029163.8971188124</v>
      </c>
      <c r="N1441" s="530">
        <v>1111042.9306246829</v>
      </c>
      <c r="O1441" s="537">
        <v>1134324.7779435299</v>
      </c>
    </row>
    <row r="1442" spans="1:15">
      <c r="A1442" s="227">
        <v>1439</v>
      </c>
      <c r="B1442" s="530">
        <v>1080869.0453677049</v>
      </c>
      <c r="C1442" s="530">
        <v>1077925.1516047614</v>
      </c>
      <c r="D1442" s="531">
        <v>1116602.8794492912</v>
      </c>
      <c r="J1442" s="659">
        <v>1063294.8737865202</v>
      </c>
      <c r="K1442" s="296"/>
      <c r="L1442" s="296"/>
      <c r="M1442" s="536">
        <v>1052445.6712563629</v>
      </c>
      <c r="N1442" s="530">
        <v>1090440.8865323074</v>
      </c>
      <c r="O1442" s="537">
        <v>1127105.468852232</v>
      </c>
    </row>
    <row r="1443" spans="1:15">
      <c r="A1443" s="227">
        <v>1440</v>
      </c>
      <c r="B1443" s="530">
        <v>1075706.4584032365</v>
      </c>
      <c r="C1443" s="530">
        <v>1078517.2108912345</v>
      </c>
      <c r="D1443" s="531">
        <v>1120834.8519866108</v>
      </c>
      <c r="J1443" s="659">
        <v>1058132.2868220517</v>
      </c>
      <c r="K1443" s="296"/>
      <c r="L1443" s="296"/>
      <c r="M1443" s="536">
        <v>1043687.5457969781</v>
      </c>
      <c r="N1443" s="530">
        <v>1091032.9458187805</v>
      </c>
      <c r="O1443" s="537">
        <v>1131337.4413895516</v>
      </c>
    </row>
    <row r="1444" spans="1:15">
      <c r="A1444" s="227">
        <v>1441</v>
      </c>
      <c r="B1444" s="530">
        <v>1072246.2986868038</v>
      </c>
      <c r="C1444" s="530">
        <v>1084712.4972475108</v>
      </c>
      <c r="D1444" s="531">
        <v>1099338.509383844</v>
      </c>
      <c r="J1444" s="659">
        <v>1054672.1271056191</v>
      </c>
      <c r="K1444" s="296"/>
      <c r="L1444" s="296"/>
      <c r="M1444" s="536">
        <v>1039662.2451383198</v>
      </c>
      <c r="N1444" s="530">
        <v>1097228.2321750568</v>
      </c>
      <c r="O1444" s="537">
        <v>1109841.0987867848</v>
      </c>
    </row>
    <row r="1445" spans="1:15">
      <c r="A1445" s="227">
        <v>1442</v>
      </c>
      <c r="B1445" s="530">
        <v>1066439.9634116758</v>
      </c>
      <c r="C1445" s="530">
        <v>1081363.8587756932</v>
      </c>
      <c r="D1445" s="531">
        <v>1098065.0542955673</v>
      </c>
      <c r="J1445" s="659">
        <v>1048865.791830491</v>
      </c>
      <c r="K1445" s="296"/>
      <c r="L1445" s="296"/>
      <c r="M1445" s="536">
        <v>1038513.3682854149</v>
      </c>
      <c r="N1445" s="530">
        <v>1093879.5937032392</v>
      </c>
      <c r="O1445" s="537">
        <v>1108567.6436985082</v>
      </c>
    </row>
    <row r="1446" spans="1:15">
      <c r="A1446" s="227">
        <v>1443</v>
      </c>
      <c r="B1446" s="530">
        <v>1049459.1189695927</v>
      </c>
      <c r="C1446" s="530">
        <v>1089646.2680005983</v>
      </c>
      <c r="D1446" s="531">
        <v>1107550.8424608156</v>
      </c>
      <c r="J1446" s="659">
        <v>1031884.9473884081</v>
      </c>
      <c r="K1446" s="296"/>
      <c r="L1446" s="296"/>
      <c r="M1446" s="536">
        <v>1053372.8947886701</v>
      </c>
      <c r="N1446" s="530">
        <v>1102162.0029281443</v>
      </c>
      <c r="O1446" s="537">
        <v>1118053.4318637564</v>
      </c>
    </row>
    <row r="1447" spans="1:15">
      <c r="A1447" s="227">
        <v>1444</v>
      </c>
      <c r="B1447" s="530">
        <v>1052446.0262101076</v>
      </c>
      <c r="C1447" s="530">
        <v>1070592.7227061465</v>
      </c>
      <c r="D1447" s="531">
        <v>1125651.2684443539</v>
      </c>
      <c r="J1447" s="659">
        <v>1034871.8546289229</v>
      </c>
      <c r="K1447" s="296"/>
      <c r="L1447" s="296"/>
      <c r="M1447" s="536">
        <v>1055540.2244734685</v>
      </c>
      <c r="N1447" s="530">
        <v>1083108.4576336925</v>
      </c>
      <c r="O1447" s="537">
        <v>1136153.8578472948</v>
      </c>
    </row>
    <row r="1448" spans="1:15">
      <c r="A1448" s="227">
        <v>1445</v>
      </c>
      <c r="B1448" s="530">
        <v>1051776.9124581411</v>
      </c>
      <c r="C1448" s="530">
        <v>1042842.9268643276</v>
      </c>
      <c r="D1448" s="531">
        <v>1112286.8336527401</v>
      </c>
      <c r="J1448" s="659">
        <v>1034202.7408769564</v>
      </c>
      <c r="K1448" s="296"/>
      <c r="L1448" s="296"/>
      <c r="M1448" s="536">
        <v>1049213.8788883975</v>
      </c>
      <c r="N1448" s="530">
        <v>1055358.6617918736</v>
      </c>
      <c r="O1448" s="537">
        <v>1122789.4230556809</v>
      </c>
    </row>
    <row r="1449" spans="1:15">
      <c r="A1449" s="227">
        <v>1446</v>
      </c>
      <c r="B1449" s="530">
        <v>1069730.27562933</v>
      </c>
      <c r="C1449" s="530">
        <v>1079592.3004780896</v>
      </c>
      <c r="D1449" s="531">
        <v>1111819.5603577511</v>
      </c>
      <c r="J1449" s="659">
        <v>1052156.1040481452</v>
      </c>
      <c r="K1449" s="296"/>
      <c r="L1449" s="296"/>
      <c r="M1449" s="536">
        <v>1044767.7321532285</v>
      </c>
      <c r="N1449" s="530">
        <v>1092108.0354056356</v>
      </c>
      <c r="O1449" s="537">
        <v>1122322.1497606919</v>
      </c>
    </row>
    <row r="1450" spans="1:15">
      <c r="A1450" s="227">
        <v>1447</v>
      </c>
      <c r="B1450" s="530">
        <v>1068802.8651021498</v>
      </c>
      <c r="C1450" s="530">
        <v>1086816.8919167842</v>
      </c>
      <c r="D1450" s="531">
        <v>1094699.2476552441</v>
      </c>
      <c r="J1450" s="659">
        <v>1051228.6935209651</v>
      </c>
      <c r="K1450" s="296"/>
      <c r="L1450" s="296"/>
      <c r="M1450" s="536">
        <v>1011813.4556699113</v>
      </c>
      <c r="N1450" s="530">
        <v>1099332.6268443302</v>
      </c>
      <c r="O1450" s="537">
        <v>1105201.8370581849</v>
      </c>
    </row>
    <row r="1451" spans="1:15">
      <c r="A1451" s="227">
        <v>1448</v>
      </c>
      <c r="B1451" s="530">
        <v>1072421.1860254596</v>
      </c>
      <c r="C1451" s="530">
        <v>1065997.7519967062</v>
      </c>
      <c r="D1451" s="531">
        <v>1114184.8348494098</v>
      </c>
      <c r="J1451" s="659">
        <v>1054847.0144442748</v>
      </c>
      <c r="K1451" s="296"/>
      <c r="L1451" s="296"/>
      <c r="M1451" s="536">
        <v>1045536.9895593097</v>
      </c>
      <c r="N1451" s="530">
        <v>1078513.4869242522</v>
      </c>
      <c r="O1451" s="537">
        <v>1124687.4242523506</v>
      </c>
    </row>
    <row r="1452" spans="1:15">
      <c r="A1452" s="227">
        <v>1449</v>
      </c>
      <c r="B1452" s="530">
        <v>1051888.1193832778</v>
      </c>
      <c r="C1452" s="530">
        <v>1079141.155301132</v>
      </c>
      <c r="D1452" s="531">
        <v>1105491.1271554199</v>
      </c>
      <c r="J1452" s="659">
        <v>1034313.947802093</v>
      </c>
      <c r="K1452" s="296"/>
      <c r="L1452" s="296"/>
      <c r="M1452" s="536">
        <v>1044928.3609412265</v>
      </c>
      <c r="N1452" s="530">
        <v>1091656.890228678</v>
      </c>
      <c r="O1452" s="537">
        <v>1115993.7165583607</v>
      </c>
    </row>
    <row r="1453" spans="1:15">
      <c r="A1453" s="227">
        <v>1450</v>
      </c>
      <c r="B1453" s="530">
        <v>1067169.2540132429</v>
      </c>
      <c r="C1453" s="530">
        <v>1055893.2132858122</v>
      </c>
      <c r="D1453" s="531">
        <v>1122593.3326795106</v>
      </c>
      <c r="J1453" s="659">
        <v>1049595.0824320582</v>
      </c>
      <c r="K1453" s="296"/>
      <c r="L1453" s="296"/>
      <c r="M1453" s="536">
        <v>1033904.1342604068</v>
      </c>
      <c r="N1453" s="530">
        <v>1068408.9482133582</v>
      </c>
      <c r="O1453" s="537">
        <v>1133095.9220824514</v>
      </c>
    </row>
    <row r="1454" spans="1:15">
      <c r="A1454" s="227">
        <v>1451</v>
      </c>
      <c r="B1454" s="530">
        <v>1073548.4101278184</v>
      </c>
      <c r="C1454" s="530">
        <v>1096465.8059479601</v>
      </c>
      <c r="D1454" s="531">
        <v>1118718.3718293167</v>
      </c>
      <c r="J1454" s="659">
        <v>1055974.2385466336</v>
      </c>
      <c r="K1454" s="296"/>
      <c r="L1454" s="296"/>
      <c r="M1454" s="536">
        <v>1045475.6534764162</v>
      </c>
      <c r="N1454" s="530">
        <v>1108981.5408755061</v>
      </c>
      <c r="O1454" s="537">
        <v>1129220.9612322575</v>
      </c>
    </row>
    <row r="1455" spans="1:15">
      <c r="A1455" s="227">
        <v>1452</v>
      </c>
      <c r="B1455" s="530">
        <v>1059203.5776334892</v>
      </c>
      <c r="C1455" s="530">
        <v>1053823.8535877874</v>
      </c>
      <c r="D1455" s="531">
        <v>1131127.177455957</v>
      </c>
      <c r="J1455" s="659">
        <v>1041629.4060523044</v>
      </c>
      <c r="K1455" s="296"/>
      <c r="L1455" s="296"/>
      <c r="M1455" s="536">
        <v>1052256.554118345</v>
      </c>
      <c r="N1455" s="530">
        <v>1066339.5885153334</v>
      </c>
      <c r="O1455" s="537">
        <v>1141629.7668588979</v>
      </c>
    </row>
    <row r="1456" spans="1:15">
      <c r="A1456" s="227">
        <v>1453</v>
      </c>
      <c r="B1456" s="530">
        <v>1054688.022574302</v>
      </c>
      <c r="C1456" s="530">
        <v>1079104.3298322433</v>
      </c>
      <c r="D1456" s="531">
        <v>1109320.4834366094</v>
      </c>
      <c r="J1456" s="659">
        <v>1037113.8509931173</v>
      </c>
      <c r="K1456" s="296"/>
      <c r="L1456" s="296"/>
      <c r="M1456" s="536">
        <v>1068788.5516975697</v>
      </c>
      <c r="N1456" s="530">
        <v>1091620.0647597893</v>
      </c>
      <c r="O1456" s="537">
        <v>1119823.0728395502</v>
      </c>
    </row>
    <row r="1457" spans="1:15">
      <c r="A1457" s="227">
        <v>1454</v>
      </c>
      <c r="B1457" s="530">
        <v>1076227.9846564818</v>
      </c>
      <c r="C1457" s="530">
        <v>1077125.4904508025</v>
      </c>
      <c r="D1457" s="531">
        <v>1111668.6260969443</v>
      </c>
      <c r="J1457" s="659">
        <v>1058653.813075297</v>
      </c>
      <c r="K1457" s="296"/>
      <c r="L1457" s="296"/>
      <c r="M1457" s="536">
        <v>1045271.0759253816</v>
      </c>
      <c r="N1457" s="530">
        <v>1089641.2253783485</v>
      </c>
      <c r="O1457" s="537">
        <v>1122171.2154998851</v>
      </c>
    </row>
    <row r="1458" spans="1:15">
      <c r="A1458" s="227">
        <v>1455</v>
      </c>
      <c r="B1458" s="530">
        <v>1076579.7543433632</v>
      </c>
      <c r="C1458" s="530">
        <v>1057370.0663609467</v>
      </c>
      <c r="D1458" s="531">
        <v>1109865.6632711913</v>
      </c>
      <c r="J1458" s="659">
        <v>1059005.5827621785</v>
      </c>
      <c r="K1458" s="296"/>
      <c r="L1458" s="296"/>
      <c r="M1458" s="536">
        <v>1039203.3159985244</v>
      </c>
      <c r="N1458" s="530">
        <v>1069885.8012884927</v>
      </c>
      <c r="O1458" s="537">
        <v>1120368.2526741321</v>
      </c>
    </row>
    <row r="1459" spans="1:15">
      <c r="A1459" s="227">
        <v>1456</v>
      </c>
      <c r="B1459" s="530">
        <v>1078009.3816611602</v>
      </c>
      <c r="C1459" s="530">
        <v>1102081.2142647742</v>
      </c>
      <c r="D1459" s="531">
        <v>1093226.6341773148</v>
      </c>
      <c r="J1459" s="659">
        <v>1060435.2100799754</v>
      </c>
      <c r="K1459" s="296"/>
      <c r="L1459" s="296"/>
      <c r="M1459" s="536">
        <v>1039355.701107005</v>
      </c>
      <c r="N1459" s="530">
        <v>1114596.9491923202</v>
      </c>
      <c r="O1459" s="537">
        <v>1103729.2235802556</v>
      </c>
    </row>
    <row r="1460" spans="1:15">
      <c r="A1460" s="227">
        <v>1457</v>
      </c>
      <c r="B1460" s="530">
        <v>1048102.8003394814</v>
      </c>
      <c r="C1460" s="530">
        <v>1054304.4523385519</v>
      </c>
      <c r="D1460" s="531">
        <v>1104174.8873745345</v>
      </c>
      <c r="J1460" s="659">
        <v>1030528.6287582967</v>
      </c>
      <c r="K1460" s="296"/>
      <c r="L1460" s="296"/>
      <c r="M1460" s="536">
        <v>1060562.0668787058</v>
      </c>
      <c r="N1460" s="530">
        <v>1066820.1872660979</v>
      </c>
      <c r="O1460" s="537">
        <v>1114677.4767774753</v>
      </c>
    </row>
    <row r="1461" spans="1:15">
      <c r="A1461" s="227">
        <v>1458</v>
      </c>
      <c r="B1461" s="530">
        <v>1039929.515598441</v>
      </c>
      <c r="C1461" s="530">
        <v>1058553.2156023378</v>
      </c>
      <c r="D1461" s="531">
        <v>1112715.2980104394</v>
      </c>
      <c r="J1461" s="659">
        <v>1022355.3440172563</v>
      </c>
      <c r="K1461" s="296"/>
      <c r="L1461" s="296"/>
      <c r="M1461" s="536">
        <v>1045940.499047454</v>
      </c>
      <c r="N1461" s="530">
        <v>1071068.9505298838</v>
      </c>
      <c r="O1461" s="537">
        <v>1123217.8874133802</v>
      </c>
    </row>
    <row r="1462" spans="1:15">
      <c r="A1462" s="227">
        <v>1459</v>
      </c>
      <c r="B1462" s="530">
        <v>1066398.0673837482</v>
      </c>
      <c r="C1462" s="530">
        <v>1082592.3521108667</v>
      </c>
      <c r="D1462" s="531">
        <v>1111867.6549479282</v>
      </c>
      <c r="J1462" s="659">
        <v>1048823.8958025635</v>
      </c>
      <c r="K1462" s="296"/>
      <c r="L1462" s="296"/>
      <c r="M1462" s="536">
        <v>1063418.5913451179</v>
      </c>
      <c r="N1462" s="530">
        <v>1095108.0870384127</v>
      </c>
      <c r="O1462" s="537">
        <v>1122370.244350869</v>
      </c>
    </row>
    <row r="1463" spans="1:15">
      <c r="A1463" s="227">
        <v>1460</v>
      </c>
      <c r="B1463" s="530">
        <v>1075838.3750550856</v>
      </c>
      <c r="C1463" s="530">
        <v>1069903.2656619109</v>
      </c>
      <c r="D1463" s="531">
        <v>1119320.234195499</v>
      </c>
      <c r="J1463" s="659">
        <v>1058264.2034739009</v>
      </c>
      <c r="K1463" s="296"/>
      <c r="L1463" s="296"/>
      <c r="M1463" s="536">
        <v>1046111.15865407</v>
      </c>
      <c r="N1463" s="530">
        <v>1082419.0005894569</v>
      </c>
      <c r="O1463" s="537">
        <v>1129822.8235984398</v>
      </c>
    </row>
    <row r="1464" spans="1:15">
      <c r="A1464" s="227">
        <v>1461</v>
      </c>
      <c r="B1464" s="530">
        <v>1056986.3364087946</v>
      </c>
      <c r="C1464" s="530">
        <v>1053555.2148813924</v>
      </c>
      <c r="D1464" s="531">
        <v>1098566.4348787882</v>
      </c>
      <c r="J1464" s="659">
        <v>1039412.1648276099</v>
      </c>
      <c r="K1464" s="296"/>
      <c r="L1464" s="296"/>
      <c r="M1464" s="536">
        <v>1032812.2398400318</v>
      </c>
      <c r="N1464" s="530">
        <v>1066070.9498089384</v>
      </c>
      <c r="O1464" s="537">
        <v>1109069.024281729</v>
      </c>
    </row>
    <row r="1465" spans="1:15">
      <c r="A1465" s="227">
        <v>1462</v>
      </c>
      <c r="B1465" s="530">
        <v>1051207.0982401676</v>
      </c>
      <c r="C1465" s="530">
        <v>1076368.8288464437</v>
      </c>
      <c r="D1465" s="531">
        <v>1097744.9332091347</v>
      </c>
      <c r="J1465" s="659">
        <v>1033632.9266589829</v>
      </c>
      <c r="K1465" s="296"/>
      <c r="L1465" s="296"/>
      <c r="M1465" s="536">
        <v>1049564.5167131694</v>
      </c>
      <c r="N1465" s="530">
        <v>1088884.5637739897</v>
      </c>
      <c r="O1465" s="537">
        <v>1108247.5226120756</v>
      </c>
    </row>
    <row r="1466" spans="1:15">
      <c r="A1466" s="227">
        <v>1463</v>
      </c>
      <c r="B1466" s="530">
        <v>1055926.0805157388</v>
      </c>
      <c r="C1466" s="530">
        <v>1086478.4971751925</v>
      </c>
      <c r="D1466" s="531">
        <v>1098198.8951923088</v>
      </c>
      <c r="J1466" s="659">
        <v>1038351.9089345541</v>
      </c>
      <c r="K1466" s="296"/>
      <c r="L1466" s="296"/>
      <c r="M1466" s="536">
        <v>1040704.8740424664</v>
      </c>
      <c r="N1466" s="530">
        <v>1098994.2321027385</v>
      </c>
      <c r="O1466" s="537">
        <v>1108701.4845952496</v>
      </c>
    </row>
    <row r="1467" spans="1:15">
      <c r="A1467" s="227">
        <v>1464</v>
      </c>
      <c r="B1467" s="530">
        <v>1056910.1554846861</v>
      </c>
      <c r="C1467" s="530">
        <v>1082153.7408098702</v>
      </c>
      <c r="D1467" s="531">
        <v>1118904.6853011404</v>
      </c>
      <c r="J1467" s="659">
        <v>1039335.9839035014</v>
      </c>
      <c r="K1467" s="296"/>
      <c r="L1467" s="296"/>
      <c r="M1467" s="536">
        <v>1043291.2347084021</v>
      </c>
      <c r="N1467" s="530">
        <v>1094669.4757374162</v>
      </c>
      <c r="O1467" s="537">
        <v>1129407.2747040812</v>
      </c>
    </row>
    <row r="1468" spans="1:15">
      <c r="A1468" s="227">
        <v>1465</v>
      </c>
      <c r="B1468" s="530">
        <v>1069562.6459369429</v>
      </c>
      <c r="C1468" s="530">
        <v>1070105.7919370919</v>
      </c>
      <c r="D1468" s="531">
        <v>1104594.5462600668</v>
      </c>
      <c r="J1468" s="659">
        <v>1051988.4743557582</v>
      </c>
      <c r="K1468" s="296"/>
      <c r="L1468" s="296"/>
      <c r="M1468" s="536">
        <v>1037055.7548772536</v>
      </c>
      <c r="N1468" s="530">
        <v>1082621.5268646379</v>
      </c>
      <c r="O1468" s="537">
        <v>1115097.1356630076</v>
      </c>
    </row>
    <row r="1469" spans="1:15">
      <c r="A1469" s="227">
        <v>1466</v>
      </c>
      <c r="B1469" s="530">
        <v>1044847.7099592168</v>
      </c>
      <c r="C1469" s="530">
        <v>1093082.2347614674</v>
      </c>
      <c r="D1469" s="531">
        <v>1109224.9782969893</v>
      </c>
      <c r="J1469" s="659">
        <v>1027273.538378032</v>
      </c>
      <c r="K1469" s="296"/>
      <c r="L1469" s="296"/>
      <c r="M1469" s="536">
        <v>1056675.2706614905</v>
      </c>
      <c r="N1469" s="530">
        <v>1105597.9696890134</v>
      </c>
      <c r="O1469" s="537">
        <v>1119727.5676999302</v>
      </c>
    </row>
    <row r="1470" spans="1:15">
      <c r="A1470" s="227">
        <v>1467</v>
      </c>
      <c r="B1470" s="530">
        <v>1060262.3638474634</v>
      </c>
      <c r="C1470" s="530">
        <v>1064988.3811927007</v>
      </c>
      <c r="D1470" s="531">
        <v>1121304.9243275991</v>
      </c>
      <c r="J1470" s="659">
        <v>1042688.1922662787</v>
      </c>
      <c r="K1470" s="296"/>
      <c r="L1470" s="296"/>
      <c r="M1470" s="536">
        <v>1032979.5903340643</v>
      </c>
      <c r="N1470" s="530">
        <v>1077504.1161202467</v>
      </c>
      <c r="O1470" s="537">
        <v>1131807.5137305399</v>
      </c>
    </row>
    <row r="1471" spans="1:15">
      <c r="A1471" s="227">
        <v>1468</v>
      </c>
      <c r="B1471" s="530">
        <v>1040411.6997750521</v>
      </c>
      <c r="C1471" s="530">
        <v>1099254.509191704</v>
      </c>
      <c r="D1471" s="531">
        <v>1097694.4425486322</v>
      </c>
      <c r="J1471" s="659">
        <v>1022837.5281938674</v>
      </c>
      <c r="K1471" s="296"/>
      <c r="L1471" s="296"/>
      <c r="M1471" s="536">
        <v>1036706.8089049739</v>
      </c>
      <c r="N1471" s="530">
        <v>1111770.24411925</v>
      </c>
      <c r="O1471" s="537">
        <v>1108197.031951573</v>
      </c>
    </row>
    <row r="1472" spans="1:15">
      <c r="A1472" s="227">
        <v>1469</v>
      </c>
      <c r="B1472" s="530">
        <v>1060964.4149132757</v>
      </c>
      <c r="C1472" s="530">
        <v>1081154.2002733757</v>
      </c>
      <c r="D1472" s="531">
        <v>1100905.2689417487</v>
      </c>
      <c r="J1472" s="659">
        <v>1043390.243332091</v>
      </c>
      <c r="K1472" s="296"/>
      <c r="L1472" s="296"/>
      <c r="M1472" s="536">
        <v>1031131.4324578036</v>
      </c>
      <c r="N1472" s="530">
        <v>1093669.9352009217</v>
      </c>
      <c r="O1472" s="537">
        <v>1111407.8583446895</v>
      </c>
    </row>
    <row r="1473" spans="1:15">
      <c r="A1473" s="227">
        <v>1470</v>
      </c>
      <c r="B1473" s="530">
        <v>1057972.3247071744</v>
      </c>
      <c r="C1473" s="530">
        <v>1074902.2915850463</v>
      </c>
      <c r="D1473" s="531">
        <v>1102304.0738745604</v>
      </c>
      <c r="J1473" s="659">
        <v>1040398.1531259897</v>
      </c>
      <c r="K1473" s="296"/>
      <c r="L1473" s="296"/>
      <c r="M1473" s="536">
        <v>1033121.7595127313</v>
      </c>
      <c r="N1473" s="530">
        <v>1087418.0265125923</v>
      </c>
      <c r="O1473" s="537">
        <v>1112806.6632775012</v>
      </c>
    </row>
    <row r="1474" spans="1:15">
      <c r="A1474" s="227">
        <v>1471</v>
      </c>
      <c r="B1474" s="530">
        <v>1041478.8098453467</v>
      </c>
      <c r="C1474" s="530">
        <v>1086282.4232483527</v>
      </c>
      <c r="D1474" s="531">
        <v>1114458.2377619629</v>
      </c>
      <c r="J1474" s="659">
        <v>1023904.638264162</v>
      </c>
      <c r="K1474" s="296"/>
      <c r="L1474" s="296"/>
      <c r="M1474" s="536">
        <v>1028321.689423256</v>
      </c>
      <c r="N1474" s="530">
        <v>1098798.1581758987</v>
      </c>
      <c r="O1474" s="537">
        <v>1124960.8271649037</v>
      </c>
    </row>
    <row r="1475" spans="1:15">
      <c r="A1475" s="227">
        <v>1472</v>
      </c>
      <c r="B1475" s="530">
        <v>1053805.9495442242</v>
      </c>
      <c r="C1475" s="530">
        <v>1087608.2461735995</v>
      </c>
      <c r="D1475" s="531">
        <v>1097950.0053251416</v>
      </c>
      <c r="J1475" s="659">
        <v>1036231.7779630395</v>
      </c>
      <c r="K1475" s="296"/>
      <c r="L1475" s="296"/>
      <c r="M1475" s="536">
        <v>1027802.3672812779</v>
      </c>
      <c r="N1475" s="530">
        <v>1100123.9811011455</v>
      </c>
      <c r="O1475" s="537">
        <v>1108452.5947280824</v>
      </c>
    </row>
    <row r="1476" spans="1:15">
      <c r="A1476" s="227">
        <v>1473</v>
      </c>
      <c r="B1476" s="530">
        <v>1076547.50796826</v>
      </c>
      <c r="C1476" s="530">
        <v>1077245.1209664745</v>
      </c>
      <c r="D1476" s="531">
        <v>1118904.0191936113</v>
      </c>
      <c r="J1476" s="659">
        <v>1058973.3363870753</v>
      </c>
      <c r="K1476" s="296"/>
      <c r="L1476" s="296"/>
      <c r="M1476" s="536">
        <v>1036390.3548772694</v>
      </c>
      <c r="N1476" s="530">
        <v>1089760.8558940205</v>
      </c>
      <c r="O1476" s="537">
        <v>1129406.6085965522</v>
      </c>
    </row>
    <row r="1477" spans="1:15">
      <c r="A1477" s="227">
        <v>1474</v>
      </c>
      <c r="B1477" s="530">
        <v>1061042.2378231592</v>
      </c>
      <c r="C1477" s="530">
        <v>1093045.7204371928</v>
      </c>
      <c r="D1477" s="531">
        <v>1119804.8660039101</v>
      </c>
      <c r="J1477" s="659">
        <v>1043468.0662419745</v>
      </c>
      <c r="K1477" s="296"/>
      <c r="L1477" s="296"/>
      <c r="M1477" s="536">
        <v>1052709.5025769114</v>
      </c>
      <c r="N1477" s="530">
        <v>1105561.4553647388</v>
      </c>
      <c r="O1477" s="537">
        <v>1130307.4554068509</v>
      </c>
    </row>
    <row r="1478" spans="1:15">
      <c r="A1478" s="227">
        <v>1475</v>
      </c>
      <c r="B1478" s="530">
        <v>1043450.5323729456</v>
      </c>
      <c r="C1478" s="530">
        <v>1069077.4453615102</v>
      </c>
      <c r="D1478" s="531">
        <v>1120531.5805944027</v>
      </c>
      <c r="J1478" s="659">
        <v>1025876.3607917608</v>
      </c>
      <c r="K1478" s="296"/>
      <c r="L1478" s="296"/>
      <c r="M1478" s="536">
        <v>1051667.8303141699</v>
      </c>
      <c r="N1478" s="530">
        <v>1081593.1802890562</v>
      </c>
      <c r="O1478" s="537">
        <v>1131034.1699973436</v>
      </c>
    </row>
    <row r="1479" spans="1:15">
      <c r="A1479" s="227">
        <v>1476</v>
      </c>
      <c r="B1479" s="530">
        <v>1067244.8528265688</v>
      </c>
      <c r="C1479" s="530">
        <v>1083086.8655340509</v>
      </c>
      <c r="D1479" s="531">
        <v>1098220.9153408415</v>
      </c>
      <c r="J1479" s="659">
        <v>1049670.681245384</v>
      </c>
      <c r="K1479" s="296"/>
      <c r="L1479" s="296"/>
      <c r="M1479" s="536">
        <v>1055193.1903167446</v>
      </c>
      <c r="N1479" s="530">
        <v>1095602.6004615969</v>
      </c>
      <c r="O1479" s="537">
        <v>1108723.5047437823</v>
      </c>
    </row>
    <row r="1480" spans="1:15">
      <c r="A1480" s="227">
        <v>1477</v>
      </c>
      <c r="B1480" s="530">
        <v>1066686.3985205244</v>
      </c>
      <c r="C1480" s="530">
        <v>1084461.822398884</v>
      </c>
      <c r="D1480" s="531">
        <v>1104631.0142461013</v>
      </c>
      <c r="J1480" s="659">
        <v>1049112.2269393397</v>
      </c>
      <c r="K1480" s="296"/>
      <c r="L1480" s="296"/>
      <c r="M1480" s="536">
        <v>1054099.3454952091</v>
      </c>
      <c r="N1480" s="530">
        <v>1096977.55732643</v>
      </c>
      <c r="O1480" s="537">
        <v>1115133.6036490421</v>
      </c>
    </row>
    <row r="1481" spans="1:15">
      <c r="A1481" s="227">
        <v>1478</v>
      </c>
      <c r="B1481" s="530">
        <v>1057234.3995705449</v>
      </c>
      <c r="C1481" s="530">
        <v>1074135.8364558853</v>
      </c>
      <c r="D1481" s="531">
        <v>1081822.2194428379</v>
      </c>
      <c r="J1481" s="659">
        <v>1039660.2279893602</v>
      </c>
      <c r="K1481" s="296"/>
      <c r="L1481" s="296"/>
      <c r="M1481" s="536">
        <v>1055074.787619248</v>
      </c>
      <c r="N1481" s="530">
        <v>1086651.5713834313</v>
      </c>
      <c r="O1481" s="537">
        <v>1092324.8088457787</v>
      </c>
    </row>
    <row r="1482" spans="1:15">
      <c r="A1482" s="227">
        <v>1479</v>
      </c>
      <c r="B1482" s="530">
        <v>1058111.7063673958</v>
      </c>
      <c r="C1482" s="530">
        <v>1070378.4556061607</v>
      </c>
      <c r="D1482" s="531">
        <v>1126853.7959606927</v>
      </c>
      <c r="J1482" s="659">
        <v>1064143.545893841</v>
      </c>
      <c r="K1482" s="296"/>
      <c r="L1482" s="296"/>
      <c r="M1482" s="536">
        <v>1043458.580608692</v>
      </c>
      <c r="N1482" s="530">
        <v>1082894.1905337067</v>
      </c>
      <c r="O1482" s="537">
        <v>1137356.3853636335</v>
      </c>
    </row>
    <row r="1483" spans="1:15">
      <c r="A1483" s="227">
        <v>1480</v>
      </c>
      <c r="B1483" s="530">
        <v>1061248.1196361317</v>
      </c>
      <c r="C1483" s="530">
        <v>1077832.2867254722</v>
      </c>
      <c r="D1483" s="531">
        <v>1123228.3861567115</v>
      </c>
      <c r="J1483" s="659">
        <v>1043673.948054947</v>
      </c>
      <c r="K1483" s="296"/>
      <c r="L1483" s="296"/>
      <c r="M1483" s="536">
        <v>1039416.1999667226</v>
      </c>
      <c r="N1483" s="530">
        <v>1090348.0216530182</v>
      </c>
      <c r="O1483" s="537">
        <v>1133730.9755596523</v>
      </c>
    </row>
    <row r="1484" spans="1:15">
      <c r="A1484" s="227">
        <v>1481</v>
      </c>
      <c r="B1484" s="530">
        <v>1044944.0184116922</v>
      </c>
      <c r="C1484" s="530">
        <v>1068117.9699454266</v>
      </c>
      <c r="D1484" s="531">
        <v>1121297.8733203541</v>
      </c>
      <c r="J1484" s="659">
        <v>1027369.8468305075</v>
      </c>
      <c r="K1484" s="296"/>
      <c r="L1484" s="296"/>
      <c r="M1484" s="536">
        <v>1043527.4985664063</v>
      </c>
      <c r="N1484" s="530">
        <v>1080633.7048729726</v>
      </c>
      <c r="O1484" s="537">
        <v>1131800.462723295</v>
      </c>
    </row>
    <row r="1485" spans="1:15">
      <c r="A1485" s="227">
        <v>1482</v>
      </c>
      <c r="B1485" s="530">
        <v>1064049.7226985337</v>
      </c>
      <c r="C1485" s="530">
        <v>1072294.6510247616</v>
      </c>
      <c r="D1485" s="531">
        <v>1093474.322996642</v>
      </c>
      <c r="J1485" s="659">
        <v>1046475.551117349</v>
      </c>
      <c r="K1485" s="296"/>
      <c r="L1485" s="296"/>
      <c r="M1485" s="536">
        <v>1043672.5541498096</v>
      </c>
      <c r="N1485" s="530">
        <v>1084810.3859523076</v>
      </c>
      <c r="O1485" s="537">
        <v>1103976.9123995828</v>
      </c>
    </row>
    <row r="1486" spans="1:15">
      <c r="A1486" s="227">
        <v>1483</v>
      </c>
      <c r="B1486" s="530">
        <v>1058111.7063673958</v>
      </c>
      <c r="C1486" s="530">
        <v>1094772.9080804174</v>
      </c>
      <c r="D1486" s="531">
        <v>1101312.2237259564</v>
      </c>
      <c r="J1486" s="659">
        <v>1076254.4000104386</v>
      </c>
      <c r="K1486" s="296"/>
      <c r="L1486" s="296"/>
      <c r="M1486" s="536">
        <v>1022997.3551532807</v>
      </c>
      <c r="N1486" s="530">
        <v>1107288.6430079634</v>
      </c>
      <c r="O1486" s="537">
        <v>1111814.8131288972</v>
      </c>
    </row>
    <row r="1487" spans="1:15">
      <c r="A1487" s="227">
        <v>1484</v>
      </c>
      <c r="B1487" s="530">
        <v>1039088.0386855146</v>
      </c>
      <c r="C1487" s="530">
        <v>1056854.3470106451</v>
      </c>
      <c r="D1487" s="531">
        <v>1105406.9864366211</v>
      </c>
      <c r="J1487" s="659">
        <v>1021513.8671043299</v>
      </c>
      <c r="K1487" s="296"/>
      <c r="L1487" s="296"/>
      <c r="M1487" s="536">
        <v>1059333.5397932613</v>
      </c>
      <c r="N1487" s="530">
        <v>1069370.0819381911</v>
      </c>
      <c r="O1487" s="537">
        <v>1115909.5758395619</v>
      </c>
    </row>
    <row r="1488" spans="1:15">
      <c r="A1488" s="227">
        <v>1485</v>
      </c>
      <c r="B1488" s="530">
        <v>1064216.4328388995</v>
      </c>
      <c r="C1488" s="530">
        <v>1093678.5223634604</v>
      </c>
      <c r="D1488" s="531">
        <v>1127927.1092751743</v>
      </c>
      <c r="J1488" s="659">
        <v>1046642.2612577148</v>
      </c>
      <c r="K1488" s="296"/>
      <c r="L1488" s="296"/>
      <c r="M1488" s="536">
        <v>1060555.7115163696</v>
      </c>
      <c r="N1488" s="530">
        <v>1106194.2572910064</v>
      </c>
      <c r="O1488" s="537">
        <v>1138429.6986781151</v>
      </c>
    </row>
    <row r="1489" spans="1:15">
      <c r="A1489" s="227">
        <v>1486</v>
      </c>
      <c r="B1489" s="530">
        <v>1054043.9199634308</v>
      </c>
      <c r="C1489" s="530">
        <v>1086411.056398676</v>
      </c>
      <c r="D1489" s="531">
        <v>1093578.5044886416</v>
      </c>
      <c r="J1489" s="659">
        <v>1036469.7483822461</v>
      </c>
      <c r="K1489" s="296"/>
      <c r="L1489" s="296"/>
      <c r="M1489" s="536">
        <v>1033733.1678911302</v>
      </c>
      <c r="N1489" s="530">
        <v>1098926.791326222</v>
      </c>
      <c r="O1489" s="537">
        <v>1104081.0938915825</v>
      </c>
    </row>
    <row r="1490" spans="1:15">
      <c r="A1490" s="227">
        <v>1487</v>
      </c>
      <c r="B1490" s="530">
        <v>1058111.7063673958</v>
      </c>
      <c r="C1490" s="530">
        <v>1074349.8446582484</v>
      </c>
      <c r="D1490" s="531">
        <v>1116005.3317601325</v>
      </c>
      <c r="J1490" s="659">
        <v>1069046.2335764724</v>
      </c>
      <c r="K1490" s="296"/>
      <c r="L1490" s="296"/>
      <c r="M1490" s="536">
        <v>1032547.9062899194</v>
      </c>
      <c r="N1490" s="530">
        <v>1086865.5795857944</v>
      </c>
      <c r="O1490" s="537">
        <v>1126507.9211630733</v>
      </c>
    </row>
    <row r="1491" spans="1:15">
      <c r="A1491" s="227">
        <v>1488</v>
      </c>
      <c r="B1491" s="530">
        <v>1060985.2766056918</v>
      </c>
      <c r="C1491" s="530">
        <v>1072710.2800425233</v>
      </c>
      <c r="D1491" s="531">
        <v>1114470.588598819</v>
      </c>
      <c r="J1491" s="659">
        <v>1043411.105024507</v>
      </c>
      <c r="K1491" s="296"/>
      <c r="L1491" s="296"/>
      <c r="M1491" s="536">
        <v>1044934.7619539303</v>
      </c>
      <c r="N1491" s="530">
        <v>1085226.0149700693</v>
      </c>
      <c r="O1491" s="537">
        <v>1124973.1780017598</v>
      </c>
    </row>
    <row r="1492" spans="1:15">
      <c r="A1492" s="227">
        <v>1489</v>
      </c>
      <c r="B1492" s="530">
        <v>1052498.7764519483</v>
      </c>
      <c r="C1492" s="530">
        <v>1102080.6769306296</v>
      </c>
      <c r="D1492" s="531">
        <v>1116198.4668529299</v>
      </c>
      <c r="J1492" s="659">
        <v>1034924.6048707636</v>
      </c>
      <c r="K1492" s="296"/>
      <c r="L1492" s="296"/>
      <c r="M1492" s="536">
        <v>1029612.7000680151</v>
      </c>
      <c r="N1492" s="530">
        <v>1114596.4118581756</v>
      </c>
      <c r="O1492" s="537">
        <v>1126701.0562558707</v>
      </c>
    </row>
    <row r="1493" spans="1:15">
      <c r="A1493" s="227">
        <v>1490</v>
      </c>
      <c r="B1493" s="530">
        <v>1050165.0582170412</v>
      </c>
      <c r="C1493" s="530">
        <v>1084200.2353164454</v>
      </c>
      <c r="D1493" s="531">
        <v>1103675.1311753828</v>
      </c>
      <c r="J1493" s="659">
        <v>1032590.8866358566</v>
      </c>
      <c r="K1493" s="296"/>
      <c r="L1493" s="296"/>
      <c r="M1493" s="536">
        <v>1060565.8185885567</v>
      </c>
      <c r="N1493" s="530">
        <v>1096715.9702439914</v>
      </c>
      <c r="O1493" s="537">
        <v>1114177.7205783236</v>
      </c>
    </row>
    <row r="1494" spans="1:15">
      <c r="A1494" s="227">
        <v>1491</v>
      </c>
      <c r="B1494" s="530">
        <v>1041555.9697546943</v>
      </c>
      <c r="C1494" s="530">
        <v>1087927.3731933243</v>
      </c>
      <c r="D1494" s="531">
        <v>1101668.2997110274</v>
      </c>
      <c r="J1494" s="659">
        <v>1023981.7981735095</v>
      </c>
      <c r="K1494" s="296"/>
      <c r="L1494" s="296"/>
      <c r="M1494" s="536">
        <v>1050521.8777733077</v>
      </c>
      <c r="N1494" s="530">
        <v>1100443.1081208703</v>
      </c>
      <c r="O1494" s="537">
        <v>1112170.8891139682</v>
      </c>
    </row>
    <row r="1495" spans="1:15">
      <c r="A1495" s="227">
        <v>1492</v>
      </c>
      <c r="B1495" s="530">
        <v>1065234.5604879437</v>
      </c>
      <c r="C1495" s="530">
        <v>1086639.9675966087</v>
      </c>
      <c r="D1495" s="531">
        <v>1123274.3768607157</v>
      </c>
      <c r="J1495" s="659">
        <v>1047660.388906759</v>
      </c>
      <c r="K1495" s="296"/>
      <c r="L1495" s="296"/>
      <c r="M1495" s="536">
        <v>1025487.9553578646</v>
      </c>
      <c r="N1495" s="530">
        <v>1099155.7025241547</v>
      </c>
      <c r="O1495" s="537">
        <v>1133776.9662636565</v>
      </c>
    </row>
    <row r="1496" spans="1:15">
      <c r="A1496" s="227">
        <v>1493</v>
      </c>
      <c r="B1496" s="530">
        <v>1030999.8546933034</v>
      </c>
      <c r="C1496" s="530">
        <v>1068155.3195980571</v>
      </c>
      <c r="D1496" s="531">
        <v>1118686.4933382755</v>
      </c>
      <c r="J1496" s="659">
        <v>1013425.6831121186</v>
      </c>
      <c r="K1496" s="296"/>
      <c r="L1496" s="296"/>
      <c r="M1496" s="536">
        <v>1022629.6090235683</v>
      </c>
      <c r="N1496" s="530">
        <v>1080671.0545256031</v>
      </c>
      <c r="O1496" s="537">
        <v>1129189.0827412163</v>
      </c>
    </row>
    <row r="1497" spans="1:15">
      <c r="A1497" s="227">
        <v>1494</v>
      </c>
      <c r="B1497" s="530">
        <v>1062650.9648271992</v>
      </c>
      <c r="C1497" s="530">
        <v>1067473.648578431</v>
      </c>
      <c r="D1497" s="531">
        <v>1122685.8385456426</v>
      </c>
      <c r="J1497" s="659">
        <v>1045076.7932460145</v>
      </c>
      <c r="K1497" s="296"/>
      <c r="L1497" s="296"/>
      <c r="M1497" s="536">
        <v>1029068.9893871208</v>
      </c>
      <c r="N1497" s="530">
        <v>1079989.383505977</v>
      </c>
      <c r="O1497" s="537">
        <v>1133188.4279485834</v>
      </c>
    </row>
    <row r="1498" spans="1:15">
      <c r="A1498" s="227">
        <v>1495</v>
      </c>
      <c r="B1498" s="530">
        <v>1048398.8805998209</v>
      </c>
      <c r="C1498" s="530">
        <v>1044670.1389676132</v>
      </c>
      <c r="D1498" s="531">
        <v>1108931.7309475339</v>
      </c>
      <c r="J1498" s="659">
        <v>1030824.7090186361</v>
      </c>
      <c r="K1498" s="296"/>
      <c r="L1498" s="296"/>
      <c r="M1498" s="536">
        <v>1053412.6484256522</v>
      </c>
      <c r="N1498" s="530">
        <v>1057185.8738951592</v>
      </c>
      <c r="O1498" s="537">
        <v>1119434.3203504747</v>
      </c>
    </row>
    <row r="1499" spans="1:15">
      <c r="A1499" s="227">
        <v>1496</v>
      </c>
      <c r="B1499" s="530">
        <v>1038781.3520800311</v>
      </c>
      <c r="C1499" s="530">
        <v>1090204.3290387075</v>
      </c>
      <c r="D1499" s="531">
        <v>1105557.7584691099</v>
      </c>
      <c r="J1499" s="659">
        <v>1021207.1804988463</v>
      </c>
      <c r="K1499" s="296"/>
      <c r="L1499" s="296"/>
      <c r="M1499" s="536">
        <v>1033723.7405516604</v>
      </c>
      <c r="N1499" s="530">
        <v>1102720.0639662535</v>
      </c>
      <c r="O1499" s="537">
        <v>1116060.3478720507</v>
      </c>
    </row>
    <row r="1500" spans="1:15">
      <c r="A1500" s="227">
        <v>1497</v>
      </c>
      <c r="B1500" s="530">
        <v>1050014.3582663159</v>
      </c>
      <c r="C1500" s="530">
        <v>1067832.9071913592</v>
      </c>
      <c r="D1500" s="531">
        <v>1111174.0951011404</v>
      </c>
      <c r="J1500" s="659">
        <v>1032440.186685131</v>
      </c>
      <c r="K1500" s="296"/>
      <c r="L1500" s="296"/>
      <c r="M1500" s="536">
        <v>1057503.5741210636</v>
      </c>
      <c r="N1500" s="530">
        <v>1080348.6421189052</v>
      </c>
      <c r="O1500" s="537">
        <v>1121676.6845040813</v>
      </c>
    </row>
    <row r="1501" spans="1:15">
      <c r="A1501" s="227">
        <v>1498</v>
      </c>
      <c r="B1501" s="530">
        <v>1056177.5859932571</v>
      </c>
      <c r="C1501" s="530">
        <v>1094468.0869949081</v>
      </c>
      <c r="D1501" s="531">
        <v>1106896.7926261981</v>
      </c>
      <c r="J1501" s="659">
        <v>1038603.4144120724</v>
      </c>
      <c r="K1501" s="296"/>
      <c r="L1501" s="296"/>
      <c r="M1501" s="536">
        <v>1044907.1990502753</v>
      </c>
      <c r="N1501" s="530">
        <v>1106983.8219224541</v>
      </c>
      <c r="O1501" s="537">
        <v>1117399.382029139</v>
      </c>
    </row>
    <row r="1502" spans="1:15">
      <c r="A1502" s="227">
        <v>1499</v>
      </c>
      <c r="B1502" s="530">
        <v>1042191.890248979</v>
      </c>
      <c r="C1502" s="530">
        <v>1070319.1785538392</v>
      </c>
      <c r="D1502" s="531">
        <v>1099342.6491042767</v>
      </c>
      <c r="J1502" s="659">
        <v>1024617.7186677943</v>
      </c>
      <c r="K1502" s="296"/>
      <c r="L1502" s="296"/>
      <c r="M1502" s="536">
        <v>1028323.3751634177</v>
      </c>
      <c r="N1502" s="530">
        <v>1082834.9134813852</v>
      </c>
      <c r="O1502" s="537">
        <v>1109845.2385072175</v>
      </c>
    </row>
    <row r="1503" spans="1:15">
      <c r="A1503" s="227">
        <v>1500</v>
      </c>
      <c r="B1503" s="530">
        <v>1080799.8156128151</v>
      </c>
      <c r="C1503" s="530">
        <v>1066849.5527948339</v>
      </c>
      <c r="D1503" s="531">
        <v>1085310.6396750212</v>
      </c>
      <c r="J1503" s="659">
        <v>1063225.6440316304</v>
      </c>
      <c r="K1503" s="296"/>
      <c r="L1503" s="296"/>
      <c r="M1503" s="536">
        <v>1049618.3503059049</v>
      </c>
      <c r="N1503" s="530">
        <v>1079365.2877223799</v>
      </c>
      <c r="O1503" s="537">
        <v>1095813.229077962</v>
      </c>
    </row>
    <row r="1504" spans="1:15">
      <c r="A1504" s="227">
        <v>1501</v>
      </c>
      <c r="B1504" s="530">
        <v>1064207.9010216342</v>
      </c>
      <c r="C1504" s="530">
        <v>1070776.1970919657</v>
      </c>
      <c r="D1504" s="531">
        <v>1106237.9546201834</v>
      </c>
      <c r="J1504" s="659">
        <v>1046633.7294404495</v>
      </c>
      <c r="K1504" s="296"/>
      <c r="L1504" s="296"/>
      <c r="M1504" s="536">
        <v>1025959.1814413926</v>
      </c>
      <c r="N1504" s="530">
        <v>1083291.9320195117</v>
      </c>
      <c r="O1504" s="537">
        <v>1116740.5440231243</v>
      </c>
    </row>
    <row r="1505" spans="1:15">
      <c r="A1505" s="227">
        <v>1502</v>
      </c>
      <c r="B1505" s="530">
        <v>1057819.1918594134</v>
      </c>
      <c r="C1505" s="530">
        <v>1060914.395322751</v>
      </c>
      <c r="D1505" s="531">
        <v>1117732.3290073285</v>
      </c>
      <c r="J1505" s="659">
        <v>1040245.0202782287</v>
      </c>
      <c r="K1505" s="296"/>
      <c r="L1505" s="296"/>
      <c r="M1505" s="536">
        <v>1053627.377411148</v>
      </c>
      <c r="N1505" s="530">
        <v>1073430.130250297</v>
      </c>
      <c r="O1505" s="537">
        <v>1128234.9184102693</v>
      </c>
    </row>
    <row r="1506" spans="1:15">
      <c r="A1506" s="227">
        <v>1503</v>
      </c>
      <c r="B1506" s="530">
        <v>1072668.2708686639</v>
      </c>
      <c r="C1506" s="530">
        <v>1079873.7728916688</v>
      </c>
      <c r="D1506" s="531">
        <v>1106241.453354181</v>
      </c>
      <c r="J1506" s="659">
        <v>1055094.0992874792</v>
      </c>
      <c r="K1506" s="296"/>
      <c r="L1506" s="296"/>
      <c r="M1506" s="536">
        <v>1032866.2148224724</v>
      </c>
      <c r="N1506" s="530">
        <v>1092389.5078192148</v>
      </c>
      <c r="O1506" s="537">
        <v>1116744.0427571218</v>
      </c>
    </row>
    <row r="1507" spans="1:15">
      <c r="A1507" s="227">
        <v>1504</v>
      </c>
      <c r="B1507" s="530">
        <v>1056673.1908739975</v>
      </c>
      <c r="C1507" s="530">
        <v>1075216.5741393422</v>
      </c>
      <c r="D1507" s="531">
        <v>1121083.0095640204</v>
      </c>
      <c r="J1507" s="659">
        <v>1039099.0192928128</v>
      </c>
      <c r="K1507" s="296"/>
      <c r="L1507" s="296"/>
      <c r="M1507" s="536">
        <v>1034382.6747475979</v>
      </c>
      <c r="N1507" s="530">
        <v>1087732.3090668882</v>
      </c>
      <c r="O1507" s="537">
        <v>1131585.5989669613</v>
      </c>
    </row>
    <row r="1508" spans="1:15">
      <c r="A1508" s="227">
        <v>1505</v>
      </c>
      <c r="B1508" s="530">
        <v>1046842.143774378</v>
      </c>
      <c r="C1508" s="530">
        <v>1073187.6969664162</v>
      </c>
      <c r="D1508" s="531">
        <v>1109413.8207387156</v>
      </c>
      <c r="J1508" s="659">
        <v>1029267.9721931933</v>
      </c>
      <c r="K1508" s="296"/>
      <c r="L1508" s="296"/>
      <c r="M1508" s="536">
        <v>1046600.3563956564</v>
      </c>
      <c r="N1508" s="530">
        <v>1085703.4318939622</v>
      </c>
      <c r="O1508" s="537">
        <v>1119916.4101416564</v>
      </c>
    </row>
    <row r="1509" spans="1:15">
      <c r="A1509" s="227">
        <v>1506</v>
      </c>
      <c r="B1509" s="530">
        <v>1043437.8826814672</v>
      </c>
      <c r="C1509" s="530">
        <v>1069418.5549622006</v>
      </c>
      <c r="D1509" s="531">
        <v>1110790.2683322628</v>
      </c>
      <c r="J1509" s="659">
        <v>1025863.7111002825</v>
      </c>
      <c r="K1509" s="296"/>
      <c r="L1509" s="296"/>
      <c r="M1509" s="536">
        <v>1044244.2603167673</v>
      </c>
      <c r="N1509" s="530">
        <v>1081934.2898897466</v>
      </c>
      <c r="O1509" s="537">
        <v>1121292.8577352036</v>
      </c>
    </row>
    <row r="1510" spans="1:15">
      <c r="A1510" s="227">
        <v>1507</v>
      </c>
      <c r="B1510" s="530">
        <v>1055549.7550200168</v>
      </c>
      <c r="C1510" s="530">
        <v>1063109.6215742903</v>
      </c>
      <c r="D1510" s="531">
        <v>1106476.2184239028</v>
      </c>
      <c r="J1510" s="659">
        <v>1037975.5834388321</v>
      </c>
      <c r="K1510" s="296"/>
      <c r="L1510" s="296"/>
      <c r="M1510" s="536">
        <v>1031649.9996525918</v>
      </c>
      <c r="N1510" s="530">
        <v>1075625.3565018363</v>
      </c>
      <c r="O1510" s="537">
        <v>1116978.8078268436</v>
      </c>
    </row>
    <row r="1511" spans="1:15">
      <c r="A1511" s="227">
        <v>1508</v>
      </c>
      <c r="B1511" s="530">
        <v>1029336.8688004194</v>
      </c>
      <c r="C1511" s="530">
        <v>1082056.9579217364</v>
      </c>
      <c r="D1511" s="531">
        <v>1095859.7201630513</v>
      </c>
      <c r="J1511" s="659">
        <v>1011762.6972192347</v>
      </c>
      <c r="K1511" s="296"/>
      <c r="L1511" s="296"/>
      <c r="M1511" s="536">
        <v>1044209.6748477722</v>
      </c>
      <c r="N1511" s="530">
        <v>1094572.6928492824</v>
      </c>
      <c r="O1511" s="537">
        <v>1106362.3095659921</v>
      </c>
    </row>
    <row r="1512" spans="1:15">
      <c r="A1512" s="227">
        <v>1509</v>
      </c>
      <c r="B1512" s="530">
        <v>1040486.0165269525</v>
      </c>
      <c r="C1512" s="530">
        <v>1063902.6112890607</v>
      </c>
      <c r="D1512" s="531">
        <v>1093314.1280135254</v>
      </c>
      <c r="J1512" s="659">
        <v>1022911.8449457678</v>
      </c>
      <c r="K1512" s="296"/>
      <c r="L1512" s="296"/>
      <c r="M1512" s="536">
        <v>1035100.8512537172</v>
      </c>
      <c r="N1512" s="530">
        <v>1076418.3462166067</v>
      </c>
      <c r="O1512" s="537">
        <v>1103816.7174164662</v>
      </c>
    </row>
    <row r="1513" spans="1:15">
      <c r="A1513" s="227">
        <v>1510</v>
      </c>
      <c r="B1513" s="530">
        <v>1062179.4743207057</v>
      </c>
      <c r="C1513" s="530">
        <v>1080536.2049335658</v>
      </c>
      <c r="D1513" s="531">
        <v>1104866.4455527395</v>
      </c>
      <c r="J1513" s="659">
        <v>1044605.302739521</v>
      </c>
      <c r="K1513" s="296"/>
      <c r="L1513" s="296"/>
      <c r="M1513" s="536">
        <v>1083060.4854330611</v>
      </c>
      <c r="N1513" s="530">
        <v>1093051.9398611118</v>
      </c>
      <c r="O1513" s="537">
        <v>1115369.0349556804</v>
      </c>
    </row>
    <row r="1514" spans="1:15">
      <c r="A1514" s="227">
        <v>1511</v>
      </c>
      <c r="B1514" s="530">
        <v>1048437.2623039086</v>
      </c>
      <c r="C1514" s="530">
        <v>1087190.2936505591</v>
      </c>
      <c r="D1514" s="531">
        <v>1108963.7578497874</v>
      </c>
      <c r="J1514" s="659">
        <v>1030863.0907227239</v>
      </c>
      <c r="K1514" s="296"/>
      <c r="L1514" s="296"/>
      <c r="M1514" s="536">
        <v>1062410.7122820262</v>
      </c>
      <c r="N1514" s="530">
        <v>1099706.0285781051</v>
      </c>
      <c r="O1514" s="537">
        <v>1119466.3472527282</v>
      </c>
    </row>
    <row r="1515" spans="1:15">
      <c r="A1515" s="227">
        <v>1512</v>
      </c>
      <c r="B1515" s="530">
        <v>1058068.1673033314</v>
      </c>
      <c r="C1515" s="530">
        <v>1098172.1428253306</v>
      </c>
      <c r="D1515" s="531">
        <v>1119329.0051994012</v>
      </c>
      <c r="J1515" s="659">
        <v>1040493.9957221467</v>
      </c>
      <c r="K1515" s="296"/>
      <c r="L1515" s="296"/>
      <c r="M1515" s="536">
        <v>1034360.4584201518</v>
      </c>
      <c r="N1515" s="530">
        <v>1110687.8777528766</v>
      </c>
      <c r="O1515" s="537">
        <v>1129831.594602342</v>
      </c>
    </row>
    <row r="1516" spans="1:15">
      <c r="A1516" s="227">
        <v>1513</v>
      </c>
      <c r="B1516" s="530">
        <v>1043470.3233184032</v>
      </c>
      <c r="C1516" s="530">
        <v>1065209.7305222512</v>
      </c>
      <c r="D1516" s="531">
        <v>1108650.8570291696</v>
      </c>
      <c r="J1516" s="659">
        <v>1025896.1517372185</v>
      </c>
      <c r="K1516" s="296"/>
      <c r="L1516" s="296"/>
      <c r="M1516" s="536">
        <v>1044095.6874871209</v>
      </c>
      <c r="N1516" s="530">
        <v>1077725.4654497972</v>
      </c>
      <c r="O1516" s="537">
        <v>1119153.4464321104</v>
      </c>
    </row>
    <row r="1517" spans="1:15">
      <c r="A1517" s="227">
        <v>1514</v>
      </c>
      <c r="B1517" s="530">
        <v>1041710.9591626814</v>
      </c>
      <c r="C1517" s="530">
        <v>1063186.4237053127</v>
      </c>
      <c r="D1517" s="531">
        <v>1108639.6484616504</v>
      </c>
      <c r="J1517" s="659">
        <v>1024136.7875814966</v>
      </c>
      <c r="K1517" s="296"/>
      <c r="L1517" s="296"/>
      <c r="M1517" s="536">
        <v>1047644.3743739594</v>
      </c>
      <c r="N1517" s="530">
        <v>1075702.1586328587</v>
      </c>
      <c r="O1517" s="537">
        <v>1119142.2378645912</v>
      </c>
    </row>
    <row r="1518" spans="1:15">
      <c r="A1518" s="227">
        <v>1515</v>
      </c>
      <c r="B1518" s="530">
        <v>1038172.889066858</v>
      </c>
      <c r="C1518" s="530">
        <v>1057335.2771667256</v>
      </c>
      <c r="D1518" s="531">
        <v>1101653.9874363055</v>
      </c>
      <c r="J1518" s="659">
        <v>1020598.7174856733</v>
      </c>
      <c r="K1518" s="296"/>
      <c r="L1518" s="296"/>
      <c r="M1518" s="536">
        <v>1029421.6493080787</v>
      </c>
      <c r="N1518" s="530">
        <v>1069851.0120942716</v>
      </c>
      <c r="O1518" s="537">
        <v>1112156.5768392463</v>
      </c>
    </row>
    <row r="1519" spans="1:15">
      <c r="A1519" s="227">
        <v>1516</v>
      </c>
      <c r="B1519" s="530">
        <v>1058111.7063673958</v>
      </c>
      <c r="C1519" s="530">
        <v>1059583.983748992</v>
      </c>
      <c r="D1519" s="531">
        <v>1100401.2326254123</v>
      </c>
      <c r="J1519" s="659">
        <v>1071071.9503218061</v>
      </c>
      <c r="K1519" s="296"/>
      <c r="L1519" s="296"/>
      <c r="M1519" s="536">
        <v>1040342.2035425267</v>
      </c>
      <c r="N1519" s="530">
        <v>1072099.718676538</v>
      </c>
      <c r="O1519" s="537">
        <v>1110903.8220283531</v>
      </c>
    </row>
    <row r="1520" spans="1:15">
      <c r="A1520" s="227">
        <v>1517</v>
      </c>
      <c r="B1520" s="530">
        <v>1048088.6414960761</v>
      </c>
      <c r="C1520" s="530">
        <v>1067909.2121197451</v>
      </c>
      <c r="D1520" s="531">
        <v>1101278.547207634</v>
      </c>
      <c r="J1520" s="659">
        <v>1030514.4699148914</v>
      </c>
      <c r="K1520" s="296"/>
      <c r="L1520" s="296"/>
      <c r="M1520" s="536">
        <v>1035571.1883374875</v>
      </c>
      <c r="N1520" s="530">
        <v>1080424.9470472911</v>
      </c>
      <c r="O1520" s="537">
        <v>1111781.1366105748</v>
      </c>
    </row>
    <row r="1521" spans="1:15">
      <c r="A1521" s="227">
        <v>1518</v>
      </c>
      <c r="B1521" s="530">
        <v>1042812.8022288217</v>
      </c>
      <c r="C1521" s="530">
        <v>1070235.4712414877</v>
      </c>
      <c r="D1521" s="531">
        <v>1126932.9908535972</v>
      </c>
      <c r="J1521" s="659">
        <v>1025238.630647637</v>
      </c>
      <c r="K1521" s="296"/>
      <c r="L1521" s="296"/>
      <c r="M1521" s="536">
        <v>1022981.6466787155</v>
      </c>
      <c r="N1521" s="530">
        <v>1082751.2061690337</v>
      </c>
      <c r="O1521" s="537">
        <v>1137435.580256538</v>
      </c>
    </row>
    <row r="1522" spans="1:15">
      <c r="A1522" s="227">
        <v>1519</v>
      </c>
      <c r="B1522" s="530">
        <v>1047572.2750650556</v>
      </c>
      <c r="C1522" s="530">
        <v>1076736.1708737463</v>
      </c>
      <c r="D1522" s="531">
        <v>1105757.3040530868</v>
      </c>
      <c r="J1522" s="659">
        <v>1029998.1034838709</v>
      </c>
      <c r="K1522" s="296"/>
      <c r="L1522" s="296"/>
      <c r="M1522" s="536">
        <v>1028378.3825731368</v>
      </c>
      <c r="N1522" s="530">
        <v>1089251.9058012923</v>
      </c>
      <c r="O1522" s="537">
        <v>1116259.8934560276</v>
      </c>
    </row>
    <row r="1523" spans="1:15">
      <c r="A1523" s="227">
        <v>1520</v>
      </c>
      <c r="B1523" s="530">
        <v>1066295.9638263613</v>
      </c>
      <c r="C1523" s="530">
        <v>1075908.2007301317</v>
      </c>
      <c r="D1523" s="531">
        <v>1097965.4038081102</v>
      </c>
      <c r="J1523" s="659">
        <v>1048721.7922451766</v>
      </c>
      <c r="K1523" s="296"/>
      <c r="L1523" s="296"/>
      <c r="M1523" s="536">
        <v>1041948.1314433761</v>
      </c>
      <c r="N1523" s="530">
        <v>1088423.9356576777</v>
      </c>
      <c r="O1523" s="537">
        <v>1108467.993211051</v>
      </c>
    </row>
    <row r="1524" spans="1:15">
      <c r="A1524" s="227">
        <v>1521</v>
      </c>
      <c r="B1524" s="530">
        <v>1058111.7063673958</v>
      </c>
      <c r="C1524" s="530">
        <v>1080166.1241190985</v>
      </c>
      <c r="D1524" s="531">
        <v>1094344.2130892838</v>
      </c>
      <c r="J1524" s="659">
        <v>1148486.0240129638</v>
      </c>
      <c r="K1524" s="296"/>
      <c r="L1524" s="296"/>
      <c r="M1524" s="536">
        <v>1032851.3773491369</v>
      </c>
      <c r="N1524" s="530">
        <v>1092681.8590466445</v>
      </c>
      <c r="O1524" s="537">
        <v>1104846.8024922246</v>
      </c>
    </row>
    <row r="1525" spans="1:15">
      <c r="A1525" s="227">
        <v>1522</v>
      </c>
      <c r="B1525" s="530">
        <v>1066428.3749154331</v>
      </c>
      <c r="C1525" s="530">
        <v>1059759.4484284252</v>
      </c>
      <c r="D1525" s="531">
        <v>1131842.2256489431</v>
      </c>
      <c r="J1525" s="659">
        <v>1048854.2033342484</v>
      </c>
      <c r="K1525" s="296"/>
      <c r="L1525" s="296"/>
      <c r="M1525" s="536">
        <v>1011572.364458419</v>
      </c>
      <c r="N1525" s="530">
        <v>1072275.1833559712</v>
      </c>
      <c r="O1525" s="537">
        <v>1142344.8150518839</v>
      </c>
    </row>
    <row r="1526" spans="1:15">
      <c r="A1526" s="227">
        <v>1523</v>
      </c>
      <c r="B1526" s="530">
        <v>1065320.5335340195</v>
      </c>
      <c r="C1526" s="530">
        <v>1067640.4032723212</v>
      </c>
      <c r="D1526" s="531">
        <v>1095162.4752404927</v>
      </c>
      <c r="J1526" s="659">
        <v>1047746.3619528348</v>
      </c>
      <c r="K1526" s="296"/>
      <c r="L1526" s="296"/>
      <c r="M1526" s="536">
        <v>1064908.7142883628</v>
      </c>
      <c r="N1526" s="530">
        <v>1080156.1381998672</v>
      </c>
      <c r="O1526" s="537">
        <v>1105665.0646434336</v>
      </c>
    </row>
    <row r="1527" spans="1:15">
      <c r="A1527" s="227">
        <v>1524</v>
      </c>
      <c r="B1527" s="530">
        <v>1071972.9278488914</v>
      </c>
      <c r="C1527" s="530">
        <v>1074709.2851029455</v>
      </c>
      <c r="D1527" s="531">
        <v>1097762.3304331019</v>
      </c>
      <c r="J1527" s="659">
        <v>1054398.7562677066</v>
      </c>
      <c r="K1527" s="296"/>
      <c r="L1527" s="296"/>
      <c r="M1527" s="536">
        <v>1051958.1497424273</v>
      </c>
      <c r="N1527" s="530">
        <v>1087225.0200304915</v>
      </c>
      <c r="O1527" s="537">
        <v>1108264.9198360427</v>
      </c>
    </row>
    <row r="1528" spans="1:15">
      <c r="A1528" s="227">
        <v>1525</v>
      </c>
      <c r="B1528" s="530">
        <v>1045175.3927083332</v>
      </c>
      <c r="C1528" s="530">
        <v>1048066.0730896832</v>
      </c>
      <c r="D1528" s="531">
        <v>1100697.8999461695</v>
      </c>
      <c r="J1528" s="659">
        <v>1027601.2211271485</v>
      </c>
      <c r="K1528" s="296"/>
      <c r="L1528" s="296"/>
      <c r="M1528" s="536">
        <v>1045046.6423959694</v>
      </c>
      <c r="N1528" s="530">
        <v>1060581.8080172292</v>
      </c>
      <c r="O1528" s="537">
        <v>1111200.4893491103</v>
      </c>
    </row>
    <row r="1529" spans="1:15">
      <c r="A1529" s="227">
        <v>1526</v>
      </c>
      <c r="B1529" s="530">
        <v>1058111.7063673958</v>
      </c>
      <c r="C1529" s="530">
        <v>1055270.7554094673</v>
      </c>
      <c r="D1529" s="531">
        <v>1109133.925047667</v>
      </c>
      <c r="J1529" s="659">
        <v>1123129.3585051075</v>
      </c>
      <c r="K1529" s="296"/>
      <c r="L1529" s="296"/>
      <c r="M1529" s="536">
        <v>1046529.5453070367</v>
      </c>
      <c r="N1529" s="530">
        <v>1067786.4903370133</v>
      </c>
      <c r="O1529" s="537">
        <v>1119636.5144506078</v>
      </c>
    </row>
    <row r="1530" spans="1:15">
      <c r="A1530" s="227">
        <v>1527</v>
      </c>
      <c r="B1530" s="530">
        <v>1043587.9226018571</v>
      </c>
      <c r="C1530" s="530">
        <v>1084297.6245283277</v>
      </c>
      <c r="D1530" s="531">
        <v>1115858.5530532503</v>
      </c>
      <c r="J1530" s="659">
        <v>1026013.7510206724</v>
      </c>
      <c r="K1530" s="296"/>
      <c r="L1530" s="296"/>
      <c r="M1530" s="536">
        <v>1042548.1999663197</v>
      </c>
      <c r="N1530" s="530">
        <v>1096813.3594558737</v>
      </c>
      <c r="O1530" s="537">
        <v>1126361.1424561911</v>
      </c>
    </row>
    <row r="1531" spans="1:15">
      <c r="A1531" s="227">
        <v>1528</v>
      </c>
      <c r="B1531" s="530">
        <v>1041513.3257990318</v>
      </c>
      <c r="C1531" s="530">
        <v>1092455.3728290766</v>
      </c>
      <c r="D1531" s="531">
        <v>1141213.7118411099</v>
      </c>
      <c r="J1531" s="659">
        <v>1023939.154217847</v>
      </c>
      <c r="K1531" s="296"/>
      <c r="L1531" s="296"/>
      <c r="M1531" s="536">
        <v>1065513.4409331032</v>
      </c>
      <c r="N1531" s="530">
        <v>1104971.1077566226</v>
      </c>
      <c r="O1531" s="537">
        <v>1151716.3012440507</v>
      </c>
    </row>
    <row r="1532" spans="1:15">
      <c r="A1532" s="227">
        <v>1529</v>
      </c>
      <c r="B1532" s="530">
        <v>1066725.498311541</v>
      </c>
      <c r="C1532" s="530">
        <v>1072986.0637759322</v>
      </c>
      <c r="D1532" s="531">
        <v>1115388.4881342181</v>
      </c>
      <c r="J1532" s="659">
        <v>1049151.3267303563</v>
      </c>
      <c r="K1532" s="296"/>
      <c r="L1532" s="296"/>
      <c r="M1532" s="536">
        <v>1037446.033929251</v>
      </c>
      <c r="N1532" s="530">
        <v>1085501.7987034782</v>
      </c>
      <c r="O1532" s="537">
        <v>1125891.077537159</v>
      </c>
    </row>
    <row r="1533" spans="1:15">
      <c r="A1533" s="227">
        <v>1530</v>
      </c>
      <c r="B1533" s="530">
        <v>1057135.4445203862</v>
      </c>
      <c r="C1533" s="530">
        <v>1076590.2386333712</v>
      </c>
      <c r="D1533" s="531">
        <v>1100791.3259308881</v>
      </c>
      <c r="J1533" s="659">
        <v>1039561.2729392014</v>
      </c>
      <c r="K1533" s="296"/>
      <c r="L1533" s="296"/>
      <c r="M1533" s="536">
        <v>1024906.343485939</v>
      </c>
      <c r="N1533" s="530">
        <v>1089105.9735609172</v>
      </c>
      <c r="O1533" s="537">
        <v>1111293.9153338289</v>
      </c>
    </row>
    <row r="1534" spans="1:15">
      <c r="A1534" s="227">
        <v>1531</v>
      </c>
      <c r="B1534" s="530">
        <v>1071212.6701271706</v>
      </c>
      <c r="C1534" s="530">
        <v>1076146.3605210239</v>
      </c>
      <c r="D1534" s="531">
        <v>1100274.8556171358</v>
      </c>
      <c r="J1534" s="659">
        <v>1053638.4985459859</v>
      </c>
      <c r="K1534" s="296"/>
      <c r="L1534" s="296"/>
      <c r="M1534" s="536">
        <v>1047016.383702989</v>
      </c>
      <c r="N1534" s="530">
        <v>1088662.0954485699</v>
      </c>
      <c r="O1534" s="537">
        <v>1110777.4450200766</v>
      </c>
    </row>
    <row r="1535" spans="1:15">
      <c r="A1535" s="227">
        <v>1532</v>
      </c>
      <c r="B1535" s="530">
        <v>1058111.7063673958</v>
      </c>
      <c r="C1535" s="530">
        <v>1073570.1177109645</v>
      </c>
      <c r="D1535" s="531">
        <v>1107472.331365678</v>
      </c>
      <c r="J1535" s="659">
        <v>1174173.4209587292</v>
      </c>
      <c r="K1535" s="296"/>
      <c r="L1535" s="296"/>
      <c r="M1535" s="536">
        <v>1057311.8145129732</v>
      </c>
      <c r="N1535" s="530">
        <v>1086085.8526385105</v>
      </c>
      <c r="O1535" s="537">
        <v>1117974.9207686188</v>
      </c>
    </row>
    <row r="1536" spans="1:15">
      <c r="A1536" s="227">
        <v>1533</v>
      </c>
      <c r="B1536" s="530">
        <v>1064765.9420374797</v>
      </c>
      <c r="C1536" s="530">
        <v>1065478.0266721274</v>
      </c>
      <c r="D1536" s="531">
        <v>1100003.4054602245</v>
      </c>
      <c r="J1536" s="659">
        <v>1047191.770456295</v>
      </c>
      <c r="K1536" s="296"/>
      <c r="L1536" s="296"/>
      <c r="M1536" s="536">
        <v>1046143.3507443187</v>
      </c>
      <c r="N1536" s="530">
        <v>1077993.7615996734</v>
      </c>
      <c r="O1536" s="537">
        <v>1110505.9948631653</v>
      </c>
    </row>
    <row r="1537" spans="1:15">
      <c r="A1537" s="227">
        <v>1534</v>
      </c>
      <c r="B1537" s="530">
        <v>1064611.7933803557</v>
      </c>
      <c r="C1537" s="530">
        <v>1060860.3562983591</v>
      </c>
      <c r="D1537" s="531">
        <v>1104168.4684792729</v>
      </c>
      <c r="J1537" s="659">
        <v>1047037.621799171</v>
      </c>
      <c r="K1537" s="296"/>
      <c r="L1537" s="296"/>
      <c r="M1537" s="536">
        <v>1049786.8199693682</v>
      </c>
      <c r="N1537" s="530">
        <v>1073376.0912259051</v>
      </c>
      <c r="O1537" s="537">
        <v>1114671.0578822137</v>
      </c>
    </row>
    <row r="1538" spans="1:15">
      <c r="A1538" s="227">
        <v>1535</v>
      </c>
      <c r="B1538" s="530">
        <v>1058111.7063673958</v>
      </c>
      <c r="C1538" s="530">
        <v>1090956.6591772907</v>
      </c>
      <c r="D1538" s="531">
        <v>1097510.4385934919</v>
      </c>
      <c r="J1538" s="659">
        <v>1065518.421999072</v>
      </c>
      <c r="K1538" s="296"/>
      <c r="L1538" s="296"/>
      <c r="M1538" s="536">
        <v>1049877.2564637316</v>
      </c>
      <c r="N1538" s="530">
        <v>1103472.3941048367</v>
      </c>
      <c r="O1538" s="537">
        <v>1108013.0279964327</v>
      </c>
    </row>
    <row r="1539" spans="1:15">
      <c r="A1539" s="227">
        <v>1536</v>
      </c>
      <c r="B1539" s="530">
        <v>1044711.1371988206</v>
      </c>
      <c r="C1539" s="530">
        <v>1061812.9754793108</v>
      </c>
      <c r="D1539" s="531">
        <v>1109807.5302623124</v>
      </c>
      <c r="J1539" s="659">
        <v>1027136.9656176359</v>
      </c>
      <c r="K1539" s="296"/>
      <c r="L1539" s="296"/>
      <c r="M1539" s="536">
        <v>1043411.3335867454</v>
      </c>
      <c r="N1539" s="530">
        <v>1074328.7104068568</v>
      </c>
      <c r="O1539" s="537">
        <v>1120310.1196652532</v>
      </c>
    </row>
    <row r="1540" spans="1:15">
      <c r="A1540" s="227">
        <v>1537</v>
      </c>
      <c r="B1540" s="530">
        <v>1064930.7049359842</v>
      </c>
      <c r="C1540" s="530">
        <v>1082985.5264073112</v>
      </c>
      <c r="D1540" s="531">
        <v>1089311.6106283946</v>
      </c>
      <c r="J1540" s="659">
        <v>1047356.5333547995</v>
      </c>
      <c r="K1540" s="296"/>
      <c r="L1540" s="296"/>
      <c r="M1540" s="536">
        <v>1043978.698532145</v>
      </c>
      <c r="N1540" s="530">
        <v>1095501.2613348572</v>
      </c>
      <c r="O1540" s="537">
        <v>1099814.2000313355</v>
      </c>
    </row>
    <row r="1541" spans="1:15">
      <c r="A1541" s="227">
        <v>1538</v>
      </c>
      <c r="B1541" s="530">
        <v>1077087.2210686314</v>
      </c>
      <c r="C1541" s="530">
        <v>1057159.2255298272</v>
      </c>
      <c r="D1541" s="531">
        <v>1109894.569218891</v>
      </c>
      <c r="J1541" s="659">
        <v>1059513.0494874467</v>
      </c>
      <c r="K1541" s="296"/>
      <c r="L1541" s="296"/>
      <c r="M1541" s="536">
        <v>1059983.2108447873</v>
      </c>
      <c r="N1541" s="530">
        <v>1069674.9604573732</v>
      </c>
      <c r="O1541" s="537">
        <v>1120397.1586218318</v>
      </c>
    </row>
    <row r="1542" spans="1:15">
      <c r="A1542" s="227">
        <v>1539</v>
      </c>
      <c r="B1542" s="530">
        <v>1054509.7644206847</v>
      </c>
      <c r="C1542" s="530">
        <v>1079662.1870417837</v>
      </c>
      <c r="D1542" s="531">
        <v>1109151.9219235377</v>
      </c>
      <c r="J1542" s="659">
        <v>1036935.5928394999</v>
      </c>
      <c r="K1542" s="296"/>
      <c r="L1542" s="296"/>
      <c r="M1542" s="536">
        <v>1055131.6356535829</v>
      </c>
      <c r="N1542" s="530">
        <v>1092177.9219693297</v>
      </c>
      <c r="O1542" s="537">
        <v>1119654.5113264786</v>
      </c>
    </row>
    <row r="1543" spans="1:15">
      <c r="A1543" s="227">
        <v>1540</v>
      </c>
      <c r="B1543" s="530">
        <v>1078563.868729339</v>
      </c>
      <c r="C1543" s="530">
        <v>1071163.0969921642</v>
      </c>
      <c r="D1543" s="531">
        <v>1109201.3172616269</v>
      </c>
      <c r="J1543" s="659">
        <v>1060989.6971481543</v>
      </c>
      <c r="K1543" s="296"/>
      <c r="L1543" s="296"/>
      <c r="M1543" s="536">
        <v>1041139.6725323164</v>
      </c>
      <c r="N1543" s="530">
        <v>1083678.8319197102</v>
      </c>
      <c r="O1543" s="537">
        <v>1119703.9066645678</v>
      </c>
    </row>
    <row r="1544" spans="1:15">
      <c r="A1544" s="227">
        <v>1541</v>
      </c>
      <c r="B1544" s="530">
        <v>1062492.5409192264</v>
      </c>
      <c r="C1544" s="530">
        <v>1071472.4599579358</v>
      </c>
      <c r="D1544" s="531">
        <v>1101367.4703624609</v>
      </c>
      <c r="J1544" s="659">
        <v>1044918.3693380416</v>
      </c>
      <c r="K1544" s="296"/>
      <c r="L1544" s="296"/>
      <c r="M1544" s="536">
        <v>1048483.6813242752</v>
      </c>
      <c r="N1544" s="530">
        <v>1083988.1948854818</v>
      </c>
      <c r="O1544" s="537">
        <v>1111870.0597654018</v>
      </c>
    </row>
    <row r="1545" spans="1:15">
      <c r="A1545" s="227">
        <v>1542</v>
      </c>
      <c r="B1545" s="530">
        <v>1044527.0699816578</v>
      </c>
      <c r="C1545" s="530">
        <v>1078045.5772288572</v>
      </c>
      <c r="D1545" s="531">
        <v>1103305.5812842099</v>
      </c>
      <c r="J1545" s="659">
        <v>1026952.8984004731</v>
      </c>
      <c r="K1545" s="296"/>
      <c r="L1545" s="296"/>
      <c r="M1545" s="536">
        <v>1058470.0505145038</v>
      </c>
      <c r="N1545" s="530">
        <v>1090561.3121564032</v>
      </c>
      <c r="O1545" s="537">
        <v>1113808.1706871507</v>
      </c>
    </row>
    <row r="1546" spans="1:15">
      <c r="A1546" s="227">
        <v>1543</v>
      </c>
      <c r="B1546" s="530">
        <v>1053220.628441035</v>
      </c>
      <c r="C1546" s="530">
        <v>1069976.2791645713</v>
      </c>
      <c r="D1546" s="531">
        <v>1107546.5613875873</v>
      </c>
      <c r="J1546" s="659">
        <v>1035646.4568598503</v>
      </c>
      <c r="K1546" s="296"/>
      <c r="L1546" s="296"/>
      <c r="M1546" s="536">
        <v>1049796.883509109</v>
      </c>
      <c r="N1546" s="530">
        <v>1082492.0140921173</v>
      </c>
      <c r="O1546" s="537">
        <v>1118049.1507905282</v>
      </c>
    </row>
    <row r="1547" spans="1:15">
      <c r="A1547" s="227">
        <v>1544</v>
      </c>
      <c r="B1547" s="530">
        <v>1078868.3698190118</v>
      </c>
      <c r="C1547" s="530">
        <v>1097069.431794656</v>
      </c>
      <c r="D1547" s="531">
        <v>1091685.2901268543</v>
      </c>
      <c r="J1547" s="659">
        <v>1061294.198237827</v>
      </c>
      <c r="K1547" s="296"/>
      <c r="L1547" s="296"/>
      <c r="M1547" s="536">
        <v>1028942.321991193</v>
      </c>
      <c r="N1547" s="530">
        <v>1109585.166722202</v>
      </c>
      <c r="O1547" s="537">
        <v>1102187.8795297951</v>
      </c>
    </row>
    <row r="1548" spans="1:15">
      <c r="A1548" s="227">
        <v>1545</v>
      </c>
      <c r="B1548" s="530">
        <v>1059642.4217189855</v>
      </c>
      <c r="C1548" s="530">
        <v>1065358.8727142198</v>
      </c>
      <c r="D1548" s="531">
        <v>1100623.0704569134</v>
      </c>
      <c r="J1548" s="659">
        <v>1042068.2501378008</v>
      </c>
      <c r="K1548" s="296"/>
      <c r="L1548" s="296"/>
      <c r="M1548" s="536">
        <v>1059658.403118521</v>
      </c>
      <c r="N1548" s="530">
        <v>1077874.6076417658</v>
      </c>
      <c r="O1548" s="537">
        <v>1111125.6598598543</v>
      </c>
    </row>
    <row r="1549" spans="1:15">
      <c r="A1549" s="227">
        <v>1546</v>
      </c>
      <c r="B1549" s="530">
        <v>1065558.9854227782</v>
      </c>
      <c r="C1549" s="530">
        <v>1080888.2590252804</v>
      </c>
      <c r="D1549" s="531">
        <v>1107670.47949334</v>
      </c>
      <c r="J1549" s="659">
        <v>1047984.8138415935</v>
      </c>
      <c r="K1549" s="296"/>
      <c r="L1549" s="296"/>
      <c r="M1549" s="536">
        <v>1058387.2883567261</v>
      </c>
      <c r="N1549" s="530">
        <v>1093403.9939528264</v>
      </c>
      <c r="O1549" s="537">
        <v>1118173.0688962808</v>
      </c>
    </row>
    <row r="1550" spans="1:15">
      <c r="A1550" s="227">
        <v>1547</v>
      </c>
      <c r="B1550" s="530">
        <v>1058817.2694543309</v>
      </c>
      <c r="C1550" s="530">
        <v>1071067.4489911511</v>
      </c>
      <c r="D1550" s="531">
        <v>1113551.8311694283</v>
      </c>
      <c r="J1550" s="659">
        <v>1041243.0978731462</v>
      </c>
      <c r="K1550" s="296"/>
      <c r="L1550" s="296"/>
      <c r="M1550" s="536">
        <v>1051713.3676070441</v>
      </c>
      <c r="N1550" s="530">
        <v>1083583.1839186971</v>
      </c>
      <c r="O1550" s="537">
        <v>1124054.4205723691</v>
      </c>
    </row>
    <row r="1551" spans="1:15">
      <c r="A1551" s="227">
        <v>1548</v>
      </c>
      <c r="B1551" s="530">
        <v>1050867.209921961</v>
      </c>
      <c r="C1551" s="530">
        <v>1072308.1445911168</v>
      </c>
      <c r="D1551" s="531">
        <v>1104513.7521887713</v>
      </c>
      <c r="J1551" s="659">
        <v>1033293.0383407762</v>
      </c>
      <c r="K1551" s="296"/>
      <c r="L1551" s="296"/>
      <c r="M1551" s="536">
        <v>1043349.0898474565</v>
      </c>
      <c r="N1551" s="530">
        <v>1084823.8795186628</v>
      </c>
      <c r="O1551" s="537">
        <v>1115016.3415917121</v>
      </c>
    </row>
    <row r="1552" spans="1:15">
      <c r="A1552" s="227">
        <v>1549</v>
      </c>
      <c r="B1552" s="530">
        <v>1064978.5648512214</v>
      </c>
      <c r="C1552" s="530">
        <v>1075415.4819581348</v>
      </c>
      <c r="D1552" s="531">
        <v>1085463.2595072668</v>
      </c>
      <c r="J1552" s="659">
        <v>1047404.3932700367</v>
      </c>
      <c r="K1552" s="296"/>
      <c r="L1552" s="296"/>
      <c r="M1552" s="536">
        <v>1068866.3125730054</v>
      </c>
      <c r="N1552" s="530">
        <v>1087931.2168856808</v>
      </c>
      <c r="O1552" s="537">
        <v>1095965.8489102076</v>
      </c>
    </row>
    <row r="1553" spans="1:15">
      <c r="A1553" s="227">
        <v>1550</v>
      </c>
      <c r="B1553" s="530">
        <v>1060601.6692081357</v>
      </c>
      <c r="C1553" s="530">
        <v>1071073.3110244852</v>
      </c>
      <c r="D1553" s="531">
        <v>1102353.8351500754</v>
      </c>
      <c r="J1553" s="659">
        <v>1043027.497626951</v>
      </c>
      <c r="K1553" s="296"/>
      <c r="L1553" s="296"/>
      <c r="M1553" s="536">
        <v>1023598.2189832233</v>
      </c>
      <c r="N1553" s="530">
        <v>1083589.0459520312</v>
      </c>
      <c r="O1553" s="537">
        <v>1112856.4245530162</v>
      </c>
    </row>
    <row r="1554" spans="1:15">
      <c r="A1554" s="227">
        <v>1551</v>
      </c>
      <c r="B1554" s="530">
        <v>1073349.4653447557</v>
      </c>
      <c r="C1554" s="530">
        <v>1059421.0149744926</v>
      </c>
      <c r="D1554" s="531">
        <v>1089364.9411735332</v>
      </c>
      <c r="J1554" s="659">
        <v>1055775.293763571</v>
      </c>
      <c r="K1554" s="296"/>
      <c r="L1554" s="296"/>
      <c r="M1554" s="536">
        <v>1055513.3487005963</v>
      </c>
      <c r="N1554" s="530">
        <v>1071936.7499020386</v>
      </c>
      <c r="O1554" s="537">
        <v>1099867.530576474</v>
      </c>
    </row>
    <row r="1555" spans="1:15">
      <c r="A1555" s="227">
        <v>1552</v>
      </c>
      <c r="B1555" s="530">
        <v>1058111.7063673958</v>
      </c>
      <c r="C1555" s="530">
        <v>1070995.0572742859</v>
      </c>
      <c r="D1555" s="531">
        <v>1109362.9704636922</v>
      </c>
      <c r="J1555" s="659">
        <v>1135378.1938783082</v>
      </c>
      <c r="K1555" s="296"/>
      <c r="L1555" s="296"/>
      <c r="M1555" s="536">
        <v>1041248.6216142976</v>
      </c>
      <c r="N1555" s="530">
        <v>1083510.7922018319</v>
      </c>
      <c r="O1555" s="537">
        <v>1119865.559866633</v>
      </c>
    </row>
    <row r="1556" spans="1:15">
      <c r="A1556" s="227">
        <v>1553</v>
      </c>
      <c r="B1556" s="530">
        <v>1058111.7063673958</v>
      </c>
      <c r="C1556" s="530">
        <v>1087694.2551993357</v>
      </c>
      <c r="D1556" s="531">
        <v>1102117.94524077</v>
      </c>
      <c r="J1556" s="659">
        <v>1079639.2174306926</v>
      </c>
      <c r="K1556" s="296"/>
      <c r="L1556" s="296"/>
      <c r="M1556" s="536">
        <v>1039805.1966568681</v>
      </c>
      <c r="N1556" s="530">
        <v>1100209.9901268817</v>
      </c>
      <c r="O1556" s="537">
        <v>1112620.5346437108</v>
      </c>
    </row>
    <row r="1557" spans="1:15">
      <c r="A1557" s="227">
        <v>1554</v>
      </c>
      <c r="B1557" s="530">
        <v>1069574.6521572643</v>
      </c>
      <c r="C1557" s="530">
        <v>1061483.2275259292</v>
      </c>
      <c r="D1557" s="531">
        <v>1100396.0606006605</v>
      </c>
      <c r="J1557" s="659">
        <v>1052000.4805760796</v>
      </c>
      <c r="K1557" s="296"/>
      <c r="L1557" s="296"/>
      <c r="M1557" s="536">
        <v>1033424.4844774511</v>
      </c>
      <c r="N1557" s="530">
        <v>1073998.9624534752</v>
      </c>
      <c r="O1557" s="537">
        <v>1110898.6500036013</v>
      </c>
    </row>
    <row r="1558" spans="1:15">
      <c r="A1558" s="227">
        <v>1555</v>
      </c>
      <c r="B1558" s="530">
        <v>1050366.3254619371</v>
      </c>
      <c r="C1558" s="530">
        <v>1047191.2458363294</v>
      </c>
      <c r="D1558" s="531">
        <v>1105612.6431164336</v>
      </c>
      <c r="J1558" s="659">
        <v>1032792.1538807523</v>
      </c>
      <c r="K1558" s="296"/>
      <c r="L1558" s="296"/>
      <c r="M1558" s="536">
        <v>1039585.051407292</v>
      </c>
      <c r="N1558" s="530">
        <v>1059706.9807638754</v>
      </c>
      <c r="O1558" s="537">
        <v>1116115.2325193745</v>
      </c>
    </row>
    <row r="1559" spans="1:15">
      <c r="A1559" s="227">
        <v>1556</v>
      </c>
      <c r="B1559" s="530">
        <v>1079840.7305120938</v>
      </c>
      <c r="C1559" s="530">
        <v>1067362.4432658437</v>
      </c>
      <c r="D1559" s="531">
        <v>1086775.5821149908</v>
      </c>
      <c r="J1559" s="659">
        <v>1062266.558930909</v>
      </c>
      <c r="K1559" s="296"/>
      <c r="L1559" s="296"/>
      <c r="M1559" s="536">
        <v>1052321.1847717329</v>
      </c>
      <c r="N1559" s="530">
        <v>1079878.1781933897</v>
      </c>
      <c r="O1559" s="537">
        <v>1097278.1715179316</v>
      </c>
    </row>
    <row r="1560" spans="1:15">
      <c r="A1560" s="227">
        <v>1557</v>
      </c>
      <c r="B1560" s="530">
        <v>1049330.0932929479</v>
      </c>
      <c r="C1560" s="530">
        <v>1062543.641287582</v>
      </c>
      <c r="D1560" s="531">
        <v>1090478.2456014</v>
      </c>
      <c r="J1560" s="659">
        <v>1031755.9217117631</v>
      </c>
      <c r="K1560" s="296"/>
      <c r="L1560" s="296"/>
      <c r="M1560" s="536">
        <v>1046999.6135773894</v>
      </c>
      <c r="N1560" s="530">
        <v>1075059.376215128</v>
      </c>
      <c r="O1560" s="537">
        <v>1100980.8350043409</v>
      </c>
    </row>
    <row r="1561" spans="1:15">
      <c r="A1561" s="227">
        <v>1558</v>
      </c>
      <c r="B1561" s="530">
        <v>1060067.7888906139</v>
      </c>
      <c r="C1561" s="530">
        <v>1087478.6199903288</v>
      </c>
      <c r="D1561" s="531">
        <v>1111437.758346526</v>
      </c>
      <c r="J1561" s="659">
        <v>1042493.6173094292</v>
      </c>
      <c r="K1561" s="296"/>
      <c r="L1561" s="296"/>
      <c r="M1561" s="536">
        <v>1028171.7664547055</v>
      </c>
      <c r="N1561" s="530">
        <v>1099994.3549178748</v>
      </c>
      <c r="O1561" s="537">
        <v>1121940.3477494668</v>
      </c>
    </row>
    <row r="1562" spans="1:15">
      <c r="A1562" s="227">
        <v>1559</v>
      </c>
      <c r="B1562" s="530">
        <v>1066493.9594497171</v>
      </c>
      <c r="C1562" s="530">
        <v>1081340.7516101657</v>
      </c>
      <c r="D1562" s="531">
        <v>1115541.8678049445</v>
      </c>
      <c r="J1562" s="659">
        <v>1048919.7878685324</v>
      </c>
      <c r="K1562" s="296"/>
      <c r="L1562" s="296"/>
      <c r="M1562" s="536">
        <v>1052943.7521414435</v>
      </c>
      <c r="N1562" s="530">
        <v>1093856.4865377117</v>
      </c>
      <c r="O1562" s="537">
        <v>1126044.4572078853</v>
      </c>
    </row>
    <row r="1563" spans="1:15">
      <c r="A1563" s="227">
        <v>1560</v>
      </c>
      <c r="B1563" s="530">
        <v>1058124.1543039863</v>
      </c>
      <c r="C1563" s="530">
        <v>1067540.7218616724</v>
      </c>
      <c r="D1563" s="531">
        <v>1096165.464222763</v>
      </c>
      <c r="J1563" s="659">
        <v>1040549.9827228016</v>
      </c>
      <c r="K1563" s="296"/>
      <c r="L1563" s="296"/>
      <c r="M1563" s="536">
        <v>1048474.2445021977</v>
      </c>
      <c r="N1563" s="530">
        <v>1080056.4567892184</v>
      </c>
      <c r="O1563" s="537">
        <v>1106668.0536257038</v>
      </c>
    </row>
    <row r="1564" spans="1:15">
      <c r="A1564" s="227">
        <v>1561</v>
      </c>
      <c r="B1564" s="530">
        <v>1076177.8836914827</v>
      </c>
      <c r="C1564" s="530">
        <v>1071008.4968210687</v>
      </c>
      <c r="D1564" s="531">
        <v>1100687.2672294856</v>
      </c>
      <c r="J1564" s="659">
        <v>1058603.712110298</v>
      </c>
      <c r="K1564" s="296"/>
      <c r="L1564" s="296"/>
      <c r="M1564" s="536">
        <v>1052478.411062635</v>
      </c>
      <c r="N1564" s="530">
        <v>1083524.2317486147</v>
      </c>
      <c r="O1564" s="537">
        <v>1111189.8566324264</v>
      </c>
    </row>
    <row r="1565" spans="1:15">
      <c r="A1565" s="227">
        <v>1562</v>
      </c>
      <c r="B1565" s="530">
        <v>1056707.8561252987</v>
      </c>
      <c r="C1565" s="530">
        <v>1070753.8359857306</v>
      </c>
      <c r="D1565" s="531">
        <v>1146745.5547760688</v>
      </c>
      <c r="J1565" s="659">
        <v>1039133.6845441139</v>
      </c>
      <c r="K1565" s="296"/>
      <c r="L1565" s="296"/>
      <c r="M1565" s="536">
        <v>1054059.0935062068</v>
      </c>
      <c r="N1565" s="530">
        <v>1083269.5709132766</v>
      </c>
      <c r="O1565" s="537">
        <v>1157248.1441790096</v>
      </c>
    </row>
    <row r="1566" spans="1:15">
      <c r="A1566" s="227">
        <v>1563</v>
      </c>
      <c r="B1566" s="530">
        <v>1039131.600765756</v>
      </c>
      <c r="C1566" s="530">
        <v>1081278.2134355791</v>
      </c>
      <c r="D1566" s="531">
        <v>1115620.1796693506</v>
      </c>
      <c r="J1566" s="659">
        <v>1021557.4291845713</v>
      </c>
      <c r="K1566" s="296"/>
      <c r="L1566" s="296"/>
      <c r="M1566" s="536">
        <v>1041924.9668767877</v>
      </c>
      <c r="N1566" s="530">
        <v>1093793.9483631251</v>
      </c>
      <c r="O1566" s="537">
        <v>1126122.7690722914</v>
      </c>
    </row>
    <row r="1567" spans="1:15">
      <c r="A1567" s="227">
        <v>1564</v>
      </c>
      <c r="B1567" s="530">
        <v>1065586.6205571089</v>
      </c>
      <c r="C1567" s="530">
        <v>1073567.5850560428</v>
      </c>
      <c r="D1567" s="531">
        <v>1091101.9783202549</v>
      </c>
      <c r="J1567" s="659">
        <v>1048012.4489759242</v>
      </c>
      <c r="K1567" s="296"/>
      <c r="L1567" s="296"/>
      <c r="M1567" s="536">
        <v>1047112.2532414028</v>
      </c>
      <c r="N1567" s="530">
        <v>1086083.3199835888</v>
      </c>
      <c r="O1567" s="537">
        <v>1101604.5677231958</v>
      </c>
    </row>
    <row r="1568" spans="1:15">
      <c r="A1568" s="227">
        <v>1565</v>
      </c>
      <c r="B1568" s="530">
        <v>1053425.7982288722</v>
      </c>
      <c r="C1568" s="530">
        <v>1084997.5692978636</v>
      </c>
      <c r="D1568" s="531">
        <v>1118272.066870989</v>
      </c>
      <c r="J1568" s="659">
        <v>1035851.6266476875</v>
      </c>
      <c r="K1568" s="296"/>
      <c r="L1568" s="296"/>
      <c r="M1568" s="536">
        <v>1044958.7959237049</v>
      </c>
      <c r="N1568" s="530">
        <v>1097513.3042254096</v>
      </c>
      <c r="O1568" s="537">
        <v>1128774.6562739299</v>
      </c>
    </row>
    <row r="1569" spans="1:15">
      <c r="A1569" s="227">
        <v>1566</v>
      </c>
      <c r="B1569" s="530">
        <v>1063837.2826477631</v>
      </c>
      <c r="C1569" s="530">
        <v>1078428.7091663666</v>
      </c>
      <c r="D1569" s="531">
        <v>1113279.0472775924</v>
      </c>
      <c r="J1569" s="659">
        <v>1046263.1110665784</v>
      </c>
      <c r="K1569" s="296"/>
      <c r="L1569" s="296"/>
      <c r="M1569" s="536">
        <v>1046335.3046741994</v>
      </c>
      <c r="N1569" s="530">
        <v>1090944.4440939126</v>
      </c>
      <c r="O1569" s="537">
        <v>1123781.6366805332</v>
      </c>
    </row>
    <row r="1570" spans="1:15">
      <c r="A1570" s="227">
        <v>1567</v>
      </c>
      <c r="B1570" s="530">
        <v>1056213.213556913</v>
      </c>
      <c r="C1570" s="530">
        <v>1073577.3592933521</v>
      </c>
      <c r="D1570" s="531">
        <v>1108645.6866315948</v>
      </c>
      <c r="J1570" s="659">
        <v>1038639.0419757282</v>
      </c>
      <c r="K1570" s="296"/>
      <c r="L1570" s="296"/>
      <c r="M1570" s="536">
        <v>1051784.7661305333</v>
      </c>
      <c r="N1570" s="530">
        <v>1086093.0942208981</v>
      </c>
      <c r="O1570" s="537">
        <v>1119148.2760345356</v>
      </c>
    </row>
    <row r="1571" spans="1:15">
      <c r="A1571" s="227">
        <v>1568</v>
      </c>
      <c r="B1571" s="530">
        <v>1058111.7063673958</v>
      </c>
      <c r="C1571" s="530">
        <v>1082023.9813446349</v>
      </c>
      <c r="D1571" s="531">
        <v>1121428.8227285582</v>
      </c>
      <c r="J1571" s="659">
        <v>1077413.6926022337</v>
      </c>
      <c r="K1571" s="296"/>
      <c r="L1571" s="296"/>
      <c r="M1571" s="536">
        <v>1061167.8185783932</v>
      </c>
      <c r="N1571" s="530">
        <v>1094539.7162721809</v>
      </c>
      <c r="O1571" s="537">
        <v>1131931.412131499</v>
      </c>
    </row>
    <row r="1572" spans="1:15">
      <c r="A1572" s="227">
        <v>1569</v>
      </c>
      <c r="B1572" s="530">
        <v>1058111.7063673958</v>
      </c>
      <c r="C1572" s="530">
        <v>1094441.1471596654</v>
      </c>
      <c r="D1572" s="531">
        <v>1106657.1429519306</v>
      </c>
      <c r="J1572" s="659">
        <v>1182607.0938784876</v>
      </c>
      <c r="K1572" s="296"/>
      <c r="L1572" s="296"/>
      <c r="M1572" s="536">
        <v>1047283.6975611821</v>
      </c>
      <c r="N1572" s="530">
        <v>1106956.8820872114</v>
      </c>
      <c r="O1572" s="537">
        <v>1117159.7323548715</v>
      </c>
    </row>
    <row r="1573" spans="1:15">
      <c r="A1573" s="227">
        <v>1570</v>
      </c>
      <c r="B1573" s="530">
        <v>1060220.1277603672</v>
      </c>
      <c r="C1573" s="530">
        <v>1099329.8311315055</v>
      </c>
      <c r="D1573" s="531">
        <v>1122752.4899256288</v>
      </c>
      <c r="J1573" s="659">
        <v>1042645.9561791825</v>
      </c>
      <c r="K1573" s="296"/>
      <c r="L1573" s="296"/>
      <c r="M1573" s="536">
        <v>1044447.3461527041</v>
      </c>
      <c r="N1573" s="530">
        <v>1111845.5660590515</v>
      </c>
      <c r="O1573" s="537">
        <v>1133255.0793285696</v>
      </c>
    </row>
    <row r="1574" spans="1:15">
      <c r="A1574" s="227">
        <v>1571</v>
      </c>
      <c r="B1574" s="530">
        <v>1048283.3581009057</v>
      </c>
      <c r="C1574" s="530">
        <v>1071652.0761374745</v>
      </c>
      <c r="D1574" s="531">
        <v>1119734.9752050263</v>
      </c>
      <c r="J1574" s="659">
        <v>1030709.1865197209</v>
      </c>
      <c r="K1574" s="296"/>
      <c r="L1574" s="296"/>
      <c r="M1574" s="536">
        <v>1043878.3513617518</v>
      </c>
      <c r="N1574" s="530">
        <v>1084167.8110650205</v>
      </c>
      <c r="O1574" s="537">
        <v>1130237.5646079672</v>
      </c>
    </row>
    <row r="1575" spans="1:15">
      <c r="A1575" s="227">
        <v>1572</v>
      </c>
      <c r="B1575" s="530">
        <v>1074251.170114662</v>
      </c>
      <c r="C1575" s="530">
        <v>1044360.0930470547</v>
      </c>
      <c r="D1575" s="531">
        <v>1111289.0399579266</v>
      </c>
      <c r="J1575" s="659">
        <v>1056676.9985334773</v>
      </c>
      <c r="K1575" s="296"/>
      <c r="L1575" s="296"/>
      <c r="M1575" s="536">
        <v>1048545.8491903516</v>
      </c>
      <c r="N1575" s="530">
        <v>1056875.8279746007</v>
      </c>
      <c r="O1575" s="537">
        <v>1121791.6293608674</v>
      </c>
    </row>
    <row r="1576" spans="1:15">
      <c r="A1576" s="227">
        <v>1573</v>
      </c>
      <c r="B1576" s="530">
        <v>1051284.099466006</v>
      </c>
      <c r="C1576" s="530">
        <v>1055558.9666586644</v>
      </c>
      <c r="D1576" s="531">
        <v>1099888.2760720267</v>
      </c>
      <c r="J1576" s="659">
        <v>1033709.9278848213</v>
      </c>
      <c r="K1576" s="296"/>
      <c r="L1576" s="296"/>
      <c r="M1576" s="536">
        <v>1045161.6246006128</v>
      </c>
      <c r="N1576" s="530">
        <v>1068074.7015862104</v>
      </c>
      <c r="O1576" s="537">
        <v>1110390.8654749675</v>
      </c>
    </row>
    <row r="1577" spans="1:15">
      <c r="A1577" s="227">
        <v>1574</v>
      </c>
      <c r="B1577" s="530">
        <v>1057438.3117621683</v>
      </c>
      <c r="C1577" s="530">
        <v>1062755.6619175205</v>
      </c>
      <c r="D1577" s="531">
        <v>1113499.7077467558</v>
      </c>
      <c r="J1577" s="659">
        <v>1039864.1401809836</v>
      </c>
      <c r="K1577" s="296"/>
      <c r="L1577" s="296"/>
      <c r="M1577" s="536">
        <v>1020328.3117760842</v>
      </c>
      <c r="N1577" s="530">
        <v>1075271.3968450665</v>
      </c>
      <c r="O1577" s="537">
        <v>1124002.2971496966</v>
      </c>
    </row>
    <row r="1578" spans="1:15">
      <c r="A1578" s="227">
        <v>1575</v>
      </c>
      <c r="B1578" s="530">
        <v>1050776.3963204017</v>
      </c>
      <c r="C1578" s="530">
        <v>1070129.5822165727</v>
      </c>
      <c r="D1578" s="531">
        <v>1092122.0541764263</v>
      </c>
      <c r="J1578" s="659">
        <v>1033202.224739217</v>
      </c>
      <c r="K1578" s="296"/>
      <c r="L1578" s="296"/>
      <c r="M1578" s="536">
        <v>1040457.8330217707</v>
      </c>
      <c r="N1578" s="530">
        <v>1082645.3171441187</v>
      </c>
      <c r="O1578" s="537">
        <v>1102624.6435793671</v>
      </c>
    </row>
    <row r="1579" spans="1:15">
      <c r="A1579" s="227">
        <v>1576</v>
      </c>
      <c r="B1579" s="530">
        <v>1069252.1216721607</v>
      </c>
      <c r="C1579" s="530">
        <v>1070611.5229951276</v>
      </c>
      <c r="D1579" s="531">
        <v>1099966.1681205782</v>
      </c>
      <c r="J1579" s="659">
        <v>1051677.950090976</v>
      </c>
      <c r="K1579" s="296"/>
      <c r="L1579" s="296"/>
      <c r="M1579" s="536">
        <v>1064815.2810999628</v>
      </c>
      <c r="N1579" s="530">
        <v>1083127.2579226736</v>
      </c>
      <c r="O1579" s="537">
        <v>1110468.757523519</v>
      </c>
    </row>
    <row r="1580" spans="1:15">
      <c r="A1580" s="227">
        <v>1577</v>
      </c>
      <c r="B1580" s="530">
        <v>1060300.739969298</v>
      </c>
      <c r="C1580" s="530">
        <v>1093291.4675276531</v>
      </c>
      <c r="D1580" s="531">
        <v>1137783.0081441535</v>
      </c>
      <c r="J1580" s="659">
        <v>1042726.5683881133</v>
      </c>
      <c r="K1580" s="296"/>
      <c r="L1580" s="296"/>
      <c r="M1580" s="536">
        <v>1027120.1339212253</v>
      </c>
      <c r="N1580" s="530">
        <v>1105807.2024551991</v>
      </c>
      <c r="O1580" s="537">
        <v>1148285.5975470943</v>
      </c>
    </row>
    <row r="1581" spans="1:15">
      <c r="A1581" s="227">
        <v>1578</v>
      </c>
      <c r="B1581" s="530">
        <v>1065315.6682281345</v>
      </c>
      <c r="C1581" s="530">
        <v>1088545.005373393</v>
      </c>
      <c r="D1581" s="531">
        <v>1119113.3853912677</v>
      </c>
      <c r="J1581" s="659">
        <v>1047741.4966469498</v>
      </c>
      <c r="K1581" s="296"/>
      <c r="L1581" s="296"/>
      <c r="M1581" s="536">
        <v>1043042.1934282641</v>
      </c>
      <c r="N1581" s="530">
        <v>1101060.740300939</v>
      </c>
      <c r="O1581" s="537">
        <v>1129615.9747942085</v>
      </c>
    </row>
    <row r="1582" spans="1:15">
      <c r="A1582" s="227">
        <v>1579</v>
      </c>
      <c r="B1582" s="530">
        <v>1040700.1630274551</v>
      </c>
      <c r="C1582" s="530">
        <v>1069714.6951967801</v>
      </c>
      <c r="D1582" s="531">
        <v>1095097.2479401301</v>
      </c>
      <c r="J1582" s="659">
        <v>1023125.9914462704</v>
      </c>
      <c r="K1582" s="296"/>
      <c r="L1582" s="296"/>
      <c r="M1582" s="536">
        <v>1044320.5286030414</v>
      </c>
      <c r="N1582" s="530">
        <v>1082230.4301243261</v>
      </c>
      <c r="O1582" s="537">
        <v>1105599.8373430709</v>
      </c>
    </row>
    <row r="1583" spans="1:15">
      <c r="A1583" s="227">
        <v>1580</v>
      </c>
      <c r="B1583" s="530">
        <v>1056701.2721456385</v>
      </c>
      <c r="C1583" s="530">
        <v>1073223.3072679094</v>
      </c>
      <c r="D1583" s="531">
        <v>1105129.8760081211</v>
      </c>
      <c r="J1583" s="659">
        <v>1039127.1005644538</v>
      </c>
      <c r="K1583" s="296"/>
      <c r="L1583" s="296"/>
      <c r="M1583" s="536">
        <v>1043540.8083940366</v>
      </c>
      <c r="N1583" s="530">
        <v>1085739.0421954554</v>
      </c>
      <c r="O1583" s="537">
        <v>1115632.4654110619</v>
      </c>
    </row>
    <row r="1584" spans="1:15">
      <c r="A1584" s="227">
        <v>1581</v>
      </c>
      <c r="B1584" s="530">
        <v>1073786.3752022877</v>
      </c>
      <c r="C1584" s="530">
        <v>1094618.6377430083</v>
      </c>
      <c r="D1584" s="531">
        <v>1105856.1575926181</v>
      </c>
      <c r="J1584" s="659">
        <v>1056212.203621103</v>
      </c>
      <c r="K1584" s="296"/>
      <c r="L1584" s="296"/>
      <c r="M1584" s="536">
        <v>1038149.5551392821</v>
      </c>
      <c r="N1584" s="530">
        <v>1107134.3726705543</v>
      </c>
      <c r="O1584" s="537">
        <v>1116358.746995559</v>
      </c>
    </row>
    <row r="1585" spans="1:15">
      <c r="A1585" s="227">
        <v>1582</v>
      </c>
      <c r="B1585" s="530">
        <v>1050602.6563649881</v>
      </c>
      <c r="C1585" s="530">
        <v>1051645.7731799695</v>
      </c>
      <c r="D1585" s="531">
        <v>1129178.7096097677</v>
      </c>
      <c r="J1585" s="659">
        <v>1033028.4847838035</v>
      </c>
      <c r="K1585" s="296"/>
      <c r="L1585" s="296"/>
      <c r="M1585" s="536">
        <v>1036904.2068693407</v>
      </c>
      <c r="N1585" s="530">
        <v>1064161.5081075155</v>
      </c>
      <c r="O1585" s="537">
        <v>1139681.2990127085</v>
      </c>
    </row>
    <row r="1586" spans="1:15">
      <c r="A1586" s="227">
        <v>1583</v>
      </c>
      <c r="B1586" s="530">
        <v>1064392.8752836871</v>
      </c>
      <c r="C1586" s="530">
        <v>1064927.5662619856</v>
      </c>
      <c r="D1586" s="531">
        <v>1094563.6282003766</v>
      </c>
      <c r="J1586" s="659">
        <v>1046818.7037025024</v>
      </c>
      <c r="K1586" s="296"/>
      <c r="L1586" s="296"/>
      <c r="M1586" s="536">
        <v>1051645.4102513678</v>
      </c>
      <c r="N1586" s="530">
        <v>1077443.3011895316</v>
      </c>
      <c r="O1586" s="537">
        <v>1105066.2176033175</v>
      </c>
    </row>
    <row r="1587" spans="1:15">
      <c r="A1587" s="227">
        <v>1584</v>
      </c>
      <c r="B1587" s="530">
        <v>1058111.7063673958</v>
      </c>
      <c r="C1587" s="530">
        <v>1074254.7829702387</v>
      </c>
      <c r="D1587" s="531">
        <v>1091550.7861342111</v>
      </c>
      <c r="J1587" s="659">
        <v>1071988.6273806836</v>
      </c>
      <c r="K1587" s="296"/>
      <c r="L1587" s="296"/>
      <c r="M1587" s="536">
        <v>1043676.115983626</v>
      </c>
      <c r="N1587" s="530">
        <v>1086770.5178977847</v>
      </c>
      <c r="O1587" s="537">
        <v>1102053.3755371519</v>
      </c>
    </row>
    <row r="1588" spans="1:15">
      <c r="A1588" s="227">
        <v>1585</v>
      </c>
      <c r="B1588" s="530">
        <v>1059813.8855742516</v>
      </c>
      <c r="C1588" s="530">
        <v>1069802.9705350706</v>
      </c>
      <c r="D1588" s="531">
        <v>1084445.5876269939</v>
      </c>
      <c r="J1588" s="659">
        <v>1042239.7139930669</v>
      </c>
      <c r="K1588" s="296"/>
      <c r="L1588" s="296"/>
      <c r="M1588" s="536">
        <v>1042108.1717944453</v>
      </c>
      <c r="N1588" s="530">
        <v>1082318.7054626166</v>
      </c>
      <c r="O1588" s="537">
        <v>1094948.1770299347</v>
      </c>
    </row>
    <row r="1589" spans="1:15">
      <c r="A1589" s="227">
        <v>1586</v>
      </c>
      <c r="B1589" s="530">
        <v>1054254.7948403296</v>
      </c>
      <c r="C1589" s="530">
        <v>1076101.0117258423</v>
      </c>
      <c r="D1589" s="531">
        <v>1127784.4457948133</v>
      </c>
      <c r="J1589" s="659">
        <v>1036680.6232591448</v>
      </c>
      <c r="K1589" s="296"/>
      <c r="L1589" s="296"/>
      <c r="M1589" s="536">
        <v>1030761.6222885265</v>
      </c>
      <c r="N1589" s="530">
        <v>1088616.7466533883</v>
      </c>
      <c r="O1589" s="537">
        <v>1138287.0351977542</v>
      </c>
    </row>
    <row r="1590" spans="1:15">
      <c r="A1590" s="227">
        <v>1587</v>
      </c>
      <c r="B1590" s="530">
        <v>1068177.6172680587</v>
      </c>
      <c r="C1590" s="530">
        <v>1066556.744157149</v>
      </c>
      <c r="D1590" s="531">
        <v>1089444.1211761495</v>
      </c>
      <c r="J1590" s="659">
        <v>1050603.445686874</v>
      </c>
      <c r="K1590" s="296"/>
      <c r="L1590" s="296"/>
      <c r="M1590" s="536">
        <v>1033984.7937137294</v>
      </c>
      <c r="N1590" s="530">
        <v>1079072.479084695</v>
      </c>
      <c r="O1590" s="537">
        <v>1099946.7105790903</v>
      </c>
    </row>
    <row r="1591" spans="1:15">
      <c r="A1591" s="227">
        <v>1588</v>
      </c>
      <c r="B1591" s="530">
        <v>1075350.042003663</v>
      </c>
      <c r="C1591" s="530">
        <v>1059670.196095929</v>
      </c>
      <c r="D1591" s="531">
        <v>1105210.1400187511</v>
      </c>
      <c r="J1591" s="659">
        <v>1057775.8704224783</v>
      </c>
      <c r="K1591" s="296"/>
      <c r="L1591" s="296"/>
      <c r="M1591" s="536">
        <v>1035806.430957302</v>
      </c>
      <c r="N1591" s="530">
        <v>1072185.931023475</v>
      </c>
      <c r="O1591" s="537">
        <v>1115712.729421692</v>
      </c>
    </row>
    <row r="1592" spans="1:15">
      <c r="A1592" s="227">
        <v>1589</v>
      </c>
      <c r="B1592" s="530">
        <v>1041359.6716616316</v>
      </c>
      <c r="C1592" s="530">
        <v>1086146.0025488024</v>
      </c>
      <c r="D1592" s="531">
        <v>1113606.2303839209</v>
      </c>
      <c r="J1592" s="659">
        <v>1023785.5000804468</v>
      </c>
      <c r="K1592" s="296"/>
      <c r="L1592" s="296"/>
      <c r="M1592" s="536">
        <v>1032207.9880662226</v>
      </c>
      <c r="N1592" s="530">
        <v>1098661.7374763484</v>
      </c>
      <c r="O1592" s="537">
        <v>1124108.8197868618</v>
      </c>
    </row>
    <row r="1593" spans="1:15">
      <c r="A1593" s="227">
        <v>1590</v>
      </c>
      <c r="B1593" s="530">
        <v>1071183.3973694074</v>
      </c>
      <c r="C1593" s="530">
        <v>1072288.6531705754</v>
      </c>
      <c r="D1593" s="531">
        <v>1096266.220231514</v>
      </c>
      <c r="J1593" s="659">
        <v>1053609.2257882226</v>
      </c>
      <c r="K1593" s="296"/>
      <c r="L1593" s="296"/>
      <c r="M1593" s="536">
        <v>1056219.0023619595</v>
      </c>
      <c r="N1593" s="530">
        <v>1084804.3880981214</v>
      </c>
      <c r="O1593" s="537">
        <v>1106768.8096344548</v>
      </c>
    </row>
    <row r="1594" spans="1:15">
      <c r="A1594" s="227">
        <v>1591</v>
      </c>
      <c r="B1594" s="530">
        <v>1073528.1235685677</v>
      </c>
      <c r="C1594" s="530">
        <v>1063931.4480130412</v>
      </c>
      <c r="D1594" s="531">
        <v>1108046.1900431437</v>
      </c>
      <c r="J1594" s="659">
        <v>1055953.951987383</v>
      </c>
      <c r="K1594" s="296"/>
      <c r="L1594" s="296"/>
      <c r="M1594" s="536">
        <v>1049304.1381210936</v>
      </c>
      <c r="N1594" s="530">
        <v>1076447.1829405872</v>
      </c>
      <c r="O1594" s="537">
        <v>1118548.7794460845</v>
      </c>
    </row>
    <row r="1595" spans="1:15">
      <c r="A1595" s="227">
        <v>1592</v>
      </c>
      <c r="B1595" s="530">
        <v>1064501.8370492787</v>
      </c>
      <c r="C1595" s="530">
        <v>1058974.4603692582</v>
      </c>
      <c r="D1595" s="531">
        <v>1104295.717636172</v>
      </c>
      <c r="J1595" s="659">
        <v>1046927.6654680939</v>
      </c>
      <c r="K1595" s="296"/>
      <c r="L1595" s="296"/>
      <c r="M1595" s="536">
        <v>1041478.7248762004</v>
      </c>
      <c r="N1595" s="530">
        <v>1071490.1952968042</v>
      </c>
      <c r="O1595" s="537">
        <v>1114798.3070391128</v>
      </c>
    </row>
    <row r="1596" spans="1:15">
      <c r="A1596" s="227">
        <v>1593</v>
      </c>
      <c r="B1596" s="530">
        <v>1079452.9034931199</v>
      </c>
      <c r="C1596" s="530">
        <v>1084846.6537500483</v>
      </c>
      <c r="D1596" s="531">
        <v>1102231.2231217662</v>
      </c>
      <c r="J1596" s="659">
        <v>1061878.7319119351</v>
      </c>
      <c r="K1596" s="296"/>
      <c r="L1596" s="296"/>
      <c r="M1596" s="536">
        <v>1037209.5205308929</v>
      </c>
      <c r="N1596" s="530">
        <v>1097362.3886775943</v>
      </c>
      <c r="O1596" s="537">
        <v>1112733.8125247071</v>
      </c>
    </row>
    <row r="1597" spans="1:15">
      <c r="A1597" s="227">
        <v>1594</v>
      </c>
      <c r="B1597" s="530">
        <v>1074631.1890998825</v>
      </c>
      <c r="C1597" s="530">
        <v>1057919.1455278432</v>
      </c>
      <c r="D1597" s="531">
        <v>1106622.0171871807</v>
      </c>
      <c r="J1597" s="659">
        <v>1057057.0175186978</v>
      </c>
      <c r="K1597" s="296"/>
      <c r="L1597" s="296"/>
      <c r="M1597" s="536">
        <v>1039534.2940824656</v>
      </c>
      <c r="N1597" s="530">
        <v>1070434.8804553892</v>
      </c>
      <c r="O1597" s="537">
        <v>1117124.6065901215</v>
      </c>
    </row>
    <row r="1598" spans="1:15">
      <c r="A1598" s="227">
        <v>1595</v>
      </c>
      <c r="B1598" s="530">
        <v>1077147.3921551316</v>
      </c>
      <c r="C1598" s="530">
        <v>1116208.3811651359</v>
      </c>
      <c r="D1598" s="531">
        <v>1095713.5399819447</v>
      </c>
      <c r="J1598" s="659">
        <v>1059573.2205739468</v>
      </c>
      <c r="K1598" s="296"/>
      <c r="L1598" s="296"/>
      <c r="M1598" s="536">
        <v>1057536.4441643925</v>
      </c>
      <c r="N1598" s="530">
        <v>1128724.1160926819</v>
      </c>
      <c r="O1598" s="537">
        <v>1106216.1293848855</v>
      </c>
    </row>
    <row r="1599" spans="1:15">
      <c r="A1599" s="227">
        <v>1596</v>
      </c>
      <c r="B1599" s="530">
        <v>1058111.7063673958</v>
      </c>
      <c r="C1599" s="530">
        <v>1062813.3336037956</v>
      </c>
      <c r="D1599" s="531">
        <v>1106172.7119396818</v>
      </c>
      <c r="J1599" s="659">
        <v>1066503.3847905283</v>
      </c>
      <c r="K1599" s="296"/>
      <c r="L1599" s="296"/>
      <c r="M1599" s="536">
        <v>1037261.156868134</v>
      </c>
      <c r="N1599" s="530">
        <v>1075329.0685313416</v>
      </c>
      <c r="O1599" s="537">
        <v>1116675.3013426226</v>
      </c>
    </row>
    <row r="1600" spans="1:15">
      <c r="A1600" s="227">
        <v>1597</v>
      </c>
      <c r="B1600" s="530">
        <v>1057229.3297483372</v>
      </c>
      <c r="C1600" s="530">
        <v>1090399.1870462622</v>
      </c>
      <c r="D1600" s="531">
        <v>1118091.7743781467</v>
      </c>
      <c r="J1600" s="659">
        <v>1039655.1581671524</v>
      </c>
      <c r="K1600" s="296"/>
      <c r="L1600" s="296"/>
      <c r="M1600" s="536">
        <v>1052481.6616162602</v>
      </c>
      <c r="N1600" s="530">
        <v>1102914.9219738082</v>
      </c>
      <c r="O1600" s="537">
        <v>1128594.3637810876</v>
      </c>
    </row>
    <row r="1601" spans="1:15">
      <c r="A1601" s="227">
        <v>1598</v>
      </c>
      <c r="B1601" s="530">
        <v>1058111.7063673958</v>
      </c>
      <c r="C1601" s="530">
        <v>1089265.3004347186</v>
      </c>
      <c r="D1601" s="531">
        <v>1114623.9877704966</v>
      </c>
      <c r="J1601" s="659">
        <v>1155093.9910909757</v>
      </c>
      <c r="K1601" s="296"/>
      <c r="L1601" s="296"/>
      <c r="M1601" s="536">
        <v>1049579.9336623526</v>
      </c>
      <c r="N1601" s="530">
        <v>1101781.0353622646</v>
      </c>
      <c r="O1601" s="537">
        <v>1125126.5771734375</v>
      </c>
    </row>
    <row r="1602" spans="1:15">
      <c r="A1602" s="227">
        <v>1599</v>
      </c>
      <c r="B1602" s="530">
        <v>1058111.7063673958</v>
      </c>
      <c r="C1602" s="530">
        <v>1103571.288182369</v>
      </c>
      <c r="D1602" s="531">
        <v>1107575.0722920101</v>
      </c>
      <c r="J1602" s="659">
        <v>1198783.9285426727</v>
      </c>
      <c r="K1602" s="296"/>
      <c r="L1602" s="296"/>
      <c r="M1602" s="536">
        <v>1040230.4732381565</v>
      </c>
      <c r="N1602" s="530">
        <v>1116087.023109915</v>
      </c>
      <c r="O1602" s="537">
        <v>1118077.6616949509</v>
      </c>
    </row>
    <row r="1603" spans="1:15">
      <c r="A1603" s="227">
        <v>1600</v>
      </c>
      <c r="B1603" s="530">
        <v>1058111.7063673958</v>
      </c>
      <c r="C1603" s="530">
        <v>1056264.9135054178</v>
      </c>
      <c r="D1603" s="531">
        <v>1111127.4019776064</v>
      </c>
      <c r="J1603" s="659">
        <v>1065524.8075120386</v>
      </c>
      <c r="K1603" s="296"/>
      <c r="L1603" s="296"/>
      <c r="M1603" s="536">
        <v>1029618.7838404105</v>
      </c>
      <c r="N1603" s="530">
        <v>1068780.6484329638</v>
      </c>
      <c r="O1603" s="537">
        <v>1121629.9913805472</v>
      </c>
    </row>
    <row r="1604" spans="1:15">
      <c r="A1604" s="227">
        <v>1601</v>
      </c>
      <c r="B1604" s="530">
        <v>1058111.7063673958</v>
      </c>
      <c r="C1604" s="530">
        <v>1062394.1725176508</v>
      </c>
      <c r="D1604" s="531">
        <v>1096219.0756764319</v>
      </c>
      <c r="J1604" s="659">
        <v>1068141.5797387373</v>
      </c>
      <c r="K1604" s="296"/>
      <c r="L1604" s="296"/>
      <c r="M1604" s="536">
        <v>1044465.2119970857</v>
      </c>
      <c r="N1604" s="530">
        <v>1074909.9074451968</v>
      </c>
      <c r="O1604" s="537">
        <v>1106721.6650793727</v>
      </c>
    </row>
    <row r="1605" spans="1:15">
      <c r="A1605" s="227">
        <v>1602</v>
      </c>
      <c r="B1605" s="530">
        <v>1073301.8148419859</v>
      </c>
      <c r="C1605" s="530">
        <v>1100277.9740677623</v>
      </c>
      <c r="D1605" s="531">
        <v>1108775.5881509392</v>
      </c>
      <c r="J1605" s="659">
        <v>1055727.6432608012</v>
      </c>
      <c r="K1605" s="296"/>
      <c r="L1605" s="296"/>
      <c r="M1605" s="536">
        <v>1041781.1834528156</v>
      </c>
      <c r="N1605" s="530">
        <v>1112793.7089953083</v>
      </c>
      <c r="O1605" s="537">
        <v>1119278.17755388</v>
      </c>
    </row>
    <row r="1606" spans="1:15">
      <c r="A1606" s="227">
        <v>1603</v>
      </c>
      <c r="B1606" s="530">
        <v>1050260.841533734</v>
      </c>
      <c r="C1606" s="530">
        <v>1080772.4764512058</v>
      </c>
      <c r="D1606" s="531">
        <v>1106619.6212736752</v>
      </c>
      <c r="J1606" s="659">
        <v>1032686.6699525492</v>
      </c>
      <c r="K1606" s="296"/>
      <c r="L1606" s="296"/>
      <c r="M1606" s="536">
        <v>1027710.1836478846</v>
      </c>
      <c r="N1606" s="530">
        <v>1093288.2113787518</v>
      </c>
      <c r="O1606" s="537">
        <v>1117122.2106766161</v>
      </c>
    </row>
    <row r="1607" spans="1:15">
      <c r="A1607" s="227">
        <v>1604</v>
      </c>
      <c r="B1607" s="530">
        <v>1077384.8511896608</v>
      </c>
      <c r="C1607" s="530">
        <v>1078404.0205825395</v>
      </c>
      <c r="D1607" s="531">
        <v>1112120.8889010039</v>
      </c>
      <c r="J1607" s="659">
        <v>1059810.6796084761</v>
      </c>
      <c r="K1607" s="296"/>
      <c r="L1607" s="296"/>
      <c r="M1607" s="536">
        <v>1037527.0477055974</v>
      </c>
      <c r="N1607" s="530">
        <v>1090919.7555100855</v>
      </c>
      <c r="O1607" s="537">
        <v>1122623.4783039447</v>
      </c>
    </row>
    <row r="1608" spans="1:15">
      <c r="A1608" s="227">
        <v>1605</v>
      </c>
      <c r="B1608" s="530">
        <v>1059132.40923924</v>
      </c>
      <c r="C1608" s="530">
        <v>1067003.082941039</v>
      </c>
      <c r="D1608" s="531">
        <v>1101543.9442291846</v>
      </c>
      <c r="J1608" s="659">
        <v>1041558.2376580553</v>
      </c>
      <c r="K1608" s="296"/>
      <c r="L1608" s="296"/>
      <c r="M1608" s="536">
        <v>1037616.9621614325</v>
      </c>
      <c r="N1608" s="530">
        <v>1079518.817868585</v>
      </c>
      <c r="O1608" s="537">
        <v>1112046.5336321255</v>
      </c>
    </row>
    <row r="1609" spans="1:15">
      <c r="A1609" s="227">
        <v>1606</v>
      </c>
      <c r="B1609" s="530">
        <v>1051860.1724306382</v>
      </c>
      <c r="C1609" s="530">
        <v>1085683.0384291096</v>
      </c>
      <c r="D1609" s="531">
        <v>1097039.4813096719</v>
      </c>
      <c r="J1609" s="659">
        <v>1034286.0008494536</v>
      </c>
      <c r="K1609" s="296"/>
      <c r="L1609" s="296"/>
      <c r="M1609" s="536">
        <v>1050985.6926033399</v>
      </c>
      <c r="N1609" s="530">
        <v>1098198.7733566556</v>
      </c>
      <c r="O1609" s="537">
        <v>1107542.0707126127</v>
      </c>
    </row>
    <row r="1610" spans="1:15">
      <c r="A1610" s="227">
        <v>1607</v>
      </c>
      <c r="B1610" s="530">
        <v>1053100.7815943016</v>
      </c>
      <c r="C1610" s="530">
        <v>1075682.2446684747</v>
      </c>
      <c r="D1610" s="531">
        <v>1125677.7553572988</v>
      </c>
      <c r="J1610" s="659">
        <v>1035526.6100131168</v>
      </c>
      <c r="K1610" s="296"/>
      <c r="L1610" s="296"/>
      <c r="M1610" s="536">
        <v>1040606.7984591853</v>
      </c>
      <c r="N1610" s="530">
        <v>1088197.9795960207</v>
      </c>
      <c r="O1610" s="537">
        <v>1136180.3447602396</v>
      </c>
    </row>
    <row r="1611" spans="1:15">
      <c r="A1611" s="227">
        <v>1608</v>
      </c>
      <c r="B1611" s="530">
        <v>1054739.1519645837</v>
      </c>
      <c r="C1611" s="530">
        <v>1108636.2345859837</v>
      </c>
      <c r="D1611" s="531">
        <v>1098490.9439921873</v>
      </c>
      <c r="J1611" s="659">
        <v>1037164.9803833989</v>
      </c>
      <c r="K1611" s="296"/>
      <c r="L1611" s="296"/>
      <c r="M1611" s="536">
        <v>1045795.6531608546</v>
      </c>
      <c r="N1611" s="530">
        <v>1121151.9695135297</v>
      </c>
      <c r="O1611" s="537">
        <v>1108993.5333951281</v>
      </c>
    </row>
    <row r="1612" spans="1:15">
      <c r="A1612" s="227">
        <v>1609</v>
      </c>
      <c r="B1612" s="530">
        <v>1068887.3427766433</v>
      </c>
      <c r="C1612" s="530">
        <v>1076782.1940817407</v>
      </c>
      <c r="D1612" s="531">
        <v>1113443.9852851534</v>
      </c>
      <c r="J1612" s="659">
        <v>1051313.1711954586</v>
      </c>
      <c r="K1612" s="296"/>
      <c r="L1612" s="296"/>
      <c r="M1612" s="536">
        <v>1046202.8400347215</v>
      </c>
      <c r="N1612" s="530">
        <v>1089297.9290092867</v>
      </c>
      <c r="O1612" s="537">
        <v>1123946.5746880942</v>
      </c>
    </row>
    <row r="1613" spans="1:15">
      <c r="A1613" s="227">
        <v>1610</v>
      </c>
      <c r="B1613" s="530">
        <v>1058396.8645357098</v>
      </c>
      <c r="C1613" s="530">
        <v>1081445.4126132336</v>
      </c>
      <c r="D1613" s="531">
        <v>1103878.1614291894</v>
      </c>
      <c r="J1613" s="659">
        <v>1040822.6929545251</v>
      </c>
      <c r="K1613" s="296"/>
      <c r="L1613" s="296"/>
      <c r="M1613" s="536">
        <v>1022888.7505219745</v>
      </c>
      <c r="N1613" s="530">
        <v>1093961.1475407796</v>
      </c>
      <c r="O1613" s="537">
        <v>1114380.7508321302</v>
      </c>
    </row>
    <row r="1614" spans="1:15">
      <c r="A1614" s="227">
        <v>1611</v>
      </c>
      <c r="B1614" s="530">
        <v>1045482.3675182901</v>
      </c>
      <c r="C1614" s="530">
        <v>1064054.0027056138</v>
      </c>
      <c r="D1614" s="531">
        <v>1101308.6870681625</v>
      </c>
      <c r="J1614" s="659">
        <v>1027908.1959371053</v>
      </c>
      <c r="K1614" s="296"/>
      <c r="L1614" s="296"/>
      <c r="M1614" s="536">
        <v>1049800.6739659347</v>
      </c>
      <c r="N1614" s="530">
        <v>1076569.7376331598</v>
      </c>
      <c r="O1614" s="537">
        <v>1111811.2764711033</v>
      </c>
    </row>
    <row r="1615" spans="1:15">
      <c r="A1615" s="227">
        <v>1612</v>
      </c>
      <c r="B1615" s="530">
        <v>1046954.5770330577</v>
      </c>
      <c r="C1615" s="530">
        <v>1055123.8043188562</v>
      </c>
      <c r="D1615" s="531">
        <v>1106485.0581539001</v>
      </c>
      <c r="J1615" s="659">
        <v>1029380.405451873</v>
      </c>
      <c r="K1615" s="296"/>
      <c r="L1615" s="296"/>
      <c r="M1615" s="536">
        <v>1043209.7479045527</v>
      </c>
      <c r="N1615" s="530">
        <v>1067639.5392464022</v>
      </c>
      <c r="O1615" s="537">
        <v>1116987.6475568409</v>
      </c>
    </row>
    <row r="1616" spans="1:15">
      <c r="A1616" s="227">
        <v>1613</v>
      </c>
      <c r="B1616" s="530">
        <v>1058217.4130199712</v>
      </c>
      <c r="C1616" s="530">
        <v>1059808.8476261902</v>
      </c>
      <c r="D1616" s="531">
        <v>1098870.5656330169</v>
      </c>
      <c r="J1616" s="659">
        <v>1040643.2414387865</v>
      </c>
      <c r="K1616" s="296"/>
      <c r="L1616" s="296"/>
      <c r="M1616" s="536">
        <v>1045630.8375586299</v>
      </c>
      <c r="N1616" s="530">
        <v>1072324.5825537362</v>
      </c>
      <c r="O1616" s="537">
        <v>1109373.1550359577</v>
      </c>
    </row>
    <row r="1617" spans="1:15">
      <c r="A1617" s="227">
        <v>1614</v>
      </c>
      <c r="B1617" s="530">
        <v>1070724.0484655376</v>
      </c>
      <c r="C1617" s="530">
        <v>1057649.403824091</v>
      </c>
      <c r="D1617" s="531">
        <v>1122530.9125985941</v>
      </c>
      <c r="J1617" s="659">
        <v>1053149.8768843529</v>
      </c>
      <c r="K1617" s="296"/>
      <c r="L1617" s="296"/>
      <c r="M1617" s="536">
        <v>1054049.1581796955</v>
      </c>
      <c r="N1617" s="530">
        <v>1070165.138751637</v>
      </c>
      <c r="O1617" s="537">
        <v>1133033.5020015349</v>
      </c>
    </row>
    <row r="1618" spans="1:15">
      <c r="A1618" s="227">
        <v>1615</v>
      </c>
      <c r="B1618" s="530">
        <v>1068394.0930897798</v>
      </c>
      <c r="C1618" s="530">
        <v>1087072.6574386123</v>
      </c>
      <c r="D1618" s="531">
        <v>1105145.0794757137</v>
      </c>
      <c r="J1618" s="659">
        <v>1050819.9215085951</v>
      </c>
      <c r="K1618" s="296"/>
      <c r="L1618" s="296"/>
      <c r="M1618" s="536">
        <v>1044763.0303242074</v>
      </c>
      <c r="N1618" s="530">
        <v>1099588.3923661583</v>
      </c>
      <c r="O1618" s="537">
        <v>1115647.6688786545</v>
      </c>
    </row>
    <row r="1619" spans="1:15">
      <c r="A1619" s="227">
        <v>1616</v>
      </c>
      <c r="B1619" s="530">
        <v>1070585.3678677438</v>
      </c>
      <c r="C1619" s="530">
        <v>1078156.8178851444</v>
      </c>
      <c r="D1619" s="531">
        <v>1120019.8908641625</v>
      </c>
      <c r="J1619" s="659">
        <v>1053011.1962865591</v>
      </c>
      <c r="K1619" s="296"/>
      <c r="L1619" s="296"/>
      <c r="M1619" s="536">
        <v>1059393.4066051138</v>
      </c>
      <c r="N1619" s="530">
        <v>1090672.5528126904</v>
      </c>
      <c r="O1619" s="537">
        <v>1130522.4802671033</v>
      </c>
    </row>
    <row r="1620" spans="1:15">
      <c r="A1620" s="227">
        <v>1617</v>
      </c>
      <c r="B1620" s="530">
        <v>1044235.71271829</v>
      </c>
      <c r="C1620" s="530">
        <v>1062032.7706518464</v>
      </c>
      <c r="D1620" s="531">
        <v>1098338.9037341671</v>
      </c>
      <c r="J1620" s="659">
        <v>1026661.5411371053</v>
      </c>
      <c r="K1620" s="296"/>
      <c r="L1620" s="296"/>
      <c r="M1620" s="536">
        <v>1048436.7003258403</v>
      </c>
      <c r="N1620" s="530">
        <v>1074548.5055793924</v>
      </c>
      <c r="O1620" s="537">
        <v>1108841.4931371079</v>
      </c>
    </row>
    <row r="1621" spans="1:15">
      <c r="A1621" s="227">
        <v>1618</v>
      </c>
      <c r="B1621" s="530">
        <v>1043795.1988859875</v>
      </c>
      <c r="C1621" s="530">
        <v>1076324.2264131536</v>
      </c>
      <c r="D1621" s="531">
        <v>1127311.4282063029</v>
      </c>
      <c r="J1621" s="659">
        <v>1026221.0273048028</v>
      </c>
      <c r="K1621" s="296"/>
      <c r="L1621" s="296"/>
      <c r="M1621" s="536">
        <v>1033992.9641386187</v>
      </c>
      <c r="N1621" s="530">
        <v>1088839.9613406996</v>
      </c>
      <c r="O1621" s="537">
        <v>1137814.0176092437</v>
      </c>
    </row>
    <row r="1622" spans="1:15">
      <c r="A1622" s="227">
        <v>1619</v>
      </c>
      <c r="B1622" s="530">
        <v>1058122.2485454327</v>
      </c>
      <c r="C1622" s="530">
        <v>1078189.0986270616</v>
      </c>
      <c r="D1622" s="531">
        <v>1110738.7427800891</v>
      </c>
      <c r="J1622" s="659">
        <v>1040548.076964248</v>
      </c>
      <c r="K1622" s="296"/>
      <c r="L1622" s="296"/>
      <c r="M1622" s="536">
        <v>1045578.3991358884</v>
      </c>
      <c r="N1622" s="530">
        <v>1090704.8335546076</v>
      </c>
      <c r="O1622" s="537">
        <v>1121241.33218303</v>
      </c>
    </row>
    <row r="1623" spans="1:15">
      <c r="A1623" s="227">
        <v>1620</v>
      </c>
      <c r="B1623" s="530">
        <v>1061841.2137983453</v>
      </c>
      <c r="C1623" s="530">
        <v>1060900.0931318849</v>
      </c>
      <c r="D1623" s="531">
        <v>1097107.3796451988</v>
      </c>
      <c r="J1623" s="659">
        <v>1044267.0422171606</v>
      </c>
      <c r="K1623" s="296"/>
      <c r="L1623" s="296"/>
      <c r="M1623" s="536">
        <v>1059103.0661574574</v>
      </c>
      <c r="N1623" s="530">
        <v>1073415.8280594309</v>
      </c>
      <c r="O1623" s="537">
        <v>1107609.9690481396</v>
      </c>
    </row>
    <row r="1624" spans="1:15">
      <c r="A1624" s="227">
        <v>1621</v>
      </c>
      <c r="B1624" s="530">
        <v>1060828.5799924408</v>
      </c>
      <c r="C1624" s="530">
        <v>1089133.5642717497</v>
      </c>
      <c r="D1624" s="531">
        <v>1108599.0443728513</v>
      </c>
      <c r="J1624" s="659">
        <v>1043254.408411256</v>
      </c>
      <c r="K1624" s="296"/>
      <c r="L1624" s="296"/>
      <c r="M1624" s="536">
        <v>1056328.1495850338</v>
      </c>
      <c r="N1624" s="530">
        <v>1101649.2991992957</v>
      </c>
      <c r="O1624" s="537">
        <v>1119101.6337757921</v>
      </c>
    </row>
    <row r="1625" spans="1:15">
      <c r="A1625" s="227">
        <v>1622</v>
      </c>
      <c r="B1625" s="530">
        <v>1077180.9115471027</v>
      </c>
      <c r="C1625" s="530">
        <v>1080428.6497048584</v>
      </c>
      <c r="D1625" s="531">
        <v>1119480.1450289607</v>
      </c>
      <c r="J1625" s="659">
        <v>1059606.739965918</v>
      </c>
      <c r="K1625" s="296"/>
      <c r="L1625" s="296"/>
      <c r="M1625" s="536">
        <v>1041910.5412826525</v>
      </c>
      <c r="N1625" s="530">
        <v>1092944.3846324044</v>
      </c>
      <c r="O1625" s="537">
        <v>1129982.7344319015</v>
      </c>
    </row>
    <row r="1626" spans="1:15">
      <c r="A1626" s="227">
        <v>1623</v>
      </c>
      <c r="B1626" s="530">
        <v>1060118.8308291954</v>
      </c>
      <c r="C1626" s="530">
        <v>1073527.920217091</v>
      </c>
      <c r="D1626" s="531">
        <v>1118983.341784192</v>
      </c>
      <c r="J1626" s="659">
        <v>1042544.6592480107</v>
      </c>
      <c r="K1626" s="296"/>
      <c r="L1626" s="296"/>
      <c r="M1626" s="536">
        <v>1050009.2497876408</v>
      </c>
      <c r="N1626" s="530">
        <v>1086043.655144637</v>
      </c>
      <c r="O1626" s="537">
        <v>1129485.9311871328</v>
      </c>
    </row>
    <row r="1627" spans="1:15">
      <c r="A1627" s="227">
        <v>1624</v>
      </c>
      <c r="B1627" s="530">
        <v>1063231.860547561</v>
      </c>
      <c r="C1627" s="530">
        <v>1078318.3002380349</v>
      </c>
      <c r="D1627" s="531">
        <v>1105992.9177808282</v>
      </c>
      <c r="J1627" s="659">
        <v>1045657.6889663762</v>
      </c>
      <c r="K1627" s="296"/>
      <c r="L1627" s="296"/>
      <c r="M1627" s="536">
        <v>1045822.9486267377</v>
      </c>
      <c r="N1627" s="530">
        <v>1090834.0351655809</v>
      </c>
      <c r="O1627" s="537">
        <v>1116495.507183769</v>
      </c>
    </row>
    <row r="1628" spans="1:15">
      <c r="A1628" s="227">
        <v>1625</v>
      </c>
      <c r="B1628" s="530">
        <v>1054224.4387289353</v>
      </c>
      <c r="C1628" s="530">
        <v>1078827.9199619608</v>
      </c>
      <c r="D1628" s="531">
        <v>1100155.5252366941</v>
      </c>
      <c r="J1628" s="659">
        <v>1036650.2671477506</v>
      </c>
      <c r="K1628" s="296"/>
      <c r="L1628" s="296"/>
      <c r="M1628" s="536">
        <v>1047582.9641024328</v>
      </c>
      <c r="N1628" s="530">
        <v>1091343.6548895068</v>
      </c>
      <c r="O1628" s="537">
        <v>1110658.114639635</v>
      </c>
    </row>
    <row r="1629" spans="1:15">
      <c r="A1629" s="227">
        <v>1626</v>
      </c>
      <c r="B1629" s="530">
        <v>1063404.3933288907</v>
      </c>
      <c r="C1629" s="530">
        <v>1062029.561173484</v>
      </c>
      <c r="D1629" s="531">
        <v>1096858.5878724942</v>
      </c>
      <c r="J1629" s="659">
        <v>1045830.2217477059</v>
      </c>
      <c r="K1629" s="296"/>
      <c r="L1629" s="296"/>
      <c r="M1629" s="536">
        <v>1026148.0142932166</v>
      </c>
      <c r="N1629" s="530">
        <v>1074545.29610103</v>
      </c>
      <c r="O1629" s="537">
        <v>1107361.1772754351</v>
      </c>
    </row>
    <row r="1630" spans="1:15">
      <c r="A1630" s="227">
        <v>1627</v>
      </c>
      <c r="B1630" s="530">
        <v>1039656.2498889378</v>
      </c>
      <c r="C1630" s="530">
        <v>1055300.1587898198</v>
      </c>
      <c r="D1630" s="531">
        <v>1085461.2246455071</v>
      </c>
      <c r="J1630" s="659">
        <v>1022082.0783077531</v>
      </c>
      <c r="K1630" s="296"/>
      <c r="L1630" s="296"/>
      <c r="M1630" s="536">
        <v>1053143.1885616104</v>
      </c>
      <c r="N1630" s="530">
        <v>1067815.8937173658</v>
      </c>
      <c r="O1630" s="537">
        <v>1095963.8140484479</v>
      </c>
    </row>
    <row r="1631" spans="1:15">
      <c r="A1631" s="227">
        <v>1628</v>
      </c>
      <c r="B1631" s="530">
        <v>1079048.2645286235</v>
      </c>
      <c r="C1631" s="530">
        <v>1079218.3904383625</v>
      </c>
      <c r="D1631" s="531">
        <v>1094291.8210338666</v>
      </c>
      <c r="J1631" s="659">
        <v>1061474.0929474388</v>
      </c>
      <c r="K1631" s="296"/>
      <c r="L1631" s="296"/>
      <c r="M1631" s="536">
        <v>1035771.6106220419</v>
      </c>
      <c r="N1631" s="530">
        <v>1091734.1253659085</v>
      </c>
      <c r="O1631" s="537">
        <v>1104794.4104368074</v>
      </c>
    </row>
    <row r="1632" spans="1:15">
      <c r="A1632" s="227">
        <v>1629</v>
      </c>
      <c r="B1632" s="530">
        <v>1039171.0256154478</v>
      </c>
      <c r="C1632" s="530">
        <v>1060777.9264433088</v>
      </c>
      <c r="D1632" s="531">
        <v>1101279.1477570704</v>
      </c>
      <c r="J1632" s="659">
        <v>1021596.8540342631</v>
      </c>
      <c r="K1632" s="296"/>
      <c r="L1632" s="296"/>
      <c r="M1632" s="536">
        <v>1025698.7478866603</v>
      </c>
      <c r="N1632" s="530">
        <v>1073293.6613708548</v>
      </c>
      <c r="O1632" s="537">
        <v>1111781.7371600112</v>
      </c>
    </row>
    <row r="1633" spans="1:15">
      <c r="A1633" s="227">
        <v>1630</v>
      </c>
      <c r="B1633" s="530">
        <v>1058111.7063673958</v>
      </c>
      <c r="C1633" s="530">
        <v>1077873.7702217388</v>
      </c>
      <c r="D1633" s="531">
        <v>1113163.368180915</v>
      </c>
      <c r="J1633" s="659">
        <v>1064806.0361563638</v>
      </c>
      <c r="K1633" s="296"/>
      <c r="L1633" s="296"/>
      <c r="M1633" s="536">
        <v>1047638.1755048996</v>
      </c>
      <c r="N1633" s="530">
        <v>1090389.5051492848</v>
      </c>
      <c r="O1633" s="537">
        <v>1123665.9575838558</v>
      </c>
    </row>
    <row r="1634" spans="1:15">
      <c r="A1634" s="227">
        <v>1631</v>
      </c>
      <c r="B1634" s="530">
        <v>1061749.6535687344</v>
      </c>
      <c r="C1634" s="530">
        <v>1064037.8877781648</v>
      </c>
      <c r="D1634" s="531">
        <v>1104965.5616541484</v>
      </c>
      <c r="J1634" s="659">
        <v>1044175.4819875497</v>
      </c>
      <c r="K1634" s="296"/>
      <c r="L1634" s="296"/>
      <c r="M1634" s="536">
        <v>1035590.8559365664</v>
      </c>
      <c r="N1634" s="530">
        <v>1076553.6227057108</v>
      </c>
      <c r="O1634" s="537">
        <v>1115468.1510570892</v>
      </c>
    </row>
    <row r="1635" spans="1:15">
      <c r="A1635" s="227">
        <v>1632</v>
      </c>
      <c r="B1635" s="530">
        <v>1061822.6813146218</v>
      </c>
      <c r="C1635" s="530">
        <v>1083189.8414266361</v>
      </c>
      <c r="D1635" s="531">
        <v>1127800.5018167552</v>
      </c>
      <c r="J1635" s="659">
        <v>1044248.5097334371</v>
      </c>
      <c r="K1635" s="296"/>
      <c r="L1635" s="296"/>
      <c r="M1635" s="536">
        <v>1033990.1128991037</v>
      </c>
      <c r="N1635" s="530">
        <v>1095705.5763541821</v>
      </c>
      <c r="O1635" s="537">
        <v>1138303.091219696</v>
      </c>
    </row>
    <row r="1636" spans="1:15">
      <c r="A1636" s="227">
        <v>1633</v>
      </c>
      <c r="B1636" s="530">
        <v>1057121.3056920411</v>
      </c>
      <c r="C1636" s="530">
        <v>1077620.9187355365</v>
      </c>
      <c r="D1636" s="531">
        <v>1111525.5198880057</v>
      </c>
      <c r="J1636" s="659">
        <v>1039547.1341108563</v>
      </c>
      <c r="K1636" s="296"/>
      <c r="L1636" s="296"/>
      <c r="M1636" s="536">
        <v>1045462.3996240514</v>
      </c>
      <c r="N1636" s="530">
        <v>1090136.6536630825</v>
      </c>
      <c r="O1636" s="537">
        <v>1122028.1092909465</v>
      </c>
    </row>
    <row r="1637" spans="1:15">
      <c r="A1637" s="227">
        <v>1634</v>
      </c>
      <c r="B1637" s="530">
        <v>1058496.5945186457</v>
      </c>
      <c r="C1637" s="530">
        <v>1066059.6186363688</v>
      </c>
      <c r="D1637" s="531">
        <v>1097485.0954633465</v>
      </c>
      <c r="J1637" s="659">
        <v>1040922.4229374609</v>
      </c>
      <c r="K1637" s="296"/>
      <c r="L1637" s="296"/>
      <c r="M1637" s="536">
        <v>1028708.9050823977</v>
      </c>
      <c r="N1637" s="530">
        <v>1078575.3535639148</v>
      </c>
      <c r="O1637" s="537">
        <v>1107987.6848662873</v>
      </c>
    </row>
    <row r="1638" spans="1:15">
      <c r="A1638" s="227">
        <v>1635</v>
      </c>
      <c r="B1638" s="530">
        <v>1080224.3782897904</v>
      </c>
      <c r="C1638" s="530">
        <v>1073328.775427286</v>
      </c>
      <c r="D1638" s="531">
        <v>1125702.6869461422</v>
      </c>
      <c r="J1638" s="659">
        <v>1062650.2067086056</v>
      </c>
      <c r="K1638" s="296"/>
      <c r="L1638" s="296"/>
      <c r="M1638" s="536">
        <v>1033832.2384271148</v>
      </c>
      <c r="N1638" s="530">
        <v>1085844.510354832</v>
      </c>
      <c r="O1638" s="537">
        <v>1136205.2763490831</v>
      </c>
    </row>
    <row r="1639" spans="1:15">
      <c r="A1639" s="227">
        <v>1636</v>
      </c>
      <c r="B1639" s="530">
        <v>1051457.6379583124</v>
      </c>
      <c r="C1639" s="530">
        <v>1080854.2714512025</v>
      </c>
      <c r="D1639" s="531">
        <v>1106889.4656317101</v>
      </c>
      <c r="J1639" s="659">
        <v>1033883.4663771278</v>
      </c>
      <c r="K1639" s="296"/>
      <c r="L1639" s="296"/>
      <c r="M1639" s="536">
        <v>1053449.5531026511</v>
      </c>
      <c r="N1639" s="530">
        <v>1093370.0063787485</v>
      </c>
      <c r="O1639" s="537">
        <v>1117392.055034651</v>
      </c>
    </row>
    <row r="1640" spans="1:15">
      <c r="A1640" s="227">
        <v>1637</v>
      </c>
      <c r="B1640" s="530">
        <v>1073950.9071365888</v>
      </c>
      <c r="C1640" s="530">
        <v>1061740.5730259418</v>
      </c>
      <c r="D1640" s="531">
        <v>1108045.1267297179</v>
      </c>
      <c r="J1640" s="659">
        <v>1056376.7355554041</v>
      </c>
      <c r="K1640" s="296"/>
      <c r="L1640" s="296"/>
      <c r="M1640" s="536">
        <v>1038131.3439812864</v>
      </c>
      <c r="N1640" s="530">
        <v>1074256.3079534878</v>
      </c>
      <c r="O1640" s="537">
        <v>1118547.7161326588</v>
      </c>
    </row>
    <row r="1641" spans="1:15">
      <c r="A1641" s="227">
        <v>1638</v>
      </c>
      <c r="B1641" s="530">
        <v>1068136.6313527506</v>
      </c>
      <c r="C1641" s="530">
        <v>1070200.638505982</v>
      </c>
      <c r="D1641" s="531">
        <v>1095925.7721080945</v>
      </c>
      <c r="J1641" s="659">
        <v>1050562.4597715659</v>
      </c>
      <c r="K1641" s="296"/>
      <c r="L1641" s="296"/>
      <c r="M1641" s="536">
        <v>1057075.2922750774</v>
      </c>
      <c r="N1641" s="530">
        <v>1082716.373433528</v>
      </c>
      <c r="O1641" s="537">
        <v>1106428.3615110354</v>
      </c>
    </row>
    <row r="1642" spans="1:15">
      <c r="A1642" s="227">
        <v>1639</v>
      </c>
      <c r="B1642" s="530">
        <v>1056989.174603577</v>
      </c>
      <c r="C1642" s="530">
        <v>1062624.2333979502</v>
      </c>
      <c r="D1642" s="531">
        <v>1103925.8079731674</v>
      </c>
      <c r="J1642" s="659">
        <v>1039415.0030223923</v>
      </c>
      <c r="K1642" s="296"/>
      <c r="L1642" s="296"/>
      <c r="M1642" s="536">
        <v>1063520.9261319009</v>
      </c>
      <c r="N1642" s="530">
        <v>1075139.9683254962</v>
      </c>
      <c r="O1642" s="537">
        <v>1114428.3973761082</v>
      </c>
    </row>
    <row r="1643" spans="1:15">
      <c r="A1643" s="227">
        <v>1640</v>
      </c>
      <c r="B1643" s="530">
        <v>1053681.4054763697</v>
      </c>
      <c r="C1643" s="530">
        <v>1054545.509715924</v>
      </c>
      <c r="D1643" s="531">
        <v>1112378.9914728149</v>
      </c>
      <c r="J1643" s="659">
        <v>1036107.2338951849</v>
      </c>
      <c r="K1643" s="296"/>
      <c r="L1643" s="296"/>
      <c r="M1643" s="536">
        <v>1047372.6241746694</v>
      </c>
      <c r="N1643" s="530">
        <v>1067061.24464347</v>
      </c>
      <c r="O1643" s="537">
        <v>1122881.5808757558</v>
      </c>
    </row>
    <row r="1644" spans="1:15">
      <c r="A1644" s="227">
        <v>1641</v>
      </c>
      <c r="B1644" s="530">
        <v>1074491.7244561021</v>
      </c>
      <c r="C1644" s="530">
        <v>1059386.2840751444</v>
      </c>
      <c r="D1644" s="531">
        <v>1110762.7877719926</v>
      </c>
      <c r="J1644" s="659">
        <v>1056917.5528749174</v>
      </c>
      <c r="K1644" s="296"/>
      <c r="L1644" s="296"/>
      <c r="M1644" s="536">
        <v>1036919.057972901</v>
      </c>
      <c r="N1644" s="530">
        <v>1071902.0190026904</v>
      </c>
      <c r="O1644" s="537">
        <v>1121265.3771749334</v>
      </c>
    </row>
    <row r="1645" spans="1:15">
      <c r="A1645" s="227">
        <v>1642</v>
      </c>
      <c r="B1645" s="530">
        <v>1065518.2062235922</v>
      </c>
      <c r="C1645" s="530">
        <v>1055456.561501611</v>
      </c>
      <c r="D1645" s="531">
        <v>1107403.579189535</v>
      </c>
      <c r="J1645" s="659">
        <v>1047944.0346424074</v>
      </c>
      <c r="K1645" s="296"/>
      <c r="L1645" s="296"/>
      <c r="M1645" s="536">
        <v>1045530.0004025225</v>
      </c>
      <c r="N1645" s="530">
        <v>1067972.296429157</v>
      </c>
      <c r="O1645" s="537">
        <v>1117906.1685924758</v>
      </c>
    </row>
    <row r="1646" spans="1:15">
      <c r="A1646" s="227">
        <v>1643</v>
      </c>
      <c r="B1646" s="530">
        <v>1054121.4000346523</v>
      </c>
      <c r="C1646" s="530">
        <v>1069901.0840503084</v>
      </c>
      <c r="D1646" s="531">
        <v>1121540.4498151478</v>
      </c>
      <c r="J1646" s="659">
        <v>1036547.2284534676</v>
      </c>
      <c r="K1646" s="296"/>
      <c r="L1646" s="296"/>
      <c r="M1646" s="536">
        <v>1044331.0409416691</v>
      </c>
      <c r="N1646" s="530">
        <v>1082416.8189778544</v>
      </c>
      <c r="O1646" s="537">
        <v>1132043.0392180886</v>
      </c>
    </row>
    <row r="1647" spans="1:15">
      <c r="A1647" s="227">
        <v>1644</v>
      </c>
      <c r="B1647" s="530">
        <v>1053933.4774138713</v>
      </c>
      <c r="C1647" s="530">
        <v>1064537.7185426431</v>
      </c>
      <c r="D1647" s="531">
        <v>1095923.7046753925</v>
      </c>
      <c r="J1647" s="659">
        <v>1036359.3058326866</v>
      </c>
      <c r="K1647" s="296"/>
      <c r="L1647" s="296"/>
      <c r="M1647" s="536">
        <v>1035107.6883296432</v>
      </c>
      <c r="N1647" s="530">
        <v>1077053.4534701891</v>
      </c>
      <c r="O1647" s="537">
        <v>1106426.2940783333</v>
      </c>
    </row>
    <row r="1648" spans="1:15">
      <c r="A1648" s="227">
        <v>1645</v>
      </c>
      <c r="B1648" s="530">
        <v>1053375.8642243987</v>
      </c>
      <c r="C1648" s="530">
        <v>1078320.3174881462</v>
      </c>
      <c r="D1648" s="531">
        <v>1117525.6371530851</v>
      </c>
      <c r="J1648" s="659">
        <v>1035801.692643214</v>
      </c>
      <c r="K1648" s="296"/>
      <c r="L1648" s="296"/>
      <c r="M1648" s="536">
        <v>1035392.9156303141</v>
      </c>
      <c r="N1648" s="530">
        <v>1090836.0524156922</v>
      </c>
      <c r="O1648" s="537">
        <v>1128028.2265560259</v>
      </c>
    </row>
    <row r="1649" spans="1:15">
      <c r="A1649" s="227">
        <v>1646</v>
      </c>
      <c r="B1649" s="530">
        <v>1066998.9183565963</v>
      </c>
      <c r="C1649" s="530">
        <v>1090128.6498649972</v>
      </c>
      <c r="D1649" s="531">
        <v>1118687.3283048638</v>
      </c>
      <c r="J1649" s="659">
        <v>1049424.7467754115</v>
      </c>
      <c r="K1649" s="296"/>
      <c r="L1649" s="296"/>
      <c r="M1649" s="536">
        <v>1066977.4123202355</v>
      </c>
      <c r="N1649" s="530">
        <v>1102644.3847925432</v>
      </c>
      <c r="O1649" s="537">
        <v>1129189.9177078046</v>
      </c>
    </row>
    <row r="1650" spans="1:15">
      <c r="A1650" s="227">
        <v>1647</v>
      </c>
      <c r="B1650" s="530">
        <v>1059146.9806063804</v>
      </c>
      <c r="C1650" s="530">
        <v>1064690.4992216153</v>
      </c>
      <c r="D1650" s="531">
        <v>1096690.9531724476</v>
      </c>
      <c r="J1650" s="659">
        <v>1041572.8090251957</v>
      </c>
      <c r="K1650" s="296"/>
      <c r="L1650" s="296"/>
      <c r="M1650" s="536">
        <v>1055218.1332733682</v>
      </c>
      <c r="N1650" s="530">
        <v>1077206.2341491613</v>
      </c>
      <c r="O1650" s="537">
        <v>1107193.5425753884</v>
      </c>
    </row>
    <row r="1651" spans="1:15">
      <c r="A1651" s="227">
        <v>1648</v>
      </c>
      <c r="B1651" s="530">
        <v>1045426.4235870155</v>
      </c>
      <c r="C1651" s="530">
        <v>1093697.5331018106</v>
      </c>
      <c r="D1651" s="531">
        <v>1127595.3665695111</v>
      </c>
      <c r="J1651" s="659">
        <v>1027852.2520058308</v>
      </c>
      <c r="K1651" s="296"/>
      <c r="L1651" s="296"/>
      <c r="M1651" s="536">
        <v>1048221.0648990108</v>
      </c>
      <c r="N1651" s="530">
        <v>1106213.2680293566</v>
      </c>
      <c r="O1651" s="537">
        <v>1138097.9559724519</v>
      </c>
    </row>
    <row r="1652" spans="1:15">
      <c r="A1652" s="227">
        <v>1649</v>
      </c>
      <c r="B1652" s="530">
        <v>1071974.174622901</v>
      </c>
      <c r="C1652" s="530">
        <v>1083497.3183249426</v>
      </c>
      <c r="D1652" s="531">
        <v>1126821.1051701903</v>
      </c>
      <c r="J1652" s="659">
        <v>1054400.0030417163</v>
      </c>
      <c r="K1652" s="296"/>
      <c r="L1652" s="296"/>
      <c r="M1652" s="536">
        <v>1049405.2394899586</v>
      </c>
      <c r="N1652" s="530">
        <v>1096013.0532524886</v>
      </c>
      <c r="O1652" s="537">
        <v>1137323.6945731312</v>
      </c>
    </row>
    <row r="1653" spans="1:15">
      <c r="A1653" s="227">
        <v>1650</v>
      </c>
      <c r="B1653" s="530">
        <v>1069998.1944444918</v>
      </c>
      <c r="C1653" s="530">
        <v>1079903.6812474437</v>
      </c>
      <c r="D1653" s="531">
        <v>1092749.0642162506</v>
      </c>
      <c r="J1653" s="659">
        <v>1052424.022863307</v>
      </c>
      <c r="K1653" s="296"/>
      <c r="L1653" s="296"/>
      <c r="M1653" s="536">
        <v>1044221.507681678</v>
      </c>
      <c r="N1653" s="530">
        <v>1092419.4161749897</v>
      </c>
      <c r="O1653" s="537">
        <v>1103251.6536191914</v>
      </c>
    </row>
    <row r="1654" spans="1:15">
      <c r="A1654" s="227">
        <v>1651</v>
      </c>
      <c r="B1654" s="530">
        <v>1070248.6680351754</v>
      </c>
      <c r="C1654" s="530">
        <v>1078027.4669880604</v>
      </c>
      <c r="D1654" s="531">
        <v>1087980.8075704044</v>
      </c>
      <c r="J1654" s="659">
        <v>1052674.4964539907</v>
      </c>
      <c r="K1654" s="296"/>
      <c r="L1654" s="296"/>
      <c r="M1654" s="536">
        <v>1022809.4506955538</v>
      </c>
      <c r="N1654" s="530">
        <v>1090543.2019156064</v>
      </c>
      <c r="O1654" s="537">
        <v>1098483.3969733452</v>
      </c>
    </row>
    <row r="1655" spans="1:15">
      <c r="A1655" s="227">
        <v>1652</v>
      </c>
      <c r="B1655" s="530">
        <v>1064548.8208217418</v>
      </c>
      <c r="C1655" s="530">
        <v>1062849.2838887298</v>
      </c>
      <c r="D1655" s="531">
        <v>1110601.8652189155</v>
      </c>
      <c r="J1655" s="659">
        <v>1046974.6492405571</v>
      </c>
      <c r="K1655" s="296"/>
      <c r="L1655" s="296"/>
      <c r="M1655" s="536">
        <v>1033611.9339760236</v>
      </c>
      <c r="N1655" s="530">
        <v>1075365.0188162758</v>
      </c>
      <c r="O1655" s="537">
        <v>1121104.4546218563</v>
      </c>
    </row>
    <row r="1656" spans="1:15">
      <c r="A1656" s="227">
        <v>1653</v>
      </c>
      <c r="B1656" s="530">
        <v>1079671.3346844888</v>
      </c>
      <c r="C1656" s="530">
        <v>1063192.1167415304</v>
      </c>
      <c r="D1656" s="531">
        <v>1110921.6987579002</v>
      </c>
      <c r="J1656" s="659">
        <v>1062097.1631033041</v>
      </c>
      <c r="K1656" s="296"/>
      <c r="L1656" s="296"/>
      <c r="M1656" s="536">
        <v>1049827.0804521618</v>
      </c>
      <c r="N1656" s="530">
        <v>1075707.8516690764</v>
      </c>
      <c r="O1656" s="537">
        <v>1121424.288160841</v>
      </c>
    </row>
    <row r="1657" spans="1:15">
      <c r="A1657" s="227">
        <v>1654</v>
      </c>
      <c r="B1657" s="530">
        <v>1056876.3352595109</v>
      </c>
      <c r="C1657" s="530">
        <v>1091704.5413677685</v>
      </c>
      <c r="D1657" s="531">
        <v>1099724.3427730326</v>
      </c>
      <c r="J1657" s="659">
        <v>1039302.1636783262</v>
      </c>
      <c r="K1657" s="296"/>
      <c r="L1657" s="296"/>
      <c r="M1657" s="536">
        <v>1058305.3169160751</v>
      </c>
      <c r="N1657" s="530">
        <v>1104220.2762953145</v>
      </c>
      <c r="O1657" s="537">
        <v>1110226.9321759734</v>
      </c>
    </row>
    <row r="1658" spans="1:15">
      <c r="A1658" s="227">
        <v>1655</v>
      </c>
      <c r="B1658" s="530">
        <v>1059324.5627780184</v>
      </c>
      <c r="C1658" s="530">
        <v>1070297.4221146521</v>
      </c>
      <c r="D1658" s="531">
        <v>1106954.4339102732</v>
      </c>
      <c r="J1658" s="659">
        <v>1041750.3911968337</v>
      </c>
      <c r="K1658" s="296"/>
      <c r="L1658" s="296"/>
      <c r="M1658" s="536">
        <v>1038072.5332546681</v>
      </c>
      <c r="N1658" s="530">
        <v>1082813.1570421981</v>
      </c>
      <c r="O1658" s="537">
        <v>1117457.0233132141</v>
      </c>
    </row>
    <row r="1659" spans="1:15">
      <c r="A1659" s="227">
        <v>1656</v>
      </c>
      <c r="B1659" s="530">
        <v>1050958.2076030471</v>
      </c>
      <c r="C1659" s="530">
        <v>1061626.9960464153</v>
      </c>
      <c r="D1659" s="531">
        <v>1125259.5434358972</v>
      </c>
      <c r="J1659" s="659">
        <v>1033384.0360218623</v>
      </c>
      <c r="K1659" s="296"/>
      <c r="L1659" s="296"/>
      <c r="M1659" s="536">
        <v>1036851.6697912628</v>
      </c>
      <c r="N1659" s="530">
        <v>1074142.7309739613</v>
      </c>
      <c r="O1659" s="537">
        <v>1135762.132838838</v>
      </c>
    </row>
    <row r="1660" spans="1:15">
      <c r="A1660" s="227">
        <v>1657</v>
      </c>
      <c r="B1660" s="530">
        <v>1053078.0182241576</v>
      </c>
      <c r="C1660" s="530">
        <v>1077133.1532032234</v>
      </c>
      <c r="D1660" s="531">
        <v>1116986.4120990452</v>
      </c>
      <c r="J1660" s="659">
        <v>1035503.8466429729</v>
      </c>
      <c r="K1660" s="296"/>
      <c r="L1660" s="296"/>
      <c r="M1660" s="536">
        <v>1062676.6260414177</v>
      </c>
      <c r="N1660" s="530">
        <v>1089648.8881307694</v>
      </c>
      <c r="O1660" s="537">
        <v>1127489.0015019861</v>
      </c>
    </row>
    <row r="1661" spans="1:15">
      <c r="A1661" s="227">
        <v>1658</v>
      </c>
      <c r="B1661" s="530">
        <v>1046610.5308492702</v>
      </c>
      <c r="C1661" s="530">
        <v>1048638.6800567321</v>
      </c>
      <c r="D1661" s="531">
        <v>1125037.5505551202</v>
      </c>
      <c r="J1661" s="659">
        <v>1029036.3592680854</v>
      </c>
      <c r="K1661" s="296"/>
      <c r="L1661" s="296"/>
      <c r="M1661" s="536">
        <v>1045245.1181146494</v>
      </c>
      <c r="N1661" s="530">
        <v>1061154.4149842781</v>
      </c>
      <c r="O1661" s="537">
        <v>1135540.139958061</v>
      </c>
    </row>
    <row r="1662" spans="1:15">
      <c r="A1662" s="227">
        <v>1659</v>
      </c>
      <c r="B1662" s="530">
        <v>1062819.5045642655</v>
      </c>
      <c r="C1662" s="530">
        <v>1061502.5184787551</v>
      </c>
      <c r="D1662" s="531">
        <v>1097033.7930058897</v>
      </c>
      <c r="J1662" s="659">
        <v>1045245.3329830808</v>
      </c>
      <c r="K1662" s="296"/>
      <c r="L1662" s="296"/>
      <c r="M1662" s="536">
        <v>1042027.750476115</v>
      </c>
      <c r="N1662" s="530">
        <v>1074018.2534063011</v>
      </c>
      <c r="O1662" s="537">
        <v>1107536.3824088306</v>
      </c>
    </row>
    <row r="1663" spans="1:15">
      <c r="A1663" s="227">
        <v>1660</v>
      </c>
      <c r="B1663" s="530">
        <v>1044022.824825798</v>
      </c>
      <c r="C1663" s="530">
        <v>1063899.575401796</v>
      </c>
      <c r="D1663" s="531">
        <v>1108970.4903482522</v>
      </c>
      <c r="J1663" s="659">
        <v>1026448.6532446133</v>
      </c>
      <c r="K1663" s="296"/>
      <c r="L1663" s="296"/>
      <c r="M1663" s="536">
        <v>1042486.0408294796</v>
      </c>
      <c r="N1663" s="530">
        <v>1076415.310329342</v>
      </c>
      <c r="O1663" s="537">
        <v>1119473.0797511931</v>
      </c>
    </row>
    <row r="1664" spans="1:15">
      <c r="A1664" s="227">
        <v>1661</v>
      </c>
      <c r="B1664" s="530">
        <v>1058111.7063673958</v>
      </c>
      <c r="C1664" s="530">
        <v>1071637.4090383979</v>
      </c>
      <c r="D1664" s="531">
        <v>1094218.5793672558</v>
      </c>
      <c r="J1664" s="659">
        <v>1089182.7993709929</v>
      </c>
      <c r="K1664" s="296"/>
      <c r="L1664" s="296"/>
      <c r="M1664" s="536">
        <v>1045374.2794824996</v>
      </c>
      <c r="N1664" s="530">
        <v>1084153.1439659439</v>
      </c>
      <c r="O1664" s="537">
        <v>1104721.1687701966</v>
      </c>
    </row>
    <row r="1665" spans="1:15">
      <c r="A1665" s="227">
        <v>1662</v>
      </c>
      <c r="B1665" s="530">
        <v>1059417.2200255392</v>
      </c>
      <c r="C1665" s="530">
        <v>1092797.3563939238</v>
      </c>
      <c r="D1665" s="531">
        <v>1098495.2166361564</v>
      </c>
      <c r="J1665" s="659">
        <v>1041843.0484443544</v>
      </c>
      <c r="K1665" s="296"/>
      <c r="L1665" s="296"/>
      <c r="M1665" s="536">
        <v>1033065.9269978495</v>
      </c>
      <c r="N1665" s="530">
        <v>1105313.0913214698</v>
      </c>
      <c r="O1665" s="537">
        <v>1108997.8060390973</v>
      </c>
    </row>
    <row r="1666" spans="1:15">
      <c r="A1666" s="227">
        <v>1663</v>
      </c>
      <c r="B1666" s="530">
        <v>1067470.5813621404</v>
      </c>
      <c r="C1666" s="530">
        <v>1070630.3164234923</v>
      </c>
      <c r="D1666" s="531">
        <v>1102115.2906838311</v>
      </c>
      <c r="J1666" s="659">
        <v>1049896.4097809556</v>
      </c>
      <c r="K1666" s="296"/>
      <c r="L1666" s="296"/>
      <c r="M1666" s="536">
        <v>1036541.2158371015</v>
      </c>
      <c r="N1666" s="530">
        <v>1083146.0513510383</v>
      </c>
      <c r="O1666" s="537">
        <v>1112617.8800867719</v>
      </c>
    </row>
    <row r="1667" spans="1:15">
      <c r="A1667" s="227">
        <v>1664</v>
      </c>
      <c r="B1667" s="530">
        <v>1050990.6328968061</v>
      </c>
      <c r="C1667" s="530">
        <v>1070194.1045303415</v>
      </c>
      <c r="D1667" s="531">
        <v>1097791.4472927372</v>
      </c>
      <c r="J1667" s="659">
        <v>1033416.4613156213</v>
      </c>
      <c r="K1667" s="296"/>
      <c r="L1667" s="296"/>
      <c r="M1667" s="536">
        <v>1032077.7573503071</v>
      </c>
      <c r="N1667" s="530">
        <v>1082709.8394578875</v>
      </c>
      <c r="O1667" s="537">
        <v>1108294.036695678</v>
      </c>
    </row>
    <row r="1668" spans="1:15">
      <c r="A1668" s="227">
        <v>1665</v>
      </c>
      <c r="B1668" s="530">
        <v>1056658.6528742781</v>
      </c>
      <c r="C1668" s="530">
        <v>1083041.6820939654</v>
      </c>
      <c r="D1668" s="531">
        <v>1113903.328124705</v>
      </c>
      <c r="J1668" s="659">
        <v>1039084.4812930934</v>
      </c>
      <c r="K1668" s="296"/>
      <c r="L1668" s="296"/>
      <c r="M1668" s="536">
        <v>1036397.7034537147</v>
      </c>
      <c r="N1668" s="530">
        <v>1095557.4170215114</v>
      </c>
      <c r="O1668" s="537">
        <v>1124405.9175276458</v>
      </c>
    </row>
    <row r="1669" spans="1:15">
      <c r="A1669" s="227">
        <v>1666</v>
      </c>
      <c r="B1669" s="530">
        <v>1063621.3434517526</v>
      </c>
      <c r="C1669" s="530">
        <v>1082664.8998639912</v>
      </c>
      <c r="D1669" s="531">
        <v>1089841.4624199762</v>
      </c>
      <c r="J1669" s="659">
        <v>1046047.1718705678</v>
      </c>
      <c r="K1669" s="296"/>
      <c r="L1669" s="296"/>
      <c r="M1669" s="536">
        <v>1050207.6550006252</v>
      </c>
      <c r="N1669" s="530">
        <v>1095180.6347915372</v>
      </c>
      <c r="O1669" s="537">
        <v>1100344.0518229171</v>
      </c>
    </row>
    <row r="1670" spans="1:15">
      <c r="A1670" s="227">
        <v>1667</v>
      </c>
      <c r="B1670" s="530">
        <v>1058111.7063673958</v>
      </c>
      <c r="C1670" s="530">
        <v>1087926.5415173729</v>
      </c>
      <c r="D1670" s="531">
        <v>1111114.7284412947</v>
      </c>
      <c r="J1670" s="659">
        <v>1168027.669293971</v>
      </c>
      <c r="K1670" s="296"/>
      <c r="L1670" s="296"/>
      <c r="M1670" s="536">
        <v>1056703.9981652696</v>
      </c>
      <c r="N1670" s="530">
        <v>1100442.2764449189</v>
      </c>
      <c r="O1670" s="537">
        <v>1121617.3178442356</v>
      </c>
    </row>
    <row r="1671" spans="1:15">
      <c r="A1671" s="227">
        <v>1668</v>
      </c>
      <c r="B1671" s="530">
        <v>1063645.7383223798</v>
      </c>
      <c r="C1671" s="530">
        <v>1068835.8744804743</v>
      </c>
      <c r="D1671" s="531">
        <v>1130029.1196516645</v>
      </c>
      <c r="J1671" s="659">
        <v>1046071.566741195</v>
      </c>
      <c r="K1671" s="296"/>
      <c r="L1671" s="296"/>
      <c r="M1671" s="536">
        <v>1060479.4150010783</v>
      </c>
      <c r="N1671" s="530">
        <v>1081351.6094080203</v>
      </c>
      <c r="O1671" s="537">
        <v>1140531.7090546053</v>
      </c>
    </row>
    <row r="1672" spans="1:15">
      <c r="A1672" s="227">
        <v>1669</v>
      </c>
      <c r="B1672" s="530">
        <v>1072675.9854913868</v>
      </c>
      <c r="C1672" s="530">
        <v>1060182.3404645307</v>
      </c>
      <c r="D1672" s="531">
        <v>1108928.6596806392</v>
      </c>
      <c r="J1672" s="659">
        <v>1055101.8139102021</v>
      </c>
      <c r="K1672" s="296"/>
      <c r="L1672" s="296"/>
      <c r="M1672" s="536">
        <v>1038333.37220223</v>
      </c>
      <c r="N1672" s="530">
        <v>1072698.0753920767</v>
      </c>
      <c r="O1672" s="537">
        <v>1119431.24908358</v>
      </c>
    </row>
    <row r="1673" spans="1:15">
      <c r="A1673" s="227">
        <v>1670</v>
      </c>
      <c r="B1673" s="530">
        <v>1064378.7187462137</v>
      </c>
      <c r="C1673" s="530">
        <v>1091504.7841617768</v>
      </c>
      <c r="D1673" s="531">
        <v>1115305.1884722931</v>
      </c>
      <c r="J1673" s="659">
        <v>1046804.547165029</v>
      </c>
      <c r="K1673" s="296"/>
      <c r="L1673" s="296"/>
      <c r="M1673" s="536">
        <v>1058677.6516850775</v>
      </c>
      <c r="N1673" s="530">
        <v>1104020.5190893228</v>
      </c>
      <c r="O1673" s="537">
        <v>1125807.7778752339</v>
      </c>
    </row>
    <row r="1674" spans="1:15">
      <c r="A1674" s="227">
        <v>1671</v>
      </c>
      <c r="B1674" s="530">
        <v>1035662.0147844504</v>
      </c>
      <c r="C1674" s="530">
        <v>1070508.9407780617</v>
      </c>
      <c r="D1674" s="531">
        <v>1104463.4625272818</v>
      </c>
      <c r="J1674" s="659">
        <v>1018087.8432032657</v>
      </c>
      <c r="K1674" s="296"/>
      <c r="L1674" s="296"/>
      <c r="M1674" s="536">
        <v>1044192.5758976608</v>
      </c>
      <c r="N1674" s="530">
        <v>1083024.6757056077</v>
      </c>
      <c r="O1674" s="537">
        <v>1114966.0519302227</v>
      </c>
    </row>
    <row r="1675" spans="1:15">
      <c r="A1675" s="227">
        <v>1672</v>
      </c>
      <c r="B1675" s="530">
        <v>1058111.7063673958</v>
      </c>
      <c r="C1675" s="530">
        <v>1055123.6398378864</v>
      </c>
      <c r="D1675" s="531">
        <v>1102099.6321127596</v>
      </c>
      <c r="J1675" s="659">
        <v>1153849.3516256041</v>
      </c>
      <c r="K1675" s="296"/>
      <c r="L1675" s="296"/>
      <c r="M1675" s="536">
        <v>1041149.2591224569</v>
      </c>
      <c r="N1675" s="530">
        <v>1067639.3747654324</v>
      </c>
      <c r="O1675" s="537">
        <v>1112602.2215157005</v>
      </c>
    </row>
    <row r="1676" spans="1:15">
      <c r="A1676" s="227">
        <v>1673</v>
      </c>
      <c r="B1676" s="530">
        <v>1051344.7685011146</v>
      </c>
      <c r="C1676" s="530">
        <v>1059041.7704143515</v>
      </c>
      <c r="D1676" s="531">
        <v>1106562.1327158457</v>
      </c>
      <c r="J1676" s="659">
        <v>1033770.59691993</v>
      </c>
      <c r="K1676" s="296"/>
      <c r="L1676" s="296"/>
      <c r="M1676" s="536">
        <v>1026206.9756177487</v>
      </c>
      <c r="N1676" s="530">
        <v>1071557.5053418975</v>
      </c>
      <c r="O1676" s="537">
        <v>1117064.7221187865</v>
      </c>
    </row>
    <row r="1677" spans="1:15">
      <c r="A1677" s="227">
        <v>1674</v>
      </c>
      <c r="B1677" s="530">
        <v>1058111.7063673958</v>
      </c>
      <c r="C1677" s="530">
        <v>1086639.0464160028</v>
      </c>
      <c r="D1677" s="531">
        <v>1093238.4739710733</v>
      </c>
      <c r="J1677" s="659">
        <v>1068260.5553139877</v>
      </c>
      <c r="K1677" s="296"/>
      <c r="L1677" s="296"/>
      <c r="M1677" s="536">
        <v>1054513.830180686</v>
      </c>
      <c r="N1677" s="530">
        <v>1099154.7813435488</v>
      </c>
      <c r="O1677" s="537">
        <v>1103741.0633740141</v>
      </c>
    </row>
    <row r="1678" spans="1:15">
      <c r="A1678" s="227">
        <v>1675</v>
      </c>
      <c r="B1678" s="530">
        <v>1044625.7412688084</v>
      </c>
      <c r="C1678" s="530">
        <v>1055873.4406761667</v>
      </c>
      <c r="D1678" s="531">
        <v>1091333.3144621965</v>
      </c>
      <c r="J1678" s="659">
        <v>1027051.5696876236</v>
      </c>
      <c r="K1678" s="296"/>
      <c r="L1678" s="296"/>
      <c r="M1678" s="536">
        <v>1045589.8945337813</v>
      </c>
      <c r="N1678" s="530">
        <v>1068389.1756037127</v>
      </c>
      <c r="O1678" s="537">
        <v>1101835.9038651374</v>
      </c>
    </row>
    <row r="1679" spans="1:15">
      <c r="A1679" s="227">
        <v>1676</v>
      </c>
      <c r="B1679" s="530">
        <v>1070905.0420286949</v>
      </c>
      <c r="C1679" s="530">
        <v>1059330.0344010855</v>
      </c>
      <c r="D1679" s="531">
        <v>1114825.1965273009</v>
      </c>
      <c r="J1679" s="659">
        <v>1053330.8704475102</v>
      </c>
      <c r="K1679" s="296"/>
      <c r="L1679" s="296"/>
      <c r="M1679" s="536">
        <v>1037876.6660997173</v>
      </c>
      <c r="N1679" s="530">
        <v>1071845.7693286315</v>
      </c>
      <c r="O1679" s="537">
        <v>1125327.7859302417</v>
      </c>
    </row>
    <row r="1680" spans="1:15">
      <c r="A1680" s="227">
        <v>1677</v>
      </c>
      <c r="B1680" s="530">
        <v>1066942.5466551185</v>
      </c>
      <c r="C1680" s="530">
        <v>1067335.148425434</v>
      </c>
      <c r="D1680" s="531">
        <v>1092337.5618407454</v>
      </c>
      <c r="J1680" s="659">
        <v>1049368.3750739337</v>
      </c>
      <c r="K1680" s="296"/>
      <c r="L1680" s="296"/>
      <c r="M1680" s="536">
        <v>1042412.7203358102</v>
      </c>
      <c r="N1680" s="530">
        <v>1079850.88335298</v>
      </c>
      <c r="O1680" s="537">
        <v>1102840.1512436862</v>
      </c>
    </row>
    <row r="1681" spans="1:15">
      <c r="A1681" s="227">
        <v>1678</v>
      </c>
      <c r="B1681" s="530">
        <v>1049849.8406412208</v>
      </c>
      <c r="C1681" s="530">
        <v>1079184.0177384047</v>
      </c>
      <c r="D1681" s="531">
        <v>1104265.7341216153</v>
      </c>
      <c r="J1681" s="659">
        <v>1032275.6690600361</v>
      </c>
      <c r="K1681" s="296"/>
      <c r="L1681" s="296"/>
      <c r="M1681" s="536">
        <v>1034621.2113156199</v>
      </c>
      <c r="N1681" s="530">
        <v>1091699.7526659507</v>
      </c>
      <c r="O1681" s="537">
        <v>1114768.3235245561</v>
      </c>
    </row>
    <row r="1682" spans="1:15">
      <c r="A1682" s="227">
        <v>1679</v>
      </c>
      <c r="B1682" s="530">
        <v>1058111.7063673958</v>
      </c>
      <c r="C1682" s="530">
        <v>1070709.3995019109</v>
      </c>
      <c r="D1682" s="531">
        <v>1106995.9151946178</v>
      </c>
      <c r="J1682" s="659">
        <v>1154131.356426694</v>
      </c>
      <c r="K1682" s="296"/>
      <c r="L1682" s="296"/>
      <c r="M1682" s="536">
        <v>1061014.6579772048</v>
      </c>
      <c r="N1682" s="530">
        <v>1083225.1344294569</v>
      </c>
      <c r="O1682" s="537">
        <v>1117498.5045975586</v>
      </c>
    </row>
    <row r="1683" spans="1:15">
      <c r="A1683" s="227">
        <v>1680</v>
      </c>
      <c r="B1683" s="530">
        <v>1062562.1856458385</v>
      </c>
      <c r="C1683" s="530">
        <v>1090978.5385506931</v>
      </c>
      <c r="D1683" s="531">
        <v>1117336.6793893697</v>
      </c>
      <c r="J1683" s="659">
        <v>1044988.0140646538</v>
      </c>
      <c r="K1683" s="296"/>
      <c r="L1683" s="296"/>
      <c r="M1683" s="536">
        <v>1034338.3879185108</v>
      </c>
      <c r="N1683" s="530">
        <v>1103494.2734782391</v>
      </c>
      <c r="O1683" s="537">
        <v>1127839.2687923105</v>
      </c>
    </row>
    <row r="1684" spans="1:15">
      <c r="A1684" s="227">
        <v>1681</v>
      </c>
      <c r="B1684" s="530">
        <v>1052070.4192742943</v>
      </c>
      <c r="C1684" s="530">
        <v>1093451.2102717767</v>
      </c>
      <c r="D1684" s="531">
        <v>1133423.808974175</v>
      </c>
      <c r="J1684" s="659">
        <v>1034496.2476931094</v>
      </c>
      <c r="K1684" s="296"/>
      <c r="L1684" s="296"/>
      <c r="M1684" s="536">
        <v>1061607.0005051382</v>
      </c>
      <c r="N1684" s="530">
        <v>1105966.9451993227</v>
      </c>
      <c r="O1684" s="537">
        <v>1143926.3983771158</v>
      </c>
    </row>
    <row r="1685" spans="1:15">
      <c r="A1685" s="227">
        <v>1682</v>
      </c>
      <c r="B1685" s="530">
        <v>1046526.1694802854</v>
      </c>
      <c r="C1685" s="530">
        <v>1080128.8298264928</v>
      </c>
      <c r="D1685" s="531">
        <v>1088946.4785357644</v>
      </c>
      <c r="J1685" s="659">
        <v>1028951.9978991007</v>
      </c>
      <c r="K1685" s="296"/>
      <c r="L1685" s="296"/>
      <c r="M1685" s="536">
        <v>1029644.8483605639</v>
      </c>
      <c r="N1685" s="530">
        <v>1092644.5647540388</v>
      </c>
      <c r="O1685" s="537">
        <v>1099449.0679387052</v>
      </c>
    </row>
    <row r="1686" spans="1:15">
      <c r="A1686" s="227">
        <v>1683</v>
      </c>
      <c r="B1686" s="530">
        <v>1051230.3916389914</v>
      </c>
      <c r="C1686" s="530">
        <v>1039144.7110231488</v>
      </c>
      <c r="D1686" s="531">
        <v>1097561.1397721833</v>
      </c>
      <c r="J1686" s="659">
        <v>1033656.2200578068</v>
      </c>
      <c r="K1686" s="296"/>
      <c r="L1686" s="296"/>
      <c r="M1686" s="536">
        <v>1030375.5131298888</v>
      </c>
      <c r="N1686" s="530">
        <v>1051660.4459506948</v>
      </c>
      <c r="O1686" s="537">
        <v>1108063.7291751241</v>
      </c>
    </row>
    <row r="1687" spans="1:15">
      <c r="A1687" s="227">
        <v>1684</v>
      </c>
      <c r="B1687" s="530">
        <v>1071010.1449311883</v>
      </c>
      <c r="C1687" s="530">
        <v>1057220.7751932587</v>
      </c>
      <c r="D1687" s="531">
        <v>1091304.032616056</v>
      </c>
      <c r="J1687" s="659">
        <v>1053435.9733500036</v>
      </c>
      <c r="K1687" s="296"/>
      <c r="L1687" s="296"/>
      <c r="M1687" s="536">
        <v>1034276.4043952085</v>
      </c>
      <c r="N1687" s="530">
        <v>1069736.5101208047</v>
      </c>
      <c r="O1687" s="537">
        <v>1101806.6220189969</v>
      </c>
    </row>
    <row r="1688" spans="1:15">
      <c r="A1688" s="227">
        <v>1685</v>
      </c>
      <c r="B1688" s="530">
        <v>1058111.7063673958</v>
      </c>
      <c r="C1688" s="530">
        <v>1064941.368184621</v>
      </c>
      <c r="D1688" s="531">
        <v>1097660.1209759186</v>
      </c>
      <c r="J1688" s="659">
        <v>1066704.4638242058</v>
      </c>
      <c r="K1688" s="296"/>
      <c r="L1688" s="296"/>
      <c r="M1688" s="536">
        <v>1037222.9265477854</v>
      </c>
      <c r="N1688" s="530">
        <v>1077457.103112167</v>
      </c>
      <c r="O1688" s="537">
        <v>1108162.7103788594</v>
      </c>
    </row>
    <row r="1689" spans="1:15">
      <c r="A1689" s="227">
        <v>1686</v>
      </c>
      <c r="B1689" s="530">
        <v>1045570.0419005062</v>
      </c>
      <c r="C1689" s="530">
        <v>1087570.8030733604</v>
      </c>
      <c r="D1689" s="531">
        <v>1136079.7233700643</v>
      </c>
      <c r="J1689" s="659">
        <v>1027995.8703193215</v>
      </c>
      <c r="K1689" s="296"/>
      <c r="L1689" s="296"/>
      <c r="M1689" s="536">
        <v>1045360.4289991232</v>
      </c>
      <c r="N1689" s="530">
        <v>1100086.5380009064</v>
      </c>
      <c r="O1689" s="537">
        <v>1146582.3127730051</v>
      </c>
    </row>
    <row r="1690" spans="1:15">
      <c r="A1690" s="227">
        <v>1687</v>
      </c>
      <c r="B1690" s="530">
        <v>1038148.4917340509</v>
      </c>
      <c r="C1690" s="530">
        <v>1079493.5261155504</v>
      </c>
      <c r="D1690" s="531">
        <v>1109706.4723123668</v>
      </c>
      <c r="J1690" s="659">
        <v>1020574.3201528662</v>
      </c>
      <c r="K1690" s="296"/>
      <c r="L1690" s="296"/>
      <c r="M1690" s="536">
        <v>1031695.3903539244</v>
      </c>
      <c r="N1690" s="530">
        <v>1092009.2610430964</v>
      </c>
      <c r="O1690" s="537">
        <v>1120209.0617153076</v>
      </c>
    </row>
    <row r="1691" spans="1:15">
      <c r="A1691" s="227">
        <v>1688</v>
      </c>
      <c r="B1691" s="530">
        <v>1065576.8723692675</v>
      </c>
      <c r="C1691" s="530">
        <v>1095174.1934416995</v>
      </c>
      <c r="D1691" s="531">
        <v>1097709.9990578026</v>
      </c>
      <c r="J1691" s="659">
        <v>1048002.7007880828</v>
      </c>
      <c r="K1691" s="296"/>
      <c r="L1691" s="296"/>
      <c r="M1691" s="536">
        <v>1049566.2406409252</v>
      </c>
      <c r="N1691" s="530">
        <v>1107689.9283692455</v>
      </c>
      <c r="O1691" s="537">
        <v>1108212.5884607434</v>
      </c>
    </row>
    <row r="1692" spans="1:15">
      <c r="A1692" s="227">
        <v>1689</v>
      </c>
      <c r="B1692" s="530">
        <v>1058993.8392551923</v>
      </c>
      <c r="C1692" s="530">
        <v>1058466.5441396115</v>
      </c>
      <c r="D1692" s="531">
        <v>1096692.627951721</v>
      </c>
      <c r="J1692" s="659">
        <v>1041419.6676740076</v>
      </c>
      <c r="K1692" s="296"/>
      <c r="L1692" s="296"/>
      <c r="M1692" s="536">
        <v>1046349.7669380838</v>
      </c>
      <c r="N1692" s="530">
        <v>1070982.2790671575</v>
      </c>
      <c r="O1692" s="537">
        <v>1107195.2173546618</v>
      </c>
    </row>
    <row r="1693" spans="1:15">
      <c r="A1693" s="227">
        <v>1690</v>
      </c>
      <c r="B1693" s="530">
        <v>1065028.2705301368</v>
      </c>
      <c r="C1693" s="530">
        <v>1088756.9397243112</v>
      </c>
      <c r="D1693" s="531">
        <v>1100770.433537764</v>
      </c>
      <c r="J1693" s="659">
        <v>1047454.098948952</v>
      </c>
      <c r="K1693" s="296"/>
      <c r="L1693" s="296"/>
      <c r="M1693" s="536">
        <v>1032969.6401589357</v>
      </c>
      <c r="N1693" s="530">
        <v>1101272.6746518572</v>
      </c>
      <c r="O1693" s="537">
        <v>1111273.0229407048</v>
      </c>
    </row>
    <row r="1694" spans="1:15">
      <c r="A1694" s="227">
        <v>1691</v>
      </c>
      <c r="B1694" s="530">
        <v>1053601.8676472816</v>
      </c>
      <c r="C1694" s="530">
        <v>1072141.1735226952</v>
      </c>
      <c r="D1694" s="531">
        <v>1114020.0273093893</v>
      </c>
      <c r="J1694" s="659">
        <v>1036027.6960660969</v>
      </c>
      <c r="K1694" s="296"/>
      <c r="L1694" s="296"/>
      <c r="M1694" s="536">
        <v>1026333.637714538</v>
      </c>
      <c r="N1694" s="530">
        <v>1084656.9084502412</v>
      </c>
      <c r="O1694" s="537">
        <v>1124522.6167123301</v>
      </c>
    </row>
    <row r="1695" spans="1:15">
      <c r="A1695" s="227">
        <v>1692</v>
      </c>
      <c r="B1695" s="530">
        <v>1059106.5618227741</v>
      </c>
      <c r="C1695" s="530">
        <v>1061308.9821741015</v>
      </c>
      <c r="D1695" s="531">
        <v>1121903.6439736374</v>
      </c>
      <c r="J1695" s="659">
        <v>1041532.3902415894</v>
      </c>
      <c r="K1695" s="296"/>
      <c r="L1695" s="296"/>
      <c r="M1695" s="536">
        <v>1045055.624786004</v>
      </c>
      <c r="N1695" s="530">
        <v>1073824.7171016475</v>
      </c>
      <c r="O1695" s="537">
        <v>1132406.2333765782</v>
      </c>
    </row>
    <row r="1696" spans="1:15">
      <c r="A1696" s="227">
        <v>1693</v>
      </c>
      <c r="B1696" s="530">
        <v>1035199.8183952451</v>
      </c>
      <c r="C1696" s="530">
        <v>1072433.2832233782</v>
      </c>
      <c r="D1696" s="531">
        <v>1116546.761383713</v>
      </c>
      <c r="J1696" s="659">
        <v>1017625.6468140604</v>
      </c>
      <c r="K1696" s="296"/>
      <c r="L1696" s="296"/>
      <c r="M1696" s="536">
        <v>1047628.313655147</v>
      </c>
      <c r="N1696" s="530">
        <v>1084949.0181509242</v>
      </c>
      <c r="O1696" s="537">
        <v>1127049.3507866538</v>
      </c>
    </row>
    <row r="1697" spans="1:15">
      <c r="A1697" s="227">
        <v>1694</v>
      </c>
      <c r="B1697" s="530">
        <v>1058762.7205291213</v>
      </c>
      <c r="C1697" s="530">
        <v>1070766.4761496263</v>
      </c>
      <c r="D1697" s="531">
        <v>1126781.026254806</v>
      </c>
      <c r="J1697" s="659">
        <v>1041188.5489479366</v>
      </c>
      <c r="K1697" s="296"/>
      <c r="L1697" s="296"/>
      <c r="M1697" s="536">
        <v>1029273.6739529555</v>
      </c>
      <c r="N1697" s="530">
        <v>1083282.2110771723</v>
      </c>
      <c r="O1697" s="537">
        <v>1137283.6156577468</v>
      </c>
    </row>
    <row r="1698" spans="1:15">
      <c r="A1698" s="227">
        <v>1695</v>
      </c>
      <c r="B1698" s="530">
        <v>1051442.1491845339</v>
      </c>
      <c r="C1698" s="530">
        <v>1052119.5600501746</v>
      </c>
      <c r="D1698" s="531">
        <v>1111968.1290238833</v>
      </c>
      <c r="J1698" s="659">
        <v>1033867.977603349</v>
      </c>
      <c r="K1698" s="296"/>
      <c r="L1698" s="296"/>
      <c r="M1698" s="536">
        <v>1061078.6042945136</v>
      </c>
      <c r="N1698" s="530">
        <v>1064635.2949777206</v>
      </c>
      <c r="O1698" s="537">
        <v>1122470.7184268241</v>
      </c>
    </row>
    <row r="1699" spans="1:15">
      <c r="A1699" s="227">
        <v>1696</v>
      </c>
      <c r="B1699" s="530">
        <v>1078565.9004332852</v>
      </c>
      <c r="C1699" s="530">
        <v>1088969.601061177</v>
      </c>
      <c r="D1699" s="531">
        <v>1098012.0376949804</v>
      </c>
      <c r="J1699" s="659">
        <v>1060991.7288521004</v>
      </c>
      <c r="K1699" s="296"/>
      <c r="L1699" s="296"/>
      <c r="M1699" s="536">
        <v>1042060.5923813981</v>
      </c>
      <c r="N1699" s="530">
        <v>1101485.335988723</v>
      </c>
      <c r="O1699" s="537">
        <v>1108514.6270979212</v>
      </c>
    </row>
    <row r="1700" spans="1:15">
      <c r="A1700" s="227">
        <v>1697</v>
      </c>
      <c r="B1700" s="530">
        <v>1075903.1767162853</v>
      </c>
      <c r="C1700" s="530">
        <v>1071309.1703111059</v>
      </c>
      <c r="D1700" s="531">
        <v>1129513.8338772</v>
      </c>
      <c r="J1700" s="659">
        <v>1058329.0051351006</v>
      </c>
      <c r="K1700" s="296"/>
      <c r="L1700" s="296"/>
      <c r="M1700" s="536">
        <v>1052085.6146605962</v>
      </c>
      <c r="N1700" s="530">
        <v>1083824.9052386519</v>
      </c>
      <c r="O1700" s="537">
        <v>1140016.4232801409</v>
      </c>
    </row>
    <row r="1701" spans="1:15">
      <c r="A1701" s="227">
        <v>1698</v>
      </c>
      <c r="B1701" s="530">
        <v>1072318.1666295722</v>
      </c>
      <c r="C1701" s="530">
        <v>1072231.9735375585</v>
      </c>
      <c r="D1701" s="531">
        <v>1099079.2463508928</v>
      </c>
      <c r="J1701" s="659">
        <v>1054743.9950483874</v>
      </c>
      <c r="K1701" s="296"/>
      <c r="L1701" s="296"/>
      <c r="M1701" s="536">
        <v>1042784.727000687</v>
      </c>
      <c r="N1701" s="530">
        <v>1084747.7084651045</v>
      </c>
      <c r="O1701" s="537">
        <v>1109581.8357538336</v>
      </c>
    </row>
    <row r="1702" spans="1:15">
      <c r="A1702" s="227">
        <v>1699</v>
      </c>
      <c r="B1702" s="530">
        <v>1036902.8919239502</v>
      </c>
      <c r="C1702" s="530">
        <v>1090371.0573126457</v>
      </c>
      <c r="D1702" s="531">
        <v>1120538.8702856249</v>
      </c>
      <c r="J1702" s="659">
        <v>1019328.7203427654</v>
      </c>
      <c r="K1702" s="296"/>
      <c r="L1702" s="296"/>
      <c r="M1702" s="536">
        <v>1038843.3374415594</v>
      </c>
      <c r="N1702" s="530">
        <v>1102886.7922401917</v>
      </c>
      <c r="O1702" s="537">
        <v>1131041.4596885657</v>
      </c>
    </row>
    <row r="1703" spans="1:15">
      <c r="A1703" s="227">
        <v>1700</v>
      </c>
      <c r="B1703" s="530">
        <v>1064607.7811466383</v>
      </c>
      <c r="C1703" s="530">
        <v>1088239.8612480583</v>
      </c>
      <c r="D1703" s="531">
        <v>1089238.5245613097</v>
      </c>
      <c r="J1703" s="659">
        <v>1047033.6095654536</v>
      </c>
      <c r="K1703" s="296"/>
      <c r="L1703" s="296"/>
      <c r="M1703" s="536">
        <v>1039411.9315170158</v>
      </c>
      <c r="N1703" s="530">
        <v>1100755.5961756043</v>
      </c>
      <c r="O1703" s="537">
        <v>1099741.1139642505</v>
      </c>
    </row>
    <row r="1704" spans="1:15">
      <c r="A1704" s="227">
        <v>1701</v>
      </c>
      <c r="B1704" s="530">
        <v>1042750.6466646947</v>
      </c>
      <c r="C1704" s="530">
        <v>1067847.3645651494</v>
      </c>
      <c r="D1704" s="531">
        <v>1105781.9350357775</v>
      </c>
      <c r="J1704" s="659">
        <v>1025176.4750835099</v>
      </c>
      <c r="K1704" s="296"/>
      <c r="L1704" s="296"/>
      <c r="M1704" s="536">
        <v>1038460.391983786</v>
      </c>
      <c r="N1704" s="530">
        <v>1080363.0994926954</v>
      </c>
      <c r="O1704" s="537">
        <v>1116284.5244387183</v>
      </c>
    </row>
    <row r="1705" spans="1:15">
      <c r="A1705" s="227">
        <v>1702</v>
      </c>
      <c r="B1705" s="530">
        <v>1045190.5195145597</v>
      </c>
      <c r="C1705" s="530">
        <v>1076462.0220964469</v>
      </c>
      <c r="D1705" s="531">
        <v>1112561.912342862</v>
      </c>
      <c r="J1705" s="659">
        <v>1027616.3479333749</v>
      </c>
      <c r="K1705" s="296"/>
      <c r="L1705" s="296"/>
      <c r="M1705" s="536">
        <v>1070783.7498221474</v>
      </c>
      <c r="N1705" s="530">
        <v>1088977.7570239929</v>
      </c>
      <c r="O1705" s="537">
        <v>1123064.5017458028</v>
      </c>
    </row>
    <row r="1706" spans="1:15">
      <c r="A1706" s="227">
        <v>1703</v>
      </c>
      <c r="B1706" s="530">
        <v>1055648.1066564098</v>
      </c>
      <c r="C1706" s="530">
        <v>1080382.8764481808</v>
      </c>
      <c r="D1706" s="531">
        <v>1117114.6415578183</v>
      </c>
      <c r="J1706" s="659">
        <v>1038073.9350752251</v>
      </c>
      <c r="K1706" s="296"/>
      <c r="L1706" s="296"/>
      <c r="M1706" s="536">
        <v>1032541.9963659397</v>
      </c>
      <c r="N1706" s="530">
        <v>1092898.6113757268</v>
      </c>
      <c r="O1706" s="537">
        <v>1127617.2309607591</v>
      </c>
    </row>
    <row r="1707" spans="1:15">
      <c r="A1707" s="227">
        <v>1704</v>
      </c>
      <c r="B1707" s="530">
        <v>1049449.4902387098</v>
      </c>
      <c r="C1707" s="530">
        <v>1075827.1296016863</v>
      </c>
      <c r="D1707" s="531">
        <v>1137484.4972636553</v>
      </c>
      <c r="J1707" s="659">
        <v>1031875.318657525</v>
      </c>
      <c r="K1707" s="296"/>
      <c r="L1707" s="296"/>
      <c r="M1707" s="536">
        <v>1032121.9401363175</v>
      </c>
      <c r="N1707" s="530">
        <v>1088342.8645292323</v>
      </c>
      <c r="O1707" s="537">
        <v>1147987.0866665961</v>
      </c>
    </row>
    <row r="1708" spans="1:15">
      <c r="A1708" s="227">
        <v>1705</v>
      </c>
      <c r="B1708" s="530">
        <v>1060249.1901675735</v>
      </c>
      <c r="C1708" s="530">
        <v>1066291.26190377</v>
      </c>
      <c r="D1708" s="531">
        <v>1084576.27713987</v>
      </c>
      <c r="J1708" s="659">
        <v>1042675.0185863888</v>
      </c>
      <c r="K1708" s="296"/>
      <c r="L1708" s="296"/>
      <c r="M1708" s="536">
        <v>1042833.0550278754</v>
      </c>
      <c r="N1708" s="530">
        <v>1078806.996831316</v>
      </c>
      <c r="O1708" s="537">
        <v>1095078.8665428108</v>
      </c>
    </row>
    <row r="1709" spans="1:15">
      <c r="A1709" s="227">
        <v>1706</v>
      </c>
      <c r="B1709" s="530">
        <v>1054294.2103834527</v>
      </c>
      <c r="C1709" s="530">
        <v>1052582.1041877796</v>
      </c>
      <c r="D1709" s="531">
        <v>1126412.2480949527</v>
      </c>
      <c r="J1709" s="659">
        <v>1036720.038802268</v>
      </c>
      <c r="K1709" s="296"/>
      <c r="L1709" s="296"/>
      <c r="M1709" s="536">
        <v>1070170.7575206619</v>
      </c>
      <c r="N1709" s="530">
        <v>1065097.8391153256</v>
      </c>
      <c r="O1709" s="537">
        <v>1136914.8374978935</v>
      </c>
    </row>
    <row r="1710" spans="1:15">
      <c r="A1710" s="227">
        <v>1707</v>
      </c>
      <c r="B1710" s="530">
        <v>1058111.7063673958</v>
      </c>
      <c r="C1710" s="530">
        <v>1058481.9882678925</v>
      </c>
      <c r="D1710" s="531">
        <v>1127490.9241829666</v>
      </c>
      <c r="J1710" s="659">
        <v>1074640.8499663442</v>
      </c>
      <c r="K1710" s="296"/>
      <c r="L1710" s="296"/>
      <c r="M1710" s="536">
        <v>1037437.0790161276</v>
      </c>
      <c r="N1710" s="530">
        <v>1070997.7231954385</v>
      </c>
      <c r="O1710" s="537">
        <v>1137993.5135859074</v>
      </c>
    </row>
    <row r="1711" spans="1:15">
      <c r="A1711" s="227">
        <v>1708</v>
      </c>
      <c r="B1711" s="530">
        <v>1062312.2823308136</v>
      </c>
      <c r="C1711" s="530">
        <v>1089770.2674545138</v>
      </c>
      <c r="D1711" s="531">
        <v>1103133.9999275755</v>
      </c>
      <c r="J1711" s="659">
        <v>1044738.1107496289</v>
      </c>
      <c r="K1711" s="296"/>
      <c r="L1711" s="296"/>
      <c r="M1711" s="536">
        <v>1036956.8919423358</v>
      </c>
      <c r="N1711" s="530">
        <v>1102286.0023820598</v>
      </c>
      <c r="O1711" s="537">
        <v>1113636.5893305163</v>
      </c>
    </row>
    <row r="1712" spans="1:15">
      <c r="A1712" s="227">
        <v>1709</v>
      </c>
      <c r="B1712" s="530">
        <v>1057132.9031246144</v>
      </c>
      <c r="C1712" s="530">
        <v>1075579.2774924005</v>
      </c>
      <c r="D1712" s="531">
        <v>1096910.0474783727</v>
      </c>
      <c r="J1712" s="659">
        <v>1039558.7315434297</v>
      </c>
      <c r="K1712" s="296"/>
      <c r="L1712" s="296"/>
      <c r="M1712" s="536">
        <v>1043657.8266246574</v>
      </c>
      <c r="N1712" s="530">
        <v>1088095.0124199465</v>
      </c>
      <c r="O1712" s="537">
        <v>1107412.6368813135</v>
      </c>
    </row>
    <row r="1713" spans="1:15">
      <c r="A1713" s="227">
        <v>1710</v>
      </c>
      <c r="B1713" s="530">
        <v>1054989.4822842286</v>
      </c>
      <c r="C1713" s="530">
        <v>1084522.3242876609</v>
      </c>
      <c r="D1713" s="531">
        <v>1092902.947235666</v>
      </c>
      <c r="J1713" s="659">
        <v>1037415.3107030438</v>
      </c>
      <c r="K1713" s="296"/>
      <c r="L1713" s="296"/>
      <c r="M1713" s="536">
        <v>1037791.2263933929</v>
      </c>
      <c r="N1713" s="530">
        <v>1097038.0592152069</v>
      </c>
      <c r="O1713" s="537">
        <v>1103405.5366386068</v>
      </c>
    </row>
    <row r="1714" spans="1:15">
      <c r="A1714" s="227">
        <v>1711</v>
      </c>
      <c r="B1714" s="530">
        <v>1050043.6018476957</v>
      </c>
      <c r="C1714" s="530">
        <v>1084889.7811798544</v>
      </c>
      <c r="D1714" s="531">
        <v>1091009.3236142145</v>
      </c>
      <c r="J1714" s="659">
        <v>1032469.4302665108</v>
      </c>
      <c r="K1714" s="296"/>
      <c r="L1714" s="296"/>
      <c r="M1714" s="536">
        <v>1042132.4175931794</v>
      </c>
      <c r="N1714" s="530">
        <v>1097405.5161074004</v>
      </c>
      <c r="O1714" s="537">
        <v>1101511.9130171554</v>
      </c>
    </row>
    <row r="1715" spans="1:15">
      <c r="A1715" s="227">
        <v>1712</v>
      </c>
      <c r="B1715" s="530">
        <v>1056449.2991867547</v>
      </c>
      <c r="C1715" s="530">
        <v>1084649.8297107993</v>
      </c>
      <c r="D1715" s="531">
        <v>1113551.4601685335</v>
      </c>
      <c r="J1715" s="659">
        <v>1038875.12760557</v>
      </c>
      <c r="K1715" s="296"/>
      <c r="L1715" s="296"/>
      <c r="M1715" s="536">
        <v>1036662.3967655071</v>
      </c>
      <c r="N1715" s="530">
        <v>1097165.5646383453</v>
      </c>
      <c r="O1715" s="537">
        <v>1124054.0495714743</v>
      </c>
    </row>
    <row r="1716" spans="1:15">
      <c r="A1716" s="227">
        <v>1713</v>
      </c>
      <c r="B1716" s="530">
        <v>1049363.6225596536</v>
      </c>
      <c r="C1716" s="530">
        <v>1063691.6265326142</v>
      </c>
      <c r="D1716" s="531">
        <v>1105534.6283831734</v>
      </c>
      <c r="J1716" s="659">
        <v>1031789.4509784689</v>
      </c>
      <c r="K1716" s="296"/>
      <c r="L1716" s="296"/>
      <c r="M1716" s="536">
        <v>1048111.3052273991</v>
      </c>
      <c r="N1716" s="530">
        <v>1076207.3614601602</v>
      </c>
      <c r="O1716" s="537">
        <v>1116037.2177861142</v>
      </c>
    </row>
    <row r="1717" spans="1:15">
      <c r="A1717" s="227">
        <v>1714</v>
      </c>
      <c r="B1717" s="530">
        <v>1066632.1476466728</v>
      </c>
      <c r="C1717" s="530">
        <v>1085558.4661388686</v>
      </c>
      <c r="D1717" s="531">
        <v>1093405.6455980714</v>
      </c>
      <c r="J1717" s="659">
        <v>1049057.9760654881</v>
      </c>
      <c r="K1717" s="296"/>
      <c r="L1717" s="296"/>
      <c r="M1717" s="536">
        <v>1026442.5976050363</v>
      </c>
      <c r="N1717" s="530">
        <v>1098074.2010664146</v>
      </c>
      <c r="O1717" s="537">
        <v>1103908.2350010122</v>
      </c>
    </row>
    <row r="1718" spans="1:15">
      <c r="A1718" s="227">
        <v>1715</v>
      </c>
      <c r="B1718" s="530">
        <v>1066074.8698734865</v>
      </c>
      <c r="C1718" s="530">
        <v>1088003.1390787128</v>
      </c>
      <c r="D1718" s="531">
        <v>1107355.4821249752</v>
      </c>
      <c r="J1718" s="659">
        <v>1048500.6982923017</v>
      </c>
      <c r="K1718" s="296"/>
      <c r="L1718" s="296"/>
      <c r="M1718" s="536">
        <v>1053675.7276195339</v>
      </c>
      <c r="N1718" s="530">
        <v>1100518.8740062588</v>
      </c>
      <c r="O1718" s="537">
        <v>1117858.071527916</v>
      </c>
    </row>
    <row r="1719" spans="1:15">
      <c r="A1719" s="227">
        <v>1716</v>
      </c>
      <c r="B1719" s="530">
        <v>1070583.5068511593</v>
      </c>
      <c r="C1719" s="530">
        <v>1043000.3448441245</v>
      </c>
      <c r="D1719" s="531">
        <v>1121529.1585811682</v>
      </c>
      <c r="J1719" s="659">
        <v>1053009.3352699745</v>
      </c>
      <c r="K1719" s="296"/>
      <c r="L1719" s="296"/>
      <c r="M1719" s="536">
        <v>1034984.4076460481</v>
      </c>
      <c r="N1719" s="530">
        <v>1055516.0797716705</v>
      </c>
      <c r="O1719" s="537">
        <v>1132031.747984109</v>
      </c>
    </row>
    <row r="1720" spans="1:15">
      <c r="A1720" s="227">
        <v>1717</v>
      </c>
      <c r="B1720" s="530">
        <v>1049380.8207579497</v>
      </c>
      <c r="C1720" s="530">
        <v>1060548.3730635953</v>
      </c>
      <c r="D1720" s="531">
        <v>1117895.5980386003</v>
      </c>
      <c r="J1720" s="659">
        <v>1031806.649176765</v>
      </c>
      <c r="K1720" s="296"/>
      <c r="L1720" s="296"/>
      <c r="M1720" s="536">
        <v>1037489.9663520895</v>
      </c>
      <c r="N1720" s="530">
        <v>1073064.1079911413</v>
      </c>
      <c r="O1720" s="537">
        <v>1128398.1874415411</v>
      </c>
    </row>
    <row r="1721" spans="1:15">
      <c r="A1721" s="227">
        <v>1718</v>
      </c>
      <c r="B1721" s="530">
        <v>1058790.3295871925</v>
      </c>
      <c r="C1721" s="530">
        <v>1085120.0308452563</v>
      </c>
      <c r="D1721" s="531">
        <v>1097198.0803977258</v>
      </c>
      <c r="J1721" s="659">
        <v>1041216.1580060078</v>
      </c>
      <c r="K1721" s="296"/>
      <c r="L1721" s="296"/>
      <c r="M1721" s="536">
        <v>1045184.888945706</v>
      </c>
      <c r="N1721" s="530">
        <v>1097635.7657728023</v>
      </c>
      <c r="O1721" s="537">
        <v>1107700.6698006666</v>
      </c>
    </row>
    <row r="1722" spans="1:15">
      <c r="A1722" s="227">
        <v>1719</v>
      </c>
      <c r="B1722" s="530">
        <v>1052949.5269863342</v>
      </c>
      <c r="C1722" s="530">
        <v>1074661.5028939664</v>
      </c>
      <c r="D1722" s="531">
        <v>1091081.2069961119</v>
      </c>
      <c r="J1722" s="659">
        <v>1035375.3554051495</v>
      </c>
      <c r="K1722" s="296"/>
      <c r="L1722" s="296"/>
      <c r="M1722" s="536">
        <v>1044312.783108097</v>
      </c>
      <c r="N1722" s="530">
        <v>1087177.2378215124</v>
      </c>
      <c r="O1722" s="537">
        <v>1101583.7963990527</v>
      </c>
    </row>
    <row r="1723" spans="1:15">
      <c r="A1723" s="227">
        <v>1720</v>
      </c>
      <c r="B1723" s="530">
        <v>1048512.69630141</v>
      </c>
      <c r="C1723" s="530">
        <v>1062150.9223304901</v>
      </c>
      <c r="D1723" s="531">
        <v>1095397.2653887616</v>
      </c>
      <c r="J1723" s="659">
        <v>1030938.5247202253</v>
      </c>
      <c r="K1723" s="296"/>
      <c r="L1723" s="296"/>
      <c r="M1723" s="536">
        <v>1055918.3009585612</v>
      </c>
      <c r="N1723" s="530">
        <v>1074666.6572580361</v>
      </c>
      <c r="O1723" s="537">
        <v>1105899.8547917025</v>
      </c>
    </row>
    <row r="1724" spans="1:15">
      <c r="A1724" s="227">
        <v>1721</v>
      </c>
      <c r="B1724" s="530">
        <v>1051734.6888333182</v>
      </c>
      <c r="C1724" s="530">
        <v>1069840.2392263466</v>
      </c>
      <c r="D1724" s="531">
        <v>1104142.79649963</v>
      </c>
      <c r="J1724" s="659">
        <v>1034160.5172521333</v>
      </c>
      <c r="K1724" s="296"/>
      <c r="L1724" s="296"/>
      <c r="M1724" s="536">
        <v>1054963.6896850704</v>
      </c>
      <c r="N1724" s="530">
        <v>1082355.9741538926</v>
      </c>
      <c r="O1724" s="537">
        <v>1114645.3859025708</v>
      </c>
    </row>
    <row r="1725" spans="1:15">
      <c r="A1725" s="227">
        <v>1722</v>
      </c>
      <c r="B1725" s="530">
        <v>1079573.756293467</v>
      </c>
      <c r="C1725" s="530">
        <v>1060239.9999028598</v>
      </c>
      <c r="D1725" s="531">
        <v>1098375.2647551689</v>
      </c>
      <c r="J1725" s="659">
        <v>1061999.5847122823</v>
      </c>
      <c r="K1725" s="296"/>
      <c r="L1725" s="296"/>
      <c r="M1725" s="536">
        <v>1044220.4210023012</v>
      </c>
      <c r="N1725" s="530">
        <v>1072755.7348304058</v>
      </c>
      <c r="O1725" s="537">
        <v>1108877.8541581098</v>
      </c>
    </row>
    <row r="1726" spans="1:15">
      <c r="A1726" s="227">
        <v>1723</v>
      </c>
      <c r="B1726" s="530">
        <v>1051129.5372124384</v>
      </c>
      <c r="C1726" s="530">
        <v>1092364.7242634743</v>
      </c>
      <c r="D1726" s="531">
        <v>1084082.6951503281</v>
      </c>
      <c r="J1726" s="659">
        <v>1033555.3656312536</v>
      </c>
      <c r="K1726" s="296"/>
      <c r="L1726" s="296"/>
      <c r="M1726" s="536">
        <v>1050081.2873321313</v>
      </c>
      <c r="N1726" s="530">
        <v>1104880.4591910203</v>
      </c>
      <c r="O1726" s="537">
        <v>1094585.2845532689</v>
      </c>
    </row>
    <row r="1727" spans="1:15">
      <c r="A1727" s="227">
        <v>1724</v>
      </c>
      <c r="B1727" s="530">
        <v>1058111.7063673958</v>
      </c>
      <c r="C1727" s="530">
        <v>1064393.7852467834</v>
      </c>
      <c r="D1727" s="531">
        <v>1106928.7366459011</v>
      </c>
      <c r="J1727" s="659">
        <v>1120883.3187801181</v>
      </c>
      <c r="K1727" s="296"/>
      <c r="L1727" s="296"/>
      <c r="M1727" s="536">
        <v>1047283.397587839</v>
      </c>
      <c r="N1727" s="530">
        <v>1076909.5201743294</v>
      </c>
      <c r="O1727" s="537">
        <v>1117431.3260488419</v>
      </c>
    </row>
    <row r="1728" spans="1:15">
      <c r="A1728" s="227">
        <v>1725</v>
      </c>
      <c r="B1728" s="530">
        <v>1058111.7063673958</v>
      </c>
      <c r="C1728" s="530">
        <v>1056652.7866347618</v>
      </c>
      <c r="D1728" s="531">
        <v>1096603.1437144382</v>
      </c>
      <c r="J1728" s="659">
        <v>1064164.3656138745</v>
      </c>
      <c r="K1728" s="296"/>
      <c r="L1728" s="296"/>
      <c r="M1728" s="536">
        <v>1035579.5485914747</v>
      </c>
      <c r="N1728" s="530">
        <v>1069168.5215623078</v>
      </c>
      <c r="O1728" s="537">
        <v>1107105.733117379</v>
      </c>
    </row>
    <row r="1729" spans="1:15">
      <c r="A1729" s="227">
        <v>1726</v>
      </c>
      <c r="B1729" s="530">
        <v>1065843.4659541047</v>
      </c>
      <c r="C1729" s="530">
        <v>1055393.7870919115</v>
      </c>
      <c r="D1729" s="531">
        <v>1134195.1637085518</v>
      </c>
      <c r="J1729" s="659">
        <v>1048269.2943729199</v>
      </c>
      <c r="K1729" s="296"/>
      <c r="L1729" s="296"/>
      <c r="M1729" s="536">
        <v>1057514.8395486083</v>
      </c>
      <c r="N1729" s="530">
        <v>1067909.5220194575</v>
      </c>
      <c r="O1729" s="537">
        <v>1144697.7531114926</v>
      </c>
    </row>
    <row r="1730" spans="1:15">
      <c r="A1730" s="227">
        <v>1727</v>
      </c>
      <c r="B1730" s="530">
        <v>1078231.0840156442</v>
      </c>
      <c r="C1730" s="530">
        <v>1079898.950661419</v>
      </c>
      <c r="D1730" s="531">
        <v>1103093.3111592669</v>
      </c>
      <c r="J1730" s="659">
        <v>1060656.9124344594</v>
      </c>
      <c r="K1730" s="296"/>
      <c r="L1730" s="296"/>
      <c r="M1730" s="536">
        <v>1033196.9233174869</v>
      </c>
      <c r="N1730" s="530">
        <v>1092414.685588965</v>
      </c>
      <c r="O1730" s="537">
        <v>1113595.9005622077</v>
      </c>
    </row>
    <row r="1731" spans="1:15">
      <c r="A1731" s="227">
        <v>1728</v>
      </c>
      <c r="B1731" s="530">
        <v>1073404.6203247125</v>
      </c>
      <c r="C1731" s="530">
        <v>1079235.1267613203</v>
      </c>
      <c r="D1731" s="531">
        <v>1118833.37121837</v>
      </c>
      <c r="J1731" s="659">
        <v>1055830.4487435278</v>
      </c>
      <c r="K1731" s="296"/>
      <c r="L1731" s="296"/>
      <c r="M1731" s="536">
        <v>1036078.4299407619</v>
      </c>
      <c r="N1731" s="530">
        <v>1091750.8616888663</v>
      </c>
      <c r="O1731" s="537">
        <v>1129335.9606213109</v>
      </c>
    </row>
    <row r="1732" spans="1:15">
      <c r="A1732" s="227">
        <v>1729</v>
      </c>
      <c r="B1732" s="530">
        <v>1062086.9351605496</v>
      </c>
      <c r="C1732" s="530">
        <v>1066487.2368192784</v>
      </c>
      <c r="D1732" s="531">
        <v>1118266.3951240692</v>
      </c>
      <c r="J1732" s="659">
        <v>1044512.7635793649</v>
      </c>
      <c r="K1732" s="296"/>
      <c r="L1732" s="296"/>
      <c r="M1732" s="536">
        <v>1025092.1516802878</v>
      </c>
      <c r="N1732" s="530">
        <v>1079002.9717468244</v>
      </c>
      <c r="O1732" s="537">
        <v>1128768.98452701</v>
      </c>
    </row>
    <row r="1733" spans="1:15">
      <c r="A1733" s="227">
        <v>1730</v>
      </c>
      <c r="B1733" s="530">
        <v>1067010.732019301</v>
      </c>
      <c r="C1733" s="530">
        <v>1079907.1692508515</v>
      </c>
      <c r="D1733" s="531">
        <v>1102722.0549118591</v>
      </c>
      <c r="J1733" s="659">
        <v>1049436.5604381163</v>
      </c>
      <c r="K1733" s="296"/>
      <c r="L1733" s="296"/>
      <c r="M1733" s="536">
        <v>1038554.4912415826</v>
      </c>
      <c r="N1733" s="530">
        <v>1092422.9041783975</v>
      </c>
      <c r="O1733" s="537">
        <v>1113224.6443147999</v>
      </c>
    </row>
    <row r="1734" spans="1:15">
      <c r="A1734" s="227">
        <v>1731</v>
      </c>
      <c r="B1734" s="530">
        <v>1073740.247708776</v>
      </c>
      <c r="C1734" s="530">
        <v>1085732.4928951503</v>
      </c>
      <c r="D1734" s="531">
        <v>1119759.0303809778</v>
      </c>
      <c r="J1734" s="659">
        <v>1056166.0761275913</v>
      </c>
      <c r="K1734" s="296"/>
      <c r="L1734" s="296"/>
      <c r="M1734" s="536">
        <v>1029987.0159125087</v>
      </c>
      <c r="N1734" s="530">
        <v>1098248.2278226963</v>
      </c>
      <c r="O1734" s="537">
        <v>1130261.6197839186</v>
      </c>
    </row>
    <row r="1735" spans="1:15">
      <c r="A1735" s="227">
        <v>1732</v>
      </c>
      <c r="B1735" s="530">
        <v>1056558.8037341575</v>
      </c>
      <c r="C1735" s="530">
        <v>1080932.9313085412</v>
      </c>
      <c r="D1735" s="531">
        <v>1121148.9989699544</v>
      </c>
      <c r="J1735" s="659">
        <v>1038984.6321529727</v>
      </c>
      <c r="K1735" s="296"/>
      <c r="L1735" s="296"/>
      <c r="M1735" s="536">
        <v>1027433.0721738483</v>
      </c>
      <c r="N1735" s="530">
        <v>1093448.6662360872</v>
      </c>
      <c r="O1735" s="537">
        <v>1131651.5883728953</v>
      </c>
    </row>
    <row r="1736" spans="1:15">
      <c r="A1736" s="227">
        <v>1733</v>
      </c>
      <c r="B1736" s="530">
        <v>1043244.0693869409</v>
      </c>
      <c r="C1736" s="530">
        <v>1056045.7837941735</v>
      </c>
      <c r="D1736" s="531">
        <v>1123200.3443493827</v>
      </c>
      <c r="J1736" s="659">
        <v>1025669.8978057562</v>
      </c>
      <c r="K1736" s="296"/>
      <c r="L1736" s="296"/>
      <c r="M1736" s="536">
        <v>1046647.6180806418</v>
      </c>
      <c r="N1736" s="530">
        <v>1068561.5187217195</v>
      </c>
      <c r="O1736" s="537">
        <v>1133702.9337523235</v>
      </c>
    </row>
    <row r="1737" spans="1:15">
      <c r="A1737" s="227">
        <v>1734</v>
      </c>
      <c r="B1737" s="530">
        <v>1052438.8916908416</v>
      </c>
      <c r="C1737" s="530">
        <v>1084743.0413908942</v>
      </c>
      <c r="D1737" s="531">
        <v>1107742.2993351032</v>
      </c>
      <c r="J1737" s="659">
        <v>1034864.7201096569</v>
      </c>
      <c r="K1737" s="296"/>
      <c r="L1737" s="296"/>
      <c r="M1737" s="536">
        <v>1034807.8515293839</v>
      </c>
      <c r="N1737" s="530">
        <v>1097258.7763184402</v>
      </c>
      <c r="O1737" s="537">
        <v>1118244.8887380441</v>
      </c>
    </row>
    <row r="1738" spans="1:15">
      <c r="A1738" s="227">
        <v>1735</v>
      </c>
      <c r="B1738" s="530">
        <v>1065538.7604680955</v>
      </c>
      <c r="C1738" s="530">
        <v>1061579.099934458</v>
      </c>
      <c r="D1738" s="531">
        <v>1125830.7879621412</v>
      </c>
      <c r="J1738" s="659">
        <v>1047964.5888869108</v>
      </c>
      <c r="K1738" s="296"/>
      <c r="L1738" s="296"/>
      <c r="M1738" s="536">
        <v>1037856.2976278139</v>
      </c>
      <c r="N1738" s="530">
        <v>1074094.834862004</v>
      </c>
      <c r="O1738" s="537">
        <v>1136333.377365082</v>
      </c>
    </row>
    <row r="1739" spans="1:15">
      <c r="A1739" s="227">
        <v>1736</v>
      </c>
      <c r="B1739" s="530">
        <v>1059612.8519216215</v>
      </c>
      <c r="C1739" s="530">
        <v>1063392.0915180224</v>
      </c>
      <c r="D1739" s="531">
        <v>1101472.5733775194</v>
      </c>
      <c r="J1739" s="659">
        <v>1042038.6803404368</v>
      </c>
      <c r="K1739" s="296"/>
      <c r="L1739" s="296"/>
      <c r="M1739" s="536">
        <v>1069258.8655920231</v>
      </c>
      <c r="N1739" s="530">
        <v>1075907.8264455684</v>
      </c>
      <c r="O1739" s="537">
        <v>1111975.1627804602</v>
      </c>
    </row>
    <row r="1740" spans="1:15">
      <c r="A1740" s="227">
        <v>1737</v>
      </c>
      <c r="B1740" s="530">
        <v>1063243.2983257864</v>
      </c>
      <c r="C1740" s="530">
        <v>1074471.3390473288</v>
      </c>
      <c r="D1740" s="531">
        <v>1123059.3394998678</v>
      </c>
      <c r="J1740" s="659">
        <v>1045669.1267446016</v>
      </c>
      <c r="K1740" s="296"/>
      <c r="L1740" s="296"/>
      <c r="M1740" s="536">
        <v>1047346.2188657462</v>
      </c>
      <c r="N1740" s="530">
        <v>1086987.0739748748</v>
      </c>
      <c r="O1740" s="537">
        <v>1133561.9289028086</v>
      </c>
    </row>
    <row r="1741" spans="1:15">
      <c r="A1741" s="227">
        <v>1738</v>
      </c>
      <c r="B1741" s="530">
        <v>1044449.9171806934</v>
      </c>
      <c r="C1741" s="530">
        <v>1081720.654612629</v>
      </c>
      <c r="D1741" s="531">
        <v>1087860.5871808396</v>
      </c>
      <c r="J1741" s="659">
        <v>1026875.7455995086</v>
      </c>
      <c r="K1741" s="296"/>
      <c r="L1741" s="296"/>
      <c r="M1741" s="536">
        <v>1043096.2236137887</v>
      </c>
      <c r="N1741" s="530">
        <v>1094236.389540175</v>
      </c>
      <c r="O1741" s="537">
        <v>1098363.1765837804</v>
      </c>
    </row>
    <row r="1742" spans="1:15">
      <c r="A1742" s="227">
        <v>1739</v>
      </c>
      <c r="B1742" s="530">
        <v>1053758.1319989895</v>
      </c>
      <c r="C1742" s="530">
        <v>1085641.2470469261</v>
      </c>
      <c r="D1742" s="531">
        <v>1107354.3057164978</v>
      </c>
      <c r="J1742" s="659">
        <v>1036183.9604178048</v>
      </c>
      <c r="K1742" s="296"/>
      <c r="L1742" s="296"/>
      <c r="M1742" s="536">
        <v>1050498.4350433068</v>
      </c>
      <c r="N1742" s="530">
        <v>1098156.9819744721</v>
      </c>
      <c r="O1742" s="537">
        <v>1117856.8951194386</v>
      </c>
    </row>
    <row r="1743" spans="1:15">
      <c r="A1743" s="227">
        <v>1740</v>
      </c>
      <c r="B1743" s="530">
        <v>1071965.3857198793</v>
      </c>
      <c r="C1743" s="530">
        <v>1084467.8672154814</v>
      </c>
      <c r="D1743" s="531">
        <v>1106109.9279152539</v>
      </c>
      <c r="J1743" s="659">
        <v>1054391.2141386946</v>
      </c>
      <c r="K1743" s="296"/>
      <c r="L1743" s="296"/>
      <c r="M1743" s="536">
        <v>1039112.7920264427</v>
      </c>
      <c r="N1743" s="530">
        <v>1096983.6021430274</v>
      </c>
      <c r="O1743" s="537">
        <v>1116612.5173181947</v>
      </c>
    </row>
    <row r="1744" spans="1:15">
      <c r="A1744" s="227">
        <v>1741</v>
      </c>
      <c r="B1744" s="530">
        <v>1058111.7063673958</v>
      </c>
      <c r="C1744" s="530">
        <v>1055206.4808721377</v>
      </c>
      <c r="D1744" s="531">
        <v>1105711.5609732945</v>
      </c>
      <c r="J1744" s="659">
        <v>1071588.9993336524</v>
      </c>
      <c r="K1744" s="296"/>
      <c r="L1744" s="296"/>
      <c r="M1744" s="536">
        <v>1040806.6808393764</v>
      </c>
      <c r="N1744" s="530">
        <v>1067722.2157996837</v>
      </c>
      <c r="O1744" s="537">
        <v>1116214.1503762354</v>
      </c>
    </row>
    <row r="1745" spans="1:15">
      <c r="A1745" s="227">
        <v>1742</v>
      </c>
      <c r="B1745" s="530">
        <v>1067311.0777899153</v>
      </c>
      <c r="C1745" s="530">
        <v>1097509.0082468649</v>
      </c>
      <c r="D1745" s="531">
        <v>1080988.1757614051</v>
      </c>
      <c r="J1745" s="659">
        <v>1049736.9062087305</v>
      </c>
      <c r="K1745" s="296"/>
      <c r="L1745" s="296"/>
      <c r="M1745" s="536">
        <v>1061882.6896613969</v>
      </c>
      <c r="N1745" s="530">
        <v>1110024.7431744109</v>
      </c>
      <c r="O1745" s="537">
        <v>1091490.765164346</v>
      </c>
    </row>
    <row r="1746" spans="1:15">
      <c r="A1746" s="227">
        <v>1743</v>
      </c>
      <c r="B1746" s="530">
        <v>1058111.7063673958</v>
      </c>
      <c r="C1746" s="530">
        <v>1066691.3562349351</v>
      </c>
      <c r="D1746" s="531">
        <v>1146519.4994908383</v>
      </c>
      <c r="J1746" s="659">
        <v>1198723.9567440171</v>
      </c>
      <c r="K1746" s="296"/>
      <c r="L1746" s="296"/>
      <c r="M1746" s="536">
        <v>1041660.8872233428</v>
      </c>
      <c r="N1746" s="530">
        <v>1079207.0911624811</v>
      </c>
      <c r="O1746" s="537">
        <v>1157022.0888937791</v>
      </c>
    </row>
    <row r="1747" spans="1:15">
      <c r="A1747" s="227">
        <v>1744</v>
      </c>
      <c r="B1747" s="530">
        <v>1054279.6423103905</v>
      </c>
      <c r="C1747" s="530">
        <v>1094426.5382182552</v>
      </c>
      <c r="D1747" s="531">
        <v>1082882.4600881294</v>
      </c>
      <c r="J1747" s="659">
        <v>1036705.4707292058</v>
      </c>
      <c r="K1747" s="296"/>
      <c r="L1747" s="296"/>
      <c r="M1747" s="536">
        <v>1037085.4349661962</v>
      </c>
      <c r="N1747" s="530">
        <v>1106942.2731458012</v>
      </c>
      <c r="O1747" s="537">
        <v>1093385.0494910702</v>
      </c>
    </row>
    <row r="1748" spans="1:15">
      <c r="A1748" s="227">
        <v>1745</v>
      </c>
      <c r="B1748" s="530">
        <v>1063281.3630166634</v>
      </c>
      <c r="C1748" s="530">
        <v>1099712.9091266796</v>
      </c>
      <c r="D1748" s="531">
        <v>1102758.057788647</v>
      </c>
      <c r="J1748" s="659">
        <v>1045707.1914354786</v>
      </c>
      <c r="K1748" s="296"/>
      <c r="L1748" s="296"/>
      <c r="M1748" s="536">
        <v>1027425.6369264805</v>
      </c>
      <c r="N1748" s="530">
        <v>1112228.6440542256</v>
      </c>
      <c r="O1748" s="537">
        <v>1113260.6471915878</v>
      </c>
    </row>
    <row r="1749" spans="1:15">
      <c r="A1749" s="227">
        <v>1746</v>
      </c>
      <c r="B1749" s="530">
        <v>1069326.155978109</v>
      </c>
      <c r="C1749" s="530">
        <v>1060299.0388050051</v>
      </c>
      <c r="D1749" s="531">
        <v>1115100.5756753893</v>
      </c>
      <c r="J1749" s="659">
        <v>1051751.9843969243</v>
      </c>
      <c r="K1749" s="296"/>
      <c r="L1749" s="296"/>
      <c r="M1749" s="536">
        <v>1036524.1784648636</v>
      </c>
      <c r="N1749" s="530">
        <v>1072814.7737325511</v>
      </c>
      <c r="O1749" s="537">
        <v>1125603.1650783301</v>
      </c>
    </row>
    <row r="1750" spans="1:15">
      <c r="A1750" s="227">
        <v>1747</v>
      </c>
      <c r="B1750" s="530">
        <v>1058111.7063673958</v>
      </c>
      <c r="C1750" s="530">
        <v>1082001.4337422545</v>
      </c>
      <c r="D1750" s="531">
        <v>1125576.4473739529</v>
      </c>
      <c r="J1750" s="659">
        <v>1069523.9071747933</v>
      </c>
      <c r="K1750" s="296"/>
      <c r="L1750" s="296"/>
      <c r="M1750" s="536">
        <v>1036664.3666909786</v>
      </c>
      <c r="N1750" s="530">
        <v>1094517.1686698005</v>
      </c>
      <c r="O1750" s="537">
        <v>1136079.0367768938</v>
      </c>
    </row>
    <row r="1751" spans="1:15">
      <c r="A1751" s="227">
        <v>1748</v>
      </c>
      <c r="B1751" s="530">
        <v>1069281.6221798374</v>
      </c>
      <c r="C1751" s="530">
        <v>1063402.3752516436</v>
      </c>
      <c r="D1751" s="531">
        <v>1112721.0793619859</v>
      </c>
      <c r="J1751" s="659">
        <v>1051707.4505986527</v>
      </c>
      <c r="K1751" s="296"/>
      <c r="L1751" s="296"/>
      <c r="M1751" s="536">
        <v>1036728.0373351052</v>
      </c>
      <c r="N1751" s="530">
        <v>1075918.1101791896</v>
      </c>
      <c r="O1751" s="537">
        <v>1123223.6687649267</v>
      </c>
    </row>
    <row r="1752" spans="1:15">
      <c r="A1752" s="227">
        <v>1749</v>
      </c>
      <c r="B1752" s="530">
        <v>1057537.1726708056</v>
      </c>
      <c r="C1752" s="530">
        <v>1068007.7778143587</v>
      </c>
      <c r="D1752" s="531">
        <v>1091743.167349515</v>
      </c>
      <c r="J1752" s="659">
        <v>1039963.0010896209</v>
      </c>
      <c r="K1752" s="296"/>
      <c r="L1752" s="296"/>
      <c r="M1752" s="536">
        <v>1040088.883271244</v>
      </c>
      <c r="N1752" s="530">
        <v>1080523.5127419047</v>
      </c>
      <c r="O1752" s="537">
        <v>1102245.7567524558</v>
      </c>
    </row>
    <row r="1753" spans="1:15">
      <c r="A1753" s="227">
        <v>1750</v>
      </c>
      <c r="B1753" s="530">
        <v>1057689.8375477975</v>
      </c>
      <c r="C1753" s="530">
        <v>1077055.0423293542</v>
      </c>
      <c r="D1753" s="531">
        <v>1110917.1726012595</v>
      </c>
      <c r="J1753" s="659">
        <v>1040115.6659666128</v>
      </c>
      <c r="K1753" s="296"/>
      <c r="L1753" s="296"/>
      <c r="M1753" s="536">
        <v>1048469.0093989996</v>
      </c>
      <c r="N1753" s="530">
        <v>1089570.7772569002</v>
      </c>
      <c r="O1753" s="537">
        <v>1121419.7620042004</v>
      </c>
    </row>
    <row r="1754" spans="1:15">
      <c r="A1754" s="227">
        <v>1751</v>
      </c>
      <c r="B1754" s="530">
        <v>1072466.8883328349</v>
      </c>
      <c r="C1754" s="530">
        <v>1097660.4217090718</v>
      </c>
      <c r="D1754" s="531">
        <v>1079265.5177730194</v>
      </c>
      <c r="J1754" s="659">
        <v>1054892.7167516502</v>
      </c>
      <c r="K1754" s="296"/>
      <c r="L1754" s="296"/>
      <c r="M1754" s="536">
        <v>1027136.8198862502</v>
      </c>
      <c r="N1754" s="530">
        <v>1110176.1566366178</v>
      </c>
      <c r="O1754" s="537">
        <v>1089768.1071759602</v>
      </c>
    </row>
    <row r="1755" spans="1:15">
      <c r="A1755" s="227">
        <v>1752</v>
      </c>
      <c r="B1755" s="530">
        <v>1058579.6306671107</v>
      </c>
      <c r="C1755" s="530">
        <v>1079985.4383089954</v>
      </c>
      <c r="D1755" s="531">
        <v>1113262.5518231655</v>
      </c>
      <c r="J1755" s="659">
        <v>1041005.4590859259</v>
      </c>
      <c r="K1755" s="296"/>
      <c r="L1755" s="296"/>
      <c r="M1755" s="536">
        <v>1035463.3016490939</v>
      </c>
      <c r="N1755" s="530">
        <v>1092501.1732365415</v>
      </c>
      <c r="O1755" s="537">
        <v>1123765.1412261063</v>
      </c>
    </row>
    <row r="1756" spans="1:15">
      <c r="A1756" s="227">
        <v>1753</v>
      </c>
      <c r="B1756" s="530">
        <v>1070186.1661266575</v>
      </c>
      <c r="C1756" s="530">
        <v>1064372.4618269287</v>
      </c>
      <c r="D1756" s="531">
        <v>1123274.3710375489</v>
      </c>
      <c r="J1756" s="659">
        <v>1052611.9945454728</v>
      </c>
      <c r="K1756" s="296"/>
      <c r="L1756" s="296"/>
      <c r="M1756" s="536">
        <v>1067778.2609772487</v>
      </c>
      <c r="N1756" s="530">
        <v>1076888.1967544747</v>
      </c>
      <c r="O1756" s="537">
        <v>1133776.9604404897</v>
      </c>
    </row>
    <row r="1757" spans="1:15">
      <c r="A1757" s="227">
        <v>1754</v>
      </c>
      <c r="B1757" s="530">
        <v>1072763.3170017786</v>
      </c>
      <c r="C1757" s="530">
        <v>1062196.6740529768</v>
      </c>
      <c r="D1757" s="531">
        <v>1137618.5614749666</v>
      </c>
      <c r="J1757" s="659">
        <v>1055189.1454205939</v>
      </c>
      <c r="K1757" s="296"/>
      <c r="L1757" s="296"/>
      <c r="M1757" s="536">
        <v>1022974.9824382523</v>
      </c>
      <c r="N1757" s="530">
        <v>1074712.4089805228</v>
      </c>
      <c r="O1757" s="537">
        <v>1148121.1508779074</v>
      </c>
    </row>
    <row r="1758" spans="1:15">
      <c r="A1758" s="227">
        <v>1755</v>
      </c>
      <c r="B1758" s="530">
        <v>1066938.6419111281</v>
      </c>
      <c r="C1758" s="530">
        <v>1084944.6094612763</v>
      </c>
      <c r="D1758" s="531">
        <v>1102257.869184416</v>
      </c>
      <c r="J1758" s="659">
        <v>1049364.4703299433</v>
      </c>
      <c r="K1758" s="296"/>
      <c r="L1758" s="296"/>
      <c r="M1758" s="536">
        <v>1050370.6779216174</v>
      </c>
      <c r="N1758" s="530">
        <v>1097460.3443888223</v>
      </c>
      <c r="O1758" s="537">
        <v>1112760.4585873568</v>
      </c>
    </row>
    <row r="1759" spans="1:15">
      <c r="A1759" s="227">
        <v>1756</v>
      </c>
      <c r="B1759" s="530">
        <v>1066392.2603143484</v>
      </c>
      <c r="C1759" s="530">
        <v>1070686.0230301772</v>
      </c>
      <c r="D1759" s="531">
        <v>1100773.9536321028</v>
      </c>
      <c r="J1759" s="659">
        <v>1048818.0887331637</v>
      </c>
      <c r="K1759" s="296"/>
      <c r="L1759" s="296"/>
      <c r="M1759" s="536">
        <v>1042406.5274458596</v>
      </c>
      <c r="N1759" s="530">
        <v>1083201.7579577232</v>
      </c>
      <c r="O1759" s="537">
        <v>1111276.5430350436</v>
      </c>
    </row>
    <row r="1760" spans="1:15">
      <c r="A1760" s="227">
        <v>1757</v>
      </c>
      <c r="B1760" s="530">
        <v>1057091.2799611411</v>
      </c>
      <c r="C1760" s="530">
        <v>1082360.1132552011</v>
      </c>
      <c r="D1760" s="531">
        <v>1122859.7606452457</v>
      </c>
      <c r="J1760" s="659">
        <v>1039517.1083799563</v>
      </c>
      <c r="K1760" s="296"/>
      <c r="L1760" s="296"/>
      <c r="M1760" s="536">
        <v>1043879.6480015691</v>
      </c>
      <c r="N1760" s="530">
        <v>1094875.8481827471</v>
      </c>
      <c r="O1760" s="537">
        <v>1133362.3500481865</v>
      </c>
    </row>
    <row r="1761" spans="1:15">
      <c r="A1761" s="227">
        <v>1758</v>
      </c>
      <c r="B1761" s="530">
        <v>1062014.8845199004</v>
      </c>
      <c r="C1761" s="530">
        <v>1070770.030477555</v>
      </c>
      <c r="D1761" s="531">
        <v>1096989.8589444743</v>
      </c>
      <c r="J1761" s="659">
        <v>1044440.7129387157</v>
      </c>
      <c r="K1761" s="296"/>
      <c r="L1761" s="296"/>
      <c r="M1761" s="536">
        <v>1053444.275632275</v>
      </c>
      <c r="N1761" s="530">
        <v>1083285.765405101</v>
      </c>
      <c r="O1761" s="537">
        <v>1107492.4483474151</v>
      </c>
    </row>
    <row r="1762" spans="1:15">
      <c r="A1762" s="227">
        <v>1759</v>
      </c>
      <c r="B1762" s="530">
        <v>1071192.3351585057</v>
      </c>
      <c r="C1762" s="530">
        <v>1054199.3481268014</v>
      </c>
      <c r="D1762" s="531">
        <v>1109569.902975119</v>
      </c>
      <c r="J1762" s="659">
        <v>1053618.163577321</v>
      </c>
      <c r="K1762" s="296"/>
      <c r="L1762" s="296"/>
      <c r="M1762" s="536">
        <v>1062301.5942377846</v>
      </c>
      <c r="N1762" s="530">
        <v>1066715.0830543474</v>
      </c>
      <c r="O1762" s="537">
        <v>1120072.4923780598</v>
      </c>
    </row>
    <row r="1763" spans="1:15">
      <c r="A1763" s="227">
        <v>1760</v>
      </c>
      <c r="B1763" s="530">
        <v>1063638.8237363868</v>
      </c>
      <c r="C1763" s="530">
        <v>1098970.2113051219</v>
      </c>
      <c r="D1763" s="531">
        <v>1114233.0929614133</v>
      </c>
      <c r="J1763" s="659">
        <v>1046064.6521552021</v>
      </c>
      <c r="K1763" s="296"/>
      <c r="L1763" s="296"/>
      <c r="M1763" s="536">
        <v>1047213.9077225613</v>
      </c>
      <c r="N1763" s="530">
        <v>1111485.9462326679</v>
      </c>
      <c r="O1763" s="537">
        <v>1124735.6823643541</v>
      </c>
    </row>
    <row r="1764" spans="1:15">
      <c r="A1764" s="227">
        <v>1761</v>
      </c>
      <c r="B1764" s="530">
        <v>1060133.2290458889</v>
      </c>
      <c r="C1764" s="530">
        <v>1055254.8019415478</v>
      </c>
      <c r="D1764" s="531">
        <v>1103143.5515357777</v>
      </c>
      <c r="J1764" s="659">
        <v>1042559.0574647042</v>
      </c>
      <c r="K1764" s="296"/>
      <c r="L1764" s="296"/>
      <c r="M1764" s="536">
        <v>1059521.3211837537</v>
      </c>
      <c r="N1764" s="530">
        <v>1067770.5368690938</v>
      </c>
      <c r="O1764" s="537">
        <v>1113646.1409387186</v>
      </c>
    </row>
    <row r="1765" spans="1:15">
      <c r="A1765" s="227">
        <v>1762</v>
      </c>
      <c r="B1765" s="530">
        <v>1065608.3964535559</v>
      </c>
      <c r="C1765" s="530">
        <v>1056581.637598874</v>
      </c>
      <c r="D1765" s="531">
        <v>1107026.596733293</v>
      </c>
      <c r="J1765" s="659">
        <v>1048034.2248723712</v>
      </c>
      <c r="K1765" s="296"/>
      <c r="L1765" s="296"/>
      <c r="M1765" s="536">
        <v>1043522.6877340239</v>
      </c>
      <c r="N1765" s="530">
        <v>1069097.37252642</v>
      </c>
      <c r="O1765" s="537">
        <v>1117529.1861362339</v>
      </c>
    </row>
    <row r="1766" spans="1:15">
      <c r="A1766" s="227">
        <v>1763</v>
      </c>
      <c r="B1766" s="530">
        <v>1055497.5160535942</v>
      </c>
      <c r="C1766" s="530">
        <v>1056667.3819431616</v>
      </c>
      <c r="D1766" s="531">
        <v>1109489.3997215442</v>
      </c>
      <c r="J1766" s="659">
        <v>1037923.3444724095</v>
      </c>
      <c r="K1766" s="296"/>
      <c r="L1766" s="296"/>
      <c r="M1766" s="536">
        <v>1033414.7113451806</v>
      </c>
      <c r="N1766" s="530">
        <v>1069183.1168707076</v>
      </c>
      <c r="O1766" s="537">
        <v>1119991.9891244851</v>
      </c>
    </row>
    <row r="1767" spans="1:15">
      <c r="A1767" s="227">
        <v>1764</v>
      </c>
      <c r="B1767" s="530">
        <v>1055625.2704253343</v>
      </c>
      <c r="C1767" s="530">
        <v>1068615.3925389501</v>
      </c>
      <c r="D1767" s="531">
        <v>1099898.0017356612</v>
      </c>
      <c r="J1767" s="659">
        <v>1038051.0988441496</v>
      </c>
      <c r="K1767" s="296"/>
      <c r="L1767" s="296"/>
      <c r="M1767" s="536">
        <v>1029054.0659641089</v>
      </c>
      <c r="N1767" s="530">
        <v>1081131.1274664961</v>
      </c>
      <c r="O1767" s="537">
        <v>1110400.591138602</v>
      </c>
    </row>
    <row r="1768" spans="1:15">
      <c r="A1768" s="227">
        <v>1765</v>
      </c>
      <c r="B1768" s="530">
        <v>1075416.4198431058</v>
      </c>
      <c r="C1768" s="530">
        <v>1046757.0272506594</v>
      </c>
      <c r="D1768" s="531">
        <v>1105042.6811897061</v>
      </c>
      <c r="J1768" s="659">
        <v>1057842.2482619211</v>
      </c>
      <c r="K1768" s="296"/>
      <c r="L1768" s="296"/>
      <c r="M1768" s="536">
        <v>1039604.7542436223</v>
      </c>
      <c r="N1768" s="530">
        <v>1059272.7621782054</v>
      </c>
      <c r="O1768" s="537">
        <v>1115545.2705926469</v>
      </c>
    </row>
    <row r="1769" spans="1:15">
      <c r="A1769" s="227">
        <v>1766</v>
      </c>
      <c r="B1769" s="530">
        <v>1075673.9251248462</v>
      </c>
      <c r="C1769" s="530">
        <v>1084781.4129643855</v>
      </c>
      <c r="D1769" s="531">
        <v>1105296.3037353517</v>
      </c>
      <c r="J1769" s="659">
        <v>1058099.7535436614</v>
      </c>
      <c r="K1769" s="296"/>
      <c r="L1769" s="296"/>
      <c r="M1769" s="536">
        <v>1041593.8825753076</v>
      </c>
      <c r="N1769" s="530">
        <v>1097297.1478919315</v>
      </c>
      <c r="O1769" s="537">
        <v>1115798.8931382925</v>
      </c>
    </row>
    <row r="1770" spans="1:15">
      <c r="A1770" s="227">
        <v>1767</v>
      </c>
      <c r="B1770" s="530">
        <v>1036770.7190608029</v>
      </c>
      <c r="C1770" s="530">
        <v>1071423.553128005</v>
      </c>
      <c r="D1770" s="531">
        <v>1095068.7665123004</v>
      </c>
      <c r="J1770" s="659">
        <v>1019196.5474796182</v>
      </c>
      <c r="K1770" s="296"/>
      <c r="L1770" s="296"/>
      <c r="M1770" s="536">
        <v>1040979.1008472886</v>
      </c>
      <c r="N1770" s="530">
        <v>1083939.288055551</v>
      </c>
      <c r="O1770" s="537">
        <v>1105571.3559152412</v>
      </c>
    </row>
    <row r="1771" spans="1:15">
      <c r="A1771" s="227">
        <v>1768</v>
      </c>
      <c r="B1771" s="530">
        <v>1061301.8424084673</v>
      </c>
      <c r="C1771" s="530">
        <v>1073168.296038266</v>
      </c>
      <c r="D1771" s="531">
        <v>1116737.4620758072</v>
      </c>
      <c r="J1771" s="659">
        <v>1043727.6708272826</v>
      </c>
      <c r="K1771" s="296"/>
      <c r="L1771" s="296"/>
      <c r="M1771" s="536">
        <v>1055613.1377693508</v>
      </c>
      <c r="N1771" s="530">
        <v>1085684.030965812</v>
      </c>
      <c r="O1771" s="537">
        <v>1127240.051478748</v>
      </c>
    </row>
    <row r="1772" spans="1:15">
      <c r="A1772" s="227">
        <v>1769</v>
      </c>
      <c r="B1772" s="530">
        <v>1068025.2485877268</v>
      </c>
      <c r="C1772" s="530">
        <v>1059589.5318201375</v>
      </c>
      <c r="D1772" s="531">
        <v>1121525.7739907706</v>
      </c>
      <c r="J1772" s="659">
        <v>1050451.0770065421</v>
      </c>
      <c r="K1772" s="296"/>
      <c r="L1772" s="296"/>
      <c r="M1772" s="536">
        <v>1039861.3675426081</v>
      </c>
      <c r="N1772" s="530">
        <v>1072105.2667476835</v>
      </c>
      <c r="O1772" s="537">
        <v>1132028.3633937114</v>
      </c>
    </row>
    <row r="1773" spans="1:15">
      <c r="A1773" s="227">
        <v>1770</v>
      </c>
      <c r="B1773" s="530">
        <v>1054305.3196425571</v>
      </c>
      <c r="C1773" s="530">
        <v>1089788.2094566829</v>
      </c>
      <c r="D1773" s="531">
        <v>1101686.6288269893</v>
      </c>
      <c r="J1773" s="659">
        <v>1036731.1480613723</v>
      </c>
      <c r="K1773" s="296"/>
      <c r="L1773" s="296"/>
      <c r="M1773" s="536">
        <v>1056011.5789162968</v>
      </c>
      <c r="N1773" s="530">
        <v>1102303.9443842289</v>
      </c>
      <c r="O1773" s="537">
        <v>1112189.2182299301</v>
      </c>
    </row>
    <row r="1774" spans="1:15">
      <c r="A1774" s="227">
        <v>1771</v>
      </c>
      <c r="B1774" s="530">
        <v>1030507.6699289766</v>
      </c>
      <c r="C1774" s="530">
        <v>1081127.4387102386</v>
      </c>
      <c r="D1774" s="531">
        <v>1107495.8641466352</v>
      </c>
      <c r="J1774" s="659">
        <v>1012933.4983477918</v>
      </c>
      <c r="K1774" s="296"/>
      <c r="L1774" s="296"/>
      <c r="M1774" s="536">
        <v>1040460.4123175149</v>
      </c>
      <c r="N1774" s="530">
        <v>1093643.1736377846</v>
      </c>
      <c r="O1774" s="537">
        <v>1117998.453549576</v>
      </c>
    </row>
    <row r="1775" spans="1:15">
      <c r="A1775" s="227">
        <v>1772</v>
      </c>
      <c r="B1775" s="530">
        <v>1050611.2097632303</v>
      </c>
      <c r="C1775" s="530">
        <v>1078334.6998526179</v>
      </c>
      <c r="D1775" s="531">
        <v>1124823.4974341155</v>
      </c>
      <c r="J1775" s="659">
        <v>1033037.0381820457</v>
      </c>
      <c r="K1775" s="296"/>
      <c r="L1775" s="296"/>
      <c r="M1775" s="536">
        <v>1071177.3698156371</v>
      </c>
      <c r="N1775" s="530">
        <v>1090850.4347801639</v>
      </c>
      <c r="O1775" s="537">
        <v>1135326.0868370563</v>
      </c>
    </row>
    <row r="1776" spans="1:15">
      <c r="A1776" s="227">
        <v>1773</v>
      </c>
      <c r="B1776" s="530">
        <v>1075560.5358209899</v>
      </c>
      <c r="C1776" s="530">
        <v>1090146.5444134029</v>
      </c>
      <c r="D1776" s="531">
        <v>1112396.3322196107</v>
      </c>
      <c r="J1776" s="659">
        <v>1057986.3642398051</v>
      </c>
      <c r="K1776" s="296"/>
      <c r="L1776" s="296"/>
      <c r="M1776" s="536">
        <v>1046666.8279255449</v>
      </c>
      <c r="N1776" s="530">
        <v>1102662.2793409489</v>
      </c>
      <c r="O1776" s="537">
        <v>1122898.9216225515</v>
      </c>
    </row>
    <row r="1777" spans="1:15">
      <c r="A1777" s="227">
        <v>1774</v>
      </c>
      <c r="B1777" s="530">
        <v>1051286.7459324037</v>
      </c>
      <c r="C1777" s="530">
        <v>1060908.2250269509</v>
      </c>
      <c r="D1777" s="531">
        <v>1115635.8264878422</v>
      </c>
      <c r="J1777" s="659">
        <v>1033712.574351219</v>
      </c>
      <c r="K1777" s="296"/>
      <c r="L1777" s="296"/>
      <c r="M1777" s="536">
        <v>1052166.3229490544</v>
      </c>
      <c r="N1777" s="530">
        <v>1073423.9599544969</v>
      </c>
      <c r="O1777" s="537">
        <v>1126138.4158907831</v>
      </c>
    </row>
    <row r="1778" spans="1:15">
      <c r="A1778" s="227">
        <v>1775</v>
      </c>
      <c r="B1778" s="530">
        <v>1058111.7063673958</v>
      </c>
      <c r="C1778" s="530">
        <v>1072091.9474548677</v>
      </c>
      <c r="D1778" s="531">
        <v>1124897.0916361474</v>
      </c>
      <c r="J1778" s="659">
        <v>1086511.7397267115</v>
      </c>
      <c r="K1778" s="296"/>
      <c r="L1778" s="296"/>
      <c r="M1778" s="536">
        <v>1041773.3069106177</v>
      </c>
      <c r="N1778" s="530">
        <v>1084607.6823824137</v>
      </c>
      <c r="O1778" s="537">
        <v>1135399.6810390882</v>
      </c>
    </row>
    <row r="1779" spans="1:15">
      <c r="A1779" s="227">
        <v>1776</v>
      </c>
      <c r="B1779" s="530">
        <v>1052725.2594532392</v>
      </c>
      <c r="C1779" s="530">
        <v>1090844.5937364832</v>
      </c>
      <c r="D1779" s="531">
        <v>1108431.3894611343</v>
      </c>
      <c r="J1779" s="659">
        <v>1035151.0878720544</v>
      </c>
      <c r="K1779" s="296"/>
      <c r="L1779" s="296"/>
      <c r="M1779" s="536">
        <v>1043029.7105090431</v>
      </c>
      <c r="N1779" s="530">
        <v>1103360.3286640292</v>
      </c>
      <c r="O1779" s="537">
        <v>1118933.9788640752</v>
      </c>
    </row>
    <row r="1780" spans="1:15">
      <c r="A1780" s="227">
        <v>1777</v>
      </c>
      <c r="B1780" s="530">
        <v>1056424.5565911981</v>
      </c>
      <c r="C1780" s="530">
        <v>1101273.4501136129</v>
      </c>
      <c r="D1780" s="531">
        <v>1113159.9333157698</v>
      </c>
      <c r="J1780" s="659">
        <v>1038850.3850100134</v>
      </c>
      <c r="K1780" s="296"/>
      <c r="L1780" s="296"/>
      <c r="M1780" s="536">
        <v>1022261.6962988097</v>
      </c>
      <c r="N1780" s="530">
        <v>1113789.1850411589</v>
      </c>
      <c r="O1780" s="537">
        <v>1123662.5227187106</v>
      </c>
    </row>
    <row r="1781" spans="1:15">
      <c r="A1781" s="227">
        <v>1778</v>
      </c>
      <c r="B1781" s="530">
        <v>1058111.7063673958</v>
      </c>
      <c r="C1781" s="530">
        <v>1071293.5702019071</v>
      </c>
      <c r="D1781" s="531">
        <v>1095262.7292713372</v>
      </c>
      <c r="J1781" s="659">
        <v>1091760.287300898</v>
      </c>
      <c r="K1781" s="296"/>
      <c r="L1781" s="296"/>
      <c r="M1781" s="536">
        <v>1027230.3764442636</v>
      </c>
      <c r="N1781" s="530">
        <v>1083809.3051294531</v>
      </c>
      <c r="O1781" s="537">
        <v>1105765.318674278</v>
      </c>
    </row>
    <row r="1782" spans="1:15">
      <c r="A1782" s="227">
        <v>1779</v>
      </c>
      <c r="B1782" s="530">
        <v>1065855.2955763221</v>
      </c>
      <c r="C1782" s="530">
        <v>1075054.7350232035</v>
      </c>
      <c r="D1782" s="531">
        <v>1092804.203424678</v>
      </c>
      <c r="J1782" s="659">
        <v>1048281.1239951374</v>
      </c>
      <c r="K1782" s="296"/>
      <c r="L1782" s="296"/>
      <c r="M1782" s="536">
        <v>1037042.0579532497</v>
      </c>
      <c r="N1782" s="530">
        <v>1087570.4699507495</v>
      </c>
      <c r="O1782" s="537">
        <v>1103306.7928276188</v>
      </c>
    </row>
    <row r="1783" spans="1:15">
      <c r="A1783" s="227">
        <v>1780</v>
      </c>
      <c r="B1783" s="530">
        <v>1061824.9692710822</v>
      </c>
      <c r="C1783" s="530">
        <v>1077338.4745981903</v>
      </c>
      <c r="D1783" s="531">
        <v>1095097.8363701594</v>
      </c>
      <c r="J1783" s="659">
        <v>1044250.7976898975</v>
      </c>
      <c r="K1783" s="296"/>
      <c r="L1783" s="296"/>
      <c r="M1783" s="536">
        <v>1033509.159000961</v>
      </c>
      <c r="N1783" s="530">
        <v>1089854.2095257363</v>
      </c>
      <c r="O1783" s="537">
        <v>1105600.4257731002</v>
      </c>
    </row>
    <row r="1784" spans="1:15">
      <c r="A1784" s="227">
        <v>1781</v>
      </c>
      <c r="B1784" s="530">
        <v>1058111.7063673958</v>
      </c>
      <c r="C1784" s="530">
        <v>1093150.5428920949</v>
      </c>
      <c r="D1784" s="531">
        <v>1100154.9545395805</v>
      </c>
      <c r="J1784" s="659">
        <v>1121029.3579022242</v>
      </c>
      <c r="K1784" s="296"/>
      <c r="L1784" s="296"/>
      <c r="M1784" s="536">
        <v>1044731.576454759</v>
      </c>
      <c r="N1784" s="530">
        <v>1105666.2778196409</v>
      </c>
      <c r="O1784" s="537">
        <v>1110657.5439425213</v>
      </c>
    </row>
    <row r="1785" spans="1:15">
      <c r="A1785" s="227">
        <v>1782</v>
      </c>
      <c r="B1785" s="530">
        <v>1073126.6871453563</v>
      </c>
      <c r="C1785" s="530">
        <v>1085208.1122121641</v>
      </c>
      <c r="D1785" s="531">
        <v>1087100.0925299576</v>
      </c>
      <c r="J1785" s="659">
        <v>1055552.5155641716</v>
      </c>
      <c r="K1785" s="296"/>
      <c r="L1785" s="296"/>
      <c r="M1785" s="536">
        <v>1045514.1023460693</v>
      </c>
      <c r="N1785" s="530">
        <v>1097723.8471397101</v>
      </c>
      <c r="O1785" s="537">
        <v>1097602.6819328985</v>
      </c>
    </row>
    <row r="1786" spans="1:15">
      <c r="A1786" s="227">
        <v>1783</v>
      </c>
      <c r="B1786" s="530">
        <v>1071947.4253744818</v>
      </c>
      <c r="C1786" s="530">
        <v>1067998.1151584098</v>
      </c>
      <c r="D1786" s="531">
        <v>1112518.5205691126</v>
      </c>
      <c r="J1786" s="659">
        <v>1054373.2537932971</v>
      </c>
      <c r="K1786" s="296"/>
      <c r="L1786" s="296"/>
      <c r="M1786" s="536">
        <v>1030706.6354388394</v>
      </c>
      <c r="N1786" s="530">
        <v>1080513.8500859558</v>
      </c>
      <c r="O1786" s="537">
        <v>1123021.1099720534</v>
      </c>
    </row>
    <row r="1787" spans="1:15">
      <c r="A1787" s="227">
        <v>1784</v>
      </c>
      <c r="B1787" s="530">
        <v>1045434.7658658068</v>
      </c>
      <c r="C1787" s="530">
        <v>1059508.1237268921</v>
      </c>
      <c r="D1787" s="531">
        <v>1100092.5804026136</v>
      </c>
      <c r="J1787" s="659">
        <v>1027860.5942846221</v>
      </c>
      <c r="K1787" s="296"/>
      <c r="L1787" s="296"/>
      <c r="M1787" s="536">
        <v>1024833.4166600209</v>
      </c>
      <c r="N1787" s="530">
        <v>1072023.8586544381</v>
      </c>
      <c r="O1787" s="537">
        <v>1110595.1698055544</v>
      </c>
    </row>
    <row r="1788" spans="1:15">
      <c r="A1788" s="227">
        <v>1785</v>
      </c>
      <c r="B1788" s="530">
        <v>1063297.8371290506</v>
      </c>
      <c r="C1788" s="530">
        <v>1066438.7290621325</v>
      </c>
      <c r="D1788" s="531">
        <v>1111417.221651885</v>
      </c>
      <c r="J1788" s="659">
        <v>1045723.6655478659</v>
      </c>
      <c r="K1788" s="296"/>
      <c r="L1788" s="296"/>
      <c r="M1788" s="536">
        <v>1038323.8715161586</v>
      </c>
      <c r="N1788" s="530">
        <v>1078954.4639896785</v>
      </c>
      <c r="O1788" s="537">
        <v>1121919.8110548258</v>
      </c>
    </row>
    <row r="1789" spans="1:15">
      <c r="A1789" s="227">
        <v>1786</v>
      </c>
      <c r="B1789" s="530">
        <v>1061641.7052660792</v>
      </c>
      <c r="C1789" s="530">
        <v>1093119.0444954743</v>
      </c>
      <c r="D1789" s="531">
        <v>1108691.0470139685</v>
      </c>
      <c r="J1789" s="659">
        <v>1044067.5336848944</v>
      </c>
      <c r="K1789" s="296"/>
      <c r="L1789" s="296"/>
      <c r="M1789" s="536">
        <v>1042378.5461163736</v>
      </c>
      <c r="N1789" s="530">
        <v>1105634.7794230203</v>
      </c>
      <c r="O1789" s="537">
        <v>1119193.6364169093</v>
      </c>
    </row>
    <row r="1790" spans="1:15">
      <c r="A1790" s="227">
        <v>1787</v>
      </c>
      <c r="B1790" s="530">
        <v>1069769.7011091753</v>
      </c>
      <c r="C1790" s="530">
        <v>1058517.9473299813</v>
      </c>
      <c r="D1790" s="531">
        <v>1112706.4734268668</v>
      </c>
      <c r="J1790" s="659">
        <v>1052195.5295279906</v>
      </c>
      <c r="K1790" s="296"/>
      <c r="L1790" s="296"/>
      <c r="M1790" s="536">
        <v>1035009.0857251219</v>
      </c>
      <c r="N1790" s="530">
        <v>1071033.6822575273</v>
      </c>
      <c r="O1790" s="537">
        <v>1123209.0628298076</v>
      </c>
    </row>
    <row r="1791" spans="1:15">
      <c r="A1791" s="227">
        <v>1788</v>
      </c>
      <c r="B1791" s="530">
        <v>1057647.5228679541</v>
      </c>
      <c r="C1791" s="530">
        <v>1097552.5101207464</v>
      </c>
      <c r="D1791" s="531">
        <v>1107238.9612731291</v>
      </c>
      <c r="J1791" s="659">
        <v>1040073.3512867694</v>
      </c>
      <c r="K1791" s="296"/>
      <c r="L1791" s="296"/>
      <c r="M1791" s="536">
        <v>1047002.6878223962</v>
      </c>
      <c r="N1791" s="530">
        <v>1110068.2450482924</v>
      </c>
      <c r="O1791" s="537">
        <v>1117741.5506760699</v>
      </c>
    </row>
    <row r="1792" spans="1:15">
      <c r="A1792" s="227">
        <v>1789</v>
      </c>
      <c r="B1792" s="530">
        <v>1044210.5653885776</v>
      </c>
      <c r="C1792" s="530">
        <v>1078122.5778940048</v>
      </c>
      <c r="D1792" s="531">
        <v>1101810.297973366</v>
      </c>
      <c r="J1792" s="659">
        <v>1026636.3938073929</v>
      </c>
      <c r="K1792" s="296"/>
      <c r="L1792" s="296"/>
      <c r="M1792" s="536">
        <v>1034453.1051848365</v>
      </c>
      <c r="N1792" s="530">
        <v>1090638.3128215508</v>
      </c>
      <c r="O1792" s="537">
        <v>1112312.8873763068</v>
      </c>
    </row>
    <row r="1793" spans="1:15">
      <c r="A1793" s="227">
        <v>1790</v>
      </c>
      <c r="B1793" s="530">
        <v>1079354.2620676802</v>
      </c>
      <c r="C1793" s="530">
        <v>1095397.6433658316</v>
      </c>
      <c r="D1793" s="531">
        <v>1103651.7841215825</v>
      </c>
      <c r="J1793" s="659">
        <v>1061780.0904864955</v>
      </c>
      <c r="K1793" s="296"/>
      <c r="L1793" s="296"/>
      <c r="M1793" s="536">
        <v>1036089.620449241</v>
      </c>
      <c r="N1793" s="530">
        <v>1107913.3782933776</v>
      </c>
      <c r="O1793" s="537">
        <v>1114154.3735245233</v>
      </c>
    </row>
    <row r="1794" spans="1:15">
      <c r="A1794" s="227">
        <v>1791</v>
      </c>
      <c r="B1794" s="530">
        <v>1048865.2556980005</v>
      </c>
      <c r="C1794" s="530">
        <v>1079789.3304505416</v>
      </c>
      <c r="D1794" s="531">
        <v>1126005.5227639822</v>
      </c>
      <c r="J1794" s="659">
        <v>1031291.0841168159</v>
      </c>
      <c r="K1794" s="296"/>
      <c r="L1794" s="296"/>
      <c r="M1794" s="536">
        <v>1032024.8199494198</v>
      </c>
      <c r="N1794" s="530">
        <v>1092305.0653780876</v>
      </c>
      <c r="O1794" s="537">
        <v>1136508.112166923</v>
      </c>
    </row>
    <row r="1795" spans="1:15">
      <c r="A1795" s="227">
        <v>1792</v>
      </c>
      <c r="B1795" s="530">
        <v>1080049.5790653103</v>
      </c>
      <c r="C1795" s="530">
        <v>1068670.0660135164</v>
      </c>
      <c r="D1795" s="531">
        <v>1094160.4554222538</v>
      </c>
      <c r="J1795" s="659">
        <v>1062475.4074841256</v>
      </c>
      <c r="K1795" s="296"/>
      <c r="L1795" s="296"/>
      <c r="M1795" s="536">
        <v>1042494.2119764724</v>
      </c>
      <c r="N1795" s="530">
        <v>1081185.8009410624</v>
      </c>
      <c r="O1795" s="537">
        <v>1104663.0448251946</v>
      </c>
    </row>
    <row r="1796" spans="1:15">
      <c r="A1796" s="227">
        <v>1793</v>
      </c>
      <c r="B1796" s="530">
        <v>1050697.4438067088</v>
      </c>
      <c r="C1796" s="530">
        <v>1067898.1244742803</v>
      </c>
      <c r="D1796" s="531">
        <v>1101617.4903676722</v>
      </c>
      <c r="J1796" s="659">
        <v>1033123.2722255242</v>
      </c>
      <c r="K1796" s="296"/>
      <c r="L1796" s="296"/>
      <c r="M1796" s="536">
        <v>1047544.3106166996</v>
      </c>
      <c r="N1796" s="530">
        <v>1080413.8594018263</v>
      </c>
      <c r="O1796" s="537">
        <v>1112120.079770613</v>
      </c>
    </row>
    <row r="1797" spans="1:15">
      <c r="A1797" s="227">
        <v>1794</v>
      </c>
      <c r="B1797" s="530">
        <v>1050762.258682705</v>
      </c>
      <c r="C1797" s="530">
        <v>1051036.2426587529</v>
      </c>
      <c r="D1797" s="531">
        <v>1091859.8406232232</v>
      </c>
      <c r="J1797" s="659">
        <v>1033188.0871015204</v>
      </c>
      <c r="K1797" s="296"/>
      <c r="L1797" s="296"/>
      <c r="M1797" s="536">
        <v>1030704.4382655857</v>
      </c>
      <c r="N1797" s="530">
        <v>1063551.9775862989</v>
      </c>
      <c r="O1797" s="537">
        <v>1102362.430026164</v>
      </c>
    </row>
    <row r="1798" spans="1:15">
      <c r="A1798" s="227">
        <v>1795</v>
      </c>
      <c r="B1798" s="530">
        <v>1071344.3117495521</v>
      </c>
      <c r="C1798" s="530">
        <v>1066353.1535962524</v>
      </c>
      <c r="D1798" s="531">
        <v>1112864.5458430492</v>
      </c>
      <c r="J1798" s="659">
        <v>1053770.1401683674</v>
      </c>
      <c r="K1798" s="296"/>
      <c r="L1798" s="296"/>
      <c r="M1798" s="536">
        <v>1038342.9054921996</v>
      </c>
      <c r="N1798" s="530">
        <v>1078868.8885237984</v>
      </c>
      <c r="O1798" s="537">
        <v>1123367.13524599</v>
      </c>
    </row>
    <row r="1799" spans="1:15">
      <c r="A1799" s="227">
        <v>1796</v>
      </c>
      <c r="B1799" s="530">
        <v>1058111.7063673958</v>
      </c>
      <c r="C1799" s="530">
        <v>1072466.5730354604</v>
      </c>
      <c r="D1799" s="531">
        <v>1103132.7560105566</v>
      </c>
      <c r="J1799" s="659">
        <v>1064361.6580607491</v>
      </c>
      <c r="K1799" s="296"/>
      <c r="L1799" s="296"/>
      <c r="M1799" s="536">
        <v>1048289.1032457693</v>
      </c>
      <c r="N1799" s="530">
        <v>1084982.3079630064</v>
      </c>
      <c r="O1799" s="537">
        <v>1113635.3454134974</v>
      </c>
    </row>
    <row r="1800" spans="1:15">
      <c r="A1800" s="227">
        <v>1797</v>
      </c>
      <c r="B1800" s="530">
        <v>1047634.5053848306</v>
      </c>
      <c r="C1800" s="530">
        <v>1082735.9272964287</v>
      </c>
      <c r="D1800" s="531">
        <v>1107913.8738308207</v>
      </c>
      <c r="J1800" s="659">
        <v>1030060.3338036459</v>
      </c>
      <c r="K1800" s="296"/>
      <c r="L1800" s="296"/>
      <c r="M1800" s="536">
        <v>1042507.1218273339</v>
      </c>
      <c r="N1800" s="530">
        <v>1095251.6622239747</v>
      </c>
      <c r="O1800" s="537">
        <v>1118416.4632337615</v>
      </c>
    </row>
    <row r="1801" spans="1:15">
      <c r="A1801" s="227">
        <v>1798</v>
      </c>
      <c r="B1801" s="530">
        <v>1062333.3533571216</v>
      </c>
      <c r="C1801" s="530">
        <v>1063010.16965051</v>
      </c>
      <c r="D1801" s="531">
        <v>1086842.3062161887</v>
      </c>
      <c r="J1801" s="659">
        <v>1044759.1817759369</v>
      </c>
      <c r="K1801" s="296"/>
      <c r="L1801" s="296"/>
      <c r="M1801" s="536">
        <v>1061889.7590496244</v>
      </c>
      <c r="N1801" s="530">
        <v>1075525.904578056</v>
      </c>
      <c r="O1801" s="537">
        <v>1097344.8956191295</v>
      </c>
    </row>
    <row r="1802" spans="1:15">
      <c r="A1802" s="227">
        <v>1799</v>
      </c>
      <c r="B1802" s="530">
        <v>1046131.6765812701</v>
      </c>
      <c r="C1802" s="530">
        <v>1077145.6492923198</v>
      </c>
      <c r="D1802" s="531">
        <v>1095544.9798914599</v>
      </c>
      <c r="J1802" s="659">
        <v>1028557.5050000853</v>
      </c>
      <c r="K1802" s="296"/>
      <c r="L1802" s="296"/>
      <c r="M1802" s="536">
        <v>1038213.9542381932</v>
      </c>
      <c r="N1802" s="530">
        <v>1089661.3842198658</v>
      </c>
      <c r="O1802" s="537">
        <v>1106047.5692944007</v>
      </c>
    </row>
    <row r="1803" spans="1:15">
      <c r="A1803" s="227">
        <v>1800</v>
      </c>
      <c r="B1803" s="530">
        <v>1060859.2641081542</v>
      </c>
      <c r="C1803" s="530">
        <v>1076513.1284788775</v>
      </c>
      <c r="D1803" s="531">
        <v>1108898.8666442328</v>
      </c>
      <c r="J1803" s="659">
        <v>1043285.0925269695</v>
      </c>
      <c r="K1803" s="296"/>
      <c r="L1803" s="296"/>
      <c r="M1803" s="536">
        <v>1015473.6216948555</v>
      </c>
      <c r="N1803" s="530">
        <v>1089028.8634064235</v>
      </c>
      <c r="O1803" s="537">
        <v>1119401.4560471736</v>
      </c>
    </row>
    <row r="1804" spans="1:15">
      <c r="A1804" s="227">
        <v>1801</v>
      </c>
      <c r="B1804" s="530">
        <v>1044492.3403468941</v>
      </c>
      <c r="C1804" s="530">
        <v>1064209.5288596475</v>
      </c>
      <c r="D1804" s="531">
        <v>1092656.7718027981</v>
      </c>
      <c r="J1804" s="659">
        <v>1026918.1687657094</v>
      </c>
      <c r="K1804" s="296"/>
      <c r="L1804" s="296"/>
      <c r="M1804" s="536">
        <v>1054668.7168827457</v>
      </c>
      <c r="N1804" s="530">
        <v>1076725.2637871935</v>
      </c>
      <c r="O1804" s="537">
        <v>1103159.361205739</v>
      </c>
    </row>
    <row r="1805" spans="1:15">
      <c r="A1805" s="227">
        <v>1802</v>
      </c>
      <c r="B1805" s="530">
        <v>1063082.5734097862</v>
      </c>
      <c r="C1805" s="530">
        <v>1082344.2716399503</v>
      </c>
      <c r="D1805" s="531">
        <v>1110963.4472395587</v>
      </c>
      <c r="J1805" s="659">
        <v>1045508.4018286015</v>
      </c>
      <c r="K1805" s="296"/>
      <c r="L1805" s="296"/>
      <c r="M1805" s="536">
        <v>1034767.7530460346</v>
      </c>
      <c r="N1805" s="530">
        <v>1094860.0065674963</v>
      </c>
      <c r="O1805" s="537">
        <v>1121466.0366424995</v>
      </c>
    </row>
    <row r="1806" spans="1:15">
      <c r="A1806" s="227">
        <v>1803</v>
      </c>
      <c r="B1806" s="530">
        <v>1080973.8186703839</v>
      </c>
      <c r="C1806" s="530">
        <v>1085841.5598727707</v>
      </c>
      <c r="D1806" s="531">
        <v>1102690.0957565801</v>
      </c>
      <c r="J1806" s="659">
        <v>1063399.6470891992</v>
      </c>
      <c r="K1806" s="296"/>
      <c r="L1806" s="296"/>
      <c r="M1806" s="536">
        <v>1049277.0926187513</v>
      </c>
      <c r="N1806" s="530">
        <v>1098357.2948003167</v>
      </c>
      <c r="O1806" s="537">
        <v>1113192.6851595209</v>
      </c>
    </row>
    <row r="1807" spans="1:15">
      <c r="A1807" s="227">
        <v>1804</v>
      </c>
      <c r="B1807" s="530">
        <v>1077952.3613427901</v>
      </c>
      <c r="C1807" s="530">
        <v>1070873.6538630382</v>
      </c>
      <c r="D1807" s="531">
        <v>1104682.1898969593</v>
      </c>
      <c r="J1807" s="659">
        <v>1060378.1897616053</v>
      </c>
      <c r="K1807" s="296"/>
      <c r="L1807" s="296"/>
      <c r="M1807" s="536">
        <v>1032679.4430270968</v>
      </c>
      <c r="N1807" s="530">
        <v>1083389.3887905842</v>
      </c>
      <c r="O1807" s="537">
        <v>1115184.7792999002</v>
      </c>
    </row>
    <row r="1808" spans="1:15">
      <c r="A1808" s="227">
        <v>1805</v>
      </c>
      <c r="B1808" s="530">
        <v>1045771.4611818782</v>
      </c>
      <c r="C1808" s="530">
        <v>1069389.7709754957</v>
      </c>
      <c r="D1808" s="531">
        <v>1134377.7176925568</v>
      </c>
      <c r="J1808" s="659">
        <v>1028197.2896006935</v>
      </c>
      <c r="K1808" s="296"/>
      <c r="L1808" s="296"/>
      <c r="M1808" s="536">
        <v>1060037.7409979703</v>
      </c>
      <c r="N1808" s="530">
        <v>1081905.5059030417</v>
      </c>
      <c r="O1808" s="537">
        <v>1144880.3070954976</v>
      </c>
    </row>
    <row r="1809" spans="1:15">
      <c r="A1809" s="227">
        <v>1806</v>
      </c>
      <c r="B1809" s="530">
        <v>1060772.1815170564</v>
      </c>
      <c r="C1809" s="530">
        <v>1062159.6291161063</v>
      </c>
      <c r="D1809" s="531">
        <v>1111676.4345372387</v>
      </c>
      <c r="J1809" s="659">
        <v>1043198.0099358717</v>
      </c>
      <c r="K1809" s="296"/>
      <c r="L1809" s="296"/>
      <c r="M1809" s="536">
        <v>1046334.084769304</v>
      </c>
      <c r="N1809" s="530">
        <v>1074675.3640436523</v>
      </c>
      <c r="O1809" s="537">
        <v>1122179.0239401795</v>
      </c>
    </row>
    <row r="1810" spans="1:15">
      <c r="A1810" s="227">
        <v>1807</v>
      </c>
      <c r="B1810" s="530">
        <v>1045361.7218642388</v>
      </c>
      <c r="C1810" s="530">
        <v>1061209.2018517931</v>
      </c>
      <c r="D1810" s="531">
        <v>1112865.4820124207</v>
      </c>
      <c r="J1810" s="659">
        <v>1027787.5502830541</v>
      </c>
      <c r="K1810" s="296"/>
      <c r="L1810" s="296"/>
      <c r="M1810" s="536">
        <v>1055705.7103413448</v>
      </c>
      <c r="N1810" s="530">
        <v>1073724.9367793391</v>
      </c>
      <c r="O1810" s="537">
        <v>1123368.0714153615</v>
      </c>
    </row>
    <row r="1811" spans="1:15">
      <c r="A1811" s="227">
        <v>1808</v>
      </c>
      <c r="B1811" s="530">
        <v>1058111.7063673958</v>
      </c>
      <c r="C1811" s="530">
        <v>1082215.1677166226</v>
      </c>
      <c r="D1811" s="531">
        <v>1122234.1641384263</v>
      </c>
      <c r="J1811" s="659">
        <v>1080442.2285570437</v>
      </c>
      <c r="K1811" s="296"/>
      <c r="L1811" s="296"/>
      <c r="M1811" s="536">
        <v>1061413.4664383347</v>
      </c>
      <c r="N1811" s="530">
        <v>1094730.9026441686</v>
      </c>
      <c r="O1811" s="537">
        <v>1132736.7535413671</v>
      </c>
    </row>
    <row r="1812" spans="1:15">
      <c r="A1812" s="227">
        <v>1809</v>
      </c>
      <c r="B1812" s="530">
        <v>1036697.5854932796</v>
      </c>
      <c r="C1812" s="530">
        <v>1063015.4648499205</v>
      </c>
      <c r="D1812" s="531">
        <v>1091310.0559613898</v>
      </c>
      <c r="J1812" s="659">
        <v>1019123.4139120949</v>
      </c>
      <c r="K1812" s="296"/>
      <c r="L1812" s="296"/>
      <c r="M1812" s="536">
        <v>1045603.8896825738</v>
      </c>
      <c r="N1812" s="530">
        <v>1075531.1997774665</v>
      </c>
      <c r="O1812" s="537">
        <v>1101812.6453643306</v>
      </c>
    </row>
    <row r="1813" spans="1:15">
      <c r="A1813" s="227">
        <v>1810</v>
      </c>
      <c r="B1813" s="530">
        <v>1055205.4768660297</v>
      </c>
      <c r="C1813" s="530">
        <v>1063735.2681055439</v>
      </c>
      <c r="D1813" s="531">
        <v>1125472.1929952365</v>
      </c>
      <c r="J1813" s="659">
        <v>1037631.3052848449</v>
      </c>
      <c r="K1813" s="296"/>
      <c r="L1813" s="296"/>
      <c r="M1813" s="536">
        <v>1037572.3025828711</v>
      </c>
      <c r="N1813" s="530">
        <v>1076251.0030330899</v>
      </c>
      <c r="O1813" s="537">
        <v>1135974.7823981773</v>
      </c>
    </row>
    <row r="1814" spans="1:15">
      <c r="A1814" s="227">
        <v>1811</v>
      </c>
      <c r="B1814" s="530">
        <v>1067927.7631998709</v>
      </c>
      <c r="C1814" s="530">
        <v>1088804.6056385725</v>
      </c>
      <c r="D1814" s="531">
        <v>1094641.0258216597</v>
      </c>
      <c r="J1814" s="659">
        <v>1050353.5916186862</v>
      </c>
      <c r="K1814" s="296"/>
      <c r="L1814" s="296"/>
      <c r="M1814" s="536">
        <v>1043348.8751587245</v>
      </c>
      <c r="N1814" s="530">
        <v>1101320.3405661185</v>
      </c>
      <c r="O1814" s="537">
        <v>1105143.6152246005</v>
      </c>
    </row>
    <row r="1815" spans="1:15">
      <c r="A1815" s="227">
        <v>1812</v>
      </c>
      <c r="B1815" s="530">
        <v>1060787.073223728</v>
      </c>
      <c r="C1815" s="530">
        <v>1074039.8041141767</v>
      </c>
      <c r="D1815" s="531">
        <v>1131300.6595775427</v>
      </c>
      <c r="J1815" s="659">
        <v>1043212.9016425433</v>
      </c>
      <c r="K1815" s="296"/>
      <c r="L1815" s="296"/>
      <c r="M1815" s="536">
        <v>1053326.4269082099</v>
      </c>
      <c r="N1815" s="530">
        <v>1086555.5390417227</v>
      </c>
      <c r="O1815" s="537">
        <v>1141803.2489804835</v>
      </c>
    </row>
    <row r="1816" spans="1:15">
      <c r="A1816" s="227">
        <v>1813</v>
      </c>
      <c r="B1816" s="530">
        <v>1051714.5488248658</v>
      </c>
      <c r="C1816" s="530">
        <v>1072188.5479664714</v>
      </c>
      <c r="D1816" s="531">
        <v>1108422.6022408139</v>
      </c>
      <c r="J1816" s="659">
        <v>1034140.3772436811</v>
      </c>
      <c r="K1816" s="296"/>
      <c r="L1816" s="296"/>
      <c r="M1816" s="536">
        <v>1026036.9043392371</v>
      </c>
      <c r="N1816" s="530">
        <v>1084704.2828940174</v>
      </c>
      <c r="O1816" s="537">
        <v>1118925.1916437547</v>
      </c>
    </row>
    <row r="1817" spans="1:15">
      <c r="A1817" s="227">
        <v>1814</v>
      </c>
      <c r="B1817" s="530">
        <v>1065009.0375883095</v>
      </c>
      <c r="C1817" s="530">
        <v>1041763.4215480771</v>
      </c>
      <c r="D1817" s="531">
        <v>1127030.7156559485</v>
      </c>
      <c r="J1817" s="659">
        <v>1047434.8660071248</v>
      </c>
      <c r="K1817" s="296"/>
      <c r="L1817" s="296"/>
      <c r="M1817" s="536">
        <v>1053395.8810694877</v>
      </c>
      <c r="N1817" s="530">
        <v>1054279.1564756231</v>
      </c>
      <c r="O1817" s="537">
        <v>1137533.3050588893</v>
      </c>
    </row>
    <row r="1818" spans="1:15">
      <c r="A1818" s="227">
        <v>1815</v>
      </c>
      <c r="B1818" s="530">
        <v>1051092.230751079</v>
      </c>
      <c r="C1818" s="530">
        <v>1074645.6871248621</v>
      </c>
      <c r="D1818" s="531">
        <v>1124248.5904248955</v>
      </c>
      <c r="J1818" s="659">
        <v>1033518.0591698942</v>
      </c>
      <c r="K1818" s="296"/>
      <c r="L1818" s="296"/>
      <c r="M1818" s="536">
        <v>1041255.5788231198</v>
      </c>
      <c r="N1818" s="530">
        <v>1087161.4220524081</v>
      </c>
      <c r="O1818" s="537">
        <v>1134751.1798278363</v>
      </c>
    </row>
    <row r="1819" spans="1:15">
      <c r="A1819" s="227">
        <v>1816</v>
      </c>
      <c r="B1819" s="530">
        <v>1055073.9569790456</v>
      </c>
      <c r="C1819" s="530">
        <v>1102784.2104465165</v>
      </c>
      <c r="D1819" s="531">
        <v>1097675.1635886414</v>
      </c>
      <c r="J1819" s="659">
        <v>1037499.7853978609</v>
      </c>
      <c r="K1819" s="296"/>
      <c r="L1819" s="296"/>
      <c r="M1819" s="536">
        <v>1031050.7870333421</v>
      </c>
      <c r="N1819" s="530">
        <v>1115299.9453740625</v>
      </c>
      <c r="O1819" s="537">
        <v>1108177.7529915823</v>
      </c>
    </row>
    <row r="1820" spans="1:15">
      <c r="A1820" s="227">
        <v>1817</v>
      </c>
      <c r="B1820" s="530">
        <v>1060246.2651897501</v>
      </c>
      <c r="C1820" s="530">
        <v>1056244.9216195559</v>
      </c>
      <c r="D1820" s="531">
        <v>1125576.646925692</v>
      </c>
      <c r="J1820" s="659">
        <v>1042672.0936085654</v>
      </c>
      <c r="K1820" s="296"/>
      <c r="L1820" s="296"/>
      <c r="M1820" s="536">
        <v>1054405.8702306224</v>
      </c>
      <c r="N1820" s="530">
        <v>1068760.6565471019</v>
      </c>
      <c r="O1820" s="537">
        <v>1136079.2363286328</v>
      </c>
    </row>
    <row r="1821" spans="1:15">
      <c r="A1821" s="227">
        <v>1818</v>
      </c>
      <c r="B1821" s="530">
        <v>1041938.0997997645</v>
      </c>
      <c r="C1821" s="530">
        <v>1078110.6399983056</v>
      </c>
      <c r="D1821" s="531">
        <v>1096669.9499607694</v>
      </c>
      <c r="J1821" s="659">
        <v>1024363.9282185797</v>
      </c>
      <c r="K1821" s="296"/>
      <c r="L1821" s="296"/>
      <c r="M1821" s="536">
        <v>1027861.1316086857</v>
      </c>
      <c r="N1821" s="530">
        <v>1090626.3749258516</v>
      </c>
      <c r="O1821" s="537">
        <v>1107172.5393637102</v>
      </c>
    </row>
    <row r="1822" spans="1:15">
      <c r="A1822" s="227">
        <v>1819</v>
      </c>
      <c r="B1822" s="530">
        <v>1060683.3092446749</v>
      </c>
      <c r="C1822" s="530">
        <v>1105316.3820682464</v>
      </c>
      <c r="D1822" s="531">
        <v>1112570.3073682566</v>
      </c>
      <c r="J1822" s="659">
        <v>1043109.1376634901</v>
      </c>
      <c r="K1822" s="296"/>
      <c r="L1822" s="296"/>
      <c r="M1822" s="536">
        <v>1039810.1535372186</v>
      </c>
      <c r="N1822" s="530">
        <v>1117832.1169957924</v>
      </c>
      <c r="O1822" s="537">
        <v>1123072.8967711974</v>
      </c>
    </row>
    <row r="1823" spans="1:15">
      <c r="A1823" s="227">
        <v>1820</v>
      </c>
      <c r="B1823" s="530">
        <v>1068777.6844986957</v>
      </c>
      <c r="C1823" s="530">
        <v>1043736.9074263514</v>
      </c>
      <c r="D1823" s="531">
        <v>1109266.0187149171</v>
      </c>
      <c r="J1823" s="659">
        <v>1051203.5129175109</v>
      </c>
      <c r="K1823" s="296"/>
      <c r="L1823" s="296"/>
      <c r="M1823" s="536">
        <v>1050937.3447252782</v>
      </c>
      <c r="N1823" s="530">
        <v>1056252.6423538974</v>
      </c>
      <c r="O1823" s="537">
        <v>1119768.6081178579</v>
      </c>
    </row>
    <row r="1824" spans="1:15">
      <c r="A1824" s="227">
        <v>1821</v>
      </c>
      <c r="B1824" s="530">
        <v>1080509.0875596623</v>
      </c>
      <c r="C1824" s="530">
        <v>1048710.8411001831</v>
      </c>
      <c r="D1824" s="531">
        <v>1096729.505899495</v>
      </c>
      <c r="J1824" s="659">
        <v>1062934.9159784776</v>
      </c>
      <c r="K1824" s="296"/>
      <c r="L1824" s="296"/>
      <c r="M1824" s="536">
        <v>1058867.3837457807</v>
      </c>
      <c r="N1824" s="530">
        <v>1061226.5760277291</v>
      </c>
      <c r="O1824" s="537">
        <v>1107232.0953024358</v>
      </c>
    </row>
    <row r="1825" spans="1:15">
      <c r="A1825" s="227">
        <v>1822</v>
      </c>
      <c r="B1825" s="530">
        <v>1054113.6263862015</v>
      </c>
      <c r="C1825" s="530">
        <v>1058152.786599037</v>
      </c>
      <c r="D1825" s="531">
        <v>1119321.0456585533</v>
      </c>
      <c r="J1825" s="659">
        <v>1036539.4548050168</v>
      </c>
      <c r="K1825" s="296"/>
      <c r="L1825" s="296"/>
      <c r="M1825" s="536">
        <v>1049334.2349362071</v>
      </c>
      <c r="N1825" s="530">
        <v>1070668.521526583</v>
      </c>
      <c r="O1825" s="537">
        <v>1129823.6350614941</v>
      </c>
    </row>
    <row r="1826" spans="1:15">
      <c r="A1826" s="227">
        <v>1823</v>
      </c>
      <c r="B1826" s="530">
        <v>1058791.6701725458</v>
      </c>
      <c r="C1826" s="530">
        <v>1063692.6373123836</v>
      </c>
      <c r="D1826" s="531">
        <v>1100302.3547696392</v>
      </c>
      <c r="J1826" s="659">
        <v>1041217.4985913611</v>
      </c>
      <c r="K1826" s="296"/>
      <c r="L1826" s="296"/>
      <c r="M1826" s="536">
        <v>1041935.4606082428</v>
      </c>
      <c r="N1826" s="530">
        <v>1076208.3722399296</v>
      </c>
      <c r="O1826" s="537">
        <v>1110804.94417258</v>
      </c>
    </row>
    <row r="1827" spans="1:15">
      <c r="A1827" s="227">
        <v>1824</v>
      </c>
      <c r="B1827" s="530">
        <v>1070052.3640071549</v>
      </c>
      <c r="C1827" s="530">
        <v>1076470.6232829187</v>
      </c>
      <c r="D1827" s="531">
        <v>1092486.2456724544</v>
      </c>
      <c r="J1827" s="659">
        <v>1052478.1924259702</v>
      </c>
      <c r="K1827" s="296"/>
      <c r="L1827" s="296"/>
      <c r="M1827" s="536">
        <v>1044367.2418971292</v>
      </c>
      <c r="N1827" s="530">
        <v>1088986.3582104647</v>
      </c>
      <c r="O1827" s="537">
        <v>1102988.8350753952</v>
      </c>
    </row>
    <row r="1828" spans="1:15">
      <c r="A1828" s="227">
        <v>1825</v>
      </c>
      <c r="B1828" s="530">
        <v>1058111.7063673958</v>
      </c>
      <c r="C1828" s="530">
        <v>1066006.3425614245</v>
      </c>
      <c r="D1828" s="531">
        <v>1110128.2546076688</v>
      </c>
      <c r="J1828" s="659">
        <v>1067006.8624525662</v>
      </c>
      <c r="K1828" s="296"/>
      <c r="L1828" s="296"/>
      <c r="M1828" s="536">
        <v>1041247.4032246468</v>
      </c>
      <c r="N1828" s="530">
        <v>1078522.0774889705</v>
      </c>
      <c r="O1828" s="537">
        <v>1120630.8440106097</v>
      </c>
    </row>
    <row r="1829" spans="1:15">
      <c r="A1829" s="227">
        <v>1826</v>
      </c>
      <c r="B1829" s="530">
        <v>1049859.870417817</v>
      </c>
      <c r="C1829" s="530">
        <v>1073189.3377609078</v>
      </c>
      <c r="D1829" s="531">
        <v>1113609.1428751114</v>
      </c>
      <c r="J1829" s="659">
        <v>1032285.6988366324</v>
      </c>
      <c r="K1829" s="296"/>
      <c r="L1829" s="296"/>
      <c r="M1829" s="536">
        <v>1044715.9499894652</v>
      </c>
      <c r="N1829" s="530">
        <v>1085705.0726884538</v>
      </c>
      <c r="O1829" s="537">
        <v>1124111.7322780523</v>
      </c>
    </row>
    <row r="1830" spans="1:15">
      <c r="A1830" s="227">
        <v>1827</v>
      </c>
      <c r="B1830" s="530">
        <v>1054992.5676130585</v>
      </c>
      <c r="C1830" s="530">
        <v>1078856.8909552475</v>
      </c>
      <c r="D1830" s="531">
        <v>1097811.9723601562</v>
      </c>
      <c r="J1830" s="659">
        <v>1037418.3960318738</v>
      </c>
      <c r="K1830" s="296"/>
      <c r="L1830" s="296"/>
      <c r="M1830" s="536">
        <v>1081513.7018024651</v>
      </c>
      <c r="N1830" s="530">
        <v>1091372.6258827935</v>
      </c>
      <c r="O1830" s="537">
        <v>1108314.5617630971</v>
      </c>
    </row>
    <row r="1831" spans="1:15">
      <c r="A1831" s="227">
        <v>1828</v>
      </c>
      <c r="B1831" s="530">
        <v>1058111.7063673958</v>
      </c>
      <c r="C1831" s="530">
        <v>1087359.4440151043</v>
      </c>
      <c r="D1831" s="531">
        <v>1101411.3139754103</v>
      </c>
      <c r="J1831" s="659">
        <v>1176768.5932087591</v>
      </c>
      <c r="K1831" s="296"/>
      <c r="L1831" s="296"/>
      <c r="M1831" s="536">
        <v>1034947.1482618641</v>
      </c>
      <c r="N1831" s="530">
        <v>1099875.1789426503</v>
      </c>
      <c r="O1831" s="537">
        <v>1111913.9033783511</v>
      </c>
    </row>
    <row r="1832" spans="1:15">
      <c r="A1832" s="227">
        <v>1829</v>
      </c>
      <c r="B1832" s="530">
        <v>1054347.6066254477</v>
      </c>
      <c r="C1832" s="530">
        <v>1086847.5437898838</v>
      </c>
      <c r="D1832" s="531">
        <v>1102119.6348577128</v>
      </c>
      <c r="J1832" s="659">
        <v>1036773.435044263</v>
      </c>
      <c r="K1832" s="296"/>
      <c r="L1832" s="296"/>
      <c r="M1832" s="536">
        <v>1042193.4728288802</v>
      </c>
      <c r="N1832" s="530">
        <v>1099363.2787174298</v>
      </c>
      <c r="O1832" s="537">
        <v>1112622.2242606536</v>
      </c>
    </row>
    <row r="1833" spans="1:15">
      <c r="A1833" s="227">
        <v>1830</v>
      </c>
      <c r="B1833" s="530">
        <v>1042706.9240552272</v>
      </c>
      <c r="C1833" s="530">
        <v>1072916.3061139337</v>
      </c>
      <c r="D1833" s="531">
        <v>1113257.131163025</v>
      </c>
      <c r="J1833" s="659">
        <v>1025132.7524740425</v>
      </c>
      <c r="K1833" s="296"/>
      <c r="L1833" s="296"/>
      <c r="M1833" s="536">
        <v>1042759.3446469747</v>
      </c>
      <c r="N1833" s="530">
        <v>1085432.0410414797</v>
      </c>
      <c r="O1833" s="537">
        <v>1123759.7205659659</v>
      </c>
    </row>
    <row r="1834" spans="1:15">
      <c r="A1834" s="227">
        <v>1831</v>
      </c>
      <c r="B1834" s="530">
        <v>1057882.8604462415</v>
      </c>
      <c r="C1834" s="530">
        <v>1058954.0918569155</v>
      </c>
      <c r="D1834" s="531">
        <v>1112214.6243262999</v>
      </c>
      <c r="J1834" s="659">
        <v>1040308.6888650567</v>
      </c>
      <c r="K1834" s="296"/>
      <c r="L1834" s="296"/>
      <c r="M1834" s="536">
        <v>1034021.5216781901</v>
      </c>
      <c r="N1834" s="530">
        <v>1071469.8267844615</v>
      </c>
      <c r="O1834" s="537">
        <v>1122717.2137292407</v>
      </c>
    </row>
    <row r="1835" spans="1:15">
      <c r="A1835" s="227">
        <v>1832</v>
      </c>
      <c r="B1835" s="530">
        <v>1042850.0969735445</v>
      </c>
      <c r="C1835" s="530">
        <v>1068741.8977909237</v>
      </c>
      <c r="D1835" s="531">
        <v>1121886.6249033266</v>
      </c>
      <c r="J1835" s="659">
        <v>1025275.9253923597</v>
      </c>
      <c r="K1835" s="296"/>
      <c r="L1835" s="296"/>
      <c r="M1835" s="536">
        <v>1029066.1461703877</v>
      </c>
      <c r="N1835" s="530">
        <v>1081257.6327184697</v>
      </c>
      <c r="O1835" s="537">
        <v>1132389.2143062674</v>
      </c>
    </row>
    <row r="1836" spans="1:15">
      <c r="A1836" s="227">
        <v>1833</v>
      </c>
      <c r="B1836" s="530">
        <v>1053022.9652241992</v>
      </c>
      <c r="C1836" s="530">
        <v>1060514.794414469</v>
      </c>
      <c r="D1836" s="531">
        <v>1124873.3281315758</v>
      </c>
      <c r="J1836" s="659">
        <v>1035448.7936430145</v>
      </c>
      <c r="K1836" s="296"/>
      <c r="L1836" s="296"/>
      <c r="M1836" s="536">
        <v>1050802.7287804729</v>
      </c>
      <c r="N1836" s="530">
        <v>1073030.529342015</v>
      </c>
      <c r="O1836" s="537">
        <v>1135375.9175345167</v>
      </c>
    </row>
    <row r="1837" spans="1:15">
      <c r="A1837" s="227">
        <v>1834</v>
      </c>
      <c r="B1837" s="530">
        <v>1060599.1276524521</v>
      </c>
      <c r="C1837" s="530">
        <v>1059154.7281439765</v>
      </c>
      <c r="D1837" s="531">
        <v>1138105.3176594239</v>
      </c>
      <c r="J1837" s="659">
        <v>1043024.9560712674</v>
      </c>
      <c r="K1837" s="296"/>
      <c r="L1837" s="296"/>
      <c r="M1837" s="536">
        <v>1044147.7680983427</v>
      </c>
      <c r="N1837" s="530">
        <v>1071670.4630715225</v>
      </c>
      <c r="O1837" s="537">
        <v>1148607.9070623647</v>
      </c>
    </row>
    <row r="1838" spans="1:15">
      <c r="A1838" s="227">
        <v>1835</v>
      </c>
      <c r="B1838" s="530">
        <v>1058111.7063673958</v>
      </c>
      <c r="C1838" s="530">
        <v>1068273.1085200603</v>
      </c>
      <c r="D1838" s="531">
        <v>1098027.1964052378</v>
      </c>
      <c r="J1838" s="659">
        <v>1071628.0124072796</v>
      </c>
      <c r="K1838" s="296"/>
      <c r="L1838" s="296"/>
      <c r="M1838" s="536">
        <v>1052336.463879155</v>
      </c>
      <c r="N1838" s="530">
        <v>1080788.8434476063</v>
      </c>
      <c r="O1838" s="537">
        <v>1108529.7858081786</v>
      </c>
    </row>
    <row r="1839" spans="1:15">
      <c r="A1839" s="227">
        <v>1836</v>
      </c>
      <c r="B1839" s="530">
        <v>1050258.3133861558</v>
      </c>
      <c r="C1839" s="530">
        <v>1112245.3582516464</v>
      </c>
      <c r="D1839" s="531">
        <v>1116266.4754335152</v>
      </c>
      <c r="J1839" s="659">
        <v>1032684.1418049709</v>
      </c>
      <c r="K1839" s="296"/>
      <c r="L1839" s="296"/>
      <c r="M1839" s="536">
        <v>1036222.2082923409</v>
      </c>
      <c r="N1839" s="530">
        <v>1124761.0931791924</v>
      </c>
      <c r="O1839" s="537">
        <v>1126769.064836456</v>
      </c>
    </row>
    <row r="1840" spans="1:15">
      <c r="A1840" s="227">
        <v>1837</v>
      </c>
      <c r="B1840" s="530">
        <v>1061696.9937636431</v>
      </c>
      <c r="C1840" s="530">
        <v>1084165.0701583072</v>
      </c>
      <c r="D1840" s="531">
        <v>1099612.5964878434</v>
      </c>
      <c r="J1840" s="659">
        <v>1044122.8221824584</v>
      </c>
      <c r="K1840" s="296"/>
      <c r="L1840" s="296"/>
      <c r="M1840" s="536">
        <v>1040940.5249332493</v>
      </c>
      <c r="N1840" s="530">
        <v>1096680.8050858532</v>
      </c>
      <c r="O1840" s="537">
        <v>1110115.1858907843</v>
      </c>
    </row>
    <row r="1841" spans="1:15">
      <c r="A1841" s="227">
        <v>1838</v>
      </c>
      <c r="B1841" s="530">
        <v>1035358.3855546808</v>
      </c>
      <c r="C1841" s="530">
        <v>1070914.250200507</v>
      </c>
      <c r="D1841" s="531">
        <v>1111311.9842659973</v>
      </c>
      <c r="J1841" s="659">
        <v>1017784.2139734961</v>
      </c>
      <c r="K1841" s="296"/>
      <c r="L1841" s="296"/>
      <c r="M1841" s="536">
        <v>1046696.3682505966</v>
      </c>
      <c r="N1841" s="530">
        <v>1083429.985128053</v>
      </c>
      <c r="O1841" s="537">
        <v>1121814.5736689381</v>
      </c>
    </row>
    <row r="1842" spans="1:15">
      <c r="A1842" s="227">
        <v>1839</v>
      </c>
      <c r="B1842" s="530">
        <v>1069851.1429789946</v>
      </c>
      <c r="C1842" s="530">
        <v>1069254.8802004408</v>
      </c>
      <c r="D1842" s="531">
        <v>1104028.8106429807</v>
      </c>
      <c r="J1842" s="659">
        <v>1052276.9713978099</v>
      </c>
      <c r="K1842" s="296"/>
      <c r="L1842" s="296"/>
      <c r="M1842" s="536">
        <v>1054137.6231822649</v>
      </c>
      <c r="N1842" s="530">
        <v>1081770.6151279868</v>
      </c>
      <c r="O1842" s="537">
        <v>1114531.4000459216</v>
      </c>
    </row>
    <row r="1843" spans="1:15">
      <c r="A1843" s="227">
        <v>1840</v>
      </c>
      <c r="B1843" s="530">
        <v>1064051.9653610175</v>
      </c>
      <c r="C1843" s="530">
        <v>1063518.5516792207</v>
      </c>
      <c r="D1843" s="531">
        <v>1099766.1677024662</v>
      </c>
      <c r="J1843" s="659">
        <v>1046477.7937798328</v>
      </c>
      <c r="K1843" s="296"/>
      <c r="L1843" s="296"/>
      <c r="M1843" s="536">
        <v>1043987.5665154066</v>
      </c>
      <c r="N1843" s="530">
        <v>1076034.2866067667</v>
      </c>
      <c r="O1843" s="537">
        <v>1110268.7571054071</v>
      </c>
    </row>
    <row r="1844" spans="1:15">
      <c r="A1844" s="227">
        <v>1841</v>
      </c>
      <c r="B1844" s="530">
        <v>1034749.6866843281</v>
      </c>
      <c r="C1844" s="530">
        <v>1080488.8498820709</v>
      </c>
      <c r="D1844" s="531">
        <v>1097114.3140257322</v>
      </c>
      <c r="J1844" s="659">
        <v>1017175.5151031434</v>
      </c>
      <c r="K1844" s="296"/>
      <c r="L1844" s="296"/>
      <c r="M1844" s="536">
        <v>1034764.3936736903</v>
      </c>
      <c r="N1844" s="530">
        <v>1093004.5848096169</v>
      </c>
      <c r="O1844" s="537">
        <v>1107616.903428673</v>
      </c>
    </row>
    <row r="1845" spans="1:15">
      <c r="A1845" s="227">
        <v>1842</v>
      </c>
      <c r="B1845" s="530">
        <v>1055380.2967069566</v>
      </c>
      <c r="C1845" s="530">
        <v>1074388.4782430762</v>
      </c>
      <c r="D1845" s="531">
        <v>1090927.0926107727</v>
      </c>
      <c r="J1845" s="659">
        <v>1037806.1251257719</v>
      </c>
      <c r="K1845" s="296"/>
      <c r="L1845" s="296"/>
      <c r="M1845" s="536">
        <v>1043382.7357321652</v>
      </c>
      <c r="N1845" s="530">
        <v>1086904.2131706222</v>
      </c>
      <c r="O1845" s="537">
        <v>1101429.6820137135</v>
      </c>
    </row>
    <row r="1846" spans="1:15">
      <c r="A1846" s="227">
        <v>1843</v>
      </c>
      <c r="B1846" s="530">
        <v>1056686.1997946892</v>
      </c>
      <c r="C1846" s="530">
        <v>1049043.8209711264</v>
      </c>
      <c r="D1846" s="531">
        <v>1097526.7713985676</v>
      </c>
      <c r="J1846" s="659">
        <v>1039112.0282135045</v>
      </c>
      <c r="K1846" s="296"/>
      <c r="L1846" s="296"/>
      <c r="M1846" s="536">
        <v>1040816.3030472914</v>
      </c>
      <c r="N1846" s="530">
        <v>1061559.5558986724</v>
      </c>
      <c r="O1846" s="537">
        <v>1108029.3608015084</v>
      </c>
    </row>
    <row r="1847" spans="1:15">
      <c r="A1847" s="227">
        <v>1844</v>
      </c>
      <c r="B1847" s="530">
        <v>1048709.6788560138</v>
      </c>
      <c r="C1847" s="530">
        <v>1095679.0550571384</v>
      </c>
      <c r="D1847" s="531">
        <v>1101051.1214218982</v>
      </c>
      <c r="J1847" s="659">
        <v>1031135.507274829</v>
      </c>
      <c r="K1847" s="296"/>
      <c r="L1847" s="296"/>
      <c r="M1847" s="536">
        <v>1040406.0944939139</v>
      </c>
      <c r="N1847" s="530">
        <v>1108194.7899846844</v>
      </c>
      <c r="O1847" s="537">
        <v>1111553.7108248391</v>
      </c>
    </row>
    <row r="1848" spans="1:15">
      <c r="A1848" s="227">
        <v>1845</v>
      </c>
      <c r="B1848" s="530">
        <v>1058766.1451924075</v>
      </c>
      <c r="C1848" s="530">
        <v>1066807.8554679984</v>
      </c>
      <c r="D1848" s="531">
        <v>1128046.059358001</v>
      </c>
      <c r="J1848" s="659">
        <v>1041191.9736112228</v>
      </c>
      <c r="K1848" s="296"/>
      <c r="L1848" s="296"/>
      <c r="M1848" s="536">
        <v>1023765.4000519091</v>
      </c>
      <c r="N1848" s="530">
        <v>1079323.5903955444</v>
      </c>
      <c r="O1848" s="537">
        <v>1138548.6487609418</v>
      </c>
    </row>
    <row r="1849" spans="1:15">
      <c r="A1849" s="227">
        <v>1846</v>
      </c>
      <c r="B1849" s="530">
        <v>1072558.0174643896</v>
      </c>
      <c r="C1849" s="530">
        <v>1071600.6755422729</v>
      </c>
      <c r="D1849" s="531">
        <v>1104119.4096917771</v>
      </c>
      <c r="J1849" s="659">
        <v>1054983.8458832048</v>
      </c>
      <c r="K1849" s="296"/>
      <c r="L1849" s="296"/>
      <c r="M1849" s="536">
        <v>1039298.8955773511</v>
      </c>
      <c r="N1849" s="530">
        <v>1084116.4104698189</v>
      </c>
      <c r="O1849" s="537">
        <v>1114621.9990947179</v>
      </c>
    </row>
    <row r="1850" spans="1:15">
      <c r="A1850" s="227">
        <v>1847</v>
      </c>
      <c r="B1850" s="530">
        <v>1046499.4260452193</v>
      </c>
      <c r="C1850" s="530">
        <v>1076212.4471867771</v>
      </c>
      <c r="D1850" s="531">
        <v>1093487.2115973688</v>
      </c>
      <c r="J1850" s="659">
        <v>1028925.2544640346</v>
      </c>
      <c r="K1850" s="296"/>
      <c r="L1850" s="296"/>
      <c r="M1850" s="536">
        <v>1053448.8904530779</v>
      </c>
      <c r="N1850" s="530">
        <v>1088728.1821143231</v>
      </c>
      <c r="O1850" s="537">
        <v>1103989.8010003096</v>
      </c>
    </row>
    <row r="1851" spans="1:15">
      <c r="A1851" s="227">
        <v>1848</v>
      </c>
      <c r="B1851" s="530">
        <v>1053373.3151470006</v>
      </c>
      <c r="C1851" s="530">
        <v>1080882.2276224613</v>
      </c>
      <c r="D1851" s="531">
        <v>1114110.9772924159</v>
      </c>
      <c r="J1851" s="659">
        <v>1035799.1435658159</v>
      </c>
      <c r="K1851" s="296"/>
      <c r="L1851" s="296"/>
      <c r="M1851" s="536">
        <v>1041198.7907922326</v>
      </c>
      <c r="N1851" s="530">
        <v>1093397.9625500073</v>
      </c>
      <c r="O1851" s="537">
        <v>1124613.5666953567</v>
      </c>
    </row>
    <row r="1852" spans="1:15">
      <c r="A1852" s="227">
        <v>1849</v>
      </c>
      <c r="B1852" s="530">
        <v>1074170.8538916714</v>
      </c>
      <c r="C1852" s="530">
        <v>1096991.6762884832</v>
      </c>
      <c r="D1852" s="531">
        <v>1105590.7409114477</v>
      </c>
      <c r="J1852" s="659">
        <v>1056596.6823104867</v>
      </c>
      <c r="K1852" s="296"/>
      <c r="L1852" s="296"/>
      <c r="M1852" s="536">
        <v>1034541.7170438238</v>
      </c>
      <c r="N1852" s="530">
        <v>1109507.4112160292</v>
      </c>
      <c r="O1852" s="537">
        <v>1116093.3303143885</v>
      </c>
    </row>
    <row r="1853" spans="1:15">
      <c r="A1853" s="227">
        <v>1850</v>
      </c>
      <c r="B1853" s="530">
        <v>1056291.3829548846</v>
      </c>
      <c r="C1853" s="530">
        <v>1103308.5509735898</v>
      </c>
      <c r="D1853" s="531">
        <v>1100925.0691201075</v>
      </c>
      <c r="J1853" s="659">
        <v>1038717.2113736998</v>
      </c>
      <c r="K1853" s="296"/>
      <c r="L1853" s="296"/>
      <c r="M1853" s="536">
        <v>1033924.9092109493</v>
      </c>
      <c r="N1853" s="530">
        <v>1115824.2859011358</v>
      </c>
      <c r="O1853" s="537">
        <v>1111427.6585230483</v>
      </c>
    </row>
    <row r="1854" spans="1:15">
      <c r="A1854" s="227">
        <v>1851</v>
      </c>
      <c r="B1854" s="530">
        <v>1080277.9586443948</v>
      </c>
      <c r="C1854" s="530">
        <v>1080438.2200107866</v>
      </c>
      <c r="D1854" s="531">
        <v>1113200.4647626318</v>
      </c>
      <c r="J1854" s="659">
        <v>1062703.78706321</v>
      </c>
      <c r="K1854" s="296"/>
      <c r="L1854" s="296"/>
      <c r="M1854" s="536">
        <v>1053375.5235117306</v>
      </c>
      <c r="N1854" s="530">
        <v>1092953.9549383326</v>
      </c>
      <c r="O1854" s="537">
        <v>1123703.0541655726</v>
      </c>
    </row>
    <row r="1855" spans="1:15">
      <c r="A1855" s="227">
        <v>1852</v>
      </c>
      <c r="B1855" s="530">
        <v>1069806.1235368783</v>
      </c>
      <c r="C1855" s="530">
        <v>1066508.4470865973</v>
      </c>
      <c r="D1855" s="531">
        <v>1108238.098122004</v>
      </c>
      <c r="J1855" s="659">
        <v>1052231.9519556935</v>
      </c>
      <c r="K1855" s="296"/>
      <c r="L1855" s="296"/>
      <c r="M1855" s="536">
        <v>1048715.1244398407</v>
      </c>
      <c r="N1855" s="530">
        <v>1079024.1820141433</v>
      </c>
      <c r="O1855" s="537">
        <v>1118740.6875249448</v>
      </c>
    </row>
    <row r="1856" spans="1:15">
      <c r="A1856" s="227">
        <v>1853</v>
      </c>
      <c r="B1856" s="530">
        <v>1058111.7063673958</v>
      </c>
      <c r="C1856" s="530">
        <v>1099516.2269470149</v>
      </c>
      <c r="D1856" s="531">
        <v>1079293.3532904855</v>
      </c>
      <c r="J1856" s="659">
        <v>1071235.7180688109</v>
      </c>
      <c r="K1856" s="296"/>
      <c r="L1856" s="296"/>
      <c r="M1856" s="536">
        <v>1053571.4569540732</v>
      </c>
      <c r="N1856" s="530">
        <v>1112031.9618745609</v>
      </c>
      <c r="O1856" s="537">
        <v>1089795.9426934263</v>
      </c>
    </row>
    <row r="1857" spans="1:15">
      <c r="A1857" s="227">
        <v>1854</v>
      </c>
      <c r="B1857" s="530">
        <v>1049873.4665285116</v>
      </c>
      <c r="C1857" s="530">
        <v>1077902.6913484025</v>
      </c>
      <c r="D1857" s="531">
        <v>1109227.9835752398</v>
      </c>
      <c r="J1857" s="659">
        <v>1032299.294947327</v>
      </c>
      <c r="K1857" s="296"/>
      <c r="L1857" s="296"/>
      <c r="M1857" s="536">
        <v>1039142.2054736215</v>
      </c>
      <c r="N1857" s="530">
        <v>1090418.4262759485</v>
      </c>
      <c r="O1857" s="537">
        <v>1119730.5729781806</v>
      </c>
    </row>
    <row r="1858" spans="1:15">
      <c r="A1858" s="227">
        <v>1855</v>
      </c>
      <c r="B1858" s="530">
        <v>1071148.5501744102</v>
      </c>
      <c r="C1858" s="530">
        <v>1070182.9781015788</v>
      </c>
      <c r="D1858" s="531">
        <v>1118664.8091788783</v>
      </c>
      <c r="J1858" s="659">
        <v>1053574.3785932255</v>
      </c>
      <c r="K1858" s="296"/>
      <c r="L1858" s="296"/>
      <c r="M1858" s="536">
        <v>1041469.182710484</v>
      </c>
      <c r="N1858" s="530">
        <v>1082698.7130291248</v>
      </c>
      <c r="O1858" s="537">
        <v>1129167.3985818191</v>
      </c>
    </row>
    <row r="1859" spans="1:15">
      <c r="A1859" s="227">
        <v>1856</v>
      </c>
      <c r="B1859" s="530">
        <v>1067101.7604078422</v>
      </c>
      <c r="C1859" s="530">
        <v>1077718.3992339841</v>
      </c>
      <c r="D1859" s="531">
        <v>1091459.7246157315</v>
      </c>
      <c r="J1859" s="659">
        <v>1049527.5888266575</v>
      </c>
      <c r="K1859" s="296"/>
      <c r="L1859" s="296"/>
      <c r="M1859" s="536">
        <v>1023856.602707122</v>
      </c>
      <c r="N1859" s="530">
        <v>1090234.1341615301</v>
      </c>
      <c r="O1859" s="537">
        <v>1101962.3140186723</v>
      </c>
    </row>
    <row r="1860" spans="1:15">
      <c r="A1860" s="227">
        <v>1857</v>
      </c>
      <c r="B1860" s="530">
        <v>1078563.3877058954</v>
      </c>
      <c r="C1860" s="530">
        <v>1088533.1291762157</v>
      </c>
      <c r="D1860" s="531">
        <v>1096146.7817718624</v>
      </c>
      <c r="J1860" s="659">
        <v>1060989.2161247106</v>
      </c>
      <c r="K1860" s="296"/>
      <c r="L1860" s="296"/>
      <c r="M1860" s="536">
        <v>1033713.9971353761</v>
      </c>
      <c r="N1860" s="530">
        <v>1101048.8641037617</v>
      </c>
      <c r="O1860" s="537">
        <v>1106649.3711748032</v>
      </c>
    </row>
    <row r="1861" spans="1:15">
      <c r="A1861" s="227">
        <v>1858</v>
      </c>
      <c r="B1861" s="530">
        <v>1067191.8783582728</v>
      </c>
      <c r="C1861" s="530">
        <v>1105242.9117912229</v>
      </c>
      <c r="D1861" s="531">
        <v>1088807.4648685246</v>
      </c>
      <c r="J1861" s="659">
        <v>1049617.7067770881</v>
      </c>
      <c r="K1861" s="296"/>
      <c r="L1861" s="296"/>
      <c r="M1861" s="536">
        <v>1071210.2052312989</v>
      </c>
      <c r="N1861" s="530">
        <v>1117758.6467187689</v>
      </c>
      <c r="O1861" s="537">
        <v>1099310.0542714654</v>
      </c>
    </row>
    <row r="1862" spans="1:15">
      <c r="A1862" s="227">
        <v>1859</v>
      </c>
      <c r="B1862" s="530">
        <v>1054001.0501363662</v>
      </c>
      <c r="C1862" s="530">
        <v>1076013.9278564365</v>
      </c>
      <c r="D1862" s="531">
        <v>1092182.9892716694</v>
      </c>
      <c r="J1862" s="659">
        <v>1036426.8785551814</v>
      </c>
      <c r="K1862" s="296"/>
      <c r="L1862" s="296"/>
      <c r="M1862" s="536">
        <v>1036715.6856552581</v>
      </c>
      <c r="N1862" s="530">
        <v>1088529.6627839825</v>
      </c>
      <c r="O1862" s="537">
        <v>1102685.5786746102</v>
      </c>
    </row>
    <row r="1863" spans="1:15">
      <c r="A1863" s="227">
        <v>1860</v>
      </c>
      <c r="B1863" s="530">
        <v>1053079.8949738981</v>
      </c>
      <c r="C1863" s="530">
        <v>1074664.8965312589</v>
      </c>
      <c r="D1863" s="531">
        <v>1103989.5927749369</v>
      </c>
      <c r="J1863" s="659">
        <v>1035505.7233927133</v>
      </c>
      <c r="K1863" s="296"/>
      <c r="L1863" s="296"/>
      <c r="M1863" s="536">
        <v>1040915.5637243699</v>
      </c>
      <c r="N1863" s="530">
        <v>1087180.6314588049</v>
      </c>
      <c r="O1863" s="537">
        <v>1114492.1821778778</v>
      </c>
    </row>
    <row r="1864" spans="1:15">
      <c r="A1864" s="227">
        <v>1861</v>
      </c>
      <c r="B1864" s="530">
        <v>1054511.8607701163</v>
      </c>
      <c r="C1864" s="530">
        <v>1075482.4064950594</v>
      </c>
      <c r="D1864" s="531">
        <v>1102854.6778595261</v>
      </c>
      <c r="J1864" s="659">
        <v>1036937.6891889316</v>
      </c>
      <c r="K1864" s="296"/>
      <c r="L1864" s="296"/>
      <c r="M1864" s="536">
        <v>1039922.3756067259</v>
      </c>
      <c r="N1864" s="530">
        <v>1087998.1414226054</v>
      </c>
      <c r="O1864" s="537">
        <v>1113357.267262467</v>
      </c>
    </row>
    <row r="1865" spans="1:15">
      <c r="A1865" s="227">
        <v>1862</v>
      </c>
      <c r="B1865" s="530">
        <v>1062841.3732071293</v>
      </c>
      <c r="C1865" s="530">
        <v>1086683.0085034927</v>
      </c>
      <c r="D1865" s="531">
        <v>1111134.6390317671</v>
      </c>
      <c r="J1865" s="659">
        <v>1045267.2016259446</v>
      </c>
      <c r="K1865" s="296"/>
      <c r="L1865" s="296"/>
      <c r="M1865" s="536">
        <v>1036441.4724030757</v>
      </c>
      <c r="N1865" s="530">
        <v>1099198.7434310387</v>
      </c>
      <c r="O1865" s="537">
        <v>1121637.228434708</v>
      </c>
    </row>
    <row r="1866" spans="1:15">
      <c r="A1866" s="227">
        <v>1863</v>
      </c>
      <c r="B1866" s="530">
        <v>1043348.6777856323</v>
      </c>
      <c r="C1866" s="530">
        <v>1064390.5789444484</v>
      </c>
      <c r="D1866" s="531">
        <v>1092440.4268760236</v>
      </c>
      <c r="J1866" s="659">
        <v>1025774.5062044476</v>
      </c>
      <c r="K1866" s="296"/>
      <c r="L1866" s="296"/>
      <c r="M1866" s="536">
        <v>1061785.6714140433</v>
      </c>
      <c r="N1866" s="530">
        <v>1076906.3138719944</v>
      </c>
      <c r="O1866" s="537">
        <v>1102943.0162789645</v>
      </c>
    </row>
    <row r="1867" spans="1:15">
      <c r="A1867" s="227">
        <v>1864</v>
      </c>
      <c r="B1867" s="530">
        <v>1065633.2845213064</v>
      </c>
      <c r="C1867" s="530">
        <v>1071688.6509176462</v>
      </c>
      <c r="D1867" s="531">
        <v>1099330.3399484453</v>
      </c>
      <c r="J1867" s="659">
        <v>1048059.1129401217</v>
      </c>
      <c r="K1867" s="296"/>
      <c r="L1867" s="296"/>
      <c r="M1867" s="536">
        <v>1037111.1189040708</v>
      </c>
      <c r="N1867" s="530">
        <v>1084204.3858451922</v>
      </c>
      <c r="O1867" s="537">
        <v>1109832.9293513861</v>
      </c>
    </row>
    <row r="1868" spans="1:15">
      <c r="A1868" s="227">
        <v>1865</v>
      </c>
      <c r="B1868" s="530">
        <v>1057764.313303604</v>
      </c>
      <c r="C1868" s="530">
        <v>1091402.4994897814</v>
      </c>
      <c r="D1868" s="531">
        <v>1116681.7984730592</v>
      </c>
      <c r="J1868" s="659">
        <v>1040190.1417224193</v>
      </c>
      <c r="K1868" s="296"/>
      <c r="L1868" s="296"/>
      <c r="M1868" s="536">
        <v>1050682.3556912614</v>
      </c>
      <c r="N1868" s="530">
        <v>1103918.2344173274</v>
      </c>
      <c r="O1868" s="537">
        <v>1127184.387876</v>
      </c>
    </row>
    <row r="1869" spans="1:15">
      <c r="A1869" s="227">
        <v>1866</v>
      </c>
      <c r="B1869" s="530">
        <v>1033723.9093848078</v>
      </c>
      <c r="C1869" s="530">
        <v>1074818.4384369883</v>
      </c>
      <c r="D1869" s="531">
        <v>1112866.5276216692</v>
      </c>
      <c r="J1869" s="659">
        <v>1016149.7378036231</v>
      </c>
      <c r="K1869" s="296"/>
      <c r="L1869" s="296"/>
      <c r="M1869" s="536">
        <v>1022792.136539785</v>
      </c>
      <c r="N1869" s="530">
        <v>1087334.1733645343</v>
      </c>
      <c r="O1869" s="537">
        <v>1123369.1170246101</v>
      </c>
    </row>
    <row r="1870" spans="1:15">
      <c r="A1870" s="227">
        <v>1867</v>
      </c>
      <c r="B1870" s="530">
        <v>1046452.9123930816</v>
      </c>
      <c r="C1870" s="530">
        <v>1088216.7137479824</v>
      </c>
      <c r="D1870" s="531">
        <v>1130175.0468321359</v>
      </c>
      <c r="J1870" s="659">
        <v>1028878.7408118969</v>
      </c>
      <c r="K1870" s="296"/>
      <c r="L1870" s="296"/>
      <c r="M1870" s="536">
        <v>1040781.8680200317</v>
      </c>
      <c r="N1870" s="530">
        <v>1100732.4486755284</v>
      </c>
      <c r="O1870" s="537">
        <v>1140677.6362350767</v>
      </c>
    </row>
    <row r="1871" spans="1:15">
      <c r="A1871" s="227">
        <v>1868</v>
      </c>
      <c r="B1871" s="530">
        <v>1044541.9171088146</v>
      </c>
      <c r="C1871" s="530">
        <v>1064044.7557337873</v>
      </c>
      <c r="D1871" s="531">
        <v>1109801.988955437</v>
      </c>
      <c r="J1871" s="659">
        <v>1026967.7455276299</v>
      </c>
      <c r="K1871" s="296"/>
      <c r="L1871" s="296"/>
      <c r="M1871" s="536">
        <v>1046144.8848622327</v>
      </c>
      <c r="N1871" s="530">
        <v>1076560.4906613333</v>
      </c>
      <c r="O1871" s="537">
        <v>1120304.5783583778</v>
      </c>
    </row>
    <row r="1872" spans="1:15">
      <c r="A1872" s="227">
        <v>1869</v>
      </c>
      <c r="B1872" s="530">
        <v>1059714.0531046421</v>
      </c>
      <c r="C1872" s="530">
        <v>1091607.7012558696</v>
      </c>
      <c r="D1872" s="531">
        <v>1117092.9707503601</v>
      </c>
      <c r="J1872" s="659">
        <v>1042139.8815234574</v>
      </c>
      <c r="K1872" s="296"/>
      <c r="L1872" s="296"/>
      <c r="M1872" s="536">
        <v>1044275.3196563562</v>
      </c>
      <c r="N1872" s="530">
        <v>1104123.4361834156</v>
      </c>
      <c r="O1872" s="537">
        <v>1127595.5601533009</v>
      </c>
    </row>
    <row r="1873" spans="1:15">
      <c r="A1873" s="227">
        <v>1870</v>
      </c>
      <c r="B1873" s="530">
        <v>1047852.4936225797</v>
      </c>
      <c r="C1873" s="530">
        <v>1114972.1649477638</v>
      </c>
      <c r="D1873" s="531">
        <v>1109770.8866389696</v>
      </c>
      <c r="J1873" s="659">
        <v>1030278.322041395</v>
      </c>
      <c r="K1873" s="296"/>
      <c r="L1873" s="296"/>
      <c r="M1873" s="536">
        <v>1034297.5809787398</v>
      </c>
      <c r="N1873" s="530">
        <v>1127487.8998753098</v>
      </c>
      <c r="O1873" s="537">
        <v>1120273.4760419105</v>
      </c>
    </row>
    <row r="1874" spans="1:15">
      <c r="A1874" s="227">
        <v>1871</v>
      </c>
      <c r="B1874" s="530">
        <v>1048437.854690267</v>
      </c>
      <c r="C1874" s="530">
        <v>1061022.0434930497</v>
      </c>
      <c r="D1874" s="531">
        <v>1146277.0882943668</v>
      </c>
      <c r="J1874" s="659">
        <v>1030863.6831090823</v>
      </c>
      <c r="K1874" s="296"/>
      <c r="L1874" s="296"/>
      <c r="M1874" s="536">
        <v>1027493.5039430128</v>
      </c>
      <c r="N1874" s="530">
        <v>1073537.7784205957</v>
      </c>
      <c r="O1874" s="537">
        <v>1156779.6776973077</v>
      </c>
    </row>
    <row r="1875" spans="1:15">
      <c r="A1875" s="227">
        <v>1872</v>
      </c>
      <c r="B1875" s="530">
        <v>1053210.884612004</v>
      </c>
      <c r="C1875" s="530">
        <v>1076718.1812339041</v>
      </c>
      <c r="D1875" s="531">
        <v>1114741.0018304854</v>
      </c>
      <c r="J1875" s="659">
        <v>1035636.7130308193</v>
      </c>
      <c r="K1875" s="296"/>
      <c r="L1875" s="296"/>
      <c r="M1875" s="536">
        <v>1045383.9157735516</v>
      </c>
      <c r="N1875" s="530">
        <v>1089233.9161614501</v>
      </c>
      <c r="O1875" s="537">
        <v>1125243.5912334262</v>
      </c>
    </row>
    <row r="1876" spans="1:15">
      <c r="A1876" s="227">
        <v>1873</v>
      </c>
      <c r="B1876" s="530">
        <v>1058111.7063673958</v>
      </c>
      <c r="C1876" s="530">
        <v>1067584.2955218868</v>
      </c>
      <c r="D1876" s="531">
        <v>1117847.2342491867</v>
      </c>
      <c r="J1876" s="659">
        <v>1087817.054021935</v>
      </c>
      <c r="K1876" s="296"/>
      <c r="L1876" s="296"/>
      <c r="M1876" s="536">
        <v>1046666.6605500018</v>
      </c>
      <c r="N1876" s="530">
        <v>1080100.0304494328</v>
      </c>
      <c r="O1876" s="537">
        <v>1128349.8236521275</v>
      </c>
    </row>
    <row r="1877" spans="1:15">
      <c r="A1877" s="227">
        <v>1874</v>
      </c>
      <c r="B1877" s="530">
        <v>1064724.4546185432</v>
      </c>
      <c r="C1877" s="530">
        <v>1081565.957922746</v>
      </c>
      <c r="D1877" s="531">
        <v>1116380.245059968</v>
      </c>
      <c r="J1877" s="659">
        <v>1047150.2830373584</v>
      </c>
      <c r="K1877" s="296"/>
      <c r="L1877" s="296"/>
      <c r="M1877" s="536">
        <v>1048080.6684283295</v>
      </c>
      <c r="N1877" s="530">
        <v>1094081.692850292</v>
      </c>
      <c r="O1877" s="537">
        <v>1126882.8344629088</v>
      </c>
    </row>
    <row r="1878" spans="1:15">
      <c r="A1878" s="227">
        <v>1875</v>
      </c>
      <c r="B1878" s="530">
        <v>1065940.8150429018</v>
      </c>
      <c r="C1878" s="530">
        <v>1070944.8476972736</v>
      </c>
      <c r="D1878" s="531">
        <v>1115884.7420410933</v>
      </c>
      <c r="J1878" s="659">
        <v>1048366.6434617171</v>
      </c>
      <c r="K1878" s="296"/>
      <c r="L1878" s="296"/>
      <c r="M1878" s="536">
        <v>1025480.8567401569</v>
      </c>
      <c r="N1878" s="530">
        <v>1083460.5826248196</v>
      </c>
      <c r="O1878" s="537">
        <v>1126387.3314440341</v>
      </c>
    </row>
    <row r="1879" spans="1:15">
      <c r="A1879" s="227">
        <v>1876</v>
      </c>
      <c r="B1879" s="530">
        <v>1058111.7063673958</v>
      </c>
      <c r="C1879" s="530">
        <v>1070322.7598964013</v>
      </c>
      <c r="D1879" s="531">
        <v>1123874.183472899</v>
      </c>
      <c r="J1879" s="659">
        <v>1065227.4479671784</v>
      </c>
      <c r="K1879" s="296"/>
      <c r="L1879" s="296"/>
      <c r="M1879" s="536">
        <v>1063969.4222305855</v>
      </c>
      <c r="N1879" s="530">
        <v>1082838.4948239473</v>
      </c>
      <c r="O1879" s="537">
        <v>1134376.7728758398</v>
      </c>
    </row>
    <row r="1880" spans="1:15">
      <c r="A1880" s="227">
        <v>1877</v>
      </c>
      <c r="B1880" s="530">
        <v>1040952.8785082417</v>
      </c>
      <c r="C1880" s="530">
        <v>1062778.6147973852</v>
      </c>
      <c r="D1880" s="531">
        <v>1088290.2104404923</v>
      </c>
      <c r="J1880" s="659">
        <v>1023378.706927057</v>
      </c>
      <c r="K1880" s="296"/>
      <c r="L1880" s="296"/>
      <c r="M1880" s="536">
        <v>1052437.9209889965</v>
      </c>
      <c r="N1880" s="530">
        <v>1075294.3497249312</v>
      </c>
      <c r="O1880" s="537">
        <v>1098792.7998434331</v>
      </c>
    </row>
    <row r="1881" spans="1:15">
      <c r="A1881" s="227">
        <v>1878</v>
      </c>
      <c r="B1881" s="530">
        <v>1053603.9120927544</v>
      </c>
      <c r="C1881" s="530">
        <v>1092932.9215506141</v>
      </c>
      <c r="D1881" s="531">
        <v>1097223.0504259651</v>
      </c>
      <c r="J1881" s="659">
        <v>1036029.7405115697</v>
      </c>
      <c r="K1881" s="296"/>
      <c r="L1881" s="296"/>
      <c r="M1881" s="536">
        <v>1054244.7376898357</v>
      </c>
      <c r="N1881" s="530">
        <v>1105448.6564781601</v>
      </c>
      <c r="O1881" s="537">
        <v>1107725.6398289059</v>
      </c>
    </row>
    <row r="1882" spans="1:15">
      <c r="A1882" s="227">
        <v>1879</v>
      </c>
      <c r="B1882" s="530">
        <v>1050137.8564237491</v>
      </c>
      <c r="C1882" s="530">
        <v>1071160.6970423548</v>
      </c>
      <c r="D1882" s="531">
        <v>1090093.8142226879</v>
      </c>
      <c r="J1882" s="659">
        <v>1032563.6848425643</v>
      </c>
      <c r="K1882" s="296"/>
      <c r="L1882" s="296"/>
      <c r="M1882" s="536">
        <v>1043514.3025595417</v>
      </c>
      <c r="N1882" s="530">
        <v>1083676.4319699008</v>
      </c>
      <c r="O1882" s="537">
        <v>1100596.4036256287</v>
      </c>
    </row>
    <row r="1883" spans="1:15">
      <c r="A1883" s="227">
        <v>1880</v>
      </c>
      <c r="B1883" s="530">
        <v>1048297.1723318194</v>
      </c>
      <c r="C1883" s="530">
        <v>1082655.1062003097</v>
      </c>
      <c r="D1883" s="531">
        <v>1107489.8404278064</v>
      </c>
      <c r="J1883" s="659">
        <v>1030723.0007506347</v>
      </c>
      <c r="K1883" s="296"/>
      <c r="L1883" s="296"/>
      <c r="M1883" s="536">
        <v>1039872.2980535475</v>
      </c>
      <c r="N1883" s="530">
        <v>1095170.8411278557</v>
      </c>
      <c r="O1883" s="537">
        <v>1117992.4298307472</v>
      </c>
    </row>
    <row r="1884" spans="1:15">
      <c r="A1884" s="227">
        <v>1881</v>
      </c>
      <c r="B1884" s="530">
        <v>1070837.6765119527</v>
      </c>
      <c r="C1884" s="530">
        <v>1067382.5566368855</v>
      </c>
      <c r="D1884" s="531">
        <v>1109537.5955888913</v>
      </c>
      <c r="J1884" s="659">
        <v>1053263.5049307679</v>
      </c>
      <c r="K1884" s="296"/>
      <c r="L1884" s="296"/>
      <c r="M1884" s="536">
        <v>1053663.3935776339</v>
      </c>
      <c r="N1884" s="530">
        <v>1079898.2915644315</v>
      </c>
      <c r="O1884" s="537">
        <v>1120040.1849918321</v>
      </c>
    </row>
    <row r="1885" spans="1:15">
      <c r="A1885" s="227">
        <v>1882</v>
      </c>
      <c r="B1885" s="530">
        <v>1074441.570631708</v>
      </c>
      <c r="C1885" s="530">
        <v>1065338.1107777734</v>
      </c>
      <c r="D1885" s="531">
        <v>1138728.6428536167</v>
      </c>
      <c r="J1885" s="659">
        <v>1056867.3990505233</v>
      </c>
      <c r="K1885" s="296"/>
      <c r="L1885" s="296"/>
      <c r="M1885" s="536">
        <v>1039334.001432681</v>
      </c>
      <c r="N1885" s="530">
        <v>1077853.8457053194</v>
      </c>
      <c r="O1885" s="537">
        <v>1149231.2322565576</v>
      </c>
    </row>
    <row r="1886" spans="1:15">
      <c r="A1886" s="227">
        <v>1883</v>
      </c>
      <c r="B1886" s="530">
        <v>1058887.6174197318</v>
      </c>
      <c r="C1886" s="530">
        <v>1057934.5440528432</v>
      </c>
      <c r="D1886" s="531">
        <v>1119674.8000688802</v>
      </c>
      <c r="J1886" s="659">
        <v>1041313.4458385471</v>
      </c>
      <c r="K1886" s="296"/>
      <c r="L1886" s="296"/>
      <c r="M1886" s="536">
        <v>1038436.4165624692</v>
      </c>
      <c r="N1886" s="530">
        <v>1070450.2789803892</v>
      </c>
      <c r="O1886" s="537">
        <v>1130177.389471821</v>
      </c>
    </row>
    <row r="1887" spans="1:15">
      <c r="A1887" s="227">
        <v>1884</v>
      </c>
      <c r="B1887" s="530">
        <v>1077399.9349993826</v>
      </c>
      <c r="C1887" s="530">
        <v>1070256.9188214066</v>
      </c>
      <c r="D1887" s="531">
        <v>1107943.7727376947</v>
      </c>
      <c r="J1887" s="659">
        <v>1059825.7634181979</v>
      </c>
      <c r="K1887" s="296"/>
      <c r="L1887" s="296"/>
      <c r="M1887" s="536">
        <v>1040051.9138678339</v>
      </c>
      <c r="N1887" s="530">
        <v>1082772.6537489526</v>
      </c>
      <c r="O1887" s="537">
        <v>1118446.3621406355</v>
      </c>
    </row>
    <row r="1888" spans="1:15">
      <c r="A1888" s="227">
        <v>1885</v>
      </c>
      <c r="B1888" s="530">
        <v>1067793.2044880479</v>
      </c>
      <c r="C1888" s="530">
        <v>1074783.8314546954</v>
      </c>
      <c r="D1888" s="531">
        <v>1088890.8086316888</v>
      </c>
      <c r="J1888" s="659">
        <v>1050219.0329068631</v>
      </c>
      <c r="K1888" s="296"/>
      <c r="L1888" s="296"/>
      <c r="M1888" s="536">
        <v>1044122.8035014266</v>
      </c>
      <c r="N1888" s="530">
        <v>1087299.5663822414</v>
      </c>
      <c r="O1888" s="537">
        <v>1099393.3980346296</v>
      </c>
    </row>
    <row r="1889" spans="1:15">
      <c r="A1889" s="227">
        <v>1886</v>
      </c>
      <c r="B1889" s="530">
        <v>1058111.7063673958</v>
      </c>
      <c r="C1889" s="530">
        <v>1079283.9725990957</v>
      </c>
      <c r="D1889" s="531">
        <v>1100356.5286186635</v>
      </c>
      <c r="J1889" s="659">
        <v>1142607.3020488166</v>
      </c>
      <c r="K1889" s="296"/>
      <c r="L1889" s="296"/>
      <c r="M1889" s="536">
        <v>1036346.0250468882</v>
      </c>
      <c r="N1889" s="530">
        <v>1091799.7075266417</v>
      </c>
      <c r="O1889" s="537">
        <v>1110859.1180216044</v>
      </c>
    </row>
    <row r="1890" spans="1:15">
      <c r="A1890" s="227">
        <v>1887</v>
      </c>
      <c r="B1890" s="530">
        <v>1032016.4443826617</v>
      </c>
      <c r="C1890" s="530">
        <v>1071546.4805042131</v>
      </c>
      <c r="D1890" s="531">
        <v>1087809.3048001183</v>
      </c>
      <c r="J1890" s="659">
        <v>1014442.272801477</v>
      </c>
      <c r="K1890" s="296"/>
      <c r="L1890" s="296"/>
      <c r="M1890" s="536">
        <v>1046214.3637946413</v>
      </c>
      <c r="N1890" s="530">
        <v>1084062.2154317591</v>
      </c>
      <c r="O1890" s="537">
        <v>1098311.8942030591</v>
      </c>
    </row>
    <row r="1891" spans="1:15">
      <c r="A1891" s="227">
        <v>1888</v>
      </c>
      <c r="B1891" s="530">
        <v>1056774.1952096019</v>
      </c>
      <c r="C1891" s="530">
        <v>1080130.4143178959</v>
      </c>
      <c r="D1891" s="531">
        <v>1106073.9456643737</v>
      </c>
      <c r="J1891" s="659">
        <v>1039200.0236284172</v>
      </c>
      <c r="K1891" s="296"/>
      <c r="L1891" s="296"/>
      <c r="M1891" s="536">
        <v>1034401.6098135855</v>
      </c>
      <c r="N1891" s="530">
        <v>1092646.1492454419</v>
      </c>
      <c r="O1891" s="537">
        <v>1116576.5350673145</v>
      </c>
    </row>
    <row r="1892" spans="1:15">
      <c r="A1892" s="227">
        <v>1889</v>
      </c>
      <c r="B1892" s="530">
        <v>1058111.7063673958</v>
      </c>
      <c r="C1892" s="530">
        <v>1076071.8504023843</v>
      </c>
      <c r="D1892" s="531">
        <v>1097639.2439111313</v>
      </c>
      <c r="J1892" s="659">
        <v>1072829.8937578956</v>
      </c>
      <c r="K1892" s="296"/>
      <c r="L1892" s="296"/>
      <c r="M1892" s="536">
        <v>1032227.5270852117</v>
      </c>
      <c r="N1892" s="530">
        <v>1088587.5853299303</v>
      </c>
      <c r="O1892" s="537">
        <v>1108141.8333140721</v>
      </c>
    </row>
    <row r="1893" spans="1:15">
      <c r="A1893" s="227">
        <v>1890</v>
      </c>
      <c r="B1893" s="530">
        <v>1040696.1264427771</v>
      </c>
      <c r="C1893" s="530">
        <v>1056223.012165556</v>
      </c>
      <c r="D1893" s="531">
        <v>1121893.6801295187</v>
      </c>
      <c r="J1893" s="659">
        <v>1023121.9548615924</v>
      </c>
      <c r="K1893" s="296"/>
      <c r="L1893" s="296"/>
      <c r="M1893" s="536">
        <v>1049825.1844563223</v>
      </c>
      <c r="N1893" s="530">
        <v>1068738.747093102</v>
      </c>
      <c r="O1893" s="537">
        <v>1132396.2695324596</v>
      </c>
    </row>
    <row r="1894" spans="1:15">
      <c r="A1894" s="227">
        <v>1891</v>
      </c>
      <c r="B1894" s="530">
        <v>1050195.6847144188</v>
      </c>
      <c r="C1894" s="530">
        <v>1081865.1790048198</v>
      </c>
      <c r="D1894" s="531">
        <v>1112807.4805353405</v>
      </c>
      <c r="J1894" s="659">
        <v>1032621.5131332342</v>
      </c>
      <c r="K1894" s="296"/>
      <c r="L1894" s="296"/>
      <c r="M1894" s="536">
        <v>1064604.2717852423</v>
      </c>
      <c r="N1894" s="530">
        <v>1094380.9139323658</v>
      </c>
      <c r="O1894" s="537">
        <v>1123310.0699382813</v>
      </c>
    </row>
    <row r="1895" spans="1:15">
      <c r="A1895" s="227">
        <v>1892</v>
      </c>
      <c r="B1895" s="530">
        <v>1050108.5503372063</v>
      </c>
      <c r="C1895" s="530">
        <v>1056614.6969199593</v>
      </c>
      <c r="D1895" s="531">
        <v>1098959.2111089311</v>
      </c>
      <c r="J1895" s="659">
        <v>1032534.3787560216</v>
      </c>
      <c r="K1895" s="296"/>
      <c r="L1895" s="296"/>
      <c r="M1895" s="536">
        <v>1043701.4128187664</v>
      </c>
      <c r="N1895" s="530">
        <v>1069130.4318475053</v>
      </c>
      <c r="O1895" s="537">
        <v>1109461.8005118719</v>
      </c>
    </row>
    <row r="1896" spans="1:15">
      <c r="A1896" s="227">
        <v>1893</v>
      </c>
      <c r="B1896" s="530">
        <v>1058111.7063673958</v>
      </c>
      <c r="C1896" s="530">
        <v>1071107.79196949</v>
      </c>
      <c r="D1896" s="531">
        <v>1097519.5894450566</v>
      </c>
      <c r="J1896" s="659">
        <v>1116653.7508339474</v>
      </c>
      <c r="K1896" s="296"/>
      <c r="L1896" s="296"/>
      <c r="M1896" s="536">
        <v>1043402.8013846263</v>
      </c>
      <c r="N1896" s="530">
        <v>1083623.526897036</v>
      </c>
      <c r="O1896" s="537">
        <v>1108022.1788479974</v>
      </c>
    </row>
    <row r="1897" spans="1:15">
      <c r="A1897" s="227">
        <v>1894</v>
      </c>
      <c r="B1897" s="530">
        <v>1058111.7063673958</v>
      </c>
      <c r="C1897" s="530">
        <v>1064744.4062822538</v>
      </c>
      <c r="D1897" s="531">
        <v>1091417.9251087429</v>
      </c>
      <c r="J1897" s="659">
        <v>1080411.3687321495</v>
      </c>
      <c r="K1897" s="296"/>
      <c r="L1897" s="296"/>
      <c r="M1897" s="536">
        <v>1044869.8074717331</v>
      </c>
      <c r="N1897" s="530">
        <v>1077260.1412097998</v>
      </c>
      <c r="O1897" s="537">
        <v>1101920.5145116837</v>
      </c>
    </row>
    <row r="1898" spans="1:15">
      <c r="A1898" s="227">
        <v>1895</v>
      </c>
      <c r="B1898" s="530">
        <v>1067678.6719012933</v>
      </c>
      <c r="C1898" s="530">
        <v>1050059.3329972234</v>
      </c>
      <c r="D1898" s="531">
        <v>1092941.3731807182</v>
      </c>
      <c r="J1898" s="659">
        <v>1050104.5003201086</v>
      </c>
      <c r="K1898" s="296"/>
      <c r="L1898" s="296"/>
      <c r="M1898" s="536">
        <v>1044107.518833489</v>
      </c>
      <c r="N1898" s="530">
        <v>1062575.0679247694</v>
      </c>
      <c r="O1898" s="537">
        <v>1103443.962583659</v>
      </c>
    </row>
    <row r="1899" spans="1:15">
      <c r="A1899" s="227">
        <v>1896</v>
      </c>
      <c r="B1899" s="530">
        <v>1039926.1333239386</v>
      </c>
      <c r="C1899" s="530">
        <v>1094318.804996111</v>
      </c>
      <c r="D1899" s="531">
        <v>1111600.1535213334</v>
      </c>
      <c r="J1899" s="659">
        <v>1022351.9617427539</v>
      </c>
      <c r="K1899" s="296"/>
      <c r="L1899" s="296"/>
      <c r="M1899" s="536">
        <v>1028180.8246258035</v>
      </c>
      <c r="N1899" s="530">
        <v>1106834.539923657</v>
      </c>
      <c r="O1899" s="537">
        <v>1122102.7429242742</v>
      </c>
    </row>
    <row r="1900" spans="1:15">
      <c r="A1900" s="227">
        <v>1897</v>
      </c>
      <c r="B1900" s="530">
        <v>1069051.8713861441</v>
      </c>
      <c r="C1900" s="530">
        <v>1070891.4705264724</v>
      </c>
      <c r="D1900" s="531">
        <v>1105197.262994667</v>
      </c>
      <c r="J1900" s="659">
        <v>1051477.6998049594</v>
      </c>
      <c r="K1900" s="296"/>
      <c r="L1900" s="296"/>
      <c r="M1900" s="536">
        <v>1040331.288983185</v>
      </c>
      <c r="N1900" s="530">
        <v>1083407.2054540184</v>
      </c>
      <c r="O1900" s="537">
        <v>1115699.8523976079</v>
      </c>
    </row>
    <row r="1901" spans="1:15">
      <c r="A1901" s="227">
        <v>1898</v>
      </c>
      <c r="B1901" s="530">
        <v>1063381.8243395316</v>
      </c>
      <c r="C1901" s="530">
        <v>1093373.546323844</v>
      </c>
      <c r="D1901" s="531">
        <v>1117901.0750640915</v>
      </c>
      <c r="J1901" s="659">
        <v>1045807.6527583469</v>
      </c>
      <c r="K1901" s="296"/>
      <c r="L1901" s="296"/>
      <c r="M1901" s="536">
        <v>1051738.112708525</v>
      </c>
      <c r="N1901" s="530">
        <v>1105889.28125139</v>
      </c>
      <c r="O1901" s="537">
        <v>1128403.6644670323</v>
      </c>
    </row>
    <row r="1902" spans="1:15">
      <c r="A1902" s="227">
        <v>1899</v>
      </c>
      <c r="B1902" s="530">
        <v>1076237.6108547074</v>
      </c>
      <c r="C1902" s="530">
        <v>1086867.4221781865</v>
      </c>
      <c r="D1902" s="531">
        <v>1095397.3715291712</v>
      </c>
      <c r="J1902" s="659">
        <v>1058663.4392735227</v>
      </c>
      <c r="K1902" s="296"/>
      <c r="L1902" s="296"/>
      <c r="M1902" s="536">
        <v>1058857.1036636452</v>
      </c>
      <c r="N1902" s="530">
        <v>1099383.1571057325</v>
      </c>
      <c r="O1902" s="537">
        <v>1105899.9609321121</v>
      </c>
    </row>
    <row r="1903" spans="1:15">
      <c r="A1903" s="227">
        <v>1900</v>
      </c>
      <c r="B1903" s="530">
        <v>1057959.7361314187</v>
      </c>
      <c r="C1903" s="530">
        <v>1065760.8599509909</v>
      </c>
      <c r="D1903" s="531">
        <v>1093258.2860038499</v>
      </c>
      <c r="J1903" s="659">
        <v>1040385.564550234</v>
      </c>
      <c r="K1903" s="296"/>
      <c r="L1903" s="296"/>
      <c r="M1903" s="536">
        <v>1052454.4089258672</v>
      </c>
      <c r="N1903" s="530">
        <v>1078276.5948785369</v>
      </c>
      <c r="O1903" s="537">
        <v>1103760.8754067908</v>
      </c>
    </row>
    <row r="1904" spans="1:15">
      <c r="A1904" s="227">
        <v>1901</v>
      </c>
      <c r="B1904" s="530">
        <v>1058111.7063673958</v>
      </c>
      <c r="C1904" s="530">
        <v>1072490.4896578428</v>
      </c>
      <c r="D1904" s="531">
        <v>1117219.2347508599</v>
      </c>
      <c r="J1904" s="659">
        <v>1071682.5052222614</v>
      </c>
      <c r="K1904" s="296"/>
      <c r="L1904" s="296"/>
      <c r="M1904" s="536">
        <v>1046202.4956590354</v>
      </c>
      <c r="N1904" s="530">
        <v>1085006.2245853888</v>
      </c>
      <c r="O1904" s="537">
        <v>1127721.8241538007</v>
      </c>
    </row>
    <row r="1905" spans="1:15">
      <c r="A1905" s="227">
        <v>1902</v>
      </c>
      <c r="B1905" s="530">
        <v>1053387.7460826992</v>
      </c>
      <c r="C1905" s="530">
        <v>1062237.7448093297</v>
      </c>
      <c r="D1905" s="531">
        <v>1094760.3544603211</v>
      </c>
      <c r="J1905" s="659">
        <v>1035813.5745015144</v>
      </c>
      <c r="K1905" s="296"/>
      <c r="L1905" s="296"/>
      <c r="M1905" s="536">
        <v>1051781.0591184297</v>
      </c>
      <c r="N1905" s="530">
        <v>1074753.4797368757</v>
      </c>
      <c r="O1905" s="537">
        <v>1105262.943863262</v>
      </c>
    </row>
    <row r="1906" spans="1:15">
      <c r="A1906" s="227">
        <v>1903</v>
      </c>
      <c r="B1906" s="530">
        <v>1059842.8936269174</v>
      </c>
      <c r="C1906" s="530">
        <v>1089692.9563151188</v>
      </c>
      <c r="D1906" s="531">
        <v>1090587.1833504951</v>
      </c>
      <c r="J1906" s="659">
        <v>1042268.7220457327</v>
      </c>
      <c r="K1906" s="296"/>
      <c r="L1906" s="296"/>
      <c r="M1906" s="536">
        <v>1044642.4215161708</v>
      </c>
      <c r="N1906" s="530">
        <v>1102208.6912426648</v>
      </c>
      <c r="O1906" s="537">
        <v>1101089.7727534359</v>
      </c>
    </row>
    <row r="1907" spans="1:15">
      <c r="A1907" s="227">
        <v>1904</v>
      </c>
      <c r="B1907" s="530">
        <v>1056943.9065993042</v>
      </c>
      <c r="C1907" s="530">
        <v>1076498.503384717</v>
      </c>
      <c r="D1907" s="531">
        <v>1107743.1906290136</v>
      </c>
      <c r="J1907" s="659">
        <v>1039369.7350181194</v>
      </c>
      <c r="K1907" s="296"/>
      <c r="L1907" s="296"/>
      <c r="M1907" s="536">
        <v>1042363.7416035046</v>
      </c>
      <c r="N1907" s="530">
        <v>1089014.238312263</v>
      </c>
      <c r="O1907" s="537">
        <v>1118245.7800319544</v>
      </c>
    </row>
    <row r="1908" spans="1:15">
      <c r="A1908" s="227">
        <v>1905</v>
      </c>
      <c r="B1908" s="530">
        <v>1059505.5641687477</v>
      </c>
      <c r="C1908" s="530">
        <v>1050667.8828700497</v>
      </c>
      <c r="D1908" s="531">
        <v>1110026.3832308911</v>
      </c>
      <c r="J1908" s="659">
        <v>1041931.392587563</v>
      </c>
      <c r="K1908" s="296"/>
      <c r="L1908" s="296"/>
      <c r="M1908" s="536">
        <v>1049748.2875427185</v>
      </c>
      <c r="N1908" s="530">
        <v>1063183.6177975957</v>
      </c>
      <c r="O1908" s="537">
        <v>1120528.9726338319</v>
      </c>
    </row>
    <row r="1909" spans="1:15">
      <c r="A1909" s="227">
        <v>1906</v>
      </c>
      <c r="B1909" s="530">
        <v>1052961.6826554318</v>
      </c>
      <c r="C1909" s="530">
        <v>1071053.7896188407</v>
      </c>
      <c r="D1909" s="531">
        <v>1104576.864460126</v>
      </c>
      <c r="J1909" s="659">
        <v>1035387.5110742471</v>
      </c>
      <c r="K1909" s="296"/>
      <c r="L1909" s="296"/>
      <c r="M1909" s="536">
        <v>1049495.0307737892</v>
      </c>
      <c r="N1909" s="530">
        <v>1083569.5245463867</v>
      </c>
      <c r="O1909" s="537">
        <v>1115079.4538630669</v>
      </c>
    </row>
    <row r="1910" spans="1:15">
      <c r="A1910" s="227">
        <v>1907</v>
      </c>
      <c r="B1910" s="530">
        <v>1052714.1114516361</v>
      </c>
      <c r="C1910" s="530">
        <v>1073680.8028258081</v>
      </c>
      <c r="D1910" s="531">
        <v>1095327.849206446</v>
      </c>
      <c r="J1910" s="659">
        <v>1035139.9398704513</v>
      </c>
      <c r="K1910" s="296"/>
      <c r="L1910" s="296"/>
      <c r="M1910" s="536">
        <v>1048173.8628410065</v>
      </c>
      <c r="N1910" s="530">
        <v>1086196.5377533541</v>
      </c>
      <c r="O1910" s="537">
        <v>1105830.4386093868</v>
      </c>
    </row>
    <row r="1911" spans="1:15">
      <c r="A1911" s="227">
        <v>1908</v>
      </c>
      <c r="B1911" s="530">
        <v>1064722.5507054594</v>
      </c>
      <c r="C1911" s="530">
        <v>1091585.5514089065</v>
      </c>
      <c r="D1911" s="531">
        <v>1126408.589578083</v>
      </c>
      <c r="J1911" s="659">
        <v>1047148.3791242747</v>
      </c>
      <c r="K1911" s="296"/>
      <c r="L1911" s="296"/>
      <c r="M1911" s="536">
        <v>1024585.9870470749</v>
      </c>
      <c r="N1911" s="530">
        <v>1104101.2863364525</v>
      </c>
      <c r="O1911" s="537">
        <v>1136911.1789810238</v>
      </c>
    </row>
    <row r="1912" spans="1:15">
      <c r="A1912" s="227">
        <v>1909</v>
      </c>
      <c r="B1912" s="530">
        <v>1052802.7591378388</v>
      </c>
      <c r="C1912" s="530">
        <v>1047613.6513753862</v>
      </c>
      <c r="D1912" s="531">
        <v>1082756.3824413621</v>
      </c>
      <c r="J1912" s="659">
        <v>1035228.5875566541</v>
      </c>
      <c r="K1912" s="296"/>
      <c r="L1912" s="296"/>
      <c r="M1912" s="536">
        <v>1051644.1487692078</v>
      </c>
      <c r="N1912" s="530">
        <v>1060129.3863029322</v>
      </c>
      <c r="O1912" s="537">
        <v>1093258.971844303</v>
      </c>
    </row>
    <row r="1913" spans="1:15">
      <c r="A1913" s="227">
        <v>1910</v>
      </c>
      <c r="B1913" s="530">
        <v>1073057.1227641278</v>
      </c>
      <c r="C1913" s="530">
        <v>1072941.5712510671</v>
      </c>
      <c r="D1913" s="531">
        <v>1102200.0056830195</v>
      </c>
      <c r="J1913" s="659">
        <v>1055482.9511829431</v>
      </c>
      <c r="K1913" s="296"/>
      <c r="L1913" s="296"/>
      <c r="M1913" s="536">
        <v>1047084.78506909</v>
      </c>
      <c r="N1913" s="530">
        <v>1085457.3061786131</v>
      </c>
      <c r="O1913" s="537">
        <v>1112702.5950859603</v>
      </c>
    </row>
    <row r="1914" spans="1:15">
      <c r="A1914" s="227">
        <v>1911</v>
      </c>
      <c r="B1914" s="530">
        <v>1078541.532238835</v>
      </c>
      <c r="C1914" s="530">
        <v>1059796.841681839</v>
      </c>
      <c r="D1914" s="531">
        <v>1105983.5943402639</v>
      </c>
      <c r="J1914" s="659">
        <v>1060967.3606576503</v>
      </c>
      <c r="K1914" s="296"/>
      <c r="L1914" s="296"/>
      <c r="M1914" s="536">
        <v>1029549.3501527673</v>
      </c>
      <c r="N1914" s="530">
        <v>1072312.576609385</v>
      </c>
      <c r="O1914" s="537">
        <v>1116486.1837432047</v>
      </c>
    </row>
    <row r="1915" spans="1:15">
      <c r="A1915" s="227">
        <v>1912</v>
      </c>
      <c r="B1915" s="530">
        <v>1041676.7500616171</v>
      </c>
      <c r="C1915" s="530">
        <v>1108099.8753312167</v>
      </c>
      <c r="D1915" s="531">
        <v>1079256.3238571347</v>
      </c>
      <c r="J1915" s="659">
        <v>1024102.5784804324</v>
      </c>
      <c r="K1915" s="296"/>
      <c r="L1915" s="296"/>
      <c r="M1915" s="536">
        <v>1038973.5113109914</v>
      </c>
      <c r="N1915" s="530">
        <v>1120615.6102587627</v>
      </c>
      <c r="O1915" s="537">
        <v>1089758.9132600755</v>
      </c>
    </row>
    <row r="1916" spans="1:15">
      <c r="A1916" s="227">
        <v>1913</v>
      </c>
      <c r="B1916" s="530">
        <v>1064699.9348086861</v>
      </c>
      <c r="C1916" s="530">
        <v>1086480.1936710184</v>
      </c>
      <c r="D1916" s="531">
        <v>1127048.3735102303</v>
      </c>
      <c r="J1916" s="659">
        <v>1047125.7632275014</v>
      </c>
      <c r="K1916" s="296"/>
      <c r="L1916" s="296"/>
      <c r="M1916" s="536">
        <v>1036435.230853904</v>
      </c>
      <c r="N1916" s="530">
        <v>1098995.9285985644</v>
      </c>
      <c r="O1916" s="537">
        <v>1137550.9629131712</v>
      </c>
    </row>
    <row r="1917" spans="1:15">
      <c r="A1917" s="227">
        <v>1914</v>
      </c>
      <c r="B1917" s="530">
        <v>1055719.9362995552</v>
      </c>
      <c r="C1917" s="530">
        <v>1069019.5522548785</v>
      </c>
      <c r="D1917" s="531">
        <v>1096492.6865720146</v>
      </c>
      <c r="J1917" s="659">
        <v>1038145.7647183705</v>
      </c>
      <c r="K1917" s="296"/>
      <c r="L1917" s="296"/>
      <c r="M1917" s="536">
        <v>1046010.6928926813</v>
      </c>
      <c r="N1917" s="530">
        <v>1081535.2871824245</v>
      </c>
      <c r="O1917" s="537">
        <v>1106995.2759749554</v>
      </c>
    </row>
    <row r="1918" spans="1:15">
      <c r="A1918" s="227">
        <v>1915</v>
      </c>
      <c r="B1918" s="530">
        <v>1058111.7063673958</v>
      </c>
      <c r="C1918" s="530">
        <v>1069779.3187880758</v>
      </c>
      <c r="D1918" s="531">
        <v>1080785.4311527302</v>
      </c>
      <c r="J1918" s="659">
        <v>1074591.815849005</v>
      </c>
      <c r="K1918" s="296"/>
      <c r="L1918" s="296"/>
      <c r="M1918" s="536">
        <v>1022573.7050920934</v>
      </c>
      <c r="N1918" s="530">
        <v>1082295.0537156218</v>
      </c>
      <c r="O1918" s="537">
        <v>1091288.0205556711</v>
      </c>
    </row>
    <row r="1919" spans="1:15">
      <c r="A1919" s="227">
        <v>1916</v>
      </c>
      <c r="B1919" s="530">
        <v>1034025.0359612057</v>
      </c>
      <c r="C1919" s="530">
        <v>1070772.8368867561</v>
      </c>
      <c r="D1919" s="531">
        <v>1096726.0163493932</v>
      </c>
      <c r="J1919" s="659">
        <v>1016450.864380021</v>
      </c>
      <c r="K1919" s="296"/>
      <c r="L1919" s="296"/>
      <c r="M1919" s="536">
        <v>1033505.1215742711</v>
      </c>
      <c r="N1919" s="530">
        <v>1083288.5718143021</v>
      </c>
      <c r="O1919" s="537">
        <v>1107228.605752334</v>
      </c>
    </row>
    <row r="1920" spans="1:15">
      <c r="A1920" s="227">
        <v>1917</v>
      </c>
      <c r="B1920" s="530">
        <v>1067557.0329490551</v>
      </c>
      <c r="C1920" s="530">
        <v>1093592.4553426104</v>
      </c>
      <c r="D1920" s="531">
        <v>1096338.3527341038</v>
      </c>
      <c r="J1920" s="659">
        <v>1049982.8613678704</v>
      </c>
      <c r="K1920" s="296"/>
      <c r="L1920" s="296"/>
      <c r="M1920" s="536">
        <v>1046660.3685300095</v>
      </c>
      <c r="N1920" s="530">
        <v>1106108.1902701564</v>
      </c>
      <c r="O1920" s="537">
        <v>1106840.9421370446</v>
      </c>
    </row>
    <row r="1921" spans="1:15">
      <c r="A1921" s="227">
        <v>1918</v>
      </c>
      <c r="B1921" s="530">
        <v>1055289.1913517872</v>
      </c>
      <c r="C1921" s="530">
        <v>1063126.6178287265</v>
      </c>
      <c r="D1921" s="531">
        <v>1120123.8803541616</v>
      </c>
      <c r="J1921" s="659">
        <v>1037715.0197706025</v>
      </c>
      <c r="K1921" s="296"/>
      <c r="L1921" s="296"/>
      <c r="M1921" s="536">
        <v>1042245.4729121958</v>
      </c>
      <c r="N1921" s="530">
        <v>1075642.3527562725</v>
      </c>
      <c r="O1921" s="537">
        <v>1130626.4697571024</v>
      </c>
    </row>
    <row r="1922" spans="1:15">
      <c r="A1922" s="227">
        <v>1919</v>
      </c>
      <c r="B1922" s="530">
        <v>1058111.7063673958</v>
      </c>
      <c r="C1922" s="530">
        <v>1064015.82399679</v>
      </c>
      <c r="D1922" s="531">
        <v>1109479.2060130553</v>
      </c>
      <c r="J1922" s="659">
        <v>1154346.4908358294</v>
      </c>
      <c r="K1922" s="296"/>
      <c r="L1922" s="296"/>
      <c r="M1922" s="536">
        <v>1069530.5775000881</v>
      </c>
      <c r="N1922" s="530">
        <v>1076531.558924336</v>
      </c>
      <c r="O1922" s="537">
        <v>1119981.7954159961</v>
      </c>
    </row>
    <row r="1923" spans="1:15">
      <c r="A1923" s="227">
        <v>1920</v>
      </c>
      <c r="B1923" s="530">
        <v>1055607.797357487</v>
      </c>
      <c r="C1923" s="530">
        <v>1071698.6813698655</v>
      </c>
      <c r="D1923" s="531">
        <v>1104380.1936420642</v>
      </c>
      <c r="J1923" s="659">
        <v>1038033.6257763023</v>
      </c>
      <c r="K1923" s="296"/>
      <c r="L1923" s="296"/>
      <c r="M1923" s="536">
        <v>1048780.4422479086</v>
      </c>
      <c r="N1923" s="530">
        <v>1084214.4162974115</v>
      </c>
      <c r="O1923" s="537">
        <v>1114882.7830450051</v>
      </c>
    </row>
    <row r="1924" spans="1:15">
      <c r="A1924" s="227">
        <v>1921</v>
      </c>
      <c r="B1924" s="530">
        <v>1054387.439335135</v>
      </c>
      <c r="C1924" s="530">
        <v>1066077.0550734557</v>
      </c>
      <c r="D1924" s="531">
        <v>1101678.3085256675</v>
      </c>
      <c r="J1924" s="659">
        <v>1036813.2677539503</v>
      </c>
      <c r="K1924" s="296"/>
      <c r="L1924" s="296"/>
      <c r="M1924" s="536">
        <v>1027702.1395508995</v>
      </c>
      <c r="N1924" s="530">
        <v>1078592.7900010017</v>
      </c>
      <c r="O1924" s="537">
        <v>1112180.8979286083</v>
      </c>
    </row>
    <row r="1925" spans="1:15">
      <c r="A1925" s="227">
        <v>1922</v>
      </c>
      <c r="B1925" s="530">
        <v>1041491.7339024381</v>
      </c>
      <c r="C1925" s="530">
        <v>1055115.6079802806</v>
      </c>
      <c r="D1925" s="531">
        <v>1094904.2377907922</v>
      </c>
      <c r="J1925" s="659">
        <v>1023917.5623212534</v>
      </c>
      <c r="K1925" s="296"/>
      <c r="L1925" s="296"/>
      <c r="M1925" s="536">
        <v>1026878.9187026005</v>
      </c>
      <c r="N1925" s="530">
        <v>1067631.3429078266</v>
      </c>
      <c r="O1925" s="537">
        <v>1105406.8271937331</v>
      </c>
    </row>
    <row r="1926" spans="1:15">
      <c r="A1926" s="227">
        <v>1923</v>
      </c>
      <c r="B1926" s="530">
        <v>1036827.4248453364</v>
      </c>
      <c r="C1926" s="530">
        <v>1079937.5225440974</v>
      </c>
      <c r="D1926" s="531">
        <v>1091125.3702234887</v>
      </c>
      <c r="J1926" s="659">
        <v>1019253.2532641516</v>
      </c>
      <c r="K1926" s="296"/>
      <c r="L1926" s="296"/>
      <c r="M1926" s="536">
        <v>1044546.723080918</v>
      </c>
      <c r="N1926" s="530">
        <v>1092453.2574716434</v>
      </c>
      <c r="O1926" s="537">
        <v>1101627.9596264295</v>
      </c>
    </row>
    <row r="1927" spans="1:15">
      <c r="A1927" s="227">
        <v>1924</v>
      </c>
      <c r="B1927" s="530">
        <v>1069408.8469102143</v>
      </c>
      <c r="C1927" s="530">
        <v>1070116.8979481463</v>
      </c>
      <c r="D1927" s="531">
        <v>1111998.0423889314</v>
      </c>
      <c r="J1927" s="659">
        <v>1051834.6753290296</v>
      </c>
      <c r="K1927" s="296"/>
      <c r="L1927" s="296"/>
      <c r="M1927" s="536">
        <v>1057842.5005029305</v>
      </c>
      <c r="N1927" s="530">
        <v>1082632.6328756923</v>
      </c>
      <c r="O1927" s="537">
        <v>1122500.6317918722</v>
      </c>
    </row>
    <row r="1928" spans="1:15">
      <c r="A1928" s="227">
        <v>1925</v>
      </c>
      <c r="B1928" s="530">
        <v>1052857.7614335257</v>
      </c>
      <c r="C1928" s="530">
        <v>1035649.7982673948</v>
      </c>
      <c r="D1928" s="531">
        <v>1095548.3452430258</v>
      </c>
      <c r="J1928" s="659">
        <v>1035283.589852341</v>
      </c>
      <c r="K1928" s="296"/>
      <c r="L1928" s="296"/>
      <c r="M1928" s="536">
        <v>1048867.2583213116</v>
      </c>
      <c r="N1928" s="530">
        <v>1048165.5331949408</v>
      </c>
      <c r="O1928" s="537">
        <v>1106050.9346459666</v>
      </c>
    </row>
    <row r="1929" spans="1:15">
      <c r="A1929" s="227">
        <v>1926</v>
      </c>
      <c r="B1929" s="530">
        <v>1062303.6812959651</v>
      </c>
      <c r="C1929" s="530">
        <v>1053982.338428258</v>
      </c>
      <c r="D1929" s="531">
        <v>1117011.6779043851</v>
      </c>
      <c r="J1929" s="659">
        <v>1044729.5097147804</v>
      </c>
      <c r="K1929" s="296"/>
      <c r="L1929" s="296"/>
      <c r="M1929" s="536">
        <v>1054576.0146911955</v>
      </c>
      <c r="N1929" s="530">
        <v>1066498.073355804</v>
      </c>
      <c r="O1929" s="537">
        <v>1127514.267307326</v>
      </c>
    </row>
    <row r="1930" spans="1:15">
      <c r="A1930" s="227">
        <v>1927</v>
      </c>
      <c r="B1930" s="530">
        <v>1076016.1701971667</v>
      </c>
      <c r="C1930" s="530">
        <v>1078431.0692158742</v>
      </c>
      <c r="D1930" s="531">
        <v>1110432.302313904</v>
      </c>
      <c r="J1930" s="659">
        <v>1058441.998615982</v>
      </c>
      <c r="K1930" s="296"/>
      <c r="L1930" s="296"/>
      <c r="M1930" s="536">
        <v>1034217.1862338854</v>
      </c>
      <c r="N1930" s="530">
        <v>1090946.8041434202</v>
      </c>
      <c r="O1930" s="537">
        <v>1120934.8917168449</v>
      </c>
    </row>
    <row r="1931" spans="1:15">
      <c r="A1931" s="227">
        <v>1928</v>
      </c>
      <c r="B1931" s="530">
        <v>1059196.4302299758</v>
      </c>
      <c r="C1931" s="530">
        <v>1099501.2125064027</v>
      </c>
      <c r="D1931" s="531">
        <v>1101382.6282359234</v>
      </c>
      <c r="J1931" s="659">
        <v>1041622.2586487911</v>
      </c>
      <c r="K1931" s="296"/>
      <c r="L1931" s="296"/>
      <c r="M1931" s="536">
        <v>1049964.322813266</v>
      </c>
      <c r="N1931" s="530">
        <v>1112016.9474339487</v>
      </c>
      <c r="O1931" s="537">
        <v>1111885.2176388642</v>
      </c>
    </row>
    <row r="1932" spans="1:15">
      <c r="A1932" s="227">
        <v>1929</v>
      </c>
      <c r="B1932" s="530">
        <v>1031004.9562975492</v>
      </c>
      <c r="C1932" s="530">
        <v>1059061.7842564809</v>
      </c>
      <c r="D1932" s="531">
        <v>1104596.3351059407</v>
      </c>
      <c r="J1932" s="659">
        <v>1013430.7847163645</v>
      </c>
      <c r="K1932" s="296"/>
      <c r="L1932" s="296"/>
      <c r="M1932" s="536">
        <v>1044062.6094027087</v>
      </c>
      <c r="N1932" s="530">
        <v>1071577.5191840269</v>
      </c>
      <c r="O1932" s="537">
        <v>1115098.9245088815</v>
      </c>
    </row>
    <row r="1933" spans="1:15">
      <c r="A1933" s="227">
        <v>1930</v>
      </c>
      <c r="B1933" s="530">
        <v>1045985.3392990099</v>
      </c>
      <c r="C1933" s="530">
        <v>1070739.9904762732</v>
      </c>
      <c r="D1933" s="531">
        <v>1110030.6669232864</v>
      </c>
      <c r="J1933" s="659">
        <v>1028411.1677178252</v>
      </c>
      <c r="K1933" s="296"/>
      <c r="L1933" s="296"/>
      <c r="M1933" s="536">
        <v>1063017.6656674854</v>
      </c>
      <c r="N1933" s="530">
        <v>1083255.7254038192</v>
      </c>
      <c r="O1933" s="537">
        <v>1120533.2563262272</v>
      </c>
    </row>
    <row r="1934" spans="1:15">
      <c r="A1934" s="227">
        <v>1931</v>
      </c>
      <c r="B1934" s="530">
        <v>1056965.8583503221</v>
      </c>
      <c r="C1934" s="530">
        <v>1072491.3421845597</v>
      </c>
      <c r="D1934" s="531">
        <v>1097715.6080581092</v>
      </c>
      <c r="J1934" s="659">
        <v>1039391.6867691374</v>
      </c>
      <c r="K1934" s="296"/>
      <c r="L1934" s="296"/>
      <c r="M1934" s="536">
        <v>1059310.916606776</v>
      </c>
      <c r="N1934" s="530">
        <v>1085007.0771121057</v>
      </c>
      <c r="O1934" s="537">
        <v>1108218.19746105</v>
      </c>
    </row>
    <row r="1935" spans="1:15">
      <c r="A1935" s="227">
        <v>1932</v>
      </c>
      <c r="B1935" s="530">
        <v>1052633.8154795954</v>
      </c>
      <c r="C1935" s="530">
        <v>1069392.9810621317</v>
      </c>
      <c r="D1935" s="531">
        <v>1101733.825214664</v>
      </c>
      <c r="J1935" s="659">
        <v>1035059.6438984107</v>
      </c>
      <c r="K1935" s="296"/>
      <c r="L1935" s="296"/>
      <c r="M1935" s="536">
        <v>1050190.8202885771</v>
      </c>
      <c r="N1935" s="530">
        <v>1081908.7159896777</v>
      </c>
      <c r="O1935" s="537">
        <v>1112236.4146176048</v>
      </c>
    </row>
    <row r="1936" spans="1:15">
      <c r="A1936" s="227">
        <v>1933</v>
      </c>
      <c r="B1936" s="530">
        <v>1059848.1717444884</v>
      </c>
      <c r="C1936" s="530">
        <v>1063734.4050838086</v>
      </c>
      <c r="D1936" s="531">
        <v>1111028.914458341</v>
      </c>
      <c r="J1936" s="659">
        <v>1042274.0001633037</v>
      </c>
      <c r="K1936" s="296"/>
      <c r="L1936" s="296"/>
      <c r="M1936" s="536">
        <v>1045014.0143834612</v>
      </c>
      <c r="N1936" s="530">
        <v>1076250.1400113546</v>
      </c>
      <c r="O1936" s="537">
        <v>1121531.5038612818</v>
      </c>
    </row>
    <row r="1937" spans="1:15">
      <c r="A1937" s="227">
        <v>1934</v>
      </c>
      <c r="B1937" s="530">
        <v>1065999.521969331</v>
      </c>
      <c r="C1937" s="530">
        <v>1078658.1152181057</v>
      </c>
      <c r="D1937" s="531">
        <v>1113853.7184965082</v>
      </c>
      <c r="J1937" s="659">
        <v>1048425.3503881462</v>
      </c>
      <c r="K1937" s="296"/>
      <c r="L1937" s="296"/>
      <c r="M1937" s="536">
        <v>1034665.1921832486</v>
      </c>
      <c r="N1937" s="530">
        <v>1091173.8501456517</v>
      </c>
      <c r="O1937" s="537">
        <v>1124356.307899449</v>
      </c>
    </row>
    <row r="1938" spans="1:15">
      <c r="A1938" s="227">
        <v>1935</v>
      </c>
      <c r="B1938" s="530">
        <v>1073990.153711776</v>
      </c>
      <c r="C1938" s="530">
        <v>1075945.2940677439</v>
      </c>
      <c r="D1938" s="531">
        <v>1103990.3443071025</v>
      </c>
      <c r="J1938" s="659">
        <v>1056415.9821305913</v>
      </c>
      <c r="K1938" s="296"/>
      <c r="L1938" s="296"/>
      <c r="M1938" s="536">
        <v>1049103.1764988212</v>
      </c>
      <c r="N1938" s="530">
        <v>1088461.0289952899</v>
      </c>
      <c r="O1938" s="537">
        <v>1114492.9337100433</v>
      </c>
    </row>
    <row r="1939" spans="1:15">
      <c r="A1939" s="227">
        <v>1936</v>
      </c>
      <c r="B1939" s="530">
        <v>1052844.6394030736</v>
      </c>
      <c r="C1939" s="530">
        <v>1084563.7896621751</v>
      </c>
      <c r="D1939" s="531">
        <v>1123463.9248966314</v>
      </c>
      <c r="J1939" s="659">
        <v>1035270.4678218889</v>
      </c>
      <c r="K1939" s="296"/>
      <c r="L1939" s="296"/>
      <c r="M1939" s="536">
        <v>1033302.5618469521</v>
      </c>
      <c r="N1939" s="530">
        <v>1097079.5245897211</v>
      </c>
      <c r="O1939" s="537">
        <v>1133966.5142995722</v>
      </c>
    </row>
    <row r="1940" spans="1:15">
      <c r="A1940" s="227">
        <v>1937</v>
      </c>
      <c r="B1940" s="530">
        <v>1048314.8517101562</v>
      </c>
      <c r="C1940" s="530">
        <v>1067527.8264008844</v>
      </c>
      <c r="D1940" s="531">
        <v>1112931.9701246109</v>
      </c>
      <c r="J1940" s="659">
        <v>1030740.6801289715</v>
      </c>
      <c r="K1940" s="296"/>
      <c r="L1940" s="296"/>
      <c r="M1940" s="536">
        <v>1052196.6791186235</v>
      </c>
      <c r="N1940" s="530">
        <v>1080043.5613284304</v>
      </c>
      <c r="O1940" s="537">
        <v>1123434.5595275518</v>
      </c>
    </row>
    <row r="1941" spans="1:15">
      <c r="A1941" s="227">
        <v>1938</v>
      </c>
      <c r="B1941" s="530">
        <v>1056982.0565706415</v>
      </c>
      <c r="C1941" s="530">
        <v>1074354.1486032649</v>
      </c>
      <c r="D1941" s="531">
        <v>1109667.2976430638</v>
      </c>
      <c r="J1941" s="659">
        <v>1039407.8849894567</v>
      </c>
      <c r="K1941" s="296"/>
      <c r="L1941" s="296"/>
      <c r="M1941" s="536">
        <v>1054970.3897350563</v>
      </c>
      <c r="N1941" s="530">
        <v>1086869.8835308109</v>
      </c>
      <c r="O1941" s="537">
        <v>1120169.8870460046</v>
      </c>
    </row>
    <row r="1942" spans="1:15">
      <c r="A1942" s="227">
        <v>1939</v>
      </c>
      <c r="B1942" s="530">
        <v>1056166.5443255627</v>
      </c>
      <c r="C1942" s="530">
        <v>1055636.0174959667</v>
      </c>
      <c r="D1942" s="531">
        <v>1099184.8335816367</v>
      </c>
      <c r="J1942" s="659">
        <v>1038592.3727443779</v>
      </c>
      <c r="K1942" s="296"/>
      <c r="L1942" s="296"/>
      <c r="M1942" s="536">
        <v>1048769.2888213284</v>
      </c>
      <c r="N1942" s="530">
        <v>1068151.7524235127</v>
      </c>
      <c r="O1942" s="537">
        <v>1109687.4229845775</v>
      </c>
    </row>
    <row r="1943" spans="1:15">
      <c r="A1943" s="227">
        <v>1940</v>
      </c>
      <c r="B1943" s="530">
        <v>1059949.2868667401</v>
      </c>
      <c r="C1943" s="530">
        <v>1103694.4636501332</v>
      </c>
      <c r="D1943" s="531">
        <v>1103397.8223844443</v>
      </c>
      <c r="J1943" s="659">
        <v>1042375.1152855554</v>
      </c>
      <c r="K1943" s="296"/>
      <c r="L1943" s="296"/>
      <c r="M1943" s="536">
        <v>1060254.4622138257</v>
      </c>
      <c r="N1943" s="530">
        <v>1116210.1985776792</v>
      </c>
      <c r="O1943" s="537">
        <v>1113900.4117873851</v>
      </c>
    </row>
    <row r="1944" spans="1:15">
      <c r="A1944" s="227">
        <v>1941</v>
      </c>
      <c r="B1944" s="530">
        <v>1061319.1133532824</v>
      </c>
      <c r="C1944" s="530">
        <v>1075841.4864508377</v>
      </c>
      <c r="D1944" s="531">
        <v>1124469.0433542104</v>
      </c>
      <c r="J1944" s="659">
        <v>1043744.9417720977</v>
      </c>
      <c r="K1944" s="296"/>
      <c r="L1944" s="296"/>
      <c r="M1944" s="536">
        <v>1047852.1645681552</v>
      </c>
      <c r="N1944" s="530">
        <v>1088357.2213783837</v>
      </c>
      <c r="O1944" s="537">
        <v>1134971.6327571513</v>
      </c>
    </row>
    <row r="1945" spans="1:15">
      <c r="A1945" s="227">
        <v>1942</v>
      </c>
      <c r="B1945" s="530">
        <v>1075012.0770086937</v>
      </c>
      <c r="C1945" s="530">
        <v>1084564.6912367952</v>
      </c>
      <c r="D1945" s="531">
        <v>1088527.4410911158</v>
      </c>
      <c r="J1945" s="659">
        <v>1057437.905427509</v>
      </c>
      <c r="K1945" s="296"/>
      <c r="L1945" s="296"/>
      <c r="M1945" s="536">
        <v>1053966.5463651505</v>
      </c>
      <c r="N1945" s="530">
        <v>1097080.4261643412</v>
      </c>
      <c r="O1945" s="537">
        <v>1099030.0304940566</v>
      </c>
    </row>
    <row r="1946" spans="1:15">
      <c r="A1946" s="227">
        <v>1943</v>
      </c>
      <c r="B1946" s="530">
        <v>1056496.6593270297</v>
      </c>
      <c r="C1946" s="530">
        <v>1061896.4564912966</v>
      </c>
      <c r="D1946" s="531">
        <v>1117793.2411816677</v>
      </c>
      <c r="J1946" s="659">
        <v>1038922.487745845</v>
      </c>
      <c r="K1946" s="296"/>
      <c r="L1946" s="296"/>
      <c r="M1946" s="536">
        <v>1035359.0600791414</v>
      </c>
      <c r="N1946" s="530">
        <v>1074412.1914188426</v>
      </c>
      <c r="O1946" s="537">
        <v>1128295.8305846085</v>
      </c>
    </row>
    <row r="1947" spans="1:15">
      <c r="A1947" s="227">
        <v>1944</v>
      </c>
      <c r="B1947" s="530">
        <v>1058111.7063673958</v>
      </c>
      <c r="C1947" s="530">
        <v>1092821.5069318328</v>
      </c>
      <c r="D1947" s="531">
        <v>1105732.8735822635</v>
      </c>
      <c r="J1947" s="659">
        <v>1072353.5751713919</v>
      </c>
      <c r="K1947" s="296"/>
      <c r="L1947" s="296"/>
      <c r="M1947" s="536">
        <v>1043696.6583255877</v>
      </c>
      <c r="N1947" s="530">
        <v>1105337.2418593788</v>
      </c>
      <c r="O1947" s="537">
        <v>1116235.4629852043</v>
      </c>
    </row>
    <row r="1948" spans="1:15">
      <c r="A1948" s="227">
        <v>1945</v>
      </c>
      <c r="B1948" s="530">
        <v>1061961.9734507985</v>
      </c>
      <c r="C1948" s="530">
        <v>1091916.0521094836</v>
      </c>
      <c r="D1948" s="531">
        <v>1092801.0688167221</v>
      </c>
      <c r="J1948" s="659">
        <v>1044387.8018696138</v>
      </c>
      <c r="K1948" s="296"/>
      <c r="L1948" s="296"/>
      <c r="M1948" s="536">
        <v>1034245.9571723887</v>
      </c>
      <c r="N1948" s="530">
        <v>1104431.7870370296</v>
      </c>
      <c r="O1948" s="537">
        <v>1103303.658219663</v>
      </c>
    </row>
    <row r="1949" spans="1:15">
      <c r="A1949" s="227">
        <v>1946</v>
      </c>
      <c r="B1949" s="530">
        <v>1058591.0285536388</v>
      </c>
      <c r="C1949" s="530">
        <v>1091290.581507229</v>
      </c>
      <c r="D1949" s="531">
        <v>1096060.1357793722</v>
      </c>
      <c r="J1949" s="659">
        <v>1041016.8569724541</v>
      </c>
      <c r="K1949" s="296"/>
      <c r="L1949" s="296"/>
      <c r="M1949" s="536">
        <v>1041358.0619305531</v>
      </c>
      <c r="N1949" s="530">
        <v>1103806.316434775</v>
      </c>
      <c r="O1949" s="537">
        <v>1106562.725182313</v>
      </c>
    </row>
    <row r="1950" spans="1:15">
      <c r="A1950" s="227">
        <v>1947</v>
      </c>
      <c r="B1950" s="530">
        <v>1073353.1665477005</v>
      </c>
      <c r="C1950" s="530">
        <v>1058905.9819395076</v>
      </c>
      <c r="D1950" s="531">
        <v>1117077.0844791662</v>
      </c>
      <c r="J1950" s="659">
        <v>1055778.9949665158</v>
      </c>
      <c r="K1950" s="296"/>
      <c r="L1950" s="296"/>
      <c r="M1950" s="536">
        <v>1030124.1108054807</v>
      </c>
      <c r="N1950" s="530">
        <v>1071421.7168670536</v>
      </c>
      <c r="O1950" s="537">
        <v>1127579.673882107</v>
      </c>
    </row>
    <row r="1951" spans="1:15">
      <c r="A1951" s="227">
        <v>1948</v>
      </c>
      <c r="B1951" s="530">
        <v>1049835.1809053237</v>
      </c>
      <c r="C1951" s="530">
        <v>1093557.5661320586</v>
      </c>
      <c r="D1951" s="531">
        <v>1129660.1533863542</v>
      </c>
      <c r="J1951" s="659">
        <v>1032261.009324139</v>
      </c>
      <c r="K1951" s="296"/>
      <c r="L1951" s="296"/>
      <c r="M1951" s="536">
        <v>1045366.2440682431</v>
      </c>
      <c r="N1951" s="530">
        <v>1106073.3010596046</v>
      </c>
      <c r="O1951" s="537">
        <v>1140162.742789295</v>
      </c>
    </row>
    <row r="1952" spans="1:15">
      <c r="A1952" s="227">
        <v>1949</v>
      </c>
      <c r="B1952" s="530">
        <v>1060228.9524510901</v>
      </c>
      <c r="C1952" s="530">
        <v>1084327.4693135084</v>
      </c>
      <c r="D1952" s="531">
        <v>1110106.6235762751</v>
      </c>
      <c r="J1952" s="659">
        <v>1042654.7808699054</v>
      </c>
      <c r="K1952" s="296"/>
      <c r="L1952" s="296"/>
      <c r="M1952" s="536">
        <v>1053464.5460933212</v>
      </c>
      <c r="N1952" s="530">
        <v>1096843.2042410544</v>
      </c>
      <c r="O1952" s="537">
        <v>1120609.2129792159</v>
      </c>
    </row>
    <row r="1953" spans="1:15">
      <c r="A1953" s="227">
        <v>1950</v>
      </c>
      <c r="B1953" s="530">
        <v>1058111.7063673958</v>
      </c>
      <c r="C1953" s="530">
        <v>1053064.9412850048</v>
      </c>
      <c r="D1953" s="531">
        <v>1112241.3078030299</v>
      </c>
      <c r="J1953" s="659">
        <v>1163676.5404827609</v>
      </c>
      <c r="K1953" s="296"/>
      <c r="L1953" s="296"/>
      <c r="M1953" s="536">
        <v>1060649.0923480934</v>
      </c>
      <c r="N1953" s="530">
        <v>1065580.6762125508</v>
      </c>
      <c r="O1953" s="537">
        <v>1122743.8972059707</v>
      </c>
    </row>
    <row r="1954" spans="1:15">
      <c r="A1954" s="227">
        <v>1951</v>
      </c>
      <c r="B1954" s="530">
        <v>1058111.7063673958</v>
      </c>
      <c r="C1954" s="530">
        <v>1048615.1074098288</v>
      </c>
      <c r="D1954" s="531">
        <v>1130582.6626297901</v>
      </c>
      <c r="J1954" s="659">
        <v>1165823.7275145231</v>
      </c>
      <c r="K1954" s="296"/>
      <c r="L1954" s="296"/>
      <c r="M1954" s="536">
        <v>1048410.4999056234</v>
      </c>
      <c r="N1954" s="530">
        <v>1061130.8423373748</v>
      </c>
      <c r="O1954" s="537">
        <v>1141085.252032731</v>
      </c>
    </row>
    <row r="1955" spans="1:15">
      <c r="A1955" s="227">
        <v>1952</v>
      </c>
      <c r="B1955" s="530">
        <v>1039229.9332263285</v>
      </c>
      <c r="C1955" s="530">
        <v>1089509.3884569632</v>
      </c>
      <c r="D1955" s="531">
        <v>1107660.9777665511</v>
      </c>
      <c r="J1955" s="659">
        <v>1021655.7616451437</v>
      </c>
      <c r="K1955" s="296"/>
      <c r="L1955" s="296"/>
      <c r="M1955" s="536">
        <v>1053001.5031702556</v>
      </c>
      <c r="N1955" s="530">
        <v>1102025.1233845092</v>
      </c>
      <c r="O1955" s="537">
        <v>1118163.5671694919</v>
      </c>
    </row>
    <row r="1956" spans="1:15">
      <c r="A1956" s="227">
        <v>1953</v>
      </c>
      <c r="B1956" s="530">
        <v>1059260.3713742041</v>
      </c>
      <c r="C1956" s="530">
        <v>1087158.4233020614</v>
      </c>
      <c r="D1956" s="531">
        <v>1087968.9580476556</v>
      </c>
      <c r="J1956" s="659">
        <v>1041686.1997930193</v>
      </c>
      <c r="K1956" s="296"/>
      <c r="L1956" s="296"/>
      <c r="M1956" s="536">
        <v>1062809.1774941653</v>
      </c>
      <c r="N1956" s="530">
        <v>1099674.1582296074</v>
      </c>
      <c r="O1956" s="537">
        <v>1098471.5474505965</v>
      </c>
    </row>
    <row r="1957" spans="1:15">
      <c r="A1957" s="227">
        <v>1954</v>
      </c>
      <c r="B1957" s="530">
        <v>1071674.5794338691</v>
      </c>
      <c r="C1957" s="530">
        <v>1052705.5128140396</v>
      </c>
      <c r="D1957" s="531">
        <v>1089990.0412805148</v>
      </c>
      <c r="J1957" s="659">
        <v>1054100.4078526844</v>
      </c>
      <c r="K1957" s="296"/>
      <c r="L1957" s="296"/>
      <c r="M1957" s="536">
        <v>1039183.8184647653</v>
      </c>
      <c r="N1957" s="530">
        <v>1065221.2477415856</v>
      </c>
      <c r="O1957" s="537">
        <v>1100492.6306834556</v>
      </c>
    </row>
    <row r="1958" spans="1:15">
      <c r="A1958" s="227">
        <v>1955</v>
      </c>
      <c r="B1958" s="530">
        <v>1053229.7330344145</v>
      </c>
      <c r="C1958" s="530">
        <v>1057557.1682996664</v>
      </c>
      <c r="D1958" s="531">
        <v>1092668.6662986546</v>
      </c>
      <c r="J1958" s="659">
        <v>1035655.5614532297</v>
      </c>
      <c r="K1958" s="296"/>
      <c r="L1958" s="296"/>
      <c r="M1958" s="536">
        <v>1060070.6511279643</v>
      </c>
      <c r="N1958" s="530">
        <v>1070072.9032272124</v>
      </c>
      <c r="O1958" s="537">
        <v>1103171.2557015955</v>
      </c>
    </row>
    <row r="1959" spans="1:15">
      <c r="A1959" s="227">
        <v>1956</v>
      </c>
      <c r="B1959" s="530">
        <v>1059154.9343631933</v>
      </c>
      <c r="C1959" s="530">
        <v>1071433.5603357605</v>
      </c>
      <c r="D1959" s="531">
        <v>1097513.6514330967</v>
      </c>
      <c r="J1959" s="659">
        <v>1041580.7627820086</v>
      </c>
      <c r="K1959" s="296"/>
      <c r="L1959" s="296"/>
      <c r="M1959" s="536">
        <v>1051724.1749392361</v>
      </c>
      <c r="N1959" s="530">
        <v>1083949.2952633065</v>
      </c>
      <c r="O1959" s="537">
        <v>1108016.2408360376</v>
      </c>
    </row>
    <row r="1960" spans="1:15">
      <c r="A1960" s="227">
        <v>1957</v>
      </c>
      <c r="B1960" s="530">
        <v>1052110.9009708893</v>
      </c>
      <c r="C1960" s="530">
        <v>1051579.7460940613</v>
      </c>
      <c r="D1960" s="531">
        <v>1111665.448536963</v>
      </c>
      <c r="J1960" s="659">
        <v>1034536.7293897045</v>
      </c>
      <c r="K1960" s="296"/>
      <c r="L1960" s="296"/>
      <c r="M1960" s="536">
        <v>1034245.1067715047</v>
      </c>
      <c r="N1960" s="530">
        <v>1064095.4810216073</v>
      </c>
      <c r="O1960" s="537">
        <v>1122168.0379399038</v>
      </c>
    </row>
    <row r="1961" spans="1:15">
      <c r="A1961" s="227">
        <v>1958</v>
      </c>
      <c r="B1961" s="530">
        <v>1056168.0932132995</v>
      </c>
      <c r="C1961" s="530">
        <v>1070553.3240653048</v>
      </c>
      <c r="D1961" s="531">
        <v>1101875.0480634607</v>
      </c>
      <c r="J1961" s="659">
        <v>1038593.9216321148</v>
      </c>
      <c r="K1961" s="296"/>
      <c r="L1961" s="296"/>
      <c r="M1961" s="536">
        <v>1034504.4204554963</v>
      </c>
      <c r="N1961" s="530">
        <v>1083069.0589928508</v>
      </c>
      <c r="O1961" s="537">
        <v>1112377.6374664016</v>
      </c>
    </row>
    <row r="1962" spans="1:15">
      <c r="A1962" s="227">
        <v>1959</v>
      </c>
      <c r="B1962" s="530">
        <v>1053172.2287919486</v>
      </c>
      <c r="C1962" s="530">
        <v>1084186.1709452602</v>
      </c>
      <c r="D1962" s="531">
        <v>1097559.353247439</v>
      </c>
      <c r="J1962" s="659">
        <v>1035598.0572107639</v>
      </c>
      <c r="K1962" s="296"/>
      <c r="L1962" s="296"/>
      <c r="M1962" s="536">
        <v>1030427.3442101534</v>
      </c>
      <c r="N1962" s="530">
        <v>1096701.9058728062</v>
      </c>
      <c r="O1962" s="537">
        <v>1108061.9426503798</v>
      </c>
    </row>
    <row r="1963" spans="1:15">
      <c r="A1963" s="227">
        <v>1960</v>
      </c>
      <c r="B1963" s="530">
        <v>1069497.6244313389</v>
      </c>
      <c r="C1963" s="530">
        <v>1056204.2738103545</v>
      </c>
      <c r="D1963" s="531">
        <v>1085200.8927511196</v>
      </c>
      <c r="J1963" s="659">
        <v>1051923.4528501541</v>
      </c>
      <c r="K1963" s="296"/>
      <c r="L1963" s="296"/>
      <c r="M1963" s="536">
        <v>1046156.4834737827</v>
      </c>
      <c r="N1963" s="530">
        <v>1068720.0087379005</v>
      </c>
      <c r="O1963" s="537">
        <v>1095703.4821540604</v>
      </c>
    </row>
    <row r="1964" spans="1:15">
      <c r="A1964" s="227">
        <v>1961</v>
      </c>
      <c r="B1964" s="530">
        <v>1074867.524378865</v>
      </c>
      <c r="C1964" s="530">
        <v>1043863.9044599005</v>
      </c>
      <c r="D1964" s="531">
        <v>1117442.1387499056</v>
      </c>
      <c r="J1964" s="659">
        <v>1057293.3527976803</v>
      </c>
      <c r="K1964" s="296"/>
      <c r="L1964" s="296"/>
      <c r="M1964" s="536">
        <v>1046220.0383185114</v>
      </c>
      <c r="N1964" s="530">
        <v>1056379.6393874465</v>
      </c>
      <c r="O1964" s="537">
        <v>1127944.7281528465</v>
      </c>
    </row>
    <row r="1965" spans="1:15">
      <c r="A1965" s="227">
        <v>1962</v>
      </c>
      <c r="B1965" s="530">
        <v>1054713.1763008593</v>
      </c>
      <c r="C1965" s="530">
        <v>1078145.3325522689</v>
      </c>
      <c r="D1965" s="531">
        <v>1104230.8723252073</v>
      </c>
      <c r="J1965" s="659">
        <v>1037139.0047196746</v>
      </c>
      <c r="K1965" s="296"/>
      <c r="L1965" s="296"/>
      <c r="M1965" s="536">
        <v>1037842.7910062069</v>
      </c>
      <c r="N1965" s="530">
        <v>1090661.0674798149</v>
      </c>
      <c r="O1965" s="537">
        <v>1114733.4617281482</v>
      </c>
    </row>
    <row r="1966" spans="1:15">
      <c r="A1966" s="227">
        <v>1963</v>
      </c>
      <c r="B1966" s="530">
        <v>1070337.3127160161</v>
      </c>
      <c r="C1966" s="530">
        <v>1045491.9700639036</v>
      </c>
      <c r="D1966" s="531">
        <v>1104006.4540523163</v>
      </c>
      <c r="J1966" s="659">
        <v>1052763.1411348314</v>
      </c>
      <c r="K1966" s="296"/>
      <c r="L1966" s="296"/>
      <c r="M1966" s="536">
        <v>1031214.2550289714</v>
      </c>
      <c r="N1966" s="530">
        <v>1058007.7049914496</v>
      </c>
      <c r="O1966" s="537">
        <v>1114509.0434552571</v>
      </c>
    </row>
    <row r="1967" spans="1:15">
      <c r="A1967" s="227">
        <v>1964</v>
      </c>
      <c r="B1967" s="530">
        <v>1053976.4847435437</v>
      </c>
      <c r="C1967" s="530">
        <v>1083340.0610316652</v>
      </c>
      <c r="D1967" s="531">
        <v>1091530.3815929145</v>
      </c>
      <c r="J1967" s="659">
        <v>1036402.3131623589</v>
      </c>
      <c r="K1967" s="296"/>
      <c r="L1967" s="296"/>
      <c r="M1967" s="536">
        <v>1039798.9272119141</v>
      </c>
      <c r="N1967" s="530">
        <v>1095855.7959592112</v>
      </c>
      <c r="O1967" s="537">
        <v>1102032.9709958553</v>
      </c>
    </row>
    <row r="1968" spans="1:15">
      <c r="A1968" s="227">
        <v>1965</v>
      </c>
      <c r="B1968" s="530">
        <v>1052547.1136873376</v>
      </c>
      <c r="C1968" s="530">
        <v>1073343.4059953524</v>
      </c>
      <c r="D1968" s="531">
        <v>1122887.3215158605</v>
      </c>
      <c r="J1968" s="659">
        <v>1034972.9421061529</v>
      </c>
      <c r="K1968" s="296"/>
      <c r="L1968" s="296"/>
      <c r="M1968" s="536">
        <v>1039758.4127088119</v>
      </c>
      <c r="N1968" s="530">
        <v>1085859.1409228984</v>
      </c>
      <c r="O1968" s="537">
        <v>1133389.9109188013</v>
      </c>
    </row>
    <row r="1969" spans="1:15">
      <c r="A1969" s="227">
        <v>1966</v>
      </c>
      <c r="B1969" s="530">
        <v>1060851.5376709185</v>
      </c>
      <c r="C1969" s="530">
        <v>1089262.1941838195</v>
      </c>
      <c r="D1969" s="531">
        <v>1115336.1507102728</v>
      </c>
      <c r="J1969" s="659">
        <v>1043277.3660897338</v>
      </c>
      <c r="K1969" s="296"/>
      <c r="L1969" s="296"/>
      <c r="M1969" s="536">
        <v>1037178.5914665717</v>
      </c>
      <c r="N1969" s="530">
        <v>1101777.9291113655</v>
      </c>
      <c r="O1969" s="537">
        <v>1125838.7401132137</v>
      </c>
    </row>
    <row r="1970" spans="1:15">
      <c r="A1970" s="227">
        <v>1967</v>
      </c>
      <c r="B1970" s="530">
        <v>1055821.5893903663</v>
      </c>
      <c r="C1970" s="530">
        <v>1059522.2794122361</v>
      </c>
      <c r="D1970" s="531">
        <v>1126181.6002289602</v>
      </c>
      <c r="J1970" s="659">
        <v>1038247.4178091816</v>
      </c>
      <c r="K1970" s="296"/>
      <c r="L1970" s="296"/>
      <c r="M1970" s="536">
        <v>1041607.5480962407</v>
      </c>
      <c r="N1970" s="530">
        <v>1072038.0143397821</v>
      </c>
      <c r="O1970" s="537">
        <v>1136684.189631901</v>
      </c>
    </row>
    <row r="1971" spans="1:15">
      <c r="A1971" s="227">
        <v>1968</v>
      </c>
      <c r="B1971" s="530">
        <v>1063245.0323007519</v>
      </c>
      <c r="C1971" s="530">
        <v>1083958.8712284884</v>
      </c>
      <c r="D1971" s="531">
        <v>1098907.4140212568</v>
      </c>
      <c r="J1971" s="659">
        <v>1045670.8607195672</v>
      </c>
      <c r="K1971" s="296"/>
      <c r="L1971" s="296"/>
      <c r="M1971" s="536">
        <v>1059372.1470813835</v>
      </c>
      <c r="N1971" s="530">
        <v>1096474.6061560344</v>
      </c>
      <c r="O1971" s="537">
        <v>1109410.0034241977</v>
      </c>
    </row>
    <row r="1972" spans="1:15">
      <c r="A1972" s="227">
        <v>1969</v>
      </c>
      <c r="B1972" s="530">
        <v>1058424.451851615</v>
      </c>
      <c r="C1972" s="530">
        <v>1056934.7080817174</v>
      </c>
      <c r="D1972" s="531">
        <v>1108493.6011854818</v>
      </c>
      <c r="J1972" s="659">
        <v>1040850.2802704303</v>
      </c>
      <c r="K1972" s="296"/>
      <c r="L1972" s="296"/>
      <c r="M1972" s="536">
        <v>1033535.4618263204</v>
      </c>
      <c r="N1972" s="530">
        <v>1069450.4430092634</v>
      </c>
      <c r="O1972" s="537">
        <v>1118996.1905884226</v>
      </c>
    </row>
    <row r="1973" spans="1:15">
      <c r="A1973" s="227">
        <v>1970</v>
      </c>
      <c r="B1973" s="530">
        <v>1048182.3516388332</v>
      </c>
      <c r="C1973" s="530">
        <v>1085254.6667829289</v>
      </c>
      <c r="D1973" s="531">
        <v>1130318.5059481305</v>
      </c>
      <c r="J1973" s="659">
        <v>1030608.1800576485</v>
      </c>
      <c r="K1973" s="296"/>
      <c r="L1973" s="296"/>
      <c r="M1973" s="536">
        <v>1035200.2987877374</v>
      </c>
      <c r="N1973" s="530">
        <v>1097770.4017104749</v>
      </c>
      <c r="O1973" s="537">
        <v>1140821.0953510713</v>
      </c>
    </row>
    <row r="1974" spans="1:15">
      <c r="A1974" s="227">
        <v>1971</v>
      </c>
      <c r="B1974" s="530">
        <v>1073482.8873628122</v>
      </c>
      <c r="C1974" s="530">
        <v>1060820.4876269174</v>
      </c>
      <c r="D1974" s="531">
        <v>1109111.4933020824</v>
      </c>
      <c r="J1974" s="659">
        <v>1055908.7157816275</v>
      </c>
      <c r="K1974" s="296"/>
      <c r="L1974" s="296"/>
      <c r="M1974" s="536">
        <v>1054659.9218711746</v>
      </c>
      <c r="N1974" s="530">
        <v>1073336.2225544634</v>
      </c>
      <c r="O1974" s="537">
        <v>1119614.0827050232</v>
      </c>
    </row>
    <row r="1975" spans="1:15">
      <c r="A1975" s="227">
        <v>1972</v>
      </c>
      <c r="B1975" s="530">
        <v>1070476.5814763804</v>
      </c>
      <c r="C1975" s="530">
        <v>1071404.1259160053</v>
      </c>
      <c r="D1975" s="531">
        <v>1098958.8408040551</v>
      </c>
      <c r="J1975" s="659">
        <v>1052902.4098951956</v>
      </c>
      <c r="K1975" s="296"/>
      <c r="L1975" s="296"/>
      <c r="M1975" s="536">
        <v>1047861.8856312953</v>
      </c>
      <c r="N1975" s="530">
        <v>1083919.8608435513</v>
      </c>
      <c r="O1975" s="537">
        <v>1109461.4302069959</v>
      </c>
    </row>
    <row r="1976" spans="1:15">
      <c r="A1976" s="227">
        <v>1973</v>
      </c>
      <c r="B1976" s="530">
        <v>1075967.6062937365</v>
      </c>
      <c r="C1976" s="530">
        <v>1080326.5051993774</v>
      </c>
      <c r="D1976" s="531">
        <v>1099273.1049633988</v>
      </c>
      <c r="J1976" s="659">
        <v>1058393.4347125518</v>
      </c>
      <c r="K1976" s="296"/>
      <c r="L1976" s="296"/>
      <c r="M1976" s="536">
        <v>1019663.9312865826</v>
      </c>
      <c r="N1976" s="530">
        <v>1092842.2401269234</v>
      </c>
      <c r="O1976" s="537">
        <v>1109775.6943663396</v>
      </c>
    </row>
    <row r="1977" spans="1:15">
      <c r="A1977" s="227">
        <v>1974</v>
      </c>
      <c r="B1977" s="530">
        <v>1058111.7063673958</v>
      </c>
      <c r="C1977" s="530">
        <v>1078324.1389528757</v>
      </c>
      <c r="D1977" s="531">
        <v>1117198.408362977</v>
      </c>
      <c r="J1977" s="659">
        <v>1064793.2933747526</v>
      </c>
      <c r="K1977" s="296"/>
      <c r="L1977" s="296"/>
      <c r="M1977" s="536">
        <v>1062574.5565964556</v>
      </c>
      <c r="N1977" s="530">
        <v>1090839.8738804217</v>
      </c>
      <c r="O1977" s="537">
        <v>1127700.9977659178</v>
      </c>
    </row>
    <row r="1978" spans="1:15">
      <c r="A1978" s="227">
        <v>1975</v>
      </c>
      <c r="B1978" s="530">
        <v>1052326.5376091495</v>
      </c>
      <c r="C1978" s="530">
        <v>1072945.9505537918</v>
      </c>
      <c r="D1978" s="531">
        <v>1111596.2185694429</v>
      </c>
      <c r="J1978" s="659">
        <v>1034752.3660279647</v>
      </c>
      <c r="K1978" s="296"/>
      <c r="L1978" s="296"/>
      <c r="M1978" s="536">
        <v>1028707.7844391053</v>
      </c>
      <c r="N1978" s="530">
        <v>1085461.6854813378</v>
      </c>
      <c r="O1978" s="537">
        <v>1122098.8079723837</v>
      </c>
    </row>
    <row r="1979" spans="1:15">
      <c r="A1979" s="227">
        <v>1976</v>
      </c>
      <c r="B1979" s="530">
        <v>1075410.3055727615</v>
      </c>
      <c r="C1979" s="530">
        <v>1063511.1212483209</v>
      </c>
      <c r="D1979" s="531">
        <v>1078401.118597589</v>
      </c>
      <c r="J1979" s="659">
        <v>1057836.1339915767</v>
      </c>
      <c r="K1979" s="296"/>
      <c r="L1979" s="296"/>
      <c r="M1979" s="536">
        <v>1045604.4066696123</v>
      </c>
      <c r="N1979" s="530">
        <v>1076026.8561758669</v>
      </c>
      <c r="O1979" s="537">
        <v>1088903.7080005298</v>
      </c>
    </row>
    <row r="1980" spans="1:15">
      <c r="A1980" s="227">
        <v>1977</v>
      </c>
      <c r="B1980" s="530">
        <v>1065237.4028773219</v>
      </c>
      <c r="C1980" s="530">
        <v>1059054.03447646</v>
      </c>
      <c r="D1980" s="531">
        <v>1113962.9775006271</v>
      </c>
      <c r="J1980" s="659">
        <v>1047663.2312961372</v>
      </c>
      <c r="K1980" s="296"/>
      <c r="L1980" s="296"/>
      <c r="M1980" s="536">
        <v>1057824.27668607</v>
      </c>
      <c r="N1980" s="530">
        <v>1071569.769404006</v>
      </c>
      <c r="O1980" s="537">
        <v>1124465.5669035679</v>
      </c>
    </row>
    <row r="1981" spans="1:15">
      <c r="A1981" s="227">
        <v>1978</v>
      </c>
      <c r="B1981" s="530">
        <v>1033992.1556888062</v>
      </c>
      <c r="C1981" s="530">
        <v>1073053.4458158792</v>
      </c>
      <c r="D1981" s="531">
        <v>1107720.317646414</v>
      </c>
      <c r="J1981" s="659">
        <v>1016417.9841076215</v>
      </c>
      <c r="K1981" s="296"/>
      <c r="L1981" s="296"/>
      <c r="M1981" s="536">
        <v>1042539.1066729847</v>
      </c>
      <c r="N1981" s="530">
        <v>1085569.1807434252</v>
      </c>
      <c r="O1981" s="537">
        <v>1118222.9070493549</v>
      </c>
    </row>
    <row r="1982" spans="1:15">
      <c r="A1982" s="227">
        <v>1979</v>
      </c>
      <c r="B1982" s="530">
        <v>1059692.4953241704</v>
      </c>
      <c r="C1982" s="530">
        <v>1082381.4064727959</v>
      </c>
      <c r="D1982" s="531">
        <v>1119813.7551474168</v>
      </c>
      <c r="J1982" s="659">
        <v>1042118.3237429857</v>
      </c>
      <c r="K1982" s="296"/>
      <c r="L1982" s="296"/>
      <c r="M1982" s="536">
        <v>1059869.6327412543</v>
      </c>
      <c r="N1982" s="530">
        <v>1094897.1414003419</v>
      </c>
      <c r="O1982" s="537">
        <v>1130316.3445503577</v>
      </c>
    </row>
    <row r="1983" spans="1:15">
      <c r="A1983" s="227">
        <v>1980</v>
      </c>
      <c r="B1983" s="530">
        <v>1054150.9121548829</v>
      </c>
      <c r="C1983" s="530">
        <v>1060888.3182921992</v>
      </c>
      <c r="D1983" s="531">
        <v>1100269.0940983235</v>
      </c>
      <c r="J1983" s="659">
        <v>1036576.7405736982</v>
      </c>
      <c r="K1983" s="296"/>
      <c r="L1983" s="296"/>
      <c r="M1983" s="536">
        <v>1034873.6770487656</v>
      </c>
      <c r="N1983" s="530">
        <v>1073404.0532197452</v>
      </c>
      <c r="O1983" s="537">
        <v>1110771.6835012643</v>
      </c>
    </row>
    <row r="1984" spans="1:15">
      <c r="A1984" s="227">
        <v>1981</v>
      </c>
      <c r="B1984" s="530">
        <v>1058111.7063673958</v>
      </c>
      <c r="C1984" s="530">
        <v>1068733.315768037</v>
      </c>
      <c r="D1984" s="531">
        <v>1131833.7201397696</v>
      </c>
      <c r="J1984" s="659">
        <v>1063797.0024852993</v>
      </c>
      <c r="K1984" s="296"/>
      <c r="L1984" s="296"/>
      <c r="M1984" s="536">
        <v>1049980.3621299663</v>
      </c>
      <c r="N1984" s="530">
        <v>1081249.050695583</v>
      </c>
      <c r="O1984" s="537">
        <v>1142336.3095427104</v>
      </c>
    </row>
    <row r="1985" spans="1:15">
      <c r="A1985" s="227">
        <v>1982</v>
      </c>
      <c r="B1985" s="530">
        <v>1081010.1477990055</v>
      </c>
      <c r="C1985" s="530">
        <v>1067209.5205522706</v>
      </c>
      <c r="D1985" s="531">
        <v>1111367.2786978476</v>
      </c>
      <c r="J1985" s="659">
        <v>1063435.9762178208</v>
      </c>
      <c r="K1985" s="296"/>
      <c r="L1985" s="296"/>
      <c r="M1985" s="536">
        <v>1022438.6245892949</v>
      </c>
      <c r="N1985" s="530">
        <v>1079725.2554798166</v>
      </c>
      <c r="O1985" s="537">
        <v>1121869.8681007884</v>
      </c>
    </row>
    <row r="1986" spans="1:15">
      <c r="A1986" s="227">
        <v>1983</v>
      </c>
      <c r="B1986" s="530">
        <v>1058844.2387574876</v>
      </c>
      <c r="C1986" s="530">
        <v>1086532.1690657029</v>
      </c>
      <c r="D1986" s="531">
        <v>1094870.4101119833</v>
      </c>
      <c r="J1986" s="659">
        <v>1041270.0671763029</v>
      </c>
      <c r="K1986" s="296"/>
      <c r="L1986" s="296"/>
      <c r="M1986" s="536">
        <v>1026709.6123988925</v>
      </c>
      <c r="N1986" s="530">
        <v>1099047.9039932489</v>
      </c>
      <c r="O1986" s="537">
        <v>1105372.9995149241</v>
      </c>
    </row>
    <row r="1987" spans="1:15">
      <c r="A1987" s="227">
        <v>1984</v>
      </c>
      <c r="B1987" s="530">
        <v>1058629.3343195508</v>
      </c>
      <c r="C1987" s="530">
        <v>1098235.0677184211</v>
      </c>
      <c r="D1987" s="531">
        <v>1105727.9563236425</v>
      </c>
      <c r="J1987" s="659">
        <v>1041055.1627383661</v>
      </c>
      <c r="K1987" s="296"/>
      <c r="L1987" s="296"/>
      <c r="M1987" s="536">
        <v>1052457.5517419442</v>
      </c>
      <c r="N1987" s="530">
        <v>1110750.8026459671</v>
      </c>
      <c r="O1987" s="537">
        <v>1116230.5457265833</v>
      </c>
    </row>
    <row r="1988" spans="1:15">
      <c r="A1988" s="227">
        <v>1985</v>
      </c>
      <c r="B1988" s="530">
        <v>1073143.9810967026</v>
      </c>
      <c r="C1988" s="530">
        <v>1060015.3957085614</v>
      </c>
      <c r="D1988" s="531">
        <v>1104215.1312240062</v>
      </c>
      <c r="J1988" s="659">
        <v>1055569.8095155179</v>
      </c>
      <c r="K1988" s="296"/>
      <c r="L1988" s="296"/>
      <c r="M1988" s="536">
        <v>1036013.8442364644</v>
      </c>
      <c r="N1988" s="530">
        <v>1072531.1306361074</v>
      </c>
      <c r="O1988" s="537">
        <v>1114717.720626947</v>
      </c>
    </row>
    <row r="1989" spans="1:15">
      <c r="A1989" s="227">
        <v>1986</v>
      </c>
      <c r="B1989" s="530">
        <v>1055173.8250581454</v>
      </c>
      <c r="C1989" s="530">
        <v>1061403.8769539203</v>
      </c>
      <c r="D1989" s="531">
        <v>1099374.8328251336</v>
      </c>
      <c r="J1989" s="659">
        <v>1037599.6534769607</v>
      </c>
      <c r="K1989" s="296"/>
      <c r="L1989" s="296"/>
      <c r="M1989" s="536">
        <v>1032309.7219757565</v>
      </c>
      <c r="N1989" s="530">
        <v>1073919.6118814663</v>
      </c>
      <c r="O1989" s="537">
        <v>1109877.4222280744</v>
      </c>
    </row>
    <row r="1990" spans="1:15">
      <c r="A1990" s="227">
        <v>1987</v>
      </c>
      <c r="B1990" s="530">
        <v>1049773.2268880564</v>
      </c>
      <c r="C1990" s="530">
        <v>1091033.1132739861</v>
      </c>
      <c r="D1990" s="531">
        <v>1096713.2360371961</v>
      </c>
      <c r="J1990" s="659">
        <v>1032199.0553068715</v>
      </c>
      <c r="K1990" s="296"/>
      <c r="L1990" s="296"/>
      <c r="M1990" s="536">
        <v>1058509.5949230876</v>
      </c>
      <c r="N1990" s="530">
        <v>1103548.8482015321</v>
      </c>
      <c r="O1990" s="537">
        <v>1107215.8254401369</v>
      </c>
    </row>
    <row r="1991" spans="1:15">
      <c r="A1991" s="227">
        <v>1988</v>
      </c>
      <c r="B1991" s="530">
        <v>1046713.2848128121</v>
      </c>
      <c r="C1991" s="530">
        <v>1065384.3227680319</v>
      </c>
      <c r="D1991" s="531">
        <v>1109819.6622380801</v>
      </c>
      <c r="J1991" s="659">
        <v>1029139.1132316274</v>
      </c>
      <c r="K1991" s="296"/>
      <c r="L1991" s="296"/>
      <c r="M1991" s="536">
        <v>1053375.5356431347</v>
      </c>
      <c r="N1991" s="530">
        <v>1077900.0576955779</v>
      </c>
      <c r="O1991" s="537">
        <v>1120322.2516410209</v>
      </c>
    </row>
    <row r="1992" spans="1:15">
      <c r="A1992" s="227">
        <v>1989</v>
      </c>
      <c r="B1992" s="530">
        <v>1045358.6739523303</v>
      </c>
      <c r="C1992" s="530">
        <v>1084691.5434898061</v>
      </c>
      <c r="D1992" s="531">
        <v>1094963.9182344058</v>
      </c>
      <c r="J1992" s="659">
        <v>1027784.5023711455</v>
      </c>
      <c r="K1992" s="296"/>
      <c r="L1992" s="296"/>
      <c r="M1992" s="536">
        <v>1049210.0827532243</v>
      </c>
      <c r="N1992" s="530">
        <v>1097207.2784173521</v>
      </c>
      <c r="O1992" s="537">
        <v>1105466.5076373466</v>
      </c>
    </row>
    <row r="1993" spans="1:15">
      <c r="A1993" s="227">
        <v>1990</v>
      </c>
      <c r="B1993" s="530">
        <v>1056081.3619148815</v>
      </c>
      <c r="C1993" s="530">
        <v>1075708.500105947</v>
      </c>
      <c r="D1993" s="531">
        <v>1107967.6329773469</v>
      </c>
      <c r="J1993" s="659">
        <v>1038507.1903336968</v>
      </c>
      <c r="K1993" s="296"/>
      <c r="L1993" s="296"/>
      <c r="M1993" s="536">
        <v>1041867.4771795438</v>
      </c>
      <c r="N1993" s="530">
        <v>1088224.235033493</v>
      </c>
      <c r="O1993" s="537">
        <v>1118470.2223802877</v>
      </c>
    </row>
    <row r="1994" spans="1:15">
      <c r="A1994" s="227">
        <v>1991</v>
      </c>
      <c r="B1994" s="530">
        <v>1029069.7789404633</v>
      </c>
      <c r="C1994" s="530">
        <v>1063718.9787154805</v>
      </c>
      <c r="D1994" s="531">
        <v>1103873.7387744763</v>
      </c>
      <c r="J1994" s="659">
        <v>1011495.6073592786</v>
      </c>
      <c r="K1994" s="296"/>
      <c r="L1994" s="296"/>
      <c r="M1994" s="536">
        <v>1050650.7715692138</v>
      </c>
      <c r="N1994" s="530">
        <v>1076234.7136430265</v>
      </c>
      <c r="O1994" s="537">
        <v>1114376.3281774172</v>
      </c>
    </row>
    <row r="1995" spans="1:15">
      <c r="A1995" s="227">
        <v>1992</v>
      </c>
      <c r="B1995" s="530">
        <v>1057783.6116204204</v>
      </c>
      <c r="C1995" s="530">
        <v>1064477.7981533466</v>
      </c>
      <c r="D1995" s="531">
        <v>1105162.2786882559</v>
      </c>
      <c r="J1995" s="659">
        <v>1040209.4400392356</v>
      </c>
      <c r="K1995" s="296"/>
      <c r="L1995" s="296"/>
      <c r="M1995" s="536">
        <v>1043609.4343716503</v>
      </c>
      <c r="N1995" s="530">
        <v>1076993.5330808926</v>
      </c>
      <c r="O1995" s="537">
        <v>1115664.8680911968</v>
      </c>
    </row>
    <row r="1996" spans="1:15">
      <c r="A1996" s="227">
        <v>1993</v>
      </c>
      <c r="B1996" s="530">
        <v>1060920.6149518865</v>
      </c>
      <c r="C1996" s="530">
        <v>1068297.2648332736</v>
      </c>
      <c r="D1996" s="531">
        <v>1092326.4506498622</v>
      </c>
      <c r="J1996" s="659">
        <v>1043346.4433707017</v>
      </c>
      <c r="K1996" s="296"/>
      <c r="L1996" s="296"/>
      <c r="M1996" s="536">
        <v>1041864.8099872236</v>
      </c>
      <c r="N1996" s="530">
        <v>1080812.9997608196</v>
      </c>
      <c r="O1996" s="537">
        <v>1102829.040052803</v>
      </c>
    </row>
    <row r="1997" spans="1:15">
      <c r="A1997" s="227">
        <v>1994</v>
      </c>
      <c r="B1997" s="530">
        <v>1067236.8139012863</v>
      </c>
      <c r="C1997" s="530">
        <v>1049788.6111598073</v>
      </c>
      <c r="D1997" s="531">
        <v>1090841.2129092987</v>
      </c>
      <c r="J1997" s="659">
        <v>1049662.6423201016</v>
      </c>
      <c r="K1997" s="296"/>
      <c r="L1997" s="296"/>
      <c r="M1997" s="536">
        <v>1045648.2747426094</v>
      </c>
      <c r="N1997" s="530">
        <v>1062304.3460873533</v>
      </c>
      <c r="O1997" s="537">
        <v>1101343.8023122395</v>
      </c>
    </row>
    <row r="1998" spans="1:15">
      <c r="A1998" s="227">
        <v>1995</v>
      </c>
      <c r="B1998" s="530">
        <v>1073159.076188331</v>
      </c>
      <c r="C1998" s="530">
        <v>1062728.6973196242</v>
      </c>
      <c r="D1998" s="531">
        <v>1102353.6491690562</v>
      </c>
      <c r="J1998" s="659">
        <v>1055584.9046071463</v>
      </c>
      <c r="K1998" s="296"/>
      <c r="L1998" s="296"/>
      <c r="M1998" s="536">
        <v>1063691.3757516041</v>
      </c>
      <c r="N1998" s="530">
        <v>1075244.4322471702</v>
      </c>
      <c r="O1998" s="537">
        <v>1112856.238571997</v>
      </c>
    </row>
    <row r="1999" spans="1:15">
      <c r="A1999" s="227">
        <v>1996</v>
      </c>
      <c r="B1999" s="530">
        <v>1058111.7063673958</v>
      </c>
      <c r="C1999" s="530">
        <v>1108962.5186522366</v>
      </c>
      <c r="D1999" s="531">
        <v>1097043.0139654065</v>
      </c>
      <c r="J1999" s="659">
        <v>1068477.7624174664</v>
      </c>
      <c r="K1999" s="296"/>
      <c r="L1999" s="296"/>
      <c r="M1999" s="536">
        <v>1047775.9625918117</v>
      </c>
      <c r="N1999" s="530">
        <v>1121478.2535797826</v>
      </c>
      <c r="O1999" s="537">
        <v>1107545.6033683473</v>
      </c>
    </row>
    <row r="2000" spans="1:15">
      <c r="A2000" s="227">
        <v>1997</v>
      </c>
      <c r="B2000" s="530">
        <v>1042567.1697047302</v>
      </c>
      <c r="C2000" s="530">
        <v>1073868.0112308087</v>
      </c>
      <c r="D2000" s="531">
        <v>1099600.1199129198</v>
      </c>
      <c r="J2000" s="659">
        <v>1024992.9981235454</v>
      </c>
      <c r="K2000" s="296"/>
      <c r="L2000" s="296"/>
      <c r="M2000" s="536">
        <v>1021228.4283287234</v>
      </c>
      <c r="N2000" s="530">
        <v>1086383.7461583547</v>
      </c>
      <c r="O2000" s="537">
        <v>1110102.7093158606</v>
      </c>
    </row>
    <row r="2001" spans="1:15">
      <c r="A2001" s="227">
        <v>1998</v>
      </c>
      <c r="B2001" s="530">
        <v>1058111.7063673958</v>
      </c>
      <c r="C2001" s="530">
        <v>1084549.9310428435</v>
      </c>
      <c r="D2001" s="531">
        <v>1111967.0357125807</v>
      </c>
      <c r="J2001" s="659">
        <v>1067267.1441010479</v>
      </c>
      <c r="K2001" s="296"/>
      <c r="L2001" s="296"/>
      <c r="M2001" s="536">
        <v>1034083.1412271592</v>
      </c>
      <c r="N2001" s="530">
        <v>1097065.6659703895</v>
      </c>
      <c r="O2001" s="537">
        <v>1122469.6251155215</v>
      </c>
    </row>
    <row r="2002" spans="1:15">
      <c r="A2002" s="227">
        <v>1999</v>
      </c>
      <c r="B2002" s="530">
        <v>1073947.3908363048</v>
      </c>
      <c r="C2002" s="530">
        <v>1068952.62775678</v>
      </c>
      <c r="D2002" s="531">
        <v>1137508.5581336864</v>
      </c>
      <c r="J2002" s="659">
        <v>1056373.21925512</v>
      </c>
      <c r="K2002" s="296"/>
      <c r="L2002" s="296"/>
      <c r="M2002" s="536">
        <v>1034228.0262029096</v>
      </c>
      <c r="N2002" s="530">
        <v>1081468.362684326</v>
      </c>
      <c r="O2002" s="537">
        <v>1148011.1475366272</v>
      </c>
    </row>
    <row r="2003" spans="1:15">
      <c r="A2003" s="227">
        <v>2000</v>
      </c>
      <c r="B2003" s="530">
        <v>1055599.2397260799</v>
      </c>
      <c r="C2003" s="530">
        <v>1106326.6141378467</v>
      </c>
      <c r="D2003" s="531">
        <v>1107799.2753228827</v>
      </c>
      <c r="J2003" s="659">
        <v>1038025.0681448951</v>
      </c>
      <c r="K2003" s="296"/>
      <c r="L2003" s="296"/>
      <c r="M2003" s="536">
        <v>1048842.4068521354</v>
      </c>
      <c r="N2003" s="530">
        <v>1118842.3490653927</v>
      </c>
      <c r="O2003" s="537">
        <v>1118301.8647258235</v>
      </c>
    </row>
    <row r="2004" spans="1:15">
      <c r="A2004" s="227">
        <v>2001</v>
      </c>
      <c r="B2004" s="530">
        <v>1050527.0607269998</v>
      </c>
      <c r="C2004" s="530">
        <v>1060844.7387043945</v>
      </c>
      <c r="D2004" s="531">
        <v>1104457.9428216957</v>
      </c>
      <c r="J2004" s="659">
        <v>1032952.889145815</v>
      </c>
      <c r="K2004" s="296"/>
      <c r="L2004" s="296"/>
      <c r="M2004" s="536">
        <v>1044507.1985793296</v>
      </c>
      <c r="N2004" s="530">
        <v>1073360.4736319405</v>
      </c>
      <c r="O2004" s="537">
        <v>1114960.5322246365</v>
      </c>
    </row>
    <row r="2005" spans="1:15">
      <c r="A2005" s="227">
        <v>2002</v>
      </c>
      <c r="B2005" s="530">
        <v>1052137.6578874514</v>
      </c>
      <c r="C2005" s="530">
        <v>1072581.5571278296</v>
      </c>
      <c r="D2005" s="531">
        <v>1113918.0386856785</v>
      </c>
      <c r="J2005" s="659">
        <v>1034563.4863062667</v>
      </c>
      <c r="K2005" s="296"/>
      <c r="L2005" s="296"/>
      <c r="M2005" s="536">
        <v>1023901.225305873</v>
      </c>
      <c r="N2005" s="530">
        <v>1085097.2920553756</v>
      </c>
      <c r="O2005" s="537">
        <v>1124420.6280886193</v>
      </c>
    </row>
    <row r="2006" spans="1:15">
      <c r="A2006" s="227">
        <v>2003</v>
      </c>
      <c r="B2006" s="530">
        <v>1058111.7063673958</v>
      </c>
      <c r="C2006" s="530">
        <v>1085944.7738814615</v>
      </c>
      <c r="D2006" s="531">
        <v>1105314.3784882042</v>
      </c>
      <c r="J2006" s="659">
        <v>1074437.506819882</v>
      </c>
      <c r="K2006" s="296"/>
      <c r="L2006" s="296"/>
      <c r="M2006" s="536">
        <v>1037673.8803735914</v>
      </c>
      <c r="N2006" s="530">
        <v>1098460.5088090075</v>
      </c>
      <c r="O2006" s="537">
        <v>1115816.967891145</v>
      </c>
    </row>
    <row r="2007" spans="1:15">
      <c r="A2007" s="227">
        <v>2004</v>
      </c>
      <c r="B2007" s="530">
        <v>1051905.1952750506</v>
      </c>
      <c r="C2007" s="530">
        <v>1050316.1376726285</v>
      </c>
      <c r="D2007" s="531">
        <v>1091833.966621364</v>
      </c>
      <c r="J2007" s="659">
        <v>1034331.0236938659</v>
      </c>
      <c r="K2007" s="296"/>
      <c r="L2007" s="296"/>
      <c r="M2007" s="536">
        <v>1065223.5074109782</v>
      </c>
      <c r="N2007" s="530">
        <v>1062831.8726001745</v>
      </c>
      <c r="O2007" s="537">
        <v>1102336.5560243048</v>
      </c>
    </row>
    <row r="2008" spans="1:15">
      <c r="A2008" s="227">
        <v>2005</v>
      </c>
      <c r="B2008" s="530">
        <v>1056781.6719696729</v>
      </c>
      <c r="C2008" s="530">
        <v>1066362.0521155177</v>
      </c>
      <c r="D2008" s="531">
        <v>1100811.8612310325</v>
      </c>
      <c r="J2008" s="659">
        <v>1039207.5003884882</v>
      </c>
      <c r="K2008" s="296"/>
      <c r="L2008" s="296"/>
      <c r="M2008" s="536">
        <v>1044846.3030357206</v>
      </c>
      <c r="N2008" s="530">
        <v>1078877.7870430637</v>
      </c>
      <c r="O2008" s="537">
        <v>1111314.4506339733</v>
      </c>
    </row>
    <row r="2009" spans="1:15">
      <c r="A2009" s="227">
        <v>2006</v>
      </c>
      <c r="B2009" s="530">
        <v>1063343.2504099843</v>
      </c>
      <c r="C2009" s="530">
        <v>1070917.6110668054</v>
      </c>
      <c r="D2009" s="531">
        <v>1101218.625612136</v>
      </c>
      <c r="J2009" s="659">
        <v>1045769.0788287995</v>
      </c>
      <c r="K2009" s="296"/>
      <c r="L2009" s="296"/>
      <c r="M2009" s="536">
        <v>1064688.5500121757</v>
      </c>
      <c r="N2009" s="530">
        <v>1083433.3459943514</v>
      </c>
      <c r="O2009" s="537">
        <v>1111721.2150150768</v>
      </c>
    </row>
    <row r="2010" spans="1:15">
      <c r="A2010" s="227">
        <v>2007</v>
      </c>
      <c r="B2010" s="530">
        <v>1057451.9325907605</v>
      </c>
      <c r="C2010" s="530">
        <v>1065761.569505292</v>
      </c>
      <c r="D2010" s="531">
        <v>1122988.7744597844</v>
      </c>
      <c r="J2010" s="659">
        <v>1039877.7610095758</v>
      </c>
      <c r="K2010" s="296"/>
      <c r="L2010" s="296"/>
      <c r="M2010" s="536">
        <v>1041356.0440821463</v>
      </c>
      <c r="N2010" s="530">
        <v>1078277.304432838</v>
      </c>
      <c r="O2010" s="537">
        <v>1133491.3638627252</v>
      </c>
    </row>
    <row r="2011" spans="1:15">
      <c r="A2011" s="227">
        <v>2008</v>
      </c>
      <c r="B2011" s="530">
        <v>1072576.8201772277</v>
      </c>
      <c r="C2011" s="530">
        <v>1077297.3255350387</v>
      </c>
      <c r="D2011" s="531">
        <v>1101509.0150840394</v>
      </c>
      <c r="J2011" s="659">
        <v>1055002.648596043</v>
      </c>
      <c r="K2011" s="296"/>
      <c r="L2011" s="296"/>
      <c r="M2011" s="536">
        <v>1022190.820640953</v>
      </c>
      <c r="N2011" s="530">
        <v>1089813.0604625847</v>
      </c>
      <c r="O2011" s="537">
        <v>1112011.6044869802</v>
      </c>
    </row>
    <row r="2012" spans="1:15">
      <c r="A2012" s="227">
        <v>2009</v>
      </c>
      <c r="B2012" s="530">
        <v>1062493.4448176271</v>
      </c>
      <c r="C2012" s="530">
        <v>1079686.7345318962</v>
      </c>
      <c r="D2012" s="531">
        <v>1101575.2853035482</v>
      </c>
      <c r="J2012" s="659">
        <v>1044919.2732364424</v>
      </c>
      <c r="K2012" s="296"/>
      <c r="L2012" s="296"/>
      <c r="M2012" s="536">
        <v>1040004.919436892</v>
      </c>
      <c r="N2012" s="530">
        <v>1092202.4694594422</v>
      </c>
      <c r="O2012" s="537">
        <v>1112077.874706489</v>
      </c>
    </row>
    <row r="2013" spans="1:15">
      <c r="A2013" s="227">
        <v>2010</v>
      </c>
      <c r="B2013" s="530">
        <v>1075237.0938920262</v>
      </c>
      <c r="C2013" s="530">
        <v>1095694.327696135</v>
      </c>
      <c r="D2013" s="531">
        <v>1103130.937525247</v>
      </c>
      <c r="J2013" s="659">
        <v>1057662.9223108415</v>
      </c>
      <c r="K2013" s="296"/>
      <c r="L2013" s="296"/>
      <c r="M2013" s="536">
        <v>1031560.2431348171</v>
      </c>
      <c r="N2013" s="530">
        <v>1108210.062623681</v>
      </c>
      <c r="O2013" s="537">
        <v>1113633.5269281878</v>
      </c>
    </row>
    <row r="2014" spans="1:15">
      <c r="A2014" s="227">
        <v>2011</v>
      </c>
      <c r="B2014" s="530">
        <v>1052385.9775856093</v>
      </c>
      <c r="C2014" s="530">
        <v>1060956.5869693719</v>
      </c>
      <c r="D2014" s="531">
        <v>1103480.4078721975</v>
      </c>
      <c r="J2014" s="659">
        <v>1034811.8060044246</v>
      </c>
      <c r="K2014" s="296"/>
      <c r="L2014" s="296"/>
      <c r="M2014" s="536">
        <v>1054986.3347276533</v>
      </c>
      <c r="N2014" s="530">
        <v>1073472.3218969179</v>
      </c>
      <c r="O2014" s="537">
        <v>1113982.9972751383</v>
      </c>
    </row>
    <row r="2015" spans="1:15">
      <c r="A2015" s="227">
        <v>2012</v>
      </c>
      <c r="B2015" s="530">
        <v>1045244.4008198378</v>
      </c>
      <c r="C2015" s="530">
        <v>1071815.1000117927</v>
      </c>
      <c r="D2015" s="531">
        <v>1103497.4562447981</v>
      </c>
      <c r="J2015" s="659">
        <v>1027670.2292386531</v>
      </c>
      <c r="K2015" s="296"/>
      <c r="L2015" s="296"/>
      <c r="M2015" s="536">
        <v>1047517.179182179</v>
      </c>
      <c r="N2015" s="530">
        <v>1084330.8349393387</v>
      </c>
      <c r="O2015" s="537">
        <v>1114000.045647739</v>
      </c>
    </row>
    <row r="2016" spans="1:15">
      <c r="A2016" s="227">
        <v>2013</v>
      </c>
      <c r="B2016" s="530">
        <v>1064915.5603457405</v>
      </c>
      <c r="C2016" s="530">
        <v>1085455.6200475579</v>
      </c>
      <c r="D2016" s="531">
        <v>1120607.4515240153</v>
      </c>
      <c r="J2016" s="659">
        <v>1047341.3887645558</v>
      </c>
      <c r="K2016" s="296"/>
      <c r="L2016" s="296"/>
      <c r="M2016" s="536">
        <v>1037575.5980719109</v>
      </c>
      <c r="N2016" s="530">
        <v>1097971.3549751039</v>
      </c>
      <c r="O2016" s="537">
        <v>1131110.0409269561</v>
      </c>
    </row>
    <row r="2017" spans="1:15">
      <c r="A2017" s="227">
        <v>2014</v>
      </c>
      <c r="B2017" s="530">
        <v>1061522.0075696784</v>
      </c>
      <c r="C2017" s="530">
        <v>1078732.137709293</v>
      </c>
      <c r="D2017" s="531">
        <v>1098508.2843306586</v>
      </c>
      <c r="J2017" s="659">
        <v>1043947.8359884936</v>
      </c>
      <c r="K2017" s="296"/>
      <c r="L2017" s="296"/>
      <c r="M2017" s="536">
        <v>1073484.7652026014</v>
      </c>
      <c r="N2017" s="530">
        <v>1091247.872636839</v>
      </c>
      <c r="O2017" s="537">
        <v>1109010.8737335994</v>
      </c>
    </row>
    <row r="2018" spans="1:15">
      <c r="A2018" s="227">
        <v>2015</v>
      </c>
      <c r="B2018" s="530">
        <v>1058111.7063673958</v>
      </c>
      <c r="C2018" s="530">
        <v>1061820.653441678</v>
      </c>
      <c r="D2018" s="531">
        <v>1101211.4722408867</v>
      </c>
      <c r="J2018" s="659">
        <v>1078064.2333115577</v>
      </c>
      <c r="K2018" s="296"/>
      <c r="L2018" s="296"/>
      <c r="M2018" s="536">
        <v>1028111.0197106688</v>
      </c>
      <c r="N2018" s="530">
        <v>1074336.388369224</v>
      </c>
      <c r="O2018" s="537">
        <v>1111714.0616438275</v>
      </c>
    </row>
    <row r="2019" spans="1:15">
      <c r="A2019" s="227">
        <v>2016</v>
      </c>
      <c r="B2019" s="530">
        <v>1077531.9561270969</v>
      </c>
      <c r="C2019" s="530">
        <v>1064075.817317351</v>
      </c>
      <c r="D2019" s="531">
        <v>1109141.7014918043</v>
      </c>
      <c r="J2019" s="659">
        <v>1059957.7845459122</v>
      </c>
      <c r="K2019" s="296"/>
      <c r="L2019" s="296"/>
      <c r="M2019" s="536">
        <v>1030698.4701105212</v>
      </c>
      <c r="N2019" s="530">
        <v>1076591.552244897</v>
      </c>
      <c r="O2019" s="537">
        <v>1119644.2908947452</v>
      </c>
    </row>
    <row r="2020" spans="1:15">
      <c r="A2020" s="227">
        <v>2017</v>
      </c>
      <c r="B2020" s="530">
        <v>1050886.1768632601</v>
      </c>
      <c r="C2020" s="530">
        <v>1052208.1360525533</v>
      </c>
      <c r="D2020" s="531">
        <v>1098146.7782534373</v>
      </c>
      <c r="J2020" s="659">
        <v>1033312.0052820755</v>
      </c>
      <c r="K2020" s="296"/>
      <c r="L2020" s="296"/>
      <c r="M2020" s="536">
        <v>1041987.6599393798</v>
      </c>
      <c r="N2020" s="530">
        <v>1064723.8709800993</v>
      </c>
      <c r="O2020" s="537">
        <v>1108649.3676563781</v>
      </c>
    </row>
    <row r="2021" spans="1:15">
      <c r="A2021" s="227">
        <v>2018</v>
      </c>
      <c r="B2021" s="530">
        <v>1050623.4508103854</v>
      </c>
      <c r="C2021" s="530">
        <v>1075189.0816145823</v>
      </c>
      <c r="D2021" s="531">
        <v>1099896.8089749077</v>
      </c>
      <c r="J2021" s="659">
        <v>1033049.2792292008</v>
      </c>
      <c r="K2021" s="296"/>
      <c r="L2021" s="296"/>
      <c r="M2021" s="536">
        <v>1033379.9326968663</v>
      </c>
      <c r="N2021" s="530">
        <v>1087704.8165421283</v>
      </c>
      <c r="O2021" s="537">
        <v>1110399.3983778486</v>
      </c>
    </row>
    <row r="2022" spans="1:15">
      <c r="A2022" s="227">
        <v>2019</v>
      </c>
      <c r="B2022" s="530">
        <v>1058028.2472661512</v>
      </c>
      <c r="C2022" s="530">
        <v>1063401.248391913</v>
      </c>
      <c r="D2022" s="531">
        <v>1126058.2479262983</v>
      </c>
      <c r="J2022" s="659">
        <v>1040454.0756849665</v>
      </c>
      <c r="K2022" s="296"/>
      <c r="L2022" s="296"/>
      <c r="M2022" s="536">
        <v>1041107.6139427654</v>
      </c>
      <c r="N2022" s="530">
        <v>1075916.983319459</v>
      </c>
      <c r="O2022" s="537">
        <v>1136560.8373292391</v>
      </c>
    </row>
    <row r="2023" spans="1:15">
      <c r="A2023" s="227">
        <v>2020</v>
      </c>
      <c r="B2023" s="530">
        <v>1058111.7063673958</v>
      </c>
      <c r="C2023" s="530">
        <v>1071056.3108384153</v>
      </c>
      <c r="D2023" s="531">
        <v>1092165.8224393218</v>
      </c>
      <c r="J2023" s="659">
        <v>1066537.8574640336</v>
      </c>
      <c r="K2023" s="296"/>
      <c r="L2023" s="296"/>
      <c r="M2023" s="536">
        <v>1041735.7257922483</v>
      </c>
      <c r="N2023" s="530">
        <v>1083572.0457659613</v>
      </c>
      <c r="O2023" s="537">
        <v>1102668.4118422626</v>
      </c>
    </row>
    <row r="2024" spans="1:15">
      <c r="A2024" s="227">
        <v>2021</v>
      </c>
      <c r="B2024" s="530">
        <v>1076669.9139199872</v>
      </c>
      <c r="C2024" s="530">
        <v>1093601.6106893998</v>
      </c>
      <c r="D2024" s="531">
        <v>1094251.0286847847</v>
      </c>
      <c r="J2024" s="659">
        <v>1059095.7423388024</v>
      </c>
      <c r="K2024" s="296"/>
      <c r="L2024" s="296"/>
      <c r="M2024" s="536">
        <v>1050368.7310809591</v>
      </c>
      <c r="N2024" s="530">
        <v>1106117.3456169458</v>
      </c>
      <c r="O2024" s="537">
        <v>1104753.6180877255</v>
      </c>
    </row>
    <row r="2025" spans="1:15">
      <c r="A2025" s="227">
        <v>2022</v>
      </c>
      <c r="B2025" s="530">
        <v>1058111.7063673958</v>
      </c>
      <c r="C2025" s="530">
        <v>1062687.4507767055</v>
      </c>
      <c r="D2025" s="531">
        <v>1098275.7489908573</v>
      </c>
      <c r="J2025" s="659">
        <v>1200896.2362964228</v>
      </c>
      <c r="K2025" s="296"/>
      <c r="L2025" s="296"/>
      <c r="M2025" s="536">
        <v>1023732.632992837</v>
      </c>
      <c r="N2025" s="530">
        <v>1075203.1857042515</v>
      </c>
      <c r="O2025" s="537">
        <v>1108778.3383937981</v>
      </c>
    </row>
    <row r="2026" spans="1:15">
      <c r="A2026" s="227">
        <v>2023</v>
      </c>
      <c r="B2026" s="530">
        <v>1058111.7063673958</v>
      </c>
      <c r="C2026" s="530">
        <v>1084380.5923174315</v>
      </c>
      <c r="D2026" s="531">
        <v>1104189.8134394465</v>
      </c>
      <c r="J2026" s="659">
        <v>1079125.8953161116</v>
      </c>
      <c r="K2026" s="296"/>
      <c r="L2026" s="296"/>
      <c r="M2026" s="536">
        <v>1028846.0975346647</v>
      </c>
      <c r="N2026" s="530">
        <v>1096896.3272449775</v>
      </c>
      <c r="O2026" s="537">
        <v>1114692.4028423873</v>
      </c>
    </row>
    <row r="2027" spans="1:15">
      <c r="A2027" s="227">
        <v>2024</v>
      </c>
      <c r="B2027" s="530">
        <v>1049508.8588767955</v>
      </c>
      <c r="C2027" s="530">
        <v>1072065.404044152</v>
      </c>
      <c r="D2027" s="531">
        <v>1111167.9122460827</v>
      </c>
      <c r="J2027" s="659">
        <v>1031934.6872956109</v>
      </c>
      <c r="K2027" s="296"/>
      <c r="L2027" s="296"/>
      <c r="M2027" s="536">
        <v>1044595.359910366</v>
      </c>
      <c r="N2027" s="530">
        <v>1084581.138971698</v>
      </c>
      <c r="O2027" s="537">
        <v>1121670.5016490235</v>
      </c>
    </row>
    <row r="2028" spans="1:15">
      <c r="A2028" s="227">
        <v>2025</v>
      </c>
      <c r="B2028" s="530">
        <v>1066803.4005851108</v>
      </c>
      <c r="C2028" s="530">
        <v>1085501.7249552156</v>
      </c>
      <c r="D2028" s="531">
        <v>1108878.857931094</v>
      </c>
      <c r="J2028" s="659">
        <v>1049229.229003926</v>
      </c>
      <c r="K2028" s="296"/>
      <c r="L2028" s="296"/>
      <c r="M2028" s="536">
        <v>1032157.5548531024</v>
      </c>
      <c r="N2028" s="530">
        <v>1098017.4598827616</v>
      </c>
      <c r="O2028" s="537">
        <v>1119381.4473340348</v>
      </c>
    </row>
    <row r="2029" spans="1:15">
      <c r="A2029" s="227">
        <v>2026</v>
      </c>
      <c r="B2029" s="530">
        <v>1066253.3653421332</v>
      </c>
      <c r="C2029" s="530">
        <v>1066108.0098977971</v>
      </c>
      <c r="D2029" s="531">
        <v>1102123.193652594</v>
      </c>
      <c r="J2029" s="659">
        <v>1048679.1937609485</v>
      </c>
      <c r="K2029" s="296"/>
      <c r="L2029" s="296"/>
      <c r="M2029" s="536">
        <v>1038128.430180528</v>
      </c>
      <c r="N2029" s="530">
        <v>1078623.7448253431</v>
      </c>
      <c r="O2029" s="537">
        <v>1112625.7830555348</v>
      </c>
    </row>
    <row r="2030" spans="1:15">
      <c r="A2030" s="227">
        <v>2027</v>
      </c>
      <c r="B2030" s="530">
        <v>1064108.27702681</v>
      </c>
      <c r="C2030" s="530">
        <v>1067018.3756996819</v>
      </c>
      <c r="D2030" s="531">
        <v>1094904.0067516509</v>
      </c>
      <c r="J2030" s="659">
        <v>1046534.1054456253</v>
      </c>
      <c r="K2030" s="296"/>
      <c r="L2030" s="296"/>
      <c r="M2030" s="536">
        <v>1067612.9561647202</v>
      </c>
      <c r="N2030" s="530">
        <v>1079534.1106272279</v>
      </c>
      <c r="O2030" s="537">
        <v>1105406.5961545918</v>
      </c>
    </row>
    <row r="2031" spans="1:15">
      <c r="A2031" s="227">
        <v>2028</v>
      </c>
      <c r="B2031" s="530">
        <v>1077839.0163626664</v>
      </c>
      <c r="C2031" s="530">
        <v>1074379.4909530235</v>
      </c>
      <c r="D2031" s="531">
        <v>1106057.8814093082</v>
      </c>
      <c r="J2031" s="659">
        <v>1060264.8447814817</v>
      </c>
      <c r="K2031" s="296"/>
      <c r="L2031" s="296"/>
      <c r="M2031" s="536">
        <v>1052934.5572101786</v>
      </c>
      <c r="N2031" s="530">
        <v>1086895.2258805695</v>
      </c>
      <c r="O2031" s="537">
        <v>1116560.470812249</v>
      </c>
    </row>
    <row r="2032" spans="1:15">
      <c r="A2032" s="227">
        <v>2029</v>
      </c>
      <c r="B2032" s="530">
        <v>1058111.7063673958</v>
      </c>
      <c r="C2032" s="530">
        <v>1086719.2024897891</v>
      </c>
      <c r="D2032" s="531">
        <v>1099912.5625940985</v>
      </c>
      <c r="J2032" s="659">
        <v>1077421.7167940026</v>
      </c>
      <c r="K2032" s="296"/>
      <c r="L2032" s="296"/>
      <c r="M2032" s="536">
        <v>1060026.0759835863</v>
      </c>
      <c r="N2032" s="530">
        <v>1099234.9374173351</v>
      </c>
      <c r="O2032" s="537">
        <v>1110415.1519970393</v>
      </c>
    </row>
    <row r="2033" spans="1:15">
      <c r="A2033" s="227">
        <v>2030</v>
      </c>
      <c r="B2033" s="530">
        <v>1058111.7063673958</v>
      </c>
      <c r="C2033" s="530">
        <v>1073151.4528524831</v>
      </c>
      <c r="D2033" s="531">
        <v>1095959.063515591</v>
      </c>
      <c r="J2033" s="659">
        <v>1196763.6177701624</v>
      </c>
      <c r="K2033" s="296"/>
      <c r="L2033" s="296"/>
      <c r="M2033" s="536">
        <v>1044892.6545931164</v>
      </c>
      <c r="N2033" s="530">
        <v>1085667.1877800291</v>
      </c>
      <c r="O2033" s="537">
        <v>1106461.6529185318</v>
      </c>
    </row>
    <row r="2034" spans="1:15">
      <c r="A2034" s="227">
        <v>2031</v>
      </c>
      <c r="B2034" s="530">
        <v>1075497.5281518423</v>
      </c>
      <c r="C2034" s="530">
        <v>1064161.3633374798</v>
      </c>
      <c r="D2034" s="531">
        <v>1087295.1839285619</v>
      </c>
      <c r="J2034" s="659">
        <v>1057923.3565706576</v>
      </c>
      <c r="K2034" s="296"/>
      <c r="L2034" s="296"/>
      <c r="M2034" s="536">
        <v>1042160.728490654</v>
      </c>
      <c r="N2034" s="530">
        <v>1076677.0982650258</v>
      </c>
      <c r="O2034" s="537">
        <v>1097797.7733315027</v>
      </c>
    </row>
    <row r="2035" spans="1:15">
      <c r="A2035" s="227">
        <v>2032</v>
      </c>
      <c r="B2035" s="530">
        <v>1066551.7123608475</v>
      </c>
      <c r="C2035" s="530">
        <v>1077491.1750282403</v>
      </c>
      <c r="D2035" s="531">
        <v>1094469.3516282353</v>
      </c>
      <c r="J2035" s="659">
        <v>1048977.5407796628</v>
      </c>
      <c r="K2035" s="296"/>
      <c r="L2035" s="296"/>
      <c r="M2035" s="536">
        <v>1051285.6970276274</v>
      </c>
      <c r="N2035" s="530">
        <v>1090006.9099557863</v>
      </c>
      <c r="O2035" s="537">
        <v>1104971.9410311761</v>
      </c>
    </row>
    <row r="2036" spans="1:15">
      <c r="A2036" s="227">
        <v>2033</v>
      </c>
      <c r="B2036" s="530">
        <v>1052796.530376795</v>
      </c>
      <c r="C2036" s="530">
        <v>1060843.7749963002</v>
      </c>
      <c r="D2036" s="531">
        <v>1107135.5901134422</v>
      </c>
      <c r="J2036" s="659">
        <v>1035222.3587956103</v>
      </c>
      <c r="K2036" s="296"/>
      <c r="L2036" s="296"/>
      <c r="M2036" s="536">
        <v>1047194.9012857153</v>
      </c>
      <c r="N2036" s="530">
        <v>1073359.5099238462</v>
      </c>
      <c r="O2036" s="537">
        <v>1117638.179516383</v>
      </c>
    </row>
    <row r="2037" spans="1:15">
      <c r="A2037" s="227">
        <v>2034</v>
      </c>
      <c r="B2037" s="530">
        <v>1044133.0260720738</v>
      </c>
      <c r="C2037" s="530">
        <v>1098074.6175780068</v>
      </c>
      <c r="D2037" s="531">
        <v>1113126.1272437794</v>
      </c>
      <c r="J2037" s="659">
        <v>1026558.8544908891</v>
      </c>
      <c r="K2037" s="296"/>
      <c r="L2037" s="296"/>
      <c r="M2037" s="536">
        <v>1047964.0137083961</v>
      </c>
      <c r="N2037" s="530">
        <v>1110590.3525055528</v>
      </c>
      <c r="O2037" s="537">
        <v>1123628.7166467202</v>
      </c>
    </row>
    <row r="2038" spans="1:15">
      <c r="A2038" s="227">
        <v>2035</v>
      </c>
      <c r="B2038" s="530">
        <v>1069242.5495685202</v>
      </c>
      <c r="C2038" s="530">
        <v>1066907.0504536808</v>
      </c>
      <c r="D2038" s="531">
        <v>1107950.1767210588</v>
      </c>
      <c r="J2038" s="659">
        <v>1051668.3779873354</v>
      </c>
      <c r="K2038" s="296"/>
      <c r="L2038" s="296"/>
      <c r="M2038" s="536">
        <v>1023834.8595943963</v>
      </c>
      <c r="N2038" s="530">
        <v>1079422.7853812268</v>
      </c>
      <c r="O2038" s="537">
        <v>1118452.7661239996</v>
      </c>
    </row>
    <row r="2039" spans="1:15">
      <c r="A2039" s="227">
        <v>2036</v>
      </c>
      <c r="B2039" s="530">
        <v>1039552.1883719489</v>
      </c>
      <c r="C2039" s="530">
        <v>1093661.1666581456</v>
      </c>
      <c r="D2039" s="531">
        <v>1103102.4461585046</v>
      </c>
      <c r="J2039" s="659">
        <v>1021978.0167907642</v>
      </c>
      <c r="K2039" s="296"/>
      <c r="L2039" s="296"/>
      <c r="M2039" s="536">
        <v>1058019.6609160402</v>
      </c>
      <c r="N2039" s="530">
        <v>1106176.9015856916</v>
      </c>
      <c r="O2039" s="537">
        <v>1113605.0355614454</v>
      </c>
    </row>
    <row r="2040" spans="1:15">
      <c r="A2040" s="227">
        <v>2037</v>
      </c>
      <c r="B2040" s="530">
        <v>1054492.7716370139</v>
      </c>
      <c r="C2040" s="530">
        <v>1068662.2884846213</v>
      </c>
      <c r="D2040" s="531">
        <v>1103174.4181279389</v>
      </c>
      <c r="J2040" s="659">
        <v>1036918.6000558292</v>
      </c>
      <c r="K2040" s="296"/>
      <c r="L2040" s="296"/>
      <c r="M2040" s="536">
        <v>1056815.648382952</v>
      </c>
      <c r="N2040" s="530">
        <v>1081178.0234121673</v>
      </c>
      <c r="O2040" s="537">
        <v>1113677.0075308797</v>
      </c>
    </row>
    <row r="2041" spans="1:15">
      <c r="A2041" s="227">
        <v>2038</v>
      </c>
      <c r="B2041" s="530">
        <v>1056671.5424492739</v>
      </c>
      <c r="C2041" s="530">
        <v>1088312.3452961484</v>
      </c>
      <c r="D2041" s="531">
        <v>1125221.3591261022</v>
      </c>
      <c r="J2041" s="659">
        <v>1039097.3708680891</v>
      </c>
      <c r="K2041" s="296"/>
      <c r="L2041" s="296"/>
      <c r="M2041" s="536">
        <v>1037900.2677863598</v>
      </c>
      <c r="N2041" s="530">
        <v>1100828.0802236944</v>
      </c>
      <c r="O2041" s="537">
        <v>1135723.948529043</v>
      </c>
    </row>
    <row r="2042" spans="1:15">
      <c r="A2042" s="227">
        <v>2039</v>
      </c>
      <c r="B2042" s="530">
        <v>1058111.7063673958</v>
      </c>
      <c r="C2042" s="530">
        <v>1051121.0268880739</v>
      </c>
      <c r="D2042" s="531">
        <v>1111349.1386787929</v>
      </c>
      <c r="J2042" s="659">
        <v>1175265.9925115041</v>
      </c>
      <c r="K2042" s="296"/>
      <c r="L2042" s="296"/>
      <c r="M2042" s="536">
        <v>1052954.2205020243</v>
      </c>
      <c r="N2042" s="530">
        <v>1063636.7618156199</v>
      </c>
      <c r="O2042" s="537">
        <v>1121851.7280817337</v>
      </c>
    </row>
    <row r="2043" spans="1:15">
      <c r="A2043" s="227">
        <v>2040</v>
      </c>
      <c r="B2043" s="530">
        <v>1060626.0399128001</v>
      </c>
      <c r="C2043" s="530">
        <v>1076376.0518635216</v>
      </c>
      <c r="D2043" s="531">
        <v>1125282.4973498224</v>
      </c>
      <c r="J2043" s="659">
        <v>1043051.8683316153</v>
      </c>
      <c r="K2043" s="296"/>
      <c r="L2043" s="296"/>
      <c r="M2043" s="536">
        <v>1043515.3940684313</v>
      </c>
      <c r="N2043" s="530">
        <v>1088891.7867910676</v>
      </c>
      <c r="O2043" s="537">
        <v>1135785.0867527633</v>
      </c>
    </row>
    <row r="2044" spans="1:15">
      <c r="A2044" s="227">
        <v>2041</v>
      </c>
      <c r="B2044" s="530">
        <v>1057666.9842350127</v>
      </c>
      <c r="C2044" s="530">
        <v>1080650.5705948586</v>
      </c>
      <c r="D2044" s="531">
        <v>1105521.5086452889</v>
      </c>
      <c r="J2044" s="659">
        <v>1040092.8126538279</v>
      </c>
      <c r="K2044" s="296"/>
      <c r="L2044" s="296"/>
      <c r="M2044" s="536">
        <v>1026206.3468724312</v>
      </c>
      <c r="N2044" s="530">
        <v>1093166.3055224046</v>
      </c>
      <c r="O2044" s="537">
        <v>1116024.0980482297</v>
      </c>
    </row>
    <row r="2045" spans="1:15">
      <c r="A2045" s="227">
        <v>2042</v>
      </c>
      <c r="B2045" s="530">
        <v>1066174.1880295505</v>
      </c>
      <c r="C2045" s="530">
        <v>1082251.2791534213</v>
      </c>
      <c r="D2045" s="531">
        <v>1123746.0570991936</v>
      </c>
      <c r="J2045" s="659">
        <v>1048600.0164483658</v>
      </c>
      <c r="K2045" s="296"/>
      <c r="L2045" s="296"/>
      <c r="M2045" s="536">
        <v>1050431.7497774982</v>
      </c>
      <c r="N2045" s="530">
        <v>1094767.0140809673</v>
      </c>
      <c r="O2045" s="537">
        <v>1134248.6465021344</v>
      </c>
    </row>
    <row r="2046" spans="1:15">
      <c r="A2046" s="227">
        <v>2043</v>
      </c>
      <c r="B2046" s="530">
        <v>1043991.3943966018</v>
      </c>
      <c r="C2046" s="530">
        <v>1073824.5785144044</v>
      </c>
      <c r="D2046" s="531">
        <v>1104721.5357102586</v>
      </c>
      <c r="J2046" s="659">
        <v>1026417.2228154171</v>
      </c>
      <c r="K2046" s="296"/>
      <c r="L2046" s="296"/>
      <c r="M2046" s="536">
        <v>1060815.4795690915</v>
      </c>
      <c r="N2046" s="530">
        <v>1086340.3134419504</v>
      </c>
      <c r="O2046" s="537">
        <v>1115224.1251131995</v>
      </c>
    </row>
    <row r="2047" spans="1:15">
      <c r="A2047" s="227">
        <v>2044</v>
      </c>
      <c r="B2047" s="530">
        <v>1057123.2167662133</v>
      </c>
      <c r="C2047" s="530">
        <v>1058057.7752246181</v>
      </c>
      <c r="D2047" s="531">
        <v>1137457.8657728895</v>
      </c>
      <c r="J2047" s="659">
        <v>1039549.0451850286</v>
      </c>
      <c r="K2047" s="296"/>
      <c r="L2047" s="296"/>
      <c r="M2047" s="536">
        <v>1036300.4635599299</v>
      </c>
      <c r="N2047" s="530">
        <v>1070573.5101521641</v>
      </c>
      <c r="O2047" s="537">
        <v>1147960.4551758303</v>
      </c>
    </row>
    <row r="2048" spans="1:15">
      <c r="A2048" s="227">
        <v>2045</v>
      </c>
      <c r="B2048" s="530">
        <v>1058363.9381528867</v>
      </c>
      <c r="C2048" s="530">
        <v>1079225.2770541671</v>
      </c>
      <c r="D2048" s="531">
        <v>1102823.7153500577</v>
      </c>
      <c r="J2048" s="659">
        <v>1040789.766571702</v>
      </c>
      <c r="K2048" s="296"/>
      <c r="L2048" s="296"/>
      <c r="M2048" s="536">
        <v>1048303.2765484218</v>
      </c>
      <c r="N2048" s="530">
        <v>1091741.0119817131</v>
      </c>
      <c r="O2048" s="537">
        <v>1113326.3047529985</v>
      </c>
    </row>
    <row r="2049" spans="1:15">
      <c r="A2049" s="227">
        <v>2046</v>
      </c>
      <c r="B2049" s="530">
        <v>1051786.8766802896</v>
      </c>
      <c r="C2049" s="530">
        <v>1077562.2093307443</v>
      </c>
      <c r="D2049" s="531">
        <v>1107611.6138387867</v>
      </c>
      <c r="J2049" s="659">
        <v>1034212.7050991049</v>
      </c>
      <c r="K2049" s="296"/>
      <c r="L2049" s="296"/>
      <c r="M2049" s="536">
        <v>1046795.8381849234</v>
      </c>
      <c r="N2049" s="530">
        <v>1090077.9442582903</v>
      </c>
      <c r="O2049" s="537">
        <v>1118114.2032417275</v>
      </c>
    </row>
    <row r="2050" spans="1:15">
      <c r="A2050" s="227">
        <v>2047</v>
      </c>
      <c r="B2050" s="530">
        <v>1069936.7845287998</v>
      </c>
      <c r="C2050" s="530">
        <v>1079122.0363179212</v>
      </c>
      <c r="D2050" s="531">
        <v>1123717.0737562513</v>
      </c>
      <c r="J2050" s="659">
        <v>1052362.6129476151</v>
      </c>
      <c r="K2050" s="296"/>
      <c r="L2050" s="296"/>
      <c r="M2050" s="536">
        <v>1039881.4196702711</v>
      </c>
      <c r="N2050" s="530">
        <v>1091637.7712454672</v>
      </c>
      <c r="O2050" s="537">
        <v>1134219.6631591921</v>
      </c>
    </row>
    <row r="2051" spans="1:15">
      <c r="A2051" s="227">
        <v>2048</v>
      </c>
      <c r="B2051" s="530">
        <v>1064006.3059462376</v>
      </c>
      <c r="C2051" s="530">
        <v>1075577.475704089</v>
      </c>
      <c r="D2051" s="531">
        <v>1120044.8570515616</v>
      </c>
      <c r="J2051" s="659">
        <v>1046432.1343650529</v>
      </c>
      <c r="K2051" s="296"/>
      <c r="L2051" s="296"/>
      <c r="M2051" s="536">
        <v>1042115.9004429227</v>
      </c>
      <c r="N2051" s="530">
        <v>1088093.210631635</v>
      </c>
      <c r="O2051" s="537">
        <v>1130547.4464545024</v>
      </c>
    </row>
    <row r="2052" spans="1:15">
      <c r="A2052" s="227">
        <v>2049</v>
      </c>
      <c r="B2052" s="530">
        <v>1044061.8105790647</v>
      </c>
      <c r="C2052" s="530">
        <v>1069051.8964893704</v>
      </c>
      <c r="D2052" s="531">
        <v>1101933.9498069922</v>
      </c>
      <c r="J2052" s="659">
        <v>1026487.6389978799</v>
      </c>
      <c r="K2052" s="296"/>
      <c r="L2052" s="296"/>
      <c r="M2052" s="536">
        <v>1050315.8717670729</v>
      </c>
      <c r="N2052" s="530">
        <v>1081567.6314169164</v>
      </c>
      <c r="O2052" s="537">
        <v>1112436.539209933</v>
      </c>
    </row>
    <row r="2053" spans="1:15">
      <c r="A2053" s="227">
        <v>2050</v>
      </c>
      <c r="B2053" s="530">
        <v>1079833.3408290769</v>
      </c>
      <c r="C2053" s="530">
        <v>1104193.6086688195</v>
      </c>
      <c r="D2053" s="531">
        <v>1098564.6842251674</v>
      </c>
      <c r="J2053" s="659">
        <v>1062259.1692478922</v>
      </c>
      <c r="K2053" s="296"/>
      <c r="L2053" s="296"/>
      <c r="M2053" s="536">
        <v>1040395.2346494592</v>
      </c>
      <c r="N2053" s="530">
        <v>1116709.3435963655</v>
      </c>
      <c r="O2053" s="537">
        <v>1109067.2736281082</v>
      </c>
    </row>
    <row r="2054" spans="1:15">
      <c r="A2054" s="227">
        <v>2051</v>
      </c>
      <c r="B2054" s="530">
        <v>1068515.2668439536</v>
      </c>
      <c r="C2054" s="530">
        <v>1059806.0427398472</v>
      </c>
      <c r="D2054" s="531">
        <v>1101614.0358048722</v>
      </c>
      <c r="J2054" s="659">
        <v>1050941.0952627689</v>
      </c>
      <c r="K2054" s="296"/>
      <c r="L2054" s="296"/>
      <c r="M2054" s="536">
        <v>1046091.3895342129</v>
      </c>
      <c r="N2054" s="530">
        <v>1072321.7776673932</v>
      </c>
      <c r="O2054" s="537">
        <v>1112116.625207813</v>
      </c>
    </row>
    <row r="2055" spans="1:15">
      <c r="A2055" s="227">
        <v>2052</v>
      </c>
      <c r="B2055" s="530">
        <v>1063811.0040441433</v>
      </c>
      <c r="C2055" s="530">
        <v>1090742.4727883185</v>
      </c>
      <c r="D2055" s="531">
        <v>1111417.41699946</v>
      </c>
      <c r="J2055" s="659">
        <v>1046236.8324629585</v>
      </c>
      <c r="K2055" s="296"/>
      <c r="L2055" s="296"/>
      <c r="M2055" s="536">
        <v>1048090.580239588</v>
      </c>
      <c r="N2055" s="530">
        <v>1103258.2077158645</v>
      </c>
      <c r="O2055" s="537">
        <v>1121920.0064024008</v>
      </c>
    </row>
    <row r="2056" spans="1:15">
      <c r="A2056" s="227">
        <v>2053</v>
      </c>
      <c r="B2056" s="530">
        <v>1054026.6444251498</v>
      </c>
      <c r="C2056" s="530">
        <v>1038085.3972771955</v>
      </c>
      <c r="D2056" s="531">
        <v>1139316.4689661171</v>
      </c>
      <c r="J2056" s="659">
        <v>1036452.472843965</v>
      </c>
      <c r="K2056" s="296"/>
      <c r="L2056" s="296"/>
      <c r="M2056" s="536">
        <v>1040151.2799376411</v>
      </c>
      <c r="N2056" s="530">
        <v>1050601.1322047415</v>
      </c>
      <c r="O2056" s="537">
        <v>1149819.058369058</v>
      </c>
    </row>
    <row r="2057" spans="1:15">
      <c r="A2057" s="227">
        <v>2054</v>
      </c>
      <c r="B2057" s="530">
        <v>1058376.1490428464</v>
      </c>
      <c r="C2057" s="530">
        <v>1052720.7137435181</v>
      </c>
      <c r="D2057" s="531">
        <v>1120403.2318605368</v>
      </c>
      <c r="J2057" s="659">
        <v>1040801.9774616617</v>
      </c>
      <c r="K2057" s="296"/>
      <c r="L2057" s="296"/>
      <c r="M2057" s="536">
        <v>1047436.8094373423</v>
      </c>
      <c r="N2057" s="530">
        <v>1065236.4486710641</v>
      </c>
      <c r="O2057" s="537">
        <v>1130905.8212634777</v>
      </c>
    </row>
    <row r="2058" spans="1:15">
      <c r="A2058" s="227">
        <v>2055</v>
      </c>
      <c r="B2058" s="530">
        <v>1044691.0558403013</v>
      </c>
      <c r="C2058" s="530">
        <v>1089608.533704961</v>
      </c>
      <c r="D2058" s="531">
        <v>1130332.1023320414</v>
      </c>
      <c r="J2058" s="659">
        <v>1027116.8842591166</v>
      </c>
      <c r="K2058" s="296"/>
      <c r="L2058" s="296"/>
      <c r="M2058" s="536">
        <v>1049830.8189259551</v>
      </c>
      <c r="N2058" s="530">
        <v>1102124.268632507</v>
      </c>
      <c r="O2058" s="537">
        <v>1140834.6917349822</v>
      </c>
    </row>
    <row r="2059" spans="1:15">
      <c r="A2059" s="227">
        <v>2056</v>
      </c>
      <c r="B2059" s="530">
        <v>1077263.1036923623</v>
      </c>
      <c r="C2059" s="530">
        <v>1057204.1986989032</v>
      </c>
      <c r="D2059" s="531">
        <v>1098674.9760331369</v>
      </c>
      <c r="J2059" s="659">
        <v>1059688.9321111776</v>
      </c>
      <c r="K2059" s="296"/>
      <c r="L2059" s="296"/>
      <c r="M2059" s="536">
        <v>1041773.755853822</v>
      </c>
      <c r="N2059" s="530">
        <v>1069719.9336264492</v>
      </c>
      <c r="O2059" s="537">
        <v>1109177.5654360778</v>
      </c>
    </row>
    <row r="2060" spans="1:15">
      <c r="A2060" s="227">
        <v>2057</v>
      </c>
      <c r="B2060" s="530">
        <v>1069893.3064397636</v>
      </c>
      <c r="C2060" s="530">
        <v>1079302.8662784083</v>
      </c>
      <c r="D2060" s="531">
        <v>1126638.6088490619</v>
      </c>
      <c r="J2060" s="659">
        <v>1052319.1348585789</v>
      </c>
      <c r="K2060" s="296"/>
      <c r="L2060" s="296"/>
      <c r="M2060" s="536">
        <v>1057233.6300366488</v>
      </c>
      <c r="N2060" s="530">
        <v>1091818.6012059543</v>
      </c>
      <c r="O2060" s="537">
        <v>1137141.1982520027</v>
      </c>
    </row>
    <row r="2061" spans="1:15">
      <c r="A2061" s="227">
        <v>2058</v>
      </c>
      <c r="B2061" s="530">
        <v>1050817.3968113149</v>
      </c>
      <c r="C2061" s="530">
        <v>1070151.427245894</v>
      </c>
      <c r="D2061" s="531">
        <v>1104423.725613897</v>
      </c>
      <c r="J2061" s="659">
        <v>1033243.22523013</v>
      </c>
      <c r="K2061" s="296"/>
      <c r="L2061" s="296"/>
      <c r="M2061" s="536">
        <v>1038088.6852960725</v>
      </c>
      <c r="N2061" s="530">
        <v>1082667.16217344</v>
      </c>
      <c r="O2061" s="537">
        <v>1114926.3150168378</v>
      </c>
    </row>
    <row r="2062" spans="1:15">
      <c r="A2062" s="227">
        <v>2059</v>
      </c>
      <c r="B2062" s="530">
        <v>1053256.9414729194</v>
      </c>
      <c r="C2062" s="530">
        <v>1078549.3397840918</v>
      </c>
      <c r="D2062" s="531">
        <v>1114168.4067482878</v>
      </c>
      <c r="J2062" s="659">
        <v>1035682.7698917347</v>
      </c>
      <c r="K2062" s="296"/>
      <c r="L2062" s="296"/>
      <c r="M2062" s="536">
        <v>1044766.4789249641</v>
      </c>
      <c r="N2062" s="530">
        <v>1091065.0747116378</v>
      </c>
      <c r="O2062" s="537">
        <v>1124670.9961512287</v>
      </c>
    </row>
    <row r="2063" spans="1:15">
      <c r="A2063" s="227">
        <v>2060</v>
      </c>
      <c r="B2063" s="530">
        <v>1064769.4062748759</v>
      </c>
      <c r="C2063" s="530">
        <v>1074958.8318043619</v>
      </c>
      <c r="D2063" s="531">
        <v>1125724.7612437003</v>
      </c>
      <c r="J2063" s="659">
        <v>1047195.2346936911</v>
      </c>
      <c r="K2063" s="296"/>
      <c r="L2063" s="296"/>
      <c r="M2063" s="536">
        <v>1048006.6595107274</v>
      </c>
      <c r="N2063" s="530">
        <v>1087474.5667319079</v>
      </c>
      <c r="O2063" s="537">
        <v>1136227.3506466411</v>
      </c>
    </row>
    <row r="2064" spans="1:15">
      <c r="A2064" s="227">
        <v>2061</v>
      </c>
      <c r="B2064" s="530">
        <v>1060621.8570461005</v>
      </c>
      <c r="C2064" s="530">
        <v>1072155.4093764394</v>
      </c>
      <c r="D2064" s="531">
        <v>1088303.7832974473</v>
      </c>
      <c r="J2064" s="659">
        <v>1043047.6854649158</v>
      </c>
      <c r="K2064" s="296"/>
      <c r="L2064" s="296"/>
      <c r="M2064" s="536">
        <v>1045826.9681487078</v>
      </c>
      <c r="N2064" s="530">
        <v>1084671.1443039854</v>
      </c>
      <c r="O2064" s="537">
        <v>1098806.3727003881</v>
      </c>
    </row>
    <row r="2065" spans="1:15">
      <c r="A2065" s="227">
        <v>2062</v>
      </c>
      <c r="B2065" s="530">
        <v>1063372.8634784636</v>
      </c>
      <c r="C2065" s="530">
        <v>1113972.2954959504</v>
      </c>
      <c r="D2065" s="531">
        <v>1098647.2638139112</v>
      </c>
      <c r="J2065" s="659">
        <v>1045798.6918972789</v>
      </c>
      <c r="K2065" s="296"/>
      <c r="L2065" s="296"/>
      <c r="M2065" s="536">
        <v>1034265.6747875751</v>
      </c>
      <c r="N2065" s="530">
        <v>1126488.0304234964</v>
      </c>
      <c r="O2065" s="537">
        <v>1109149.8532168521</v>
      </c>
    </row>
    <row r="2066" spans="1:15">
      <c r="A2066" s="227">
        <v>2063</v>
      </c>
      <c r="B2066" s="530">
        <v>1062841.8951418062</v>
      </c>
      <c r="C2066" s="530">
        <v>1066012.7661883554</v>
      </c>
      <c r="D2066" s="531">
        <v>1094929.3592530817</v>
      </c>
      <c r="J2066" s="659">
        <v>1045267.7235606215</v>
      </c>
      <c r="K2066" s="296"/>
      <c r="L2066" s="296"/>
      <c r="M2066" s="536">
        <v>1041710.474434838</v>
      </c>
      <c r="N2066" s="530">
        <v>1078528.5011159014</v>
      </c>
      <c r="O2066" s="537">
        <v>1105431.9486560225</v>
      </c>
    </row>
    <row r="2067" spans="1:15">
      <c r="A2067" s="227">
        <v>2064</v>
      </c>
      <c r="B2067" s="530">
        <v>1069453.5821724003</v>
      </c>
      <c r="C2067" s="530">
        <v>1072538.4174874062</v>
      </c>
      <c r="D2067" s="531">
        <v>1103892.5820764888</v>
      </c>
      <c r="J2067" s="659">
        <v>1051879.4105912156</v>
      </c>
      <c r="K2067" s="296"/>
      <c r="L2067" s="296"/>
      <c r="M2067" s="536">
        <v>1058401.9909670113</v>
      </c>
      <c r="N2067" s="530">
        <v>1085054.1524149522</v>
      </c>
      <c r="O2067" s="537">
        <v>1114395.1714794296</v>
      </c>
    </row>
    <row r="2068" spans="1:15">
      <c r="A2068" s="227">
        <v>2065</v>
      </c>
      <c r="B2068" s="530">
        <v>1051103.7909303156</v>
      </c>
      <c r="C2068" s="530">
        <v>1081075.5950683292</v>
      </c>
      <c r="D2068" s="531">
        <v>1119641.5646672004</v>
      </c>
      <c r="J2068" s="659">
        <v>1033529.6193491309</v>
      </c>
      <c r="K2068" s="296"/>
      <c r="L2068" s="296"/>
      <c r="M2068" s="536">
        <v>1027334.0223887789</v>
      </c>
      <c r="N2068" s="530">
        <v>1093591.3299958752</v>
      </c>
      <c r="O2068" s="537">
        <v>1130144.1540701413</v>
      </c>
    </row>
    <row r="2069" spans="1:15">
      <c r="A2069" s="227">
        <v>2066</v>
      </c>
      <c r="B2069" s="530">
        <v>1058048.5041647104</v>
      </c>
      <c r="C2069" s="530">
        <v>1071353.4949950618</v>
      </c>
      <c r="D2069" s="531">
        <v>1081667.1398244719</v>
      </c>
      <c r="J2069" s="659">
        <v>1040474.3325835257</v>
      </c>
      <c r="K2069" s="296"/>
      <c r="L2069" s="296"/>
      <c r="M2069" s="536">
        <v>1029182.1529243463</v>
      </c>
      <c r="N2069" s="530">
        <v>1083869.2299226078</v>
      </c>
      <c r="O2069" s="537">
        <v>1092169.7292274127</v>
      </c>
    </row>
    <row r="2070" spans="1:15">
      <c r="A2070" s="227">
        <v>2067</v>
      </c>
      <c r="B2070" s="530">
        <v>1047463.7382628758</v>
      </c>
      <c r="C2070" s="530">
        <v>1063196.1310960064</v>
      </c>
      <c r="D2070" s="531">
        <v>1104564.4623588063</v>
      </c>
      <c r="J2070" s="659">
        <v>1029889.5666816911</v>
      </c>
      <c r="K2070" s="296"/>
      <c r="L2070" s="296"/>
      <c r="M2070" s="536">
        <v>1031542.4798779087</v>
      </c>
      <c r="N2070" s="530">
        <v>1075711.8660235524</v>
      </c>
      <c r="O2070" s="537">
        <v>1115067.0517617471</v>
      </c>
    </row>
    <row r="2071" spans="1:15">
      <c r="A2071" s="227">
        <v>2068</v>
      </c>
      <c r="B2071" s="530">
        <v>1063624.6753993772</v>
      </c>
      <c r="C2071" s="530">
        <v>1089120.5277956564</v>
      </c>
      <c r="D2071" s="531">
        <v>1114969.4228100954</v>
      </c>
      <c r="J2071" s="659">
        <v>1046050.5038181925</v>
      </c>
      <c r="K2071" s="296"/>
      <c r="L2071" s="296"/>
      <c r="M2071" s="536">
        <v>1059385.6825505907</v>
      </c>
      <c r="N2071" s="530">
        <v>1101636.2627232024</v>
      </c>
      <c r="O2071" s="537">
        <v>1125472.0122130362</v>
      </c>
    </row>
    <row r="2072" spans="1:15">
      <c r="A2072" s="227">
        <v>2069</v>
      </c>
      <c r="B2072" s="530">
        <v>1046448.3150234051</v>
      </c>
      <c r="C2072" s="530">
        <v>1066097.8352039505</v>
      </c>
      <c r="D2072" s="531">
        <v>1098117.5782032295</v>
      </c>
      <c r="J2072" s="659">
        <v>1028874.1434422204</v>
      </c>
      <c r="K2072" s="296"/>
      <c r="L2072" s="296"/>
      <c r="M2072" s="536">
        <v>1063810.2911010915</v>
      </c>
      <c r="N2072" s="530">
        <v>1078613.5701314965</v>
      </c>
      <c r="O2072" s="537">
        <v>1108620.1676061703</v>
      </c>
    </row>
    <row r="2073" spans="1:15">
      <c r="A2073" s="227">
        <v>2070</v>
      </c>
      <c r="B2073" s="530">
        <v>1065307.6988008376</v>
      </c>
      <c r="C2073" s="530">
        <v>1065941.0804814801</v>
      </c>
      <c r="D2073" s="531">
        <v>1104244.8546246316</v>
      </c>
      <c r="J2073" s="659">
        <v>1047733.5272196529</v>
      </c>
      <c r="K2073" s="296"/>
      <c r="L2073" s="296"/>
      <c r="M2073" s="536">
        <v>1037693.0140135138</v>
      </c>
      <c r="N2073" s="530">
        <v>1078456.8154090261</v>
      </c>
      <c r="O2073" s="537">
        <v>1114747.4440275724</v>
      </c>
    </row>
    <row r="2074" spans="1:15">
      <c r="A2074" s="227">
        <v>2071</v>
      </c>
      <c r="B2074" s="530">
        <v>1059358.3581276597</v>
      </c>
      <c r="C2074" s="530">
        <v>1100108.8581339882</v>
      </c>
      <c r="D2074" s="531">
        <v>1095959.3816854823</v>
      </c>
      <c r="J2074" s="659">
        <v>1041784.1865464749</v>
      </c>
      <c r="K2074" s="296"/>
      <c r="L2074" s="296"/>
      <c r="M2074" s="536">
        <v>1036854.1072163077</v>
      </c>
      <c r="N2074" s="530">
        <v>1112624.5930615342</v>
      </c>
      <c r="O2074" s="537">
        <v>1106461.9710884232</v>
      </c>
    </row>
    <row r="2075" spans="1:15">
      <c r="A2075" s="227">
        <v>2072</v>
      </c>
      <c r="B2075" s="530">
        <v>1050375.4450661817</v>
      </c>
      <c r="C2075" s="530">
        <v>1096218.763308754</v>
      </c>
      <c r="D2075" s="531">
        <v>1084815.7014140214</v>
      </c>
      <c r="J2075" s="659">
        <v>1032801.273484997</v>
      </c>
      <c r="K2075" s="296"/>
      <c r="L2075" s="296"/>
      <c r="M2075" s="536">
        <v>1052739.6647214997</v>
      </c>
      <c r="N2075" s="530">
        <v>1108734.4982363</v>
      </c>
      <c r="O2075" s="537">
        <v>1095318.2908169623</v>
      </c>
    </row>
    <row r="2076" spans="1:15">
      <c r="A2076" s="227">
        <v>2073</v>
      </c>
      <c r="B2076" s="530">
        <v>1073958.0364212319</v>
      </c>
      <c r="C2076" s="530">
        <v>1058134.7019335283</v>
      </c>
      <c r="D2076" s="531">
        <v>1113050.0005789874</v>
      </c>
      <c r="J2076" s="659">
        <v>1056383.8648400472</v>
      </c>
      <c r="K2076" s="296"/>
      <c r="L2076" s="296"/>
      <c r="M2076" s="536">
        <v>1042936.8691684786</v>
      </c>
      <c r="N2076" s="530">
        <v>1070650.4368610743</v>
      </c>
      <c r="O2076" s="537">
        <v>1123552.5899819282</v>
      </c>
    </row>
    <row r="2077" spans="1:15">
      <c r="A2077" s="227">
        <v>2074</v>
      </c>
      <c r="B2077" s="530">
        <v>1049627.4050888969</v>
      </c>
      <c r="C2077" s="530">
        <v>1087452.7987719073</v>
      </c>
      <c r="D2077" s="531">
        <v>1121160.247177362</v>
      </c>
      <c r="J2077" s="659">
        <v>1032053.2335077123</v>
      </c>
      <c r="K2077" s="296"/>
      <c r="L2077" s="296"/>
      <c r="M2077" s="536">
        <v>1036781.6994497053</v>
      </c>
      <c r="N2077" s="530">
        <v>1099968.5336994533</v>
      </c>
      <c r="O2077" s="537">
        <v>1131662.8365803028</v>
      </c>
    </row>
    <row r="2078" spans="1:15">
      <c r="A2078" s="227">
        <v>2075</v>
      </c>
      <c r="B2078" s="530">
        <v>1073074.8981282471</v>
      </c>
      <c r="C2078" s="530">
        <v>1077449.418904111</v>
      </c>
      <c r="D2078" s="531">
        <v>1117564.6772549541</v>
      </c>
      <c r="J2078" s="659">
        <v>1055500.7265470624</v>
      </c>
      <c r="K2078" s="296"/>
      <c r="L2078" s="296"/>
      <c r="M2078" s="536">
        <v>1063067.1887440165</v>
      </c>
      <c r="N2078" s="530">
        <v>1089965.153831657</v>
      </c>
      <c r="O2078" s="537">
        <v>1128067.2666578949</v>
      </c>
    </row>
    <row r="2079" spans="1:15">
      <c r="A2079" s="227">
        <v>2076</v>
      </c>
      <c r="B2079" s="530">
        <v>1059600.1147624259</v>
      </c>
      <c r="C2079" s="530">
        <v>1088008.4113718055</v>
      </c>
      <c r="D2079" s="531">
        <v>1111776.1531142462</v>
      </c>
      <c r="J2079" s="659">
        <v>1042025.9431812412</v>
      </c>
      <c r="K2079" s="296"/>
      <c r="L2079" s="296"/>
      <c r="M2079" s="536">
        <v>1046261.6840474644</v>
      </c>
      <c r="N2079" s="530">
        <v>1100524.1462993515</v>
      </c>
      <c r="O2079" s="537">
        <v>1122278.742517187</v>
      </c>
    </row>
    <row r="2080" spans="1:15">
      <c r="A2080" s="227">
        <v>2077</v>
      </c>
      <c r="B2080" s="530">
        <v>1058111.7063673958</v>
      </c>
      <c r="C2080" s="530">
        <v>1054471.1292319163</v>
      </c>
      <c r="D2080" s="531">
        <v>1079541.8561513</v>
      </c>
      <c r="J2080" s="659">
        <v>1151830.3350143027</v>
      </c>
      <c r="K2080" s="296"/>
      <c r="L2080" s="296"/>
      <c r="M2080" s="536">
        <v>1041678.5115407053</v>
      </c>
      <c r="N2080" s="530">
        <v>1066986.8641594623</v>
      </c>
      <c r="O2080" s="537">
        <v>1090044.4455542408</v>
      </c>
    </row>
    <row r="2081" spans="1:15">
      <c r="A2081" s="227">
        <v>2078</v>
      </c>
      <c r="B2081" s="530">
        <v>1050677.7417424945</v>
      </c>
      <c r="C2081" s="530">
        <v>1089273.7735300218</v>
      </c>
      <c r="D2081" s="531">
        <v>1105328.885734664</v>
      </c>
      <c r="J2081" s="659">
        <v>1033103.5701613098</v>
      </c>
      <c r="K2081" s="296"/>
      <c r="L2081" s="296"/>
      <c r="M2081" s="536">
        <v>1023934.9957972873</v>
      </c>
      <c r="N2081" s="530">
        <v>1101789.5084575678</v>
      </c>
      <c r="O2081" s="537">
        <v>1115831.4751376049</v>
      </c>
    </row>
    <row r="2082" spans="1:15">
      <c r="A2082" s="227">
        <v>2079</v>
      </c>
      <c r="B2082" s="530">
        <v>1070734.5336563266</v>
      </c>
      <c r="C2082" s="530">
        <v>1077622.5472090289</v>
      </c>
      <c r="D2082" s="531">
        <v>1097962.8865370355</v>
      </c>
      <c r="J2082" s="659">
        <v>1053160.3620751419</v>
      </c>
      <c r="K2082" s="296"/>
      <c r="L2082" s="296"/>
      <c r="M2082" s="536">
        <v>1046678.2808008258</v>
      </c>
      <c r="N2082" s="530">
        <v>1090138.2821365749</v>
      </c>
      <c r="O2082" s="537">
        <v>1108465.4759399763</v>
      </c>
    </row>
    <row r="2083" spans="1:15">
      <c r="A2083" s="227">
        <v>2080</v>
      </c>
      <c r="B2083" s="530">
        <v>1042635.8030842103</v>
      </c>
      <c r="C2083" s="530">
        <v>1061278.1073259977</v>
      </c>
      <c r="D2083" s="531">
        <v>1106798.7799624684</v>
      </c>
      <c r="J2083" s="659">
        <v>1025061.6315030255</v>
      </c>
      <c r="K2083" s="296"/>
      <c r="L2083" s="296"/>
      <c r="M2083" s="536">
        <v>1035009.2011249372</v>
      </c>
      <c r="N2083" s="530">
        <v>1073793.8422535437</v>
      </c>
      <c r="O2083" s="537">
        <v>1117301.3693654092</v>
      </c>
    </row>
    <row r="2084" spans="1:15">
      <c r="A2084" s="227">
        <v>2081</v>
      </c>
      <c r="B2084" s="530">
        <v>1058111.7063673958</v>
      </c>
      <c r="C2084" s="530">
        <v>1072362.0357464284</v>
      </c>
      <c r="D2084" s="531">
        <v>1110323.265593271</v>
      </c>
      <c r="J2084" s="659">
        <v>1066350.129282021</v>
      </c>
      <c r="K2084" s="296"/>
      <c r="L2084" s="296"/>
      <c r="M2084" s="536">
        <v>1038665.6977362209</v>
      </c>
      <c r="N2084" s="530">
        <v>1084877.7706739744</v>
      </c>
      <c r="O2084" s="537">
        <v>1120825.8549962118</v>
      </c>
    </row>
    <row r="2085" spans="1:15">
      <c r="A2085" s="227">
        <v>2082</v>
      </c>
      <c r="B2085" s="530">
        <v>1049123.1726908726</v>
      </c>
      <c r="C2085" s="530">
        <v>1075760.0103127088</v>
      </c>
      <c r="D2085" s="531">
        <v>1126501.3168156112</v>
      </c>
      <c r="J2085" s="659">
        <v>1031549.0011096878</v>
      </c>
      <c r="K2085" s="296"/>
      <c r="L2085" s="296"/>
      <c r="M2085" s="536">
        <v>1049947.2076813134</v>
      </c>
      <c r="N2085" s="530">
        <v>1088275.7452402548</v>
      </c>
      <c r="O2085" s="537">
        <v>1137003.906218552</v>
      </c>
    </row>
    <row r="2086" spans="1:15">
      <c r="A2086" s="227">
        <v>2083</v>
      </c>
      <c r="B2086" s="530">
        <v>1064723.2850724643</v>
      </c>
      <c r="C2086" s="530">
        <v>1082899.329492179</v>
      </c>
      <c r="D2086" s="531">
        <v>1125978.4567288468</v>
      </c>
      <c r="J2086" s="659">
        <v>1047149.1134912795</v>
      </c>
      <c r="K2086" s="296"/>
      <c r="L2086" s="296"/>
      <c r="M2086" s="536">
        <v>1038604.821769012</v>
      </c>
      <c r="N2086" s="530">
        <v>1095415.064419725</v>
      </c>
      <c r="O2086" s="537">
        <v>1136481.0461317876</v>
      </c>
    </row>
    <row r="2087" spans="1:15">
      <c r="A2087" s="227">
        <v>2084</v>
      </c>
      <c r="B2087" s="530">
        <v>1068084.7180301161</v>
      </c>
      <c r="C2087" s="530">
        <v>1041824.1515069397</v>
      </c>
      <c r="D2087" s="531">
        <v>1107113.0080283775</v>
      </c>
      <c r="J2087" s="659">
        <v>1050510.5464489313</v>
      </c>
      <c r="K2087" s="296"/>
      <c r="L2087" s="296"/>
      <c r="M2087" s="536">
        <v>1023251.4226727412</v>
      </c>
      <c r="N2087" s="530">
        <v>1054339.8864344857</v>
      </c>
      <c r="O2087" s="537">
        <v>1117615.5974313184</v>
      </c>
    </row>
    <row r="2088" spans="1:15">
      <c r="A2088" s="227">
        <v>2085</v>
      </c>
      <c r="B2088" s="530">
        <v>1066886.2129198802</v>
      </c>
      <c r="C2088" s="530">
        <v>1070129.7290589958</v>
      </c>
      <c r="D2088" s="531">
        <v>1116315.4989285606</v>
      </c>
      <c r="J2088" s="659">
        <v>1049312.0413386954</v>
      </c>
      <c r="K2088" s="296"/>
      <c r="L2088" s="296"/>
      <c r="M2088" s="536">
        <v>1026415.6885209152</v>
      </c>
      <c r="N2088" s="530">
        <v>1082645.4639865418</v>
      </c>
      <c r="O2088" s="537">
        <v>1126818.0883315015</v>
      </c>
    </row>
    <row r="2089" spans="1:15">
      <c r="A2089" s="227">
        <v>2086</v>
      </c>
      <c r="B2089" s="530">
        <v>1061622.830745264</v>
      </c>
      <c r="C2089" s="530">
        <v>1094128.4303648479</v>
      </c>
      <c r="D2089" s="531">
        <v>1092047.5912736864</v>
      </c>
      <c r="J2089" s="659">
        <v>1044048.6591640792</v>
      </c>
      <c r="K2089" s="296"/>
      <c r="L2089" s="296"/>
      <c r="M2089" s="536">
        <v>1036997.3179803096</v>
      </c>
      <c r="N2089" s="530">
        <v>1106644.1652923939</v>
      </c>
      <c r="O2089" s="537">
        <v>1102550.1806766272</v>
      </c>
    </row>
    <row r="2090" spans="1:15">
      <c r="A2090" s="227">
        <v>2087</v>
      </c>
      <c r="B2090" s="530">
        <v>1041471.0335963196</v>
      </c>
      <c r="C2090" s="530">
        <v>1087227.5534213935</v>
      </c>
      <c r="D2090" s="531">
        <v>1111073.7315163671</v>
      </c>
      <c r="J2090" s="659">
        <v>1023896.8620151349</v>
      </c>
      <c r="K2090" s="296"/>
      <c r="L2090" s="296"/>
      <c r="M2090" s="536">
        <v>1067405.6327270649</v>
      </c>
      <c r="N2090" s="530">
        <v>1099743.2883489395</v>
      </c>
      <c r="O2090" s="537">
        <v>1121576.3209193079</v>
      </c>
    </row>
    <row r="2091" spans="1:15">
      <c r="A2091" s="227">
        <v>2088</v>
      </c>
      <c r="B2091" s="530">
        <v>1045282.3980911415</v>
      </c>
      <c r="C2091" s="530">
        <v>1073461.6410616341</v>
      </c>
      <c r="D2091" s="531">
        <v>1103496.2607817727</v>
      </c>
      <c r="J2091" s="659">
        <v>1027708.2265099568</v>
      </c>
      <c r="K2091" s="296"/>
      <c r="L2091" s="296"/>
      <c r="M2091" s="536">
        <v>1031664.2892008461</v>
      </c>
      <c r="N2091" s="530">
        <v>1085977.3759891801</v>
      </c>
      <c r="O2091" s="537">
        <v>1113998.8501847135</v>
      </c>
    </row>
    <row r="2092" spans="1:15">
      <c r="A2092" s="227">
        <v>2089</v>
      </c>
      <c r="B2092" s="530">
        <v>1063477.0004688657</v>
      </c>
      <c r="C2092" s="530">
        <v>1090793.4402783879</v>
      </c>
      <c r="D2092" s="531">
        <v>1102292.4945706746</v>
      </c>
      <c r="J2092" s="659">
        <v>1045902.828887681</v>
      </c>
      <c r="K2092" s="296"/>
      <c r="L2092" s="296"/>
      <c r="M2092" s="536">
        <v>1029413.1234352384</v>
      </c>
      <c r="N2092" s="530">
        <v>1103309.1752059339</v>
      </c>
      <c r="O2092" s="537">
        <v>1112795.0839736154</v>
      </c>
    </row>
    <row r="2093" spans="1:15">
      <c r="A2093" s="227">
        <v>2090</v>
      </c>
      <c r="B2093" s="530">
        <v>1058111.7063673958</v>
      </c>
      <c r="C2093" s="530">
        <v>1080444.1263529107</v>
      </c>
      <c r="D2093" s="531">
        <v>1092763.9280277914</v>
      </c>
      <c r="J2093" s="659">
        <v>1108160.3756457621</v>
      </c>
      <c r="K2093" s="296"/>
      <c r="L2093" s="296"/>
      <c r="M2093" s="536">
        <v>1023789.6813619419</v>
      </c>
      <c r="N2093" s="530">
        <v>1092959.8612804567</v>
      </c>
      <c r="O2093" s="537">
        <v>1103266.5174307323</v>
      </c>
    </row>
    <row r="2094" spans="1:15">
      <c r="A2094" s="227">
        <v>2091</v>
      </c>
      <c r="B2094" s="530">
        <v>1058111.7063673958</v>
      </c>
      <c r="C2094" s="530">
        <v>1058700.4647300011</v>
      </c>
      <c r="D2094" s="531">
        <v>1114742.787914946</v>
      </c>
      <c r="J2094" s="659">
        <v>1074441.1566459185</v>
      </c>
      <c r="K2094" s="296"/>
      <c r="L2094" s="296"/>
      <c r="M2094" s="536">
        <v>1028453.2864568598</v>
      </c>
      <c r="N2094" s="530">
        <v>1071216.1996575471</v>
      </c>
      <c r="O2094" s="537">
        <v>1125245.3773178868</v>
      </c>
    </row>
    <row r="2095" spans="1:15">
      <c r="A2095" s="227">
        <v>2092</v>
      </c>
      <c r="B2095" s="530">
        <v>1034569.8401872584</v>
      </c>
      <c r="C2095" s="530">
        <v>1071721.2717013035</v>
      </c>
      <c r="D2095" s="531">
        <v>1116763.082217742</v>
      </c>
      <c r="J2095" s="659">
        <v>1016995.6686060737</v>
      </c>
      <c r="K2095" s="296"/>
      <c r="L2095" s="296"/>
      <c r="M2095" s="536">
        <v>1025903.6243034716</v>
      </c>
      <c r="N2095" s="530">
        <v>1084237.0066288495</v>
      </c>
      <c r="O2095" s="537">
        <v>1127265.6716206828</v>
      </c>
    </row>
    <row r="2096" spans="1:15">
      <c r="A2096" s="227">
        <v>2093</v>
      </c>
      <c r="B2096" s="530">
        <v>1067679.9589626009</v>
      </c>
      <c r="C2096" s="530">
        <v>1069769.3647510381</v>
      </c>
      <c r="D2096" s="531">
        <v>1102013.5544046385</v>
      </c>
      <c r="J2096" s="659">
        <v>1050105.7873814162</v>
      </c>
      <c r="K2096" s="296"/>
      <c r="L2096" s="296"/>
      <c r="M2096" s="536">
        <v>1048362.3404370296</v>
      </c>
      <c r="N2096" s="530">
        <v>1082285.0996785841</v>
      </c>
      <c r="O2096" s="537">
        <v>1112516.1438075793</v>
      </c>
    </row>
    <row r="2097" spans="1:15">
      <c r="A2097" s="227">
        <v>2094</v>
      </c>
      <c r="B2097" s="530">
        <v>1058111.7063673958</v>
      </c>
      <c r="C2097" s="530">
        <v>1087311.3442210294</v>
      </c>
      <c r="D2097" s="531">
        <v>1116248.790300498</v>
      </c>
      <c r="J2097" s="659">
        <v>1063639.0826010522</v>
      </c>
      <c r="K2097" s="296"/>
      <c r="L2097" s="296"/>
      <c r="M2097" s="536">
        <v>1072163.7544635525</v>
      </c>
      <c r="N2097" s="530">
        <v>1099827.0791485754</v>
      </c>
      <c r="O2097" s="537">
        <v>1126751.3797034388</v>
      </c>
    </row>
    <row r="2098" spans="1:15">
      <c r="A2098" s="227">
        <v>2095</v>
      </c>
      <c r="B2098" s="530">
        <v>1052643.6567972323</v>
      </c>
      <c r="C2098" s="530">
        <v>1069952.9647819183</v>
      </c>
      <c r="D2098" s="531">
        <v>1103742.5498639699</v>
      </c>
      <c r="J2098" s="659">
        <v>1035069.4852160476</v>
      </c>
      <c r="K2098" s="296"/>
      <c r="L2098" s="296"/>
      <c r="M2098" s="536">
        <v>1042183.9901889928</v>
      </c>
      <c r="N2098" s="530">
        <v>1082468.6997094643</v>
      </c>
      <c r="O2098" s="537">
        <v>1114245.1392669107</v>
      </c>
    </row>
    <row r="2099" spans="1:15">
      <c r="A2099" s="227">
        <v>2096</v>
      </c>
      <c r="B2099" s="530">
        <v>1058501.1492990695</v>
      </c>
      <c r="C2099" s="530">
        <v>1088425.8777210871</v>
      </c>
      <c r="D2099" s="531">
        <v>1109830.3891370231</v>
      </c>
      <c r="J2099" s="659">
        <v>1040926.9777178848</v>
      </c>
      <c r="K2099" s="296"/>
      <c r="L2099" s="296"/>
      <c r="M2099" s="536">
        <v>1041340.2968688075</v>
      </c>
      <c r="N2099" s="530">
        <v>1100941.6126486331</v>
      </c>
      <c r="O2099" s="537">
        <v>1120332.978539964</v>
      </c>
    </row>
    <row r="2100" spans="1:15">
      <c r="A2100" s="227">
        <v>2097</v>
      </c>
      <c r="B2100" s="530">
        <v>1049959.0187340491</v>
      </c>
      <c r="C2100" s="530">
        <v>1069846.5422070457</v>
      </c>
      <c r="D2100" s="531">
        <v>1111536.0284149647</v>
      </c>
      <c r="J2100" s="659">
        <v>1032384.8471528644</v>
      </c>
      <c r="K2100" s="296"/>
      <c r="L2100" s="296"/>
      <c r="M2100" s="536">
        <v>1028210.1146609845</v>
      </c>
      <c r="N2100" s="530">
        <v>1082362.2771345917</v>
      </c>
      <c r="O2100" s="537">
        <v>1122038.6178179055</v>
      </c>
    </row>
    <row r="2101" spans="1:15">
      <c r="A2101" s="227">
        <v>2098</v>
      </c>
      <c r="B2101" s="530">
        <v>1074150.0406296598</v>
      </c>
      <c r="C2101" s="530">
        <v>1069458.047897263</v>
      </c>
      <c r="D2101" s="531">
        <v>1093275.6110333672</v>
      </c>
      <c r="J2101" s="659">
        <v>1056575.8690484751</v>
      </c>
      <c r="K2101" s="296"/>
      <c r="L2101" s="296"/>
      <c r="M2101" s="536">
        <v>1043991.9538908349</v>
      </c>
      <c r="N2101" s="530">
        <v>1081973.782824809</v>
      </c>
      <c r="O2101" s="537">
        <v>1103778.200436308</v>
      </c>
    </row>
    <row r="2102" spans="1:15">
      <c r="A2102" s="227">
        <v>2099</v>
      </c>
      <c r="B2102" s="530">
        <v>1050511.8122630527</v>
      </c>
      <c r="C2102" s="530">
        <v>1067407.8412934961</v>
      </c>
      <c r="D2102" s="531">
        <v>1106143.71016121</v>
      </c>
      <c r="J2102" s="659">
        <v>1032937.640681868</v>
      </c>
      <c r="K2102" s="296"/>
      <c r="L2102" s="296"/>
      <c r="M2102" s="536">
        <v>1034814.458008943</v>
      </c>
      <c r="N2102" s="530">
        <v>1079923.5762210421</v>
      </c>
      <c r="O2102" s="537">
        <v>1116646.2995641509</v>
      </c>
    </row>
    <row r="2103" spans="1:15">
      <c r="A2103" s="227">
        <v>2100</v>
      </c>
      <c r="B2103" s="530">
        <v>1075439.134405945</v>
      </c>
      <c r="C2103" s="530">
        <v>1097598.7927521116</v>
      </c>
      <c r="D2103" s="531">
        <v>1101457.8074606268</v>
      </c>
      <c r="J2103" s="659">
        <v>1057864.9628247602</v>
      </c>
      <c r="K2103" s="296"/>
      <c r="L2103" s="296"/>
      <c r="M2103" s="536">
        <v>1036779.1367576983</v>
      </c>
      <c r="N2103" s="530">
        <v>1110114.5276796576</v>
      </c>
      <c r="O2103" s="537">
        <v>1111960.3968635676</v>
      </c>
    </row>
    <row r="2104" spans="1:15">
      <c r="A2104" s="227">
        <v>2101</v>
      </c>
      <c r="B2104" s="530">
        <v>1064602.6043483086</v>
      </c>
      <c r="C2104" s="530">
        <v>1071330.2487967606</v>
      </c>
      <c r="D2104" s="531">
        <v>1091369.1118048478</v>
      </c>
      <c r="J2104" s="659">
        <v>1047028.4327671239</v>
      </c>
      <c r="K2104" s="296"/>
      <c r="L2104" s="296"/>
      <c r="M2104" s="536">
        <v>1069726.2040368028</v>
      </c>
      <c r="N2104" s="530">
        <v>1083845.9837243066</v>
      </c>
      <c r="O2104" s="537">
        <v>1101871.7012077887</v>
      </c>
    </row>
    <row r="2105" spans="1:15">
      <c r="A2105" s="227">
        <v>2102</v>
      </c>
      <c r="B2105" s="530">
        <v>1054844.5234425429</v>
      </c>
      <c r="C2105" s="530">
        <v>1057072.5076224976</v>
      </c>
      <c r="D2105" s="531">
        <v>1107279.8253278374</v>
      </c>
      <c r="J2105" s="659">
        <v>1037270.3518613582</v>
      </c>
      <c r="K2105" s="296"/>
      <c r="L2105" s="296"/>
      <c r="M2105" s="536">
        <v>1037423.6964821165</v>
      </c>
      <c r="N2105" s="530">
        <v>1069588.2425500436</v>
      </c>
      <c r="O2105" s="537">
        <v>1117782.4147307782</v>
      </c>
    </row>
    <row r="2106" spans="1:15">
      <c r="A2106" s="227">
        <v>2103</v>
      </c>
      <c r="B2106" s="530">
        <v>1076938.5642056712</v>
      </c>
      <c r="C2106" s="530">
        <v>1064080.7357709997</v>
      </c>
      <c r="D2106" s="531">
        <v>1095943.2450700069</v>
      </c>
      <c r="J2106" s="659">
        <v>1059364.3926244865</v>
      </c>
      <c r="K2106" s="296"/>
      <c r="L2106" s="296"/>
      <c r="M2106" s="536">
        <v>1053454.5369143246</v>
      </c>
      <c r="N2106" s="530">
        <v>1076596.4706985457</v>
      </c>
      <c r="O2106" s="537">
        <v>1106445.8344729478</v>
      </c>
    </row>
    <row r="2107" spans="1:15">
      <c r="A2107" s="227">
        <v>2104</v>
      </c>
      <c r="B2107" s="530">
        <v>1049471.4776033806</v>
      </c>
      <c r="C2107" s="530">
        <v>1088304.1455737744</v>
      </c>
      <c r="D2107" s="531">
        <v>1106869.833741752</v>
      </c>
      <c r="J2107" s="659">
        <v>1031897.3060221957</v>
      </c>
      <c r="K2107" s="296"/>
      <c r="L2107" s="296"/>
      <c r="M2107" s="536">
        <v>1044483.728311025</v>
      </c>
      <c r="N2107" s="530">
        <v>1100819.8805013204</v>
      </c>
      <c r="O2107" s="537">
        <v>1117372.4231446928</v>
      </c>
    </row>
    <row r="2108" spans="1:15">
      <c r="A2108" s="227">
        <v>2105</v>
      </c>
      <c r="B2108" s="530">
        <v>1050206.6529194701</v>
      </c>
      <c r="C2108" s="530">
        <v>1086805.031568133</v>
      </c>
      <c r="D2108" s="531">
        <v>1125576.2132533891</v>
      </c>
      <c r="J2108" s="659">
        <v>1032632.4813382854</v>
      </c>
      <c r="K2108" s="296"/>
      <c r="L2108" s="296"/>
      <c r="M2108" s="536">
        <v>1024346.419206196</v>
      </c>
      <c r="N2108" s="530">
        <v>1099320.766495679</v>
      </c>
      <c r="O2108" s="537">
        <v>1136078.8026563299</v>
      </c>
    </row>
    <row r="2109" spans="1:15">
      <c r="A2109" s="227">
        <v>2106</v>
      </c>
      <c r="B2109" s="530">
        <v>1058111.7063673958</v>
      </c>
      <c r="C2109" s="530">
        <v>1066051.8158221957</v>
      </c>
      <c r="D2109" s="531">
        <v>1117640.6456432135</v>
      </c>
      <c r="J2109" s="659">
        <v>1066806.3310316671</v>
      </c>
      <c r="K2109" s="296"/>
      <c r="L2109" s="296"/>
      <c r="M2109" s="536">
        <v>1050577.1210188149</v>
      </c>
      <c r="N2109" s="530">
        <v>1078567.5507497417</v>
      </c>
      <c r="O2109" s="537">
        <v>1128143.2350461544</v>
      </c>
    </row>
    <row r="2110" spans="1:15">
      <c r="A2110" s="227">
        <v>2107</v>
      </c>
      <c r="B2110" s="530">
        <v>1057784.580358526</v>
      </c>
      <c r="C2110" s="530">
        <v>1053865.8392688984</v>
      </c>
      <c r="D2110" s="531">
        <v>1101575.423658455</v>
      </c>
      <c r="J2110" s="659">
        <v>1040210.4087773412</v>
      </c>
      <c r="K2110" s="296"/>
      <c r="L2110" s="296"/>
      <c r="M2110" s="536">
        <v>1024490.0865557282</v>
      </c>
      <c r="N2110" s="530">
        <v>1066381.5741964444</v>
      </c>
      <c r="O2110" s="537">
        <v>1112078.0130613958</v>
      </c>
    </row>
    <row r="2111" spans="1:15">
      <c r="A2111" s="227">
        <v>2108</v>
      </c>
      <c r="B2111" s="530">
        <v>1058111.7063673958</v>
      </c>
      <c r="C2111" s="530">
        <v>1068543.4876372491</v>
      </c>
      <c r="D2111" s="531">
        <v>1081919.1167988039</v>
      </c>
      <c r="J2111" s="659">
        <v>1064625.6356819174</v>
      </c>
      <c r="K2111" s="296"/>
      <c r="L2111" s="296"/>
      <c r="M2111" s="536">
        <v>1032379.2799387607</v>
      </c>
      <c r="N2111" s="530">
        <v>1081059.2225647951</v>
      </c>
      <c r="O2111" s="537">
        <v>1092421.7062017447</v>
      </c>
    </row>
    <row r="2112" spans="1:15">
      <c r="A2112" s="227">
        <v>2109</v>
      </c>
      <c r="B2112" s="530">
        <v>1056674.1332396681</v>
      </c>
      <c r="C2112" s="530">
        <v>1065056.6079747737</v>
      </c>
      <c r="D2112" s="531">
        <v>1098525.1521877544</v>
      </c>
      <c r="J2112" s="659">
        <v>1039099.9616584834</v>
      </c>
      <c r="K2112" s="296"/>
      <c r="L2112" s="296"/>
      <c r="M2112" s="536">
        <v>1052192.0957500006</v>
      </c>
      <c r="N2112" s="530">
        <v>1077572.3429023197</v>
      </c>
      <c r="O2112" s="537">
        <v>1109027.7415906952</v>
      </c>
    </row>
    <row r="2113" spans="1:15">
      <c r="A2113" s="227">
        <v>2110</v>
      </c>
      <c r="B2113" s="530">
        <v>1060045.457788544</v>
      </c>
      <c r="C2113" s="530">
        <v>1083215.699131639</v>
      </c>
      <c r="D2113" s="531">
        <v>1128207.4845207431</v>
      </c>
      <c r="J2113" s="659">
        <v>1042471.2862073593</v>
      </c>
      <c r="K2113" s="296"/>
      <c r="L2113" s="296"/>
      <c r="M2113" s="536">
        <v>1052540.3623149015</v>
      </c>
      <c r="N2113" s="530">
        <v>1095731.434059185</v>
      </c>
      <c r="O2113" s="537">
        <v>1138710.073923684</v>
      </c>
    </row>
    <row r="2114" spans="1:15">
      <c r="A2114" s="227">
        <v>2111</v>
      </c>
      <c r="B2114" s="530">
        <v>1064624.6081406011</v>
      </c>
      <c r="C2114" s="530">
        <v>1079324.2551757656</v>
      </c>
      <c r="D2114" s="531">
        <v>1100144.1624008149</v>
      </c>
      <c r="J2114" s="659">
        <v>1047050.4365594164</v>
      </c>
      <c r="K2114" s="296"/>
      <c r="L2114" s="296"/>
      <c r="M2114" s="536">
        <v>1032359.5934326532</v>
      </c>
      <c r="N2114" s="530">
        <v>1091839.9901033116</v>
      </c>
      <c r="O2114" s="537">
        <v>1110646.7518037558</v>
      </c>
    </row>
    <row r="2115" spans="1:15">
      <c r="A2115" s="227">
        <v>2112</v>
      </c>
      <c r="B2115" s="530">
        <v>1061993.7913598155</v>
      </c>
      <c r="C2115" s="530">
        <v>1074503.8962153208</v>
      </c>
      <c r="D2115" s="531">
        <v>1105275.7809475565</v>
      </c>
      <c r="J2115" s="659">
        <v>1044419.6197786308</v>
      </c>
      <c r="K2115" s="296"/>
      <c r="L2115" s="296"/>
      <c r="M2115" s="536">
        <v>1048034.9294935688</v>
      </c>
      <c r="N2115" s="530">
        <v>1087019.6311428668</v>
      </c>
      <c r="O2115" s="537">
        <v>1115778.3703504973</v>
      </c>
    </row>
    <row r="2116" spans="1:15">
      <c r="A2116" s="227">
        <v>2113</v>
      </c>
      <c r="B2116" s="530">
        <v>1068351.2134552859</v>
      </c>
      <c r="C2116" s="530">
        <v>1056243.6522967552</v>
      </c>
      <c r="D2116" s="531">
        <v>1095181.4997191688</v>
      </c>
      <c r="J2116" s="659">
        <v>1050777.0418741012</v>
      </c>
      <c r="K2116" s="296"/>
      <c r="L2116" s="296"/>
      <c r="M2116" s="536">
        <v>1042256.2330155584</v>
      </c>
      <c r="N2116" s="530">
        <v>1068759.3872243012</v>
      </c>
      <c r="O2116" s="537">
        <v>1105684.0891221096</v>
      </c>
    </row>
    <row r="2117" spans="1:15">
      <c r="A2117" s="227">
        <v>2114</v>
      </c>
      <c r="B2117" s="530">
        <v>1051338.5176436217</v>
      </c>
      <c r="C2117" s="530">
        <v>1080487.5931652642</v>
      </c>
      <c r="D2117" s="531">
        <v>1112607.766340924</v>
      </c>
      <c r="J2117" s="659">
        <v>1033764.3460624369</v>
      </c>
      <c r="K2117" s="296"/>
      <c r="L2117" s="296"/>
      <c r="M2117" s="536">
        <v>1034976.7597226592</v>
      </c>
      <c r="N2117" s="530">
        <v>1093003.3280928102</v>
      </c>
      <c r="O2117" s="537">
        <v>1123110.3557438648</v>
      </c>
    </row>
    <row r="2118" spans="1:15">
      <c r="A2118" s="227">
        <v>2115</v>
      </c>
      <c r="B2118" s="530">
        <v>1063087.0309299526</v>
      </c>
      <c r="C2118" s="530">
        <v>1067857.1984950693</v>
      </c>
      <c r="D2118" s="531">
        <v>1118490.8144461024</v>
      </c>
      <c r="J2118" s="659">
        <v>1045512.8593487679</v>
      </c>
      <c r="K2118" s="296"/>
      <c r="L2118" s="296"/>
      <c r="M2118" s="536">
        <v>1042158.2219714102</v>
      </c>
      <c r="N2118" s="530">
        <v>1080372.9334226153</v>
      </c>
      <c r="O2118" s="537">
        <v>1128993.4038490432</v>
      </c>
    </row>
    <row r="2119" spans="1:15">
      <c r="A2119" s="227">
        <v>2116</v>
      </c>
      <c r="B2119" s="530">
        <v>1075147.7697793127</v>
      </c>
      <c r="C2119" s="530">
        <v>1056769.226721006</v>
      </c>
      <c r="D2119" s="531">
        <v>1100179.8418962008</v>
      </c>
      <c r="J2119" s="659">
        <v>1057573.5981981279</v>
      </c>
      <c r="K2119" s="296"/>
      <c r="L2119" s="296"/>
      <c r="M2119" s="536">
        <v>1037985.0346025366</v>
      </c>
      <c r="N2119" s="530">
        <v>1069284.961648552</v>
      </c>
      <c r="O2119" s="537">
        <v>1110682.4312991416</v>
      </c>
    </row>
    <row r="2120" spans="1:15">
      <c r="A2120" s="227">
        <v>2117</v>
      </c>
      <c r="B2120" s="530">
        <v>1049151.0544304571</v>
      </c>
      <c r="C2120" s="530">
        <v>1073731.0746394934</v>
      </c>
      <c r="D2120" s="531">
        <v>1113798.1780025633</v>
      </c>
      <c r="J2120" s="659">
        <v>1031576.8828492723</v>
      </c>
      <c r="K2120" s="296"/>
      <c r="L2120" s="296"/>
      <c r="M2120" s="536">
        <v>1042572.081399573</v>
      </c>
      <c r="N2120" s="530">
        <v>1086246.8095670394</v>
      </c>
      <c r="O2120" s="537">
        <v>1124300.7674055041</v>
      </c>
    </row>
    <row r="2121" spans="1:15">
      <c r="A2121" s="227">
        <v>2118</v>
      </c>
      <c r="B2121" s="530">
        <v>1063327.5173557273</v>
      </c>
      <c r="C2121" s="530">
        <v>1059938.1823586482</v>
      </c>
      <c r="D2121" s="531">
        <v>1114924.6774321629</v>
      </c>
      <c r="J2121" s="659">
        <v>1045753.3457745425</v>
      </c>
      <c r="K2121" s="296"/>
      <c r="L2121" s="296"/>
      <c r="M2121" s="536">
        <v>1043770.9183831984</v>
      </c>
      <c r="N2121" s="530">
        <v>1072453.9172861942</v>
      </c>
      <c r="O2121" s="537">
        <v>1125427.2668351037</v>
      </c>
    </row>
    <row r="2122" spans="1:15">
      <c r="A2122" s="227">
        <v>2119</v>
      </c>
      <c r="B2122" s="530">
        <v>1050458.7401169797</v>
      </c>
      <c r="C2122" s="530">
        <v>1038326.2853563975</v>
      </c>
      <c r="D2122" s="531">
        <v>1132971.608488407</v>
      </c>
      <c r="J2122" s="659">
        <v>1032884.568535795</v>
      </c>
      <c r="K2122" s="296"/>
      <c r="L2122" s="296"/>
      <c r="M2122" s="536">
        <v>1053370.940594492</v>
      </c>
      <c r="N2122" s="530">
        <v>1050842.0202839435</v>
      </c>
      <c r="O2122" s="537">
        <v>1143474.1978913478</v>
      </c>
    </row>
    <row r="2123" spans="1:15">
      <c r="A2123" s="227">
        <v>2120</v>
      </c>
      <c r="B2123" s="530">
        <v>1045574.6865654303</v>
      </c>
      <c r="C2123" s="530">
        <v>1062347.5213166117</v>
      </c>
      <c r="D2123" s="531">
        <v>1107651.8340281951</v>
      </c>
      <c r="J2123" s="659">
        <v>1028000.5149842455</v>
      </c>
      <c r="K2123" s="296"/>
      <c r="L2123" s="296"/>
      <c r="M2123" s="536">
        <v>1065370.1838429482</v>
      </c>
      <c r="N2123" s="530">
        <v>1074863.2562441577</v>
      </c>
      <c r="O2123" s="537">
        <v>1118154.4234311359</v>
      </c>
    </row>
    <row r="2124" spans="1:15">
      <c r="A2124" s="227">
        <v>2121</v>
      </c>
      <c r="B2124" s="530">
        <v>1060328.8330341119</v>
      </c>
      <c r="C2124" s="530">
        <v>1075132.8957798348</v>
      </c>
      <c r="D2124" s="531">
        <v>1089247.282587392</v>
      </c>
      <c r="J2124" s="659">
        <v>1042754.6614529272</v>
      </c>
      <c r="K2124" s="296"/>
      <c r="L2124" s="296"/>
      <c r="M2124" s="536">
        <v>1033849.1110153458</v>
      </c>
      <c r="N2124" s="530">
        <v>1087648.6307073808</v>
      </c>
      <c r="O2124" s="537">
        <v>1099749.8719903328</v>
      </c>
    </row>
    <row r="2125" spans="1:15">
      <c r="A2125" s="227">
        <v>2122</v>
      </c>
      <c r="B2125" s="530">
        <v>1058453.7956189949</v>
      </c>
      <c r="C2125" s="530">
        <v>1068228.6022046115</v>
      </c>
      <c r="D2125" s="531">
        <v>1093751.3556601305</v>
      </c>
      <c r="J2125" s="659">
        <v>1040879.6240378101</v>
      </c>
      <c r="K2125" s="296"/>
      <c r="L2125" s="296"/>
      <c r="M2125" s="536">
        <v>1041276.1160123795</v>
      </c>
      <c r="N2125" s="530">
        <v>1080744.3371321575</v>
      </c>
      <c r="O2125" s="537">
        <v>1104253.9450630713</v>
      </c>
    </row>
    <row r="2126" spans="1:15">
      <c r="A2126" s="227">
        <v>2123</v>
      </c>
      <c r="B2126" s="530">
        <v>1053249.891516438</v>
      </c>
      <c r="C2126" s="530">
        <v>1081704.9171193915</v>
      </c>
      <c r="D2126" s="531">
        <v>1130698.9959372585</v>
      </c>
      <c r="J2126" s="659">
        <v>1035675.7199352533</v>
      </c>
      <c r="K2126" s="296"/>
      <c r="L2126" s="296"/>
      <c r="M2126" s="536">
        <v>1035720.4045053255</v>
      </c>
      <c r="N2126" s="530">
        <v>1094220.6520469375</v>
      </c>
      <c r="O2126" s="537">
        <v>1141201.5853401993</v>
      </c>
    </row>
    <row r="2127" spans="1:15">
      <c r="A2127" s="227">
        <v>2124</v>
      </c>
      <c r="B2127" s="530">
        <v>1058111.7063673958</v>
      </c>
      <c r="C2127" s="530">
        <v>1074579.0490701678</v>
      </c>
      <c r="D2127" s="531">
        <v>1109965.2846112109</v>
      </c>
      <c r="J2127" s="659">
        <v>1158403.7949571414</v>
      </c>
      <c r="K2127" s="296"/>
      <c r="L2127" s="296"/>
      <c r="M2127" s="536">
        <v>1027715.3853820409</v>
      </c>
      <c r="N2127" s="530">
        <v>1087094.7839977138</v>
      </c>
      <c r="O2127" s="537">
        <v>1120467.8740141517</v>
      </c>
    </row>
    <row r="2128" spans="1:15">
      <c r="A2128" s="227">
        <v>2125</v>
      </c>
      <c r="B2128" s="530">
        <v>1070432.3680892205</v>
      </c>
      <c r="C2128" s="530">
        <v>1071991.4550116812</v>
      </c>
      <c r="D2128" s="531">
        <v>1118049.8730928223</v>
      </c>
      <c r="J2128" s="659">
        <v>1052858.1965080358</v>
      </c>
      <c r="K2128" s="296"/>
      <c r="L2128" s="296"/>
      <c r="M2128" s="536">
        <v>1045410.1393816209</v>
      </c>
      <c r="N2128" s="530">
        <v>1084507.1899392272</v>
      </c>
      <c r="O2128" s="537">
        <v>1128552.4624957631</v>
      </c>
    </row>
    <row r="2129" spans="1:15">
      <c r="A2129" s="227">
        <v>2126</v>
      </c>
      <c r="B2129" s="530">
        <v>1066190.2550350146</v>
      </c>
      <c r="C2129" s="530">
        <v>1081424.1797618815</v>
      </c>
      <c r="D2129" s="531">
        <v>1116497.5526910338</v>
      </c>
      <c r="J2129" s="659">
        <v>1048616.0834538299</v>
      </c>
      <c r="K2129" s="296"/>
      <c r="L2129" s="296"/>
      <c r="M2129" s="536">
        <v>1027815.3488263955</v>
      </c>
      <c r="N2129" s="530">
        <v>1093939.9146894275</v>
      </c>
      <c r="O2129" s="537">
        <v>1127000.1420939746</v>
      </c>
    </row>
    <row r="2130" spans="1:15">
      <c r="A2130" s="227">
        <v>2127</v>
      </c>
      <c r="B2130" s="530">
        <v>1058111.7063673958</v>
      </c>
      <c r="C2130" s="530">
        <v>1079713.0360410772</v>
      </c>
      <c r="D2130" s="531">
        <v>1102157.0735882397</v>
      </c>
      <c r="J2130" s="659">
        <v>1149563.0926384164</v>
      </c>
      <c r="K2130" s="296"/>
      <c r="L2130" s="296"/>
      <c r="M2130" s="536">
        <v>1058230.3151474998</v>
      </c>
      <c r="N2130" s="530">
        <v>1092228.7709686232</v>
      </c>
      <c r="O2130" s="537">
        <v>1112659.6629911806</v>
      </c>
    </row>
    <row r="2131" spans="1:15">
      <c r="A2131" s="227">
        <v>2128</v>
      </c>
      <c r="B2131" s="530">
        <v>1050388.7590469013</v>
      </c>
      <c r="C2131" s="530">
        <v>1047218.9552705523</v>
      </c>
      <c r="D2131" s="531">
        <v>1100458.351107958</v>
      </c>
      <c r="J2131" s="659">
        <v>1032814.5874657165</v>
      </c>
      <c r="K2131" s="296"/>
      <c r="L2131" s="296"/>
      <c r="M2131" s="536">
        <v>1033983.6996579382</v>
      </c>
      <c r="N2131" s="530">
        <v>1059734.6901980983</v>
      </c>
      <c r="O2131" s="537">
        <v>1110960.9405108988</v>
      </c>
    </row>
    <row r="2132" spans="1:15">
      <c r="A2132" s="227">
        <v>2129</v>
      </c>
      <c r="B2132" s="530">
        <v>1058111.7063673958</v>
      </c>
      <c r="C2132" s="530">
        <v>1078253.1321627139</v>
      </c>
      <c r="D2132" s="531">
        <v>1116983.2106136654</v>
      </c>
      <c r="J2132" s="659">
        <v>1068324.2019960361</v>
      </c>
      <c r="K2132" s="296"/>
      <c r="L2132" s="296"/>
      <c r="M2132" s="536">
        <v>1043079.6057243926</v>
      </c>
      <c r="N2132" s="530">
        <v>1090768.8670902599</v>
      </c>
      <c r="O2132" s="537">
        <v>1127485.8000166062</v>
      </c>
    </row>
    <row r="2133" spans="1:15">
      <c r="A2133" s="227">
        <v>2130</v>
      </c>
      <c r="B2133" s="530">
        <v>1057648.0580572626</v>
      </c>
      <c r="C2133" s="530">
        <v>1086588.3777437403</v>
      </c>
      <c r="D2133" s="531">
        <v>1128127.4463722331</v>
      </c>
      <c r="J2133" s="659">
        <v>1040073.8864760778</v>
      </c>
      <c r="K2133" s="296"/>
      <c r="L2133" s="296"/>
      <c r="M2133" s="536">
        <v>1044643.5398462652</v>
      </c>
      <c r="N2133" s="530">
        <v>1099104.1126712863</v>
      </c>
      <c r="O2133" s="537">
        <v>1138630.0357751739</v>
      </c>
    </row>
    <row r="2134" spans="1:15">
      <c r="A2134" s="227">
        <v>2131</v>
      </c>
      <c r="B2134" s="530">
        <v>1058111.7063673958</v>
      </c>
      <c r="C2134" s="530">
        <v>1068691.1042821915</v>
      </c>
      <c r="D2134" s="531">
        <v>1115262.8851522112</v>
      </c>
      <c r="J2134" s="659">
        <v>1072079.5856605077</v>
      </c>
      <c r="K2134" s="296"/>
      <c r="L2134" s="296"/>
      <c r="M2134" s="536">
        <v>1040273.3917864842</v>
      </c>
      <c r="N2134" s="530">
        <v>1081206.8392097375</v>
      </c>
      <c r="O2134" s="537">
        <v>1125765.474555152</v>
      </c>
    </row>
    <row r="2135" spans="1:15">
      <c r="A2135" s="227">
        <v>2132</v>
      </c>
      <c r="B2135" s="530">
        <v>1056239.4402599186</v>
      </c>
      <c r="C2135" s="530">
        <v>1066526.8701690421</v>
      </c>
      <c r="D2135" s="531">
        <v>1089445.6445690913</v>
      </c>
      <c r="J2135" s="659">
        <v>1038665.2686787338</v>
      </c>
      <c r="K2135" s="296"/>
      <c r="L2135" s="296"/>
      <c r="M2135" s="536">
        <v>1066480.6570392903</v>
      </c>
      <c r="N2135" s="530">
        <v>1079042.6050965881</v>
      </c>
      <c r="O2135" s="537">
        <v>1099948.2339720321</v>
      </c>
    </row>
    <row r="2136" spans="1:15">
      <c r="A2136" s="227">
        <v>2133</v>
      </c>
      <c r="B2136" s="530">
        <v>1057952.8068153162</v>
      </c>
      <c r="C2136" s="530">
        <v>1067037.4398181352</v>
      </c>
      <c r="D2136" s="531">
        <v>1117074.7372284832</v>
      </c>
      <c r="J2136" s="659">
        <v>1040378.6352341315</v>
      </c>
      <c r="K2136" s="296"/>
      <c r="L2136" s="296"/>
      <c r="M2136" s="536">
        <v>1048296.0845193688</v>
      </c>
      <c r="N2136" s="530">
        <v>1079553.1747456812</v>
      </c>
      <c r="O2136" s="537">
        <v>1127577.326631424</v>
      </c>
    </row>
    <row r="2137" spans="1:15">
      <c r="A2137" s="227">
        <v>2134</v>
      </c>
      <c r="B2137" s="530">
        <v>1071008.7198427566</v>
      </c>
      <c r="C2137" s="530">
        <v>1072113.3494101451</v>
      </c>
      <c r="D2137" s="531">
        <v>1079745.4039010655</v>
      </c>
      <c r="J2137" s="659">
        <v>1053434.5482615719</v>
      </c>
      <c r="K2137" s="296"/>
      <c r="L2137" s="296"/>
      <c r="M2137" s="536">
        <v>1046211.7484067406</v>
      </c>
      <c r="N2137" s="530">
        <v>1084629.0843376911</v>
      </c>
      <c r="O2137" s="537">
        <v>1090247.9933040063</v>
      </c>
    </row>
    <row r="2138" spans="1:15">
      <c r="A2138" s="227">
        <v>2135</v>
      </c>
      <c r="B2138" s="530">
        <v>1058111.7063673958</v>
      </c>
      <c r="C2138" s="530">
        <v>1080463.701872777</v>
      </c>
      <c r="D2138" s="531">
        <v>1108730.282330242</v>
      </c>
      <c r="J2138" s="659">
        <v>1064993.3833925233</v>
      </c>
      <c r="K2138" s="296"/>
      <c r="L2138" s="296"/>
      <c r="M2138" s="536">
        <v>1059366.1147745184</v>
      </c>
      <c r="N2138" s="530">
        <v>1092979.436800323</v>
      </c>
      <c r="O2138" s="537">
        <v>1119232.8717331828</v>
      </c>
    </row>
    <row r="2139" spans="1:15">
      <c r="A2139" s="227">
        <v>2136</v>
      </c>
      <c r="B2139" s="530">
        <v>1058111.7063673958</v>
      </c>
      <c r="C2139" s="530">
        <v>1092124.2605842147</v>
      </c>
      <c r="D2139" s="531">
        <v>1105630.4284182813</v>
      </c>
      <c r="J2139" s="659">
        <v>1188373.5898349253</v>
      </c>
      <c r="K2139" s="296"/>
      <c r="L2139" s="296"/>
      <c r="M2139" s="536">
        <v>1067922.6561342294</v>
      </c>
      <c r="N2139" s="530">
        <v>1104639.9955117607</v>
      </c>
      <c r="O2139" s="537">
        <v>1116133.0178212221</v>
      </c>
    </row>
    <row r="2140" spans="1:15">
      <c r="A2140" s="227">
        <v>2137</v>
      </c>
      <c r="B2140" s="530">
        <v>1052891.8903851756</v>
      </c>
      <c r="C2140" s="530">
        <v>1083355.8933569302</v>
      </c>
      <c r="D2140" s="531">
        <v>1124732.8643397479</v>
      </c>
      <c r="J2140" s="659">
        <v>1035317.7188039909</v>
      </c>
      <c r="K2140" s="296"/>
      <c r="L2140" s="296"/>
      <c r="M2140" s="536">
        <v>1034330.9521968659</v>
      </c>
      <c r="N2140" s="530">
        <v>1095871.6282844762</v>
      </c>
      <c r="O2140" s="537">
        <v>1135235.4537426888</v>
      </c>
    </row>
    <row r="2141" spans="1:15">
      <c r="A2141" s="227">
        <v>2138</v>
      </c>
      <c r="B2141" s="530">
        <v>1053944.5892198731</v>
      </c>
      <c r="C2141" s="530">
        <v>1088643.5117911876</v>
      </c>
      <c r="D2141" s="531">
        <v>1098470.0999457471</v>
      </c>
      <c r="J2141" s="659">
        <v>1036370.4176386883</v>
      </c>
      <c r="K2141" s="296"/>
      <c r="L2141" s="296"/>
      <c r="M2141" s="536">
        <v>1033166.279662255</v>
      </c>
      <c r="N2141" s="530">
        <v>1101159.2467187336</v>
      </c>
      <c r="O2141" s="537">
        <v>1108972.6893486879</v>
      </c>
    </row>
    <row r="2142" spans="1:15">
      <c r="A2142" s="227">
        <v>2139</v>
      </c>
      <c r="B2142" s="530">
        <v>1058111.7063673958</v>
      </c>
      <c r="C2142" s="530">
        <v>1083797.5199254605</v>
      </c>
      <c r="D2142" s="531">
        <v>1139866.0933778761</v>
      </c>
      <c r="J2142" s="659">
        <v>1077645.7495684079</v>
      </c>
      <c r="K2142" s="296"/>
      <c r="L2142" s="296"/>
      <c r="M2142" s="536">
        <v>1042274.5377010473</v>
      </c>
      <c r="N2142" s="530">
        <v>1096313.2548530065</v>
      </c>
      <c r="O2142" s="537">
        <v>1150368.6827808169</v>
      </c>
    </row>
    <row r="2143" spans="1:15">
      <c r="A2143" s="227">
        <v>2140</v>
      </c>
      <c r="B2143" s="530">
        <v>1053263.8737972646</v>
      </c>
      <c r="C2143" s="530">
        <v>1079944.2172580101</v>
      </c>
      <c r="D2143" s="531">
        <v>1127599.84845837</v>
      </c>
      <c r="J2143" s="659">
        <v>1035689.7022160799</v>
      </c>
      <c r="K2143" s="296"/>
      <c r="L2143" s="296"/>
      <c r="M2143" s="536">
        <v>1027146.6413165851</v>
      </c>
      <c r="N2143" s="530">
        <v>1092459.9521855561</v>
      </c>
      <c r="O2143" s="537">
        <v>1138102.4378613108</v>
      </c>
    </row>
    <row r="2144" spans="1:15">
      <c r="A2144" s="227">
        <v>2141</v>
      </c>
      <c r="B2144" s="530">
        <v>1050447.8832866657</v>
      </c>
      <c r="C2144" s="530">
        <v>1088818.9111495758</v>
      </c>
      <c r="D2144" s="531">
        <v>1105425.8254483049</v>
      </c>
      <c r="J2144" s="659">
        <v>1032873.7117054808</v>
      </c>
      <c r="K2144" s="296"/>
      <c r="L2144" s="296"/>
      <c r="M2144" s="536">
        <v>1033693.6435371925</v>
      </c>
      <c r="N2144" s="530">
        <v>1101334.6460771218</v>
      </c>
      <c r="O2144" s="537">
        <v>1115928.4148512457</v>
      </c>
    </row>
    <row r="2145" spans="1:15">
      <c r="A2145" s="227">
        <v>2142</v>
      </c>
      <c r="B2145" s="530">
        <v>1042974.2661230294</v>
      </c>
      <c r="C2145" s="530">
        <v>1067196.0556630956</v>
      </c>
      <c r="D2145" s="531">
        <v>1109877.1476476907</v>
      </c>
      <c r="J2145" s="659">
        <v>1025400.0945418447</v>
      </c>
      <c r="K2145" s="296"/>
      <c r="L2145" s="296"/>
      <c r="M2145" s="536">
        <v>1035419.5123073494</v>
      </c>
      <c r="N2145" s="530">
        <v>1079711.7905906416</v>
      </c>
      <c r="O2145" s="537">
        <v>1120379.7370506315</v>
      </c>
    </row>
    <row r="2146" spans="1:15">
      <c r="A2146" s="227">
        <v>2143</v>
      </c>
      <c r="B2146" s="530">
        <v>1059970.0874543658</v>
      </c>
      <c r="C2146" s="530">
        <v>1091353.7707640023</v>
      </c>
      <c r="D2146" s="531">
        <v>1102354.9699970153</v>
      </c>
      <c r="J2146" s="659">
        <v>1042395.9158731811</v>
      </c>
      <c r="K2146" s="296"/>
      <c r="L2146" s="296"/>
      <c r="M2146" s="536">
        <v>1052668.1169748541</v>
      </c>
      <c r="N2146" s="530">
        <v>1103869.5056915483</v>
      </c>
      <c r="O2146" s="537">
        <v>1112857.5593999561</v>
      </c>
    </row>
    <row r="2147" spans="1:15">
      <c r="A2147" s="227">
        <v>2144</v>
      </c>
      <c r="B2147" s="530">
        <v>1055167.4624239642</v>
      </c>
      <c r="C2147" s="530">
        <v>1057714.0287233794</v>
      </c>
      <c r="D2147" s="531">
        <v>1108682.870111821</v>
      </c>
      <c r="J2147" s="659">
        <v>1037593.2908427794</v>
      </c>
      <c r="K2147" s="296"/>
      <c r="L2147" s="296"/>
      <c r="M2147" s="536">
        <v>1028568.3466872758</v>
      </c>
      <c r="N2147" s="530">
        <v>1070229.7636509254</v>
      </c>
      <c r="O2147" s="537">
        <v>1119185.4595147618</v>
      </c>
    </row>
    <row r="2148" spans="1:15">
      <c r="A2148" s="227">
        <v>2145</v>
      </c>
      <c r="B2148" s="530">
        <v>1067610.113323078</v>
      </c>
      <c r="C2148" s="530">
        <v>1067168.8643297306</v>
      </c>
      <c r="D2148" s="531">
        <v>1091019.2150907924</v>
      </c>
      <c r="J2148" s="659">
        <v>1050035.9417418933</v>
      </c>
      <c r="K2148" s="296"/>
      <c r="L2148" s="296"/>
      <c r="M2148" s="536">
        <v>1048372.2255393934</v>
      </c>
      <c r="N2148" s="530">
        <v>1079684.5992572766</v>
      </c>
      <c r="O2148" s="537">
        <v>1101521.8044937332</v>
      </c>
    </row>
    <row r="2149" spans="1:15">
      <c r="A2149" s="227">
        <v>2146</v>
      </c>
      <c r="B2149" s="530">
        <v>1045298.8504429727</v>
      </c>
      <c r="C2149" s="530">
        <v>1083809.2873730536</v>
      </c>
      <c r="D2149" s="531">
        <v>1102835.4103758247</v>
      </c>
      <c r="J2149" s="659">
        <v>1027724.678861788</v>
      </c>
      <c r="K2149" s="296"/>
      <c r="L2149" s="296"/>
      <c r="M2149" s="536">
        <v>1035811.1210714484</v>
      </c>
      <c r="N2149" s="530">
        <v>1096325.0223005996</v>
      </c>
      <c r="O2149" s="537">
        <v>1113337.9997787655</v>
      </c>
    </row>
    <row r="2150" spans="1:15">
      <c r="A2150" s="227">
        <v>2147</v>
      </c>
      <c r="B2150" s="530">
        <v>1053117.3329468265</v>
      </c>
      <c r="C2150" s="530">
        <v>1076096.4249033704</v>
      </c>
      <c r="D2150" s="531">
        <v>1113445.1758845672</v>
      </c>
      <c r="J2150" s="659">
        <v>1035543.1613656417</v>
      </c>
      <c r="K2150" s="296"/>
      <c r="L2150" s="296"/>
      <c r="M2150" s="536">
        <v>1041179.9091772093</v>
      </c>
      <c r="N2150" s="530">
        <v>1088612.1598309164</v>
      </c>
      <c r="O2150" s="537">
        <v>1123947.765287508</v>
      </c>
    </row>
    <row r="2151" spans="1:15">
      <c r="A2151" s="227">
        <v>2148</v>
      </c>
      <c r="B2151" s="530">
        <v>1049375.5261891622</v>
      </c>
      <c r="C2151" s="530">
        <v>1061361.3209298032</v>
      </c>
      <c r="D2151" s="531">
        <v>1104111.3831439135</v>
      </c>
      <c r="J2151" s="659">
        <v>1031801.3546079774</v>
      </c>
      <c r="K2151" s="296"/>
      <c r="L2151" s="296"/>
      <c r="M2151" s="536">
        <v>1046227.5964831922</v>
      </c>
      <c r="N2151" s="530">
        <v>1073877.0558573492</v>
      </c>
      <c r="O2151" s="537">
        <v>1114613.9725468543</v>
      </c>
    </row>
    <row r="2152" spans="1:15">
      <c r="A2152" s="227">
        <v>2149</v>
      </c>
      <c r="B2152" s="530">
        <v>1062205.205519892</v>
      </c>
      <c r="C2152" s="530">
        <v>1101845.3027233621</v>
      </c>
      <c r="D2152" s="531">
        <v>1098522.2138451291</v>
      </c>
      <c r="J2152" s="659">
        <v>1044631.0339387073</v>
      </c>
      <c r="K2152" s="296"/>
      <c r="L2152" s="296"/>
      <c r="M2152" s="536">
        <v>1034542.3229535331</v>
      </c>
      <c r="N2152" s="530">
        <v>1114361.0376509081</v>
      </c>
      <c r="O2152" s="537">
        <v>1109024.8032480699</v>
      </c>
    </row>
    <row r="2153" spans="1:15">
      <c r="A2153" s="227">
        <v>2150</v>
      </c>
      <c r="B2153" s="530">
        <v>1048368.0351075522</v>
      </c>
      <c r="C2153" s="530">
        <v>1069499.8375574325</v>
      </c>
      <c r="D2153" s="531">
        <v>1100568.1460432413</v>
      </c>
      <c r="J2153" s="659">
        <v>1030793.8635263675</v>
      </c>
      <c r="K2153" s="296"/>
      <c r="L2153" s="296"/>
      <c r="M2153" s="536">
        <v>1026809.8498956768</v>
      </c>
      <c r="N2153" s="530">
        <v>1082015.5724849785</v>
      </c>
      <c r="O2153" s="537">
        <v>1111070.7354461821</v>
      </c>
    </row>
    <row r="2154" spans="1:15">
      <c r="A2154" s="227">
        <v>2151</v>
      </c>
      <c r="B2154" s="530">
        <v>1058111.7063673958</v>
      </c>
      <c r="C2154" s="530">
        <v>1067519.0063017369</v>
      </c>
      <c r="D2154" s="531">
        <v>1111321.6309408231</v>
      </c>
      <c r="J2154" s="659">
        <v>1072629.2804144465</v>
      </c>
      <c r="K2154" s="296"/>
      <c r="L2154" s="296"/>
      <c r="M2154" s="536">
        <v>1036738.2513466785</v>
      </c>
      <c r="N2154" s="530">
        <v>1080034.7412292829</v>
      </c>
      <c r="O2154" s="537">
        <v>1121824.2203437639</v>
      </c>
    </row>
    <row r="2155" spans="1:15">
      <c r="A2155" s="227">
        <v>2152</v>
      </c>
      <c r="B2155" s="530">
        <v>1058340.2789293767</v>
      </c>
      <c r="C2155" s="530">
        <v>1076307.8663937801</v>
      </c>
      <c r="D2155" s="531">
        <v>1099315.2843726403</v>
      </c>
      <c r="J2155" s="659">
        <v>1040766.107348192</v>
      </c>
      <c r="K2155" s="296"/>
      <c r="L2155" s="296"/>
      <c r="M2155" s="536">
        <v>1033029.6776566327</v>
      </c>
      <c r="N2155" s="530">
        <v>1088823.6013213261</v>
      </c>
      <c r="O2155" s="537">
        <v>1109817.8737755811</v>
      </c>
    </row>
    <row r="2156" spans="1:15">
      <c r="A2156" s="227">
        <v>2153</v>
      </c>
      <c r="B2156" s="530">
        <v>1072706.429471032</v>
      </c>
      <c r="C2156" s="530">
        <v>1083342.7201767645</v>
      </c>
      <c r="D2156" s="531">
        <v>1084646.5455776204</v>
      </c>
      <c r="J2156" s="659">
        <v>1055132.2578898473</v>
      </c>
      <c r="K2156" s="296"/>
      <c r="L2156" s="296"/>
      <c r="M2156" s="536">
        <v>1044259.5099442811</v>
      </c>
      <c r="N2156" s="530">
        <v>1095858.4551043105</v>
      </c>
      <c r="O2156" s="537">
        <v>1095149.1349805612</v>
      </c>
    </row>
    <row r="2157" spans="1:15">
      <c r="A2157" s="227">
        <v>2154</v>
      </c>
      <c r="B2157" s="530">
        <v>1058111.7063673958</v>
      </c>
      <c r="C2157" s="530">
        <v>1059254.344855478</v>
      </c>
      <c r="D2157" s="531">
        <v>1094749.4685141987</v>
      </c>
      <c r="J2157" s="659">
        <v>1070776.4924449464</v>
      </c>
      <c r="K2157" s="296"/>
      <c r="L2157" s="296"/>
      <c r="M2157" s="536">
        <v>1046899.5305906001</v>
      </c>
      <c r="N2157" s="530">
        <v>1071770.079783024</v>
      </c>
      <c r="O2157" s="537">
        <v>1105252.0579171395</v>
      </c>
    </row>
    <row r="2158" spans="1:15">
      <c r="A2158" s="227">
        <v>2155</v>
      </c>
      <c r="B2158" s="530">
        <v>1076268.815641931</v>
      </c>
      <c r="C2158" s="530">
        <v>1057545.6499855686</v>
      </c>
      <c r="D2158" s="531">
        <v>1090453.2744417791</v>
      </c>
      <c r="J2158" s="659">
        <v>1058694.6440607463</v>
      </c>
      <c r="K2158" s="296"/>
      <c r="L2158" s="296"/>
      <c r="M2158" s="536">
        <v>1031084.3196024615</v>
      </c>
      <c r="N2158" s="530">
        <v>1070061.3849131146</v>
      </c>
      <c r="O2158" s="537">
        <v>1100955.8638447199</v>
      </c>
    </row>
    <row r="2159" spans="1:15">
      <c r="A2159" s="227">
        <v>2156</v>
      </c>
      <c r="B2159" s="530">
        <v>1048042.2776394032</v>
      </c>
      <c r="C2159" s="530">
        <v>1052469.2416927582</v>
      </c>
      <c r="D2159" s="531">
        <v>1094094.2499848742</v>
      </c>
      <c r="J2159" s="659">
        <v>1030468.1060582185</v>
      </c>
      <c r="K2159" s="296"/>
      <c r="L2159" s="296"/>
      <c r="M2159" s="536">
        <v>1060761.1819330917</v>
      </c>
      <c r="N2159" s="530">
        <v>1064984.9766203042</v>
      </c>
      <c r="O2159" s="537">
        <v>1104596.839387815</v>
      </c>
    </row>
    <row r="2160" spans="1:15">
      <c r="A2160" s="227">
        <v>2157</v>
      </c>
      <c r="B2160" s="530">
        <v>1048324.0854628064</v>
      </c>
      <c r="C2160" s="530">
        <v>1061706.4376499762</v>
      </c>
      <c r="D2160" s="531">
        <v>1125086.7484004044</v>
      </c>
      <c r="J2160" s="659">
        <v>1030749.9138816217</v>
      </c>
      <c r="K2160" s="296"/>
      <c r="L2160" s="296"/>
      <c r="M2160" s="536">
        <v>1040851.7236105086</v>
      </c>
      <c r="N2160" s="530">
        <v>1074222.1725775222</v>
      </c>
      <c r="O2160" s="537">
        <v>1135589.3378033452</v>
      </c>
    </row>
    <row r="2161" spans="1:15">
      <c r="A2161" s="227">
        <v>2158</v>
      </c>
      <c r="B2161" s="530">
        <v>1071027.4228169369</v>
      </c>
      <c r="C2161" s="530">
        <v>1091746.9499579894</v>
      </c>
      <c r="D2161" s="531">
        <v>1093951.2444868642</v>
      </c>
      <c r="J2161" s="659">
        <v>1053453.2512357521</v>
      </c>
      <c r="K2161" s="296"/>
      <c r="L2161" s="296"/>
      <c r="M2161" s="536">
        <v>1052275.0608645757</v>
      </c>
      <c r="N2161" s="530">
        <v>1104262.6848855354</v>
      </c>
      <c r="O2161" s="537">
        <v>1104453.833889805</v>
      </c>
    </row>
    <row r="2162" spans="1:15">
      <c r="A2162" s="227">
        <v>2159</v>
      </c>
      <c r="B2162" s="530">
        <v>1053610.9335472791</v>
      </c>
      <c r="C2162" s="530">
        <v>1079237.7928572961</v>
      </c>
      <c r="D2162" s="531">
        <v>1124633.2114417283</v>
      </c>
      <c r="J2162" s="659">
        <v>1036036.7619660944</v>
      </c>
      <c r="K2162" s="296"/>
      <c r="L2162" s="296"/>
      <c r="M2162" s="536">
        <v>1057340.0326093906</v>
      </c>
      <c r="N2162" s="530">
        <v>1091753.5277848421</v>
      </c>
      <c r="O2162" s="537">
        <v>1135135.8008446691</v>
      </c>
    </row>
    <row r="2163" spans="1:15">
      <c r="A2163" s="227">
        <v>2160</v>
      </c>
      <c r="B2163" s="530">
        <v>1062519.0431692123</v>
      </c>
      <c r="C2163" s="530">
        <v>1082059.6611619308</v>
      </c>
      <c r="D2163" s="531">
        <v>1102774.1209223282</v>
      </c>
      <c r="J2163" s="659">
        <v>1044944.8715880276</v>
      </c>
      <c r="K2163" s="296"/>
      <c r="L2163" s="296"/>
      <c r="M2163" s="536">
        <v>1051894.890323713</v>
      </c>
      <c r="N2163" s="530">
        <v>1094575.3960894768</v>
      </c>
      <c r="O2163" s="537">
        <v>1113276.710325269</v>
      </c>
    </row>
    <row r="2164" spans="1:15">
      <c r="A2164" s="227">
        <v>2161</v>
      </c>
      <c r="B2164" s="530">
        <v>1058493.8261793265</v>
      </c>
      <c r="C2164" s="530">
        <v>1108716.2628767597</v>
      </c>
      <c r="D2164" s="531">
        <v>1104839.8885322616</v>
      </c>
      <c r="J2164" s="659">
        <v>1040919.6545981418</v>
      </c>
      <c r="K2164" s="296"/>
      <c r="L2164" s="296"/>
      <c r="M2164" s="536">
        <v>1035911.6246871563</v>
      </c>
      <c r="N2164" s="530">
        <v>1121231.9978043057</v>
      </c>
      <c r="O2164" s="537">
        <v>1115342.4779352024</v>
      </c>
    </row>
    <row r="2165" spans="1:15">
      <c r="A2165" s="227">
        <v>2162</v>
      </c>
      <c r="B2165" s="530">
        <v>1034190.0281806737</v>
      </c>
      <c r="C2165" s="530">
        <v>1084691.3926686447</v>
      </c>
      <c r="D2165" s="531">
        <v>1141763.5039473202</v>
      </c>
      <c r="J2165" s="659">
        <v>1016615.856599489</v>
      </c>
      <c r="K2165" s="296"/>
      <c r="L2165" s="296"/>
      <c r="M2165" s="536">
        <v>1035977.1708427393</v>
      </c>
      <c r="N2165" s="530">
        <v>1097207.1275961907</v>
      </c>
      <c r="O2165" s="537">
        <v>1152266.093350261</v>
      </c>
    </row>
    <row r="2166" spans="1:15">
      <c r="A2166" s="227">
        <v>2163</v>
      </c>
      <c r="B2166" s="530">
        <v>1032166.3092928512</v>
      </c>
      <c r="C2166" s="530">
        <v>1073404.9367417668</v>
      </c>
      <c r="D2166" s="531">
        <v>1117443.9142537941</v>
      </c>
      <c r="J2166" s="659">
        <v>1014592.1377116665</v>
      </c>
      <c r="K2166" s="296"/>
      <c r="L2166" s="296"/>
      <c r="M2166" s="536">
        <v>1071158.3153251812</v>
      </c>
      <c r="N2166" s="530">
        <v>1085920.6716693128</v>
      </c>
      <c r="O2166" s="537">
        <v>1127946.5036567349</v>
      </c>
    </row>
    <row r="2167" spans="1:15">
      <c r="A2167" s="227">
        <v>2164</v>
      </c>
      <c r="B2167" s="530">
        <v>1055400.2073313657</v>
      </c>
      <c r="C2167" s="530">
        <v>1090503.3464477968</v>
      </c>
      <c r="D2167" s="531">
        <v>1109051.9946750174</v>
      </c>
      <c r="J2167" s="659">
        <v>1037826.0357501809</v>
      </c>
      <c r="K2167" s="296"/>
      <c r="L2167" s="296"/>
      <c r="M2167" s="536">
        <v>1056981.0394890336</v>
      </c>
      <c r="N2167" s="530">
        <v>1103019.0813753428</v>
      </c>
      <c r="O2167" s="537">
        <v>1119554.5840779583</v>
      </c>
    </row>
    <row r="2168" spans="1:15">
      <c r="A2168" s="227">
        <v>2165</v>
      </c>
      <c r="B2168" s="530">
        <v>1055309.2348492716</v>
      </c>
      <c r="C2168" s="530">
        <v>1071851.8140375107</v>
      </c>
      <c r="D2168" s="531">
        <v>1117173.8338902518</v>
      </c>
      <c r="J2168" s="659">
        <v>1037735.0632680869</v>
      </c>
      <c r="K2168" s="296"/>
      <c r="L2168" s="296"/>
      <c r="M2168" s="536">
        <v>1042877.9627828718</v>
      </c>
      <c r="N2168" s="530">
        <v>1084367.5489650567</v>
      </c>
      <c r="O2168" s="537">
        <v>1127676.4232931926</v>
      </c>
    </row>
    <row r="2169" spans="1:15">
      <c r="A2169" s="227">
        <v>2166</v>
      </c>
      <c r="B2169" s="530">
        <v>1033457.5623405064</v>
      </c>
      <c r="C2169" s="530">
        <v>1077776.5815253095</v>
      </c>
      <c r="D2169" s="531">
        <v>1104721.0793105918</v>
      </c>
      <c r="J2169" s="659">
        <v>1015883.3907593216</v>
      </c>
      <c r="K2169" s="296"/>
      <c r="L2169" s="296"/>
      <c r="M2169" s="536">
        <v>1054114.3551999601</v>
      </c>
      <c r="N2169" s="530">
        <v>1090292.3164528555</v>
      </c>
      <c r="O2169" s="537">
        <v>1115223.6687135326</v>
      </c>
    </row>
    <row r="2170" spans="1:15">
      <c r="A2170" s="227">
        <v>2167</v>
      </c>
      <c r="B2170" s="530">
        <v>1069360.5105855407</v>
      </c>
      <c r="C2170" s="530">
        <v>1080777.6706302937</v>
      </c>
      <c r="D2170" s="531">
        <v>1101622.2887165786</v>
      </c>
      <c r="J2170" s="659">
        <v>1051786.3390043559</v>
      </c>
      <c r="K2170" s="296"/>
      <c r="L2170" s="296"/>
      <c r="M2170" s="536">
        <v>1044308.3624505699</v>
      </c>
      <c r="N2170" s="530">
        <v>1093293.4055578397</v>
      </c>
      <c r="O2170" s="537">
        <v>1112124.8781195194</v>
      </c>
    </row>
    <row r="2171" spans="1:15">
      <c r="A2171" s="227">
        <v>2168</v>
      </c>
      <c r="B2171" s="530">
        <v>1054095.1903246625</v>
      </c>
      <c r="C2171" s="530">
        <v>1079572.5118200833</v>
      </c>
      <c r="D2171" s="531">
        <v>1109001.9507983772</v>
      </c>
      <c r="J2171" s="659">
        <v>1036521.0187434778</v>
      </c>
      <c r="K2171" s="296"/>
      <c r="L2171" s="296"/>
      <c r="M2171" s="536">
        <v>1037242.7671179704</v>
      </c>
      <c r="N2171" s="530">
        <v>1092088.2467476293</v>
      </c>
      <c r="O2171" s="537">
        <v>1119504.540201318</v>
      </c>
    </row>
    <row r="2172" spans="1:15">
      <c r="A2172" s="227">
        <v>2169</v>
      </c>
      <c r="B2172" s="530">
        <v>1052835.0801754293</v>
      </c>
      <c r="C2172" s="530">
        <v>1072001.5163921069</v>
      </c>
      <c r="D2172" s="531">
        <v>1104490.8709350775</v>
      </c>
      <c r="J2172" s="659">
        <v>1035260.9085942446</v>
      </c>
      <c r="K2172" s="296"/>
      <c r="L2172" s="296"/>
      <c r="M2172" s="536">
        <v>1032649.8693410739</v>
      </c>
      <c r="N2172" s="530">
        <v>1084517.2513196529</v>
      </c>
      <c r="O2172" s="537">
        <v>1114993.4603380184</v>
      </c>
    </row>
    <row r="2173" spans="1:15">
      <c r="A2173" s="227">
        <v>2170</v>
      </c>
      <c r="B2173" s="530">
        <v>1058111.7063673958</v>
      </c>
      <c r="C2173" s="530">
        <v>1062029.2219543753</v>
      </c>
      <c r="D2173" s="531">
        <v>1085691.3506475159</v>
      </c>
      <c r="J2173" s="659">
        <v>1078061.8044930701</v>
      </c>
      <c r="K2173" s="296"/>
      <c r="L2173" s="296"/>
      <c r="M2173" s="536">
        <v>1047434.4873075759</v>
      </c>
      <c r="N2173" s="530">
        <v>1074544.9568819213</v>
      </c>
      <c r="O2173" s="537">
        <v>1096193.9400504567</v>
      </c>
    </row>
    <row r="2174" spans="1:15">
      <c r="A2174" s="227">
        <v>2171</v>
      </c>
      <c r="B2174" s="530">
        <v>1053751.1112328477</v>
      </c>
      <c r="C2174" s="530">
        <v>1082929.2475081082</v>
      </c>
      <c r="D2174" s="531">
        <v>1116051.9665788147</v>
      </c>
      <c r="J2174" s="659">
        <v>1036176.9396516629</v>
      </c>
      <c r="K2174" s="296"/>
      <c r="L2174" s="296"/>
      <c r="M2174" s="536">
        <v>1048099.8804896569</v>
      </c>
      <c r="N2174" s="530">
        <v>1095444.9824356542</v>
      </c>
      <c r="O2174" s="537">
        <v>1126554.5559817555</v>
      </c>
    </row>
    <row r="2175" spans="1:15">
      <c r="A2175" s="227">
        <v>2172</v>
      </c>
      <c r="B2175" s="530">
        <v>1052741.2758131961</v>
      </c>
      <c r="C2175" s="530">
        <v>1087659.6162910694</v>
      </c>
      <c r="D2175" s="531">
        <v>1096278.6500851589</v>
      </c>
      <c r="J2175" s="659">
        <v>1035167.1042320114</v>
      </c>
      <c r="K2175" s="296"/>
      <c r="L2175" s="296"/>
      <c r="M2175" s="536">
        <v>1064476.9718183102</v>
      </c>
      <c r="N2175" s="530">
        <v>1100175.3512186154</v>
      </c>
      <c r="O2175" s="537">
        <v>1106781.2394880997</v>
      </c>
    </row>
    <row r="2176" spans="1:15">
      <c r="A2176" s="227">
        <v>2173</v>
      </c>
      <c r="B2176" s="530">
        <v>1053974.9044258215</v>
      </c>
      <c r="C2176" s="530">
        <v>1090948.2451333883</v>
      </c>
      <c r="D2176" s="531">
        <v>1104475.990068408</v>
      </c>
      <c r="J2176" s="659">
        <v>1036400.7328446368</v>
      </c>
      <c r="K2176" s="296"/>
      <c r="L2176" s="296"/>
      <c r="M2176" s="536">
        <v>1061223.5453284176</v>
      </c>
      <c r="N2176" s="530">
        <v>1103463.9800609343</v>
      </c>
      <c r="O2176" s="537">
        <v>1114978.5794713488</v>
      </c>
    </row>
    <row r="2177" spans="1:15">
      <c r="A2177" s="227">
        <v>2174</v>
      </c>
      <c r="B2177" s="530">
        <v>1066891.9640996295</v>
      </c>
      <c r="C2177" s="530">
        <v>1084677.7550455451</v>
      </c>
      <c r="D2177" s="531">
        <v>1110948.9751873186</v>
      </c>
      <c r="J2177" s="659">
        <v>1049317.7925184448</v>
      </c>
      <c r="K2177" s="296"/>
      <c r="L2177" s="296"/>
      <c r="M2177" s="536">
        <v>1046505.7360039981</v>
      </c>
      <c r="N2177" s="530">
        <v>1097193.4899730911</v>
      </c>
      <c r="O2177" s="537">
        <v>1121451.5645902595</v>
      </c>
    </row>
    <row r="2178" spans="1:15">
      <c r="A2178" s="227">
        <v>2175</v>
      </c>
      <c r="B2178" s="530">
        <v>1058111.7063673958</v>
      </c>
      <c r="C2178" s="530">
        <v>1071475.9080840673</v>
      </c>
      <c r="D2178" s="531">
        <v>1108151.2084746531</v>
      </c>
      <c r="J2178" s="659">
        <v>1066617.6743359875</v>
      </c>
      <c r="K2178" s="296"/>
      <c r="L2178" s="296"/>
      <c r="M2178" s="536">
        <v>1044383.9436629374</v>
      </c>
      <c r="N2178" s="530">
        <v>1083991.6430116133</v>
      </c>
      <c r="O2178" s="537">
        <v>1118653.7978775939</v>
      </c>
    </row>
    <row r="2179" spans="1:15">
      <c r="A2179" s="227">
        <v>2176</v>
      </c>
      <c r="B2179" s="530">
        <v>1054282.0462552321</v>
      </c>
      <c r="C2179" s="530">
        <v>1043474.8772637586</v>
      </c>
      <c r="D2179" s="531">
        <v>1130752.2250841174</v>
      </c>
      <c r="J2179" s="659">
        <v>1036707.8746740473</v>
      </c>
      <c r="K2179" s="296"/>
      <c r="L2179" s="296"/>
      <c r="M2179" s="536">
        <v>1072911.3731532949</v>
      </c>
      <c r="N2179" s="530">
        <v>1055990.6121913046</v>
      </c>
      <c r="O2179" s="537">
        <v>1141254.8144870582</v>
      </c>
    </row>
    <row r="2180" spans="1:15">
      <c r="A2180" s="227">
        <v>2177</v>
      </c>
      <c r="B2180" s="530">
        <v>1050848.9862871524</v>
      </c>
      <c r="C2180" s="530">
        <v>1048466.027080239</v>
      </c>
      <c r="D2180" s="531">
        <v>1114395.4526138478</v>
      </c>
      <c r="J2180" s="659">
        <v>1033274.8147059678</v>
      </c>
      <c r="K2180" s="296"/>
      <c r="L2180" s="296"/>
      <c r="M2180" s="536">
        <v>1052553.9999751744</v>
      </c>
      <c r="N2180" s="530">
        <v>1060981.762007785</v>
      </c>
      <c r="O2180" s="537">
        <v>1124898.0420167886</v>
      </c>
    </row>
    <row r="2181" spans="1:15">
      <c r="A2181" s="227">
        <v>2178</v>
      </c>
      <c r="B2181" s="530">
        <v>1061824.1068547519</v>
      </c>
      <c r="C2181" s="530">
        <v>1082703.0176119362</v>
      </c>
      <c r="D2181" s="531">
        <v>1123252.1786604144</v>
      </c>
      <c r="J2181" s="659">
        <v>1044249.9352735672</v>
      </c>
      <c r="K2181" s="296"/>
      <c r="L2181" s="296"/>
      <c r="M2181" s="536">
        <v>1028029.6262722937</v>
      </c>
      <c r="N2181" s="530">
        <v>1095218.7525394822</v>
      </c>
      <c r="O2181" s="537">
        <v>1133754.7680633552</v>
      </c>
    </row>
    <row r="2182" spans="1:15">
      <c r="A2182" s="227">
        <v>2179</v>
      </c>
      <c r="B2182" s="530">
        <v>1059025.345036431</v>
      </c>
      <c r="C2182" s="530">
        <v>1049778.0488344075</v>
      </c>
      <c r="D2182" s="531">
        <v>1099660.2764237889</v>
      </c>
      <c r="J2182" s="659">
        <v>1041451.1734552463</v>
      </c>
      <c r="K2182" s="296"/>
      <c r="L2182" s="296"/>
      <c r="M2182" s="536">
        <v>1056592.686484653</v>
      </c>
      <c r="N2182" s="530">
        <v>1062293.7837619535</v>
      </c>
      <c r="O2182" s="537">
        <v>1110162.8658267297</v>
      </c>
    </row>
    <row r="2183" spans="1:15">
      <c r="A2183" s="227">
        <v>2180</v>
      </c>
      <c r="B2183" s="530">
        <v>1044466.8970119249</v>
      </c>
      <c r="C2183" s="530">
        <v>1066841.4654210105</v>
      </c>
      <c r="D2183" s="531">
        <v>1093861.7990230233</v>
      </c>
      <c r="J2183" s="659">
        <v>1026892.7254307402</v>
      </c>
      <c r="K2183" s="296"/>
      <c r="L2183" s="296"/>
      <c r="M2183" s="536">
        <v>1020463.5697695676</v>
      </c>
      <c r="N2183" s="530">
        <v>1079357.2003485565</v>
      </c>
      <c r="O2183" s="537">
        <v>1104364.3884259642</v>
      </c>
    </row>
    <row r="2184" spans="1:15">
      <c r="A2184" s="227">
        <v>2181</v>
      </c>
      <c r="B2184" s="530">
        <v>1071403.3819618246</v>
      </c>
      <c r="C2184" s="530">
        <v>1072385.6546639535</v>
      </c>
      <c r="D2184" s="531">
        <v>1093539.2037024405</v>
      </c>
      <c r="J2184" s="659">
        <v>1053829.2103806399</v>
      </c>
      <c r="K2184" s="296"/>
      <c r="L2184" s="296"/>
      <c r="M2184" s="536">
        <v>1057375.9576779441</v>
      </c>
      <c r="N2184" s="530">
        <v>1084901.3895914995</v>
      </c>
      <c r="O2184" s="537">
        <v>1104041.7931053813</v>
      </c>
    </row>
    <row r="2185" spans="1:15">
      <c r="A2185" s="227">
        <v>2182</v>
      </c>
      <c r="B2185" s="530">
        <v>1033545.3699528485</v>
      </c>
      <c r="C2185" s="530">
        <v>1070205.533470877</v>
      </c>
      <c r="D2185" s="531">
        <v>1097078.4122587191</v>
      </c>
      <c r="J2185" s="659">
        <v>1015971.1983716638</v>
      </c>
      <c r="K2185" s="296"/>
      <c r="L2185" s="296"/>
      <c r="M2185" s="536">
        <v>1027985.9911396503</v>
      </c>
      <c r="N2185" s="530">
        <v>1082721.268398423</v>
      </c>
      <c r="O2185" s="537">
        <v>1107581.0016616599</v>
      </c>
    </row>
    <row r="2186" spans="1:15">
      <c r="A2186" s="227">
        <v>2183</v>
      </c>
      <c r="B2186" s="530">
        <v>1047820.1933104401</v>
      </c>
      <c r="C2186" s="530">
        <v>1107562.5605698756</v>
      </c>
      <c r="D2186" s="531">
        <v>1121886.2199686507</v>
      </c>
      <c r="J2186" s="659">
        <v>1030246.0217292553</v>
      </c>
      <c r="K2186" s="296"/>
      <c r="L2186" s="296"/>
      <c r="M2186" s="536">
        <v>1049152.1924903451</v>
      </c>
      <c r="N2186" s="530">
        <v>1120078.2954974216</v>
      </c>
      <c r="O2186" s="537">
        <v>1132388.8093715915</v>
      </c>
    </row>
    <row r="2187" spans="1:15">
      <c r="A2187" s="227">
        <v>2184</v>
      </c>
      <c r="B2187" s="530">
        <v>1039263.9375273215</v>
      </c>
      <c r="C2187" s="530">
        <v>1071541.2782162256</v>
      </c>
      <c r="D2187" s="531">
        <v>1102952.2141621846</v>
      </c>
      <c r="J2187" s="659">
        <v>1021689.7659461368</v>
      </c>
      <c r="K2187" s="296"/>
      <c r="L2187" s="296"/>
      <c r="M2187" s="536">
        <v>1034704.5678428599</v>
      </c>
      <c r="N2187" s="530">
        <v>1084057.0131437716</v>
      </c>
      <c r="O2187" s="537">
        <v>1113454.8035651254</v>
      </c>
    </row>
    <row r="2188" spans="1:15">
      <c r="A2188" s="227">
        <v>2185</v>
      </c>
      <c r="B2188" s="530">
        <v>1061128.2153130008</v>
      </c>
      <c r="C2188" s="530">
        <v>1061455.3940301123</v>
      </c>
      <c r="D2188" s="531">
        <v>1114726.6996805225</v>
      </c>
      <c r="J2188" s="659">
        <v>1043554.0437318161</v>
      </c>
      <c r="K2188" s="296"/>
      <c r="L2188" s="296"/>
      <c r="M2188" s="536">
        <v>1052719.4013979249</v>
      </c>
      <c r="N2188" s="530">
        <v>1073971.1289576583</v>
      </c>
      <c r="O2188" s="537">
        <v>1125229.2890834634</v>
      </c>
    </row>
    <row r="2189" spans="1:15">
      <c r="A2189" s="227">
        <v>2186</v>
      </c>
      <c r="B2189" s="530">
        <v>1048625.5215391954</v>
      </c>
      <c r="C2189" s="530">
        <v>1091739.7370084529</v>
      </c>
      <c r="D2189" s="531">
        <v>1089762.5512090363</v>
      </c>
      <c r="J2189" s="659">
        <v>1031051.3499580107</v>
      </c>
      <c r="K2189" s="296"/>
      <c r="L2189" s="296"/>
      <c r="M2189" s="536">
        <v>1036738.8170384014</v>
      </c>
      <c r="N2189" s="530">
        <v>1104255.4719359989</v>
      </c>
      <c r="O2189" s="537">
        <v>1100265.1406119771</v>
      </c>
    </row>
    <row r="2190" spans="1:15">
      <c r="A2190" s="227">
        <v>2187</v>
      </c>
      <c r="B2190" s="530">
        <v>1076030.8708080312</v>
      </c>
      <c r="C2190" s="530">
        <v>1077733.7399125132</v>
      </c>
      <c r="D2190" s="531">
        <v>1113471.0551286051</v>
      </c>
      <c r="J2190" s="659">
        <v>1058456.6992268465</v>
      </c>
      <c r="K2190" s="296"/>
      <c r="L2190" s="296"/>
      <c r="M2190" s="536">
        <v>1044341.3028749858</v>
      </c>
      <c r="N2190" s="530">
        <v>1090249.4748400592</v>
      </c>
      <c r="O2190" s="537">
        <v>1123973.6445315459</v>
      </c>
    </row>
    <row r="2191" spans="1:15">
      <c r="A2191" s="227">
        <v>2188</v>
      </c>
      <c r="B2191" s="530">
        <v>1067415.6638712368</v>
      </c>
      <c r="C2191" s="530">
        <v>1072847.4346492696</v>
      </c>
      <c r="D2191" s="531">
        <v>1124080.5968405656</v>
      </c>
      <c r="J2191" s="659">
        <v>1049841.4922900521</v>
      </c>
      <c r="K2191" s="296"/>
      <c r="L2191" s="296"/>
      <c r="M2191" s="536">
        <v>1025784.8119476429</v>
      </c>
      <c r="N2191" s="530">
        <v>1085363.1695768156</v>
      </c>
      <c r="O2191" s="537">
        <v>1134583.1862435064</v>
      </c>
    </row>
    <row r="2192" spans="1:15">
      <c r="A2192" s="227">
        <v>2189</v>
      </c>
      <c r="B2192" s="530">
        <v>1042114.9761743918</v>
      </c>
      <c r="C2192" s="530">
        <v>1086768.3694856907</v>
      </c>
      <c r="D2192" s="531">
        <v>1097693.9484509139</v>
      </c>
      <c r="J2192" s="659">
        <v>1024540.8045932071</v>
      </c>
      <c r="K2192" s="296"/>
      <c r="L2192" s="296"/>
      <c r="M2192" s="536">
        <v>1050692.7762653301</v>
      </c>
      <c r="N2192" s="530">
        <v>1099284.1044132367</v>
      </c>
      <c r="O2192" s="537">
        <v>1108196.5378538547</v>
      </c>
    </row>
    <row r="2193" spans="1:15">
      <c r="A2193" s="227">
        <v>2190</v>
      </c>
      <c r="B2193" s="530">
        <v>1056064.6861528114</v>
      </c>
      <c r="C2193" s="530">
        <v>1052677.0744520426</v>
      </c>
      <c r="D2193" s="531">
        <v>1092216.945535437</v>
      </c>
      <c r="J2193" s="659">
        <v>1038490.5145716267</v>
      </c>
      <c r="K2193" s="296"/>
      <c r="L2193" s="296"/>
      <c r="M2193" s="536">
        <v>1058477.7030864987</v>
      </c>
      <c r="N2193" s="530">
        <v>1065192.8093795886</v>
      </c>
      <c r="O2193" s="537">
        <v>1102719.5349383778</v>
      </c>
    </row>
    <row r="2194" spans="1:15">
      <c r="A2194" s="227">
        <v>2191</v>
      </c>
      <c r="B2194" s="530">
        <v>1064466.8406166895</v>
      </c>
      <c r="C2194" s="530">
        <v>1084873.5013318921</v>
      </c>
      <c r="D2194" s="531">
        <v>1111718.0095219743</v>
      </c>
      <c r="J2194" s="659">
        <v>1046892.6690355048</v>
      </c>
      <c r="K2194" s="296"/>
      <c r="L2194" s="296"/>
      <c r="M2194" s="536">
        <v>1034450.4046669602</v>
      </c>
      <c r="N2194" s="530">
        <v>1097389.2362594381</v>
      </c>
      <c r="O2194" s="537">
        <v>1122220.5989249151</v>
      </c>
    </row>
    <row r="2195" spans="1:15">
      <c r="A2195" s="227">
        <v>2192</v>
      </c>
      <c r="B2195" s="530">
        <v>1056565.1892087916</v>
      </c>
      <c r="C2195" s="530">
        <v>1078405.7941883313</v>
      </c>
      <c r="D2195" s="531">
        <v>1120842.2518116613</v>
      </c>
      <c r="J2195" s="659">
        <v>1038991.0176276069</v>
      </c>
      <c r="K2195" s="296"/>
      <c r="L2195" s="296"/>
      <c r="M2195" s="536">
        <v>1045485.1269734271</v>
      </c>
      <c r="N2195" s="530">
        <v>1090921.5291158773</v>
      </c>
      <c r="O2195" s="537">
        <v>1131344.8412146021</v>
      </c>
    </row>
    <row r="2196" spans="1:15">
      <c r="A2196" s="227">
        <v>2193</v>
      </c>
      <c r="B2196" s="530">
        <v>1068929.4342925579</v>
      </c>
      <c r="C2196" s="530">
        <v>1067320.3906425727</v>
      </c>
      <c r="D2196" s="531">
        <v>1108842.1095639691</v>
      </c>
      <c r="J2196" s="659">
        <v>1051355.2627113732</v>
      </c>
      <c r="K2196" s="296"/>
      <c r="L2196" s="296"/>
      <c r="M2196" s="536">
        <v>1035898.2488370206</v>
      </c>
      <c r="N2196" s="530">
        <v>1079836.1255701187</v>
      </c>
      <c r="O2196" s="537">
        <v>1119344.6989669099</v>
      </c>
    </row>
    <row r="2197" spans="1:15">
      <c r="A2197" s="227">
        <v>2194</v>
      </c>
      <c r="B2197" s="530">
        <v>1052523.9447784538</v>
      </c>
      <c r="C2197" s="530">
        <v>1075773.8667757304</v>
      </c>
      <c r="D2197" s="531">
        <v>1117599.3092136921</v>
      </c>
      <c r="J2197" s="659">
        <v>1034949.7731972691</v>
      </c>
      <c r="K2197" s="296"/>
      <c r="L2197" s="296"/>
      <c r="M2197" s="536">
        <v>1029577.4897972482</v>
      </c>
      <c r="N2197" s="530">
        <v>1088289.6017032764</v>
      </c>
      <c r="O2197" s="537">
        <v>1128101.8986166329</v>
      </c>
    </row>
    <row r="2198" spans="1:15">
      <c r="A2198" s="227">
        <v>2195</v>
      </c>
      <c r="B2198" s="530">
        <v>1049128.5520689017</v>
      </c>
      <c r="C2198" s="530">
        <v>1077088.9074311196</v>
      </c>
      <c r="D2198" s="531">
        <v>1107141.8600640243</v>
      </c>
      <c r="J2198" s="659">
        <v>1031554.3804877169</v>
      </c>
      <c r="K2198" s="296"/>
      <c r="L2198" s="296"/>
      <c r="M2198" s="536">
        <v>1024771.9875194955</v>
      </c>
      <c r="N2198" s="530">
        <v>1089604.6423586656</v>
      </c>
      <c r="O2198" s="537">
        <v>1117644.4494669652</v>
      </c>
    </row>
    <row r="2199" spans="1:15">
      <c r="A2199" s="227">
        <v>2196</v>
      </c>
      <c r="B2199" s="530">
        <v>1060420.0520796464</v>
      </c>
      <c r="C2199" s="530">
        <v>1072905.6748574898</v>
      </c>
      <c r="D2199" s="531">
        <v>1103099.1104086661</v>
      </c>
      <c r="J2199" s="659">
        <v>1042845.8804984617</v>
      </c>
      <c r="K2199" s="296"/>
      <c r="L2199" s="296"/>
      <c r="M2199" s="536">
        <v>1033097.3879760341</v>
      </c>
      <c r="N2199" s="530">
        <v>1085421.4097850358</v>
      </c>
      <c r="O2199" s="537">
        <v>1113601.6998116069</v>
      </c>
    </row>
    <row r="2200" spans="1:15">
      <c r="A2200" s="227">
        <v>2197</v>
      </c>
      <c r="B2200" s="530">
        <v>1045061.8173946198</v>
      </c>
      <c r="C2200" s="530">
        <v>1074685.003451322</v>
      </c>
      <c r="D2200" s="531">
        <v>1095297.0040528723</v>
      </c>
      <c r="J2200" s="659">
        <v>1027487.6458134351</v>
      </c>
      <c r="K2200" s="296"/>
      <c r="L2200" s="296"/>
      <c r="M2200" s="536">
        <v>1038047.1686162418</v>
      </c>
      <c r="N2200" s="530">
        <v>1087200.738378868</v>
      </c>
      <c r="O2200" s="537">
        <v>1105799.5934558131</v>
      </c>
    </row>
    <row r="2201" spans="1:15">
      <c r="A2201" s="227">
        <v>2198</v>
      </c>
      <c r="B2201" s="530">
        <v>1067921.1610260336</v>
      </c>
      <c r="C2201" s="530">
        <v>1057590.0833942108</v>
      </c>
      <c r="D2201" s="531">
        <v>1105680.577838101</v>
      </c>
      <c r="J2201" s="659">
        <v>1050346.9894448488</v>
      </c>
      <c r="K2201" s="296"/>
      <c r="L2201" s="296"/>
      <c r="M2201" s="536">
        <v>1037437.2576620119</v>
      </c>
      <c r="N2201" s="530">
        <v>1070105.8183217568</v>
      </c>
      <c r="O2201" s="537">
        <v>1116183.1672410418</v>
      </c>
    </row>
    <row r="2202" spans="1:15">
      <c r="A2202" s="227">
        <v>2199</v>
      </c>
      <c r="B2202" s="530">
        <v>1067779.9492076458</v>
      </c>
      <c r="C2202" s="530">
        <v>1059090.0748873388</v>
      </c>
      <c r="D2202" s="531">
        <v>1109424.9776224724</v>
      </c>
      <c r="J2202" s="659">
        <v>1050205.7776264611</v>
      </c>
      <c r="K2202" s="296"/>
      <c r="L2202" s="296"/>
      <c r="M2202" s="536">
        <v>1039491.9669440947</v>
      </c>
      <c r="N2202" s="530">
        <v>1071605.8098148848</v>
      </c>
      <c r="O2202" s="537">
        <v>1119927.5670254133</v>
      </c>
    </row>
    <row r="2203" spans="1:15">
      <c r="A2203" s="227">
        <v>2200</v>
      </c>
      <c r="B2203" s="530">
        <v>1053448.0875743402</v>
      </c>
      <c r="C2203" s="530">
        <v>1078929.0009277996</v>
      </c>
      <c r="D2203" s="531">
        <v>1131505.7700800309</v>
      </c>
      <c r="J2203" s="659">
        <v>1035873.9159931554</v>
      </c>
      <c r="K2203" s="296"/>
      <c r="L2203" s="296"/>
      <c r="M2203" s="536">
        <v>1040663.1801145636</v>
      </c>
      <c r="N2203" s="530">
        <v>1091444.7358553456</v>
      </c>
      <c r="O2203" s="537">
        <v>1142008.3594829717</v>
      </c>
    </row>
    <row r="2204" spans="1:15">
      <c r="A2204" s="227">
        <v>2201</v>
      </c>
      <c r="B2204" s="530">
        <v>1066966.8681084199</v>
      </c>
      <c r="C2204" s="530">
        <v>1092198.1529026197</v>
      </c>
      <c r="D2204" s="531">
        <v>1104897.5068610676</v>
      </c>
      <c r="J2204" s="659">
        <v>1049392.6965272352</v>
      </c>
      <c r="K2204" s="296"/>
      <c r="L2204" s="296"/>
      <c r="M2204" s="536">
        <v>1047277.5619181236</v>
      </c>
      <c r="N2204" s="530">
        <v>1104713.8878301657</v>
      </c>
      <c r="O2204" s="537">
        <v>1115400.0962640084</v>
      </c>
    </row>
    <row r="2205" spans="1:15">
      <c r="A2205" s="227">
        <v>2202</v>
      </c>
      <c r="B2205" s="530">
        <v>1052658.1806227353</v>
      </c>
      <c r="C2205" s="530">
        <v>1061142.3571621848</v>
      </c>
      <c r="D2205" s="531">
        <v>1089322.1411477365</v>
      </c>
      <c r="J2205" s="659">
        <v>1035084.0090415506</v>
      </c>
      <c r="K2205" s="296"/>
      <c r="L2205" s="296"/>
      <c r="M2205" s="536">
        <v>1054384.6275997986</v>
      </c>
      <c r="N2205" s="530">
        <v>1073658.0920897308</v>
      </c>
      <c r="O2205" s="537">
        <v>1099824.7305506773</v>
      </c>
    </row>
    <row r="2206" spans="1:15">
      <c r="A2206" s="227">
        <v>2203</v>
      </c>
      <c r="B2206" s="530">
        <v>1037626.601247116</v>
      </c>
      <c r="C2206" s="530">
        <v>1066151.4351582436</v>
      </c>
      <c r="D2206" s="531">
        <v>1103172.9918225955</v>
      </c>
      <c r="J2206" s="659">
        <v>1020052.4296659313</v>
      </c>
      <c r="K2206" s="296"/>
      <c r="L2206" s="296"/>
      <c r="M2206" s="536">
        <v>1034707.659174178</v>
      </c>
      <c r="N2206" s="530">
        <v>1078667.1700857896</v>
      </c>
      <c r="O2206" s="537">
        <v>1113675.5812255363</v>
      </c>
    </row>
    <row r="2207" spans="1:15">
      <c r="A2207" s="227">
        <v>2204</v>
      </c>
      <c r="B2207" s="530">
        <v>1073160.2110265971</v>
      </c>
      <c r="C2207" s="530">
        <v>1105082.1756189766</v>
      </c>
      <c r="D2207" s="531">
        <v>1115539.4308775275</v>
      </c>
      <c r="J2207" s="659">
        <v>1055586.0394454123</v>
      </c>
      <c r="K2207" s="296"/>
      <c r="L2207" s="296"/>
      <c r="M2207" s="536">
        <v>1049548.9500905955</v>
      </c>
      <c r="N2207" s="530">
        <v>1117597.9105465226</v>
      </c>
      <c r="O2207" s="537">
        <v>1126042.0202804683</v>
      </c>
    </row>
    <row r="2208" spans="1:15">
      <c r="A2208" s="227">
        <v>2205</v>
      </c>
      <c r="B2208" s="530">
        <v>1051049.4534095791</v>
      </c>
      <c r="C2208" s="530">
        <v>1064343.0396356813</v>
      </c>
      <c r="D2208" s="531">
        <v>1093396.3789938311</v>
      </c>
      <c r="J2208" s="659">
        <v>1033475.2818283944</v>
      </c>
      <c r="K2208" s="296"/>
      <c r="L2208" s="296"/>
      <c r="M2208" s="536">
        <v>1033117.2175512253</v>
      </c>
      <c r="N2208" s="530">
        <v>1076858.7745632273</v>
      </c>
      <c r="O2208" s="537">
        <v>1103898.9683967719</v>
      </c>
    </row>
    <row r="2209" spans="1:15">
      <c r="A2209" s="227">
        <v>2206</v>
      </c>
      <c r="B2209" s="530">
        <v>1059799.5926465432</v>
      </c>
      <c r="C2209" s="530">
        <v>1088168.6806006124</v>
      </c>
      <c r="D2209" s="531">
        <v>1115077.3841941154</v>
      </c>
      <c r="J2209" s="659">
        <v>1042225.4210653584</v>
      </c>
      <c r="K2209" s="296"/>
      <c r="L2209" s="296"/>
      <c r="M2209" s="536">
        <v>1029641.1578882621</v>
      </c>
      <c r="N2209" s="530">
        <v>1100684.4155281584</v>
      </c>
      <c r="O2209" s="537">
        <v>1125579.9735970562</v>
      </c>
    </row>
    <row r="2210" spans="1:15">
      <c r="A2210" s="227">
        <v>2207</v>
      </c>
      <c r="B2210" s="530">
        <v>1076563.2252668734</v>
      </c>
      <c r="C2210" s="530">
        <v>1038689.173125318</v>
      </c>
      <c r="D2210" s="531">
        <v>1095605.1467205975</v>
      </c>
      <c r="J2210" s="659">
        <v>1058989.0536856886</v>
      </c>
      <c r="K2210" s="296"/>
      <c r="L2210" s="296"/>
      <c r="M2210" s="536">
        <v>1059461.5161942514</v>
      </c>
      <c r="N2210" s="530">
        <v>1051204.908052864</v>
      </c>
      <c r="O2210" s="537">
        <v>1106107.7361235383</v>
      </c>
    </row>
    <row r="2211" spans="1:15">
      <c r="A2211" s="227">
        <v>2208</v>
      </c>
      <c r="B2211" s="530">
        <v>1059238.3684130276</v>
      </c>
      <c r="C2211" s="530">
        <v>1061421.631243275</v>
      </c>
      <c r="D2211" s="531">
        <v>1091678.3537824042</v>
      </c>
      <c r="J2211" s="659">
        <v>1041664.1968318429</v>
      </c>
      <c r="K2211" s="296"/>
      <c r="L2211" s="296"/>
      <c r="M2211" s="536">
        <v>1047362.7079530319</v>
      </c>
      <c r="N2211" s="530">
        <v>1073937.366170821</v>
      </c>
      <c r="O2211" s="537">
        <v>1102180.943185345</v>
      </c>
    </row>
    <row r="2212" spans="1:15">
      <c r="A2212" s="227">
        <v>2209</v>
      </c>
      <c r="B2212" s="530">
        <v>1059202.6788384987</v>
      </c>
      <c r="C2212" s="530">
        <v>1068694.5400883656</v>
      </c>
      <c r="D2212" s="531">
        <v>1111349.9474540476</v>
      </c>
      <c r="J2212" s="659">
        <v>1041628.5072573139</v>
      </c>
      <c r="K2212" s="296"/>
      <c r="L2212" s="296"/>
      <c r="M2212" s="536">
        <v>1060591.3384914848</v>
      </c>
      <c r="N2212" s="530">
        <v>1081210.2750159116</v>
      </c>
      <c r="O2212" s="537">
        <v>1121852.5368569884</v>
      </c>
    </row>
    <row r="2213" spans="1:15">
      <c r="A2213" s="227">
        <v>2210</v>
      </c>
      <c r="B2213" s="530">
        <v>1053875.3671048323</v>
      </c>
      <c r="C2213" s="530">
        <v>1082582.0007733281</v>
      </c>
      <c r="D2213" s="531">
        <v>1108182.4406662497</v>
      </c>
      <c r="J2213" s="659">
        <v>1036301.1955236476</v>
      </c>
      <c r="K2213" s="296"/>
      <c r="L2213" s="296"/>
      <c r="M2213" s="536">
        <v>1047911.4749336138</v>
      </c>
      <c r="N2213" s="530">
        <v>1095097.7357008741</v>
      </c>
      <c r="O2213" s="537">
        <v>1118685.0300691905</v>
      </c>
    </row>
    <row r="2214" spans="1:15">
      <c r="A2214" s="227">
        <v>2211</v>
      </c>
      <c r="B2214" s="530">
        <v>1052835.804867574</v>
      </c>
      <c r="C2214" s="530">
        <v>1100156.91228691</v>
      </c>
      <c r="D2214" s="531">
        <v>1112325.8457919785</v>
      </c>
      <c r="J2214" s="659">
        <v>1035261.6332863893</v>
      </c>
      <c r="K2214" s="296"/>
      <c r="L2214" s="296"/>
      <c r="M2214" s="536">
        <v>1030821.3268658997</v>
      </c>
      <c r="N2214" s="530">
        <v>1112672.647214456</v>
      </c>
      <c r="O2214" s="537">
        <v>1122828.4351949194</v>
      </c>
    </row>
    <row r="2215" spans="1:15">
      <c r="A2215" s="227">
        <v>2212</v>
      </c>
      <c r="B2215" s="530">
        <v>1063413.0265907564</v>
      </c>
      <c r="C2215" s="530">
        <v>1089927.6403210422</v>
      </c>
      <c r="D2215" s="531">
        <v>1109965.9825076584</v>
      </c>
      <c r="J2215" s="659">
        <v>1045838.8550095716</v>
      </c>
      <c r="K2215" s="296"/>
      <c r="L2215" s="296"/>
      <c r="M2215" s="536">
        <v>1037961.100706926</v>
      </c>
      <c r="N2215" s="530">
        <v>1102443.3752485882</v>
      </c>
      <c r="O2215" s="537">
        <v>1120468.5719105992</v>
      </c>
    </row>
    <row r="2216" spans="1:15">
      <c r="A2216" s="227">
        <v>2213</v>
      </c>
      <c r="B2216" s="530">
        <v>1057727.790860828</v>
      </c>
      <c r="C2216" s="530">
        <v>1107395.2418275818</v>
      </c>
      <c r="D2216" s="531">
        <v>1109086.7893545628</v>
      </c>
      <c r="J2216" s="659">
        <v>1040153.6192796433</v>
      </c>
      <c r="K2216" s="296"/>
      <c r="L2216" s="296"/>
      <c r="M2216" s="536">
        <v>1051918.1164348638</v>
      </c>
      <c r="N2216" s="530">
        <v>1119910.9767551278</v>
      </c>
      <c r="O2216" s="537">
        <v>1119589.3787575036</v>
      </c>
    </row>
    <row r="2217" spans="1:15">
      <c r="A2217" s="227">
        <v>2214</v>
      </c>
      <c r="B2217" s="530">
        <v>1064488.2341053584</v>
      </c>
      <c r="C2217" s="530">
        <v>1086185.0087989061</v>
      </c>
      <c r="D2217" s="531">
        <v>1107286.57277639</v>
      </c>
      <c r="J2217" s="659">
        <v>1046914.0625241736</v>
      </c>
      <c r="K2217" s="296"/>
      <c r="L2217" s="296"/>
      <c r="M2217" s="536">
        <v>1041850.7817685395</v>
      </c>
      <c r="N2217" s="530">
        <v>1098700.7437264521</v>
      </c>
      <c r="O2217" s="537">
        <v>1117789.1621793308</v>
      </c>
    </row>
    <row r="2218" spans="1:15">
      <c r="A2218" s="227">
        <v>2215</v>
      </c>
      <c r="B2218" s="530">
        <v>1055530.4993658981</v>
      </c>
      <c r="C2218" s="530">
        <v>1076792.4889862756</v>
      </c>
      <c r="D2218" s="531">
        <v>1110246.5145309726</v>
      </c>
      <c r="J2218" s="659">
        <v>1037956.3277847134</v>
      </c>
      <c r="K2218" s="296"/>
      <c r="L2218" s="296"/>
      <c r="M2218" s="536">
        <v>1049095.0461967047</v>
      </c>
      <c r="N2218" s="530">
        <v>1089308.2239138216</v>
      </c>
      <c r="O2218" s="537">
        <v>1120749.1039339134</v>
      </c>
    </row>
    <row r="2219" spans="1:15">
      <c r="A2219" s="227">
        <v>2216</v>
      </c>
      <c r="B2219" s="530">
        <v>1044563.148322292</v>
      </c>
      <c r="C2219" s="530">
        <v>1080600.0294290755</v>
      </c>
      <c r="D2219" s="531">
        <v>1098859.5946194269</v>
      </c>
      <c r="J2219" s="659">
        <v>1026988.9767411073</v>
      </c>
      <c r="K2219" s="296"/>
      <c r="L2219" s="296"/>
      <c r="M2219" s="536">
        <v>1051672.3551754607</v>
      </c>
      <c r="N2219" s="530">
        <v>1093115.7643566215</v>
      </c>
      <c r="O2219" s="537">
        <v>1109362.1840223677</v>
      </c>
    </row>
    <row r="2220" spans="1:15">
      <c r="A2220" s="227">
        <v>2217</v>
      </c>
      <c r="B2220" s="530">
        <v>1065532.4278213796</v>
      </c>
      <c r="C2220" s="530">
        <v>1094652.2028033203</v>
      </c>
      <c r="D2220" s="531">
        <v>1141464.4754682637</v>
      </c>
      <c r="J2220" s="659">
        <v>1047958.2562401949</v>
      </c>
      <c r="K2220" s="296"/>
      <c r="L2220" s="296"/>
      <c r="M2220" s="536">
        <v>1022948.6922093204</v>
      </c>
      <c r="N2220" s="530">
        <v>1107167.9377308663</v>
      </c>
      <c r="O2220" s="537">
        <v>1151967.0648712046</v>
      </c>
    </row>
    <row r="2221" spans="1:15">
      <c r="A2221" s="227">
        <v>2218</v>
      </c>
      <c r="B2221" s="530">
        <v>1043394.4234522105</v>
      </c>
      <c r="C2221" s="530">
        <v>1080283.3582682661</v>
      </c>
      <c r="D2221" s="531">
        <v>1087914.7427640839</v>
      </c>
      <c r="J2221" s="659">
        <v>1025820.2518710258</v>
      </c>
      <c r="K2221" s="296"/>
      <c r="L2221" s="296"/>
      <c r="M2221" s="536">
        <v>1037054.6799798361</v>
      </c>
      <c r="N2221" s="530">
        <v>1092799.0931958121</v>
      </c>
      <c r="O2221" s="537">
        <v>1098417.3321670247</v>
      </c>
    </row>
    <row r="2222" spans="1:15">
      <c r="A2222" s="227">
        <v>2219</v>
      </c>
      <c r="B2222" s="530">
        <v>1072947.1629637762</v>
      </c>
      <c r="C2222" s="530">
        <v>1076404.0262615804</v>
      </c>
      <c r="D2222" s="531">
        <v>1095469.6211407834</v>
      </c>
      <c r="J2222" s="659">
        <v>1055372.9913825914</v>
      </c>
      <c r="K2222" s="296"/>
      <c r="L2222" s="296"/>
      <c r="M2222" s="536">
        <v>1039403.636757831</v>
      </c>
      <c r="N2222" s="530">
        <v>1088919.7611891264</v>
      </c>
      <c r="O2222" s="537">
        <v>1105972.2105437242</v>
      </c>
    </row>
    <row r="2223" spans="1:15">
      <c r="A2223" s="227">
        <v>2220</v>
      </c>
      <c r="B2223" s="530">
        <v>1071863.9231138031</v>
      </c>
      <c r="C2223" s="530">
        <v>1060513.4050933274</v>
      </c>
      <c r="D2223" s="531">
        <v>1122927.7818061169</v>
      </c>
      <c r="J2223" s="659">
        <v>1054289.7515326184</v>
      </c>
      <c r="K2223" s="296"/>
      <c r="L2223" s="296"/>
      <c r="M2223" s="536">
        <v>1046696.9778813848</v>
      </c>
      <c r="N2223" s="530">
        <v>1073029.1400208734</v>
      </c>
      <c r="O2223" s="537">
        <v>1133430.3712090577</v>
      </c>
    </row>
    <row r="2224" spans="1:15">
      <c r="A2224" s="227">
        <v>2221</v>
      </c>
      <c r="B2224" s="530">
        <v>1042600.1092475191</v>
      </c>
      <c r="C2224" s="530">
        <v>1056938.0845636916</v>
      </c>
      <c r="D2224" s="531">
        <v>1089970.6353125528</v>
      </c>
      <c r="J2224" s="659">
        <v>1025025.9376663343</v>
      </c>
      <c r="K2224" s="296"/>
      <c r="L2224" s="296"/>
      <c r="M2224" s="536">
        <v>1062962.4821225561</v>
      </c>
      <c r="N2224" s="530">
        <v>1069453.8194912376</v>
      </c>
      <c r="O2224" s="537">
        <v>1100473.2247154936</v>
      </c>
    </row>
    <row r="2225" spans="1:15">
      <c r="A2225" s="227">
        <v>2222</v>
      </c>
      <c r="B2225" s="530">
        <v>1051385.3279355862</v>
      </c>
      <c r="C2225" s="530">
        <v>1098467.0996531032</v>
      </c>
      <c r="D2225" s="531">
        <v>1109862.6400406593</v>
      </c>
      <c r="J2225" s="659">
        <v>1033811.1563544015</v>
      </c>
      <c r="K2225" s="296"/>
      <c r="L2225" s="296"/>
      <c r="M2225" s="536">
        <v>1063395.7020448449</v>
      </c>
      <c r="N2225" s="530">
        <v>1110982.8345806492</v>
      </c>
      <c r="O2225" s="537">
        <v>1120365.2294436002</v>
      </c>
    </row>
    <row r="2226" spans="1:15">
      <c r="A2226" s="227">
        <v>2223</v>
      </c>
      <c r="B2226" s="530">
        <v>1055011.4816572689</v>
      </c>
      <c r="C2226" s="530">
        <v>1099678.5649433802</v>
      </c>
      <c r="D2226" s="531">
        <v>1113650.9504419866</v>
      </c>
      <c r="J2226" s="659">
        <v>1037437.3100760842</v>
      </c>
      <c r="K2226" s="296"/>
      <c r="L2226" s="296"/>
      <c r="M2226" s="536">
        <v>1032320.4161463589</v>
      </c>
      <c r="N2226" s="530">
        <v>1112194.2998709262</v>
      </c>
      <c r="O2226" s="537">
        <v>1124153.5398449274</v>
      </c>
    </row>
    <row r="2227" spans="1:15">
      <c r="A2227" s="227">
        <v>2224</v>
      </c>
      <c r="B2227" s="530">
        <v>1057136.7879195388</v>
      </c>
      <c r="C2227" s="530">
        <v>1066941.5025422941</v>
      </c>
      <c r="D2227" s="531">
        <v>1107267.1121897725</v>
      </c>
      <c r="J2227" s="659">
        <v>1039562.6163383541</v>
      </c>
      <c r="K2227" s="296"/>
      <c r="L2227" s="296"/>
      <c r="M2227" s="536">
        <v>1066353.9498984679</v>
      </c>
      <c r="N2227" s="530">
        <v>1079457.2374698401</v>
      </c>
      <c r="O2227" s="537">
        <v>1117769.7015927134</v>
      </c>
    </row>
    <row r="2228" spans="1:15">
      <c r="A2228" s="227">
        <v>2225</v>
      </c>
      <c r="B2228" s="530">
        <v>1062194.0160936138</v>
      </c>
      <c r="C2228" s="530">
        <v>1076253.7183595377</v>
      </c>
      <c r="D2228" s="531">
        <v>1104645.4917047836</v>
      </c>
      <c r="J2228" s="659">
        <v>1044619.8445124291</v>
      </c>
      <c r="K2228" s="296"/>
      <c r="L2228" s="296"/>
      <c r="M2228" s="536">
        <v>1062106.7248854791</v>
      </c>
      <c r="N2228" s="530">
        <v>1088769.4532870837</v>
      </c>
      <c r="O2228" s="537">
        <v>1115148.0811077245</v>
      </c>
    </row>
    <row r="2229" spans="1:15">
      <c r="A2229" s="227">
        <v>2226</v>
      </c>
      <c r="B2229" s="530">
        <v>1055007.1969284278</v>
      </c>
      <c r="C2229" s="530">
        <v>1088151.0295513903</v>
      </c>
      <c r="D2229" s="531">
        <v>1101233.3638384857</v>
      </c>
      <c r="J2229" s="659">
        <v>1037433.0253472431</v>
      </c>
      <c r="K2229" s="296"/>
      <c r="L2229" s="296"/>
      <c r="M2229" s="536">
        <v>1048692.5147629979</v>
      </c>
      <c r="N2229" s="530">
        <v>1100666.7644789363</v>
      </c>
      <c r="O2229" s="537">
        <v>1111735.9532414265</v>
      </c>
    </row>
    <row r="2230" spans="1:15">
      <c r="A2230" s="227">
        <v>2227</v>
      </c>
      <c r="B2230" s="530">
        <v>1062284.7435617796</v>
      </c>
      <c r="C2230" s="530">
        <v>1068001.2473192425</v>
      </c>
      <c r="D2230" s="531">
        <v>1094127.6984590045</v>
      </c>
      <c r="J2230" s="659">
        <v>1044710.5719805949</v>
      </c>
      <c r="K2230" s="296"/>
      <c r="L2230" s="296"/>
      <c r="M2230" s="536">
        <v>1034870.8408190282</v>
      </c>
      <c r="N2230" s="530">
        <v>1080516.9822467885</v>
      </c>
      <c r="O2230" s="537">
        <v>1104630.2878619453</v>
      </c>
    </row>
    <row r="2231" spans="1:15">
      <c r="A2231" s="227">
        <v>2228</v>
      </c>
      <c r="B2231" s="530">
        <v>1055894.2628712987</v>
      </c>
      <c r="C2231" s="530">
        <v>1045105.6639727382</v>
      </c>
      <c r="D2231" s="531">
        <v>1083143.4955471186</v>
      </c>
      <c r="J2231" s="659">
        <v>1038320.091290114</v>
      </c>
      <c r="K2231" s="296"/>
      <c r="L2231" s="296"/>
      <c r="M2231" s="536">
        <v>1048231.8631035727</v>
      </c>
      <c r="N2231" s="530">
        <v>1057621.3989002842</v>
      </c>
      <c r="O2231" s="537">
        <v>1093646.0849500594</v>
      </c>
    </row>
    <row r="2232" spans="1:15">
      <c r="A2232" s="227">
        <v>2229</v>
      </c>
      <c r="B2232" s="530">
        <v>1073742.1995423099</v>
      </c>
      <c r="C2232" s="530">
        <v>1065122.4945641861</v>
      </c>
      <c r="D2232" s="531">
        <v>1120382.6470523067</v>
      </c>
      <c r="J2232" s="659">
        <v>1056168.0279611251</v>
      </c>
      <c r="K2232" s="296"/>
      <c r="L2232" s="296"/>
      <c r="M2232" s="536">
        <v>1042123.7454970351</v>
      </c>
      <c r="N2232" s="530">
        <v>1077638.2294917321</v>
      </c>
      <c r="O2232" s="537">
        <v>1130885.2364552475</v>
      </c>
    </row>
    <row r="2233" spans="1:15">
      <c r="A2233" s="227">
        <v>2230</v>
      </c>
      <c r="B2233" s="530">
        <v>1058111.7063673958</v>
      </c>
      <c r="C2233" s="530">
        <v>1085250.4541795922</v>
      </c>
      <c r="D2233" s="531">
        <v>1140131.5211501045</v>
      </c>
      <c r="J2233" s="659">
        <v>1080697.6716846677</v>
      </c>
      <c r="K2233" s="296"/>
      <c r="L2233" s="296"/>
      <c r="M2233" s="536">
        <v>1039574.0254913989</v>
      </c>
      <c r="N2233" s="530">
        <v>1097766.1891071382</v>
      </c>
      <c r="O2233" s="537">
        <v>1150634.1105530453</v>
      </c>
    </row>
    <row r="2234" spans="1:15">
      <c r="A2234" s="227">
        <v>2231</v>
      </c>
      <c r="B2234" s="530">
        <v>1055524.2976836474</v>
      </c>
      <c r="C2234" s="530">
        <v>1074250.0736485333</v>
      </c>
      <c r="D2234" s="531">
        <v>1099644.7647585841</v>
      </c>
      <c r="J2234" s="659">
        <v>1037950.1261024626</v>
      </c>
      <c r="K2234" s="296"/>
      <c r="L2234" s="296"/>
      <c r="M2234" s="536">
        <v>1033007.8099471806</v>
      </c>
      <c r="N2234" s="530">
        <v>1086765.8085760793</v>
      </c>
      <c r="O2234" s="537">
        <v>1110147.3541615249</v>
      </c>
    </row>
    <row r="2235" spans="1:15">
      <c r="A2235" s="227">
        <v>2232</v>
      </c>
      <c r="B2235" s="530">
        <v>1044142.0267037085</v>
      </c>
      <c r="C2235" s="530">
        <v>1066871.8528569501</v>
      </c>
      <c r="D2235" s="531">
        <v>1107825.7621380999</v>
      </c>
      <c r="J2235" s="659">
        <v>1026567.8551225237</v>
      </c>
      <c r="K2235" s="296"/>
      <c r="L2235" s="296"/>
      <c r="M2235" s="536">
        <v>1046944.6555928614</v>
      </c>
      <c r="N2235" s="530">
        <v>1079387.5877844961</v>
      </c>
      <c r="O2235" s="537">
        <v>1118328.3515410407</v>
      </c>
    </row>
    <row r="2236" spans="1:15">
      <c r="A2236" s="227">
        <v>2233</v>
      </c>
      <c r="B2236" s="530">
        <v>1065896.6847951061</v>
      </c>
      <c r="C2236" s="530">
        <v>1073992.8563531451</v>
      </c>
      <c r="D2236" s="531">
        <v>1091675.1316420438</v>
      </c>
      <c r="J2236" s="659">
        <v>1048322.5132139213</v>
      </c>
      <c r="K2236" s="296"/>
      <c r="L2236" s="296"/>
      <c r="M2236" s="536">
        <v>1034747.4976376191</v>
      </c>
      <c r="N2236" s="530">
        <v>1086508.5912806911</v>
      </c>
      <c r="O2236" s="537">
        <v>1102177.7210449846</v>
      </c>
    </row>
    <row r="2237" spans="1:15">
      <c r="A2237" s="227">
        <v>2234</v>
      </c>
      <c r="B2237" s="530">
        <v>1057679.2405681203</v>
      </c>
      <c r="C2237" s="530">
        <v>1084420.5768283752</v>
      </c>
      <c r="D2237" s="531">
        <v>1115063.5177445519</v>
      </c>
      <c r="J2237" s="659">
        <v>1040105.0689869355</v>
      </c>
      <c r="K2237" s="296"/>
      <c r="L2237" s="296"/>
      <c r="M2237" s="536">
        <v>1040384.7138808956</v>
      </c>
      <c r="N2237" s="530">
        <v>1096936.3117559212</v>
      </c>
      <c r="O2237" s="537">
        <v>1125566.1071474927</v>
      </c>
    </row>
    <row r="2238" spans="1:15">
      <c r="A2238" s="227">
        <v>2235</v>
      </c>
      <c r="B2238" s="530">
        <v>1043029.4463951269</v>
      </c>
      <c r="C2238" s="530">
        <v>1092102.69988356</v>
      </c>
      <c r="D2238" s="531">
        <v>1089531.3620406559</v>
      </c>
      <c r="J2238" s="659">
        <v>1025455.2748139421</v>
      </c>
      <c r="K2238" s="296"/>
      <c r="L2238" s="296"/>
      <c r="M2238" s="536">
        <v>1033901.3993985207</v>
      </c>
      <c r="N2238" s="530">
        <v>1104618.434811106</v>
      </c>
      <c r="O2238" s="537">
        <v>1100033.9514435967</v>
      </c>
    </row>
    <row r="2239" spans="1:15">
      <c r="A2239" s="227">
        <v>2236</v>
      </c>
      <c r="B2239" s="530">
        <v>1039539.2562383449</v>
      </c>
      <c r="C2239" s="530">
        <v>1082796.93863712</v>
      </c>
      <c r="D2239" s="531">
        <v>1099740.2332762077</v>
      </c>
      <c r="J2239" s="659">
        <v>1021965.0846571602</v>
      </c>
      <c r="K2239" s="296"/>
      <c r="L2239" s="296"/>
      <c r="M2239" s="536">
        <v>1055082.0643166075</v>
      </c>
      <c r="N2239" s="530">
        <v>1095312.673564666</v>
      </c>
      <c r="O2239" s="537">
        <v>1110242.8226791485</v>
      </c>
    </row>
    <row r="2240" spans="1:15">
      <c r="A2240" s="227">
        <v>2237</v>
      </c>
      <c r="B2240" s="530">
        <v>1075217.28699644</v>
      </c>
      <c r="C2240" s="530">
        <v>1080260.0519535313</v>
      </c>
      <c r="D2240" s="531">
        <v>1136106.8884792356</v>
      </c>
      <c r="J2240" s="659">
        <v>1057643.1154152553</v>
      </c>
      <c r="K2240" s="296"/>
      <c r="L2240" s="296"/>
      <c r="M2240" s="536">
        <v>1054075.9456669376</v>
      </c>
      <c r="N2240" s="530">
        <v>1092775.7868810773</v>
      </c>
      <c r="O2240" s="537">
        <v>1146609.4778821764</v>
      </c>
    </row>
    <row r="2241" spans="1:15">
      <c r="A2241" s="227">
        <v>2238</v>
      </c>
      <c r="B2241" s="530">
        <v>1058623.9927150751</v>
      </c>
      <c r="C2241" s="530">
        <v>1061719.3664958403</v>
      </c>
      <c r="D2241" s="531">
        <v>1127169.7047011438</v>
      </c>
      <c r="J2241" s="659">
        <v>1041049.8211338904</v>
      </c>
      <c r="K2241" s="296"/>
      <c r="L2241" s="296"/>
      <c r="M2241" s="536">
        <v>1060032.4898927188</v>
      </c>
      <c r="N2241" s="530">
        <v>1074235.1014233863</v>
      </c>
      <c r="O2241" s="537">
        <v>1137672.2941040846</v>
      </c>
    </row>
    <row r="2242" spans="1:15">
      <c r="A2242" s="227">
        <v>2239</v>
      </c>
      <c r="B2242" s="530">
        <v>1051638.8601063371</v>
      </c>
      <c r="C2242" s="530">
        <v>1090156.1106028482</v>
      </c>
      <c r="D2242" s="531">
        <v>1108565.7517462191</v>
      </c>
      <c r="J2242" s="659">
        <v>1034064.6885251524</v>
      </c>
      <c r="K2242" s="296"/>
      <c r="L2242" s="296"/>
      <c r="M2242" s="536">
        <v>1055628.8512464315</v>
      </c>
      <c r="N2242" s="530">
        <v>1102671.8455303942</v>
      </c>
      <c r="O2242" s="537">
        <v>1119068.3411491599</v>
      </c>
    </row>
    <row r="2243" spans="1:15">
      <c r="A2243" s="227">
        <v>2240</v>
      </c>
      <c r="B2243" s="530">
        <v>1066295.9190565206</v>
      </c>
      <c r="C2243" s="530">
        <v>1081452.3282695441</v>
      </c>
      <c r="D2243" s="531">
        <v>1116946.1961883053</v>
      </c>
      <c r="J2243" s="659">
        <v>1048721.7474753358</v>
      </c>
      <c r="K2243" s="296"/>
      <c r="L2243" s="296"/>
      <c r="M2243" s="536">
        <v>1039671.0649010813</v>
      </c>
      <c r="N2243" s="530">
        <v>1093968.0631970901</v>
      </c>
      <c r="O2243" s="537">
        <v>1127448.7855912461</v>
      </c>
    </row>
    <row r="2244" spans="1:15">
      <c r="A2244" s="227">
        <v>2241</v>
      </c>
      <c r="B2244" s="530">
        <v>1062718.2419523047</v>
      </c>
      <c r="C2244" s="530">
        <v>1063019.4904782083</v>
      </c>
      <c r="D2244" s="531">
        <v>1105907.4209207243</v>
      </c>
      <c r="J2244" s="659">
        <v>1045144.07037112</v>
      </c>
      <c r="K2244" s="296"/>
      <c r="L2244" s="296"/>
      <c r="M2244" s="536">
        <v>1026895.3884357042</v>
      </c>
      <c r="N2244" s="530">
        <v>1075535.2254057543</v>
      </c>
      <c r="O2244" s="537">
        <v>1116410.0103236651</v>
      </c>
    </row>
    <row r="2245" spans="1:15">
      <c r="A2245" s="227">
        <v>2242</v>
      </c>
      <c r="B2245" s="530">
        <v>1058111.7063673958</v>
      </c>
      <c r="C2245" s="530">
        <v>1060928.5096103072</v>
      </c>
      <c r="D2245" s="531">
        <v>1093857.0656819746</v>
      </c>
      <c r="J2245" s="659">
        <v>1075375.4788523295</v>
      </c>
      <c r="K2245" s="296"/>
      <c r="L2245" s="296"/>
      <c r="M2245" s="536">
        <v>1042989.4376555844</v>
      </c>
      <c r="N2245" s="530">
        <v>1073444.2445378532</v>
      </c>
      <c r="O2245" s="537">
        <v>1104359.6550849155</v>
      </c>
    </row>
    <row r="2246" spans="1:15">
      <c r="A2246" s="227">
        <v>2243</v>
      </c>
      <c r="B2246" s="530">
        <v>1068950.4848257643</v>
      </c>
      <c r="C2246" s="530">
        <v>1072299.6630168902</v>
      </c>
      <c r="D2246" s="531">
        <v>1109097.5241777466</v>
      </c>
      <c r="J2246" s="659">
        <v>1051376.3132445796</v>
      </c>
      <c r="K2246" s="296"/>
      <c r="L2246" s="296"/>
      <c r="M2246" s="536">
        <v>1048453.5064169852</v>
      </c>
      <c r="N2246" s="530">
        <v>1084815.3979444362</v>
      </c>
      <c r="O2246" s="537">
        <v>1119600.1135806874</v>
      </c>
    </row>
    <row r="2247" spans="1:15">
      <c r="A2247" s="227">
        <v>2244</v>
      </c>
      <c r="B2247" s="530">
        <v>1070573.3744977722</v>
      </c>
      <c r="C2247" s="530">
        <v>1096879.7048583401</v>
      </c>
      <c r="D2247" s="531">
        <v>1092033.980511256</v>
      </c>
      <c r="J2247" s="659">
        <v>1052999.2029165875</v>
      </c>
      <c r="K2247" s="296"/>
      <c r="L2247" s="296"/>
      <c r="M2247" s="536">
        <v>1048190.5050040449</v>
      </c>
      <c r="N2247" s="530">
        <v>1109395.4397858861</v>
      </c>
      <c r="O2247" s="537">
        <v>1102536.5699141969</v>
      </c>
    </row>
    <row r="2248" spans="1:15">
      <c r="A2248" s="227">
        <v>2245</v>
      </c>
      <c r="B2248" s="530">
        <v>1058111.7063673958</v>
      </c>
      <c r="C2248" s="530">
        <v>1072184.1910713546</v>
      </c>
      <c r="D2248" s="531">
        <v>1094792.6180975891</v>
      </c>
      <c r="J2248" s="659">
        <v>1115050.0406976226</v>
      </c>
      <c r="K2248" s="296"/>
      <c r="L2248" s="296"/>
      <c r="M2248" s="536">
        <v>1037325.5304372556</v>
      </c>
      <c r="N2248" s="530">
        <v>1084699.9259989006</v>
      </c>
      <c r="O2248" s="537">
        <v>1105295.2075005299</v>
      </c>
    </row>
    <row r="2249" spans="1:15">
      <c r="A2249" s="227">
        <v>2246</v>
      </c>
      <c r="B2249" s="530">
        <v>1061178.4863070992</v>
      </c>
      <c r="C2249" s="530">
        <v>1072413.2718239813</v>
      </c>
      <c r="D2249" s="531">
        <v>1107602.8213299124</v>
      </c>
      <c r="J2249" s="659">
        <v>1043604.3147259145</v>
      </c>
      <c r="K2249" s="296"/>
      <c r="L2249" s="296"/>
      <c r="M2249" s="536">
        <v>1061496.9461421659</v>
      </c>
      <c r="N2249" s="530">
        <v>1084929.0067515273</v>
      </c>
      <c r="O2249" s="537">
        <v>1118105.4107328532</v>
      </c>
    </row>
    <row r="2250" spans="1:15">
      <c r="A2250" s="227">
        <v>2247</v>
      </c>
      <c r="B2250" s="530">
        <v>1060858.2694172242</v>
      </c>
      <c r="C2250" s="530">
        <v>1043289.6205880826</v>
      </c>
      <c r="D2250" s="531">
        <v>1100444.8586158787</v>
      </c>
      <c r="J2250" s="659">
        <v>1043284.0978360395</v>
      </c>
      <c r="K2250" s="296"/>
      <c r="L2250" s="296"/>
      <c r="M2250" s="536">
        <v>1027072.0869107378</v>
      </c>
      <c r="N2250" s="530">
        <v>1055805.3555156286</v>
      </c>
      <c r="O2250" s="537">
        <v>1110947.4480188196</v>
      </c>
    </row>
    <row r="2251" spans="1:15">
      <c r="A2251" s="227">
        <v>2248</v>
      </c>
      <c r="B2251" s="530">
        <v>1060677.8963259037</v>
      </c>
      <c r="C2251" s="530">
        <v>1078968.2531427129</v>
      </c>
      <c r="D2251" s="531">
        <v>1101343.6959663669</v>
      </c>
      <c r="J2251" s="659">
        <v>1043103.724744719</v>
      </c>
      <c r="K2251" s="296"/>
      <c r="L2251" s="296"/>
      <c r="M2251" s="536">
        <v>1049252.7664732568</v>
      </c>
      <c r="N2251" s="530">
        <v>1091483.9880702589</v>
      </c>
      <c r="O2251" s="537">
        <v>1111846.2853693077</v>
      </c>
    </row>
    <row r="2252" spans="1:15">
      <c r="A2252" s="227">
        <v>2249</v>
      </c>
      <c r="B2252" s="530">
        <v>1058111.7063673958</v>
      </c>
      <c r="C2252" s="530">
        <v>1061019.9243208482</v>
      </c>
      <c r="D2252" s="531">
        <v>1107801.279162684</v>
      </c>
      <c r="J2252" s="659">
        <v>1117609.2065447585</v>
      </c>
      <c r="K2252" s="296"/>
      <c r="L2252" s="296"/>
      <c r="M2252" s="536">
        <v>1050211.8780549234</v>
      </c>
      <c r="N2252" s="530">
        <v>1073535.6592483942</v>
      </c>
      <c r="O2252" s="537">
        <v>1118303.8685656248</v>
      </c>
    </row>
    <row r="2253" spans="1:15">
      <c r="A2253" s="227">
        <v>2250</v>
      </c>
      <c r="B2253" s="530">
        <v>1058744.5032004111</v>
      </c>
      <c r="C2253" s="530">
        <v>1063970.6265000564</v>
      </c>
      <c r="D2253" s="531">
        <v>1107183.5599315627</v>
      </c>
      <c r="J2253" s="659">
        <v>1041170.3316192264</v>
      </c>
      <c r="K2253" s="296"/>
      <c r="L2253" s="296"/>
      <c r="M2253" s="536">
        <v>1038435.7190529368</v>
      </c>
      <c r="N2253" s="530">
        <v>1076486.3614276024</v>
      </c>
      <c r="O2253" s="537">
        <v>1117686.1493345036</v>
      </c>
    </row>
    <row r="2254" spans="1:15">
      <c r="A2254" s="227">
        <v>2251</v>
      </c>
      <c r="B2254" s="530">
        <v>1058808.6119370547</v>
      </c>
      <c r="C2254" s="530">
        <v>1062363.6126878094</v>
      </c>
      <c r="D2254" s="531">
        <v>1103669.987417409</v>
      </c>
      <c r="J2254" s="659">
        <v>1041234.4403558699</v>
      </c>
      <c r="K2254" s="296"/>
      <c r="L2254" s="296"/>
      <c r="M2254" s="536">
        <v>1034967.2815193946</v>
      </c>
      <c r="N2254" s="530">
        <v>1074879.3476153554</v>
      </c>
      <c r="O2254" s="537">
        <v>1114172.5768203498</v>
      </c>
    </row>
    <row r="2255" spans="1:15">
      <c r="A2255" s="227">
        <v>2252</v>
      </c>
      <c r="B2255" s="530">
        <v>1062917.8139182532</v>
      </c>
      <c r="C2255" s="530">
        <v>1080805.9576282683</v>
      </c>
      <c r="D2255" s="531">
        <v>1095794.6610622955</v>
      </c>
      <c r="J2255" s="659">
        <v>1045343.6423370684</v>
      </c>
      <c r="K2255" s="296"/>
      <c r="L2255" s="296"/>
      <c r="M2255" s="536">
        <v>1040979.073990915</v>
      </c>
      <c r="N2255" s="530">
        <v>1093321.6925558143</v>
      </c>
      <c r="O2255" s="537">
        <v>1106297.2504652364</v>
      </c>
    </row>
    <row r="2256" spans="1:15">
      <c r="A2256" s="227">
        <v>2253</v>
      </c>
      <c r="B2256" s="530">
        <v>1052629.6941270761</v>
      </c>
      <c r="C2256" s="530">
        <v>1074597.841285141</v>
      </c>
      <c r="D2256" s="531">
        <v>1110630.2843645844</v>
      </c>
      <c r="J2256" s="659">
        <v>1035055.5225458913</v>
      </c>
      <c r="K2256" s="296"/>
      <c r="L2256" s="296"/>
      <c r="M2256" s="536">
        <v>1030582.2669972123</v>
      </c>
      <c r="N2256" s="530">
        <v>1087113.576212687</v>
      </c>
      <c r="O2256" s="537">
        <v>1121132.8737675252</v>
      </c>
    </row>
    <row r="2257" spans="1:15">
      <c r="A2257" s="227">
        <v>2254</v>
      </c>
      <c r="B2257" s="530">
        <v>1060279.0179665687</v>
      </c>
      <c r="C2257" s="530">
        <v>1053822.0174566621</v>
      </c>
      <c r="D2257" s="531">
        <v>1101948.9228439266</v>
      </c>
      <c r="J2257" s="659">
        <v>1042704.846385384</v>
      </c>
      <c r="K2257" s="296"/>
      <c r="L2257" s="296"/>
      <c r="M2257" s="536">
        <v>1048656.2619117894</v>
      </c>
      <c r="N2257" s="530">
        <v>1066337.7523842081</v>
      </c>
      <c r="O2257" s="537">
        <v>1112451.5122468674</v>
      </c>
    </row>
    <row r="2258" spans="1:15">
      <c r="A2258" s="227">
        <v>2255</v>
      </c>
      <c r="B2258" s="530">
        <v>1054401.4851350095</v>
      </c>
      <c r="C2258" s="530">
        <v>1056033.5274515715</v>
      </c>
      <c r="D2258" s="531">
        <v>1110551.1039249646</v>
      </c>
      <c r="J2258" s="659">
        <v>1036827.3135538248</v>
      </c>
      <c r="K2258" s="296"/>
      <c r="L2258" s="296"/>
      <c r="M2258" s="536">
        <v>1042991.7722222351</v>
      </c>
      <c r="N2258" s="530">
        <v>1068549.2623791175</v>
      </c>
      <c r="O2258" s="537">
        <v>1121053.6933279054</v>
      </c>
    </row>
    <row r="2259" spans="1:15">
      <c r="A2259" s="227">
        <v>2256</v>
      </c>
      <c r="B2259" s="530">
        <v>1053141.4340519158</v>
      </c>
      <c r="C2259" s="530">
        <v>1060853.5847595125</v>
      </c>
      <c r="D2259" s="531">
        <v>1095917.7267288719</v>
      </c>
      <c r="J2259" s="659">
        <v>1035567.262470731</v>
      </c>
      <c r="K2259" s="296"/>
      <c r="L2259" s="296"/>
      <c r="M2259" s="536">
        <v>1042402.1691635078</v>
      </c>
      <c r="N2259" s="530">
        <v>1073369.3196870585</v>
      </c>
      <c r="O2259" s="537">
        <v>1106420.3161318128</v>
      </c>
    </row>
    <row r="2260" spans="1:15">
      <c r="A2260" s="227">
        <v>2257</v>
      </c>
      <c r="B2260" s="530">
        <v>1076102.8605121435</v>
      </c>
      <c r="C2260" s="530">
        <v>1076293.5432766848</v>
      </c>
      <c r="D2260" s="531">
        <v>1082871.5619914641</v>
      </c>
      <c r="J2260" s="659">
        <v>1058528.6889309587</v>
      </c>
      <c r="K2260" s="296"/>
      <c r="L2260" s="296"/>
      <c r="M2260" s="536">
        <v>1029521.5053868993</v>
      </c>
      <c r="N2260" s="530">
        <v>1088809.2782042308</v>
      </c>
      <c r="O2260" s="537">
        <v>1093374.1513944049</v>
      </c>
    </row>
    <row r="2261" spans="1:15">
      <c r="A2261" s="227">
        <v>2258</v>
      </c>
      <c r="B2261" s="530">
        <v>1050426.8371185362</v>
      </c>
      <c r="C2261" s="530">
        <v>1107079.906747638</v>
      </c>
      <c r="D2261" s="531">
        <v>1102255.4679276785</v>
      </c>
      <c r="J2261" s="659">
        <v>1032852.6655373515</v>
      </c>
      <c r="K2261" s="296"/>
      <c r="L2261" s="296"/>
      <c r="M2261" s="536">
        <v>1055499.1453080147</v>
      </c>
      <c r="N2261" s="530">
        <v>1119595.641675184</v>
      </c>
      <c r="O2261" s="537">
        <v>1112758.0573306193</v>
      </c>
    </row>
    <row r="2262" spans="1:15">
      <c r="A2262" s="227">
        <v>2259</v>
      </c>
      <c r="B2262" s="530">
        <v>1054058.7521806851</v>
      </c>
      <c r="C2262" s="530">
        <v>1071990.9830826214</v>
      </c>
      <c r="D2262" s="531">
        <v>1106955.9673636858</v>
      </c>
      <c r="J2262" s="659">
        <v>1036484.5805995003</v>
      </c>
      <c r="K2262" s="296"/>
      <c r="L2262" s="296"/>
      <c r="M2262" s="536">
        <v>1044663.170478869</v>
      </c>
      <c r="N2262" s="530">
        <v>1084506.7180101674</v>
      </c>
      <c r="O2262" s="537">
        <v>1117458.5567666267</v>
      </c>
    </row>
    <row r="2263" spans="1:15">
      <c r="A2263" s="227">
        <v>2260</v>
      </c>
      <c r="B2263" s="530">
        <v>1078982.4809428439</v>
      </c>
      <c r="C2263" s="530">
        <v>1080068.3465707793</v>
      </c>
      <c r="D2263" s="531">
        <v>1117216.0504547143</v>
      </c>
      <c r="J2263" s="659">
        <v>1061408.3093616592</v>
      </c>
      <c r="K2263" s="296"/>
      <c r="L2263" s="296"/>
      <c r="M2263" s="536">
        <v>1050494.67034875</v>
      </c>
      <c r="N2263" s="530">
        <v>1092584.0814983253</v>
      </c>
      <c r="O2263" s="537">
        <v>1127718.6398576552</v>
      </c>
    </row>
    <row r="2264" spans="1:15">
      <c r="A2264" s="227">
        <v>2261</v>
      </c>
      <c r="B2264" s="530">
        <v>1058111.7063673958</v>
      </c>
      <c r="C2264" s="530">
        <v>1084483.0791207319</v>
      </c>
      <c r="D2264" s="531">
        <v>1130462.6063402449</v>
      </c>
      <c r="J2264" s="659">
        <v>1063794.3550636745</v>
      </c>
      <c r="K2264" s="296"/>
      <c r="L2264" s="296"/>
      <c r="M2264" s="536">
        <v>1034033.549060195</v>
      </c>
      <c r="N2264" s="530">
        <v>1096998.8140482779</v>
      </c>
      <c r="O2264" s="537">
        <v>1140965.1957431857</v>
      </c>
    </row>
    <row r="2265" spans="1:15">
      <c r="A2265" s="227">
        <v>2262</v>
      </c>
      <c r="B2265" s="530">
        <v>1049855.5487248308</v>
      </c>
      <c r="C2265" s="530">
        <v>1065033.8995526016</v>
      </c>
      <c r="D2265" s="531">
        <v>1105622.1030699897</v>
      </c>
      <c r="J2265" s="659">
        <v>1032281.3771436461</v>
      </c>
      <c r="K2265" s="296"/>
      <c r="L2265" s="296"/>
      <c r="M2265" s="536">
        <v>1020972.0293804765</v>
      </c>
      <c r="N2265" s="530">
        <v>1077549.6344801476</v>
      </c>
      <c r="O2265" s="537">
        <v>1116124.6924729305</v>
      </c>
    </row>
    <row r="2266" spans="1:15">
      <c r="A2266" s="227">
        <v>2263</v>
      </c>
      <c r="B2266" s="530">
        <v>1049993.1224659609</v>
      </c>
      <c r="C2266" s="530">
        <v>1050880.6523900377</v>
      </c>
      <c r="D2266" s="531">
        <v>1136434.9616399554</v>
      </c>
      <c r="J2266" s="659">
        <v>1032418.9508847762</v>
      </c>
      <c r="K2266" s="296"/>
      <c r="L2266" s="296"/>
      <c r="M2266" s="536">
        <v>1047049.7696498168</v>
      </c>
      <c r="N2266" s="530">
        <v>1063396.3873175837</v>
      </c>
      <c r="O2266" s="537">
        <v>1146937.5510428962</v>
      </c>
    </row>
    <row r="2267" spans="1:15">
      <c r="A2267" s="227">
        <v>2264</v>
      </c>
      <c r="B2267" s="530">
        <v>1058111.7063673958</v>
      </c>
      <c r="C2267" s="530">
        <v>1060790.8803253886</v>
      </c>
      <c r="D2267" s="531">
        <v>1112717.759936857</v>
      </c>
      <c r="J2267" s="659">
        <v>1091243.5184877522</v>
      </c>
      <c r="K2267" s="296"/>
      <c r="L2267" s="296"/>
      <c r="M2267" s="536">
        <v>1040199.7097586584</v>
      </c>
      <c r="N2267" s="530">
        <v>1073306.6152529346</v>
      </c>
      <c r="O2267" s="537">
        <v>1123220.3493397979</v>
      </c>
    </row>
    <row r="2268" spans="1:15">
      <c r="A2268" s="227">
        <v>2265</v>
      </c>
      <c r="B2268" s="530">
        <v>1067349.0870635025</v>
      </c>
      <c r="C2268" s="530">
        <v>1097192.2355843564</v>
      </c>
      <c r="D2268" s="531">
        <v>1106489.9061881083</v>
      </c>
      <c r="J2268" s="659">
        <v>1049774.9154823178</v>
      </c>
      <c r="K2268" s="296"/>
      <c r="L2268" s="296"/>
      <c r="M2268" s="536">
        <v>1038184.8693689356</v>
      </c>
      <c r="N2268" s="530">
        <v>1109707.9705119024</v>
      </c>
      <c r="O2268" s="537">
        <v>1116992.4955910491</v>
      </c>
    </row>
    <row r="2269" spans="1:15">
      <c r="A2269" s="227">
        <v>2266</v>
      </c>
      <c r="B2269" s="530">
        <v>1034057.1618203084</v>
      </c>
      <c r="C2269" s="530">
        <v>1072103.4803108089</v>
      </c>
      <c r="D2269" s="531">
        <v>1106903.1888013298</v>
      </c>
      <c r="J2269" s="659">
        <v>1016482.9902391237</v>
      </c>
      <c r="K2269" s="296"/>
      <c r="L2269" s="296"/>
      <c r="M2269" s="536">
        <v>1025562.3670143243</v>
      </c>
      <c r="N2269" s="530">
        <v>1084619.2152383549</v>
      </c>
      <c r="O2269" s="537">
        <v>1117405.7782042706</v>
      </c>
    </row>
    <row r="2270" spans="1:15">
      <c r="A2270" s="227">
        <v>2267</v>
      </c>
      <c r="B2270" s="530">
        <v>1050866.1290459477</v>
      </c>
      <c r="C2270" s="530">
        <v>1096640.4530469317</v>
      </c>
      <c r="D2270" s="531">
        <v>1100335.3296211183</v>
      </c>
      <c r="J2270" s="659">
        <v>1033291.957464763</v>
      </c>
      <c r="K2270" s="296"/>
      <c r="L2270" s="296"/>
      <c r="M2270" s="536">
        <v>1034149.376990439</v>
      </c>
      <c r="N2270" s="530">
        <v>1109156.1879744777</v>
      </c>
      <c r="O2270" s="537">
        <v>1110837.9190240591</v>
      </c>
    </row>
    <row r="2271" spans="1:15">
      <c r="A2271" s="227">
        <v>2268</v>
      </c>
      <c r="B2271" s="530">
        <v>1052839.5103570845</v>
      </c>
      <c r="C2271" s="530">
        <v>1086840.0314032859</v>
      </c>
      <c r="D2271" s="531">
        <v>1094503.1899119341</v>
      </c>
      <c r="J2271" s="659">
        <v>1035265.3387758997</v>
      </c>
      <c r="K2271" s="296"/>
      <c r="L2271" s="296"/>
      <c r="M2271" s="536">
        <v>1066922.1862315987</v>
      </c>
      <c r="N2271" s="530">
        <v>1099355.7663308319</v>
      </c>
      <c r="O2271" s="537">
        <v>1105005.7793148749</v>
      </c>
    </row>
    <row r="2272" spans="1:15">
      <c r="A2272" s="227">
        <v>2269</v>
      </c>
      <c r="B2272" s="530">
        <v>1048360.8513551262</v>
      </c>
      <c r="C2272" s="530">
        <v>1050354.7977249306</v>
      </c>
      <c r="D2272" s="531">
        <v>1107389.3114375588</v>
      </c>
      <c r="J2272" s="659">
        <v>1030786.6797739415</v>
      </c>
      <c r="K2272" s="296"/>
      <c r="L2272" s="296"/>
      <c r="M2272" s="536">
        <v>1044872.5981521325</v>
      </c>
      <c r="N2272" s="530">
        <v>1062870.5326524766</v>
      </c>
      <c r="O2272" s="537">
        <v>1117891.9008404997</v>
      </c>
    </row>
    <row r="2273" spans="1:15">
      <c r="A2273" s="227">
        <v>2270</v>
      </c>
      <c r="B2273" s="530">
        <v>1074536.5986297484</v>
      </c>
      <c r="C2273" s="530">
        <v>1080116.9747139066</v>
      </c>
      <c r="D2273" s="531">
        <v>1100188.8941820946</v>
      </c>
      <c r="J2273" s="659">
        <v>1056962.4270485637</v>
      </c>
      <c r="K2273" s="296"/>
      <c r="L2273" s="296"/>
      <c r="M2273" s="536">
        <v>1051922.0479528964</v>
      </c>
      <c r="N2273" s="530">
        <v>1092632.7096414526</v>
      </c>
      <c r="O2273" s="537">
        <v>1110691.4835850354</v>
      </c>
    </row>
    <row r="2274" spans="1:15">
      <c r="A2274" s="227">
        <v>2271</v>
      </c>
      <c r="B2274" s="530">
        <v>1042881.9257293526</v>
      </c>
      <c r="C2274" s="530">
        <v>1080687.8347263753</v>
      </c>
      <c r="D2274" s="531">
        <v>1091261.6548863815</v>
      </c>
      <c r="J2274" s="659">
        <v>1025307.7541481679</v>
      </c>
      <c r="K2274" s="296"/>
      <c r="L2274" s="296"/>
      <c r="M2274" s="536">
        <v>1033132.6124813391</v>
      </c>
      <c r="N2274" s="530">
        <v>1093203.5696539213</v>
      </c>
      <c r="O2274" s="537">
        <v>1101764.2442893223</v>
      </c>
    </row>
    <row r="2275" spans="1:15">
      <c r="A2275" s="227">
        <v>2272</v>
      </c>
      <c r="B2275" s="530">
        <v>1046505.8695254092</v>
      </c>
      <c r="C2275" s="530">
        <v>1077577.8096715386</v>
      </c>
      <c r="D2275" s="531">
        <v>1082011.6632723648</v>
      </c>
      <c r="J2275" s="659">
        <v>1028931.6979442245</v>
      </c>
      <c r="K2275" s="296"/>
      <c r="L2275" s="296"/>
      <c r="M2275" s="536">
        <v>1040593.7218781455</v>
      </c>
      <c r="N2275" s="530">
        <v>1090093.5445990846</v>
      </c>
      <c r="O2275" s="537">
        <v>1092514.2526753056</v>
      </c>
    </row>
    <row r="2276" spans="1:15">
      <c r="A2276" s="227">
        <v>2273</v>
      </c>
      <c r="B2276" s="530">
        <v>1057106.0898438185</v>
      </c>
      <c r="C2276" s="530">
        <v>1063642.5478975468</v>
      </c>
      <c r="D2276" s="531">
        <v>1093401.7149435207</v>
      </c>
      <c r="J2276" s="659">
        <v>1039531.9182626337</v>
      </c>
      <c r="K2276" s="296"/>
      <c r="L2276" s="296"/>
      <c r="M2276" s="536">
        <v>1062508.3188833294</v>
      </c>
      <c r="N2276" s="530">
        <v>1076158.2828250928</v>
      </c>
      <c r="O2276" s="537">
        <v>1103904.3043464615</v>
      </c>
    </row>
    <row r="2277" spans="1:15">
      <c r="A2277" s="227">
        <v>2274</v>
      </c>
      <c r="B2277" s="530">
        <v>1079888.8083329573</v>
      </c>
      <c r="C2277" s="530">
        <v>1071147.8007352708</v>
      </c>
      <c r="D2277" s="531">
        <v>1116321.0576550027</v>
      </c>
      <c r="J2277" s="659">
        <v>1062314.6367517726</v>
      </c>
      <c r="K2277" s="296"/>
      <c r="L2277" s="296"/>
      <c r="M2277" s="536">
        <v>1054416.3837547004</v>
      </c>
      <c r="N2277" s="530">
        <v>1083663.5356628168</v>
      </c>
      <c r="O2277" s="537">
        <v>1126823.6470579435</v>
      </c>
    </row>
    <row r="2278" spans="1:15">
      <c r="A2278" s="227">
        <v>2275</v>
      </c>
      <c r="B2278" s="530">
        <v>1032020.249758759</v>
      </c>
      <c r="C2278" s="530">
        <v>1086441.6197501521</v>
      </c>
      <c r="D2278" s="531">
        <v>1110641.3545373131</v>
      </c>
      <c r="J2278" s="659">
        <v>1014446.0781775743</v>
      </c>
      <c r="K2278" s="296"/>
      <c r="L2278" s="296"/>
      <c r="M2278" s="536">
        <v>1032116.9857180292</v>
      </c>
      <c r="N2278" s="530">
        <v>1098957.3546776981</v>
      </c>
      <c r="O2278" s="537">
        <v>1121143.9439402539</v>
      </c>
    </row>
    <row r="2279" spans="1:15">
      <c r="A2279" s="227">
        <v>2276</v>
      </c>
      <c r="B2279" s="530">
        <v>1053600.3198568446</v>
      </c>
      <c r="C2279" s="530">
        <v>1063454.3416701336</v>
      </c>
      <c r="D2279" s="531">
        <v>1116464.0009330173</v>
      </c>
      <c r="J2279" s="659">
        <v>1036026.1482756599</v>
      </c>
      <c r="K2279" s="296"/>
      <c r="L2279" s="296"/>
      <c r="M2279" s="536">
        <v>1047758.261422656</v>
      </c>
      <c r="N2279" s="530">
        <v>1075970.0765976796</v>
      </c>
      <c r="O2279" s="537">
        <v>1126966.5903359582</v>
      </c>
    </row>
    <row r="2280" spans="1:15">
      <c r="A2280" s="227">
        <v>2277</v>
      </c>
      <c r="B2280" s="530">
        <v>1077557.9207851409</v>
      </c>
      <c r="C2280" s="530">
        <v>1083116.8434862257</v>
      </c>
      <c r="D2280" s="531">
        <v>1110526.8900198194</v>
      </c>
      <c r="J2280" s="659">
        <v>1059983.7492039562</v>
      </c>
      <c r="K2280" s="296"/>
      <c r="L2280" s="296"/>
      <c r="M2280" s="536">
        <v>1042077.2797001391</v>
      </c>
      <c r="N2280" s="530">
        <v>1095632.5784137717</v>
      </c>
      <c r="O2280" s="537">
        <v>1121029.4794227602</v>
      </c>
    </row>
    <row r="2281" spans="1:15">
      <c r="A2281" s="227">
        <v>2278</v>
      </c>
      <c r="B2281" s="530">
        <v>1067492.7816496366</v>
      </c>
      <c r="C2281" s="530">
        <v>1061236.4921254709</v>
      </c>
      <c r="D2281" s="531">
        <v>1091796.8955221211</v>
      </c>
      <c r="J2281" s="659">
        <v>1049918.6100684518</v>
      </c>
      <c r="K2281" s="296"/>
      <c r="L2281" s="296"/>
      <c r="M2281" s="536">
        <v>1041869.68966611</v>
      </c>
      <c r="N2281" s="530">
        <v>1073752.2270530169</v>
      </c>
      <c r="O2281" s="537">
        <v>1102299.4849250619</v>
      </c>
    </row>
    <row r="2282" spans="1:15">
      <c r="A2282" s="227">
        <v>2279</v>
      </c>
      <c r="B2282" s="530">
        <v>1055610.4399104174</v>
      </c>
      <c r="C2282" s="530">
        <v>1089083.088335329</v>
      </c>
      <c r="D2282" s="531">
        <v>1097756.1022191828</v>
      </c>
      <c r="J2282" s="659">
        <v>1038036.2683292327</v>
      </c>
      <c r="K2282" s="296"/>
      <c r="L2282" s="296"/>
      <c r="M2282" s="536">
        <v>1051922.0597492761</v>
      </c>
      <c r="N2282" s="530">
        <v>1101598.823262875</v>
      </c>
      <c r="O2282" s="537">
        <v>1108258.6916221236</v>
      </c>
    </row>
    <row r="2283" spans="1:15">
      <c r="A2283" s="227">
        <v>2280</v>
      </c>
      <c r="B2283" s="530">
        <v>1058535.9343305766</v>
      </c>
      <c r="C2283" s="530">
        <v>1094066.0947696848</v>
      </c>
      <c r="D2283" s="531">
        <v>1100468.8742333592</v>
      </c>
      <c r="J2283" s="659">
        <v>1040961.7627493918</v>
      </c>
      <c r="K2283" s="296"/>
      <c r="L2283" s="296"/>
      <c r="M2283" s="536">
        <v>1034047.4563953326</v>
      </c>
      <c r="N2283" s="530">
        <v>1106581.8296972308</v>
      </c>
      <c r="O2283" s="537">
        <v>1110971.4636363001</v>
      </c>
    </row>
    <row r="2284" spans="1:15">
      <c r="A2284" s="227">
        <v>2281</v>
      </c>
      <c r="B2284" s="530">
        <v>1051457.1582825626</v>
      </c>
      <c r="C2284" s="530">
        <v>1070708.8706579467</v>
      </c>
      <c r="D2284" s="531">
        <v>1093263.0129906535</v>
      </c>
      <c r="J2284" s="659">
        <v>1033882.9867013778</v>
      </c>
      <c r="K2284" s="296"/>
      <c r="L2284" s="296"/>
      <c r="M2284" s="536">
        <v>1054005.6131211917</v>
      </c>
      <c r="N2284" s="530">
        <v>1083224.6055854927</v>
      </c>
      <c r="O2284" s="537">
        <v>1103765.6023935943</v>
      </c>
    </row>
    <row r="2285" spans="1:15">
      <c r="A2285" s="227">
        <v>2282</v>
      </c>
      <c r="B2285" s="530">
        <v>1050187.5087207449</v>
      </c>
      <c r="C2285" s="530">
        <v>1056952.7639313221</v>
      </c>
      <c r="D2285" s="531">
        <v>1084646.4363850139</v>
      </c>
      <c r="J2285" s="659">
        <v>1032613.33713956</v>
      </c>
      <c r="K2285" s="296"/>
      <c r="L2285" s="296"/>
      <c r="M2285" s="536">
        <v>1051955.5236842236</v>
      </c>
      <c r="N2285" s="530">
        <v>1069468.4988588681</v>
      </c>
      <c r="O2285" s="537">
        <v>1095149.0257879547</v>
      </c>
    </row>
    <row r="2286" spans="1:15">
      <c r="A2286" s="227">
        <v>2283</v>
      </c>
      <c r="B2286" s="530">
        <v>1070990.0262826642</v>
      </c>
      <c r="C2286" s="530">
        <v>1080579.4115041306</v>
      </c>
      <c r="D2286" s="531">
        <v>1120738.4583000329</v>
      </c>
      <c r="J2286" s="659">
        <v>1053415.8547014794</v>
      </c>
      <c r="K2286" s="296"/>
      <c r="L2286" s="296"/>
      <c r="M2286" s="536">
        <v>1035575.5193392552</v>
      </c>
      <c r="N2286" s="530">
        <v>1093095.1464316766</v>
      </c>
      <c r="O2286" s="537">
        <v>1131241.0477029737</v>
      </c>
    </row>
    <row r="2287" spans="1:15">
      <c r="A2287" s="227">
        <v>2284</v>
      </c>
      <c r="B2287" s="530">
        <v>1068956.6698780898</v>
      </c>
      <c r="C2287" s="530">
        <v>1069798.6708330414</v>
      </c>
      <c r="D2287" s="531">
        <v>1098367.9094583332</v>
      </c>
      <c r="J2287" s="659">
        <v>1051382.4982969051</v>
      </c>
      <c r="K2287" s="296"/>
      <c r="L2287" s="296"/>
      <c r="M2287" s="536">
        <v>1046321.359506765</v>
      </c>
      <c r="N2287" s="530">
        <v>1082314.4057605874</v>
      </c>
      <c r="O2287" s="537">
        <v>1108870.498861274</v>
      </c>
    </row>
    <row r="2288" spans="1:15">
      <c r="A2288" s="227">
        <v>2285</v>
      </c>
      <c r="B2288" s="530">
        <v>1027605.9085765625</v>
      </c>
      <c r="C2288" s="530">
        <v>1065278.3592136598</v>
      </c>
      <c r="D2288" s="531">
        <v>1097724.5086222342</v>
      </c>
      <c r="J2288" s="659">
        <v>1010031.7369953778</v>
      </c>
      <c r="K2288" s="296"/>
      <c r="L2288" s="296"/>
      <c r="M2288" s="536">
        <v>1014214.0756759366</v>
      </c>
      <c r="N2288" s="530">
        <v>1077794.0941412058</v>
      </c>
      <c r="O2288" s="537">
        <v>1108227.098025175</v>
      </c>
    </row>
    <row r="2289" spans="1:15">
      <c r="A2289" s="227">
        <v>2286</v>
      </c>
      <c r="B2289" s="530">
        <v>1044330.1120827941</v>
      </c>
      <c r="C2289" s="530">
        <v>1069802.2318051825</v>
      </c>
      <c r="D2289" s="531">
        <v>1096095.3821669356</v>
      </c>
      <c r="J2289" s="659">
        <v>1026755.9405016094</v>
      </c>
      <c r="K2289" s="296"/>
      <c r="L2289" s="296"/>
      <c r="M2289" s="536">
        <v>1061736.8176565922</v>
      </c>
      <c r="N2289" s="530">
        <v>1082317.9667327285</v>
      </c>
      <c r="O2289" s="537">
        <v>1106597.9715698764</v>
      </c>
    </row>
    <row r="2290" spans="1:15">
      <c r="A2290" s="227">
        <v>2287</v>
      </c>
      <c r="B2290" s="530">
        <v>1075107.1923947046</v>
      </c>
      <c r="C2290" s="530">
        <v>1080462.7582664283</v>
      </c>
      <c r="D2290" s="531">
        <v>1102283.2727946979</v>
      </c>
      <c r="J2290" s="659">
        <v>1057533.0208135198</v>
      </c>
      <c r="K2290" s="296"/>
      <c r="L2290" s="296"/>
      <c r="M2290" s="536">
        <v>1022799.1312161722</v>
      </c>
      <c r="N2290" s="530">
        <v>1092978.4931939743</v>
      </c>
      <c r="O2290" s="537">
        <v>1112785.8621976387</v>
      </c>
    </row>
    <row r="2291" spans="1:15">
      <c r="A2291" s="227">
        <v>2288</v>
      </c>
      <c r="B2291" s="530">
        <v>1069163.9377236853</v>
      </c>
      <c r="C2291" s="530">
        <v>1073942.6643357337</v>
      </c>
      <c r="D2291" s="531">
        <v>1120285.1770728456</v>
      </c>
      <c r="J2291" s="659">
        <v>1051589.7661425006</v>
      </c>
      <c r="K2291" s="296"/>
      <c r="L2291" s="296"/>
      <c r="M2291" s="536">
        <v>1062322.6439575357</v>
      </c>
      <c r="N2291" s="530">
        <v>1086458.3992632797</v>
      </c>
      <c r="O2291" s="537">
        <v>1130787.7664757865</v>
      </c>
    </row>
    <row r="2292" spans="1:15">
      <c r="A2292" s="227">
        <v>2289</v>
      </c>
      <c r="B2292" s="530">
        <v>1053846.3044629137</v>
      </c>
      <c r="C2292" s="530">
        <v>1084830.9174168918</v>
      </c>
      <c r="D2292" s="531">
        <v>1100037.7860070507</v>
      </c>
      <c r="J2292" s="659">
        <v>1036272.1328817289</v>
      </c>
      <c r="K2292" s="296"/>
      <c r="L2292" s="296"/>
      <c r="M2292" s="536">
        <v>1054090.9230036321</v>
      </c>
      <c r="N2292" s="530">
        <v>1097346.6523444378</v>
      </c>
      <c r="O2292" s="537">
        <v>1110540.3754099915</v>
      </c>
    </row>
    <row r="2293" spans="1:15">
      <c r="A2293" s="227">
        <v>2290</v>
      </c>
      <c r="B2293" s="530">
        <v>1051670.174027435</v>
      </c>
      <c r="C2293" s="530">
        <v>1087407.4396772117</v>
      </c>
      <c r="D2293" s="531">
        <v>1109417.0473667542</v>
      </c>
      <c r="J2293" s="659">
        <v>1034096.0024462504</v>
      </c>
      <c r="K2293" s="296"/>
      <c r="L2293" s="296"/>
      <c r="M2293" s="536">
        <v>1045217.1704111574</v>
      </c>
      <c r="N2293" s="530">
        <v>1099923.1746047577</v>
      </c>
      <c r="O2293" s="537">
        <v>1119919.636769695</v>
      </c>
    </row>
    <row r="2294" spans="1:15">
      <c r="A2294" s="227">
        <v>2291</v>
      </c>
      <c r="B2294" s="530">
        <v>1073203.2343318777</v>
      </c>
      <c r="C2294" s="530">
        <v>1077785.7756448523</v>
      </c>
      <c r="D2294" s="531">
        <v>1120529.6921851418</v>
      </c>
      <c r="J2294" s="659">
        <v>1055629.0627506929</v>
      </c>
      <c r="K2294" s="296"/>
      <c r="L2294" s="296"/>
      <c r="M2294" s="536">
        <v>1040897.1005585826</v>
      </c>
      <c r="N2294" s="530">
        <v>1090301.5105723983</v>
      </c>
      <c r="O2294" s="537">
        <v>1131032.2815880827</v>
      </c>
    </row>
    <row r="2295" spans="1:15">
      <c r="A2295" s="227">
        <v>2292</v>
      </c>
      <c r="B2295" s="530">
        <v>1049376.6203471804</v>
      </c>
      <c r="C2295" s="530">
        <v>1110363.3667235789</v>
      </c>
      <c r="D2295" s="531">
        <v>1109289.4138747111</v>
      </c>
      <c r="J2295" s="659">
        <v>1031802.4487659956</v>
      </c>
      <c r="K2295" s="296"/>
      <c r="L2295" s="296"/>
      <c r="M2295" s="536">
        <v>1047319.2060867415</v>
      </c>
      <c r="N2295" s="530">
        <v>1122879.1016511249</v>
      </c>
      <c r="O2295" s="537">
        <v>1119792.003277652</v>
      </c>
    </row>
    <row r="2296" spans="1:15">
      <c r="A2296" s="227">
        <v>2293</v>
      </c>
      <c r="B2296" s="530">
        <v>1076974.9344055653</v>
      </c>
      <c r="C2296" s="530">
        <v>1059052.9950748987</v>
      </c>
      <c r="D2296" s="531">
        <v>1113832.5330307463</v>
      </c>
      <c r="J2296" s="659">
        <v>1059400.7628243805</v>
      </c>
      <c r="K2296" s="296"/>
      <c r="L2296" s="296"/>
      <c r="M2296" s="536">
        <v>1035581.4059725967</v>
      </c>
      <c r="N2296" s="530">
        <v>1071568.7300024447</v>
      </c>
      <c r="O2296" s="537">
        <v>1124335.1224336871</v>
      </c>
    </row>
    <row r="2297" spans="1:15">
      <c r="A2297" s="227">
        <v>2294</v>
      </c>
      <c r="B2297" s="530">
        <v>1058111.7063673958</v>
      </c>
      <c r="C2297" s="530">
        <v>1087126.5837361114</v>
      </c>
      <c r="D2297" s="531">
        <v>1092934.3877959873</v>
      </c>
      <c r="J2297" s="659">
        <v>1065714.5040323755</v>
      </c>
      <c r="K2297" s="296"/>
      <c r="L2297" s="296"/>
      <c r="M2297" s="536">
        <v>1044586.9093346086</v>
      </c>
      <c r="N2297" s="530">
        <v>1099642.3186636574</v>
      </c>
      <c r="O2297" s="537">
        <v>1103436.9771989281</v>
      </c>
    </row>
    <row r="2298" spans="1:15">
      <c r="A2298" s="227">
        <v>2295</v>
      </c>
      <c r="B2298" s="530">
        <v>1058111.7063673958</v>
      </c>
      <c r="C2298" s="530">
        <v>1084010.175299495</v>
      </c>
      <c r="D2298" s="531">
        <v>1132775.4716268911</v>
      </c>
      <c r="J2298" s="659">
        <v>1075694.2410263065</v>
      </c>
      <c r="K2298" s="296"/>
      <c r="L2298" s="296"/>
      <c r="M2298" s="536">
        <v>1047073.9518590164</v>
      </c>
      <c r="N2298" s="530">
        <v>1096525.910227041</v>
      </c>
      <c r="O2298" s="537">
        <v>1143278.0610298319</v>
      </c>
    </row>
    <row r="2299" spans="1:15">
      <c r="A2299" s="227">
        <v>2296</v>
      </c>
      <c r="B2299" s="530">
        <v>1058111.7063673958</v>
      </c>
      <c r="C2299" s="530">
        <v>1077339.7056873175</v>
      </c>
      <c r="D2299" s="531">
        <v>1100104.705606462</v>
      </c>
      <c r="J2299" s="659">
        <v>1066381.3475654649</v>
      </c>
      <c r="K2299" s="296"/>
      <c r="L2299" s="296"/>
      <c r="M2299" s="536">
        <v>1038105.1689700831</v>
      </c>
      <c r="N2299" s="530">
        <v>1089855.4406148635</v>
      </c>
      <c r="O2299" s="537">
        <v>1110607.2950094028</v>
      </c>
    </row>
    <row r="2300" spans="1:15">
      <c r="A2300" s="227">
        <v>2297</v>
      </c>
      <c r="B2300" s="530">
        <v>1058111.7063673958</v>
      </c>
      <c r="C2300" s="530">
        <v>1085214.0547249708</v>
      </c>
      <c r="D2300" s="531">
        <v>1099460.1014309956</v>
      </c>
      <c r="J2300" s="659">
        <v>1181124.8927811822</v>
      </c>
      <c r="K2300" s="296"/>
      <c r="L2300" s="296"/>
      <c r="M2300" s="536">
        <v>1065398.7611458506</v>
      </c>
      <c r="N2300" s="530">
        <v>1097729.7896525168</v>
      </c>
      <c r="O2300" s="537">
        <v>1109962.6908339364</v>
      </c>
    </row>
    <row r="2301" spans="1:15">
      <c r="A2301" s="227">
        <v>2298</v>
      </c>
      <c r="B2301" s="530">
        <v>1048313.4152285068</v>
      </c>
      <c r="C2301" s="530">
        <v>1077894.7415239499</v>
      </c>
      <c r="D2301" s="531">
        <v>1107050.2836721423</v>
      </c>
      <c r="J2301" s="659">
        <v>1030739.2436473221</v>
      </c>
      <c r="K2301" s="296"/>
      <c r="L2301" s="296"/>
      <c r="M2301" s="536">
        <v>1054249.1605884782</v>
      </c>
      <c r="N2301" s="530">
        <v>1090410.4764514959</v>
      </c>
      <c r="O2301" s="537">
        <v>1117552.8730750831</v>
      </c>
    </row>
    <row r="2302" spans="1:15">
      <c r="A2302" s="227">
        <v>2299</v>
      </c>
      <c r="B2302" s="530">
        <v>1046369.0370539342</v>
      </c>
      <c r="C2302" s="530">
        <v>1090719.3537725098</v>
      </c>
      <c r="D2302" s="531">
        <v>1095619.6320312812</v>
      </c>
      <c r="J2302" s="659">
        <v>1028794.8654727495</v>
      </c>
      <c r="K2302" s="296"/>
      <c r="L2302" s="296"/>
      <c r="M2302" s="536">
        <v>1024212.1930011808</v>
      </c>
      <c r="N2302" s="530">
        <v>1103235.0887000558</v>
      </c>
      <c r="O2302" s="537">
        <v>1106122.2214342221</v>
      </c>
    </row>
    <row r="2303" spans="1:15">
      <c r="A2303" s="227">
        <v>2300</v>
      </c>
      <c r="B2303" s="530">
        <v>1059938.5638234492</v>
      </c>
      <c r="C2303" s="530">
        <v>1053838.9325722761</v>
      </c>
      <c r="D2303" s="531">
        <v>1124806.7908032148</v>
      </c>
      <c r="J2303" s="659">
        <v>1042364.3922422645</v>
      </c>
      <c r="K2303" s="296"/>
      <c r="L2303" s="296"/>
      <c r="M2303" s="536">
        <v>1052564.355436224</v>
      </c>
      <c r="N2303" s="530">
        <v>1066354.6674998221</v>
      </c>
      <c r="O2303" s="537">
        <v>1135309.3802061556</v>
      </c>
    </row>
    <row r="2304" spans="1:15">
      <c r="A2304" s="227">
        <v>2301</v>
      </c>
      <c r="B2304" s="530">
        <v>1056958.6040364157</v>
      </c>
      <c r="C2304" s="530">
        <v>1079121.4855669395</v>
      </c>
      <c r="D2304" s="531">
        <v>1095944.3838380957</v>
      </c>
      <c r="J2304" s="659">
        <v>1039384.432455231</v>
      </c>
      <c r="K2304" s="296"/>
      <c r="L2304" s="296"/>
      <c r="M2304" s="536">
        <v>1033862.9972057238</v>
      </c>
      <c r="N2304" s="530">
        <v>1091637.2204944855</v>
      </c>
      <c r="O2304" s="537">
        <v>1106446.9732410365</v>
      </c>
    </row>
    <row r="2305" spans="1:15">
      <c r="A2305" s="227">
        <v>2302</v>
      </c>
      <c r="B2305" s="530">
        <v>1058111.7063673958</v>
      </c>
      <c r="C2305" s="530">
        <v>1067858.1658394665</v>
      </c>
      <c r="D2305" s="531">
        <v>1123245.3586689113</v>
      </c>
      <c r="J2305" s="659">
        <v>1104130.3345332243</v>
      </c>
      <c r="K2305" s="296"/>
      <c r="L2305" s="296"/>
      <c r="M2305" s="536">
        <v>1042495.1617862408</v>
      </c>
      <c r="N2305" s="530">
        <v>1080373.9007670125</v>
      </c>
      <c r="O2305" s="537">
        <v>1133747.9480718521</v>
      </c>
    </row>
    <row r="2306" spans="1:15">
      <c r="A2306" s="227">
        <v>2303</v>
      </c>
      <c r="B2306" s="530">
        <v>1070312.3159777098</v>
      </c>
      <c r="C2306" s="530">
        <v>1077356.7355749283</v>
      </c>
      <c r="D2306" s="531">
        <v>1126931.144636703</v>
      </c>
      <c r="J2306" s="659">
        <v>1052738.1443965251</v>
      </c>
      <c r="K2306" s="296"/>
      <c r="L2306" s="296"/>
      <c r="M2306" s="536">
        <v>1050960.2883429118</v>
      </c>
      <c r="N2306" s="530">
        <v>1089872.4705024743</v>
      </c>
      <c r="O2306" s="537">
        <v>1137433.7340396438</v>
      </c>
    </row>
    <row r="2307" spans="1:15">
      <c r="A2307" s="227">
        <v>2304</v>
      </c>
      <c r="B2307" s="530">
        <v>1056203.9401270037</v>
      </c>
      <c r="C2307" s="530">
        <v>1056600.7395491255</v>
      </c>
      <c r="D2307" s="531">
        <v>1107162.0032817901</v>
      </c>
      <c r="J2307" s="659">
        <v>1038629.768545819</v>
      </c>
      <c r="K2307" s="296"/>
      <c r="L2307" s="296"/>
      <c r="M2307" s="536">
        <v>1034694.3896182984</v>
      </c>
      <c r="N2307" s="530">
        <v>1069116.4744766715</v>
      </c>
      <c r="O2307" s="537">
        <v>1117664.5926847309</v>
      </c>
    </row>
    <row r="2308" spans="1:15">
      <c r="A2308" s="227">
        <v>2305</v>
      </c>
      <c r="B2308" s="530">
        <v>1058111.7063673958</v>
      </c>
      <c r="C2308" s="530">
        <v>1073894.082713098</v>
      </c>
      <c r="D2308" s="531">
        <v>1093886.1164808236</v>
      </c>
      <c r="J2308" s="659">
        <v>1127442.1681563824</v>
      </c>
      <c r="K2308" s="296"/>
      <c r="L2308" s="296"/>
      <c r="M2308" s="536">
        <v>1049885.4640518487</v>
      </c>
      <c r="N2308" s="530">
        <v>1086409.817640644</v>
      </c>
      <c r="O2308" s="537">
        <v>1104388.7058837644</v>
      </c>
    </row>
    <row r="2309" spans="1:15">
      <c r="A2309" s="227">
        <v>2306</v>
      </c>
      <c r="B2309" s="530">
        <v>1073517.3950338396</v>
      </c>
      <c r="C2309" s="530">
        <v>1089730.4337432433</v>
      </c>
      <c r="D2309" s="531">
        <v>1115936.937109109</v>
      </c>
      <c r="J2309" s="659">
        <v>1055943.2234526549</v>
      </c>
      <c r="K2309" s="296"/>
      <c r="L2309" s="296"/>
      <c r="M2309" s="536">
        <v>1027138.4982406113</v>
      </c>
      <c r="N2309" s="530">
        <v>1102246.1686707893</v>
      </c>
      <c r="O2309" s="537">
        <v>1126439.5265120498</v>
      </c>
    </row>
    <row r="2310" spans="1:15">
      <c r="A2310" s="227">
        <v>2307</v>
      </c>
      <c r="B2310" s="530">
        <v>1050392.2911098008</v>
      </c>
      <c r="C2310" s="530">
        <v>1074069.7908348225</v>
      </c>
      <c r="D2310" s="531">
        <v>1102464.4902896141</v>
      </c>
      <c r="J2310" s="659">
        <v>1032818.1195286162</v>
      </c>
      <c r="K2310" s="296"/>
      <c r="L2310" s="296"/>
      <c r="M2310" s="536">
        <v>1032537.9392077045</v>
      </c>
      <c r="N2310" s="530">
        <v>1086585.5257623685</v>
      </c>
      <c r="O2310" s="537">
        <v>1112967.0796925549</v>
      </c>
    </row>
    <row r="2311" spans="1:15">
      <c r="A2311" s="227">
        <v>2308</v>
      </c>
      <c r="B2311" s="530">
        <v>1074758.3833053859</v>
      </c>
      <c r="C2311" s="530">
        <v>1074887.0098210024</v>
      </c>
      <c r="D2311" s="531">
        <v>1093563.2579642595</v>
      </c>
      <c r="J2311" s="659">
        <v>1057184.2117242012</v>
      </c>
      <c r="K2311" s="296"/>
      <c r="L2311" s="296"/>
      <c r="M2311" s="536">
        <v>1036572.0814405596</v>
      </c>
      <c r="N2311" s="530">
        <v>1087402.7447485484</v>
      </c>
      <c r="O2311" s="537">
        <v>1104065.8473672003</v>
      </c>
    </row>
    <row r="2312" spans="1:15">
      <c r="A2312" s="227">
        <v>2309</v>
      </c>
      <c r="B2312" s="530">
        <v>1063612.3168685257</v>
      </c>
      <c r="C2312" s="530">
        <v>1054297.0963752088</v>
      </c>
      <c r="D2312" s="531">
        <v>1103847.9764720667</v>
      </c>
      <c r="J2312" s="659">
        <v>1046038.145287341</v>
      </c>
      <c r="K2312" s="296"/>
      <c r="L2312" s="296"/>
      <c r="M2312" s="536">
        <v>1020607.7896180605</v>
      </c>
      <c r="N2312" s="530">
        <v>1066812.8313027548</v>
      </c>
      <c r="O2312" s="537">
        <v>1114350.5658750075</v>
      </c>
    </row>
    <row r="2313" spans="1:15">
      <c r="A2313" s="227">
        <v>2310</v>
      </c>
      <c r="B2313" s="530">
        <v>1078014.2300535215</v>
      </c>
      <c r="C2313" s="530">
        <v>1057697.8935373393</v>
      </c>
      <c r="D2313" s="531">
        <v>1099152.0974418523</v>
      </c>
      <c r="J2313" s="659">
        <v>1060440.0584723367</v>
      </c>
      <c r="K2313" s="296"/>
      <c r="L2313" s="296"/>
      <c r="M2313" s="536">
        <v>1054107.2185347839</v>
      </c>
      <c r="N2313" s="530">
        <v>1070213.6284648853</v>
      </c>
      <c r="O2313" s="537">
        <v>1109654.6868447931</v>
      </c>
    </row>
    <row r="2314" spans="1:15">
      <c r="A2314" s="227">
        <v>2311</v>
      </c>
      <c r="B2314" s="530">
        <v>1061031.341384134</v>
      </c>
      <c r="C2314" s="530">
        <v>1093505.9373901766</v>
      </c>
      <c r="D2314" s="531">
        <v>1118557.9723833979</v>
      </c>
      <c r="J2314" s="659">
        <v>1043457.1698029493</v>
      </c>
      <c r="K2314" s="296"/>
      <c r="L2314" s="296"/>
      <c r="M2314" s="536">
        <v>1036589.0358437768</v>
      </c>
      <c r="N2314" s="530">
        <v>1106021.6723177226</v>
      </c>
      <c r="O2314" s="537">
        <v>1129060.5617863387</v>
      </c>
    </row>
    <row r="2315" spans="1:15">
      <c r="A2315" s="227">
        <v>2312</v>
      </c>
      <c r="B2315" s="530">
        <v>1058963.6889965029</v>
      </c>
      <c r="C2315" s="530">
        <v>1072452.39312309</v>
      </c>
      <c r="D2315" s="531">
        <v>1098244.876463857</v>
      </c>
      <c r="J2315" s="659">
        <v>1041389.5174153182</v>
      </c>
      <c r="K2315" s="296"/>
      <c r="L2315" s="296"/>
      <c r="M2315" s="536">
        <v>1049285.230297494</v>
      </c>
      <c r="N2315" s="530">
        <v>1084968.128050636</v>
      </c>
      <c r="O2315" s="537">
        <v>1108747.4658667978</v>
      </c>
    </row>
    <row r="2316" spans="1:15">
      <c r="A2316" s="227">
        <v>2313</v>
      </c>
      <c r="B2316" s="530">
        <v>1054750.948921585</v>
      </c>
      <c r="C2316" s="530">
        <v>1080685.4341557587</v>
      </c>
      <c r="D2316" s="531">
        <v>1098965.9086638785</v>
      </c>
      <c r="J2316" s="659">
        <v>1037176.7773404003</v>
      </c>
      <c r="K2316" s="296"/>
      <c r="L2316" s="296"/>
      <c r="M2316" s="536">
        <v>1032606.9465434592</v>
      </c>
      <c r="N2316" s="530">
        <v>1093201.1690833047</v>
      </c>
      <c r="O2316" s="537">
        <v>1109468.4980668193</v>
      </c>
    </row>
    <row r="2317" spans="1:15">
      <c r="A2317" s="227">
        <v>2314</v>
      </c>
      <c r="B2317" s="530">
        <v>1064566.0738406903</v>
      </c>
      <c r="C2317" s="530">
        <v>1079874.1731178053</v>
      </c>
      <c r="D2317" s="531">
        <v>1097141.3181811229</v>
      </c>
      <c r="J2317" s="659">
        <v>1046991.9022595056</v>
      </c>
      <c r="K2317" s="296"/>
      <c r="L2317" s="296"/>
      <c r="M2317" s="536">
        <v>1031473.0921291154</v>
      </c>
      <c r="N2317" s="530">
        <v>1092389.9080453513</v>
      </c>
      <c r="O2317" s="537">
        <v>1107643.9075840637</v>
      </c>
    </row>
    <row r="2318" spans="1:15">
      <c r="A2318" s="227">
        <v>2315</v>
      </c>
      <c r="B2318" s="530">
        <v>1075834.3907460715</v>
      </c>
      <c r="C2318" s="530">
        <v>1072232.261737155</v>
      </c>
      <c r="D2318" s="531">
        <v>1104452.6759705795</v>
      </c>
      <c r="J2318" s="659">
        <v>1058260.2191648867</v>
      </c>
      <c r="K2318" s="296"/>
      <c r="L2318" s="296"/>
      <c r="M2318" s="536">
        <v>1059038.7267837774</v>
      </c>
      <c r="N2318" s="530">
        <v>1084747.996664701</v>
      </c>
      <c r="O2318" s="537">
        <v>1114955.2653735203</v>
      </c>
    </row>
    <row r="2319" spans="1:15">
      <c r="A2319" s="227">
        <v>2316</v>
      </c>
      <c r="B2319" s="530">
        <v>1075858.7031448034</v>
      </c>
      <c r="C2319" s="530">
        <v>1076782.4840909811</v>
      </c>
      <c r="D2319" s="531">
        <v>1118660.128056152</v>
      </c>
      <c r="J2319" s="659">
        <v>1058284.5315636187</v>
      </c>
      <c r="K2319" s="296"/>
      <c r="L2319" s="296"/>
      <c r="M2319" s="536">
        <v>1038966.7813906542</v>
      </c>
      <c r="N2319" s="530">
        <v>1089298.2190185271</v>
      </c>
      <c r="O2319" s="537">
        <v>1129162.7174590928</v>
      </c>
    </row>
    <row r="2320" spans="1:15">
      <c r="A2320" s="227">
        <v>2317</v>
      </c>
      <c r="B2320" s="530">
        <v>1064587.962179939</v>
      </c>
      <c r="C2320" s="530">
        <v>1094770.2681632736</v>
      </c>
      <c r="D2320" s="531">
        <v>1102933.9616930007</v>
      </c>
      <c r="J2320" s="659">
        <v>1047013.7905987543</v>
      </c>
      <c r="K2320" s="296"/>
      <c r="L2320" s="296"/>
      <c r="M2320" s="536">
        <v>1043293.164429278</v>
      </c>
      <c r="N2320" s="530">
        <v>1107286.0030908196</v>
      </c>
      <c r="O2320" s="537">
        <v>1113436.5510959416</v>
      </c>
    </row>
    <row r="2321" spans="1:15">
      <c r="A2321" s="227">
        <v>2318</v>
      </c>
      <c r="B2321" s="530">
        <v>1050073.226397831</v>
      </c>
      <c r="C2321" s="530">
        <v>1050223.460297486</v>
      </c>
      <c r="D2321" s="531">
        <v>1125281.8850866258</v>
      </c>
      <c r="J2321" s="659">
        <v>1032499.0548166463</v>
      </c>
      <c r="K2321" s="296"/>
      <c r="L2321" s="296"/>
      <c r="M2321" s="536">
        <v>1068620.3888120332</v>
      </c>
      <c r="N2321" s="530">
        <v>1062739.195225032</v>
      </c>
      <c r="O2321" s="537">
        <v>1135784.4744895666</v>
      </c>
    </row>
    <row r="2322" spans="1:15">
      <c r="A2322" s="227">
        <v>2319</v>
      </c>
      <c r="B2322" s="530">
        <v>1040695.5484616169</v>
      </c>
      <c r="C2322" s="530">
        <v>1059980.8803604245</v>
      </c>
      <c r="D2322" s="531">
        <v>1100385.3723502059</v>
      </c>
      <c r="J2322" s="659">
        <v>1023121.3768804321</v>
      </c>
      <c r="K2322" s="296"/>
      <c r="L2322" s="296"/>
      <c r="M2322" s="536">
        <v>1044187.9806905929</v>
      </c>
      <c r="N2322" s="530">
        <v>1072496.6152879705</v>
      </c>
      <c r="O2322" s="537">
        <v>1110887.9617531467</v>
      </c>
    </row>
    <row r="2323" spans="1:15">
      <c r="A2323" s="227">
        <v>2320</v>
      </c>
      <c r="B2323" s="530">
        <v>1054408.9363305073</v>
      </c>
      <c r="C2323" s="530">
        <v>1065782.9497366825</v>
      </c>
      <c r="D2323" s="531">
        <v>1108380.3620205799</v>
      </c>
      <c r="J2323" s="659">
        <v>1036834.7647493226</v>
      </c>
      <c r="K2323" s="296"/>
      <c r="L2323" s="296"/>
      <c r="M2323" s="536">
        <v>1024449.2055053085</v>
      </c>
      <c r="N2323" s="530">
        <v>1078298.6846642285</v>
      </c>
      <c r="O2323" s="537">
        <v>1118882.9514235207</v>
      </c>
    </row>
    <row r="2324" spans="1:15">
      <c r="A2324" s="227">
        <v>2321</v>
      </c>
      <c r="B2324" s="530">
        <v>1044434.7394454243</v>
      </c>
      <c r="C2324" s="530">
        <v>1072226.3390639774</v>
      </c>
      <c r="D2324" s="531">
        <v>1119526.0873782428</v>
      </c>
      <c r="J2324" s="659">
        <v>1026860.5678642396</v>
      </c>
      <c r="K2324" s="296"/>
      <c r="L2324" s="296"/>
      <c r="M2324" s="536">
        <v>1052569.4007178661</v>
      </c>
      <c r="N2324" s="530">
        <v>1084742.0739915234</v>
      </c>
      <c r="O2324" s="537">
        <v>1130028.6767811836</v>
      </c>
    </row>
    <row r="2325" spans="1:15">
      <c r="A2325" s="227">
        <v>2322</v>
      </c>
      <c r="B2325" s="530">
        <v>1066417.8267471353</v>
      </c>
      <c r="C2325" s="530">
        <v>1070920.7787301361</v>
      </c>
      <c r="D2325" s="531">
        <v>1114940.6017148048</v>
      </c>
      <c r="J2325" s="659">
        <v>1048843.6551659505</v>
      </c>
      <c r="K2325" s="296"/>
      <c r="L2325" s="296"/>
      <c r="M2325" s="536">
        <v>1046395.1307943573</v>
      </c>
      <c r="N2325" s="530">
        <v>1083436.5136576821</v>
      </c>
      <c r="O2325" s="537">
        <v>1125443.1911177456</v>
      </c>
    </row>
    <row r="2326" spans="1:15">
      <c r="A2326" s="227">
        <v>2323</v>
      </c>
      <c r="B2326" s="530">
        <v>1074955.8212002981</v>
      </c>
      <c r="C2326" s="530">
        <v>1074538.2267334352</v>
      </c>
      <c r="D2326" s="531">
        <v>1083713.3624699828</v>
      </c>
      <c r="J2326" s="659">
        <v>1057381.6496191134</v>
      </c>
      <c r="K2326" s="296"/>
      <c r="L2326" s="296"/>
      <c r="M2326" s="536">
        <v>1040265.8841917184</v>
      </c>
      <c r="N2326" s="530">
        <v>1087053.9616609812</v>
      </c>
      <c r="O2326" s="537">
        <v>1094215.9518729236</v>
      </c>
    </row>
    <row r="2327" spans="1:15">
      <c r="A2327" s="227">
        <v>2324</v>
      </c>
      <c r="B2327" s="530">
        <v>1062447.934585586</v>
      </c>
      <c r="C2327" s="530">
        <v>1072756.1989770429</v>
      </c>
      <c r="D2327" s="531">
        <v>1099794.3097576981</v>
      </c>
      <c r="J2327" s="659">
        <v>1044873.7630044012</v>
      </c>
      <c r="K2327" s="296"/>
      <c r="L2327" s="296"/>
      <c r="M2327" s="536">
        <v>1031199.4209318002</v>
      </c>
      <c r="N2327" s="530">
        <v>1085271.9339045889</v>
      </c>
      <c r="O2327" s="537">
        <v>1110296.8991606389</v>
      </c>
    </row>
    <row r="2328" spans="1:15">
      <c r="A2328" s="227">
        <v>2325</v>
      </c>
      <c r="B2328" s="530">
        <v>1065705.2297448346</v>
      </c>
      <c r="C2328" s="530">
        <v>1075723.5329059691</v>
      </c>
      <c r="D2328" s="531">
        <v>1116602.9435530524</v>
      </c>
      <c r="J2328" s="659">
        <v>1048131.0581636499</v>
      </c>
      <c r="K2328" s="296"/>
      <c r="L2328" s="296"/>
      <c r="M2328" s="536">
        <v>1057296.9877965758</v>
      </c>
      <c r="N2328" s="530">
        <v>1088239.2678335151</v>
      </c>
      <c r="O2328" s="537">
        <v>1127105.5329559932</v>
      </c>
    </row>
    <row r="2329" spans="1:15">
      <c r="A2329" s="227">
        <v>2326</v>
      </c>
      <c r="B2329" s="530">
        <v>1064937.0778804952</v>
      </c>
      <c r="C2329" s="530">
        <v>1067939.3948269146</v>
      </c>
      <c r="D2329" s="531">
        <v>1112833.0875914521</v>
      </c>
      <c r="J2329" s="659">
        <v>1047362.9062993105</v>
      </c>
      <c r="K2329" s="296"/>
      <c r="L2329" s="296"/>
      <c r="M2329" s="536">
        <v>1058194.1766955075</v>
      </c>
      <c r="N2329" s="530">
        <v>1080455.1297544606</v>
      </c>
      <c r="O2329" s="537">
        <v>1123335.6769943929</v>
      </c>
    </row>
    <row r="2330" spans="1:15">
      <c r="A2330" s="227">
        <v>2327</v>
      </c>
      <c r="B2330" s="530">
        <v>1068938.9299573512</v>
      </c>
      <c r="C2330" s="530">
        <v>1100120.7449797497</v>
      </c>
      <c r="D2330" s="531">
        <v>1096200.816705355</v>
      </c>
      <c r="J2330" s="659">
        <v>1051364.7583761665</v>
      </c>
      <c r="K2330" s="296"/>
      <c r="L2330" s="296"/>
      <c r="M2330" s="536">
        <v>1040710.5717564679</v>
      </c>
      <c r="N2330" s="530">
        <v>1112636.4799072957</v>
      </c>
      <c r="O2330" s="537">
        <v>1106703.4061082958</v>
      </c>
    </row>
    <row r="2331" spans="1:15">
      <c r="A2331" s="227">
        <v>2328</v>
      </c>
      <c r="B2331" s="530">
        <v>1077720.303884495</v>
      </c>
      <c r="C2331" s="530">
        <v>1075836.4793773086</v>
      </c>
      <c r="D2331" s="531">
        <v>1110297.4439840957</v>
      </c>
      <c r="J2331" s="659">
        <v>1060146.1323033103</v>
      </c>
      <c r="K2331" s="296"/>
      <c r="L2331" s="296"/>
      <c r="M2331" s="536">
        <v>1043879.9899903783</v>
      </c>
      <c r="N2331" s="530">
        <v>1088352.2143048546</v>
      </c>
      <c r="O2331" s="537">
        <v>1120800.0333870365</v>
      </c>
    </row>
    <row r="2332" spans="1:15">
      <c r="A2332" s="227">
        <v>2329</v>
      </c>
      <c r="B2332" s="530">
        <v>1077362.0928730012</v>
      </c>
      <c r="C2332" s="530">
        <v>1055386.9898365727</v>
      </c>
      <c r="D2332" s="531">
        <v>1105642.98351559</v>
      </c>
      <c r="J2332" s="659">
        <v>1059787.9212918165</v>
      </c>
      <c r="K2332" s="296"/>
      <c r="L2332" s="296"/>
      <c r="M2332" s="536">
        <v>1033175.7403976962</v>
      </c>
      <c r="N2332" s="530">
        <v>1067902.7247641187</v>
      </c>
      <c r="O2332" s="537">
        <v>1116145.5729185308</v>
      </c>
    </row>
    <row r="2333" spans="1:15">
      <c r="A2333" s="227">
        <v>2330</v>
      </c>
      <c r="B2333" s="530">
        <v>1061624.4862404538</v>
      </c>
      <c r="C2333" s="530">
        <v>1081698.550562575</v>
      </c>
      <c r="D2333" s="531">
        <v>1101511.5327078302</v>
      </c>
      <c r="J2333" s="659">
        <v>1044050.3146592691</v>
      </c>
      <c r="K2333" s="296"/>
      <c r="L2333" s="296"/>
      <c r="M2333" s="536">
        <v>1060904.0815138484</v>
      </c>
      <c r="N2333" s="530">
        <v>1094214.285490121</v>
      </c>
      <c r="O2333" s="537">
        <v>1112014.122110771</v>
      </c>
    </row>
    <row r="2334" spans="1:15">
      <c r="A2334" s="227">
        <v>2331</v>
      </c>
      <c r="B2334" s="530">
        <v>1066638.4458796917</v>
      </c>
      <c r="C2334" s="530">
        <v>1072455.9667137398</v>
      </c>
      <c r="D2334" s="531">
        <v>1100577.979161887</v>
      </c>
      <c r="J2334" s="659">
        <v>1049064.274298507</v>
      </c>
      <c r="K2334" s="296"/>
      <c r="L2334" s="296"/>
      <c r="M2334" s="536">
        <v>1048091.2605564268</v>
      </c>
      <c r="N2334" s="530">
        <v>1084971.7016412858</v>
      </c>
      <c r="O2334" s="537">
        <v>1111080.5685648278</v>
      </c>
    </row>
    <row r="2335" spans="1:15">
      <c r="A2335" s="227">
        <v>2332</v>
      </c>
      <c r="B2335" s="530">
        <v>1040962.1727240701</v>
      </c>
      <c r="C2335" s="530">
        <v>1064727.964279511</v>
      </c>
      <c r="D2335" s="531">
        <v>1104934.4128779024</v>
      </c>
      <c r="J2335" s="659">
        <v>1023388.0011428854</v>
      </c>
      <c r="K2335" s="296"/>
      <c r="L2335" s="296"/>
      <c r="M2335" s="536">
        <v>1042977.4924258041</v>
      </c>
      <c r="N2335" s="530">
        <v>1077243.699207057</v>
      </c>
      <c r="O2335" s="537">
        <v>1115437.0022808432</v>
      </c>
    </row>
    <row r="2336" spans="1:15">
      <c r="A2336" s="227">
        <v>2333</v>
      </c>
      <c r="B2336" s="530">
        <v>1058111.7063673958</v>
      </c>
      <c r="C2336" s="530">
        <v>1062599.7089807717</v>
      </c>
      <c r="D2336" s="531">
        <v>1102233.4682310733</v>
      </c>
      <c r="J2336" s="659">
        <v>1067694.4161557122</v>
      </c>
      <c r="K2336" s="296"/>
      <c r="L2336" s="296"/>
      <c r="M2336" s="536">
        <v>1044899.3739304972</v>
      </c>
      <c r="N2336" s="530">
        <v>1075115.4439083177</v>
      </c>
      <c r="O2336" s="537">
        <v>1112736.0576340142</v>
      </c>
    </row>
    <row r="2337" spans="1:15">
      <c r="A2337" s="227">
        <v>2334</v>
      </c>
      <c r="B2337" s="530">
        <v>1058111.7063673958</v>
      </c>
      <c r="C2337" s="530">
        <v>1071444.4500962019</v>
      </c>
      <c r="D2337" s="531">
        <v>1114880.968379417</v>
      </c>
      <c r="J2337" s="659">
        <v>1068426.6772503327</v>
      </c>
      <c r="K2337" s="296"/>
      <c r="L2337" s="296"/>
      <c r="M2337" s="536">
        <v>1033740.3995573794</v>
      </c>
      <c r="N2337" s="530">
        <v>1083960.1850237479</v>
      </c>
      <c r="O2337" s="537">
        <v>1125383.5577823578</v>
      </c>
    </row>
    <row r="2338" spans="1:15">
      <c r="A2338" s="227">
        <v>2335</v>
      </c>
      <c r="B2338" s="530">
        <v>1059213.3864280481</v>
      </c>
      <c r="C2338" s="530">
        <v>1060500.5597805916</v>
      </c>
      <c r="D2338" s="531">
        <v>1100503.9903256055</v>
      </c>
      <c r="J2338" s="659">
        <v>1041639.2148468634</v>
      </c>
      <c r="K2338" s="296"/>
      <c r="L2338" s="296"/>
      <c r="M2338" s="536">
        <v>1048732.679470343</v>
      </c>
      <c r="N2338" s="530">
        <v>1073016.2947081376</v>
      </c>
      <c r="O2338" s="537">
        <v>1111006.5797285463</v>
      </c>
    </row>
    <row r="2339" spans="1:15">
      <c r="A2339" s="227">
        <v>2336</v>
      </c>
      <c r="B2339" s="530">
        <v>1063197.5620334463</v>
      </c>
      <c r="C2339" s="530">
        <v>1076727.8338097092</v>
      </c>
      <c r="D2339" s="531">
        <v>1092054.9445080201</v>
      </c>
      <c r="J2339" s="659">
        <v>1045623.3904522615</v>
      </c>
      <c r="K2339" s="296"/>
      <c r="L2339" s="296"/>
      <c r="M2339" s="536">
        <v>1028667.9678275218</v>
      </c>
      <c r="N2339" s="530">
        <v>1089243.5687372552</v>
      </c>
      <c r="O2339" s="537">
        <v>1102557.5339109609</v>
      </c>
    </row>
    <row r="2340" spans="1:15">
      <c r="A2340" s="227">
        <v>2337</v>
      </c>
      <c r="B2340" s="530">
        <v>1055583.1922624623</v>
      </c>
      <c r="C2340" s="530">
        <v>1073052.0519054856</v>
      </c>
      <c r="D2340" s="531">
        <v>1086023.181268333</v>
      </c>
      <c r="J2340" s="659">
        <v>1038009.0206812776</v>
      </c>
      <c r="K2340" s="296"/>
      <c r="L2340" s="296"/>
      <c r="M2340" s="536">
        <v>1038267.2653250408</v>
      </c>
      <c r="N2340" s="530">
        <v>1085567.7868330316</v>
      </c>
      <c r="O2340" s="537">
        <v>1096525.7706712738</v>
      </c>
    </row>
    <row r="2341" spans="1:15">
      <c r="A2341" s="227">
        <v>2338</v>
      </c>
      <c r="B2341" s="530">
        <v>1075725.2742171837</v>
      </c>
      <c r="C2341" s="530">
        <v>1053211.0915698963</v>
      </c>
      <c r="D2341" s="531">
        <v>1094109.3441176098</v>
      </c>
      <c r="J2341" s="659">
        <v>1058151.102635999</v>
      </c>
      <c r="K2341" s="296"/>
      <c r="L2341" s="296"/>
      <c r="M2341" s="536">
        <v>1034849.019166316</v>
      </c>
      <c r="N2341" s="530">
        <v>1065726.8264974423</v>
      </c>
      <c r="O2341" s="537">
        <v>1104611.9335205506</v>
      </c>
    </row>
    <row r="2342" spans="1:15">
      <c r="A2342" s="227">
        <v>2339</v>
      </c>
      <c r="B2342" s="530">
        <v>1068173.3787851941</v>
      </c>
      <c r="C2342" s="530">
        <v>1100646.0728136131</v>
      </c>
      <c r="D2342" s="531">
        <v>1105787.349543412</v>
      </c>
      <c r="J2342" s="659">
        <v>1050599.2072040094</v>
      </c>
      <c r="K2342" s="296"/>
      <c r="L2342" s="296"/>
      <c r="M2342" s="536">
        <v>1039992.9823481608</v>
      </c>
      <c r="N2342" s="530">
        <v>1113161.8077411591</v>
      </c>
      <c r="O2342" s="537">
        <v>1116289.9389463528</v>
      </c>
    </row>
    <row r="2343" spans="1:15">
      <c r="A2343" s="227">
        <v>2340</v>
      </c>
      <c r="B2343" s="530">
        <v>1044801.9932562842</v>
      </c>
      <c r="C2343" s="530">
        <v>1089853.0423059526</v>
      </c>
      <c r="D2343" s="531">
        <v>1111814.585706186</v>
      </c>
      <c r="J2343" s="659">
        <v>1027227.8216750994</v>
      </c>
      <c r="K2343" s="296"/>
      <c r="L2343" s="296"/>
      <c r="M2343" s="536">
        <v>1026457.6638655955</v>
      </c>
      <c r="N2343" s="530">
        <v>1102368.7772334986</v>
      </c>
      <c r="O2343" s="537">
        <v>1122317.1751091268</v>
      </c>
    </row>
    <row r="2344" spans="1:15">
      <c r="A2344" s="227">
        <v>2341</v>
      </c>
      <c r="B2344" s="530">
        <v>1043422.1005673769</v>
      </c>
      <c r="C2344" s="530">
        <v>1058568.7675192605</v>
      </c>
      <c r="D2344" s="531">
        <v>1102124.121159595</v>
      </c>
      <c r="J2344" s="659">
        <v>1025847.9289861922</v>
      </c>
      <c r="K2344" s="296"/>
      <c r="L2344" s="296"/>
      <c r="M2344" s="536">
        <v>1059579.7770694024</v>
      </c>
      <c r="N2344" s="530">
        <v>1071084.5024468065</v>
      </c>
      <c r="O2344" s="537">
        <v>1112626.7105625358</v>
      </c>
    </row>
    <row r="2345" spans="1:15">
      <c r="A2345" s="227">
        <v>2342</v>
      </c>
      <c r="B2345" s="530">
        <v>1062463.0545170889</v>
      </c>
      <c r="C2345" s="530">
        <v>1061876.0862180355</v>
      </c>
      <c r="D2345" s="531">
        <v>1091464.570405243</v>
      </c>
      <c r="J2345" s="659">
        <v>1044888.8829359042</v>
      </c>
      <c r="K2345" s="296"/>
      <c r="L2345" s="296"/>
      <c r="M2345" s="536">
        <v>1038885.1511401359</v>
      </c>
      <c r="N2345" s="530">
        <v>1074391.8211455815</v>
      </c>
      <c r="O2345" s="537">
        <v>1101967.1598081838</v>
      </c>
    </row>
    <row r="2346" spans="1:15">
      <c r="A2346" s="227">
        <v>2343</v>
      </c>
      <c r="B2346" s="530">
        <v>1049209.5404575949</v>
      </c>
      <c r="C2346" s="530">
        <v>1050719.6707627457</v>
      </c>
      <c r="D2346" s="531">
        <v>1094790.5474542358</v>
      </c>
      <c r="J2346" s="659">
        <v>1031635.3688764102</v>
      </c>
      <c r="K2346" s="296"/>
      <c r="L2346" s="296"/>
      <c r="M2346" s="536">
        <v>1051032.4385164024</v>
      </c>
      <c r="N2346" s="530">
        <v>1063235.4056902917</v>
      </c>
      <c r="O2346" s="537">
        <v>1105293.1368571767</v>
      </c>
    </row>
    <row r="2347" spans="1:15">
      <c r="A2347" s="227">
        <v>2344</v>
      </c>
      <c r="B2347" s="530">
        <v>1054355.2655985176</v>
      </c>
      <c r="C2347" s="530">
        <v>1063390.0396126008</v>
      </c>
      <c r="D2347" s="531">
        <v>1099934.3058616475</v>
      </c>
      <c r="J2347" s="659">
        <v>1036781.0940173329</v>
      </c>
      <c r="K2347" s="296"/>
      <c r="L2347" s="296"/>
      <c r="M2347" s="536">
        <v>1043399.0923913036</v>
      </c>
      <c r="N2347" s="530">
        <v>1075905.7745401468</v>
      </c>
      <c r="O2347" s="537">
        <v>1110436.8952645883</v>
      </c>
    </row>
    <row r="2348" spans="1:15">
      <c r="A2348" s="227">
        <v>2345</v>
      </c>
      <c r="B2348" s="530">
        <v>1046060.9287427856</v>
      </c>
      <c r="C2348" s="530">
        <v>1070007.7150786805</v>
      </c>
      <c r="D2348" s="531">
        <v>1095950.0962687405</v>
      </c>
      <c r="J2348" s="659">
        <v>1028486.7571616009</v>
      </c>
      <c r="K2348" s="296"/>
      <c r="L2348" s="296"/>
      <c r="M2348" s="536">
        <v>1040450.987902564</v>
      </c>
      <c r="N2348" s="530">
        <v>1082523.4500062265</v>
      </c>
      <c r="O2348" s="537">
        <v>1106452.6856716813</v>
      </c>
    </row>
    <row r="2349" spans="1:15">
      <c r="A2349" s="227">
        <v>2346</v>
      </c>
      <c r="B2349" s="530">
        <v>1052529.4710566723</v>
      </c>
      <c r="C2349" s="530">
        <v>1064520.2066035129</v>
      </c>
      <c r="D2349" s="531">
        <v>1115770.3004656632</v>
      </c>
      <c r="J2349" s="659">
        <v>1034955.2994754876</v>
      </c>
      <c r="K2349" s="296"/>
      <c r="L2349" s="296"/>
      <c r="M2349" s="536">
        <v>1045306.4793814545</v>
      </c>
      <c r="N2349" s="530">
        <v>1077035.9415310589</v>
      </c>
      <c r="O2349" s="537">
        <v>1126272.889868604</v>
      </c>
    </row>
    <row r="2350" spans="1:15">
      <c r="A2350" s="227">
        <v>2347</v>
      </c>
      <c r="B2350" s="530">
        <v>1048422.8557082376</v>
      </c>
      <c r="C2350" s="530">
        <v>1089192.2574939739</v>
      </c>
      <c r="D2350" s="531">
        <v>1114530.304869411</v>
      </c>
      <c r="J2350" s="659">
        <v>1030848.6841270529</v>
      </c>
      <c r="K2350" s="296"/>
      <c r="L2350" s="296"/>
      <c r="M2350" s="536">
        <v>1045654.0891125655</v>
      </c>
      <c r="N2350" s="530">
        <v>1101707.9924215199</v>
      </c>
      <c r="O2350" s="537">
        <v>1125032.8942723519</v>
      </c>
    </row>
    <row r="2351" spans="1:15">
      <c r="A2351" s="227">
        <v>2348</v>
      </c>
      <c r="B2351" s="530">
        <v>1064565.8797171395</v>
      </c>
      <c r="C2351" s="530">
        <v>1078650.4204593482</v>
      </c>
      <c r="D2351" s="531">
        <v>1132202.5481323365</v>
      </c>
      <c r="J2351" s="659">
        <v>1046991.7081359548</v>
      </c>
      <c r="K2351" s="296"/>
      <c r="L2351" s="296"/>
      <c r="M2351" s="536">
        <v>1021562.4195635004</v>
      </c>
      <c r="N2351" s="530">
        <v>1091166.1553868942</v>
      </c>
      <c r="O2351" s="537">
        <v>1142705.1375352773</v>
      </c>
    </row>
    <row r="2352" spans="1:15">
      <c r="A2352" s="227">
        <v>2349</v>
      </c>
      <c r="B2352" s="530">
        <v>1076582.1180086972</v>
      </c>
      <c r="C2352" s="530">
        <v>1072778.5313345396</v>
      </c>
      <c r="D2352" s="531">
        <v>1120632.8652769879</v>
      </c>
      <c r="J2352" s="659">
        <v>1059007.9464275124</v>
      </c>
      <c r="K2352" s="296"/>
      <c r="L2352" s="296"/>
      <c r="M2352" s="536">
        <v>1055474.4524416418</v>
      </c>
      <c r="N2352" s="530">
        <v>1085294.2662620856</v>
      </c>
      <c r="O2352" s="537">
        <v>1131135.4546799287</v>
      </c>
    </row>
    <row r="2353" spans="1:15">
      <c r="A2353" s="227">
        <v>2350</v>
      </c>
      <c r="B2353" s="530">
        <v>1064035.7629228807</v>
      </c>
      <c r="C2353" s="530">
        <v>1067492.3002302251</v>
      </c>
      <c r="D2353" s="531">
        <v>1089657.3848469206</v>
      </c>
      <c r="J2353" s="659">
        <v>1046461.591341696</v>
      </c>
      <c r="K2353" s="296"/>
      <c r="L2353" s="296"/>
      <c r="M2353" s="536">
        <v>1035027.6583216905</v>
      </c>
      <c r="N2353" s="530">
        <v>1080008.0351577711</v>
      </c>
      <c r="O2353" s="537">
        <v>1100159.9742498614</v>
      </c>
    </row>
    <row r="2354" spans="1:15">
      <c r="A2354" s="227">
        <v>2351</v>
      </c>
      <c r="B2354" s="530">
        <v>1059615.9163057837</v>
      </c>
      <c r="C2354" s="530">
        <v>1089725.137434619</v>
      </c>
      <c r="D2354" s="531">
        <v>1117204.8522771245</v>
      </c>
      <c r="J2354" s="659">
        <v>1042041.7447245989</v>
      </c>
      <c r="K2354" s="296"/>
      <c r="L2354" s="296"/>
      <c r="M2354" s="536">
        <v>1033643.8878307681</v>
      </c>
      <c r="N2354" s="530">
        <v>1102240.872362165</v>
      </c>
      <c r="O2354" s="537">
        <v>1127707.4416800654</v>
      </c>
    </row>
    <row r="2355" spans="1:15">
      <c r="A2355" s="227">
        <v>2352</v>
      </c>
      <c r="B2355" s="530">
        <v>1062182.9261305339</v>
      </c>
      <c r="C2355" s="530">
        <v>1070676.7305877253</v>
      </c>
      <c r="D2355" s="531">
        <v>1128285.963872154</v>
      </c>
      <c r="J2355" s="659">
        <v>1044608.7545493492</v>
      </c>
      <c r="K2355" s="296"/>
      <c r="L2355" s="296"/>
      <c r="M2355" s="536">
        <v>1043426.2246342512</v>
      </c>
      <c r="N2355" s="530">
        <v>1083192.4655152713</v>
      </c>
      <c r="O2355" s="537">
        <v>1138788.5532750948</v>
      </c>
    </row>
    <row r="2356" spans="1:15">
      <c r="A2356" s="227">
        <v>2353</v>
      </c>
      <c r="B2356" s="530">
        <v>1049069.1192903686</v>
      </c>
      <c r="C2356" s="530">
        <v>1060862.4338373395</v>
      </c>
      <c r="D2356" s="531">
        <v>1111842.3100191846</v>
      </c>
      <c r="J2356" s="659">
        <v>1031494.947709184</v>
      </c>
      <c r="K2356" s="296"/>
      <c r="L2356" s="296"/>
      <c r="M2356" s="536">
        <v>1060924.160843903</v>
      </c>
      <c r="N2356" s="530">
        <v>1073378.1687648855</v>
      </c>
      <c r="O2356" s="537">
        <v>1122344.8994221254</v>
      </c>
    </row>
    <row r="2357" spans="1:15">
      <c r="A2357" s="227">
        <v>2354</v>
      </c>
      <c r="B2357" s="530">
        <v>1056864.1879900901</v>
      </c>
      <c r="C2357" s="530">
        <v>1072930.513166616</v>
      </c>
      <c r="D2357" s="531">
        <v>1092314.332617152</v>
      </c>
      <c r="J2357" s="659">
        <v>1039290.0164089054</v>
      </c>
      <c r="K2357" s="296"/>
      <c r="L2357" s="296"/>
      <c r="M2357" s="536">
        <v>1049215.0966006904</v>
      </c>
      <c r="N2357" s="530">
        <v>1085446.248094162</v>
      </c>
      <c r="O2357" s="537">
        <v>1102816.9220200928</v>
      </c>
    </row>
    <row r="2358" spans="1:15">
      <c r="A2358" s="227">
        <v>2355</v>
      </c>
      <c r="B2358" s="530">
        <v>1076811.8251334496</v>
      </c>
      <c r="C2358" s="530">
        <v>1068681.7949659715</v>
      </c>
      <c r="D2358" s="531">
        <v>1116919.1910229574</v>
      </c>
      <c r="J2358" s="659">
        <v>1059237.6535522649</v>
      </c>
      <c r="K2358" s="296"/>
      <c r="L2358" s="296"/>
      <c r="M2358" s="536">
        <v>1031194.9304853088</v>
      </c>
      <c r="N2358" s="530">
        <v>1081197.5298935175</v>
      </c>
      <c r="O2358" s="537">
        <v>1127421.7804258983</v>
      </c>
    </row>
    <row r="2359" spans="1:15">
      <c r="A2359" s="227">
        <v>2356</v>
      </c>
      <c r="B2359" s="530">
        <v>1076209.6391577683</v>
      </c>
      <c r="C2359" s="530">
        <v>1073550.4949186563</v>
      </c>
      <c r="D2359" s="531">
        <v>1098997.5269394713</v>
      </c>
      <c r="J2359" s="659">
        <v>1058635.4675765836</v>
      </c>
      <c r="K2359" s="296"/>
      <c r="L2359" s="296"/>
      <c r="M2359" s="536">
        <v>1030814.2992455576</v>
      </c>
      <c r="N2359" s="530">
        <v>1086066.2298462023</v>
      </c>
      <c r="O2359" s="537">
        <v>1109500.1163424121</v>
      </c>
    </row>
    <row r="2360" spans="1:15">
      <c r="A2360" s="227">
        <v>2357</v>
      </c>
      <c r="B2360" s="530">
        <v>1061908.2268368681</v>
      </c>
      <c r="C2360" s="530">
        <v>1090434.5567464812</v>
      </c>
      <c r="D2360" s="531">
        <v>1118823.6884337224</v>
      </c>
      <c r="J2360" s="659">
        <v>1044334.0552556834</v>
      </c>
      <c r="K2360" s="296"/>
      <c r="L2360" s="296"/>
      <c r="M2360" s="536">
        <v>1029523.5810238955</v>
      </c>
      <c r="N2360" s="530">
        <v>1102950.2916740272</v>
      </c>
      <c r="O2360" s="537">
        <v>1129326.2778366632</v>
      </c>
    </row>
    <row r="2361" spans="1:15">
      <c r="A2361" s="227">
        <v>2358</v>
      </c>
      <c r="B2361" s="530">
        <v>1042453.224072855</v>
      </c>
      <c r="C2361" s="530">
        <v>1082262.2270150254</v>
      </c>
      <c r="D2361" s="531">
        <v>1106493.8028122347</v>
      </c>
      <c r="J2361" s="659">
        <v>1024879.0524916702</v>
      </c>
      <c r="K2361" s="296"/>
      <c r="L2361" s="296"/>
      <c r="M2361" s="536">
        <v>1053258.3000577036</v>
      </c>
      <c r="N2361" s="530">
        <v>1094777.9619425714</v>
      </c>
      <c r="O2361" s="537">
        <v>1116996.3922151756</v>
      </c>
    </row>
    <row r="2362" spans="1:15">
      <c r="A2362" s="227">
        <v>2359</v>
      </c>
      <c r="B2362" s="530">
        <v>1042920.7459750676</v>
      </c>
      <c r="C2362" s="530">
        <v>1082514.7046472011</v>
      </c>
      <c r="D2362" s="531">
        <v>1108764.6873808058</v>
      </c>
      <c r="J2362" s="659">
        <v>1025346.5743938829</v>
      </c>
      <c r="K2362" s="296"/>
      <c r="L2362" s="296"/>
      <c r="M2362" s="536">
        <v>1050500.1014596373</v>
      </c>
      <c r="N2362" s="530">
        <v>1095030.4395747471</v>
      </c>
      <c r="O2362" s="537">
        <v>1119267.2767837467</v>
      </c>
    </row>
    <row r="2363" spans="1:15">
      <c r="A2363" s="227">
        <v>2360</v>
      </c>
      <c r="B2363" s="530">
        <v>1052610.133481282</v>
      </c>
      <c r="C2363" s="530">
        <v>1079298.2980015993</v>
      </c>
      <c r="D2363" s="531">
        <v>1125978.5975623671</v>
      </c>
      <c r="J2363" s="659">
        <v>1035035.9619000973</v>
      </c>
      <c r="K2363" s="296"/>
      <c r="L2363" s="296"/>
      <c r="M2363" s="536">
        <v>1043826.5953352391</v>
      </c>
      <c r="N2363" s="530">
        <v>1091814.0329291453</v>
      </c>
      <c r="O2363" s="537">
        <v>1136481.1869653079</v>
      </c>
    </row>
    <row r="2364" spans="1:15">
      <c r="A2364" s="227">
        <v>2361</v>
      </c>
      <c r="B2364" s="530">
        <v>1065993.0113472592</v>
      </c>
      <c r="C2364" s="530">
        <v>1088943.8481051158</v>
      </c>
      <c r="D2364" s="531">
        <v>1140787.5264193651</v>
      </c>
      <c r="J2364" s="659">
        <v>1048418.8397660744</v>
      </c>
      <c r="K2364" s="296"/>
      <c r="L2364" s="296"/>
      <c r="M2364" s="536">
        <v>1056293.6241644798</v>
      </c>
      <c r="N2364" s="530">
        <v>1101459.5830326618</v>
      </c>
      <c r="O2364" s="537">
        <v>1151290.1158223059</v>
      </c>
    </row>
    <row r="2365" spans="1:15">
      <c r="A2365" s="227">
        <v>2362</v>
      </c>
      <c r="B2365" s="530">
        <v>1040882.8090192608</v>
      </c>
      <c r="C2365" s="530">
        <v>1084059.6518101196</v>
      </c>
      <c r="D2365" s="531">
        <v>1086461.5269565377</v>
      </c>
      <c r="J2365" s="659">
        <v>1023308.6374380761</v>
      </c>
      <c r="K2365" s="296"/>
      <c r="L2365" s="296"/>
      <c r="M2365" s="536">
        <v>1041112.9755459282</v>
      </c>
      <c r="N2365" s="530">
        <v>1096575.3867376656</v>
      </c>
      <c r="O2365" s="537">
        <v>1096964.1163594786</v>
      </c>
    </row>
    <row r="2366" spans="1:15">
      <c r="A2366" s="227">
        <v>2363</v>
      </c>
      <c r="B2366" s="530">
        <v>1058371.1922788352</v>
      </c>
      <c r="C2366" s="530">
        <v>1086721.7104914018</v>
      </c>
      <c r="D2366" s="531">
        <v>1093814.1650695454</v>
      </c>
      <c r="J2366" s="659">
        <v>1040797.0206976505</v>
      </c>
      <c r="K2366" s="296"/>
      <c r="L2366" s="296"/>
      <c r="M2366" s="536">
        <v>1048539.1790498359</v>
      </c>
      <c r="N2366" s="530">
        <v>1099237.4454189478</v>
      </c>
      <c r="O2366" s="537">
        <v>1104316.7544724862</v>
      </c>
    </row>
    <row r="2367" spans="1:15">
      <c r="A2367" s="227">
        <v>2364</v>
      </c>
      <c r="B2367" s="530">
        <v>1053973.1699357519</v>
      </c>
      <c r="C2367" s="530">
        <v>1098036.2052661725</v>
      </c>
      <c r="D2367" s="531">
        <v>1103110.1508639802</v>
      </c>
      <c r="J2367" s="659">
        <v>1036398.9983545672</v>
      </c>
      <c r="K2367" s="296"/>
      <c r="L2367" s="296"/>
      <c r="M2367" s="536">
        <v>1056274.0406562062</v>
      </c>
      <c r="N2367" s="530">
        <v>1110551.9401937185</v>
      </c>
      <c r="O2367" s="537">
        <v>1113612.740266921</v>
      </c>
    </row>
    <row r="2368" spans="1:15">
      <c r="A2368" s="227">
        <v>2365</v>
      </c>
      <c r="B2368" s="530">
        <v>1041606.9492736344</v>
      </c>
      <c r="C2368" s="530">
        <v>1072785.362517646</v>
      </c>
      <c r="D2368" s="531">
        <v>1091332.4499526732</v>
      </c>
      <c r="J2368" s="659">
        <v>1024032.7776924496</v>
      </c>
      <c r="K2368" s="296"/>
      <c r="L2368" s="296"/>
      <c r="M2368" s="536">
        <v>1048813.1716884244</v>
      </c>
      <c r="N2368" s="530">
        <v>1085301.097445192</v>
      </c>
      <c r="O2368" s="537">
        <v>1101835.039355614</v>
      </c>
    </row>
    <row r="2369" spans="1:15">
      <c r="A2369" s="227">
        <v>2366</v>
      </c>
      <c r="B2369" s="530">
        <v>1080276.0545053028</v>
      </c>
      <c r="C2369" s="530">
        <v>1086347.747186668</v>
      </c>
      <c r="D2369" s="531">
        <v>1106901.9779242175</v>
      </c>
      <c r="J2369" s="659">
        <v>1062701.8829241181</v>
      </c>
      <c r="K2369" s="296"/>
      <c r="L2369" s="296"/>
      <c r="M2369" s="536">
        <v>1050167.2981520721</v>
      </c>
      <c r="N2369" s="530">
        <v>1098863.482114214</v>
      </c>
      <c r="O2369" s="537">
        <v>1117404.5673271583</v>
      </c>
    </row>
    <row r="2370" spans="1:15">
      <c r="A2370" s="227">
        <v>2367</v>
      </c>
      <c r="B2370" s="530">
        <v>1058111.7063673958</v>
      </c>
      <c r="C2370" s="530">
        <v>1077435.5153131057</v>
      </c>
      <c r="D2370" s="531">
        <v>1099754.0953792469</v>
      </c>
      <c r="J2370" s="659">
        <v>1068071.0929522857</v>
      </c>
      <c r="K2370" s="296"/>
      <c r="L2370" s="296"/>
      <c r="M2370" s="536">
        <v>1057708.2917389234</v>
      </c>
      <c r="N2370" s="530">
        <v>1089951.2502406517</v>
      </c>
      <c r="O2370" s="537">
        <v>1110256.6847821877</v>
      </c>
    </row>
    <row r="2371" spans="1:15">
      <c r="A2371" s="227">
        <v>2368</v>
      </c>
      <c r="B2371" s="530">
        <v>1052752.3839114425</v>
      </c>
      <c r="C2371" s="530">
        <v>1070803.1556026344</v>
      </c>
      <c r="D2371" s="531">
        <v>1115498.8533443725</v>
      </c>
      <c r="J2371" s="659">
        <v>1035178.2123302578</v>
      </c>
      <c r="K2371" s="296"/>
      <c r="L2371" s="296"/>
      <c r="M2371" s="536">
        <v>1043385.0652668279</v>
      </c>
      <c r="N2371" s="530">
        <v>1083318.8905301804</v>
      </c>
      <c r="O2371" s="537">
        <v>1126001.4427473133</v>
      </c>
    </row>
    <row r="2372" spans="1:15">
      <c r="A2372" s="227">
        <v>2369</v>
      </c>
      <c r="B2372" s="530">
        <v>1042748.7919066285</v>
      </c>
      <c r="C2372" s="530">
        <v>1090706.4907021015</v>
      </c>
      <c r="D2372" s="531">
        <v>1099583.3311731673</v>
      </c>
      <c r="J2372" s="659">
        <v>1025174.6203254438</v>
      </c>
      <c r="K2372" s="296"/>
      <c r="L2372" s="296"/>
      <c r="M2372" s="536">
        <v>1057535.6905042781</v>
      </c>
      <c r="N2372" s="530">
        <v>1103222.2256296475</v>
      </c>
      <c r="O2372" s="537">
        <v>1110085.9205761082</v>
      </c>
    </row>
    <row r="2373" spans="1:15">
      <c r="A2373" s="227">
        <v>2370</v>
      </c>
      <c r="B2373" s="530">
        <v>1058800.3595024103</v>
      </c>
      <c r="C2373" s="530">
        <v>1081971.2985302205</v>
      </c>
      <c r="D2373" s="531">
        <v>1116667.091479104</v>
      </c>
      <c r="J2373" s="659">
        <v>1041226.1879212256</v>
      </c>
      <c r="K2373" s="296"/>
      <c r="L2373" s="296"/>
      <c r="M2373" s="536">
        <v>1039327.7600823281</v>
      </c>
      <c r="N2373" s="530">
        <v>1094487.0334577665</v>
      </c>
      <c r="O2373" s="537">
        <v>1127169.6808820448</v>
      </c>
    </row>
    <row r="2374" spans="1:15">
      <c r="A2374" s="227">
        <v>2371</v>
      </c>
      <c r="B2374" s="530">
        <v>1057750.3699692546</v>
      </c>
      <c r="C2374" s="530">
        <v>1073739.1686775321</v>
      </c>
      <c r="D2374" s="531">
        <v>1114020.2405231209</v>
      </c>
      <c r="J2374" s="659">
        <v>1040176.1983880699</v>
      </c>
      <c r="K2374" s="296"/>
      <c r="L2374" s="296"/>
      <c r="M2374" s="536">
        <v>1048212.91006565</v>
      </c>
      <c r="N2374" s="530">
        <v>1086254.9036050781</v>
      </c>
      <c r="O2374" s="537">
        <v>1124522.8299260617</v>
      </c>
    </row>
    <row r="2375" spans="1:15">
      <c r="A2375" s="227">
        <v>2372</v>
      </c>
      <c r="B2375" s="530">
        <v>1080314.2499109595</v>
      </c>
      <c r="C2375" s="530">
        <v>1077727.394461629</v>
      </c>
      <c r="D2375" s="531">
        <v>1119292.293230084</v>
      </c>
      <c r="J2375" s="659">
        <v>1062740.0783297748</v>
      </c>
      <c r="K2375" s="296"/>
      <c r="L2375" s="296"/>
      <c r="M2375" s="536">
        <v>1048250.4037157014</v>
      </c>
      <c r="N2375" s="530">
        <v>1090243.129389175</v>
      </c>
      <c r="O2375" s="537">
        <v>1129794.8826330248</v>
      </c>
    </row>
    <row r="2376" spans="1:15">
      <c r="A2376" s="227">
        <v>2373</v>
      </c>
      <c r="B2376" s="530">
        <v>1062302.1570828473</v>
      </c>
      <c r="C2376" s="530">
        <v>1076384.0391150657</v>
      </c>
      <c r="D2376" s="531">
        <v>1092005.5146086607</v>
      </c>
      <c r="J2376" s="659">
        <v>1044727.9855016626</v>
      </c>
      <c r="K2376" s="296"/>
      <c r="L2376" s="296"/>
      <c r="M2376" s="536">
        <v>1055387.1784191788</v>
      </c>
      <c r="N2376" s="530">
        <v>1088899.7740426117</v>
      </c>
      <c r="O2376" s="537">
        <v>1102508.1040116015</v>
      </c>
    </row>
    <row r="2377" spans="1:15">
      <c r="A2377" s="227">
        <v>2374</v>
      </c>
      <c r="B2377" s="530">
        <v>1076968.0571897035</v>
      </c>
      <c r="C2377" s="530">
        <v>1099870.6670864504</v>
      </c>
      <c r="D2377" s="531">
        <v>1105436.0497271502</v>
      </c>
      <c r="J2377" s="659">
        <v>1059393.8856085187</v>
      </c>
      <c r="K2377" s="296"/>
      <c r="L2377" s="296"/>
      <c r="M2377" s="536">
        <v>1060037.7995709276</v>
      </c>
      <c r="N2377" s="530">
        <v>1112386.4020139964</v>
      </c>
      <c r="O2377" s="537">
        <v>1115938.6391300911</v>
      </c>
    </row>
    <row r="2378" spans="1:15">
      <c r="A2378" s="227">
        <v>2375</v>
      </c>
      <c r="B2378" s="530">
        <v>1064220.4585924437</v>
      </c>
      <c r="C2378" s="530">
        <v>1059840.128279465</v>
      </c>
      <c r="D2378" s="531">
        <v>1124662.5083616143</v>
      </c>
      <c r="J2378" s="659">
        <v>1046646.287011259</v>
      </c>
      <c r="K2378" s="296"/>
      <c r="L2378" s="296"/>
      <c r="M2378" s="536">
        <v>1048113.2190830295</v>
      </c>
      <c r="N2378" s="530">
        <v>1072355.863207011</v>
      </c>
      <c r="O2378" s="537">
        <v>1135165.0977645551</v>
      </c>
    </row>
    <row r="2379" spans="1:15">
      <c r="A2379" s="227">
        <v>2376</v>
      </c>
      <c r="B2379" s="530">
        <v>1057495.0383064777</v>
      </c>
      <c r="C2379" s="530">
        <v>1082271.1433402018</v>
      </c>
      <c r="D2379" s="531">
        <v>1117702.5664668556</v>
      </c>
      <c r="J2379" s="659">
        <v>1039920.866725293</v>
      </c>
      <c r="K2379" s="296"/>
      <c r="L2379" s="296"/>
      <c r="M2379" s="536">
        <v>1051206.5388248514</v>
      </c>
      <c r="N2379" s="530">
        <v>1094786.8782677478</v>
      </c>
      <c r="O2379" s="537">
        <v>1128205.1558697964</v>
      </c>
    </row>
    <row r="2380" spans="1:15">
      <c r="A2380" s="227">
        <v>2377</v>
      </c>
      <c r="B2380" s="530">
        <v>1061136.4061509909</v>
      </c>
      <c r="C2380" s="530">
        <v>1083072.3034983741</v>
      </c>
      <c r="D2380" s="531">
        <v>1100360.1190929662</v>
      </c>
      <c r="J2380" s="659">
        <v>1043562.2345698061</v>
      </c>
      <c r="K2380" s="296"/>
      <c r="L2380" s="296"/>
      <c r="M2380" s="536">
        <v>1053720.6103872957</v>
      </c>
      <c r="N2380" s="530">
        <v>1095588.0384259201</v>
      </c>
      <c r="O2380" s="537">
        <v>1110862.708495907</v>
      </c>
    </row>
    <row r="2381" spans="1:15">
      <c r="A2381" s="227">
        <v>2378</v>
      </c>
      <c r="B2381" s="530">
        <v>1058037.6425279828</v>
      </c>
      <c r="C2381" s="530">
        <v>1055331.0143833931</v>
      </c>
      <c r="D2381" s="531">
        <v>1109743.755963071</v>
      </c>
      <c r="J2381" s="659">
        <v>1040463.4709467981</v>
      </c>
      <c r="K2381" s="296"/>
      <c r="L2381" s="296"/>
      <c r="M2381" s="536">
        <v>1049975.6180615737</v>
      </c>
      <c r="N2381" s="530">
        <v>1067846.7493109391</v>
      </c>
      <c r="O2381" s="537">
        <v>1120246.3453660118</v>
      </c>
    </row>
    <row r="2382" spans="1:15">
      <c r="A2382" s="227">
        <v>2379</v>
      </c>
      <c r="B2382" s="530">
        <v>1064124.3656044137</v>
      </c>
      <c r="C2382" s="530">
        <v>1085159.6208308735</v>
      </c>
      <c r="D2382" s="531">
        <v>1092130.9843595116</v>
      </c>
      <c r="J2382" s="659">
        <v>1046550.1940232289</v>
      </c>
      <c r="K2382" s="296"/>
      <c r="L2382" s="296"/>
      <c r="M2382" s="536">
        <v>1049703.9885305907</v>
      </c>
      <c r="N2382" s="530">
        <v>1097675.3557584195</v>
      </c>
      <c r="O2382" s="537">
        <v>1102633.5737624525</v>
      </c>
    </row>
    <row r="2383" spans="1:15">
      <c r="A2383" s="227">
        <v>2380</v>
      </c>
      <c r="B2383" s="530">
        <v>1057331.2670499345</v>
      </c>
      <c r="C2383" s="530">
        <v>1102263.0519941333</v>
      </c>
      <c r="D2383" s="531">
        <v>1099212.9833564663</v>
      </c>
      <c r="J2383" s="659">
        <v>1039757.0954687498</v>
      </c>
      <c r="K2383" s="296"/>
      <c r="L2383" s="296"/>
      <c r="M2383" s="536">
        <v>1045025.3683257473</v>
      </c>
      <c r="N2383" s="530">
        <v>1114778.7869216793</v>
      </c>
      <c r="O2383" s="537">
        <v>1109715.5727594071</v>
      </c>
    </row>
    <row r="2384" spans="1:15">
      <c r="A2384" s="227">
        <v>2381</v>
      </c>
      <c r="B2384" s="530">
        <v>1068646.3626338986</v>
      </c>
      <c r="C2384" s="530">
        <v>1089775.3965043197</v>
      </c>
      <c r="D2384" s="531">
        <v>1098511.5142888182</v>
      </c>
      <c r="J2384" s="659">
        <v>1051072.1910527139</v>
      </c>
      <c r="K2384" s="296"/>
      <c r="L2384" s="296"/>
      <c r="M2384" s="536">
        <v>1032238.3730376618</v>
      </c>
      <c r="N2384" s="530">
        <v>1102291.1314318657</v>
      </c>
      <c r="O2384" s="537">
        <v>1109014.1036917591</v>
      </c>
    </row>
    <row r="2385" spans="1:15">
      <c r="A2385" s="227">
        <v>2382</v>
      </c>
      <c r="B2385" s="530">
        <v>1050791.3859096386</v>
      </c>
      <c r="C2385" s="530">
        <v>1077953.0628545335</v>
      </c>
      <c r="D2385" s="531">
        <v>1116048.6651874669</v>
      </c>
      <c r="J2385" s="659">
        <v>1033217.2143284539</v>
      </c>
      <c r="K2385" s="296"/>
      <c r="L2385" s="296"/>
      <c r="M2385" s="536">
        <v>1054505.0879407953</v>
      </c>
      <c r="N2385" s="530">
        <v>1090468.7977820795</v>
      </c>
      <c r="O2385" s="537">
        <v>1126551.2545904077</v>
      </c>
    </row>
    <row r="2386" spans="1:15">
      <c r="A2386" s="227">
        <v>2383</v>
      </c>
      <c r="B2386" s="530">
        <v>1057480.5164251765</v>
      </c>
      <c r="C2386" s="530">
        <v>1067161.7594083792</v>
      </c>
      <c r="D2386" s="531">
        <v>1086602.1653870286</v>
      </c>
      <c r="J2386" s="659">
        <v>1039906.3448439918</v>
      </c>
      <c r="K2386" s="296"/>
      <c r="L2386" s="296"/>
      <c r="M2386" s="536">
        <v>1040756.4339882444</v>
      </c>
      <c r="N2386" s="530">
        <v>1079677.4943359252</v>
      </c>
      <c r="O2386" s="537">
        <v>1097104.7547899694</v>
      </c>
    </row>
    <row r="2387" spans="1:15">
      <c r="A2387" s="227">
        <v>2384</v>
      </c>
      <c r="B2387" s="530">
        <v>1060854.3041556457</v>
      </c>
      <c r="C2387" s="530">
        <v>1060936.2988494844</v>
      </c>
      <c r="D2387" s="531">
        <v>1116200.1273452986</v>
      </c>
      <c r="J2387" s="659">
        <v>1043280.1325744609</v>
      </c>
      <c r="K2387" s="296"/>
      <c r="L2387" s="296"/>
      <c r="M2387" s="536">
        <v>1033697.5681264251</v>
      </c>
      <c r="N2387" s="530">
        <v>1073452.0337770304</v>
      </c>
      <c r="O2387" s="537">
        <v>1126702.7167482395</v>
      </c>
    </row>
    <row r="2388" spans="1:15">
      <c r="A2388" s="227">
        <v>2385</v>
      </c>
      <c r="B2388" s="530">
        <v>1058111.7063673958</v>
      </c>
      <c r="C2388" s="530">
        <v>1047704.8935658152</v>
      </c>
      <c r="D2388" s="531">
        <v>1101532.9204880449</v>
      </c>
      <c r="J2388" s="659">
        <v>1064884.292677572</v>
      </c>
      <c r="K2388" s="296"/>
      <c r="L2388" s="296"/>
      <c r="M2388" s="536">
        <v>1044393.4487787852</v>
      </c>
      <c r="N2388" s="530">
        <v>1060220.6284933612</v>
      </c>
      <c r="O2388" s="537">
        <v>1112035.5098909857</v>
      </c>
    </row>
    <row r="2389" spans="1:15">
      <c r="A2389" s="227">
        <v>2386</v>
      </c>
      <c r="B2389" s="530">
        <v>1063895.1155665002</v>
      </c>
      <c r="C2389" s="530">
        <v>1075084.5058101583</v>
      </c>
      <c r="D2389" s="531">
        <v>1111278.6572128411</v>
      </c>
      <c r="J2389" s="659">
        <v>1046320.9439853155</v>
      </c>
      <c r="K2389" s="296"/>
      <c r="L2389" s="296"/>
      <c r="M2389" s="536">
        <v>1027775.0787159619</v>
      </c>
      <c r="N2389" s="530">
        <v>1087600.2407377043</v>
      </c>
      <c r="O2389" s="537">
        <v>1121781.2466157819</v>
      </c>
    </row>
    <row r="2390" spans="1:15">
      <c r="A2390" s="227">
        <v>2387</v>
      </c>
      <c r="B2390" s="530">
        <v>1056715.6070357778</v>
      </c>
      <c r="C2390" s="530">
        <v>1065437.3040556149</v>
      </c>
      <c r="D2390" s="531">
        <v>1130564.7411789729</v>
      </c>
      <c r="J2390" s="659">
        <v>1039141.435454593</v>
      </c>
      <c r="K2390" s="296"/>
      <c r="L2390" s="296"/>
      <c r="M2390" s="536">
        <v>1041819.6054077473</v>
      </c>
      <c r="N2390" s="530">
        <v>1077953.0389831609</v>
      </c>
      <c r="O2390" s="537">
        <v>1141067.3305819137</v>
      </c>
    </row>
    <row r="2391" spans="1:15">
      <c r="A2391" s="227">
        <v>2388</v>
      </c>
      <c r="B2391" s="530">
        <v>1060302.3768473542</v>
      </c>
      <c r="C2391" s="530">
        <v>1062842.2134884873</v>
      </c>
      <c r="D2391" s="531">
        <v>1106639.351651374</v>
      </c>
      <c r="J2391" s="659">
        <v>1042728.2052661695</v>
      </c>
      <c r="K2391" s="296"/>
      <c r="L2391" s="296"/>
      <c r="M2391" s="536">
        <v>1036851.1632873929</v>
      </c>
      <c r="N2391" s="530">
        <v>1075357.9484160333</v>
      </c>
      <c r="O2391" s="537">
        <v>1117141.9410543148</v>
      </c>
    </row>
    <row r="2392" spans="1:15">
      <c r="A2392" s="227">
        <v>2389</v>
      </c>
      <c r="B2392" s="530">
        <v>1045199.7587263344</v>
      </c>
      <c r="C2392" s="530">
        <v>1071377.1476446062</v>
      </c>
      <c r="D2392" s="531">
        <v>1104409.8995199988</v>
      </c>
      <c r="J2392" s="659">
        <v>1027625.5871451497</v>
      </c>
      <c r="K2392" s="296"/>
      <c r="L2392" s="296"/>
      <c r="M2392" s="536">
        <v>1038871.5259173883</v>
      </c>
      <c r="N2392" s="530">
        <v>1083892.8825721522</v>
      </c>
      <c r="O2392" s="537">
        <v>1114912.4889229396</v>
      </c>
    </row>
    <row r="2393" spans="1:15">
      <c r="A2393" s="227">
        <v>2390</v>
      </c>
      <c r="B2393" s="530">
        <v>1053144.7806058472</v>
      </c>
      <c r="C2393" s="530">
        <v>1057819.8593492883</v>
      </c>
      <c r="D2393" s="531">
        <v>1109136.3961085177</v>
      </c>
      <c r="J2393" s="659">
        <v>1035570.6090246625</v>
      </c>
      <c r="K2393" s="296"/>
      <c r="L2393" s="296"/>
      <c r="M2393" s="536">
        <v>1050010.0190265453</v>
      </c>
      <c r="N2393" s="530">
        <v>1070335.5942768343</v>
      </c>
      <c r="O2393" s="537">
        <v>1119638.9855114585</v>
      </c>
    </row>
    <row r="2394" spans="1:15">
      <c r="A2394" s="227">
        <v>2391</v>
      </c>
      <c r="B2394" s="530">
        <v>1055755.52780971</v>
      </c>
      <c r="C2394" s="530">
        <v>1107101.5972548437</v>
      </c>
      <c r="D2394" s="531">
        <v>1119594.143386401</v>
      </c>
      <c r="J2394" s="659">
        <v>1038181.3562285253</v>
      </c>
      <c r="K2394" s="296"/>
      <c r="L2394" s="296"/>
      <c r="M2394" s="536">
        <v>1050849.609299348</v>
      </c>
      <c r="N2394" s="530">
        <v>1119617.3321823897</v>
      </c>
      <c r="O2394" s="537">
        <v>1130096.7327893418</v>
      </c>
    </row>
    <row r="2395" spans="1:15">
      <c r="A2395" s="227">
        <v>2392</v>
      </c>
      <c r="B2395" s="530">
        <v>1070349.9315266171</v>
      </c>
      <c r="C2395" s="530">
        <v>1097686.9007029056</v>
      </c>
      <c r="D2395" s="531">
        <v>1114535.3419995105</v>
      </c>
      <c r="J2395" s="659">
        <v>1052775.7599454324</v>
      </c>
      <c r="K2395" s="296"/>
      <c r="L2395" s="296"/>
      <c r="M2395" s="536">
        <v>1032068.3595050316</v>
      </c>
      <c r="N2395" s="530">
        <v>1110202.6356304516</v>
      </c>
      <c r="O2395" s="537">
        <v>1125037.9314024514</v>
      </c>
    </row>
    <row r="2396" spans="1:15">
      <c r="A2396" s="227">
        <v>2393</v>
      </c>
      <c r="B2396" s="530">
        <v>1038931.0353847818</v>
      </c>
      <c r="C2396" s="530">
        <v>1090555.5811183299</v>
      </c>
      <c r="D2396" s="531">
        <v>1098226.8355725564</v>
      </c>
      <c r="J2396" s="659">
        <v>1021356.8638035971</v>
      </c>
      <c r="K2396" s="296"/>
      <c r="L2396" s="296"/>
      <c r="M2396" s="536">
        <v>1065973.8275966526</v>
      </c>
      <c r="N2396" s="530">
        <v>1103071.3160458759</v>
      </c>
      <c r="O2396" s="537">
        <v>1108729.4249754972</v>
      </c>
    </row>
    <row r="2397" spans="1:15">
      <c r="A2397" s="227">
        <v>2394</v>
      </c>
      <c r="B2397" s="530">
        <v>1068612.0980770956</v>
      </c>
      <c r="C2397" s="530">
        <v>1108082.3800767816</v>
      </c>
      <c r="D2397" s="531">
        <v>1119089.3852450175</v>
      </c>
      <c r="J2397" s="659">
        <v>1051037.9264959109</v>
      </c>
      <c r="K2397" s="296"/>
      <c r="L2397" s="296"/>
      <c r="M2397" s="536">
        <v>1064704.9159420943</v>
      </c>
      <c r="N2397" s="530">
        <v>1120598.1150043276</v>
      </c>
      <c r="O2397" s="537">
        <v>1129591.9746479583</v>
      </c>
    </row>
    <row r="2398" spans="1:15">
      <c r="A2398" s="227">
        <v>2395</v>
      </c>
      <c r="B2398" s="530">
        <v>1058030.1980083946</v>
      </c>
      <c r="C2398" s="530">
        <v>1070190.1309874139</v>
      </c>
      <c r="D2398" s="531">
        <v>1091650.9039459396</v>
      </c>
      <c r="J2398" s="659">
        <v>1040456.0264272098</v>
      </c>
      <c r="K2398" s="296"/>
      <c r="L2398" s="296"/>
      <c r="M2398" s="536">
        <v>1055190.9350929642</v>
      </c>
      <c r="N2398" s="530">
        <v>1082705.8659149599</v>
      </c>
      <c r="O2398" s="537">
        <v>1102153.4933488804</v>
      </c>
    </row>
    <row r="2399" spans="1:15">
      <c r="A2399" s="227">
        <v>2396</v>
      </c>
      <c r="B2399" s="530">
        <v>1069863.8717572468</v>
      </c>
      <c r="C2399" s="530">
        <v>1056512.8013580041</v>
      </c>
      <c r="D2399" s="531">
        <v>1112437.2143812124</v>
      </c>
      <c r="J2399" s="659">
        <v>1052289.7001760621</v>
      </c>
      <c r="K2399" s="296"/>
      <c r="L2399" s="296"/>
      <c r="M2399" s="536">
        <v>1032843.1463605526</v>
      </c>
      <c r="N2399" s="530">
        <v>1069028.5362855501</v>
      </c>
      <c r="O2399" s="537">
        <v>1122939.8037841532</v>
      </c>
    </row>
    <row r="2400" spans="1:15">
      <c r="A2400" s="227">
        <v>2397</v>
      </c>
      <c r="B2400" s="530">
        <v>1062605.707452494</v>
      </c>
      <c r="C2400" s="530">
        <v>1074852.3835917728</v>
      </c>
      <c r="D2400" s="531">
        <v>1095674.7807864489</v>
      </c>
      <c r="J2400" s="659">
        <v>1045031.5358713092</v>
      </c>
      <c r="K2400" s="296"/>
      <c r="L2400" s="296"/>
      <c r="M2400" s="536">
        <v>1047555.5378588149</v>
      </c>
      <c r="N2400" s="530">
        <v>1087368.1185193188</v>
      </c>
      <c r="O2400" s="537">
        <v>1106177.3701893897</v>
      </c>
    </row>
    <row r="2401" spans="1:15">
      <c r="A2401" s="227">
        <v>2398</v>
      </c>
      <c r="B2401" s="530">
        <v>1071515.7761869908</v>
      </c>
      <c r="C2401" s="530">
        <v>1086366.0443173193</v>
      </c>
      <c r="D2401" s="531">
        <v>1096742.0715600632</v>
      </c>
      <c r="J2401" s="659">
        <v>1053941.6046058061</v>
      </c>
      <c r="K2401" s="296"/>
      <c r="L2401" s="296"/>
      <c r="M2401" s="536">
        <v>1050780.943925682</v>
      </c>
      <c r="N2401" s="530">
        <v>1098881.7792448653</v>
      </c>
      <c r="O2401" s="537">
        <v>1107244.660963004</v>
      </c>
    </row>
    <row r="2402" spans="1:15">
      <c r="A2402" s="227">
        <v>2399</v>
      </c>
      <c r="B2402" s="530">
        <v>1049218.9284338308</v>
      </c>
      <c r="C2402" s="530">
        <v>1080649.9272317521</v>
      </c>
      <c r="D2402" s="531">
        <v>1103854.5488317788</v>
      </c>
      <c r="J2402" s="659">
        <v>1031644.756852646</v>
      </c>
      <c r="K2402" s="296"/>
      <c r="L2402" s="296"/>
      <c r="M2402" s="536">
        <v>1052321.3558340441</v>
      </c>
      <c r="N2402" s="530">
        <v>1093165.6621592981</v>
      </c>
      <c r="O2402" s="537">
        <v>1114357.1382347196</v>
      </c>
    </row>
    <row r="2403" spans="1:15">
      <c r="A2403" s="227">
        <v>2400</v>
      </c>
      <c r="B2403" s="530">
        <v>1055956.4366698998</v>
      </c>
      <c r="C2403" s="530">
        <v>1101974.8614332327</v>
      </c>
      <c r="D2403" s="531">
        <v>1107367.0516542937</v>
      </c>
      <c r="J2403" s="659">
        <v>1038382.2650887151</v>
      </c>
      <c r="K2403" s="296"/>
      <c r="L2403" s="296"/>
      <c r="M2403" s="536">
        <v>1054432.1299507823</v>
      </c>
      <c r="N2403" s="530">
        <v>1114490.5963607787</v>
      </c>
      <c r="O2403" s="537">
        <v>1117869.6410572345</v>
      </c>
    </row>
    <row r="2404" spans="1:15">
      <c r="A2404" s="227">
        <v>2401</v>
      </c>
      <c r="B2404" s="530">
        <v>1073769.6643467096</v>
      </c>
      <c r="C2404" s="530">
        <v>1109964.3144790663</v>
      </c>
      <c r="D2404" s="531">
        <v>1108790.4909416435</v>
      </c>
      <c r="J2404" s="659">
        <v>1056195.4927655249</v>
      </c>
      <c r="K2404" s="296"/>
      <c r="L2404" s="296"/>
      <c r="M2404" s="536">
        <v>1045793.8753845169</v>
      </c>
      <c r="N2404" s="530">
        <v>1122480.0494066123</v>
      </c>
      <c r="O2404" s="537">
        <v>1119293.0803445843</v>
      </c>
    </row>
    <row r="2405" spans="1:15">
      <c r="A2405" s="227">
        <v>2402</v>
      </c>
      <c r="B2405" s="530">
        <v>1040945.6224813333</v>
      </c>
      <c r="C2405" s="530">
        <v>1060653.8328419945</v>
      </c>
      <c r="D2405" s="531">
        <v>1127119.7069972144</v>
      </c>
      <c r="J2405" s="659">
        <v>1023371.4509001486</v>
      </c>
      <c r="K2405" s="296"/>
      <c r="L2405" s="296"/>
      <c r="M2405" s="536">
        <v>1062907.2010365038</v>
      </c>
      <c r="N2405" s="530">
        <v>1073169.5677695405</v>
      </c>
      <c r="O2405" s="537">
        <v>1137622.2964001552</v>
      </c>
    </row>
    <row r="2406" spans="1:15">
      <c r="A2406" s="227">
        <v>2403</v>
      </c>
      <c r="B2406" s="530">
        <v>1058111.7063673958</v>
      </c>
      <c r="C2406" s="530">
        <v>1083261.050569213</v>
      </c>
      <c r="D2406" s="531">
        <v>1100234.9865089881</v>
      </c>
      <c r="J2406" s="659">
        <v>1070864.9842854769</v>
      </c>
      <c r="K2406" s="296"/>
      <c r="L2406" s="296"/>
      <c r="M2406" s="536">
        <v>1034404.2264615321</v>
      </c>
      <c r="N2406" s="530">
        <v>1095776.785496759</v>
      </c>
      <c r="O2406" s="537">
        <v>1110737.5759119289</v>
      </c>
    </row>
    <row r="2407" spans="1:15">
      <c r="A2407" s="227">
        <v>2404</v>
      </c>
      <c r="B2407" s="530">
        <v>1050811.3144227117</v>
      </c>
      <c r="C2407" s="530">
        <v>1076944.7895960044</v>
      </c>
      <c r="D2407" s="531">
        <v>1112054.7461818927</v>
      </c>
      <c r="J2407" s="659">
        <v>1033237.142841527</v>
      </c>
      <c r="K2407" s="296"/>
      <c r="L2407" s="296"/>
      <c r="M2407" s="536">
        <v>1050171.7994084393</v>
      </c>
      <c r="N2407" s="530">
        <v>1089460.5245235504</v>
      </c>
      <c r="O2407" s="537">
        <v>1122557.3355848335</v>
      </c>
    </row>
    <row r="2408" spans="1:15">
      <c r="A2408" s="227">
        <v>2405</v>
      </c>
      <c r="B2408" s="530">
        <v>1068949.5129284647</v>
      </c>
      <c r="C2408" s="530">
        <v>1094863.2245849425</v>
      </c>
      <c r="D2408" s="531">
        <v>1110894.454250196</v>
      </c>
      <c r="J2408" s="659">
        <v>1051375.34134728</v>
      </c>
      <c r="K2408" s="296"/>
      <c r="L2408" s="296"/>
      <c r="M2408" s="536">
        <v>1033454.4682709292</v>
      </c>
      <c r="N2408" s="530">
        <v>1107378.9595124885</v>
      </c>
      <c r="O2408" s="537">
        <v>1121397.0436531368</v>
      </c>
    </row>
    <row r="2409" spans="1:15">
      <c r="A2409" s="227">
        <v>2406</v>
      </c>
      <c r="B2409" s="530">
        <v>1080843.0163867744</v>
      </c>
      <c r="C2409" s="530">
        <v>1066274.621364444</v>
      </c>
      <c r="D2409" s="531">
        <v>1089986.8541337484</v>
      </c>
      <c r="J2409" s="659">
        <v>1063268.8448055896</v>
      </c>
      <c r="K2409" s="296"/>
      <c r="L2409" s="296"/>
      <c r="M2409" s="536">
        <v>1041767.9986824916</v>
      </c>
      <c r="N2409" s="530">
        <v>1078790.35629199</v>
      </c>
      <c r="O2409" s="537">
        <v>1100489.4435366893</v>
      </c>
    </row>
    <row r="2410" spans="1:15">
      <c r="A2410" s="227">
        <v>2407</v>
      </c>
      <c r="B2410" s="530">
        <v>1046512.3273569273</v>
      </c>
      <c r="C2410" s="530">
        <v>1080118.3411624937</v>
      </c>
      <c r="D2410" s="531">
        <v>1131072.0956256974</v>
      </c>
      <c r="J2410" s="659">
        <v>1028938.1557757426</v>
      </c>
      <c r="K2410" s="296"/>
      <c r="L2410" s="296"/>
      <c r="M2410" s="536">
        <v>1063529.1865786805</v>
      </c>
      <c r="N2410" s="530">
        <v>1092634.0760900397</v>
      </c>
      <c r="O2410" s="537">
        <v>1141574.6850286382</v>
      </c>
    </row>
    <row r="2411" spans="1:15">
      <c r="A2411" s="227">
        <v>2408</v>
      </c>
      <c r="B2411" s="530">
        <v>1031393.0831962297</v>
      </c>
      <c r="C2411" s="530">
        <v>1066173.687309511</v>
      </c>
      <c r="D2411" s="531">
        <v>1098639.6742317844</v>
      </c>
      <c r="J2411" s="659">
        <v>1013818.9116150449</v>
      </c>
      <c r="K2411" s="296"/>
      <c r="L2411" s="296"/>
      <c r="M2411" s="536">
        <v>1029296.3562102732</v>
      </c>
      <c r="N2411" s="530">
        <v>1078689.422237057</v>
      </c>
      <c r="O2411" s="537">
        <v>1109142.2636347252</v>
      </c>
    </row>
    <row r="2412" spans="1:15">
      <c r="A2412" s="227">
        <v>2409</v>
      </c>
      <c r="B2412" s="530">
        <v>1070943.0184182008</v>
      </c>
      <c r="C2412" s="530">
        <v>1086913.0288398687</v>
      </c>
      <c r="D2412" s="531">
        <v>1129365.2070010402</v>
      </c>
      <c r="J2412" s="659">
        <v>1053368.8468370161</v>
      </c>
      <c r="K2412" s="296"/>
      <c r="L2412" s="296"/>
      <c r="M2412" s="536">
        <v>1048133.8471106824</v>
      </c>
      <c r="N2412" s="530">
        <v>1099428.7637674147</v>
      </c>
      <c r="O2412" s="537">
        <v>1139867.796403981</v>
      </c>
    </row>
    <row r="2413" spans="1:15">
      <c r="A2413" s="227">
        <v>2410</v>
      </c>
      <c r="B2413" s="530">
        <v>1055242.11225817</v>
      </c>
      <c r="C2413" s="530">
        <v>1053932.4530676319</v>
      </c>
      <c r="D2413" s="531">
        <v>1107251.3392713622</v>
      </c>
      <c r="J2413" s="659">
        <v>1037667.9406769853</v>
      </c>
      <c r="K2413" s="296"/>
      <c r="L2413" s="296"/>
      <c r="M2413" s="536">
        <v>1054458.1585250772</v>
      </c>
      <c r="N2413" s="530">
        <v>1066448.1879951779</v>
      </c>
      <c r="O2413" s="537">
        <v>1117753.928674303</v>
      </c>
    </row>
    <row r="2414" spans="1:15">
      <c r="A2414" s="227">
        <v>2411</v>
      </c>
      <c r="B2414" s="530">
        <v>1064448.336626919</v>
      </c>
      <c r="C2414" s="530">
        <v>1066130.128139867</v>
      </c>
      <c r="D2414" s="531">
        <v>1128636.646863651</v>
      </c>
      <c r="J2414" s="659">
        <v>1046874.1650457343</v>
      </c>
      <c r="K2414" s="296"/>
      <c r="L2414" s="296"/>
      <c r="M2414" s="536">
        <v>1055726.2844076792</v>
      </c>
      <c r="N2414" s="530">
        <v>1078645.863067413</v>
      </c>
      <c r="O2414" s="537">
        <v>1139139.2362665918</v>
      </c>
    </row>
    <row r="2415" spans="1:15">
      <c r="A2415" s="227">
        <v>2412</v>
      </c>
      <c r="B2415" s="530">
        <v>1078688.313605719</v>
      </c>
      <c r="C2415" s="530">
        <v>1082565.2763227052</v>
      </c>
      <c r="D2415" s="531">
        <v>1108665.8930845018</v>
      </c>
      <c r="J2415" s="659">
        <v>1061114.1420245343</v>
      </c>
      <c r="K2415" s="296"/>
      <c r="L2415" s="296"/>
      <c r="M2415" s="536">
        <v>1039506.3979734037</v>
      </c>
      <c r="N2415" s="530">
        <v>1095081.0112502512</v>
      </c>
      <c r="O2415" s="537">
        <v>1119168.4824874427</v>
      </c>
    </row>
    <row r="2416" spans="1:15">
      <c r="A2416" s="227">
        <v>2413</v>
      </c>
      <c r="B2416" s="530">
        <v>1055053.5883212038</v>
      </c>
      <c r="C2416" s="530">
        <v>1071941.4657089384</v>
      </c>
      <c r="D2416" s="531">
        <v>1102639.3568744145</v>
      </c>
      <c r="J2416" s="659">
        <v>1037479.4167400191</v>
      </c>
      <c r="K2416" s="296"/>
      <c r="L2416" s="296"/>
      <c r="M2416" s="536">
        <v>1041831.8241115452</v>
      </c>
      <c r="N2416" s="530">
        <v>1084457.2006364844</v>
      </c>
      <c r="O2416" s="537">
        <v>1113141.9462773553</v>
      </c>
    </row>
    <row r="2417" spans="1:15">
      <c r="A2417" s="227">
        <v>2414</v>
      </c>
      <c r="B2417" s="530">
        <v>1063661.2208546975</v>
      </c>
      <c r="C2417" s="530">
        <v>1053037.2439538916</v>
      </c>
      <c r="D2417" s="531">
        <v>1098318.8772863413</v>
      </c>
      <c r="J2417" s="659">
        <v>1046087.0492735128</v>
      </c>
      <c r="K2417" s="296"/>
      <c r="L2417" s="296"/>
      <c r="M2417" s="536">
        <v>1044734.9823062198</v>
      </c>
      <c r="N2417" s="530">
        <v>1065552.9788814376</v>
      </c>
      <c r="O2417" s="537">
        <v>1108821.4666892821</v>
      </c>
    </row>
    <row r="2418" spans="1:15">
      <c r="A2418" s="227">
        <v>2415</v>
      </c>
      <c r="B2418" s="530">
        <v>1049215.107423</v>
      </c>
      <c r="C2418" s="530">
        <v>1081480.4969577584</v>
      </c>
      <c r="D2418" s="531">
        <v>1104969.50909215</v>
      </c>
      <c r="J2418" s="659">
        <v>1031640.9358418152</v>
      </c>
      <c r="K2418" s="296"/>
      <c r="L2418" s="296"/>
      <c r="M2418" s="536">
        <v>1061940.2728408454</v>
      </c>
      <c r="N2418" s="530">
        <v>1093996.2318853044</v>
      </c>
      <c r="O2418" s="537">
        <v>1115472.0984950908</v>
      </c>
    </row>
    <row r="2419" spans="1:15">
      <c r="A2419" s="227">
        <v>2416</v>
      </c>
      <c r="B2419" s="530">
        <v>1039133.4655983389</v>
      </c>
      <c r="C2419" s="530">
        <v>1046365.9263030712</v>
      </c>
      <c r="D2419" s="531">
        <v>1092248.157012634</v>
      </c>
      <c r="J2419" s="659">
        <v>1021559.2940171541</v>
      </c>
      <c r="K2419" s="296"/>
      <c r="L2419" s="296"/>
      <c r="M2419" s="536">
        <v>1044650.0465392076</v>
      </c>
      <c r="N2419" s="530">
        <v>1058881.6612306172</v>
      </c>
      <c r="O2419" s="537">
        <v>1102750.7464155748</v>
      </c>
    </row>
    <row r="2420" spans="1:15">
      <c r="A2420" s="227">
        <v>2417</v>
      </c>
      <c r="B2420" s="530">
        <v>1046251.9347825525</v>
      </c>
      <c r="C2420" s="530">
        <v>1117359.3176898914</v>
      </c>
      <c r="D2420" s="531">
        <v>1104300.8051059323</v>
      </c>
      <c r="J2420" s="659">
        <v>1028677.7632013678</v>
      </c>
      <c r="K2420" s="296"/>
      <c r="L2420" s="296"/>
      <c r="M2420" s="536">
        <v>1041136.079472712</v>
      </c>
      <c r="N2420" s="530">
        <v>1129875.0526174374</v>
      </c>
      <c r="O2420" s="537">
        <v>1114803.3945088731</v>
      </c>
    </row>
    <row r="2421" spans="1:15">
      <c r="A2421" s="227">
        <v>2418</v>
      </c>
      <c r="B2421" s="530">
        <v>1057623.1452001298</v>
      </c>
      <c r="C2421" s="530">
        <v>1081048.4947754294</v>
      </c>
      <c r="D2421" s="531">
        <v>1120275.6529691578</v>
      </c>
      <c r="J2421" s="659">
        <v>1040048.9736189451</v>
      </c>
      <c r="K2421" s="296"/>
      <c r="L2421" s="296"/>
      <c r="M2421" s="536">
        <v>1035879.8739082484</v>
      </c>
      <c r="N2421" s="530">
        <v>1093564.2297029754</v>
      </c>
      <c r="O2421" s="537">
        <v>1130778.2423720986</v>
      </c>
    </row>
    <row r="2422" spans="1:15">
      <c r="A2422" s="227">
        <v>2419</v>
      </c>
      <c r="B2422" s="530">
        <v>1062807.3952265319</v>
      </c>
      <c r="C2422" s="530">
        <v>1051274.468363055</v>
      </c>
      <c r="D2422" s="531">
        <v>1099212.3259104732</v>
      </c>
      <c r="J2422" s="659">
        <v>1045233.2236453472</v>
      </c>
      <c r="K2422" s="296"/>
      <c r="L2422" s="296"/>
      <c r="M2422" s="536">
        <v>1036125.7880633731</v>
      </c>
      <c r="N2422" s="530">
        <v>1063790.203290601</v>
      </c>
      <c r="O2422" s="537">
        <v>1109714.9153134141</v>
      </c>
    </row>
    <row r="2423" spans="1:15">
      <c r="A2423" s="227">
        <v>2420</v>
      </c>
      <c r="B2423" s="530">
        <v>1058111.7063673958</v>
      </c>
      <c r="C2423" s="530">
        <v>1062781.6291605283</v>
      </c>
      <c r="D2423" s="531">
        <v>1112118.2676295845</v>
      </c>
      <c r="J2423" s="659">
        <v>1073265.8258807575</v>
      </c>
      <c r="K2423" s="296"/>
      <c r="L2423" s="296"/>
      <c r="M2423" s="536">
        <v>1031421.1561029076</v>
      </c>
      <c r="N2423" s="530">
        <v>1075297.3640880743</v>
      </c>
      <c r="O2423" s="537">
        <v>1122620.8570325254</v>
      </c>
    </row>
    <row r="2424" spans="1:15">
      <c r="A2424" s="227">
        <v>2421</v>
      </c>
      <c r="B2424" s="530">
        <v>1059315.7444093812</v>
      </c>
      <c r="C2424" s="530">
        <v>1091617.0012165038</v>
      </c>
      <c r="D2424" s="531">
        <v>1107151.2512337205</v>
      </c>
      <c r="J2424" s="659">
        <v>1041741.5728281965</v>
      </c>
      <c r="K2424" s="296"/>
      <c r="L2424" s="296"/>
      <c r="M2424" s="536">
        <v>1047659.0397177533</v>
      </c>
      <c r="N2424" s="530">
        <v>1104132.7361440498</v>
      </c>
      <c r="O2424" s="537">
        <v>1117653.8406366613</v>
      </c>
    </row>
    <row r="2425" spans="1:15">
      <c r="A2425" s="227">
        <v>2422</v>
      </c>
      <c r="B2425" s="530">
        <v>1061770.3678716256</v>
      </c>
      <c r="C2425" s="530">
        <v>1080425.7860598506</v>
      </c>
      <c r="D2425" s="531">
        <v>1097764.220836781</v>
      </c>
      <c r="J2425" s="659">
        <v>1044196.1962904409</v>
      </c>
      <c r="K2425" s="296"/>
      <c r="L2425" s="296"/>
      <c r="M2425" s="536">
        <v>1067322.0315134774</v>
      </c>
      <c r="N2425" s="530">
        <v>1092941.5209873966</v>
      </c>
      <c r="O2425" s="537">
        <v>1108266.8102397218</v>
      </c>
    </row>
    <row r="2426" spans="1:15">
      <c r="A2426" s="227">
        <v>2423</v>
      </c>
      <c r="B2426" s="530">
        <v>1067969.4596197486</v>
      </c>
      <c r="C2426" s="530">
        <v>1084602.0228313429</v>
      </c>
      <c r="D2426" s="531">
        <v>1122243.6942955554</v>
      </c>
      <c r="J2426" s="659">
        <v>1050395.2880385639</v>
      </c>
      <c r="K2426" s="296"/>
      <c r="L2426" s="296"/>
      <c r="M2426" s="536">
        <v>1043876.6068858831</v>
      </c>
      <c r="N2426" s="530">
        <v>1097117.7577588889</v>
      </c>
      <c r="O2426" s="537">
        <v>1132746.2836984962</v>
      </c>
    </row>
    <row r="2427" spans="1:15">
      <c r="A2427" s="227">
        <v>2424</v>
      </c>
      <c r="B2427" s="530">
        <v>1062730.6242458075</v>
      </c>
      <c r="C2427" s="530">
        <v>1054370.9556657297</v>
      </c>
      <c r="D2427" s="531">
        <v>1102416.4059319415</v>
      </c>
      <c r="J2427" s="659">
        <v>1045156.4526646228</v>
      </c>
      <c r="K2427" s="296"/>
      <c r="L2427" s="296"/>
      <c r="M2427" s="536">
        <v>1033937.8325146257</v>
      </c>
      <c r="N2427" s="530">
        <v>1066886.6905932757</v>
      </c>
      <c r="O2427" s="537">
        <v>1112918.9953348823</v>
      </c>
    </row>
    <row r="2428" spans="1:15">
      <c r="A2428" s="227">
        <v>2425</v>
      </c>
      <c r="B2428" s="530">
        <v>1055226.4563234642</v>
      </c>
      <c r="C2428" s="530">
        <v>1062910.3163060537</v>
      </c>
      <c r="D2428" s="531">
        <v>1126642.5744611579</v>
      </c>
      <c r="J2428" s="659">
        <v>1037652.2847422794</v>
      </c>
      <c r="K2428" s="296"/>
      <c r="L2428" s="296"/>
      <c r="M2428" s="536">
        <v>1043078.5965068998</v>
      </c>
      <c r="N2428" s="530">
        <v>1075426.0512335997</v>
      </c>
      <c r="O2428" s="537">
        <v>1137145.1638640987</v>
      </c>
    </row>
    <row r="2429" spans="1:15">
      <c r="A2429" s="227">
        <v>2426</v>
      </c>
      <c r="B2429" s="530">
        <v>1078064.2898970221</v>
      </c>
      <c r="C2429" s="530">
        <v>1088514.1294324121</v>
      </c>
      <c r="D2429" s="531">
        <v>1123633.2827086735</v>
      </c>
      <c r="J2429" s="659">
        <v>1060490.1183158373</v>
      </c>
      <c r="K2429" s="296"/>
      <c r="L2429" s="296"/>
      <c r="M2429" s="536">
        <v>1055706.4444259657</v>
      </c>
      <c r="N2429" s="530">
        <v>1101029.8643599581</v>
      </c>
      <c r="O2429" s="537">
        <v>1134135.8721116143</v>
      </c>
    </row>
    <row r="2430" spans="1:15">
      <c r="A2430" s="227">
        <v>2427</v>
      </c>
      <c r="B2430" s="530">
        <v>1053996.9417583842</v>
      </c>
      <c r="C2430" s="530">
        <v>1070718.3699402625</v>
      </c>
      <c r="D2430" s="531">
        <v>1121854.3056719084</v>
      </c>
      <c r="J2430" s="659">
        <v>1036422.7701771995</v>
      </c>
      <c r="K2430" s="296"/>
      <c r="L2430" s="296"/>
      <c r="M2430" s="536">
        <v>1049229.5866026694</v>
      </c>
      <c r="N2430" s="530">
        <v>1083234.1048678085</v>
      </c>
      <c r="O2430" s="537">
        <v>1132356.8950748492</v>
      </c>
    </row>
    <row r="2431" spans="1:15">
      <c r="A2431" s="227">
        <v>2428</v>
      </c>
      <c r="B2431" s="530">
        <v>1065957.8321203124</v>
      </c>
      <c r="C2431" s="530">
        <v>1058876.8284131868</v>
      </c>
      <c r="D2431" s="531">
        <v>1116012.7481315578</v>
      </c>
      <c r="J2431" s="659">
        <v>1048383.6605391277</v>
      </c>
      <c r="K2431" s="296"/>
      <c r="L2431" s="296"/>
      <c r="M2431" s="536">
        <v>1050828.6660015378</v>
      </c>
      <c r="N2431" s="530">
        <v>1071392.5633407328</v>
      </c>
      <c r="O2431" s="537">
        <v>1126515.3375344987</v>
      </c>
    </row>
    <row r="2432" spans="1:15">
      <c r="A2432" s="227">
        <v>2429</v>
      </c>
      <c r="B2432" s="530">
        <v>1058111.7063673958</v>
      </c>
      <c r="C2432" s="530">
        <v>1074573.0882449686</v>
      </c>
      <c r="D2432" s="531">
        <v>1090772.1033873903</v>
      </c>
      <c r="J2432" s="659">
        <v>1068299.0646652593</v>
      </c>
      <c r="K2432" s="296"/>
      <c r="L2432" s="296"/>
      <c r="M2432" s="536">
        <v>1033425.6114526673</v>
      </c>
      <c r="N2432" s="530">
        <v>1087088.8231725146</v>
      </c>
      <c r="O2432" s="537">
        <v>1101274.6927903311</v>
      </c>
    </row>
    <row r="2433" spans="1:15">
      <c r="A2433" s="227">
        <v>2430</v>
      </c>
      <c r="B2433" s="530">
        <v>1053247.0049492999</v>
      </c>
      <c r="C2433" s="530">
        <v>1067309.0232460159</v>
      </c>
      <c r="D2433" s="531">
        <v>1124444.7250579624</v>
      </c>
      <c r="J2433" s="659">
        <v>1035672.8333681151</v>
      </c>
      <c r="K2433" s="296"/>
      <c r="L2433" s="296"/>
      <c r="M2433" s="536">
        <v>1055950.7003760394</v>
      </c>
      <c r="N2433" s="530">
        <v>1079824.7581735619</v>
      </c>
      <c r="O2433" s="537">
        <v>1134947.3144609032</v>
      </c>
    </row>
    <row r="2434" spans="1:15">
      <c r="A2434" s="227">
        <v>2431</v>
      </c>
      <c r="B2434" s="530">
        <v>1042519.1495002257</v>
      </c>
      <c r="C2434" s="530">
        <v>1105417.6449622968</v>
      </c>
      <c r="D2434" s="531">
        <v>1114097.5912969878</v>
      </c>
      <c r="J2434" s="659">
        <v>1024944.9779190409</v>
      </c>
      <c r="K2434" s="296"/>
      <c r="L2434" s="296"/>
      <c r="M2434" s="536">
        <v>1033801.2829980619</v>
      </c>
      <c r="N2434" s="530">
        <v>1117933.3798898428</v>
      </c>
      <c r="O2434" s="537">
        <v>1124600.1806999287</v>
      </c>
    </row>
    <row r="2435" spans="1:15">
      <c r="A2435" s="227">
        <v>2432</v>
      </c>
      <c r="B2435" s="530">
        <v>1061176.8375533086</v>
      </c>
      <c r="C2435" s="530">
        <v>1043086.3360498464</v>
      </c>
      <c r="D2435" s="531">
        <v>1101989.7837334666</v>
      </c>
      <c r="J2435" s="659">
        <v>1043602.6659721239</v>
      </c>
      <c r="K2435" s="296"/>
      <c r="L2435" s="296"/>
      <c r="M2435" s="536">
        <v>1042731.9838012425</v>
      </c>
      <c r="N2435" s="530">
        <v>1055602.0709773924</v>
      </c>
      <c r="O2435" s="537">
        <v>1112492.3731364075</v>
      </c>
    </row>
    <row r="2436" spans="1:15">
      <c r="A2436" s="227">
        <v>2433</v>
      </c>
      <c r="B2436" s="530">
        <v>1074213.694665621</v>
      </c>
      <c r="C2436" s="530">
        <v>1079637.6178848329</v>
      </c>
      <c r="D2436" s="531">
        <v>1104940.3220430124</v>
      </c>
      <c r="J2436" s="659">
        <v>1056639.5230844363</v>
      </c>
      <c r="K2436" s="296"/>
      <c r="L2436" s="296"/>
      <c r="M2436" s="536">
        <v>1054129.9469723254</v>
      </c>
      <c r="N2436" s="530">
        <v>1092153.3528123789</v>
      </c>
      <c r="O2436" s="537">
        <v>1115442.9114459532</v>
      </c>
    </row>
    <row r="2437" spans="1:15">
      <c r="A2437" s="227">
        <v>2434</v>
      </c>
      <c r="B2437" s="530">
        <v>1058111.7063673958</v>
      </c>
      <c r="C2437" s="530">
        <v>1069167.774265382</v>
      </c>
      <c r="D2437" s="531">
        <v>1092552.0688950252</v>
      </c>
      <c r="J2437" s="659">
        <v>1078165.3575187102</v>
      </c>
      <c r="K2437" s="296"/>
      <c r="L2437" s="296"/>
      <c r="M2437" s="536">
        <v>1030320.3376709233</v>
      </c>
      <c r="N2437" s="530">
        <v>1081683.509192928</v>
      </c>
      <c r="O2437" s="537">
        <v>1103054.658297966</v>
      </c>
    </row>
    <row r="2438" spans="1:15">
      <c r="A2438" s="227">
        <v>2435</v>
      </c>
      <c r="B2438" s="530">
        <v>1061958.5575548073</v>
      </c>
      <c r="C2438" s="530">
        <v>1080645.3030415184</v>
      </c>
      <c r="D2438" s="531">
        <v>1105102.7386734616</v>
      </c>
      <c r="J2438" s="659">
        <v>1044384.3859736226</v>
      </c>
      <c r="K2438" s="296"/>
      <c r="L2438" s="296"/>
      <c r="M2438" s="536">
        <v>1053745.3292004121</v>
      </c>
      <c r="N2438" s="530">
        <v>1093161.0379690644</v>
      </c>
      <c r="O2438" s="537">
        <v>1115605.3280764024</v>
      </c>
    </row>
    <row r="2439" spans="1:15">
      <c r="A2439" s="227">
        <v>2436</v>
      </c>
      <c r="B2439" s="530">
        <v>1049571.57514889</v>
      </c>
      <c r="C2439" s="530">
        <v>1074708.2701681717</v>
      </c>
      <c r="D2439" s="531">
        <v>1110813.3336576645</v>
      </c>
      <c r="J2439" s="659">
        <v>1031997.4035677053</v>
      </c>
      <c r="K2439" s="296"/>
      <c r="L2439" s="296"/>
      <c r="M2439" s="536">
        <v>1040084.0156177644</v>
      </c>
      <c r="N2439" s="530">
        <v>1087224.0050957177</v>
      </c>
      <c r="O2439" s="537">
        <v>1121315.9230606053</v>
      </c>
    </row>
    <row r="2440" spans="1:15">
      <c r="A2440" s="227">
        <v>2437</v>
      </c>
      <c r="B2440" s="530">
        <v>1056603.5690177253</v>
      </c>
      <c r="C2440" s="530">
        <v>1070534.1322280644</v>
      </c>
      <c r="D2440" s="531">
        <v>1088500.1861379596</v>
      </c>
      <c r="J2440" s="659">
        <v>1039029.3974365406</v>
      </c>
      <c r="K2440" s="296"/>
      <c r="L2440" s="296"/>
      <c r="M2440" s="536">
        <v>1033323.9615145263</v>
      </c>
      <c r="N2440" s="530">
        <v>1083049.8671556104</v>
      </c>
      <c r="O2440" s="537">
        <v>1099002.7755409004</v>
      </c>
    </row>
    <row r="2441" spans="1:15">
      <c r="A2441" s="227">
        <v>2438</v>
      </c>
      <c r="B2441" s="530">
        <v>1053957.9801357209</v>
      </c>
      <c r="C2441" s="530">
        <v>1074152.8982281142</v>
      </c>
      <c r="D2441" s="531">
        <v>1090366.3631166387</v>
      </c>
      <c r="J2441" s="659">
        <v>1036383.8085545362</v>
      </c>
      <c r="K2441" s="296"/>
      <c r="L2441" s="296"/>
      <c r="M2441" s="536">
        <v>1049470.0694999425</v>
      </c>
      <c r="N2441" s="530">
        <v>1086668.6331556602</v>
      </c>
      <c r="O2441" s="537">
        <v>1100868.9525195796</v>
      </c>
    </row>
    <row r="2442" spans="1:15">
      <c r="A2442" s="227">
        <v>2439</v>
      </c>
      <c r="B2442" s="530">
        <v>1045939.3524992719</v>
      </c>
      <c r="C2442" s="530">
        <v>1075151.0980015858</v>
      </c>
      <c r="D2442" s="531">
        <v>1115642.2155651567</v>
      </c>
      <c r="J2442" s="659">
        <v>1028365.1809180871</v>
      </c>
      <c r="K2442" s="296"/>
      <c r="L2442" s="296"/>
      <c r="M2442" s="536">
        <v>1055749.8878759015</v>
      </c>
      <c r="N2442" s="530">
        <v>1087666.8329291318</v>
      </c>
      <c r="O2442" s="537">
        <v>1126144.8049680975</v>
      </c>
    </row>
    <row r="2443" spans="1:15">
      <c r="A2443" s="227">
        <v>2440</v>
      </c>
      <c r="B2443" s="530">
        <v>1070629.3778991762</v>
      </c>
      <c r="C2443" s="530">
        <v>1063903.3047775612</v>
      </c>
      <c r="D2443" s="531">
        <v>1115922.2738736416</v>
      </c>
      <c r="J2443" s="659">
        <v>1053055.2063179915</v>
      </c>
      <c r="K2443" s="296"/>
      <c r="L2443" s="296"/>
      <c r="M2443" s="536">
        <v>1047782.6699742076</v>
      </c>
      <c r="N2443" s="530">
        <v>1076419.0397051072</v>
      </c>
      <c r="O2443" s="537">
        <v>1126424.8632765824</v>
      </c>
    </row>
    <row r="2444" spans="1:15">
      <c r="A2444" s="227">
        <v>2441</v>
      </c>
      <c r="B2444" s="530">
        <v>1064747.9765238669</v>
      </c>
      <c r="C2444" s="530">
        <v>1072454.9218508671</v>
      </c>
      <c r="D2444" s="531">
        <v>1097468.9825589831</v>
      </c>
      <c r="J2444" s="659">
        <v>1047173.8049426822</v>
      </c>
      <c r="K2444" s="296"/>
      <c r="L2444" s="296"/>
      <c r="M2444" s="536">
        <v>1046237.8908544033</v>
      </c>
      <c r="N2444" s="530">
        <v>1084970.6567784131</v>
      </c>
      <c r="O2444" s="537">
        <v>1107971.571961924</v>
      </c>
    </row>
    <row r="2445" spans="1:15">
      <c r="A2445" s="227">
        <v>2442</v>
      </c>
      <c r="B2445" s="530">
        <v>1070448.0734063601</v>
      </c>
      <c r="C2445" s="530">
        <v>1087951.0226043405</v>
      </c>
      <c r="D2445" s="531">
        <v>1109832.8943071356</v>
      </c>
      <c r="J2445" s="659">
        <v>1052873.9018251754</v>
      </c>
      <c r="K2445" s="296"/>
      <c r="L2445" s="296"/>
      <c r="M2445" s="536">
        <v>1054099.4673352137</v>
      </c>
      <c r="N2445" s="530">
        <v>1100466.7575318865</v>
      </c>
      <c r="O2445" s="537">
        <v>1120335.4837100764</v>
      </c>
    </row>
    <row r="2446" spans="1:15">
      <c r="A2446" s="227">
        <v>2443</v>
      </c>
      <c r="B2446" s="530">
        <v>1046299.6529433529</v>
      </c>
      <c r="C2446" s="530">
        <v>1062696.1152152941</v>
      </c>
      <c r="D2446" s="531">
        <v>1110089.5069355206</v>
      </c>
      <c r="J2446" s="659">
        <v>1028725.4813621682</v>
      </c>
      <c r="K2446" s="296"/>
      <c r="L2446" s="296"/>
      <c r="M2446" s="536">
        <v>1033661.6058712049</v>
      </c>
      <c r="N2446" s="530">
        <v>1075211.8501428401</v>
      </c>
      <c r="O2446" s="537">
        <v>1120592.0963384614</v>
      </c>
    </row>
    <row r="2447" spans="1:15">
      <c r="A2447" s="227">
        <v>2444</v>
      </c>
      <c r="B2447" s="530">
        <v>1062508.5265714347</v>
      </c>
      <c r="C2447" s="530">
        <v>1057329.4077952455</v>
      </c>
      <c r="D2447" s="531">
        <v>1123220.0233885581</v>
      </c>
      <c r="J2447" s="659">
        <v>1044934.35499025</v>
      </c>
      <c r="K2447" s="296"/>
      <c r="L2447" s="296"/>
      <c r="M2447" s="536">
        <v>1055233.9498680404</v>
      </c>
      <c r="N2447" s="530">
        <v>1069845.1427227915</v>
      </c>
      <c r="O2447" s="537">
        <v>1133722.6127914989</v>
      </c>
    </row>
    <row r="2448" spans="1:15">
      <c r="A2448" s="227">
        <v>2445</v>
      </c>
      <c r="B2448" s="530">
        <v>1062259.5760545828</v>
      </c>
      <c r="C2448" s="530">
        <v>1067975.6132111042</v>
      </c>
      <c r="D2448" s="531">
        <v>1119528.6995422626</v>
      </c>
      <c r="J2448" s="659">
        <v>1044685.4044733981</v>
      </c>
      <c r="K2448" s="296"/>
      <c r="L2448" s="296"/>
      <c r="M2448" s="536">
        <v>1045164.1727022845</v>
      </c>
      <c r="N2448" s="530">
        <v>1080491.3481386502</v>
      </c>
      <c r="O2448" s="537">
        <v>1130031.2889452034</v>
      </c>
    </row>
    <row r="2449" spans="1:15">
      <c r="A2449" s="227">
        <v>2446</v>
      </c>
      <c r="B2449" s="530">
        <v>1057781.0551578922</v>
      </c>
      <c r="C2449" s="530">
        <v>1069459.2683659862</v>
      </c>
      <c r="D2449" s="531">
        <v>1120014.622876181</v>
      </c>
      <c r="J2449" s="659">
        <v>1040206.8835767074</v>
      </c>
      <c r="K2449" s="296"/>
      <c r="L2449" s="296"/>
      <c r="M2449" s="536">
        <v>1039309.7407907465</v>
      </c>
      <c r="N2449" s="530">
        <v>1081975.0032935322</v>
      </c>
      <c r="O2449" s="537">
        <v>1130517.2122791219</v>
      </c>
    </row>
    <row r="2450" spans="1:15">
      <c r="A2450" s="227">
        <v>2447</v>
      </c>
      <c r="B2450" s="530">
        <v>1057944.6520966352</v>
      </c>
      <c r="C2450" s="530">
        <v>1081229.6812684454</v>
      </c>
      <c r="D2450" s="531">
        <v>1091814.4076296068</v>
      </c>
      <c r="J2450" s="659">
        <v>1040370.4805154505</v>
      </c>
      <c r="K2450" s="296"/>
      <c r="L2450" s="296"/>
      <c r="M2450" s="536">
        <v>1030768.4993142372</v>
      </c>
      <c r="N2450" s="530">
        <v>1093745.4161959914</v>
      </c>
      <c r="O2450" s="537">
        <v>1102316.9970325476</v>
      </c>
    </row>
    <row r="2451" spans="1:15">
      <c r="A2451" s="227">
        <v>2448</v>
      </c>
      <c r="B2451" s="530">
        <v>1058111.7063673958</v>
      </c>
      <c r="C2451" s="530">
        <v>1059856.5382948972</v>
      </c>
      <c r="D2451" s="531">
        <v>1109822.4812866077</v>
      </c>
      <c r="J2451" s="659">
        <v>1153486.520631056</v>
      </c>
      <c r="K2451" s="296"/>
      <c r="L2451" s="296"/>
      <c r="M2451" s="536">
        <v>1030789.2174940436</v>
      </c>
      <c r="N2451" s="530">
        <v>1072372.2732224432</v>
      </c>
      <c r="O2451" s="537">
        <v>1120325.0706895485</v>
      </c>
    </row>
    <row r="2452" spans="1:15">
      <c r="A2452" s="227">
        <v>2449</v>
      </c>
      <c r="B2452" s="530">
        <v>1054513.2221149111</v>
      </c>
      <c r="C2452" s="530">
        <v>1077403.2428570059</v>
      </c>
      <c r="D2452" s="531">
        <v>1102596.0611807751</v>
      </c>
      <c r="J2452" s="659">
        <v>1036939.0505337263</v>
      </c>
      <c r="K2452" s="296"/>
      <c r="L2452" s="296"/>
      <c r="M2452" s="536">
        <v>1036321.3910524694</v>
      </c>
      <c r="N2452" s="530">
        <v>1089918.9777845519</v>
      </c>
      <c r="O2452" s="537">
        <v>1113098.6505837159</v>
      </c>
    </row>
    <row r="2453" spans="1:15">
      <c r="A2453" s="227">
        <v>2450</v>
      </c>
      <c r="B2453" s="530">
        <v>1040024.2906295599</v>
      </c>
      <c r="C2453" s="530">
        <v>1060631.5093394837</v>
      </c>
      <c r="D2453" s="531">
        <v>1110230.4696262621</v>
      </c>
      <c r="J2453" s="659">
        <v>1022450.1190483752</v>
      </c>
      <c r="K2453" s="296"/>
      <c r="L2453" s="296"/>
      <c r="M2453" s="536">
        <v>1038522.3459830667</v>
      </c>
      <c r="N2453" s="530">
        <v>1073147.2442670297</v>
      </c>
      <c r="O2453" s="537">
        <v>1120733.0590292029</v>
      </c>
    </row>
    <row r="2454" spans="1:15">
      <c r="A2454" s="227">
        <v>2451</v>
      </c>
      <c r="B2454" s="530">
        <v>1058111.7063673958</v>
      </c>
      <c r="C2454" s="530">
        <v>1070152.9332284317</v>
      </c>
      <c r="D2454" s="531">
        <v>1098403.7635761236</v>
      </c>
      <c r="J2454" s="659">
        <v>1175894.9093949159</v>
      </c>
      <c r="K2454" s="296"/>
      <c r="L2454" s="296"/>
      <c r="M2454" s="536">
        <v>1041270.7328004111</v>
      </c>
      <c r="N2454" s="530">
        <v>1082668.6681559777</v>
      </c>
      <c r="O2454" s="537">
        <v>1108906.3529790645</v>
      </c>
    </row>
    <row r="2455" spans="1:15">
      <c r="A2455" s="227">
        <v>2452</v>
      </c>
      <c r="B2455" s="530">
        <v>1058923.2014664623</v>
      </c>
      <c r="C2455" s="530">
        <v>1071155.232566857</v>
      </c>
      <c r="D2455" s="531">
        <v>1116686.9035558975</v>
      </c>
      <c r="J2455" s="659">
        <v>1041349.0298852776</v>
      </c>
      <c r="K2455" s="296"/>
      <c r="L2455" s="296"/>
      <c r="M2455" s="536">
        <v>1038941.3890634556</v>
      </c>
      <c r="N2455" s="530">
        <v>1083670.967494403</v>
      </c>
      <c r="O2455" s="537">
        <v>1127189.4929588384</v>
      </c>
    </row>
    <row r="2456" spans="1:15">
      <c r="A2456" s="227">
        <v>2453</v>
      </c>
      <c r="B2456" s="530">
        <v>1057902.2896661393</v>
      </c>
      <c r="C2456" s="530">
        <v>1074395.3553834739</v>
      </c>
      <c r="D2456" s="531">
        <v>1109802.0899288515</v>
      </c>
      <c r="J2456" s="659">
        <v>1040328.1180849546</v>
      </c>
      <c r="K2456" s="296"/>
      <c r="L2456" s="296"/>
      <c r="M2456" s="536">
        <v>1035390.884172369</v>
      </c>
      <c r="N2456" s="530">
        <v>1086911.0903110199</v>
      </c>
      <c r="O2456" s="537">
        <v>1120304.6793317923</v>
      </c>
    </row>
    <row r="2457" spans="1:15">
      <c r="A2457" s="227">
        <v>2454</v>
      </c>
      <c r="B2457" s="530">
        <v>1048763.377993165</v>
      </c>
      <c r="C2457" s="530">
        <v>1091645.561611258</v>
      </c>
      <c r="D2457" s="531">
        <v>1098976.5770558468</v>
      </c>
      <c r="J2457" s="659">
        <v>1031189.2064119803</v>
      </c>
      <c r="K2457" s="296"/>
      <c r="L2457" s="296"/>
      <c r="M2457" s="536">
        <v>1039637.2677246832</v>
      </c>
      <c r="N2457" s="530">
        <v>1104161.296538804</v>
      </c>
      <c r="O2457" s="537">
        <v>1109479.1664587876</v>
      </c>
    </row>
    <row r="2458" spans="1:15">
      <c r="A2458" s="227">
        <v>2455</v>
      </c>
      <c r="B2458" s="530">
        <v>1058111.7063673958</v>
      </c>
      <c r="C2458" s="530">
        <v>1094071.0816429008</v>
      </c>
      <c r="D2458" s="531">
        <v>1070293.7543164082</v>
      </c>
      <c r="J2458" s="659">
        <v>1065023.4541620885</v>
      </c>
      <c r="K2458" s="296"/>
      <c r="L2458" s="296"/>
      <c r="M2458" s="536">
        <v>1050306.3309482858</v>
      </c>
      <c r="N2458" s="530">
        <v>1106586.8165704468</v>
      </c>
      <c r="O2458" s="537">
        <v>1080796.343719349</v>
      </c>
    </row>
    <row r="2459" spans="1:15">
      <c r="A2459" s="227">
        <v>2456</v>
      </c>
      <c r="B2459" s="530">
        <v>1060905.1272529482</v>
      </c>
      <c r="C2459" s="530">
        <v>1080449.4958391192</v>
      </c>
      <c r="D2459" s="531">
        <v>1100549.608686968</v>
      </c>
      <c r="J2459" s="659">
        <v>1043330.9556717635</v>
      </c>
      <c r="K2459" s="296"/>
      <c r="L2459" s="296"/>
      <c r="M2459" s="536">
        <v>1035284.2916922186</v>
      </c>
      <c r="N2459" s="530">
        <v>1092965.2307666652</v>
      </c>
      <c r="O2459" s="537">
        <v>1111052.1980899088</v>
      </c>
    </row>
    <row r="2460" spans="1:15">
      <c r="A2460" s="227">
        <v>2457</v>
      </c>
      <c r="B2460" s="530">
        <v>1046556.5038256163</v>
      </c>
      <c r="C2460" s="530">
        <v>1069571.5341259602</v>
      </c>
      <c r="D2460" s="531">
        <v>1103943.5483146023</v>
      </c>
      <c r="J2460" s="659">
        <v>1028982.3322444316</v>
      </c>
      <c r="K2460" s="296"/>
      <c r="L2460" s="296"/>
      <c r="M2460" s="536">
        <v>1050677.3052290296</v>
      </c>
      <c r="N2460" s="530">
        <v>1082087.2690535062</v>
      </c>
      <c r="O2460" s="537">
        <v>1114446.1377175432</v>
      </c>
    </row>
    <row r="2461" spans="1:15">
      <c r="A2461" s="227">
        <v>2458</v>
      </c>
      <c r="B2461" s="530">
        <v>1049812.7378981807</v>
      </c>
      <c r="C2461" s="530">
        <v>1059322.0957088722</v>
      </c>
      <c r="D2461" s="531">
        <v>1111376.1199679298</v>
      </c>
      <c r="J2461" s="659">
        <v>1032238.566316996</v>
      </c>
      <c r="K2461" s="296"/>
      <c r="L2461" s="296"/>
      <c r="M2461" s="536">
        <v>1054632.9371289294</v>
      </c>
      <c r="N2461" s="530">
        <v>1071837.8306364182</v>
      </c>
      <c r="O2461" s="537">
        <v>1121878.7093708706</v>
      </c>
    </row>
    <row r="2462" spans="1:15">
      <c r="A2462" s="227">
        <v>2459</v>
      </c>
      <c r="B2462" s="530">
        <v>1042061.4903905659</v>
      </c>
      <c r="C2462" s="530">
        <v>1083537.2597364311</v>
      </c>
      <c r="D2462" s="531">
        <v>1114989.5416304572</v>
      </c>
      <c r="J2462" s="659">
        <v>1024487.3188093812</v>
      </c>
      <c r="K2462" s="296"/>
      <c r="L2462" s="296"/>
      <c r="M2462" s="536">
        <v>1023514.2842109149</v>
      </c>
      <c r="N2462" s="530">
        <v>1096052.9946639771</v>
      </c>
      <c r="O2462" s="537">
        <v>1125492.131033398</v>
      </c>
    </row>
    <row r="2463" spans="1:15">
      <c r="A2463" s="227">
        <v>2460</v>
      </c>
      <c r="B2463" s="530">
        <v>1069551.6520484218</v>
      </c>
      <c r="C2463" s="530">
        <v>1063931.5877554356</v>
      </c>
      <c r="D2463" s="531">
        <v>1110774.935270909</v>
      </c>
      <c r="J2463" s="659">
        <v>1051977.4804672371</v>
      </c>
      <c r="K2463" s="296"/>
      <c r="L2463" s="296"/>
      <c r="M2463" s="536">
        <v>1046326.740075394</v>
      </c>
      <c r="N2463" s="530">
        <v>1076447.3226829816</v>
      </c>
      <c r="O2463" s="537">
        <v>1121277.5246738498</v>
      </c>
    </row>
    <row r="2464" spans="1:15">
      <c r="A2464" s="227">
        <v>2461</v>
      </c>
      <c r="B2464" s="530">
        <v>1054436.9865813006</v>
      </c>
      <c r="C2464" s="530">
        <v>1067863.3574466233</v>
      </c>
      <c r="D2464" s="531">
        <v>1114551.8547862128</v>
      </c>
      <c r="J2464" s="659">
        <v>1036862.8150001159</v>
      </c>
      <c r="K2464" s="296"/>
      <c r="L2464" s="296"/>
      <c r="M2464" s="536">
        <v>1043142.1247073698</v>
      </c>
      <c r="N2464" s="530">
        <v>1080379.0923741693</v>
      </c>
      <c r="O2464" s="537">
        <v>1125054.4441891536</v>
      </c>
    </row>
    <row r="2465" spans="1:15">
      <c r="A2465" s="227">
        <v>2462</v>
      </c>
      <c r="B2465" s="530">
        <v>1044862.5642405746</v>
      </c>
      <c r="C2465" s="530">
        <v>1052334.0111556449</v>
      </c>
      <c r="D2465" s="531">
        <v>1128988.1170839134</v>
      </c>
      <c r="J2465" s="659">
        <v>1027288.3926593899</v>
      </c>
      <c r="K2465" s="296"/>
      <c r="L2465" s="296"/>
      <c r="M2465" s="536">
        <v>1044510.3133007969</v>
      </c>
      <c r="N2465" s="530">
        <v>1064849.7460831909</v>
      </c>
      <c r="O2465" s="537">
        <v>1139490.7064868542</v>
      </c>
    </row>
    <row r="2466" spans="1:15">
      <c r="A2466" s="227">
        <v>2463</v>
      </c>
      <c r="B2466" s="530">
        <v>1062223.9077276171</v>
      </c>
      <c r="C2466" s="530">
        <v>1076460.1809485334</v>
      </c>
      <c r="D2466" s="531">
        <v>1101395.6716002501</v>
      </c>
      <c r="J2466" s="659">
        <v>1044649.7361464323</v>
      </c>
      <c r="K2466" s="296"/>
      <c r="L2466" s="296"/>
      <c r="M2466" s="536">
        <v>1045201.7549929941</v>
      </c>
      <c r="N2466" s="530">
        <v>1088975.9158760794</v>
      </c>
      <c r="O2466" s="537">
        <v>1111898.2610031909</v>
      </c>
    </row>
    <row r="2467" spans="1:15">
      <c r="A2467" s="227">
        <v>2464</v>
      </c>
      <c r="B2467" s="530">
        <v>1031724.3006334</v>
      </c>
      <c r="C2467" s="530">
        <v>1055739.259841277</v>
      </c>
      <c r="D2467" s="531">
        <v>1118311.3988140516</v>
      </c>
      <c r="J2467" s="659">
        <v>1014150.1290522153</v>
      </c>
      <c r="K2467" s="296"/>
      <c r="L2467" s="296"/>
      <c r="M2467" s="536">
        <v>1046346.3901849941</v>
      </c>
      <c r="N2467" s="530">
        <v>1068254.994768823</v>
      </c>
      <c r="O2467" s="537">
        <v>1128813.9882169925</v>
      </c>
    </row>
    <row r="2468" spans="1:15">
      <c r="A2468" s="227">
        <v>2465</v>
      </c>
      <c r="B2468" s="530">
        <v>1051697.8612904567</v>
      </c>
      <c r="C2468" s="530">
        <v>1102630.9563871427</v>
      </c>
      <c r="D2468" s="531">
        <v>1103324.9119795316</v>
      </c>
      <c r="J2468" s="659">
        <v>1034123.6897092719</v>
      </c>
      <c r="K2468" s="296"/>
      <c r="L2468" s="296"/>
      <c r="M2468" s="536">
        <v>1026611.3459287662</v>
      </c>
      <c r="N2468" s="530">
        <v>1115146.6913146887</v>
      </c>
      <c r="O2468" s="537">
        <v>1113827.5013824725</v>
      </c>
    </row>
    <row r="2469" spans="1:15">
      <c r="A2469" s="227">
        <v>2466</v>
      </c>
      <c r="B2469" s="530">
        <v>1042315.0269773897</v>
      </c>
      <c r="C2469" s="530">
        <v>1074821.0710513757</v>
      </c>
      <c r="D2469" s="531">
        <v>1095774.7641777692</v>
      </c>
      <c r="J2469" s="659">
        <v>1024740.855396205</v>
      </c>
      <c r="K2469" s="296"/>
      <c r="L2469" s="296"/>
      <c r="M2469" s="536">
        <v>1052767.383922155</v>
      </c>
      <c r="N2469" s="530">
        <v>1087336.8059789217</v>
      </c>
      <c r="O2469" s="537">
        <v>1106277.35358071</v>
      </c>
    </row>
    <row r="2470" spans="1:15">
      <c r="A2470" s="227">
        <v>2467</v>
      </c>
      <c r="B2470" s="530">
        <v>1044304.1078230513</v>
      </c>
      <c r="C2470" s="530">
        <v>1078777.0382365084</v>
      </c>
      <c r="D2470" s="531">
        <v>1100953.2401100423</v>
      </c>
      <c r="J2470" s="659">
        <v>1026729.9362418666</v>
      </c>
      <c r="K2470" s="296"/>
      <c r="L2470" s="296"/>
      <c r="M2470" s="536">
        <v>1055350.9150054748</v>
      </c>
      <c r="N2470" s="530">
        <v>1091292.7731640544</v>
      </c>
      <c r="O2470" s="537">
        <v>1111455.8295129831</v>
      </c>
    </row>
    <row r="2471" spans="1:15">
      <c r="A2471" s="227">
        <v>2468</v>
      </c>
      <c r="B2471" s="530">
        <v>1064219.9267620072</v>
      </c>
      <c r="C2471" s="530">
        <v>1096073.1126995077</v>
      </c>
      <c r="D2471" s="531">
        <v>1096174.0501085948</v>
      </c>
      <c r="J2471" s="659">
        <v>1046645.7551808225</v>
      </c>
      <c r="K2471" s="296"/>
      <c r="L2471" s="296"/>
      <c r="M2471" s="536">
        <v>1052122.3649801998</v>
      </c>
      <c r="N2471" s="530">
        <v>1108588.8476270537</v>
      </c>
      <c r="O2471" s="537">
        <v>1106676.6395115356</v>
      </c>
    </row>
    <row r="2472" spans="1:15">
      <c r="A2472" s="227">
        <v>2469</v>
      </c>
      <c r="B2472" s="530">
        <v>1052758.4723017458</v>
      </c>
      <c r="C2472" s="530">
        <v>1056367.8928674851</v>
      </c>
      <c r="D2472" s="531">
        <v>1110073.0475876124</v>
      </c>
      <c r="J2472" s="659">
        <v>1035184.3007205611</v>
      </c>
      <c r="K2472" s="296"/>
      <c r="L2472" s="296"/>
      <c r="M2472" s="536">
        <v>1046627.8360870827</v>
      </c>
      <c r="N2472" s="530">
        <v>1068883.6277950311</v>
      </c>
      <c r="O2472" s="537">
        <v>1120575.6369905532</v>
      </c>
    </row>
    <row r="2473" spans="1:15">
      <c r="A2473" s="227">
        <v>2470</v>
      </c>
      <c r="B2473" s="530">
        <v>1048604.5364921652</v>
      </c>
      <c r="C2473" s="530">
        <v>1061050.0224225461</v>
      </c>
      <c r="D2473" s="531">
        <v>1095965.2172671568</v>
      </c>
      <c r="J2473" s="659">
        <v>1031030.3649109803</v>
      </c>
      <c r="K2473" s="296"/>
      <c r="L2473" s="296"/>
      <c r="M2473" s="536">
        <v>1040373.9430666795</v>
      </c>
      <c r="N2473" s="530">
        <v>1073565.7573500921</v>
      </c>
      <c r="O2473" s="537">
        <v>1106467.8066700976</v>
      </c>
    </row>
    <row r="2474" spans="1:15">
      <c r="A2474" s="227">
        <v>2471</v>
      </c>
      <c r="B2474" s="530">
        <v>1053877.090477573</v>
      </c>
      <c r="C2474" s="530">
        <v>1067693.7023710576</v>
      </c>
      <c r="D2474" s="531">
        <v>1096784.5111641125</v>
      </c>
      <c r="J2474" s="659">
        <v>1036302.9188963883</v>
      </c>
      <c r="K2474" s="296"/>
      <c r="L2474" s="296"/>
      <c r="M2474" s="536">
        <v>1045572.3827679708</v>
      </c>
      <c r="N2474" s="530">
        <v>1080209.4372986036</v>
      </c>
      <c r="O2474" s="537">
        <v>1107287.1005670533</v>
      </c>
    </row>
    <row r="2475" spans="1:15">
      <c r="A2475" s="227">
        <v>2472</v>
      </c>
      <c r="B2475" s="530">
        <v>1059646.9461788388</v>
      </c>
      <c r="C2475" s="530">
        <v>1075792.6983608352</v>
      </c>
      <c r="D2475" s="531">
        <v>1108021.5000563629</v>
      </c>
      <c r="J2475" s="659">
        <v>1042072.7745976541</v>
      </c>
      <c r="K2475" s="296"/>
      <c r="L2475" s="296"/>
      <c r="M2475" s="536">
        <v>1031751.721471441</v>
      </c>
      <c r="N2475" s="530">
        <v>1088308.4332883812</v>
      </c>
      <c r="O2475" s="537">
        <v>1118524.0894593038</v>
      </c>
    </row>
    <row r="2476" spans="1:15">
      <c r="A2476" s="227">
        <v>2473</v>
      </c>
      <c r="B2476" s="530">
        <v>1058655.6699358509</v>
      </c>
      <c r="C2476" s="530">
        <v>1090747.4878198644</v>
      </c>
      <c r="D2476" s="531">
        <v>1111033.5979240108</v>
      </c>
      <c r="J2476" s="659">
        <v>1041081.4983546662</v>
      </c>
      <c r="K2476" s="296"/>
      <c r="L2476" s="296"/>
      <c r="M2476" s="536">
        <v>1039369.014716369</v>
      </c>
      <c r="N2476" s="530">
        <v>1103263.2227474104</v>
      </c>
      <c r="O2476" s="537">
        <v>1121536.1873269517</v>
      </c>
    </row>
    <row r="2477" spans="1:15">
      <c r="A2477" s="227">
        <v>2474</v>
      </c>
      <c r="B2477" s="530">
        <v>1058248.6074916751</v>
      </c>
      <c r="C2477" s="530">
        <v>1061995.0527649992</v>
      </c>
      <c r="D2477" s="531">
        <v>1125747.2904400032</v>
      </c>
      <c r="J2477" s="659">
        <v>1040674.4359104903</v>
      </c>
      <c r="K2477" s="296"/>
      <c r="L2477" s="296"/>
      <c r="M2477" s="536">
        <v>1040539.5575832831</v>
      </c>
      <c r="N2477" s="530">
        <v>1074510.7876925452</v>
      </c>
      <c r="O2477" s="537">
        <v>1136249.879842944</v>
      </c>
    </row>
    <row r="2478" spans="1:15">
      <c r="A2478" s="227">
        <v>2475</v>
      </c>
      <c r="B2478" s="530">
        <v>1062925.3674015738</v>
      </c>
      <c r="C2478" s="530">
        <v>1066458.5308483667</v>
      </c>
      <c r="D2478" s="531">
        <v>1095991.8694284095</v>
      </c>
      <c r="J2478" s="659">
        <v>1045351.1958203891</v>
      </c>
      <c r="K2478" s="296"/>
      <c r="L2478" s="296"/>
      <c r="M2478" s="536">
        <v>1056285.884109389</v>
      </c>
      <c r="N2478" s="530">
        <v>1078974.2657759127</v>
      </c>
      <c r="O2478" s="537">
        <v>1106494.4588313503</v>
      </c>
    </row>
    <row r="2479" spans="1:15">
      <c r="A2479" s="227">
        <v>2476</v>
      </c>
      <c r="B2479" s="530">
        <v>1075230.9274878127</v>
      </c>
      <c r="C2479" s="530">
        <v>1044749.9340431483</v>
      </c>
      <c r="D2479" s="531">
        <v>1108389.8402705824</v>
      </c>
      <c r="J2479" s="659">
        <v>1057656.755906628</v>
      </c>
      <c r="K2479" s="296"/>
      <c r="L2479" s="296"/>
      <c r="M2479" s="536">
        <v>1059866.7268663261</v>
      </c>
      <c r="N2479" s="530">
        <v>1057265.6689706943</v>
      </c>
      <c r="O2479" s="537">
        <v>1118892.4296735232</v>
      </c>
    </row>
    <row r="2480" spans="1:15">
      <c r="A2480" s="227">
        <v>2477</v>
      </c>
      <c r="B2480" s="530">
        <v>1052842.8015356311</v>
      </c>
      <c r="C2480" s="530">
        <v>1071326.4867291125</v>
      </c>
      <c r="D2480" s="531">
        <v>1113579.3283559044</v>
      </c>
      <c r="J2480" s="659">
        <v>1035268.6299544463</v>
      </c>
      <c r="K2480" s="296"/>
      <c r="L2480" s="296"/>
      <c r="M2480" s="536">
        <v>1040301.4772074651</v>
      </c>
      <c r="N2480" s="530">
        <v>1083842.2216566585</v>
      </c>
      <c r="O2480" s="537">
        <v>1124081.9177588453</v>
      </c>
    </row>
    <row r="2481" spans="1:15">
      <c r="A2481" s="227">
        <v>2478</v>
      </c>
      <c r="B2481" s="530">
        <v>1061558.9969913538</v>
      </c>
      <c r="C2481" s="530">
        <v>1067614.9012347569</v>
      </c>
      <c r="D2481" s="531">
        <v>1116376.2838836776</v>
      </c>
      <c r="J2481" s="659">
        <v>1043984.8254101691</v>
      </c>
      <c r="K2481" s="296"/>
      <c r="L2481" s="296"/>
      <c r="M2481" s="536">
        <v>1036433.5279022937</v>
      </c>
      <c r="N2481" s="530">
        <v>1080130.6361623029</v>
      </c>
      <c r="O2481" s="537">
        <v>1126878.8732866184</v>
      </c>
    </row>
    <row r="2482" spans="1:15">
      <c r="A2482" s="227">
        <v>2479</v>
      </c>
      <c r="B2482" s="530">
        <v>1041888.725425533</v>
      </c>
      <c r="C2482" s="530">
        <v>1087403.0945918299</v>
      </c>
      <c r="D2482" s="531">
        <v>1114634.6801501114</v>
      </c>
      <c r="J2482" s="659">
        <v>1024314.5538443483</v>
      </c>
      <c r="K2482" s="296"/>
      <c r="L2482" s="296"/>
      <c r="M2482" s="536">
        <v>1034696.0229036463</v>
      </c>
      <c r="N2482" s="530">
        <v>1099918.8295193759</v>
      </c>
      <c r="O2482" s="537">
        <v>1125137.2695530523</v>
      </c>
    </row>
    <row r="2483" spans="1:15">
      <c r="A2483" s="227">
        <v>2480</v>
      </c>
      <c r="B2483" s="530">
        <v>1043601.4390564885</v>
      </c>
      <c r="C2483" s="530">
        <v>1073788.6721970767</v>
      </c>
      <c r="D2483" s="531">
        <v>1102563.1035381695</v>
      </c>
      <c r="J2483" s="659">
        <v>1026027.2674753037</v>
      </c>
      <c r="K2483" s="296"/>
      <c r="L2483" s="296"/>
      <c r="M2483" s="536">
        <v>1042889.1665412809</v>
      </c>
      <c r="N2483" s="530">
        <v>1086304.4071246227</v>
      </c>
      <c r="O2483" s="537">
        <v>1113065.6929411103</v>
      </c>
    </row>
    <row r="2484" spans="1:15">
      <c r="A2484" s="227">
        <v>2481</v>
      </c>
      <c r="B2484" s="530">
        <v>1063318.7792513608</v>
      </c>
      <c r="C2484" s="530">
        <v>1071554.672840456</v>
      </c>
      <c r="D2484" s="531">
        <v>1095344.8262650317</v>
      </c>
      <c r="J2484" s="659">
        <v>1045744.6076701761</v>
      </c>
      <c r="K2484" s="296"/>
      <c r="L2484" s="296"/>
      <c r="M2484" s="536">
        <v>1037536.6413210168</v>
      </c>
      <c r="N2484" s="530">
        <v>1084070.407768002</v>
      </c>
      <c r="O2484" s="537">
        <v>1105847.4156679725</v>
      </c>
    </row>
    <row r="2485" spans="1:15">
      <c r="A2485" s="227">
        <v>2482</v>
      </c>
      <c r="B2485" s="530">
        <v>1063342.0735177186</v>
      </c>
      <c r="C2485" s="530">
        <v>1049572.1805198395</v>
      </c>
      <c r="D2485" s="531">
        <v>1106438.0828312265</v>
      </c>
      <c r="J2485" s="659">
        <v>1045767.9019365339</v>
      </c>
      <c r="K2485" s="296"/>
      <c r="L2485" s="296"/>
      <c r="M2485" s="536">
        <v>1036300.163212684</v>
      </c>
      <c r="N2485" s="530">
        <v>1062087.9154473855</v>
      </c>
      <c r="O2485" s="537">
        <v>1116940.6722341673</v>
      </c>
    </row>
    <row r="2486" spans="1:15">
      <c r="A2486" s="227">
        <v>2483</v>
      </c>
      <c r="B2486" s="530">
        <v>1055637.9442799939</v>
      </c>
      <c r="C2486" s="530">
        <v>1081806.9336178589</v>
      </c>
      <c r="D2486" s="531">
        <v>1118163.0525490325</v>
      </c>
      <c r="J2486" s="659">
        <v>1038063.7726988092</v>
      </c>
      <c r="K2486" s="296"/>
      <c r="L2486" s="296"/>
      <c r="M2486" s="536">
        <v>1040138.1241709905</v>
      </c>
      <c r="N2486" s="530">
        <v>1094322.6685454049</v>
      </c>
      <c r="O2486" s="537">
        <v>1128665.6419519733</v>
      </c>
    </row>
    <row r="2487" spans="1:15">
      <c r="A2487" s="227">
        <v>2484</v>
      </c>
      <c r="B2487" s="530">
        <v>1057671.0721176683</v>
      </c>
      <c r="C2487" s="530">
        <v>1097282.1779096543</v>
      </c>
      <c r="D2487" s="531">
        <v>1112755.2266616006</v>
      </c>
      <c r="J2487" s="659">
        <v>1040096.9005364836</v>
      </c>
      <c r="K2487" s="296"/>
      <c r="L2487" s="296"/>
      <c r="M2487" s="536">
        <v>1039834.5932856081</v>
      </c>
      <c r="N2487" s="530">
        <v>1109797.9128372003</v>
      </c>
      <c r="O2487" s="537">
        <v>1123257.8160645415</v>
      </c>
    </row>
    <row r="2488" spans="1:15">
      <c r="A2488" s="227">
        <v>2485</v>
      </c>
      <c r="B2488" s="530">
        <v>1063155.0740615951</v>
      </c>
      <c r="C2488" s="530">
        <v>1070536.6572004633</v>
      </c>
      <c r="D2488" s="531">
        <v>1103330.2722772346</v>
      </c>
      <c r="J2488" s="659">
        <v>1045580.9024804104</v>
      </c>
      <c r="K2488" s="296"/>
      <c r="L2488" s="296"/>
      <c r="M2488" s="536">
        <v>1045589.0788680105</v>
      </c>
      <c r="N2488" s="530">
        <v>1083052.3921280093</v>
      </c>
      <c r="O2488" s="537">
        <v>1113832.8616801754</v>
      </c>
    </row>
    <row r="2489" spans="1:15">
      <c r="A2489" s="227">
        <v>2486</v>
      </c>
      <c r="B2489" s="530">
        <v>1058111.7063673958</v>
      </c>
      <c r="C2489" s="530">
        <v>1063347.3100346893</v>
      </c>
      <c r="D2489" s="531">
        <v>1126062.9497869399</v>
      </c>
      <c r="J2489" s="659">
        <v>1067261.786995555</v>
      </c>
      <c r="K2489" s="296"/>
      <c r="L2489" s="296"/>
      <c r="M2489" s="536">
        <v>1026135.658627433</v>
      </c>
      <c r="N2489" s="530">
        <v>1075863.0449622353</v>
      </c>
      <c r="O2489" s="537">
        <v>1136565.5391898807</v>
      </c>
    </row>
    <row r="2490" spans="1:15">
      <c r="A2490" s="227">
        <v>2487</v>
      </c>
      <c r="B2490" s="530">
        <v>1043644.0859064234</v>
      </c>
      <c r="C2490" s="530">
        <v>1081508.0822791434</v>
      </c>
      <c r="D2490" s="531">
        <v>1084420.5413772957</v>
      </c>
      <c r="J2490" s="659">
        <v>1026069.9143252387</v>
      </c>
      <c r="K2490" s="296"/>
      <c r="L2490" s="296"/>
      <c r="M2490" s="536">
        <v>1039216.2415335384</v>
      </c>
      <c r="N2490" s="530">
        <v>1094023.8172066894</v>
      </c>
      <c r="O2490" s="537">
        <v>1094923.1307802366</v>
      </c>
    </row>
    <row r="2491" spans="1:15">
      <c r="A2491" s="227">
        <v>2488</v>
      </c>
      <c r="B2491" s="530">
        <v>1062751.2925844165</v>
      </c>
      <c r="C2491" s="530">
        <v>1081703.0568606684</v>
      </c>
      <c r="D2491" s="531">
        <v>1136113.7513480657</v>
      </c>
      <c r="J2491" s="659">
        <v>1045177.1210032317</v>
      </c>
      <c r="K2491" s="296"/>
      <c r="L2491" s="296"/>
      <c r="M2491" s="536">
        <v>1034015.7986176286</v>
      </c>
      <c r="N2491" s="530">
        <v>1094218.7917882144</v>
      </c>
      <c r="O2491" s="537">
        <v>1146616.3407510065</v>
      </c>
    </row>
    <row r="2492" spans="1:15">
      <c r="A2492" s="227">
        <v>2489</v>
      </c>
      <c r="B2492" s="530">
        <v>1046573.7189639377</v>
      </c>
      <c r="C2492" s="530">
        <v>1059771.566539411</v>
      </c>
      <c r="D2492" s="531">
        <v>1102182.9702965789</v>
      </c>
      <c r="J2492" s="659">
        <v>1028999.547382753</v>
      </c>
      <c r="K2492" s="296"/>
      <c r="L2492" s="296"/>
      <c r="M2492" s="536">
        <v>1041031.3130501012</v>
      </c>
      <c r="N2492" s="530">
        <v>1072287.301466957</v>
      </c>
      <c r="O2492" s="537">
        <v>1112685.5596995198</v>
      </c>
    </row>
    <row r="2493" spans="1:15">
      <c r="A2493" s="227">
        <v>2490</v>
      </c>
      <c r="B2493" s="530">
        <v>1060504.8343270903</v>
      </c>
      <c r="C2493" s="530">
        <v>1053935.955148705</v>
      </c>
      <c r="D2493" s="531">
        <v>1110034.8887709891</v>
      </c>
      <c r="J2493" s="659">
        <v>1042930.6627459056</v>
      </c>
      <c r="K2493" s="296"/>
      <c r="L2493" s="296"/>
      <c r="M2493" s="536">
        <v>1021196.6654833724</v>
      </c>
      <c r="N2493" s="530">
        <v>1066451.690076251</v>
      </c>
      <c r="O2493" s="537">
        <v>1120537.47817393</v>
      </c>
    </row>
    <row r="2494" spans="1:15">
      <c r="A2494" s="227">
        <v>2491</v>
      </c>
      <c r="B2494" s="530">
        <v>1057867.8493841109</v>
      </c>
      <c r="C2494" s="530">
        <v>1078117.025121087</v>
      </c>
      <c r="D2494" s="531">
        <v>1101385.8644519139</v>
      </c>
      <c r="J2494" s="659">
        <v>1040293.6778029262</v>
      </c>
      <c r="K2494" s="296"/>
      <c r="L2494" s="296"/>
      <c r="M2494" s="536">
        <v>1060174.4982032746</v>
      </c>
      <c r="N2494" s="530">
        <v>1090632.760048633</v>
      </c>
      <c r="O2494" s="537">
        <v>1111888.4538548547</v>
      </c>
    </row>
    <row r="2495" spans="1:15">
      <c r="A2495" s="227">
        <v>2492</v>
      </c>
      <c r="B2495" s="530">
        <v>1053748.0365671774</v>
      </c>
      <c r="C2495" s="530">
        <v>1074114.227223438</v>
      </c>
      <c r="D2495" s="531">
        <v>1088116.9407515088</v>
      </c>
      <c r="J2495" s="659">
        <v>1036173.8649859927</v>
      </c>
      <c r="K2495" s="296"/>
      <c r="L2495" s="296"/>
      <c r="M2495" s="536">
        <v>1060730.8989601526</v>
      </c>
      <c r="N2495" s="530">
        <v>1086629.962150984</v>
      </c>
      <c r="O2495" s="537">
        <v>1098619.5301544496</v>
      </c>
    </row>
    <row r="2496" spans="1:15">
      <c r="A2496" s="227">
        <v>2493</v>
      </c>
      <c r="B2496" s="530">
        <v>1058111.7063673958</v>
      </c>
      <c r="C2496" s="530">
        <v>1091919.5118903122</v>
      </c>
      <c r="D2496" s="531">
        <v>1101624.8128439051</v>
      </c>
      <c r="J2496" s="659">
        <v>1072065.4904048722</v>
      </c>
      <c r="K2496" s="296"/>
      <c r="L2496" s="296"/>
      <c r="M2496" s="536">
        <v>1051825.119326673</v>
      </c>
      <c r="N2496" s="530">
        <v>1104435.2468178582</v>
      </c>
      <c r="O2496" s="537">
        <v>1112127.4022468459</v>
      </c>
    </row>
    <row r="2497" spans="1:15">
      <c r="A2497" s="227">
        <v>2494</v>
      </c>
      <c r="B2497" s="530">
        <v>1040114.1326598768</v>
      </c>
      <c r="C2497" s="530">
        <v>1068464.7638948243</v>
      </c>
      <c r="D2497" s="531">
        <v>1096361.7164260128</v>
      </c>
      <c r="J2497" s="659">
        <v>1022539.9610786921</v>
      </c>
      <c r="K2497" s="296"/>
      <c r="L2497" s="296"/>
      <c r="M2497" s="536">
        <v>1031437.417942451</v>
      </c>
      <c r="N2497" s="530">
        <v>1080980.4988223703</v>
      </c>
      <c r="O2497" s="537">
        <v>1106864.3058289536</v>
      </c>
    </row>
    <row r="2498" spans="1:15">
      <c r="A2498" s="227">
        <v>2495</v>
      </c>
      <c r="B2498" s="530">
        <v>1069429.3875070307</v>
      </c>
      <c r="C2498" s="530">
        <v>1093907.86243178</v>
      </c>
      <c r="D2498" s="531">
        <v>1105818.5814172281</v>
      </c>
      <c r="J2498" s="659">
        <v>1051855.215925846</v>
      </c>
      <c r="K2498" s="296"/>
      <c r="L2498" s="296"/>
      <c r="M2498" s="536">
        <v>1060799.5244614989</v>
      </c>
      <c r="N2498" s="530">
        <v>1106423.597359326</v>
      </c>
      <c r="O2498" s="537">
        <v>1116321.1708201689</v>
      </c>
    </row>
    <row r="2499" spans="1:15">
      <c r="A2499" s="227">
        <v>2496</v>
      </c>
      <c r="B2499" s="530">
        <v>1059764.6246527203</v>
      </c>
      <c r="C2499" s="530">
        <v>1092669.2527623957</v>
      </c>
      <c r="D2499" s="531">
        <v>1105629.2964849579</v>
      </c>
      <c r="J2499" s="659">
        <v>1042190.4530715356</v>
      </c>
      <c r="K2499" s="296"/>
      <c r="L2499" s="296"/>
      <c r="M2499" s="536">
        <v>1048132.3267649978</v>
      </c>
      <c r="N2499" s="530">
        <v>1105184.9876899417</v>
      </c>
      <c r="O2499" s="537">
        <v>1116131.8858878987</v>
      </c>
    </row>
    <row r="2500" spans="1:15">
      <c r="A2500" s="227">
        <v>2497</v>
      </c>
      <c r="B2500" s="530">
        <v>1046563.3437088443</v>
      </c>
      <c r="C2500" s="530">
        <v>1079976.5453600909</v>
      </c>
      <c r="D2500" s="531">
        <v>1112051.200637094</v>
      </c>
      <c r="J2500" s="659">
        <v>1028989.1721276595</v>
      </c>
      <c r="K2500" s="296"/>
      <c r="L2500" s="296"/>
      <c r="M2500" s="536">
        <v>1044337.8039176654</v>
      </c>
      <c r="N2500" s="530">
        <v>1092492.2802876369</v>
      </c>
      <c r="O2500" s="537">
        <v>1122553.7900400348</v>
      </c>
    </row>
    <row r="2501" spans="1:15">
      <c r="A2501" s="227">
        <v>2498</v>
      </c>
      <c r="B2501" s="530">
        <v>1067886.3791130588</v>
      </c>
      <c r="C2501" s="530">
        <v>1079869.0302600393</v>
      </c>
      <c r="D2501" s="531">
        <v>1092723.6397127537</v>
      </c>
      <c r="J2501" s="659">
        <v>1050312.2075318741</v>
      </c>
      <c r="K2501" s="296"/>
      <c r="L2501" s="296"/>
      <c r="M2501" s="536">
        <v>1033008.8988422593</v>
      </c>
      <c r="N2501" s="530">
        <v>1092384.7651875853</v>
      </c>
      <c r="O2501" s="537">
        <v>1103226.2291156945</v>
      </c>
    </row>
    <row r="2502" spans="1:15">
      <c r="A2502" s="227">
        <v>2499</v>
      </c>
      <c r="B2502" s="530">
        <v>1040422.0447830821</v>
      </c>
      <c r="C2502" s="530">
        <v>1104517.5653627776</v>
      </c>
      <c r="D2502" s="531">
        <v>1108549.933399189</v>
      </c>
      <c r="J2502" s="659">
        <v>1022847.8732018974</v>
      </c>
      <c r="K2502" s="296"/>
      <c r="L2502" s="296"/>
      <c r="M2502" s="536">
        <v>1073272.4812596317</v>
      </c>
      <c r="N2502" s="530">
        <v>1117033.3002903236</v>
      </c>
      <c r="O2502" s="537">
        <v>1119052.5228021299</v>
      </c>
    </row>
    <row r="2503" spans="1:15">
      <c r="A2503" s="227">
        <v>2500</v>
      </c>
      <c r="B2503" s="530">
        <v>1063408.209355003</v>
      </c>
      <c r="C2503" s="530">
        <v>1062877.7387929352</v>
      </c>
      <c r="D2503" s="531">
        <v>1097353.4113913653</v>
      </c>
      <c r="J2503" s="659">
        <v>1045834.0377738182</v>
      </c>
      <c r="K2503" s="296"/>
      <c r="L2503" s="296"/>
      <c r="M2503" s="536">
        <v>1056443.571884098</v>
      </c>
      <c r="N2503" s="530">
        <v>1075393.4737204812</v>
      </c>
      <c r="O2503" s="537">
        <v>1107856.0007943062</v>
      </c>
    </row>
    <row r="2504" spans="1:15">
      <c r="A2504" s="227">
        <v>2501</v>
      </c>
      <c r="B2504" s="530">
        <v>1076125.1841316896</v>
      </c>
      <c r="C2504" s="530">
        <v>1045706.408278696</v>
      </c>
      <c r="D2504" s="531">
        <v>1117073.7376234729</v>
      </c>
      <c r="J2504" s="659">
        <v>1058551.0125505049</v>
      </c>
      <c r="K2504" s="296"/>
      <c r="L2504" s="296"/>
      <c r="M2504" s="536">
        <v>1025694.0929489918</v>
      </c>
      <c r="N2504" s="530">
        <v>1058222.143206242</v>
      </c>
      <c r="O2504" s="537">
        <v>1127576.3270264138</v>
      </c>
    </row>
    <row r="2505" spans="1:15">
      <c r="A2505" s="227">
        <v>2502</v>
      </c>
      <c r="B2505" s="530">
        <v>1047597.3972881867</v>
      </c>
      <c r="C2505" s="530">
        <v>1056442.1967801845</v>
      </c>
      <c r="D2505" s="531">
        <v>1100226.5302359501</v>
      </c>
      <c r="J2505" s="659">
        <v>1030023.225707002</v>
      </c>
      <c r="K2505" s="296"/>
      <c r="L2505" s="296"/>
      <c r="M2505" s="536">
        <v>1049419.6170546049</v>
      </c>
      <c r="N2505" s="530">
        <v>1068957.9317077305</v>
      </c>
      <c r="O2505" s="537">
        <v>1110729.119638891</v>
      </c>
    </row>
    <row r="2506" spans="1:15">
      <c r="A2506" s="227">
        <v>2503</v>
      </c>
      <c r="B2506" s="530">
        <v>1054238.4137428701</v>
      </c>
      <c r="C2506" s="530">
        <v>1092588.3413613397</v>
      </c>
      <c r="D2506" s="531">
        <v>1111314.3923319229</v>
      </c>
      <c r="J2506" s="659">
        <v>1036664.2421616854</v>
      </c>
      <c r="K2506" s="296"/>
      <c r="L2506" s="296"/>
      <c r="M2506" s="536">
        <v>1059005.0258599098</v>
      </c>
      <c r="N2506" s="530">
        <v>1105104.0762888857</v>
      </c>
      <c r="O2506" s="537">
        <v>1121816.9817348637</v>
      </c>
    </row>
    <row r="2507" spans="1:15">
      <c r="A2507" s="227">
        <v>2504</v>
      </c>
      <c r="B2507" s="530">
        <v>1058111.7063673958</v>
      </c>
      <c r="C2507" s="530">
        <v>1079204.9020548793</v>
      </c>
      <c r="D2507" s="531">
        <v>1105046.0690072798</v>
      </c>
      <c r="J2507" s="659">
        <v>1077875.2030567138</v>
      </c>
      <c r="K2507" s="296"/>
      <c r="L2507" s="296"/>
      <c r="M2507" s="536">
        <v>1033067.0130326529</v>
      </c>
      <c r="N2507" s="530">
        <v>1091720.6369824253</v>
      </c>
      <c r="O2507" s="537">
        <v>1115548.6584102206</v>
      </c>
    </row>
    <row r="2508" spans="1:15">
      <c r="A2508" s="227">
        <v>2505</v>
      </c>
      <c r="B2508" s="530">
        <v>1052262.8169526036</v>
      </c>
      <c r="C2508" s="530">
        <v>1084639.9955520378</v>
      </c>
      <c r="D2508" s="531">
        <v>1116865.2884461705</v>
      </c>
      <c r="J2508" s="659">
        <v>1034688.6453714189</v>
      </c>
      <c r="K2508" s="296"/>
      <c r="L2508" s="296"/>
      <c r="M2508" s="536">
        <v>1044347.0024821393</v>
      </c>
      <c r="N2508" s="530">
        <v>1097155.7304795838</v>
      </c>
      <c r="O2508" s="537">
        <v>1127367.8778491113</v>
      </c>
    </row>
    <row r="2509" spans="1:15">
      <c r="A2509" s="227">
        <v>2506</v>
      </c>
      <c r="B2509" s="530">
        <v>1065862.1632609162</v>
      </c>
      <c r="C2509" s="530">
        <v>1092187.6886632347</v>
      </c>
      <c r="D2509" s="531">
        <v>1095781.1879271972</v>
      </c>
      <c r="J2509" s="659">
        <v>1048287.9916797315</v>
      </c>
      <c r="K2509" s="296"/>
      <c r="L2509" s="296"/>
      <c r="M2509" s="536">
        <v>1048304.9832642088</v>
      </c>
      <c r="N2509" s="530">
        <v>1104703.4235907807</v>
      </c>
      <c r="O2509" s="537">
        <v>1106283.777330138</v>
      </c>
    </row>
    <row r="2510" spans="1:15">
      <c r="A2510" s="227">
        <v>2507</v>
      </c>
      <c r="B2510" s="530">
        <v>1056230.4881338745</v>
      </c>
      <c r="C2510" s="530">
        <v>1080582.096497606</v>
      </c>
      <c r="D2510" s="531">
        <v>1104832.3286819728</v>
      </c>
      <c r="J2510" s="659">
        <v>1038656.3165526898</v>
      </c>
      <c r="K2510" s="296"/>
      <c r="L2510" s="296"/>
      <c r="M2510" s="536">
        <v>1032410.4785446314</v>
      </c>
      <c r="N2510" s="530">
        <v>1093097.831425152</v>
      </c>
      <c r="O2510" s="537">
        <v>1115334.9180849136</v>
      </c>
    </row>
    <row r="2511" spans="1:15">
      <c r="A2511" s="227">
        <v>2508</v>
      </c>
      <c r="B2511" s="530">
        <v>1050437.7680970165</v>
      </c>
      <c r="C2511" s="530">
        <v>1071022.1722830404</v>
      </c>
      <c r="D2511" s="531">
        <v>1092082.6057560733</v>
      </c>
      <c r="J2511" s="659">
        <v>1032863.5965158317</v>
      </c>
      <c r="K2511" s="296"/>
      <c r="L2511" s="296"/>
      <c r="M2511" s="536">
        <v>1034477.7099015834</v>
      </c>
      <c r="N2511" s="530">
        <v>1083537.9072105864</v>
      </c>
      <c r="O2511" s="537">
        <v>1102585.1951590141</v>
      </c>
    </row>
    <row r="2512" spans="1:15">
      <c r="A2512" s="227">
        <v>2509</v>
      </c>
      <c r="B2512" s="530">
        <v>1051320.2636146606</v>
      </c>
      <c r="C2512" s="530">
        <v>1073906.0499463617</v>
      </c>
      <c r="D2512" s="531">
        <v>1118137.7566270924</v>
      </c>
      <c r="J2512" s="659">
        <v>1033746.0920334758</v>
      </c>
      <c r="K2512" s="296"/>
      <c r="L2512" s="296"/>
      <c r="M2512" s="536">
        <v>1040015.5792007654</v>
      </c>
      <c r="N2512" s="530">
        <v>1086421.7848739077</v>
      </c>
      <c r="O2512" s="537">
        <v>1128640.3460300332</v>
      </c>
    </row>
    <row r="2513" spans="1:15">
      <c r="A2513" s="227">
        <v>2510</v>
      </c>
      <c r="B2513" s="530">
        <v>1052670.3465940193</v>
      </c>
      <c r="C2513" s="530">
        <v>1090000.5899192491</v>
      </c>
      <c r="D2513" s="531">
        <v>1101253.3547731959</v>
      </c>
      <c r="J2513" s="659">
        <v>1035096.1750128346</v>
      </c>
      <c r="K2513" s="296"/>
      <c r="L2513" s="296"/>
      <c r="M2513" s="536">
        <v>1024307.9401967262</v>
      </c>
      <c r="N2513" s="530">
        <v>1102516.3248467951</v>
      </c>
      <c r="O2513" s="537">
        <v>1111755.9441761367</v>
      </c>
    </row>
    <row r="2514" spans="1:15">
      <c r="A2514" s="227">
        <v>2511</v>
      </c>
      <c r="B2514" s="530">
        <v>1049092.8846322615</v>
      </c>
      <c r="C2514" s="530">
        <v>1061722.2964963799</v>
      </c>
      <c r="D2514" s="531">
        <v>1088745.1642101903</v>
      </c>
      <c r="J2514" s="659">
        <v>1031518.7130510767</v>
      </c>
      <c r="K2514" s="296"/>
      <c r="L2514" s="296"/>
      <c r="M2514" s="536">
        <v>1010315.0919204361</v>
      </c>
      <c r="N2514" s="530">
        <v>1074238.0314239259</v>
      </c>
      <c r="O2514" s="537">
        <v>1099247.7536131311</v>
      </c>
    </row>
    <row r="2515" spans="1:15">
      <c r="A2515" s="227">
        <v>2512</v>
      </c>
      <c r="B2515" s="530">
        <v>1063288.2081975515</v>
      </c>
      <c r="C2515" s="530">
        <v>1079662.9879161811</v>
      </c>
      <c r="D2515" s="531">
        <v>1082543.4968718423</v>
      </c>
      <c r="J2515" s="659">
        <v>1045714.0366163668</v>
      </c>
      <c r="K2515" s="296"/>
      <c r="L2515" s="296"/>
      <c r="M2515" s="536">
        <v>1038736.9732219756</v>
      </c>
      <c r="N2515" s="530">
        <v>1092178.7228437271</v>
      </c>
      <c r="O2515" s="537">
        <v>1093046.0862747831</v>
      </c>
    </row>
    <row r="2516" spans="1:15">
      <c r="A2516" s="227">
        <v>2513</v>
      </c>
      <c r="B2516" s="530">
        <v>1052637.3288597667</v>
      </c>
      <c r="C2516" s="530">
        <v>1079073.2299150319</v>
      </c>
      <c r="D2516" s="531">
        <v>1086877.5053294648</v>
      </c>
      <c r="J2516" s="659">
        <v>1035063.157278582</v>
      </c>
      <c r="K2516" s="296"/>
      <c r="L2516" s="296"/>
      <c r="M2516" s="536">
        <v>1045060.6544609338</v>
      </c>
      <c r="N2516" s="530">
        <v>1091588.9648425779</v>
      </c>
      <c r="O2516" s="537">
        <v>1097380.0947324056</v>
      </c>
    </row>
    <row r="2517" spans="1:15">
      <c r="A2517" s="227">
        <v>2514</v>
      </c>
      <c r="B2517" s="530">
        <v>1051647.5047193402</v>
      </c>
      <c r="C2517" s="530">
        <v>1072292.6658612208</v>
      </c>
      <c r="D2517" s="531">
        <v>1119910.6593773819</v>
      </c>
      <c r="J2517" s="659">
        <v>1034073.3331381555</v>
      </c>
      <c r="K2517" s="296"/>
      <c r="L2517" s="296"/>
      <c r="M2517" s="536">
        <v>1032664.9926155164</v>
      </c>
      <c r="N2517" s="530">
        <v>1084808.4007887668</v>
      </c>
      <c r="O2517" s="537">
        <v>1130413.2487803227</v>
      </c>
    </row>
    <row r="2518" spans="1:15">
      <c r="A2518" s="227">
        <v>2515</v>
      </c>
      <c r="B2518" s="530">
        <v>1050375.5617265324</v>
      </c>
      <c r="C2518" s="530">
        <v>1079166.1383516765</v>
      </c>
      <c r="D2518" s="531">
        <v>1115831.3772840218</v>
      </c>
      <c r="J2518" s="659">
        <v>1032801.3901453476</v>
      </c>
      <c r="K2518" s="296"/>
      <c r="L2518" s="296"/>
      <c r="M2518" s="536">
        <v>1030899.585759604</v>
      </c>
      <c r="N2518" s="530">
        <v>1091681.8732792225</v>
      </c>
      <c r="O2518" s="537">
        <v>1126333.9666869626</v>
      </c>
    </row>
    <row r="2519" spans="1:15">
      <c r="A2519" s="227">
        <v>2516</v>
      </c>
      <c r="B2519" s="530">
        <v>1048490.0425396614</v>
      </c>
      <c r="C2519" s="530">
        <v>1068299.5895482074</v>
      </c>
      <c r="D2519" s="531">
        <v>1121221.033800219</v>
      </c>
      <c r="J2519" s="659">
        <v>1030915.8709584767</v>
      </c>
      <c r="K2519" s="296"/>
      <c r="L2519" s="296"/>
      <c r="M2519" s="536">
        <v>1053254.3405629676</v>
      </c>
      <c r="N2519" s="530">
        <v>1080815.3244757534</v>
      </c>
      <c r="O2519" s="537">
        <v>1131723.6232031598</v>
      </c>
    </row>
    <row r="2520" spans="1:15">
      <c r="A2520" s="227">
        <v>2517</v>
      </c>
      <c r="B2520" s="530">
        <v>1061065.4543981089</v>
      </c>
      <c r="C2520" s="530">
        <v>1086323.1307023016</v>
      </c>
      <c r="D2520" s="531">
        <v>1086488.5098486023</v>
      </c>
      <c r="J2520" s="659">
        <v>1043491.2828169242</v>
      </c>
      <c r="K2520" s="296"/>
      <c r="L2520" s="296"/>
      <c r="M2520" s="536">
        <v>1033762.1555281896</v>
      </c>
      <c r="N2520" s="530">
        <v>1098838.8656298476</v>
      </c>
      <c r="O2520" s="537">
        <v>1096991.0992515432</v>
      </c>
    </row>
    <row r="2521" spans="1:15">
      <c r="A2521" s="227">
        <v>2518</v>
      </c>
      <c r="B2521" s="530">
        <v>1062182.3194174885</v>
      </c>
      <c r="C2521" s="530">
        <v>1059140.1845650028</v>
      </c>
      <c r="D2521" s="531">
        <v>1099626.7218886337</v>
      </c>
      <c r="J2521" s="659">
        <v>1044608.1478363038</v>
      </c>
      <c r="K2521" s="296"/>
      <c r="L2521" s="296"/>
      <c r="M2521" s="536">
        <v>1023841.0949736022</v>
      </c>
      <c r="N2521" s="530">
        <v>1071655.9194925488</v>
      </c>
      <c r="O2521" s="537">
        <v>1110129.3112915745</v>
      </c>
    </row>
    <row r="2522" spans="1:15">
      <c r="A2522" s="227">
        <v>2519</v>
      </c>
      <c r="B2522" s="530">
        <v>1041634.48046394</v>
      </c>
      <c r="C2522" s="530">
        <v>1068749.9871847904</v>
      </c>
      <c r="D2522" s="531">
        <v>1086246.8474788019</v>
      </c>
      <c r="J2522" s="659">
        <v>1024060.3088827552</v>
      </c>
      <c r="K2522" s="296"/>
      <c r="L2522" s="296"/>
      <c r="M2522" s="536">
        <v>1054635.0868671439</v>
      </c>
      <c r="N2522" s="530">
        <v>1081265.7221123364</v>
      </c>
      <c r="O2522" s="537">
        <v>1096749.4368817427</v>
      </c>
    </row>
    <row r="2523" spans="1:15">
      <c r="A2523" s="227">
        <v>2520</v>
      </c>
      <c r="B2523" s="530">
        <v>1051262.4212463186</v>
      </c>
      <c r="C2523" s="530">
        <v>1073760.8560263142</v>
      </c>
      <c r="D2523" s="531">
        <v>1096382.2401985892</v>
      </c>
      <c r="J2523" s="659">
        <v>1033688.249665134</v>
      </c>
      <c r="K2523" s="296"/>
      <c r="L2523" s="296"/>
      <c r="M2523" s="536">
        <v>1041797.8171536076</v>
      </c>
      <c r="N2523" s="530">
        <v>1086276.5909538602</v>
      </c>
      <c r="O2523" s="537">
        <v>1106884.82960153</v>
      </c>
    </row>
    <row r="2524" spans="1:15">
      <c r="A2524" s="227">
        <v>2521</v>
      </c>
      <c r="B2524" s="530">
        <v>1068107.6084384229</v>
      </c>
      <c r="C2524" s="530">
        <v>1067974.0433266172</v>
      </c>
      <c r="D2524" s="531">
        <v>1124848.6224200092</v>
      </c>
      <c r="J2524" s="659">
        <v>1050533.4368572382</v>
      </c>
      <c r="K2524" s="296"/>
      <c r="L2524" s="296"/>
      <c r="M2524" s="536">
        <v>1039823.5533611099</v>
      </c>
      <c r="N2524" s="530">
        <v>1080489.7782541632</v>
      </c>
      <c r="O2524" s="537">
        <v>1135351.21182295</v>
      </c>
    </row>
    <row r="2525" spans="1:15">
      <c r="A2525" s="227">
        <v>2522</v>
      </c>
      <c r="B2525" s="530">
        <v>1059204.0539328714</v>
      </c>
      <c r="C2525" s="530">
        <v>1062343.8401423981</v>
      </c>
      <c r="D2525" s="531">
        <v>1117114.1704772722</v>
      </c>
      <c r="J2525" s="659">
        <v>1041629.8823516867</v>
      </c>
      <c r="K2525" s="296"/>
      <c r="L2525" s="296"/>
      <c r="M2525" s="536">
        <v>1020603.2053294521</v>
      </c>
      <c r="N2525" s="530">
        <v>1074859.5750699441</v>
      </c>
      <c r="O2525" s="537">
        <v>1127616.7598802131</v>
      </c>
    </row>
    <row r="2526" spans="1:15">
      <c r="A2526" s="227">
        <v>2523</v>
      </c>
      <c r="B2526" s="530">
        <v>1040469.5925953722</v>
      </c>
      <c r="C2526" s="530">
        <v>1088934.1693572202</v>
      </c>
      <c r="D2526" s="531">
        <v>1101866.2945407699</v>
      </c>
      <c r="J2526" s="659">
        <v>1022895.4210141875</v>
      </c>
      <c r="K2526" s="296"/>
      <c r="L2526" s="296"/>
      <c r="M2526" s="536">
        <v>1034136.2269571801</v>
      </c>
      <c r="N2526" s="530">
        <v>1101449.9042847662</v>
      </c>
      <c r="O2526" s="537">
        <v>1112368.8839437107</v>
      </c>
    </row>
    <row r="2527" spans="1:15">
      <c r="A2527" s="227">
        <v>2524</v>
      </c>
      <c r="B2527" s="530">
        <v>1062230.8258049807</v>
      </c>
      <c r="C2527" s="530">
        <v>1049770.7269111366</v>
      </c>
      <c r="D2527" s="531">
        <v>1108037.7653080428</v>
      </c>
      <c r="J2527" s="659">
        <v>1044656.654223796</v>
      </c>
      <c r="K2527" s="296"/>
      <c r="L2527" s="296"/>
      <c r="M2527" s="536">
        <v>1048017.6330234937</v>
      </c>
      <c r="N2527" s="530">
        <v>1062286.4618386826</v>
      </c>
      <c r="O2527" s="537">
        <v>1118540.3547109836</v>
      </c>
    </row>
    <row r="2528" spans="1:15">
      <c r="A2528" s="227">
        <v>2525</v>
      </c>
      <c r="B2528" s="530">
        <v>1058111.7063673958</v>
      </c>
      <c r="C2528" s="530">
        <v>1085972.0237370778</v>
      </c>
      <c r="D2528" s="531">
        <v>1118406.1451035922</v>
      </c>
      <c r="J2528" s="659">
        <v>1121795.795464013</v>
      </c>
      <c r="K2528" s="296"/>
      <c r="L2528" s="296"/>
      <c r="M2528" s="536">
        <v>1055582.0937969289</v>
      </c>
      <c r="N2528" s="530">
        <v>1098487.7586646238</v>
      </c>
      <c r="O2528" s="537">
        <v>1128908.734506533</v>
      </c>
    </row>
    <row r="2529" spans="1:15">
      <c r="A2529" s="227">
        <v>2526</v>
      </c>
      <c r="B2529" s="530">
        <v>1058122.4932852397</v>
      </c>
      <c r="C2529" s="530">
        <v>1087710.5647098981</v>
      </c>
      <c r="D2529" s="531">
        <v>1094445.3433250585</v>
      </c>
      <c r="J2529" s="659">
        <v>1040548.3217040549</v>
      </c>
      <c r="K2529" s="296"/>
      <c r="L2529" s="296"/>
      <c r="M2529" s="536">
        <v>1053952.1965865241</v>
      </c>
      <c r="N2529" s="530">
        <v>1100226.2996374441</v>
      </c>
      <c r="O2529" s="537">
        <v>1104947.9327279993</v>
      </c>
    </row>
    <row r="2530" spans="1:15">
      <c r="A2530" s="227">
        <v>2527</v>
      </c>
      <c r="B2530" s="530">
        <v>1069078.1979034033</v>
      </c>
      <c r="C2530" s="530">
        <v>1060506.967520844</v>
      </c>
      <c r="D2530" s="531">
        <v>1129821.5930759178</v>
      </c>
      <c r="J2530" s="659">
        <v>1051504.0263222186</v>
      </c>
      <c r="K2530" s="296"/>
      <c r="L2530" s="296"/>
      <c r="M2530" s="536">
        <v>1035329.3586343372</v>
      </c>
      <c r="N2530" s="530">
        <v>1073022.70244839</v>
      </c>
      <c r="O2530" s="537">
        <v>1140324.1824788586</v>
      </c>
    </row>
    <row r="2531" spans="1:15">
      <c r="A2531" s="227">
        <v>2528</v>
      </c>
      <c r="B2531" s="530">
        <v>1077594.6085944539</v>
      </c>
      <c r="C2531" s="530">
        <v>1078288.8425537886</v>
      </c>
      <c r="D2531" s="531">
        <v>1111517.8693342158</v>
      </c>
      <c r="J2531" s="659">
        <v>1060020.4370132692</v>
      </c>
      <c r="K2531" s="296"/>
      <c r="L2531" s="296"/>
      <c r="M2531" s="536">
        <v>1040150.291053003</v>
      </c>
      <c r="N2531" s="530">
        <v>1090804.5774813346</v>
      </c>
      <c r="O2531" s="537">
        <v>1122020.4587371566</v>
      </c>
    </row>
    <row r="2532" spans="1:15">
      <c r="A2532" s="227">
        <v>2529</v>
      </c>
      <c r="B2532" s="530">
        <v>1058981.1704743635</v>
      </c>
      <c r="C2532" s="530">
        <v>1079518.4188579605</v>
      </c>
      <c r="D2532" s="531">
        <v>1101454.5920598572</v>
      </c>
      <c r="J2532" s="659">
        <v>1041406.9988931788</v>
      </c>
      <c r="K2532" s="296"/>
      <c r="L2532" s="296"/>
      <c r="M2532" s="536">
        <v>1030655.4128812237</v>
      </c>
      <c r="N2532" s="530">
        <v>1092034.1537855065</v>
      </c>
      <c r="O2532" s="537">
        <v>1111957.181462798</v>
      </c>
    </row>
    <row r="2533" spans="1:15">
      <c r="A2533" s="227">
        <v>2530</v>
      </c>
      <c r="B2533" s="530">
        <v>1047965.8113753001</v>
      </c>
      <c r="C2533" s="530">
        <v>1074159.545256553</v>
      </c>
      <c r="D2533" s="531">
        <v>1122707.5534001801</v>
      </c>
      <c r="J2533" s="659">
        <v>1030391.6397941153</v>
      </c>
      <c r="K2533" s="296"/>
      <c r="L2533" s="296"/>
      <c r="M2533" s="536">
        <v>1054910.6376299197</v>
      </c>
      <c r="N2533" s="530">
        <v>1086675.280184099</v>
      </c>
      <c r="O2533" s="537">
        <v>1133210.1428031209</v>
      </c>
    </row>
    <row r="2534" spans="1:15">
      <c r="A2534" s="227">
        <v>2531</v>
      </c>
      <c r="B2534" s="530">
        <v>1053934.3916710843</v>
      </c>
      <c r="C2534" s="530">
        <v>1081821.1313635041</v>
      </c>
      <c r="D2534" s="531">
        <v>1103261.7679381566</v>
      </c>
      <c r="J2534" s="659">
        <v>1036360.2200898996</v>
      </c>
      <c r="K2534" s="296"/>
      <c r="L2534" s="296"/>
      <c r="M2534" s="536">
        <v>1062872.4756454311</v>
      </c>
      <c r="N2534" s="530">
        <v>1094336.8662910501</v>
      </c>
      <c r="O2534" s="537">
        <v>1113764.3573410974</v>
      </c>
    </row>
    <row r="2535" spans="1:15">
      <c r="A2535" s="227">
        <v>2532</v>
      </c>
      <c r="B2535" s="530">
        <v>1058111.7063673958</v>
      </c>
      <c r="C2535" s="530">
        <v>1073066.3720676315</v>
      </c>
      <c r="D2535" s="531">
        <v>1107382.7213823902</v>
      </c>
      <c r="J2535" s="659">
        <v>1199317.0406896807</v>
      </c>
      <c r="K2535" s="296"/>
      <c r="L2535" s="296"/>
      <c r="M2535" s="536">
        <v>1019336.6268668741</v>
      </c>
      <c r="N2535" s="530">
        <v>1085582.1069951775</v>
      </c>
      <c r="O2535" s="537">
        <v>1117885.3107853311</v>
      </c>
    </row>
    <row r="2536" spans="1:15">
      <c r="A2536" s="227">
        <v>2533</v>
      </c>
      <c r="B2536" s="530">
        <v>1068370.0487638246</v>
      </c>
      <c r="C2536" s="530">
        <v>1087914.5932369332</v>
      </c>
      <c r="D2536" s="531">
        <v>1116130.0671295451</v>
      </c>
      <c r="J2536" s="659">
        <v>1050795.8771826399</v>
      </c>
      <c r="K2536" s="296"/>
      <c r="L2536" s="296"/>
      <c r="M2536" s="536">
        <v>1051480.4914331862</v>
      </c>
      <c r="N2536" s="530">
        <v>1100430.3281644792</v>
      </c>
      <c r="O2536" s="537">
        <v>1126632.656532486</v>
      </c>
    </row>
    <row r="2537" spans="1:15">
      <c r="A2537" s="227">
        <v>2534</v>
      </c>
      <c r="B2537" s="530">
        <v>1061179.8972389631</v>
      </c>
      <c r="C2537" s="530">
        <v>1092146.2650632686</v>
      </c>
      <c r="D2537" s="531">
        <v>1117524.8784854456</v>
      </c>
      <c r="J2537" s="659">
        <v>1043605.7256577783</v>
      </c>
      <c r="K2537" s="296"/>
      <c r="L2537" s="296"/>
      <c r="M2537" s="536">
        <v>1044147.6548889267</v>
      </c>
      <c r="N2537" s="530">
        <v>1104661.9999908146</v>
      </c>
      <c r="O2537" s="537">
        <v>1128027.4678883865</v>
      </c>
    </row>
    <row r="2538" spans="1:15">
      <c r="A2538" s="227">
        <v>2535</v>
      </c>
      <c r="B2538" s="530">
        <v>1051300.839537302</v>
      </c>
      <c r="C2538" s="530">
        <v>1078549.1994289327</v>
      </c>
      <c r="D2538" s="531">
        <v>1099447.1190592202</v>
      </c>
      <c r="J2538" s="659">
        <v>1033726.6679561173</v>
      </c>
      <c r="K2538" s="296"/>
      <c r="L2538" s="296"/>
      <c r="M2538" s="536">
        <v>1060623.3950399403</v>
      </c>
      <c r="N2538" s="530">
        <v>1091064.9343564787</v>
      </c>
      <c r="O2538" s="537">
        <v>1109949.708462161</v>
      </c>
    </row>
    <row r="2539" spans="1:15">
      <c r="A2539" s="227">
        <v>2536</v>
      </c>
      <c r="B2539" s="530">
        <v>1051262.68244687</v>
      </c>
      <c r="C2539" s="530">
        <v>1069543.1248723674</v>
      </c>
      <c r="D2539" s="531">
        <v>1094945.2724314574</v>
      </c>
      <c r="J2539" s="659">
        <v>1033688.5108656852</v>
      </c>
      <c r="K2539" s="296"/>
      <c r="L2539" s="296"/>
      <c r="M2539" s="536">
        <v>1030691.9442243798</v>
      </c>
      <c r="N2539" s="530">
        <v>1082058.8597999134</v>
      </c>
      <c r="O2539" s="537">
        <v>1105447.8618343982</v>
      </c>
    </row>
    <row r="2540" spans="1:15">
      <c r="A2540" s="227">
        <v>2537</v>
      </c>
      <c r="B2540" s="530">
        <v>1053616.7053409081</v>
      </c>
      <c r="C2540" s="530">
        <v>1075080.8923349045</v>
      </c>
      <c r="D2540" s="531">
        <v>1101611.6526070952</v>
      </c>
      <c r="J2540" s="659">
        <v>1036042.5337597234</v>
      </c>
      <c r="K2540" s="296"/>
      <c r="L2540" s="296"/>
      <c r="M2540" s="536">
        <v>1021264.0428193972</v>
      </c>
      <c r="N2540" s="530">
        <v>1087596.6272624505</v>
      </c>
      <c r="O2540" s="537">
        <v>1112114.242010036</v>
      </c>
    </row>
    <row r="2541" spans="1:15">
      <c r="A2541" s="227">
        <v>2538</v>
      </c>
      <c r="B2541" s="530">
        <v>1061466.6083841</v>
      </c>
      <c r="C2541" s="530">
        <v>1079058.6611320802</v>
      </c>
      <c r="D2541" s="531">
        <v>1100178.3624363139</v>
      </c>
      <c r="J2541" s="659">
        <v>1043892.4368029153</v>
      </c>
      <c r="K2541" s="296"/>
      <c r="L2541" s="296"/>
      <c r="M2541" s="536">
        <v>1021002.6068421026</v>
      </c>
      <c r="N2541" s="530">
        <v>1091574.3960596262</v>
      </c>
      <c r="O2541" s="537">
        <v>1110680.9518392547</v>
      </c>
    </row>
    <row r="2542" spans="1:15">
      <c r="A2542" s="227">
        <v>2539</v>
      </c>
      <c r="B2542" s="530">
        <v>1041844.7858851803</v>
      </c>
      <c r="C2542" s="530">
        <v>1061268.8712385865</v>
      </c>
      <c r="D2542" s="531">
        <v>1093770.0998415626</v>
      </c>
      <c r="J2542" s="659">
        <v>1024270.6143039956</v>
      </c>
      <c r="K2542" s="296"/>
      <c r="L2542" s="296"/>
      <c r="M2542" s="536">
        <v>1039078.4376088182</v>
      </c>
      <c r="N2542" s="530">
        <v>1073784.6061661325</v>
      </c>
      <c r="O2542" s="537">
        <v>1104272.6892445034</v>
      </c>
    </row>
    <row r="2543" spans="1:15">
      <c r="A2543" s="227">
        <v>2540</v>
      </c>
      <c r="B2543" s="530">
        <v>1056360.8332192604</v>
      </c>
      <c r="C2543" s="530">
        <v>1081256.4641075586</v>
      </c>
      <c r="D2543" s="531">
        <v>1096955.9754937591</v>
      </c>
      <c r="J2543" s="659">
        <v>1038786.6616380757</v>
      </c>
      <c r="K2543" s="296"/>
      <c r="L2543" s="296"/>
      <c r="M2543" s="536">
        <v>1052855.2672486901</v>
      </c>
      <c r="N2543" s="530">
        <v>1093772.1990351046</v>
      </c>
      <c r="O2543" s="537">
        <v>1107458.5648967</v>
      </c>
    </row>
    <row r="2544" spans="1:15">
      <c r="A2544" s="227">
        <v>2541</v>
      </c>
      <c r="B2544" s="530">
        <v>1041420.1405741579</v>
      </c>
      <c r="C2544" s="530">
        <v>1057981.6765029295</v>
      </c>
      <c r="D2544" s="531">
        <v>1100979.6016189777</v>
      </c>
      <c r="J2544" s="659">
        <v>1023845.9689929732</v>
      </c>
      <c r="K2544" s="296"/>
      <c r="L2544" s="296"/>
      <c r="M2544" s="536">
        <v>1043952.0298346503</v>
      </c>
      <c r="N2544" s="530">
        <v>1070497.4114304755</v>
      </c>
      <c r="O2544" s="537">
        <v>1111482.1910219186</v>
      </c>
    </row>
    <row r="2545" spans="1:15">
      <c r="A2545" s="227">
        <v>2542</v>
      </c>
      <c r="B2545" s="530">
        <v>1045056.6946421432</v>
      </c>
      <c r="C2545" s="530">
        <v>1083482.4774497352</v>
      </c>
      <c r="D2545" s="531">
        <v>1098028.3562546403</v>
      </c>
      <c r="J2545" s="659">
        <v>1027482.5230609585</v>
      </c>
      <c r="K2545" s="296"/>
      <c r="L2545" s="296"/>
      <c r="M2545" s="536">
        <v>1035835.1356261715</v>
      </c>
      <c r="N2545" s="530">
        <v>1095998.2123772812</v>
      </c>
      <c r="O2545" s="537">
        <v>1108530.9456575811</v>
      </c>
    </row>
    <row r="2546" spans="1:15">
      <c r="A2546" s="227">
        <v>2543</v>
      </c>
      <c r="B2546" s="530">
        <v>1056027.8183161051</v>
      </c>
      <c r="C2546" s="530">
        <v>1088090.6125406229</v>
      </c>
      <c r="D2546" s="531">
        <v>1134396.2393173338</v>
      </c>
      <c r="J2546" s="659">
        <v>1038453.6467349203</v>
      </c>
      <c r="K2546" s="296"/>
      <c r="L2546" s="296"/>
      <c r="M2546" s="536">
        <v>1059249.9648804241</v>
      </c>
      <c r="N2546" s="530">
        <v>1100606.3474681689</v>
      </c>
      <c r="O2546" s="537">
        <v>1144898.8287202746</v>
      </c>
    </row>
    <row r="2547" spans="1:15">
      <c r="A2547" s="227">
        <v>2544</v>
      </c>
      <c r="B2547" s="530">
        <v>1064651.9723140772</v>
      </c>
      <c r="C2547" s="530">
        <v>1096731.4705289709</v>
      </c>
      <c r="D2547" s="531">
        <v>1117720.3179295443</v>
      </c>
      <c r="J2547" s="659">
        <v>1047077.8007328925</v>
      </c>
      <c r="K2547" s="296"/>
      <c r="L2547" s="296"/>
      <c r="M2547" s="536">
        <v>1058778.7911836819</v>
      </c>
      <c r="N2547" s="530">
        <v>1109247.2054565169</v>
      </c>
      <c r="O2547" s="537">
        <v>1128222.9073324851</v>
      </c>
    </row>
    <row r="2548" spans="1:15">
      <c r="A2548" s="227">
        <v>2545</v>
      </c>
      <c r="B2548" s="530">
        <v>1055666.5963709147</v>
      </c>
      <c r="C2548" s="530">
        <v>1077258.0667944783</v>
      </c>
      <c r="D2548" s="531">
        <v>1118705.5764872553</v>
      </c>
      <c r="J2548" s="659">
        <v>1038092.42478973</v>
      </c>
      <c r="K2548" s="296"/>
      <c r="L2548" s="296"/>
      <c r="M2548" s="536">
        <v>1035250.3341817644</v>
      </c>
      <c r="N2548" s="530">
        <v>1089773.8017220243</v>
      </c>
      <c r="O2548" s="537">
        <v>1129208.1658901961</v>
      </c>
    </row>
    <row r="2549" spans="1:15">
      <c r="A2549" s="227">
        <v>2546</v>
      </c>
      <c r="B2549" s="530">
        <v>1038065.8792259591</v>
      </c>
      <c r="C2549" s="530">
        <v>1067686.742542027</v>
      </c>
      <c r="D2549" s="531">
        <v>1100525.8707518596</v>
      </c>
      <c r="J2549" s="659">
        <v>1020491.7076447743</v>
      </c>
      <c r="K2549" s="296"/>
      <c r="L2549" s="296"/>
      <c r="M2549" s="536">
        <v>1040860.0303693304</v>
      </c>
      <c r="N2549" s="530">
        <v>1080202.477469573</v>
      </c>
      <c r="O2549" s="537">
        <v>1111028.4601548004</v>
      </c>
    </row>
    <row r="2550" spans="1:15">
      <c r="A2550" s="227">
        <v>2547</v>
      </c>
      <c r="B2550" s="530">
        <v>1043572.1283855598</v>
      </c>
      <c r="C2550" s="530">
        <v>1063837.0288095174</v>
      </c>
      <c r="D2550" s="531">
        <v>1106539.0169814099</v>
      </c>
      <c r="J2550" s="659">
        <v>1025997.956804375</v>
      </c>
      <c r="K2550" s="296"/>
      <c r="L2550" s="296"/>
      <c r="M2550" s="536">
        <v>1058793.0375401396</v>
      </c>
      <c r="N2550" s="530">
        <v>1076352.7637370634</v>
      </c>
      <c r="O2550" s="537">
        <v>1117041.6063843507</v>
      </c>
    </row>
    <row r="2551" spans="1:15">
      <c r="A2551" s="227">
        <v>2548</v>
      </c>
      <c r="B2551" s="530">
        <v>1064770.2895305897</v>
      </c>
      <c r="C2551" s="530">
        <v>1064431.4835712074</v>
      </c>
      <c r="D2551" s="531">
        <v>1099170.979230671</v>
      </c>
      <c r="J2551" s="659">
        <v>1047196.117949405</v>
      </c>
      <c r="K2551" s="296"/>
      <c r="L2551" s="296"/>
      <c r="M2551" s="536">
        <v>1033311.4712100151</v>
      </c>
      <c r="N2551" s="530">
        <v>1076947.2184987534</v>
      </c>
      <c r="O2551" s="537">
        <v>1109673.5686336118</v>
      </c>
    </row>
    <row r="2552" spans="1:15">
      <c r="A2552" s="227">
        <v>2549</v>
      </c>
      <c r="B2552" s="530">
        <v>1071043.3294742657</v>
      </c>
      <c r="C2552" s="530">
        <v>1069046.6250571813</v>
      </c>
      <c r="D2552" s="531">
        <v>1105066.1561797436</v>
      </c>
      <c r="J2552" s="659">
        <v>1053469.157893081</v>
      </c>
      <c r="K2552" s="296"/>
      <c r="L2552" s="296"/>
      <c r="M2552" s="536">
        <v>1042939.7428808712</v>
      </c>
      <c r="N2552" s="530">
        <v>1081562.3599847273</v>
      </c>
      <c r="O2552" s="537">
        <v>1115568.7455826844</v>
      </c>
    </row>
    <row r="2553" spans="1:15">
      <c r="A2553" s="227">
        <v>2550</v>
      </c>
      <c r="B2553" s="530">
        <v>1054876.0155551829</v>
      </c>
      <c r="C2553" s="530">
        <v>1059667.3946639483</v>
      </c>
      <c r="D2553" s="531">
        <v>1092192.1118084243</v>
      </c>
      <c r="J2553" s="659">
        <v>1037301.8439739982</v>
      </c>
      <c r="K2553" s="296"/>
      <c r="L2553" s="296"/>
      <c r="M2553" s="536">
        <v>1039771.8675788762</v>
      </c>
      <c r="N2553" s="530">
        <v>1072183.1295914943</v>
      </c>
      <c r="O2553" s="537">
        <v>1102694.7012113652</v>
      </c>
    </row>
    <row r="2554" spans="1:15">
      <c r="A2554" s="227">
        <v>2551</v>
      </c>
      <c r="B2554" s="530">
        <v>1051598.5982341389</v>
      </c>
      <c r="C2554" s="530">
        <v>1050524.791051174</v>
      </c>
      <c r="D2554" s="531">
        <v>1116501.4436638185</v>
      </c>
      <c r="J2554" s="659">
        <v>1034024.4266529543</v>
      </c>
      <c r="K2554" s="296"/>
      <c r="L2554" s="296"/>
      <c r="M2554" s="536">
        <v>1037924.4819180901</v>
      </c>
      <c r="N2554" s="530">
        <v>1063040.52597872</v>
      </c>
      <c r="O2554" s="537">
        <v>1127004.0330667594</v>
      </c>
    </row>
    <row r="2555" spans="1:15">
      <c r="A2555" s="227">
        <v>2552</v>
      </c>
      <c r="B2555" s="530">
        <v>1059982.1493172527</v>
      </c>
      <c r="C2555" s="530">
        <v>1071717.8845080785</v>
      </c>
      <c r="D2555" s="531">
        <v>1111244.2174558481</v>
      </c>
      <c r="J2555" s="659">
        <v>1042407.977736068</v>
      </c>
      <c r="K2555" s="296"/>
      <c r="L2555" s="296"/>
      <c r="M2555" s="536">
        <v>1030948.5440681304</v>
      </c>
      <c r="N2555" s="530">
        <v>1084233.6194356245</v>
      </c>
      <c r="O2555" s="537">
        <v>1121746.8068587889</v>
      </c>
    </row>
    <row r="2556" spans="1:15">
      <c r="A2556" s="227">
        <v>2553</v>
      </c>
      <c r="B2556" s="530">
        <v>1068404.9081846767</v>
      </c>
      <c r="C2556" s="530">
        <v>1091315.8571083304</v>
      </c>
      <c r="D2556" s="531">
        <v>1108105.9938515434</v>
      </c>
      <c r="J2556" s="659">
        <v>1050830.7366034919</v>
      </c>
      <c r="K2556" s="296"/>
      <c r="L2556" s="296"/>
      <c r="M2556" s="536">
        <v>1040087.3378540289</v>
      </c>
      <c r="N2556" s="530">
        <v>1103831.5920358764</v>
      </c>
      <c r="O2556" s="537">
        <v>1118608.5832544842</v>
      </c>
    </row>
    <row r="2557" spans="1:15">
      <c r="A2557" s="227">
        <v>2554</v>
      </c>
      <c r="B2557" s="530">
        <v>1057475.6193789162</v>
      </c>
      <c r="C2557" s="530">
        <v>1075224.9483857607</v>
      </c>
      <c r="D2557" s="531">
        <v>1109578.976846497</v>
      </c>
      <c r="J2557" s="659">
        <v>1039901.4477977315</v>
      </c>
      <c r="K2557" s="296"/>
      <c r="L2557" s="296"/>
      <c r="M2557" s="536">
        <v>1031760.2481944098</v>
      </c>
      <c r="N2557" s="530">
        <v>1087740.6833133067</v>
      </c>
      <c r="O2557" s="537">
        <v>1120081.5662494379</v>
      </c>
    </row>
    <row r="2558" spans="1:15">
      <c r="A2558" s="227">
        <v>2555</v>
      </c>
      <c r="B2558" s="530">
        <v>1061453.7228893545</v>
      </c>
      <c r="C2558" s="530">
        <v>1099282.5316153558</v>
      </c>
      <c r="D2558" s="531">
        <v>1108005.3166091868</v>
      </c>
      <c r="J2558" s="659">
        <v>1043879.5513081697</v>
      </c>
      <c r="K2558" s="296"/>
      <c r="L2558" s="296"/>
      <c r="M2558" s="536">
        <v>1026144.3086657679</v>
      </c>
      <c r="N2558" s="530">
        <v>1111798.2665429018</v>
      </c>
      <c r="O2558" s="537">
        <v>1118507.9060121276</v>
      </c>
    </row>
    <row r="2559" spans="1:15">
      <c r="A2559" s="227">
        <v>2556</v>
      </c>
      <c r="B2559" s="530">
        <v>1067800.6825997108</v>
      </c>
      <c r="C2559" s="530">
        <v>1075117.5810097684</v>
      </c>
      <c r="D2559" s="531">
        <v>1134752.5816696906</v>
      </c>
      <c r="J2559" s="659">
        <v>1050226.511018526</v>
      </c>
      <c r="K2559" s="296"/>
      <c r="L2559" s="296"/>
      <c r="M2559" s="536">
        <v>1034215.951566187</v>
      </c>
      <c r="N2559" s="530">
        <v>1087633.3159373144</v>
      </c>
      <c r="O2559" s="537">
        <v>1145255.1710726314</v>
      </c>
    </row>
    <row r="2560" spans="1:15">
      <c r="A2560" s="227">
        <v>2557</v>
      </c>
      <c r="B2560" s="530">
        <v>1065716.4827979903</v>
      </c>
      <c r="C2560" s="530">
        <v>1068204.6067024346</v>
      </c>
      <c r="D2560" s="531">
        <v>1094781.4939445578</v>
      </c>
      <c r="J2560" s="659">
        <v>1048142.3112168056</v>
      </c>
      <c r="K2560" s="296"/>
      <c r="L2560" s="296"/>
      <c r="M2560" s="536">
        <v>1047273.8120324441</v>
      </c>
      <c r="N2560" s="530">
        <v>1080720.3416299806</v>
      </c>
      <c r="O2560" s="537">
        <v>1105284.0833474987</v>
      </c>
    </row>
    <row r="2561" spans="1:15">
      <c r="A2561" s="227">
        <v>2558</v>
      </c>
      <c r="B2561" s="530">
        <v>1056569.0145470833</v>
      </c>
      <c r="C2561" s="530">
        <v>1088891.6393944337</v>
      </c>
      <c r="D2561" s="531">
        <v>1102818.4780756535</v>
      </c>
      <c r="J2561" s="659">
        <v>1038994.8429658986</v>
      </c>
      <c r="K2561" s="296"/>
      <c r="L2561" s="296"/>
      <c r="M2561" s="536">
        <v>1047485.0140645421</v>
      </c>
      <c r="N2561" s="530">
        <v>1101407.3743219797</v>
      </c>
      <c r="O2561" s="537">
        <v>1113321.0674785944</v>
      </c>
    </row>
    <row r="2562" spans="1:15">
      <c r="A2562" s="227">
        <v>2559</v>
      </c>
      <c r="B2562" s="530">
        <v>1070122.0699949579</v>
      </c>
      <c r="C2562" s="530">
        <v>1061010.1016195945</v>
      </c>
      <c r="D2562" s="531">
        <v>1128890.3572680445</v>
      </c>
      <c r="J2562" s="659">
        <v>1052547.8984137732</v>
      </c>
      <c r="K2562" s="296"/>
      <c r="L2562" s="296"/>
      <c r="M2562" s="536">
        <v>1023861.124614523</v>
      </c>
      <c r="N2562" s="530">
        <v>1073525.8365471405</v>
      </c>
      <c r="O2562" s="537">
        <v>1139392.9466709853</v>
      </c>
    </row>
    <row r="2563" spans="1:15">
      <c r="A2563" s="227">
        <v>2560</v>
      </c>
      <c r="B2563" s="530">
        <v>1056995.5036769446</v>
      </c>
      <c r="C2563" s="530">
        <v>1073833.7932732024</v>
      </c>
      <c r="D2563" s="531">
        <v>1106718.2325481018</v>
      </c>
      <c r="J2563" s="659">
        <v>1039421.3320957599</v>
      </c>
      <c r="K2563" s="296"/>
      <c r="L2563" s="296"/>
      <c r="M2563" s="536">
        <v>1035917.7910508484</v>
      </c>
      <c r="N2563" s="530">
        <v>1086349.5282007484</v>
      </c>
      <c r="O2563" s="537">
        <v>1117220.8219510426</v>
      </c>
    </row>
    <row r="2564" spans="1:15">
      <c r="A2564" s="227">
        <v>2561</v>
      </c>
      <c r="B2564" s="530">
        <v>1049248.8441461704</v>
      </c>
      <c r="C2564" s="530">
        <v>1102174.334502782</v>
      </c>
      <c r="D2564" s="531">
        <v>1103709.4222408987</v>
      </c>
      <c r="J2564" s="659">
        <v>1031674.6725649857</v>
      </c>
      <c r="K2564" s="296"/>
      <c r="L2564" s="296"/>
      <c r="M2564" s="536">
        <v>1038056.4459406905</v>
      </c>
      <c r="N2564" s="530">
        <v>1114690.069430328</v>
      </c>
      <c r="O2564" s="537">
        <v>1114212.0116438395</v>
      </c>
    </row>
    <row r="2565" spans="1:15">
      <c r="A2565" s="227">
        <v>2562</v>
      </c>
      <c r="B2565" s="530">
        <v>1054762.7163934044</v>
      </c>
      <c r="C2565" s="530">
        <v>1095401.0382661307</v>
      </c>
      <c r="D2565" s="531">
        <v>1102534.7711356778</v>
      </c>
      <c r="J2565" s="659">
        <v>1037188.5448122197</v>
      </c>
      <c r="K2565" s="296"/>
      <c r="L2565" s="296"/>
      <c r="M2565" s="536">
        <v>1053574.264425315</v>
      </c>
      <c r="N2565" s="530">
        <v>1107916.7731936767</v>
      </c>
      <c r="O2565" s="537">
        <v>1113037.3605386186</v>
      </c>
    </row>
    <row r="2566" spans="1:15">
      <c r="A2566" s="227">
        <v>2563</v>
      </c>
      <c r="B2566" s="530">
        <v>1065905.1569301249</v>
      </c>
      <c r="C2566" s="530">
        <v>1078014.9976591265</v>
      </c>
      <c r="D2566" s="531">
        <v>1105020.7206756959</v>
      </c>
      <c r="J2566" s="659">
        <v>1048330.9853489401</v>
      </c>
      <c r="K2566" s="296"/>
      <c r="L2566" s="296"/>
      <c r="M2566" s="536">
        <v>1043056.9965804233</v>
      </c>
      <c r="N2566" s="530">
        <v>1090530.7325866725</v>
      </c>
      <c r="O2566" s="537">
        <v>1115523.3100786367</v>
      </c>
    </row>
    <row r="2567" spans="1:15">
      <c r="A2567" s="227">
        <v>2564</v>
      </c>
      <c r="B2567" s="530">
        <v>1071542.7218343795</v>
      </c>
      <c r="C2567" s="530">
        <v>1092277.5325613525</v>
      </c>
      <c r="D2567" s="531">
        <v>1108756.9327681847</v>
      </c>
      <c r="J2567" s="659">
        <v>1053968.5502531948</v>
      </c>
      <c r="K2567" s="296"/>
      <c r="L2567" s="296"/>
      <c r="M2567" s="536">
        <v>1034266.4770522381</v>
      </c>
      <c r="N2567" s="530">
        <v>1104793.2674888985</v>
      </c>
      <c r="O2567" s="537">
        <v>1119259.5221711255</v>
      </c>
    </row>
    <row r="2568" spans="1:15">
      <c r="A2568" s="227">
        <v>2565</v>
      </c>
      <c r="B2568" s="530">
        <v>1045451.0596385153</v>
      </c>
      <c r="C2568" s="530">
        <v>1077638.1334802434</v>
      </c>
      <c r="D2568" s="531">
        <v>1100737.3239324018</v>
      </c>
      <c r="J2568" s="659">
        <v>1027876.8880573306</v>
      </c>
      <c r="K2568" s="296"/>
      <c r="L2568" s="296"/>
      <c r="M2568" s="536">
        <v>1050679.3976687426</v>
      </c>
      <c r="N2568" s="530">
        <v>1090153.8684077894</v>
      </c>
      <c r="O2568" s="537">
        <v>1111239.9133353427</v>
      </c>
    </row>
    <row r="2569" spans="1:15">
      <c r="A2569" s="227">
        <v>2566</v>
      </c>
      <c r="B2569" s="530">
        <v>1059825.4236759779</v>
      </c>
      <c r="C2569" s="530">
        <v>1053107.5312874878</v>
      </c>
      <c r="D2569" s="531">
        <v>1083858.3320300789</v>
      </c>
      <c r="J2569" s="659">
        <v>1042251.2520947931</v>
      </c>
      <c r="K2569" s="296"/>
      <c r="L2569" s="296"/>
      <c r="M2569" s="536">
        <v>1031198.97004512</v>
      </c>
      <c r="N2569" s="530">
        <v>1065623.2662150338</v>
      </c>
      <c r="O2569" s="537">
        <v>1094360.9214330197</v>
      </c>
    </row>
    <row r="2570" spans="1:15">
      <c r="A2570" s="227">
        <v>2567</v>
      </c>
      <c r="B2570" s="530">
        <v>1069291.4693491734</v>
      </c>
      <c r="C2570" s="530">
        <v>1081947.7830824102</v>
      </c>
      <c r="D2570" s="531">
        <v>1096143.437146378</v>
      </c>
      <c r="J2570" s="659">
        <v>1051717.2977679886</v>
      </c>
      <c r="K2570" s="296"/>
      <c r="L2570" s="296"/>
      <c r="M2570" s="536">
        <v>1037822.0820626777</v>
      </c>
      <c r="N2570" s="530">
        <v>1094463.5180099562</v>
      </c>
      <c r="O2570" s="537">
        <v>1106646.0265493188</v>
      </c>
    </row>
    <row r="2571" spans="1:15">
      <c r="A2571" s="227">
        <v>2568</v>
      </c>
      <c r="B2571" s="530">
        <v>1061976.0174664902</v>
      </c>
      <c r="C2571" s="530">
        <v>1067843.0317242835</v>
      </c>
      <c r="D2571" s="531">
        <v>1109214.3431444066</v>
      </c>
      <c r="J2571" s="659">
        <v>1044401.8458853054</v>
      </c>
      <c r="K2571" s="296"/>
      <c r="L2571" s="296"/>
      <c r="M2571" s="536">
        <v>1043990.0239844959</v>
      </c>
      <c r="N2571" s="530">
        <v>1080358.7666518295</v>
      </c>
      <c r="O2571" s="537">
        <v>1119716.9325473474</v>
      </c>
    </row>
    <row r="2572" spans="1:15">
      <c r="A2572" s="227">
        <v>2569</v>
      </c>
      <c r="B2572" s="530">
        <v>1048930.4319310202</v>
      </c>
      <c r="C2572" s="530">
        <v>1082992.6836548988</v>
      </c>
      <c r="D2572" s="531">
        <v>1114461.9617925298</v>
      </c>
      <c r="J2572" s="659">
        <v>1031356.2603498354</v>
      </c>
      <c r="K2572" s="296"/>
      <c r="L2572" s="296"/>
      <c r="M2572" s="536">
        <v>1037768.1283547163</v>
      </c>
      <c r="N2572" s="530">
        <v>1095508.4185824448</v>
      </c>
      <c r="O2572" s="537">
        <v>1124964.5511954706</v>
      </c>
    </row>
    <row r="2573" spans="1:15">
      <c r="A2573" s="227">
        <v>2570</v>
      </c>
      <c r="B2573" s="530">
        <v>1047681.828047749</v>
      </c>
      <c r="C2573" s="530">
        <v>1071389.691364225</v>
      </c>
      <c r="D2573" s="531">
        <v>1085076.2660808384</v>
      </c>
      <c r="J2573" s="659">
        <v>1030107.6564665643</v>
      </c>
      <c r="K2573" s="296"/>
      <c r="L2573" s="296"/>
      <c r="M2573" s="536">
        <v>1039105.5601365407</v>
      </c>
      <c r="N2573" s="530">
        <v>1083905.426291771</v>
      </c>
      <c r="O2573" s="537">
        <v>1095578.8554837792</v>
      </c>
    </row>
    <row r="2574" spans="1:15">
      <c r="A2574" s="227">
        <v>2571</v>
      </c>
      <c r="B2574" s="530">
        <v>1057777.4057235508</v>
      </c>
      <c r="C2574" s="530">
        <v>1087377.280367214</v>
      </c>
      <c r="D2574" s="531">
        <v>1095063.1428300759</v>
      </c>
      <c r="J2574" s="659">
        <v>1040203.2341423661</v>
      </c>
      <c r="K2574" s="296"/>
      <c r="L2574" s="296"/>
      <c r="M2574" s="536">
        <v>1047623.4863098358</v>
      </c>
      <c r="N2574" s="530">
        <v>1099893.01529476</v>
      </c>
      <c r="O2574" s="537">
        <v>1105565.7322330168</v>
      </c>
    </row>
    <row r="2575" spans="1:15">
      <c r="A2575" s="227">
        <v>2572</v>
      </c>
      <c r="B2575" s="530">
        <v>1070356.3011137587</v>
      </c>
      <c r="C2575" s="530">
        <v>1086087.833118469</v>
      </c>
      <c r="D2575" s="531">
        <v>1125397.9843722039</v>
      </c>
      <c r="J2575" s="659">
        <v>1052782.129532574</v>
      </c>
      <c r="K2575" s="296"/>
      <c r="L2575" s="296"/>
      <c r="M2575" s="536">
        <v>1061025.8770464889</v>
      </c>
      <c r="N2575" s="530">
        <v>1098603.568046015</v>
      </c>
      <c r="O2575" s="537">
        <v>1135900.5737751448</v>
      </c>
    </row>
    <row r="2576" spans="1:15">
      <c r="A2576" s="227">
        <v>2573</v>
      </c>
      <c r="B2576" s="530">
        <v>1056677.3139291483</v>
      </c>
      <c r="C2576" s="530">
        <v>1113479.0088763556</v>
      </c>
      <c r="D2576" s="531">
        <v>1106898.3200533376</v>
      </c>
      <c r="J2576" s="659">
        <v>1039103.1423479635</v>
      </c>
      <c r="K2576" s="296"/>
      <c r="L2576" s="296"/>
      <c r="M2576" s="536">
        <v>1032499.4645409138</v>
      </c>
      <c r="N2576" s="530">
        <v>1125994.7438039016</v>
      </c>
      <c r="O2576" s="537">
        <v>1117400.9094562784</v>
      </c>
    </row>
    <row r="2577" spans="1:15">
      <c r="A2577" s="227">
        <v>2574</v>
      </c>
      <c r="B2577" s="530">
        <v>1058111.7063673958</v>
      </c>
      <c r="C2577" s="530">
        <v>1064552.602031586</v>
      </c>
      <c r="D2577" s="531">
        <v>1086358.8283845901</v>
      </c>
      <c r="J2577" s="659">
        <v>1137333.108072055</v>
      </c>
      <c r="K2577" s="296"/>
      <c r="L2577" s="296"/>
      <c r="M2577" s="536">
        <v>1043167.0904126269</v>
      </c>
      <c r="N2577" s="530">
        <v>1077068.336959132</v>
      </c>
      <c r="O2577" s="537">
        <v>1096861.4177875309</v>
      </c>
    </row>
    <row r="2578" spans="1:15">
      <c r="A2578" s="227">
        <v>2575</v>
      </c>
      <c r="B2578" s="530">
        <v>1058859.9604689043</v>
      </c>
      <c r="C2578" s="530">
        <v>1051739.5625915099</v>
      </c>
      <c r="D2578" s="531">
        <v>1097213.2662174595</v>
      </c>
      <c r="J2578" s="659">
        <v>1041285.7888877196</v>
      </c>
      <c r="K2578" s="296"/>
      <c r="L2578" s="296"/>
      <c r="M2578" s="536">
        <v>1037043.2874370993</v>
      </c>
      <c r="N2578" s="530">
        <v>1064255.2975190559</v>
      </c>
      <c r="O2578" s="537">
        <v>1107715.8556204003</v>
      </c>
    </row>
    <row r="2579" spans="1:15">
      <c r="A2579" s="227">
        <v>2576</v>
      </c>
      <c r="B2579" s="530">
        <v>1063678.697694727</v>
      </c>
      <c r="C2579" s="530">
        <v>1066791.1950905635</v>
      </c>
      <c r="D2579" s="531">
        <v>1081524.1856880616</v>
      </c>
      <c r="J2579" s="659">
        <v>1046104.5261135423</v>
      </c>
      <c r="K2579" s="296"/>
      <c r="L2579" s="296"/>
      <c r="M2579" s="536">
        <v>1043546.1541762928</v>
      </c>
      <c r="N2579" s="530">
        <v>1079306.9300181095</v>
      </c>
      <c r="O2579" s="537">
        <v>1092026.7750910025</v>
      </c>
    </row>
    <row r="2580" spans="1:15">
      <c r="A2580" s="227">
        <v>2577</v>
      </c>
      <c r="B2580" s="530">
        <v>1058111.7063673958</v>
      </c>
      <c r="C2580" s="530">
        <v>1082528.4987825016</v>
      </c>
      <c r="D2580" s="531">
        <v>1122432.9442270929</v>
      </c>
      <c r="J2580" s="659">
        <v>1066641.0895553757</v>
      </c>
      <c r="K2580" s="296"/>
      <c r="L2580" s="296"/>
      <c r="M2580" s="536">
        <v>1057567.4580593505</v>
      </c>
      <c r="N2580" s="530">
        <v>1095044.2337100476</v>
      </c>
      <c r="O2580" s="537">
        <v>1132935.5336300337</v>
      </c>
    </row>
    <row r="2581" spans="1:15">
      <c r="A2581" s="227">
        <v>2578</v>
      </c>
      <c r="B2581" s="530">
        <v>1058276.699286775</v>
      </c>
      <c r="C2581" s="530">
        <v>1091291.6369634164</v>
      </c>
      <c r="D2581" s="531">
        <v>1111281.3196417226</v>
      </c>
      <c r="J2581" s="659">
        <v>1040702.5277055902</v>
      </c>
      <c r="K2581" s="296"/>
      <c r="L2581" s="296"/>
      <c r="M2581" s="536">
        <v>1039959.9278339114</v>
      </c>
      <c r="N2581" s="530">
        <v>1103807.3718909624</v>
      </c>
      <c r="O2581" s="537">
        <v>1121783.9090446634</v>
      </c>
    </row>
    <row r="2582" spans="1:15">
      <c r="A2582" s="227">
        <v>2579</v>
      </c>
      <c r="B2582" s="530">
        <v>1057302.0113049888</v>
      </c>
      <c r="C2582" s="530">
        <v>1056018.4733500809</v>
      </c>
      <c r="D2582" s="531">
        <v>1094765.4376923179</v>
      </c>
      <c r="J2582" s="659">
        <v>1039727.839723804</v>
      </c>
      <c r="K2582" s="296"/>
      <c r="L2582" s="296"/>
      <c r="M2582" s="536">
        <v>1046593.1065687643</v>
      </c>
      <c r="N2582" s="530">
        <v>1068534.2082776269</v>
      </c>
      <c r="O2582" s="537">
        <v>1105268.0270952587</v>
      </c>
    </row>
    <row r="2583" spans="1:15">
      <c r="A2583" s="227">
        <v>2580</v>
      </c>
      <c r="B2583" s="530">
        <v>1051816.3729999363</v>
      </c>
      <c r="C2583" s="530">
        <v>1088703.4306186612</v>
      </c>
      <c r="D2583" s="531">
        <v>1100471.8384411673</v>
      </c>
      <c r="J2583" s="659">
        <v>1034242.2014187517</v>
      </c>
      <c r="K2583" s="296"/>
      <c r="L2583" s="296"/>
      <c r="M2583" s="536">
        <v>1037639.0566930014</v>
      </c>
      <c r="N2583" s="530">
        <v>1101219.1655462072</v>
      </c>
      <c r="O2583" s="537">
        <v>1110974.4278441081</v>
      </c>
    </row>
    <row r="2584" spans="1:15">
      <c r="A2584" s="227">
        <v>2581</v>
      </c>
      <c r="B2584" s="530">
        <v>1055917.8621319409</v>
      </c>
      <c r="C2584" s="530">
        <v>1057118.5099773407</v>
      </c>
      <c r="D2584" s="531">
        <v>1130022.0932260882</v>
      </c>
      <c r="J2584" s="659">
        <v>1038343.6905507562</v>
      </c>
      <c r="K2584" s="296"/>
      <c r="L2584" s="296"/>
      <c r="M2584" s="536">
        <v>1049403.5490872925</v>
      </c>
      <c r="N2584" s="530">
        <v>1069634.2449048867</v>
      </c>
      <c r="O2584" s="537">
        <v>1140524.682629029</v>
      </c>
    </row>
    <row r="2585" spans="1:15">
      <c r="A2585" s="227">
        <v>2582</v>
      </c>
      <c r="B2585" s="530">
        <v>1052099.2338752693</v>
      </c>
      <c r="C2585" s="530">
        <v>1067128.2320021873</v>
      </c>
      <c r="D2585" s="531">
        <v>1128120.0675326914</v>
      </c>
      <c r="J2585" s="659">
        <v>1034525.0622940846</v>
      </c>
      <c r="K2585" s="296"/>
      <c r="L2585" s="296"/>
      <c r="M2585" s="536">
        <v>1033854.8768403794</v>
      </c>
      <c r="N2585" s="530">
        <v>1079643.9669297333</v>
      </c>
      <c r="O2585" s="537">
        <v>1138622.6569356322</v>
      </c>
    </row>
    <row r="2586" spans="1:15">
      <c r="A2586" s="227">
        <v>2583</v>
      </c>
      <c r="B2586" s="530">
        <v>1046606.0673534885</v>
      </c>
      <c r="C2586" s="530">
        <v>1094562.5611661265</v>
      </c>
      <c r="D2586" s="531">
        <v>1125325.8367198114</v>
      </c>
      <c r="J2586" s="659">
        <v>1029031.8957723038</v>
      </c>
      <c r="K2586" s="296"/>
      <c r="L2586" s="296"/>
      <c r="M2586" s="536">
        <v>1052263.6337952267</v>
      </c>
      <c r="N2586" s="530">
        <v>1107078.2960936725</v>
      </c>
      <c r="O2586" s="537">
        <v>1135828.4261227523</v>
      </c>
    </row>
    <row r="2587" spans="1:15">
      <c r="A2587" s="227">
        <v>2584</v>
      </c>
      <c r="B2587" s="530">
        <v>1065186.6686176129</v>
      </c>
      <c r="C2587" s="530">
        <v>1069812.2010709692</v>
      </c>
      <c r="D2587" s="531">
        <v>1114930.2960415736</v>
      </c>
      <c r="J2587" s="659">
        <v>1047612.4970364282</v>
      </c>
      <c r="K2587" s="296"/>
      <c r="L2587" s="296"/>
      <c r="M2587" s="536">
        <v>1039161.3501927736</v>
      </c>
      <c r="N2587" s="530">
        <v>1082327.9359985152</v>
      </c>
      <c r="O2587" s="537">
        <v>1125432.8854445145</v>
      </c>
    </row>
    <row r="2588" spans="1:15">
      <c r="A2588" s="227">
        <v>2585</v>
      </c>
      <c r="B2588" s="530">
        <v>1061223.7128451387</v>
      </c>
      <c r="C2588" s="530">
        <v>1073773.2509183085</v>
      </c>
      <c r="D2588" s="531">
        <v>1117616.0582481765</v>
      </c>
      <c r="J2588" s="659">
        <v>1043649.541263954</v>
      </c>
      <c r="K2588" s="296"/>
      <c r="L2588" s="296"/>
      <c r="M2588" s="536">
        <v>1057281.3997436618</v>
      </c>
      <c r="N2588" s="530">
        <v>1086288.9858458545</v>
      </c>
      <c r="O2588" s="537">
        <v>1128118.6476511173</v>
      </c>
    </row>
    <row r="2589" spans="1:15">
      <c r="A2589" s="227">
        <v>2586</v>
      </c>
      <c r="B2589" s="530">
        <v>1058111.7063673958</v>
      </c>
      <c r="C2589" s="530">
        <v>1059514.579848143</v>
      </c>
      <c r="D2589" s="531">
        <v>1121011.1966141034</v>
      </c>
      <c r="J2589" s="659">
        <v>1064816.2638718032</v>
      </c>
      <c r="K2589" s="296"/>
      <c r="L2589" s="296"/>
      <c r="M2589" s="536">
        <v>1038324.0872143481</v>
      </c>
      <c r="N2589" s="530">
        <v>1072030.314775689</v>
      </c>
      <c r="O2589" s="537">
        <v>1131513.7860170442</v>
      </c>
    </row>
    <row r="2590" spans="1:15">
      <c r="A2590" s="227">
        <v>2587</v>
      </c>
      <c r="B2590" s="530">
        <v>1060394.3962830848</v>
      </c>
      <c r="C2590" s="530">
        <v>1070030.5932816169</v>
      </c>
      <c r="D2590" s="531">
        <v>1093224.8305482133</v>
      </c>
      <c r="J2590" s="659">
        <v>1042820.2247019</v>
      </c>
      <c r="K2590" s="296"/>
      <c r="L2590" s="296"/>
      <c r="M2590" s="536">
        <v>1055642.2818534633</v>
      </c>
      <c r="N2590" s="530">
        <v>1082546.3282091629</v>
      </c>
      <c r="O2590" s="537">
        <v>1103727.4199511542</v>
      </c>
    </row>
    <row r="2591" spans="1:15">
      <c r="A2591" s="227">
        <v>2588</v>
      </c>
      <c r="B2591" s="530">
        <v>1058987.2570235657</v>
      </c>
      <c r="C2591" s="530">
        <v>1071852.2684225694</v>
      </c>
      <c r="D2591" s="531">
        <v>1113338.2548928782</v>
      </c>
      <c r="J2591" s="659">
        <v>1041413.085442381</v>
      </c>
      <c r="K2591" s="296"/>
      <c r="L2591" s="296"/>
      <c r="M2591" s="536">
        <v>1041378.067438641</v>
      </c>
      <c r="N2591" s="530">
        <v>1084368.0033501154</v>
      </c>
      <c r="O2591" s="537">
        <v>1123840.8442958191</v>
      </c>
    </row>
    <row r="2592" spans="1:15">
      <c r="A2592" s="227">
        <v>2589</v>
      </c>
      <c r="B2592" s="530">
        <v>1047187.8851876988</v>
      </c>
      <c r="C2592" s="530">
        <v>1069352.2821001625</v>
      </c>
      <c r="D2592" s="531">
        <v>1110743.7146554661</v>
      </c>
      <c r="J2592" s="659">
        <v>1029613.713606514</v>
      </c>
      <c r="K2592" s="296"/>
      <c r="L2592" s="296"/>
      <c r="M2592" s="536">
        <v>1039554.4097483385</v>
      </c>
      <c r="N2592" s="530">
        <v>1081868.0170277085</v>
      </c>
      <c r="O2592" s="537">
        <v>1121246.304058407</v>
      </c>
    </row>
    <row r="2593" spans="1:15">
      <c r="A2593" s="227">
        <v>2590</v>
      </c>
      <c r="B2593" s="530">
        <v>1048624.1521612993</v>
      </c>
      <c r="C2593" s="530">
        <v>1079646.8659490105</v>
      </c>
      <c r="D2593" s="531">
        <v>1107624.3497108966</v>
      </c>
      <c r="J2593" s="659">
        <v>1031049.9805801145</v>
      </c>
      <c r="K2593" s="296"/>
      <c r="L2593" s="296"/>
      <c r="M2593" s="536">
        <v>1028962.4147159392</v>
      </c>
      <c r="N2593" s="530">
        <v>1092162.6008765565</v>
      </c>
      <c r="O2593" s="537">
        <v>1118126.9391138374</v>
      </c>
    </row>
    <row r="2594" spans="1:15">
      <c r="A2594" s="227">
        <v>2591</v>
      </c>
      <c r="B2594" s="530">
        <v>1054092.0243100151</v>
      </c>
      <c r="C2594" s="530">
        <v>1072153.5690078745</v>
      </c>
      <c r="D2594" s="531">
        <v>1097914.5771501309</v>
      </c>
      <c r="J2594" s="659">
        <v>1036517.8527288304</v>
      </c>
      <c r="K2594" s="296"/>
      <c r="L2594" s="296"/>
      <c r="M2594" s="536">
        <v>1055280.5283098938</v>
      </c>
      <c r="N2594" s="530">
        <v>1084669.3039354205</v>
      </c>
      <c r="O2594" s="537">
        <v>1108417.1665530717</v>
      </c>
    </row>
    <row r="2595" spans="1:15">
      <c r="A2595" s="227">
        <v>2592</v>
      </c>
      <c r="B2595" s="530">
        <v>1073327.3451326778</v>
      </c>
      <c r="C2595" s="530">
        <v>1077747.1924582648</v>
      </c>
      <c r="D2595" s="531">
        <v>1098575.4751467363</v>
      </c>
      <c r="J2595" s="659">
        <v>1055753.1735514931</v>
      </c>
      <c r="K2595" s="296"/>
      <c r="L2595" s="296"/>
      <c r="M2595" s="536">
        <v>1047955.7943508766</v>
      </c>
      <c r="N2595" s="530">
        <v>1090262.9273858108</v>
      </c>
      <c r="O2595" s="537">
        <v>1109078.0645496771</v>
      </c>
    </row>
    <row r="2596" spans="1:15">
      <c r="A2596" s="227">
        <v>2593</v>
      </c>
      <c r="B2596" s="530">
        <v>1042026.3426874751</v>
      </c>
      <c r="C2596" s="530">
        <v>1094344.4046856961</v>
      </c>
      <c r="D2596" s="531">
        <v>1121919.6576715999</v>
      </c>
      <c r="J2596" s="659">
        <v>1024452.1711062904</v>
      </c>
      <c r="K2596" s="296"/>
      <c r="L2596" s="296"/>
      <c r="M2596" s="536">
        <v>1056044.3944027585</v>
      </c>
      <c r="N2596" s="530">
        <v>1106860.1396132421</v>
      </c>
      <c r="O2596" s="537">
        <v>1132422.2470745407</v>
      </c>
    </row>
    <row r="2597" spans="1:15">
      <c r="A2597" s="227">
        <v>2594</v>
      </c>
      <c r="B2597" s="530">
        <v>1067895.1890089998</v>
      </c>
      <c r="C2597" s="530">
        <v>1075133.0109867733</v>
      </c>
      <c r="D2597" s="531">
        <v>1129061.1357004433</v>
      </c>
      <c r="J2597" s="659">
        <v>1050321.0174278151</v>
      </c>
      <c r="K2597" s="296"/>
      <c r="L2597" s="296"/>
      <c r="M2597" s="536">
        <v>1058729.3203653377</v>
      </c>
      <c r="N2597" s="530">
        <v>1087648.7459143193</v>
      </c>
      <c r="O2597" s="537">
        <v>1139563.7251033841</v>
      </c>
    </row>
    <row r="2598" spans="1:15">
      <c r="A2598" s="227">
        <v>2595</v>
      </c>
      <c r="B2598" s="530">
        <v>1056229.1783132351</v>
      </c>
      <c r="C2598" s="530">
        <v>1089661.0588465021</v>
      </c>
      <c r="D2598" s="531">
        <v>1108100.9365023235</v>
      </c>
      <c r="J2598" s="659">
        <v>1038655.0067320503</v>
      </c>
      <c r="K2598" s="296"/>
      <c r="L2598" s="296"/>
      <c r="M2598" s="536">
        <v>1017865.5429079726</v>
      </c>
      <c r="N2598" s="530">
        <v>1102176.7937740481</v>
      </c>
      <c r="O2598" s="537">
        <v>1118603.5259052643</v>
      </c>
    </row>
    <row r="2599" spans="1:15">
      <c r="A2599" s="227">
        <v>2596</v>
      </c>
      <c r="B2599" s="530">
        <v>1067992.2297276168</v>
      </c>
      <c r="C2599" s="530">
        <v>1052963.1053937054</v>
      </c>
      <c r="D2599" s="531">
        <v>1110928.0001528093</v>
      </c>
      <c r="J2599" s="659">
        <v>1050418.058146432</v>
      </c>
      <c r="K2599" s="296"/>
      <c r="L2599" s="296"/>
      <c r="M2599" s="536">
        <v>1026025.7821125028</v>
      </c>
      <c r="N2599" s="530">
        <v>1065478.8403212514</v>
      </c>
      <c r="O2599" s="537">
        <v>1121430.5895557501</v>
      </c>
    </row>
    <row r="2600" spans="1:15">
      <c r="A2600" s="227">
        <v>2597</v>
      </c>
      <c r="B2600" s="530">
        <v>1054644.1845938202</v>
      </c>
      <c r="C2600" s="530">
        <v>1052077.1163968495</v>
      </c>
      <c r="D2600" s="531">
        <v>1090122.0911319882</v>
      </c>
      <c r="J2600" s="659">
        <v>1037070.0130126355</v>
      </c>
      <c r="K2600" s="296"/>
      <c r="L2600" s="296"/>
      <c r="M2600" s="536">
        <v>1036740.6506977192</v>
      </c>
      <c r="N2600" s="530">
        <v>1064592.8513243955</v>
      </c>
      <c r="O2600" s="537">
        <v>1100624.680534929</v>
      </c>
    </row>
    <row r="2601" spans="1:15">
      <c r="A2601" s="227">
        <v>2598</v>
      </c>
      <c r="B2601" s="530">
        <v>1079451.5356756838</v>
      </c>
      <c r="C2601" s="530">
        <v>1087940.4917537358</v>
      </c>
      <c r="D2601" s="531">
        <v>1115270.0176603452</v>
      </c>
      <c r="J2601" s="659">
        <v>1061877.364094499</v>
      </c>
      <c r="K2601" s="296"/>
      <c r="L2601" s="296"/>
      <c r="M2601" s="536">
        <v>1044326.602414111</v>
      </c>
      <c r="N2601" s="530">
        <v>1100456.2266812818</v>
      </c>
      <c r="O2601" s="537">
        <v>1125772.607063286</v>
      </c>
    </row>
    <row r="2602" spans="1:15">
      <c r="A2602" s="227">
        <v>2599</v>
      </c>
      <c r="B2602" s="530">
        <v>1067136.4867870891</v>
      </c>
      <c r="C2602" s="530">
        <v>1074492.5542781388</v>
      </c>
      <c r="D2602" s="531">
        <v>1103764.3330909994</v>
      </c>
      <c r="J2602" s="659">
        <v>1049562.3152059044</v>
      </c>
      <c r="K2602" s="296"/>
      <c r="L2602" s="296"/>
      <c r="M2602" s="536">
        <v>1061124.35364031</v>
      </c>
      <c r="N2602" s="530">
        <v>1087008.2892056848</v>
      </c>
      <c r="O2602" s="537">
        <v>1114266.9224939402</v>
      </c>
    </row>
    <row r="2603" spans="1:15">
      <c r="A2603" s="227">
        <v>2600</v>
      </c>
      <c r="B2603" s="530">
        <v>1049183.1079951939</v>
      </c>
      <c r="C2603" s="530">
        <v>1090920.4282881154</v>
      </c>
      <c r="D2603" s="531">
        <v>1101419.3341954616</v>
      </c>
      <c r="J2603" s="659">
        <v>1031608.9364140091</v>
      </c>
      <c r="K2603" s="296"/>
      <c r="L2603" s="296"/>
      <c r="M2603" s="536">
        <v>1056913.3200154258</v>
      </c>
      <c r="N2603" s="530">
        <v>1103436.1632156614</v>
      </c>
      <c r="O2603" s="537">
        <v>1111921.9235984024</v>
      </c>
    </row>
    <row r="2604" spans="1:15">
      <c r="A2604" s="227">
        <v>2601</v>
      </c>
      <c r="B2604" s="530">
        <v>1044752.2623161509</v>
      </c>
      <c r="C2604" s="530">
        <v>1074695.3493798096</v>
      </c>
      <c r="D2604" s="531">
        <v>1113922.8467212084</v>
      </c>
      <c r="J2604" s="659">
        <v>1027178.0907349662</v>
      </c>
      <c r="K2604" s="296"/>
      <c r="L2604" s="296"/>
      <c r="M2604" s="536">
        <v>1062601.0547863091</v>
      </c>
      <c r="N2604" s="530">
        <v>1087211.0843073556</v>
      </c>
      <c r="O2604" s="537">
        <v>1124425.4361241492</v>
      </c>
    </row>
    <row r="2605" spans="1:15">
      <c r="A2605" s="227">
        <v>2602</v>
      </c>
      <c r="B2605" s="530">
        <v>1045364.8842942353</v>
      </c>
      <c r="C2605" s="530">
        <v>1116081.9936408657</v>
      </c>
      <c r="D2605" s="531">
        <v>1098764.3168842485</v>
      </c>
      <c r="J2605" s="659">
        <v>1027790.7127130505</v>
      </c>
      <c r="K2605" s="296"/>
      <c r="L2605" s="296"/>
      <c r="M2605" s="536">
        <v>1044241.3104372681</v>
      </c>
      <c r="N2605" s="530">
        <v>1128597.7285684117</v>
      </c>
      <c r="O2605" s="537">
        <v>1109266.9062871893</v>
      </c>
    </row>
    <row r="2606" spans="1:15">
      <c r="A2606" s="227">
        <v>2603</v>
      </c>
      <c r="B2606" s="530">
        <v>1067464.2300114634</v>
      </c>
      <c r="C2606" s="530">
        <v>1070802.0061209837</v>
      </c>
      <c r="D2606" s="531">
        <v>1079560.5011452092</v>
      </c>
      <c r="J2606" s="659">
        <v>1049890.0584302787</v>
      </c>
      <c r="K2606" s="296"/>
      <c r="L2606" s="296"/>
      <c r="M2606" s="536">
        <v>1029168.1531976563</v>
      </c>
      <c r="N2606" s="530">
        <v>1083317.7410485297</v>
      </c>
      <c r="O2606" s="537">
        <v>1090063.09054815</v>
      </c>
    </row>
    <row r="2607" spans="1:15">
      <c r="A2607" s="227">
        <v>2604</v>
      </c>
      <c r="B2607" s="530">
        <v>1058111.7063673958</v>
      </c>
      <c r="C2607" s="530">
        <v>1101845.5437516642</v>
      </c>
      <c r="D2607" s="531">
        <v>1130324.7029927392</v>
      </c>
      <c r="J2607" s="659">
        <v>1158893.8873222906</v>
      </c>
      <c r="K2607" s="296"/>
      <c r="L2607" s="296"/>
      <c r="M2607" s="536">
        <v>1035472.9019185657</v>
      </c>
      <c r="N2607" s="530">
        <v>1114361.2786792102</v>
      </c>
      <c r="O2607" s="537">
        <v>1140827.29239568</v>
      </c>
    </row>
    <row r="2608" spans="1:15">
      <c r="A2608" s="227">
        <v>2605</v>
      </c>
      <c r="B2608" s="530">
        <v>1049174.330545713</v>
      </c>
      <c r="C2608" s="530">
        <v>1061111.6301530537</v>
      </c>
      <c r="D2608" s="531">
        <v>1123732.8250940815</v>
      </c>
      <c r="J2608" s="659">
        <v>1031600.1589645282</v>
      </c>
      <c r="K2608" s="296"/>
      <c r="L2608" s="296"/>
      <c r="M2608" s="536">
        <v>1043423.0836011036</v>
      </c>
      <c r="N2608" s="530">
        <v>1073627.3650805997</v>
      </c>
      <c r="O2608" s="537">
        <v>1134235.4144970223</v>
      </c>
    </row>
    <row r="2609" spans="1:15">
      <c r="A2609" s="227">
        <v>2606</v>
      </c>
      <c r="B2609" s="530">
        <v>1048495.8618487811</v>
      </c>
      <c r="C2609" s="530">
        <v>1072462.4913595221</v>
      </c>
      <c r="D2609" s="531">
        <v>1119447.7473476718</v>
      </c>
      <c r="J2609" s="659">
        <v>1030921.6902675964</v>
      </c>
      <c r="K2609" s="296"/>
      <c r="L2609" s="296"/>
      <c r="M2609" s="536">
        <v>1037968.9786264135</v>
      </c>
      <c r="N2609" s="530">
        <v>1084978.2262870681</v>
      </c>
      <c r="O2609" s="537">
        <v>1129950.3367506126</v>
      </c>
    </row>
    <row r="2610" spans="1:15">
      <c r="A2610" s="227">
        <v>2607</v>
      </c>
      <c r="B2610" s="530">
        <v>1073082.5380753872</v>
      </c>
      <c r="C2610" s="530">
        <v>1110030.8651304101</v>
      </c>
      <c r="D2610" s="531">
        <v>1089608.3538476422</v>
      </c>
      <c r="J2610" s="659">
        <v>1055508.3664942025</v>
      </c>
      <c r="K2610" s="296"/>
      <c r="L2610" s="296"/>
      <c r="M2610" s="536">
        <v>1053000.7907291083</v>
      </c>
      <c r="N2610" s="530">
        <v>1122546.6000579561</v>
      </c>
      <c r="O2610" s="537">
        <v>1100110.943250583</v>
      </c>
    </row>
    <row r="2611" spans="1:15">
      <c r="A2611" s="227">
        <v>2608</v>
      </c>
      <c r="B2611" s="530">
        <v>1052004.0791258947</v>
      </c>
      <c r="C2611" s="530">
        <v>1082452.4581097791</v>
      </c>
      <c r="D2611" s="531">
        <v>1121254.0137998974</v>
      </c>
      <c r="J2611" s="659">
        <v>1034429.9075447099</v>
      </c>
      <c r="K2611" s="296"/>
      <c r="L2611" s="296"/>
      <c r="M2611" s="536">
        <v>1049075.1682990766</v>
      </c>
      <c r="N2611" s="530">
        <v>1094968.1930373251</v>
      </c>
      <c r="O2611" s="537">
        <v>1131756.6032028382</v>
      </c>
    </row>
    <row r="2612" spans="1:15">
      <c r="A2612" s="227">
        <v>2609</v>
      </c>
      <c r="B2612" s="530">
        <v>1056746.294262588</v>
      </c>
      <c r="C2612" s="530">
        <v>1075041.1785082899</v>
      </c>
      <c r="D2612" s="531">
        <v>1095143.4910030337</v>
      </c>
      <c r="J2612" s="659">
        <v>1039172.1226814033</v>
      </c>
      <c r="K2612" s="296"/>
      <c r="L2612" s="296"/>
      <c r="M2612" s="536">
        <v>1045664.9748366236</v>
      </c>
      <c r="N2612" s="530">
        <v>1087556.9134358359</v>
      </c>
      <c r="O2612" s="537">
        <v>1105646.0804059745</v>
      </c>
    </row>
    <row r="2613" spans="1:15">
      <c r="A2613" s="227">
        <v>2610</v>
      </c>
      <c r="B2613" s="530">
        <v>1034867.0777756631</v>
      </c>
      <c r="C2613" s="530">
        <v>1075812.1899647303</v>
      </c>
      <c r="D2613" s="531">
        <v>1111249.0526085473</v>
      </c>
      <c r="J2613" s="659">
        <v>1017292.9061944784</v>
      </c>
      <c r="K2613" s="296"/>
      <c r="L2613" s="296"/>
      <c r="M2613" s="536">
        <v>1064091.4866605205</v>
      </c>
      <c r="N2613" s="530">
        <v>1088327.9248922763</v>
      </c>
      <c r="O2613" s="537">
        <v>1121751.6420114881</v>
      </c>
    </row>
    <row r="2614" spans="1:15">
      <c r="A2614" s="227">
        <v>2611</v>
      </c>
      <c r="B2614" s="530">
        <v>1080793.9264824241</v>
      </c>
      <c r="C2614" s="530">
        <v>1093523.7589116858</v>
      </c>
      <c r="D2614" s="531">
        <v>1086718.6823172509</v>
      </c>
      <c r="J2614" s="659">
        <v>1063219.7549012394</v>
      </c>
      <c r="K2614" s="296"/>
      <c r="L2614" s="296"/>
      <c r="M2614" s="536">
        <v>1061046.6143104562</v>
      </c>
      <c r="N2614" s="530">
        <v>1106039.4938392318</v>
      </c>
      <c r="O2614" s="537">
        <v>1097221.2717201917</v>
      </c>
    </row>
    <row r="2615" spans="1:15">
      <c r="A2615" s="227">
        <v>2612</v>
      </c>
      <c r="B2615" s="530">
        <v>1061960.8002115877</v>
      </c>
      <c r="C2615" s="530">
        <v>1052591.4235242051</v>
      </c>
      <c r="D2615" s="531">
        <v>1093674.4719738467</v>
      </c>
      <c r="J2615" s="659">
        <v>1044386.628630403</v>
      </c>
      <c r="K2615" s="296"/>
      <c r="L2615" s="296"/>
      <c r="M2615" s="536">
        <v>1027768.0889592664</v>
      </c>
      <c r="N2615" s="530">
        <v>1065107.1584517511</v>
      </c>
      <c r="O2615" s="537">
        <v>1104177.0613767875</v>
      </c>
    </row>
    <row r="2616" spans="1:15">
      <c r="A2616" s="227">
        <v>2613</v>
      </c>
      <c r="B2616" s="530">
        <v>1069650.771308379</v>
      </c>
      <c r="C2616" s="530">
        <v>1065048.8247529718</v>
      </c>
      <c r="D2616" s="531">
        <v>1091746.2439464086</v>
      </c>
      <c r="J2616" s="659">
        <v>1052076.5997271943</v>
      </c>
      <c r="K2616" s="296"/>
      <c r="L2616" s="296"/>
      <c r="M2616" s="536">
        <v>1051527.5132635166</v>
      </c>
      <c r="N2616" s="530">
        <v>1077564.5596805178</v>
      </c>
      <c r="O2616" s="537">
        <v>1102248.8333493494</v>
      </c>
    </row>
    <row r="2617" spans="1:15">
      <c r="A2617" s="227">
        <v>2614</v>
      </c>
      <c r="B2617" s="530">
        <v>1047821.1557614434</v>
      </c>
      <c r="C2617" s="530">
        <v>1069059.4864023614</v>
      </c>
      <c r="D2617" s="531">
        <v>1114590.2332427499</v>
      </c>
      <c r="J2617" s="659">
        <v>1030246.9841802587</v>
      </c>
      <c r="K2617" s="296"/>
      <c r="L2617" s="296"/>
      <c r="M2617" s="536">
        <v>1055374.6318296478</v>
      </c>
      <c r="N2617" s="530">
        <v>1081575.2213299074</v>
      </c>
      <c r="O2617" s="537">
        <v>1125092.8226456908</v>
      </c>
    </row>
    <row r="2618" spans="1:15">
      <c r="A2618" s="227">
        <v>2615</v>
      </c>
      <c r="B2618" s="530">
        <v>1057268.851290209</v>
      </c>
      <c r="C2618" s="530">
        <v>1083417.4662743886</v>
      </c>
      <c r="D2618" s="531">
        <v>1100000.5294250201</v>
      </c>
      <c r="J2618" s="659">
        <v>1039694.6797090243</v>
      </c>
      <c r="K2618" s="296"/>
      <c r="L2618" s="296"/>
      <c r="M2618" s="536">
        <v>1040247.9392391953</v>
      </c>
      <c r="N2618" s="530">
        <v>1095933.2012019346</v>
      </c>
      <c r="O2618" s="537">
        <v>1110503.1188279609</v>
      </c>
    </row>
    <row r="2619" spans="1:15">
      <c r="A2619" s="227">
        <v>2616</v>
      </c>
      <c r="B2619" s="530">
        <v>1062925.1394304733</v>
      </c>
      <c r="C2619" s="530">
        <v>1070028.0855421182</v>
      </c>
      <c r="D2619" s="531">
        <v>1097125.6451008352</v>
      </c>
      <c r="J2619" s="659">
        <v>1045350.9678492886</v>
      </c>
      <c r="K2619" s="296"/>
      <c r="L2619" s="296"/>
      <c r="M2619" s="536">
        <v>1048661.199709608</v>
      </c>
      <c r="N2619" s="530">
        <v>1082543.8204696642</v>
      </c>
      <c r="O2619" s="537">
        <v>1107628.2345037761</v>
      </c>
    </row>
    <row r="2620" spans="1:15">
      <c r="A2620" s="227">
        <v>2617</v>
      </c>
      <c r="B2620" s="530">
        <v>1074792.9031500763</v>
      </c>
      <c r="C2620" s="530">
        <v>1059972.6259067766</v>
      </c>
      <c r="D2620" s="531">
        <v>1090044.747674789</v>
      </c>
      <c r="J2620" s="659">
        <v>1057218.7315688916</v>
      </c>
      <c r="K2620" s="296"/>
      <c r="L2620" s="296"/>
      <c r="M2620" s="536">
        <v>1041546.5026675246</v>
      </c>
      <c r="N2620" s="530">
        <v>1072488.3608343226</v>
      </c>
      <c r="O2620" s="537">
        <v>1100547.3370777299</v>
      </c>
    </row>
    <row r="2621" spans="1:15">
      <c r="A2621" s="227">
        <v>2618</v>
      </c>
      <c r="B2621" s="530">
        <v>1058111.7063673958</v>
      </c>
      <c r="C2621" s="530">
        <v>1074327.1449198658</v>
      </c>
      <c r="D2621" s="531">
        <v>1104468.0948780864</v>
      </c>
      <c r="J2621" s="659">
        <v>1063786.5869641968</v>
      </c>
      <c r="K2621" s="296"/>
      <c r="L2621" s="296"/>
      <c r="M2621" s="536">
        <v>1034851.6579563528</v>
      </c>
      <c r="N2621" s="530">
        <v>1086842.8798474118</v>
      </c>
      <c r="O2621" s="537">
        <v>1114970.6842810272</v>
      </c>
    </row>
    <row r="2622" spans="1:15">
      <c r="A2622" s="227">
        <v>2619</v>
      </c>
      <c r="B2622" s="530">
        <v>1065974.6599544308</v>
      </c>
      <c r="C2622" s="530">
        <v>1082406.6233078935</v>
      </c>
      <c r="D2622" s="531">
        <v>1096811.1286809307</v>
      </c>
      <c r="J2622" s="659">
        <v>1048400.488373246</v>
      </c>
      <c r="K2622" s="296"/>
      <c r="L2622" s="296"/>
      <c r="M2622" s="536">
        <v>1041622.2049595411</v>
      </c>
      <c r="N2622" s="530">
        <v>1094922.3582354395</v>
      </c>
      <c r="O2622" s="537">
        <v>1107313.7180838715</v>
      </c>
    </row>
    <row r="2623" spans="1:15">
      <c r="A2623" s="227">
        <v>2620</v>
      </c>
      <c r="B2623" s="530">
        <v>1061651.7962332428</v>
      </c>
      <c r="C2623" s="530">
        <v>1070256.5258036845</v>
      </c>
      <c r="D2623" s="531">
        <v>1114197.3026954369</v>
      </c>
      <c r="J2623" s="659">
        <v>1044077.6246520581</v>
      </c>
      <c r="K2623" s="296"/>
      <c r="L2623" s="296"/>
      <c r="M2623" s="536">
        <v>1040137.4886735257</v>
      </c>
      <c r="N2623" s="530">
        <v>1082772.2607312305</v>
      </c>
      <c r="O2623" s="537">
        <v>1124699.8920983777</v>
      </c>
    </row>
    <row r="2624" spans="1:15">
      <c r="A2624" s="227">
        <v>2621</v>
      </c>
      <c r="B2624" s="530">
        <v>1067988.8824591138</v>
      </c>
      <c r="C2624" s="530">
        <v>1064670.0930329703</v>
      </c>
      <c r="D2624" s="531">
        <v>1130592.8688805865</v>
      </c>
      <c r="J2624" s="659">
        <v>1050414.7108779291</v>
      </c>
      <c r="K2624" s="296"/>
      <c r="L2624" s="296"/>
      <c r="M2624" s="536">
        <v>1050205.2671843288</v>
      </c>
      <c r="N2624" s="530">
        <v>1077185.8279605163</v>
      </c>
      <c r="O2624" s="537">
        <v>1141095.4582835273</v>
      </c>
    </row>
    <row r="2625" spans="1:15">
      <c r="A2625" s="227">
        <v>2622</v>
      </c>
      <c r="B2625" s="530">
        <v>1067438.3587260251</v>
      </c>
      <c r="C2625" s="530">
        <v>1055588.3277170556</v>
      </c>
      <c r="D2625" s="531">
        <v>1099664.7042685172</v>
      </c>
      <c r="J2625" s="659">
        <v>1049864.1871448404</v>
      </c>
      <c r="K2625" s="296"/>
      <c r="L2625" s="296"/>
      <c r="M2625" s="536">
        <v>1046991.373625959</v>
      </c>
      <c r="N2625" s="530">
        <v>1068104.0626446016</v>
      </c>
      <c r="O2625" s="537">
        <v>1110167.293671458</v>
      </c>
    </row>
    <row r="2626" spans="1:15">
      <c r="A2626" s="227">
        <v>2623</v>
      </c>
      <c r="B2626" s="530">
        <v>1058111.7063673958</v>
      </c>
      <c r="C2626" s="530">
        <v>1081756.3715675287</v>
      </c>
      <c r="D2626" s="531">
        <v>1120016.0774241709</v>
      </c>
      <c r="J2626" s="659">
        <v>1065477.6047163287</v>
      </c>
      <c r="K2626" s="296"/>
      <c r="L2626" s="296"/>
      <c r="M2626" s="536">
        <v>1039534.1502253882</v>
      </c>
      <c r="N2626" s="530">
        <v>1094272.1064950747</v>
      </c>
      <c r="O2626" s="537">
        <v>1130518.6668271117</v>
      </c>
    </row>
    <row r="2627" spans="1:15">
      <c r="A2627" s="227">
        <v>2624</v>
      </c>
      <c r="B2627" s="530">
        <v>1043963.6982045746</v>
      </c>
      <c r="C2627" s="530">
        <v>1066141.9385533428</v>
      </c>
      <c r="D2627" s="531">
        <v>1120475.0367241786</v>
      </c>
      <c r="J2627" s="659">
        <v>1026389.5266233899</v>
      </c>
      <c r="K2627" s="296"/>
      <c r="L2627" s="296"/>
      <c r="M2627" s="536">
        <v>1028319.388038832</v>
      </c>
      <c r="N2627" s="530">
        <v>1078657.6734808888</v>
      </c>
      <c r="O2627" s="537">
        <v>1130977.6261271194</v>
      </c>
    </row>
    <row r="2628" spans="1:15">
      <c r="A2628" s="227">
        <v>2625</v>
      </c>
      <c r="B2628" s="530">
        <v>1048476.3677801458</v>
      </c>
      <c r="C2628" s="530">
        <v>1073524.4314672269</v>
      </c>
      <c r="D2628" s="531">
        <v>1109343.379679769</v>
      </c>
      <c r="J2628" s="659">
        <v>1030902.1961989611</v>
      </c>
      <c r="K2628" s="296"/>
      <c r="L2628" s="296"/>
      <c r="M2628" s="536">
        <v>1031723.0248661698</v>
      </c>
      <c r="N2628" s="530">
        <v>1086040.1663947729</v>
      </c>
      <c r="O2628" s="537">
        <v>1119845.9690827099</v>
      </c>
    </row>
    <row r="2629" spans="1:15">
      <c r="A2629" s="227">
        <v>2626</v>
      </c>
      <c r="B2629" s="530">
        <v>1076432.8978235133</v>
      </c>
      <c r="C2629" s="530">
        <v>1070177.0324919899</v>
      </c>
      <c r="D2629" s="531">
        <v>1095933.2073419001</v>
      </c>
      <c r="J2629" s="659">
        <v>1058858.7262423285</v>
      </c>
      <c r="K2629" s="296"/>
      <c r="L2629" s="296"/>
      <c r="M2629" s="536">
        <v>1054095.1861646753</v>
      </c>
      <c r="N2629" s="530">
        <v>1082692.7674195359</v>
      </c>
      <c r="O2629" s="537">
        <v>1106435.7967448409</v>
      </c>
    </row>
    <row r="2630" spans="1:15">
      <c r="A2630" s="227">
        <v>2627</v>
      </c>
      <c r="B2630" s="530">
        <v>1050715.1077681514</v>
      </c>
      <c r="C2630" s="530">
        <v>1064940.3615413539</v>
      </c>
      <c r="D2630" s="531">
        <v>1094655.6335525282</v>
      </c>
      <c r="J2630" s="659">
        <v>1033140.9361869667</v>
      </c>
      <c r="K2630" s="296"/>
      <c r="L2630" s="296"/>
      <c r="M2630" s="536">
        <v>1059428.2901182671</v>
      </c>
      <c r="N2630" s="530">
        <v>1077456.0964688999</v>
      </c>
      <c r="O2630" s="537">
        <v>1105158.222955469</v>
      </c>
    </row>
    <row r="2631" spans="1:15">
      <c r="A2631" s="227">
        <v>2628</v>
      </c>
      <c r="B2631" s="530">
        <v>1069592.5799336166</v>
      </c>
      <c r="C2631" s="530">
        <v>1061440.0176316996</v>
      </c>
      <c r="D2631" s="531">
        <v>1104346.1915692326</v>
      </c>
      <c r="J2631" s="659">
        <v>1052018.4083524318</v>
      </c>
      <c r="K2631" s="296"/>
      <c r="L2631" s="296"/>
      <c r="M2631" s="536">
        <v>1024485.0905402751</v>
      </c>
      <c r="N2631" s="530">
        <v>1073955.7525592456</v>
      </c>
      <c r="O2631" s="537">
        <v>1114848.7809721734</v>
      </c>
    </row>
    <row r="2632" spans="1:15">
      <c r="A2632" s="227">
        <v>2629</v>
      </c>
      <c r="B2632" s="530">
        <v>1046927.067226182</v>
      </c>
      <c r="C2632" s="530">
        <v>1087619.7901331396</v>
      </c>
      <c r="D2632" s="531">
        <v>1094488.237222604</v>
      </c>
      <c r="J2632" s="659">
        <v>1029352.8956449972</v>
      </c>
      <c r="K2632" s="296"/>
      <c r="L2632" s="296"/>
      <c r="M2632" s="536">
        <v>1041934.3555876423</v>
      </c>
      <c r="N2632" s="530">
        <v>1100135.5250606856</v>
      </c>
      <c r="O2632" s="537">
        <v>1104990.8266255448</v>
      </c>
    </row>
    <row r="2633" spans="1:15">
      <c r="A2633" s="227">
        <v>2630</v>
      </c>
      <c r="B2633" s="530">
        <v>1054966.0539802772</v>
      </c>
      <c r="C2633" s="530">
        <v>1053055.7132902006</v>
      </c>
      <c r="D2633" s="531">
        <v>1106104.460520548</v>
      </c>
      <c r="J2633" s="659">
        <v>1037391.8823990924</v>
      </c>
      <c r="K2633" s="296"/>
      <c r="L2633" s="296"/>
      <c r="M2633" s="536">
        <v>1042380.4837486015</v>
      </c>
      <c r="N2633" s="530">
        <v>1065571.4482177466</v>
      </c>
      <c r="O2633" s="537">
        <v>1116607.0499234889</v>
      </c>
    </row>
    <row r="2634" spans="1:15">
      <c r="A2634" s="227">
        <v>2631</v>
      </c>
      <c r="B2634" s="530">
        <v>1044219.3583875565</v>
      </c>
      <c r="C2634" s="530">
        <v>1075336.6688611906</v>
      </c>
      <c r="D2634" s="531">
        <v>1098278.4912466507</v>
      </c>
      <c r="J2634" s="659">
        <v>1026645.1868063718</v>
      </c>
      <c r="K2634" s="296"/>
      <c r="L2634" s="296"/>
      <c r="M2634" s="536">
        <v>1043411.63598426</v>
      </c>
      <c r="N2634" s="530">
        <v>1087852.4037887366</v>
      </c>
      <c r="O2634" s="537">
        <v>1108781.0806495915</v>
      </c>
    </row>
    <row r="2635" spans="1:15">
      <c r="A2635" s="227">
        <v>2632</v>
      </c>
      <c r="B2635" s="530">
        <v>1051391.1110474076</v>
      </c>
      <c r="C2635" s="530">
        <v>1066558.7754640905</v>
      </c>
      <c r="D2635" s="531">
        <v>1092811.8362142784</v>
      </c>
      <c r="J2635" s="659">
        <v>1033816.9394662229</v>
      </c>
      <c r="K2635" s="296"/>
      <c r="L2635" s="296"/>
      <c r="M2635" s="536">
        <v>1030820.9055482516</v>
      </c>
      <c r="N2635" s="530">
        <v>1079074.5103916365</v>
      </c>
      <c r="O2635" s="537">
        <v>1103314.4256172192</v>
      </c>
    </row>
    <row r="2636" spans="1:15">
      <c r="A2636" s="227">
        <v>2633</v>
      </c>
      <c r="B2636" s="530">
        <v>1056261.1048613901</v>
      </c>
      <c r="C2636" s="530">
        <v>1077212.0483912088</v>
      </c>
      <c r="D2636" s="531">
        <v>1099603.3945119637</v>
      </c>
      <c r="J2636" s="659">
        <v>1038686.9332802054</v>
      </c>
      <c r="K2636" s="296"/>
      <c r="L2636" s="296"/>
      <c r="M2636" s="536">
        <v>1027291.6215278755</v>
      </c>
      <c r="N2636" s="530">
        <v>1089727.7833187548</v>
      </c>
      <c r="O2636" s="537">
        <v>1110105.9839149045</v>
      </c>
    </row>
    <row r="2637" spans="1:15">
      <c r="A2637" s="227">
        <v>2634</v>
      </c>
      <c r="B2637" s="530">
        <v>1059695.0000279469</v>
      </c>
      <c r="C2637" s="530">
        <v>1086406.4105092036</v>
      </c>
      <c r="D2637" s="531">
        <v>1093121.6406651381</v>
      </c>
      <c r="J2637" s="659">
        <v>1042120.8284467622</v>
      </c>
      <c r="K2637" s="296"/>
      <c r="L2637" s="296"/>
      <c r="M2637" s="536">
        <v>1027431.0220057999</v>
      </c>
      <c r="N2637" s="530">
        <v>1098922.1454367496</v>
      </c>
      <c r="O2637" s="537">
        <v>1103624.230068079</v>
      </c>
    </row>
    <row r="2638" spans="1:15">
      <c r="A2638" s="227">
        <v>2635</v>
      </c>
      <c r="B2638" s="530">
        <v>1070520.2749107834</v>
      </c>
      <c r="C2638" s="530">
        <v>1071088.3030604317</v>
      </c>
      <c r="D2638" s="531">
        <v>1108095.3976809306</v>
      </c>
      <c r="J2638" s="659">
        <v>1052946.1033295987</v>
      </c>
      <c r="K2638" s="296"/>
      <c r="L2638" s="296"/>
      <c r="M2638" s="536">
        <v>1049971.6114299037</v>
      </c>
      <c r="N2638" s="530">
        <v>1083604.0379879777</v>
      </c>
      <c r="O2638" s="537">
        <v>1118597.9870838714</v>
      </c>
    </row>
    <row r="2639" spans="1:15">
      <c r="A2639" s="227">
        <v>2636</v>
      </c>
      <c r="B2639" s="530">
        <v>1058111.7063673958</v>
      </c>
      <c r="C2639" s="530">
        <v>1084845.6858703056</v>
      </c>
      <c r="D2639" s="531">
        <v>1130680.3854496558</v>
      </c>
      <c r="J2639" s="659">
        <v>1063928.6501287844</v>
      </c>
      <c r="K2639" s="296"/>
      <c r="L2639" s="296"/>
      <c r="M2639" s="536">
        <v>1058437.9561997144</v>
      </c>
      <c r="N2639" s="530">
        <v>1097361.4207978516</v>
      </c>
      <c r="O2639" s="537">
        <v>1141182.9748525966</v>
      </c>
    </row>
    <row r="2640" spans="1:15">
      <c r="A2640" s="227">
        <v>2637</v>
      </c>
      <c r="B2640" s="530">
        <v>1058111.7063673958</v>
      </c>
      <c r="C2640" s="530">
        <v>1079564.3557527752</v>
      </c>
      <c r="D2640" s="531">
        <v>1089869.3542784438</v>
      </c>
      <c r="J2640" s="659">
        <v>1153063.8403634529</v>
      </c>
      <c r="K2640" s="296"/>
      <c r="L2640" s="296"/>
      <c r="M2640" s="536">
        <v>1036924.0127299734</v>
      </c>
      <c r="N2640" s="530">
        <v>1092080.0906803212</v>
      </c>
      <c r="O2640" s="537">
        <v>1100371.9436813847</v>
      </c>
    </row>
    <row r="2641" spans="1:15">
      <c r="A2641" s="227">
        <v>2638</v>
      </c>
      <c r="B2641" s="530">
        <v>1059351.1390419514</v>
      </c>
      <c r="C2641" s="530">
        <v>1075408.3536296287</v>
      </c>
      <c r="D2641" s="531">
        <v>1090015.109905204</v>
      </c>
      <c r="J2641" s="659">
        <v>1041776.9674607667</v>
      </c>
      <c r="K2641" s="296"/>
      <c r="L2641" s="296"/>
      <c r="M2641" s="536">
        <v>1060754.6492981021</v>
      </c>
      <c r="N2641" s="530">
        <v>1087924.0885571747</v>
      </c>
      <c r="O2641" s="537">
        <v>1100517.6993081449</v>
      </c>
    </row>
    <row r="2642" spans="1:15">
      <c r="A2642" s="227">
        <v>2639</v>
      </c>
      <c r="B2642" s="530">
        <v>1058371.3237408835</v>
      </c>
      <c r="C2642" s="530">
        <v>1074226.1529064286</v>
      </c>
      <c r="D2642" s="531">
        <v>1105904.7856034567</v>
      </c>
      <c r="J2642" s="659">
        <v>1040797.1521596988</v>
      </c>
      <c r="K2642" s="296"/>
      <c r="L2642" s="296"/>
      <c r="M2642" s="536">
        <v>1041841.6301647684</v>
      </c>
      <c r="N2642" s="530">
        <v>1086741.8878339746</v>
      </c>
      <c r="O2642" s="537">
        <v>1116407.3750063975</v>
      </c>
    </row>
    <row r="2643" spans="1:15">
      <c r="A2643" s="227">
        <v>2640</v>
      </c>
      <c r="B2643" s="530">
        <v>1052209.4832791288</v>
      </c>
      <c r="C2643" s="530">
        <v>1066602.8764109157</v>
      </c>
      <c r="D2643" s="531">
        <v>1102466.2018473695</v>
      </c>
      <c r="J2643" s="659">
        <v>1034635.3116979441</v>
      </c>
      <c r="K2643" s="296"/>
      <c r="L2643" s="296"/>
      <c r="M2643" s="536">
        <v>1038929.693737847</v>
      </c>
      <c r="N2643" s="530">
        <v>1079118.6113384617</v>
      </c>
      <c r="O2643" s="537">
        <v>1112968.7912503104</v>
      </c>
    </row>
    <row r="2644" spans="1:15">
      <c r="A2644" s="227">
        <v>2641</v>
      </c>
      <c r="B2644" s="530">
        <v>1063393.3389956045</v>
      </c>
      <c r="C2644" s="530">
        <v>1078492.5948151313</v>
      </c>
      <c r="D2644" s="531">
        <v>1116497.6147876487</v>
      </c>
      <c r="J2644" s="659">
        <v>1045819.1674144198</v>
      </c>
      <c r="K2644" s="296"/>
      <c r="L2644" s="296"/>
      <c r="M2644" s="536">
        <v>1034151.8936525491</v>
      </c>
      <c r="N2644" s="530">
        <v>1091008.3297426773</v>
      </c>
      <c r="O2644" s="537">
        <v>1127000.2041905895</v>
      </c>
    </row>
    <row r="2645" spans="1:15">
      <c r="A2645" s="227">
        <v>2642</v>
      </c>
      <c r="B2645" s="530">
        <v>1047939.1893879183</v>
      </c>
      <c r="C2645" s="530">
        <v>1069864.4459105246</v>
      </c>
      <c r="D2645" s="531">
        <v>1102064.5714049225</v>
      </c>
      <c r="J2645" s="659">
        <v>1030365.0178067336</v>
      </c>
      <c r="K2645" s="296"/>
      <c r="L2645" s="296"/>
      <c r="M2645" s="536">
        <v>1051404.8129502886</v>
      </c>
      <c r="N2645" s="530">
        <v>1082380.1808380706</v>
      </c>
      <c r="O2645" s="537">
        <v>1112567.1608078633</v>
      </c>
    </row>
    <row r="2646" spans="1:15">
      <c r="A2646" s="227">
        <v>2643</v>
      </c>
      <c r="B2646" s="530">
        <v>1050892.15758846</v>
      </c>
      <c r="C2646" s="530">
        <v>1072514.1897543266</v>
      </c>
      <c r="D2646" s="531">
        <v>1104075.8480698161</v>
      </c>
      <c r="J2646" s="659">
        <v>1033317.9860072753</v>
      </c>
      <c r="K2646" s="296"/>
      <c r="L2646" s="296"/>
      <c r="M2646" s="536">
        <v>1048910.9012412142</v>
      </c>
      <c r="N2646" s="530">
        <v>1085029.9246818726</v>
      </c>
      <c r="O2646" s="537">
        <v>1114578.437472757</v>
      </c>
    </row>
    <row r="2647" spans="1:15">
      <c r="A2647" s="227">
        <v>2644</v>
      </c>
      <c r="B2647" s="530">
        <v>1049355.9094695002</v>
      </c>
      <c r="C2647" s="530">
        <v>1067068.1873057312</v>
      </c>
      <c r="D2647" s="531">
        <v>1125370.1080442513</v>
      </c>
      <c r="J2647" s="659">
        <v>1031781.7378883156</v>
      </c>
      <c r="K2647" s="296"/>
      <c r="L2647" s="296"/>
      <c r="M2647" s="536">
        <v>1021050.9717517899</v>
      </c>
      <c r="N2647" s="530">
        <v>1079583.9222332772</v>
      </c>
      <c r="O2647" s="537">
        <v>1135872.6974471922</v>
      </c>
    </row>
    <row r="2648" spans="1:15">
      <c r="A2648" s="227">
        <v>2645</v>
      </c>
      <c r="B2648" s="530">
        <v>1061197.5660175488</v>
      </c>
      <c r="C2648" s="530">
        <v>1102222.8331568327</v>
      </c>
      <c r="D2648" s="531">
        <v>1090666.4805910741</v>
      </c>
      <c r="J2648" s="659">
        <v>1043623.3944363641</v>
      </c>
      <c r="K2648" s="296"/>
      <c r="L2648" s="296"/>
      <c r="M2648" s="536">
        <v>1044878.5363695571</v>
      </c>
      <c r="N2648" s="530">
        <v>1114738.5680843787</v>
      </c>
      <c r="O2648" s="537">
        <v>1101169.0699940149</v>
      </c>
    </row>
    <row r="2649" spans="1:15">
      <c r="A2649" s="227">
        <v>2646</v>
      </c>
      <c r="B2649" s="530">
        <v>1066454.6638486697</v>
      </c>
      <c r="C2649" s="530">
        <v>1080430.7947905071</v>
      </c>
      <c r="D2649" s="531">
        <v>1118030.6135084738</v>
      </c>
      <c r="J2649" s="659">
        <v>1048880.492267485</v>
      </c>
      <c r="K2649" s="296"/>
      <c r="L2649" s="296"/>
      <c r="M2649" s="536">
        <v>1064302.7816495558</v>
      </c>
      <c r="N2649" s="530">
        <v>1092946.5297180531</v>
      </c>
      <c r="O2649" s="537">
        <v>1128533.2029114147</v>
      </c>
    </row>
    <row r="2650" spans="1:15">
      <c r="A2650" s="227">
        <v>2647</v>
      </c>
      <c r="B2650" s="530">
        <v>1066757.8288927234</v>
      </c>
      <c r="C2650" s="530">
        <v>1063813.1546063633</v>
      </c>
      <c r="D2650" s="531">
        <v>1115481.2079061603</v>
      </c>
      <c r="J2650" s="659">
        <v>1049183.6573115387</v>
      </c>
      <c r="K2650" s="296"/>
      <c r="L2650" s="296"/>
      <c r="M2650" s="536">
        <v>1058084.0124466759</v>
      </c>
      <c r="N2650" s="530">
        <v>1076328.8895339093</v>
      </c>
      <c r="O2650" s="537">
        <v>1125983.7973091011</v>
      </c>
    </row>
    <row r="2651" spans="1:15">
      <c r="A2651" s="227">
        <v>2648</v>
      </c>
      <c r="B2651" s="530">
        <v>1060453.8056603263</v>
      </c>
      <c r="C2651" s="530">
        <v>1070554.8473577858</v>
      </c>
      <c r="D2651" s="531">
        <v>1111460.5880623823</v>
      </c>
      <c r="J2651" s="659">
        <v>1042879.6340791415</v>
      </c>
      <c r="K2651" s="296"/>
      <c r="L2651" s="296"/>
      <c r="M2651" s="536">
        <v>1045933.0644373388</v>
      </c>
      <c r="N2651" s="530">
        <v>1083070.5822853318</v>
      </c>
      <c r="O2651" s="537">
        <v>1121963.1774653231</v>
      </c>
    </row>
    <row r="2652" spans="1:15">
      <c r="A2652" s="227">
        <v>2649</v>
      </c>
      <c r="B2652" s="530">
        <v>1055186.2954138832</v>
      </c>
      <c r="C2652" s="530">
        <v>1075111.8699940208</v>
      </c>
      <c r="D2652" s="531">
        <v>1101079.0867033983</v>
      </c>
      <c r="J2652" s="659">
        <v>1037612.1238326984</v>
      </c>
      <c r="K2652" s="296"/>
      <c r="L2652" s="296"/>
      <c r="M2652" s="536">
        <v>1038400.0421589243</v>
      </c>
      <c r="N2652" s="530">
        <v>1087627.6049215668</v>
      </c>
      <c r="O2652" s="537">
        <v>1111581.6761063391</v>
      </c>
    </row>
    <row r="2653" spans="1:15">
      <c r="A2653" s="227">
        <v>2650</v>
      </c>
      <c r="B2653" s="530">
        <v>1069320.6527581508</v>
      </c>
      <c r="C2653" s="530">
        <v>1096170.3177724262</v>
      </c>
      <c r="D2653" s="531">
        <v>1102546.5645971154</v>
      </c>
      <c r="J2653" s="659">
        <v>1051746.4811769661</v>
      </c>
      <c r="K2653" s="296"/>
      <c r="L2653" s="296"/>
      <c r="M2653" s="536">
        <v>1057773.166833729</v>
      </c>
      <c r="N2653" s="530">
        <v>1108686.0526999722</v>
      </c>
      <c r="O2653" s="537">
        <v>1113049.1540000562</v>
      </c>
    </row>
    <row r="2654" spans="1:15">
      <c r="A2654" s="227">
        <v>2651</v>
      </c>
      <c r="B2654" s="530">
        <v>1042564.360421713</v>
      </c>
      <c r="C2654" s="530">
        <v>1062571.2591577808</v>
      </c>
      <c r="D2654" s="531">
        <v>1097733.2720706365</v>
      </c>
      <c r="J2654" s="659">
        <v>1024990.1888405283</v>
      </c>
      <c r="K2654" s="296"/>
      <c r="L2654" s="296"/>
      <c r="M2654" s="536">
        <v>1045712.6791630527</v>
      </c>
      <c r="N2654" s="530">
        <v>1075086.9940853268</v>
      </c>
      <c r="O2654" s="537">
        <v>1108235.8614735773</v>
      </c>
    </row>
    <row r="2655" spans="1:15">
      <c r="A2655" s="227">
        <v>2652</v>
      </c>
      <c r="B2655" s="530">
        <v>1062861.9512087784</v>
      </c>
      <c r="C2655" s="530">
        <v>1053285.283285467</v>
      </c>
      <c r="D2655" s="531">
        <v>1129934.7729547641</v>
      </c>
      <c r="J2655" s="659">
        <v>1045287.7796275937</v>
      </c>
      <c r="K2655" s="296"/>
      <c r="L2655" s="296"/>
      <c r="M2655" s="536">
        <v>1044865.8833083009</v>
      </c>
      <c r="N2655" s="530">
        <v>1065801.018213013</v>
      </c>
      <c r="O2655" s="537">
        <v>1140437.3623577049</v>
      </c>
    </row>
    <row r="2656" spans="1:15">
      <c r="A2656" s="227">
        <v>2653</v>
      </c>
      <c r="B2656" s="530">
        <v>1060526.1534582463</v>
      </c>
      <c r="C2656" s="530">
        <v>1060939.5598360191</v>
      </c>
      <c r="D2656" s="531">
        <v>1135644.5400030944</v>
      </c>
      <c r="J2656" s="659">
        <v>1042951.9818770615</v>
      </c>
      <c r="K2656" s="296"/>
      <c r="L2656" s="296"/>
      <c r="M2656" s="536">
        <v>1064807.0100013167</v>
      </c>
      <c r="N2656" s="530">
        <v>1073455.2947635651</v>
      </c>
      <c r="O2656" s="537">
        <v>1146147.1294060352</v>
      </c>
    </row>
    <row r="2657" spans="1:15">
      <c r="A2657" s="227">
        <v>2654</v>
      </c>
      <c r="B2657" s="530">
        <v>1065404.7641531851</v>
      </c>
      <c r="C2657" s="530">
        <v>1066396.9313616958</v>
      </c>
      <c r="D2657" s="531">
        <v>1095363.3771979769</v>
      </c>
      <c r="J2657" s="659">
        <v>1047830.5925720003</v>
      </c>
      <c r="K2657" s="296"/>
      <c r="L2657" s="296"/>
      <c r="M2657" s="536">
        <v>1031512.1974569409</v>
      </c>
      <c r="N2657" s="530">
        <v>1078912.6662892418</v>
      </c>
      <c r="O2657" s="537">
        <v>1105865.9666009177</v>
      </c>
    </row>
    <row r="2658" spans="1:15">
      <c r="A2658" s="227">
        <v>2655</v>
      </c>
      <c r="B2658" s="530">
        <v>1059893.6058336</v>
      </c>
      <c r="C2658" s="530">
        <v>1078940.751198069</v>
      </c>
      <c r="D2658" s="531">
        <v>1106581.3931487089</v>
      </c>
      <c r="J2658" s="659">
        <v>1042319.4342524153</v>
      </c>
      <c r="K2658" s="296"/>
      <c r="L2658" s="296"/>
      <c r="M2658" s="536">
        <v>1027353.5364848819</v>
      </c>
      <c r="N2658" s="530">
        <v>1091456.486125615</v>
      </c>
      <c r="O2658" s="537">
        <v>1117083.9825516497</v>
      </c>
    </row>
    <row r="2659" spans="1:15">
      <c r="A2659" s="227">
        <v>2656</v>
      </c>
      <c r="B2659" s="530">
        <v>1054260.98859442</v>
      </c>
      <c r="C2659" s="530">
        <v>1085578.7061999491</v>
      </c>
      <c r="D2659" s="531">
        <v>1108421.3971640943</v>
      </c>
      <c r="J2659" s="659">
        <v>1036686.8170132353</v>
      </c>
      <c r="K2659" s="296"/>
      <c r="L2659" s="296"/>
      <c r="M2659" s="536">
        <v>1033877.6782864252</v>
      </c>
      <c r="N2659" s="530">
        <v>1098094.4411274951</v>
      </c>
      <c r="O2659" s="537">
        <v>1118923.9865670351</v>
      </c>
    </row>
    <row r="2660" spans="1:15">
      <c r="A2660" s="227">
        <v>2657</v>
      </c>
      <c r="B2660" s="530">
        <v>1062696.4557234074</v>
      </c>
      <c r="C2660" s="530">
        <v>1065548.6360097334</v>
      </c>
      <c r="D2660" s="531">
        <v>1104592.3118661607</v>
      </c>
      <c r="J2660" s="659">
        <v>1045122.2841422227</v>
      </c>
      <c r="K2660" s="296"/>
      <c r="L2660" s="296"/>
      <c r="M2660" s="536">
        <v>1047141.9586059125</v>
      </c>
      <c r="N2660" s="530">
        <v>1078064.3709372794</v>
      </c>
      <c r="O2660" s="537">
        <v>1115094.9012691015</v>
      </c>
    </row>
    <row r="2661" spans="1:15">
      <c r="A2661" s="227">
        <v>2658</v>
      </c>
      <c r="B2661" s="530">
        <v>1061762.3873649982</v>
      </c>
      <c r="C2661" s="530">
        <v>1054576.8366706257</v>
      </c>
      <c r="D2661" s="531">
        <v>1098914.9833704669</v>
      </c>
      <c r="J2661" s="659">
        <v>1044188.2157838135</v>
      </c>
      <c r="K2661" s="296"/>
      <c r="L2661" s="296"/>
      <c r="M2661" s="536">
        <v>1024446.578605024</v>
      </c>
      <c r="N2661" s="530">
        <v>1067092.5715981717</v>
      </c>
      <c r="O2661" s="537">
        <v>1109417.5727734077</v>
      </c>
    </row>
    <row r="2662" spans="1:15">
      <c r="A2662" s="227">
        <v>2659</v>
      </c>
      <c r="B2662" s="530">
        <v>1043358.4680821254</v>
      </c>
      <c r="C2662" s="530">
        <v>1055115.0403891613</v>
      </c>
      <c r="D2662" s="531">
        <v>1109664.9005120923</v>
      </c>
      <c r="J2662" s="659">
        <v>1025784.2965009407</v>
      </c>
      <c r="K2662" s="296"/>
      <c r="L2662" s="296"/>
      <c r="M2662" s="536">
        <v>1062546.5639233056</v>
      </c>
      <c r="N2662" s="530">
        <v>1067630.7753167073</v>
      </c>
      <c r="O2662" s="537">
        <v>1120167.4899150331</v>
      </c>
    </row>
    <row r="2663" spans="1:15">
      <c r="A2663" s="227">
        <v>2660</v>
      </c>
      <c r="B2663" s="530">
        <v>1036989.5485056912</v>
      </c>
      <c r="C2663" s="530">
        <v>1066217.907753509</v>
      </c>
      <c r="D2663" s="531">
        <v>1094568.294813273</v>
      </c>
      <c r="J2663" s="659">
        <v>1019415.3769245065</v>
      </c>
      <c r="K2663" s="296"/>
      <c r="L2663" s="296"/>
      <c r="M2663" s="536">
        <v>1027825.6416497274</v>
      </c>
      <c r="N2663" s="530">
        <v>1078733.642681055</v>
      </c>
      <c r="O2663" s="537">
        <v>1105070.8842162138</v>
      </c>
    </row>
    <row r="2664" spans="1:15">
      <c r="A2664" s="227">
        <v>2661</v>
      </c>
      <c r="B2664" s="530">
        <v>1062842.9023332174</v>
      </c>
      <c r="C2664" s="530">
        <v>1065783.1401681886</v>
      </c>
      <c r="D2664" s="531">
        <v>1112675.2860743655</v>
      </c>
      <c r="J2664" s="659">
        <v>1045268.7307520327</v>
      </c>
      <c r="K2664" s="296"/>
      <c r="L2664" s="296"/>
      <c r="M2664" s="536">
        <v>1057386.3586617419</v>
      </c>
      <c r="N2664" s="530">
        <v>1078298.8750957346</v>
      </c>
      <c r="O2664" s="537">
        <v>1123177.8754773063</v>
      </c>
    </row>
    <row r="2665" spans="1:15">
      <c r="A2665" s="227">
        <v>2662</v>
      </c>
      <c r="B2665" s="530">
        <v>1058111.7063673958</v>
      </c>
      <c r="C2665" s="530">
        <v>1054960.3902633484</v>
      </c>
      <c r="D2665" s="531">
        <v>1109893.4238097596</v>
      </c>
      <c r="J2665" s="659">
        <v>1195054.8250066717</v>
      </c>
      <c r="K2665" s="296"/>
      <c r="L2665" s="296"/>
      <c r="M2665" s="536">
        <v>1071430.4664400038</v>
      </c>
      <c r="N2665" s="530">
        <v>1067476.1251908944</v>
      </c>
      <c r="O2665" s="537">
        <v>1120396.0132127004</v>
      </c>
    </row>
    <row r="2666" spans="1:15">
      <c r="A2666" s="227">
        <v>2663</v>
      </c>
      <c r="B2666" s="530">
        <v>1053232.8797474485</v>
      </c>
      <c r="C2666" s="530">
        <v>1082064.9916075</v>
      </c>
      <c r="D2666" s="531">
        <v>1082620.7157603609</v>
      </c>
      <c r="J2666" s="659">
        <v>1035658.7081662638</v>
      </c>
      <c r="K2666" s="296"/>
      <c r="L2666" s="296"/>
      <c r="M2666" s="536">
        <v>1028951.3824134864</v>
      </c>
      <c r="N2666" s="530">
        <v>1094580.726535046</v>
      </c>
      <c r="O2666" s="537">
        <v>1093123.3051633018</v>
      </c>
    </row>
    <row r="2667" spans="1:15">
      <c r="A2667" s="227">
        <v>2664</v>
      </c>
      <c r="B2667" s="530">
        <v>1058111.7063673958</v>
      </c>
      <c r="C2667" s="530">
        <v>1064453.4351472121</v>
      </c>
      <c r="D2667" s="531">
        <v>1113616.7203617857</v>
      </c>
      <c r="J2667" s="659">
        <v>1119320.962155595</v>
      </c>
      <c r="K2667" s="296"/>
      <c r="L2667" s="296"/>
      <c r="M2667" s="536">
        <v>1035261.0371848855</v>
      </c>
      <c r="N2667" s="530">
        <v>1076969.1700747581</v>
      </c>
      <c r="O2667" s="537">
        <v>1124119.3097647266</v>
      </c>
    </row>
    <row r="2668" spans="1:15">
      <c r="A2668" s="227">
        <v>2665</v>
      </c>
      <c r="B2668" s="530">
        <v>1051191.6925159807</v>
      </c>
      <c r="C2668" s="530">
        <v>1081301.1876677678</v>
      </c>
      <c r="D2668" s="531">
        <v>1090473.7878064422</v>
      </c>
      <c r="J2668" s="659">
        <v>1033617.520934796</v>
      </c>
      <c r="K2668" s="296"/>
      <c r="L2668" s="296"/>
      <c r="M2668" s="536">
        <v>1034394.2461321241</v>
      </c>
      <c r="N2668" s="530">
        <v>1093816.9225953138</v>
      </c>
      <c r="O2668" s="537">
        <v>1100976.3772093831</v>
      </c>
    </row>
    <row r="2669" spans="1:15">
      <c r="A2669" s="227">
        <v>2666</v>
      </c>
      <c r="B2669" s="530">
        <v>1062923.2354856911</v>
      </c>
      <c r="C2669" s="530">
        <v>1061950.2996879856</v>
      </c>
      <c r="D2669" s="531">
        <v>1120873.1295156572</v>
      </c>
      <c r="J2669" s="659">
        <v>1045349.0639045064</v>
      </c>
      <c r="K2669" s="296"/>
      <c r="L2669" s="296"/>
      <c r="M2669" s="536">
        <v>1026291.9127790937</v>
      </c>
      <c r="N2669" s="530">
        <v>1074466.0346155316</v>
      </c>
      <c r="O2669" s="537">
        <v>1131375.718918598</v>
      </c>
    </row>
    <row r="2670" spans="1:15">
      <c r="A2670" s="227">
        <v>2667</v>
      </c>
      <c r="B2670" s="530">
        <v>1055001.3839911728</v>
      </c>
      <c r="C2670" s="530">
        <v>1071004.0659094097</v>
      </c>
      <c r="D2670" s="531">
        <v>1116221.7456596305</v>
      </c>
      <c r="J2670" s="659">
        <v>1037427.212409988</v>
      </c>
      <c r="K2670" s="296"/>
      <c r="L2670" s="296"/>
      <c r="M2670" s="536">
        <v>1050447.3373628946</v>
      </c>
      <c r="N2670" s="530">
        <v>1083519.8008369557</v>
      </c>
      <c r="O2670" s="537">
        <v>1126724.3350625713</v>
      </c>
    </row>
    <row r="2671" spans="1:15">
      <c r="A2671" s="227">
        <v>2668</v>
      </c>
      <c r="B2671" s="530">
        <v>1036779.5853640659</v>
      </c>
      <c r="C2671" s="530">
        <v>1066199.2295433155</v>
      </c>
      <c r="D2671" s="531">
        <v>1102161.1198318833</v>
      </c>
      <c r="J2671" s="659">
        <v>1019205.4137828812</v>
      </c>
      <c r="K2671" s="296"/>
      <c r="L2671" s="296"/>
      <c r="M2671" s="536">
        <v>1047580.0638513444</v>
      </c>
      <c r="N2671" s="530">
        <v>1078714.9644708615</v>
      </c>
      <c r="O2671" s="537">
        <v>1112663.7092348242</v>
      </c>
    </row>
    <row r="2672" spans="1:15">
      <c r="A2672" s="227">
        <v>2669</v>
      </c>
      <c r="B2672" s="530">
        <v>1066632.5102885279</v>
      </c>
      <c r="C2672" s="530">
        <v>1077103.4113535485</v>
      </c>
      <c r="D2672" s="531">
        <v>1099806.0765640989</v>
      </c>
      <c r="J2672" s="659">
        <v>1049058.3387073432</v>
      </c>
      <c r="K2672" s="296"/>
      <c r="L2672" s="296"/>
      <c r="M2672" s="536">
        <v>1025980.8569350385</v>
      </c>
      <c r="N2672" s="530">
        <v>1089619.1462810945</v>
      </c>
      <c r="O2672" s="537">
        <v>1110308.6659670398</v>
      </c>
    </row>
    <row r="2673" spans="1:15">
      <c r="A2673" s="227">
        <v>2670</v>
      </c>
      <c r="B2673" s="530">
        <v>1034353.729892</v>
      </c>
      <c r="C2673" s="530">
        <v>1055227.2469080649</v>
      </c>
      <c r="D2673" s="531">
        <v>1094089.1201501461</v>
      </c>
      <c r="J2673" s="659">
        <v>1016779.5583108152</v>
      </c>
      <c r="K2673" s="296"/>
      <c r="L2673" s="296"/>
      <c r="M2673" s="536">
        <v>1043821.8427884815</v>
      </c>
      <c r="N2673" s="530">
        <v>1067742.9818356109</v>
      </c>
      <c r="O2673" s="537">
        <v>1104591.7095530869</v>
      </c>
    </row>
    <row r="2674" spans="1:15">
      <c r="A2674" s="227">
        <v>2671</v>
      </c>
      <c r="B2674" s="530">
        <v>1051423.9434028058</v>
      </c>
      <c r="C2674" s="530">
        <v>1059392.2192284865</v>
      </c>
      <c r="D2674" s="531">
        <v>1111379.0415564624</v>
      </c>
      <c r="J2674" s="659">
        <v>1033849.7718216212</v>
      </c>
      <c r="K2674" s="296"/>
      <c r="L2674" s="296"/>
      <c r="M2674" s="536">
        <v>1031919.6549387388</v>
      </c>
      <c r="N2674" s="530">
        <v>1071907.9541560325</v>
      </c>
      <c r="O2674" s="537">
        <v>1121881.6309594032</v>
      </c>
    </row>
    <row r="2675" spans="1:15">
      <c r="A2675" s="227">
        <v>2672</v>
      </c>
      <c r="B2675" s="530">
        <v>1068668.5281846148</v>
      </c>
      <c r="C2675" s="530">
        <v>1065736.3705956561</v>
      </c>
      <c r="D2675" s="531">
        <v>1106811.2240964866</v>
      </c>
      <c r="J2675" s="659">
        <v>1051094.3566034301</v>
      </c>
      <c r="K2675" s="296"/>
      <c r="L2675" s="296"/>
      <c r="M2675" s="536">
        <v>1055299.7529339844</v>
      </c>
      <c r="N2675" s="530">
        <v>1078252.1055232021</v>
      </c>
      <c r="O2675" s="537">
        <v>1117313.8134994274</v>
      </c>
    </row>
    <row r="2676" spans="1:15">
      <c r="A2676" s="227">
        <v>2673</v>
      </c>
      <c r="B2676" s="530">
        <v>1061346.8988276981</v>
      </c>
      <c r="C2676" s="530">
        <v>1075827.6866299801</v>
      </c>
      <c r="D2676" s="531">
        <v>1100248.7527875127</v>
      </c>
      <c r="J2676" s="659">
        <v>1043772.7272465134</v>
      </c>
      <c r="K2676" s="296"/>
      <c r="L2676" s="296"/>
      <c r="M2676" s="536">
        <v>1024145.0552216441</v>
      </c>
      <c r="N2676" s="530">
        <v>1088343.4215575261</v>
      </c>
      <c r="O2676" s="537">
        <v>1110751.3421904535</v>
      </c>
    </row>
    <row r="2677" spans="1:15">
      <c r="A2677" s="227">
        <v>2674</v>
      </c>
      <c r="B2677" s="530">
        <v>1073697.3471086302</v>
      </c>
      <c r="C2677" s="530">
        <v>1073459.1070335493</v>
      </c>
      <c r="D2677" s="531">
        <v>1094281.7739017834</v>
      </c>
      <c r="J2677" s="659">
        <v>1056123.1755274455</v>
      </c>
      <c r="K2677" s="296"/>
      <c r="L2677" s="296"/>
      <c r="M2677" s="536">
        <v>1054048.9127141368</v>
      </c>
      <c r="N2677" s="530">
        <v>1085974.8419610953</v>
      </c>
      <c r="O2677" s="537">
        <v>1104784.3633047242</v>
      </c>
    </row>
    <row r="2678" spans="1:15">
      <c r="A2678" s="227">
        <v>2675</v>
      </c>
      <c r="B2678" s="530">
        <v>1059734.6506964625</v>
      </c>
      <c r="C2678" s="530">
        <v>1048009.5223799462</v>
      </c>
      <c r="D2678" s="531">
        <v>1113004.170705209</v>
      </c>
      <c r="J2678" s="659">
        <v>1042160.4791152778</v>
      </c>
      <c r="K2678" s="296"/>
      <c r="L2678" s="296"/>
      <c r="M2678" s="536">
        <v>1063412.8450321439</v>
      </c>
      <c r="N2678" s="530">
        <v>1060525.2573074922</v>
      </c>
      <c r="O2678" s="537">
        <v>1123506.7601081498</v>
      </c>
    </row>
    <row r="2679" spans="1:15">
      <c r="A2679" s="227">
        <v>2676</v>
      </c>
      <c r="B2679" s="530">
        <v>1058111.7063673958</v>
      </c>
      <c r="C2679" s="530">
        <v>1107526.1709122173</v>
      </c>
      <c r="D2679" s="531">
        <v>1129636.0331341056</v>
      </c>
      <c r="J2679" s="659">
        <v>1177663.7844216272</v>
      </c>
      <c r="K2679" s="296"/>
      <c r="L2679" s="296"/>
      <c r="M2679" s="536">
        <v>1053651.6782342945</v>
      </c>
      <c r="N2679" s="530">
        <v>1120041.9058397633</v>
      </c>
      <c r="O2679" s="537">
        <v>1140138.6225370464</v>
      </c>
    </row>
    <row r="2680" spans="1:15">
      <c r="A2680" s="227">
        <v>2677</v>
      </c>
      <c r="B2680" s="530">
        <v>1048334.7095156414</v>
      </c>
      <c r="C2680" s="530">
        <v>1067131.5168096179</v>
      </c>
      <c r="D2680" s="531">
        <v>1087724.5534722055</v>
      </c>
      <c r="J2680" s="659">
        <v>1030760.5379344567</v>
      </c>
      <c r="K2680" s="296"/>
      <c r="L2680" s="296"/>
      <c r="M2680" s="536">
        <v>1047762.4691909991</v>
      </c>
      <c r="N2680" s="530">
        <v>1079647.2517371639</v>
      </c>
      <c r="O2680" s="537">
        <v>1098227.1428751464</v>
      </c>
    </row>
    <row r="2681" spans="1:15">
      <c r="A2681" s="227">
        <v>2678</v>
      </c>
      <c r="B2681" s="530">
        <v>1054275.4671512465</v>
      </c>
      <c r="C2681" s="530">
        <v>1067895.5071648571</v>
      </c>
      <c r="D2681" s="531">
        <v>1092954.4869616709</v>
      </c>
      <c r="J2681" s="659">
        <v>1036701.2955700618</v>
      </c>
      <c r="K2681" s="296"/>
      <c r="L2681" s="296"/>
      <c r="M2681" s="536">
        <v>1043775.8473850903</v>
      </c>
      <c r="N2681" s="530">
        <v>1080411.2420924031</v>
      </c>
      <c r="O2681" s="537">
        <v>1103457.0763646117</v>
      </c>
    </row>
    <row r="2682" spans="1:15">
      <c r="A2682" s="227">
        <v>2679</v>
      </c>
      <c r="B2682" s="530">
        <v>1058337.6447661475</v>
      </c>
      <c r="C2682" s="530">
        <v>1075207.5468013105</v>
      </c>
      <c r="D2682" s="531">
        <v>1122949.7423105706</v>
      </c>
      <c r="J2682" s="659">
        <v>1040763.4731849628</v>
      </c>
      <c r="K2682" s="296"/>
      <c r="L2682" s="296"/>
      <c r="M2682" s="536">
        <v>1049024.4672353501</v>
      </c>
      <c r="N2682" s="530">
        <v>1087723.2817288565</v>
      </c>
      <c r="O2682" s="537">
        <v>1133452.3317135114</v>
      </c>
    </row>
    <row r="2683" spans="1:15">
      <c r="A2683" s="227">
        <v>2680</v>
      </c>
      <c r="B2683" s="530">
        <v>1067162.2921353907</v>
      </c>
      <c r="C2683" s="530">
        <v>1067655.6727771265</v>
      </c>
      <c r="D2683" s="531">
        <v>1099580.4142092133</v>
      </c>
      <c r="J2683" s="659">
        <v>1049588.120554206</v>
      </c>
      <c r="K2683" s="296"/>
      <c r="L2683" s="296"/>
      <c r="M2683" s="536">
        <v>1040630.9789701126</v>
      </c>
      <c r="N2683" s="530">
        <v>1080171.4077046725</v>
      </c>
      <c r="O2683" s="537">
        <v>1110083.0036121542</v>
      </c>
    </row>
    <row r="2684" spans="1:15">
      <c r="A2684" s="227">
        <v>2681</v>
      </c>
      <c r="B2684" s="530">
        <v>1057157.4126025985</v>
      </c>
      <c r="C2684" s="530">
        <v>1096976.5111357989</v>
      </c>
      <c r="D2684" s="531">
        <v>1128541.2554397872</v>
      </c>
      <c r="J2684" s="659">
        <v>1039583.2410214138</v>
      </c>
      <c r="K2684" s="296"/>
      <c r="L2684" s="296"/>
      <c r="M2684" s="536">
        <v>1063589.7434529294</v>
      </c>
      <c r="N2684" s="530">
        <v>1109492.2460633449</v>
      </c>
      <c r="O2684" s="537">
        <v>1139043.844842728</v>
      </c>
    </row>
    <row r="2685" spans="1:15">
      <c r="A2685" s="227">
        <v>2682</v>
      </c>
      <c r="B2685" s="530">
        <v>1064057.2965741355</v>
      </c>
      <c r="C2685" s="530">
        <v>1071200.8258605341</v>
      </c>
      <c r="D2685" s="531">
        <v>1103396.9159579794</v>
      </c>
      <c r="J2685" s="659">
        <v>1046483.1249929508</v>
      </c>
      <c r="K2685" s="296"/>
      <c r="L2685" s="296"/>
      <c r="M2685" s="536">
        <v>1038764.7283809498</v>
      </c>
      <c r="N2685" s="530">
        <v>1083716.5607880801</v>
      </c>
      <c r="O2685" s="537">
        <v>1113899.5053609202</v>
      </c>
    </row>
    <row r="2686" spans="1:15">
      <c r="A2686" s="227">
        <v>2683</v>
      </c>
      <c r="B2686" s="530">
        <v>1066649.5965247133</v>
      </c>
      <c r="C2686" s="530">
        <v>1099735.8790054368</v>
      </c>
      <c r="D2686" s="531">
        <v>1094349.9022228548</v>
      </c>
      <c r="J2686" s="659">
        <v>1049075.4249435286</v>
      </c>
      <c r="K2686" s="296"/>
      <c r="L2686" s="296"/>
      <c r="M2686" s="536">
        <v>1038688.8432005711</v>
      </c>
      <c r="N2686" s="530">
        <v>1112251.6139329828</v>
      </c>
      <c r="O2686" s="537">
        <v>1104852.4916257956</v>
      </c>
    </row>
    <row r="2687" spans="1:15">
      <c r="A2687" s="227">
        <v>2684</v>
      </c>
      <c r="B2687" s="530">
        <v>1053463.7901635619</v>
      </c>
      <c r="C2687" s="530">
        <v>1096020.5038971843</v>
      </c>
      <c r="D2687" s="531">
        <v>1103537.8150160389</v>
      </c>
      <c r="J2687" s="659">
        <v>1035889.6185823772</v>
      </c>
      <c r="K2687" s="296"/>
      <c r="L2687" s="296"/>
      <c r="M2687" s="536">
        <v>1056116.6618093036</v>
      </c>
      <c r="N2687" s="530">
        <v>1108536.2388247303</v>
      </c>
      <c r="O2687" s="537">
        <v>1114040.4044189798</v>
      </c>
    </row>
    <row r="2688" spans="1:15">
      <c r="A2688" s="227">
        <v>2685</v>
      </c>
      <c r="B2688" s="530">
        <v>1056752.6931204863</v>
      </c>
      <c r="C2688" s="530">
        <v>1071319.364002225</v>
      </c>
      <c r="D2688" s="531">
        <v>1112762.8936541448</v>
      </c>
      <c r="J2688" s="659">
        <v>1039178.5215393016</v>
      </c>
      <c r="K2688" s="296"/>
      <c r="L2688" s="296"/>
      <c r="M2688" s="536">
        <v>1052109.4190402823</v>
      </c>
      <c r="N2688" s="530">
        <v>1083835.098929771</v>
      </c>
      <c r="O2688" s="537">
        <v>1123265.4830570857</v>
      </c>
    </row>
    <row r="2689" spans="1:15">
      <c r="A2689" s="227">
        <v>2686</v>
      </c>
      <c r="B2689" s="530">
        <v>1060438.7562278814</v>
      </c>
      <c r="C2689" s="530">
        <v>1060245.1958514026</v>
      </c>
      <c r="D2689" s="531">
        <v>1088357.0310467156</v>
      </c>
      <c r="J2689" s="659">
        <v>1042864.5846466967</v>
      </c>
      <c r="K2689" s="296"/>
      <c r="L2689" s="296"/>
      <c r="M2689" s="536">
        <v>1031787.1728160545</v>
      </c>
      <c r="N2689" s="530">
        <v>1072760.9307789486</v>
      </c>
      <c r="O2689" s="537">
        <v>1098859.6204496564</v>
      </c>
    </row>
    <row r="2690" spans="1:15">
      <c r="A2690" s="227">
        <v>2687</v>
      </c>
      <c r="B2690" s="530">
        <v>1049386.6571737234</v>
      </c>
      <c r="C2690" s="530">
        <v>1065042.6157948961</v>
      </c>
      <c r="D2690" s="531">
        <v>1098334.3134422975</v>
      </c>
      <c r="J2690" s="659">
        <v>1031812.4855925388</v>
      </c>
      <c r="K2690" s="296"/>
      <c r="L2690" s="296"/>
      <c r="M2690" s="536">
        <v>1055560.8843129072</v>
      </c>
      <c r="N2690" s="530">
        <v>1077558.3507224421</v>
      </c>
      <c r="O2690" s="537">
        <v>1108836.9028452383</v>
      </c>
    </row>
    <row r="2691" spans="1:15">
      <c r="A2691" s="227">
        <v>2688</v>
      </c>
      <c r="B2691" s="530">
        <v>1054088.9052452554</v>
      </c>
      <c r="C2691" s="530">
        <v>1062665.5430808733</v>
      </c>
      <c r="D2691" s="531">
        <v>1109587.3524097186</v>
      </c>
      <c r="J2691" s="659">
        <v>1036514.7336640707</v>
      </c>
      <c r="K2691" s="296"/>
      <c r="L2691" s="296"/>
      <c r="M2691" s="536">
        <v>1039695.1428564512</v>
      </c>
      <c r="N2691" s="530">
        <v>1075181.2780084193</v>
      </c>
      <c r="O2691" s="537">
        <v>1120089.9418126594</v>
      </c>
    </row>
    <row r="2692" spans="1:15">
      <c r="A2692" s="227">
        <v>2689</v>
      </c>
      <c r="B2692" s="530">
        <v>1049643.0046386458</v>
      </c>
      <c r="C2692" s="530">
        <v>1065304.1085681424</v>
      </c>
      <c r="D2692" s="531">
        <v>1110821.4007942707</v>
      </c>
      <c r="J2692" s="659">
        <v>1032068.8330574611</v>
      </c>
      <c r="K2692" s="296"/>
      <c r="L2692" s="296"/>
      <c r="M2692" s="536">
        <v>1043849.8605566077</v>
      </c>
      <c r="N2692" s="530">
        <v>1077819.8434956884</v>
      </c>
      <c r="O2692" s="537">
        <v>1121323.9901972115</v>
      </c>
    </row>
    <row r="2693" spans="1:15">
      <c r="A2693" s="227">
        <v>2690</v>
      </c>
      <c r="B2693" s="530">
        <v>1060426.6206711854</v>
      </c>
      <c r="C2693" s="530">
        <v>1073235.3856403693</v>
      </c>
      <c r="D2693" s="531">
        <v>1113071.8661102119</v>
      </c>
      <c r="J2693" s="659">
        <v>1042852.4490900007</v>
      </c>
      <c r="K2693" s="296"/>
      <c r="L2693" s="296"/>
      <c r="M2693" s="536">
        <v>1038838.296271338</v>
      </c>
      <c r="N2693" s="530">
        <v>1085751.1205679153</v>
      </c>
      <c r="O2693" s="537">
        <v>1123574.4555131528</v>
      </c>
    </row>
    <row r="2694" spans="1:15">
      <c r="A2694" s="227">
        <v>2691</v>
      </c>
      <c r="B2694" s="530">
        <v>1078946.6205618724</v>
      </c>
      <c r="C2694" s="530">
        <v>1072338.9434635341</v>
      </c>
      <c r="D2694" s="531">
        <v>1092247.9921648575</v>
      </c>
      <c r="J2694" s="659">
        <v>1061372.4489806877</v>
      </c>
      <c r="K2694" s="296"/>
      <c r="L2694" s="296"/>
      <c r="M2694" s="536">
        <v>1040900.3226994242</v>
      </c>
      <c r="N2694" s="530">
        <v>1084854.6783910801</v>
      </c>
      <c r="O2694" s="537">
        <v>1102750.5815677983</v>
      </c>
    </row>
    <row r="2695" spans="1:15">
      <c r="A2695" s="227">
        <v>2692</v>
      </c>
      <c r="B2695" s="530">
        <v>1050743.4565377028</v>
      </c>
      <c r="C2695" s="530">
        <v>1059701.6303389869</v>
      </c>
      <c r="D2695" s="531">
        <v>1096347.8494127172</v>
      </c>
      <c r="J2695" s="659">
        <v>1033169.2849565181</v>
      </c>
      <c r="K2695" s="296"/>
      <c r="L2695" s="296"/>
      <c r="M2695" s="536">
        <v>1055111.9792061229</v>
      </c>
      <c r="N2695" s="530">
        <v>1072217.3652665329</v>
      </c>
      <c r="O2695" s="537">
        <v>1106850.438815658</v>
      </c>
    </row>
    <row r="2696" spans="1:15">
      <c r="A2696" s="227">
        <v>2693</v>
      </c>
      <c r="B2696" s="530">
        <v>1066832.3703835248</v>
      </c>
      <c r="C2696" s="530">
        <v>1092898.8225011064</v>
      </c>
      <c r="D2696" s="531">
        <v>1097881.4948866756</v>
      </c>
      <c r="J2696" s="659">
        <v>1049258.1988023401</v>
      </c>
      <c r="K2696" s="296"/>
      <c r="L2696" s="296"/>
      <c r="M2696" s="536">
        <v>1036452.1266978866</v>
      </c>
      <c r="N2696" s="530">
        <v>1105414.5574286524</v>
      </c>
      <c r="O2696" s="537">
        <v>1108384.0842896164</v>
      </c>
    </row>
    <row r="2697" spans="1:15">
      <c r="A2697" s="227">
        <v>2694</v>
      </c>
      <c r="B2697" s="530">
        <v>1062309.2773916787</v>
      </c>
      <c r="C2697" s="530">
        <v>1069411.7865108699</v>
      </c>
      <c r="D2697" s="531">
        <v>1110205.2560881234</v>
      </c>
      <c r="J2697" s="659">
        <v>1044735.1058104939</v>
      </c>
      <c r="K2697" s="296"/>
      <c r="L2697" s="296"/>
      <c r="M2697" s="536">
        <v>1034941.0626763628</v>
      </c>
      <c r="N2697" s="530">
        <v>1081927.5214384159</v>
      </c>
      <c r="O2697" s="537">
        <v>1120707.8454910642</v>
      </c>
    </row>
    <row r="2698" spans="1:15">
      <c r="A2698" s="227">
        <v>2695</v>
      </c>
      <c r="B2698" s="530">
        <v>1060799.5230965132</v>
      </c>
      <c r="C2698" s="530">
        <v>1071590.2907178546</v>
      </c>
      <c r="D2698" s="531">
        <v>1123016.9164409325</v>
      </c>
      <c r="J2698" s="659">
        <v>1043225.3515153285</v>
      </c>
      <c r="K2698" s="296"/>
      <c r="L2698" s="296"/>
      <c r="M2698" s="536">
        <v>1034598.4778614258</v>
      </c>
      <c r="N2698" s="530">
        <v>1084106.0256454006</v>
      </c>
      <c r="O2698" s="537">
        <v>1133519.5058438734</v>
      </c>
    </row>
    <row r="2699" spans="1:15">
      <c r="A2699" s="227">
        <v>2696</v>
      </c>
      <c r="B2699" s="530">
        <v>1079638.470791229</v>
      </c>
      <c r="C2699" s="530">
        <v>1080248.3971129316</v>
      </c>
      <c r="D2699" s="531">
        <v>1121142.9533398717</v>
      </c>
      <c r="J2699" s="659">
        <v>1062064.2992100443</v>
      </c>
      <c r="K2699" s="296"/>
      <c r="L2699" s="296"/>
      <c r="M2699" s="536">
        <v>1029409.0183316238</v>
      </c>
      <c r="N2699" s="530">
        <v>1092764.1320404776</v>
      </c>
      <c r="O2699" s="537">
        <v>1131645.5427428125</v>
      </c>
    </row>
    <row r="2700" spans="1:15">
      <c r="A2700" s="227">
        <v>2697</v>
      </c>
      <c r="B2700" s="530">
        <v>1060511.2759457778</v>
      </c>
      <c r="C2700" s="530">
        <v>1089572.0507040827</v>
      </c>
      <c r="D2700" s="531">
        <v>1099931.3878797516</v>
      </c>
      <c r="J2700" s="659">
        <v>1042937.104364593</v>
      </c>
      <c r="K2700" s="296"/>
      <c r="L2700" s="296"/>
      <c r="M2700" s="536">
        <v>1043582.4226955755</v>
      </c>
      <c r="N2700" s="530">
        <v>1102087.7856316287</v>
      </c>
      <c r="O2700" s="537">
        <v>1110433.9772826924</v>
      </c>
    </row>
    <row r="2701" spans="1:15">
      <c r="A2701" s="227">
        <v>2698</v>
      </c>
      <c r="B2701" s="530">
        <v>1075304.8344647246</v>
      </c>
      <c r="C2701" s="530">
        <v>1062303.3157760864</v>
      </c>
      <c r="D2701" s="531">
        <v>1101945.1356575359</v>
      </c>
      <c r="J2701" s="659">
        <v>1057730.6628835399</v>
      </c>
      <c r="K2701" s="296"/>
      <c r="L2701" s="296"/>
      <c r="M2701" s="536">
        <v>1053910.276495642</v>
      </c>
      <c r="N2701" s="530">
        <v>1074819.0507036324</v>
      </c>
      <c r="O2701" s="537">
        <v>1112447.7250604767</v>
      </c>
    </row>
    <row r="2702" spans="1:15">
      <c r="A2702" s="227">
        <v>2699</v>
      </c>
      <c r="B2702" s="530">
        <v>1068345.9658784487</v>
      </c>
      <c r="C2702" s="530">
        <v>1059110.3890513398</v>
      </c>
      <c r="D2702" s="531">
        <v>1118231.1211632292</v>
      </c>
      <c r="J2702" s="659">
        <v>1050771.794297264</v>
      </c>
      <c r="K2702" s="296"/>
      <c r="L2702" s="296"/>
      <c r="M2702" s="536">
        <v>1021569.5191952743</v>
      </c>
      <c r="N2702" s="530">
        <v>1071626.1239788858</v>
      </c>
      <c r="O2702" s="537">
        <v>1128733.71056617</v>
      </c>
    </row>
    <row r="2703" spans="1:15">
      <c r="A2703" s="227">
        <v>2700</v>
      </c>
      <c r="B2703" s="530">
        <v>1073456.2848403389</v>
      </c>
      <c r="C2703" s="530">
        <v>1070245.8143741221</v>
      </c>
      <c r="D2703" s="531">
        <v>1088753.2274512299</v>
      </c>
      <c r="J2703" s="659">
        <v>1055882.1132591541</v>
      </c>
      <c r="K2703" s="296"/>
      <c r="L2703" s="296"/>
      <c r="M2703" s="536">
        <v>1040175.5212962627</v>
      </c>
      <c r="N2703" s="530">
        <v>1082761.5493016681</v>
      </c>
      <c r="O2703" s="537">
        <v>1099255.8168541708</v>
      </c>
    </row>
    <row r="2704" spans="1:15">
      <c r="A2704" s="227">
        <v>2701</v>
      </c>
      <c r="B2704" s="530">
        <v>1056222.9945164695</v>
      </c>
      <c r="C2704" s="530">
        <v>1069665.9461638876</v>
      </c>
      <c r="D2704" s="531">
        <v>1122532.9705511935</v>
      </c>
      <c r="J2704" s="659">
        <v>1038648.8229352848</v>
      </c>
      <c r="K2704" s="296"/>
      <c r="L2704" s="296"/>
      <c r="M2704" s="536">
        <v>1053379.064892984</v>
      </c>
      <c r="N2704" s="530">
        <v>1082181.6810914336</v>
      </c>
      <c r="O2704" s="537">
        <v>1133035.5599541343</v>
      </c>
    </row>
    <row r="2705" spans="1:15">
      <c r="A2705" s="227">
        <v>2702</v>
      </c>
      <c r="B2705" s="530">
        <v>1058446.4441605173</v>
      </c>
      <c r="C2705" s="530">
        <v>1071570.779641676</v>
      </c>
      <c r="D2705" s="531">
        <v>1114837.2003512771</v>
      </c>
      <c r="J2705" s="659">
        <v>1040872.2725793326</v>
      </c>
      <c r="K2705" s="296"/>
      <c r="L2705" s="296"/>
      <c r="M2705" s="536">
        <v>1036885.8587209302</v>
      </c>
      <c r="N2705" s="530">
        <v>1084086.514569222</v>
      </c>
      <c r="O2705" s="537">
        <v>1125339.789754218</v>
      </c>
    </row>
    <row r="2706" spans="1:15">
      <c r="A2706" s="227">
        <v>2703</v>
      </c>
      <c r="B2706" s="530">
        <v>1039623.6380015268</v>
      </c>
      <c r="C2706" s="530">
        <v>1084666.3742335313</v>
      </c>
      <c r="D2706" s="531">
        <v>1132351.2573855412</v>
      </c>
      <c r="J2706" s="659">
        <v>1022049.4664203421</v>
      </c>
      <c r="K2706" s="296"/>
      <c r="L2706" s="296"/>
      <c r="M2706" s="536">
        <v>1055132.6540009542</v>
      </c>
      <c r="N2706" s="530">
        <v>1097182.1091610773</v>
      </c>
      <c r="O2706" s="537">
        <v>1142853.846788482</v>
      </c>
    </row>
    <row r="2707" spans="1:15">
      <c r="A2707" s="227">
        <v>2704</v>
      </c>
      <c r="B2707" s="530">
        <v>1044487.9294299362</v>
      </c>
      <c r="C2707" s="530">
        <v>1089673.2201794619</v>
      </c>
      <c r="D2707" s="531">
        <v>1133481.4939917161</v>
      </c>
      <c r="J2707" s="659">
        <v>1026913.7578487515</v>
      </c>
      <c r="K2707" s="296"/>
      <c r="L2707" s="296"/>
      <c r="M2707" s="536">
        <v>1058627.9044084412</v>
      </c>
      <c r="N2707" s="530">
        <v>1102188.9551070079</v>
      </c>
      <c r="O2707" s="537">
        <v>1143984.0833946569</v>
      </c>
    </row>
    <row r="2708" spans="1:15">
      <c r="A2708" s="227">
        <v>2705</v>
      </c>
      <c r="B2708" s="530">
        <v>1067752.6078273258</v>
      </c>
      <c r="C2708" s="530">
        <v>1063854.0398501402</v>
      </c>
      <c r="D2708" s="531">
        <v>1113008.9599611592</v>
      </c>
      <c r="J2708" s="659">
        <v>1050178.4362461411</v>
      </c>
      <c r="K2708" s="296"/>
      <c r="L2708" s="296"/>
      <c r="M2708" s="536">
        <v>1050203.474335111</v>
      </c>
      <c r="N2708" s="530">
        <v>1076369.7747776862</v>
      </c>
      <c r="O2708" s="537">
        <v>1123511.5493641</v>
      </c>
    </row>
    <row r="2709" spans="1:15">
      <c r="A2709" s="227">
        <v>2706</v>
      </c>
      <c r="B2709" s="530">
        <v>1062670.3469525694</v>
      </c>
      <c r="C2709" s="530">
        <v>1071800.1584324953</v>
      </c>
      <c r="D2709" s="531">
        <v>1112278.5939906556</v>
      </c>
      <c r="J2709" s="659">
        <v>1045096.1753713847</v>
      </c>
      <c r="K2709" s="296"/>
      <c r="L2709" s="296"/>
      <c r="M2709" s="536">
        <v>1042911.3176388774</v>
      </c>
      <c r="N2709" s="530">
        <v>1084315.8933600413</v>
      </c>
      <c r="O2709" s="537">
        <v>1122781.1833935964</v>
      </c>
    </row>
    <row r="2710" spans="1:15">
      <c r="A2710" s="227">
        <v>2707</v>
      </c>
      <c r="B2710" s="530">
        <v>1053381.2902082929</v>
      </c>
      <c r="C2710" s="530">
        <v>1072634.5523140957</v>
      </c>
      <c r="D2710" s="531">
        <v>1093568.237258344</v>
      </c>
      <c r="J2710" s="659">
        <v>1035807.1186271082</v>
      </c>
      <c r="K2710" s="296"/>
      <c r="L2710" s="296"/>
      <c r="M2710" s="536">
        <v>1051633.9263402079</v>
      </c>
      <c r="N2710" s="530">
        <v>1085150.2872416417</v>
      </c>
      <c r="O2710" s="537">
        <v>1104070.8266612848</v>
      </c>
    </row>
    <row r="2711" spans="1:15">
      <c r="A2711" s="227">
        <v>2708</v>
      </c>
      <c r="B2711" s="530">
        <v>1069381.4859781123</v>
      </c>
      <c r="C2711" s="530">
        <v>1071538.1207819185</v>
      </c>
      <c r="D2711" s="531">
        <v>1083830.6746697815</v>
      </c>
      <c r="J2711" s="659">
        <v>1051807.3143969276</v>
      </c>
      <c r="K2711" s="296"/>
      <c r="L2711" s="296"/>
      <c r="M2711" s="536">
        <v>1025087.721878681</v>
      </c>
      <c r="N2711" s="530">
        <v>1084053.8557094645</v>
      </c>
      <c r="O2711" s="537">
        <v>1094333.2640727223</v>
      </c>
    </row>
    <row r="2712" spans="1:15">
      <c r="A2712" s="227">
        <v>2709</v>
      </c>
      <c r="B2712" s="530">
        <v>1055787.329184823</v>
      </c>
      <c r="C2712" s="530">
        <v>1062809.0484010619</v>
      </c>
      <c r="D2712" s="531">
        <v>1127489.2484498485</v>
      </c>
      <c r="J2712" s="659">
        <v>1038213.1576036382</v>
      </c>
      <c r="K2712" s="296"/>
      <c r="L2712" s="296"/>
      <c r="M2712" s="536">
        <v>1031486.980392533</v>
      </c>
      <c r="N2712" s="530">
        <v>1075324.7833286079</v>
      </c>
      <c r="O2712" s="537">
        <v>1137991.8378527893</v>
      </c>
    </row>
    <row r="2713" spans="1:15">
      <c r="A2713" s="227">
        <v>2710</v>
      </c>
      <c r="B2713" s="530">
        <v>1059929.9409447361</v>
      </c>
      <c r="C2713" s="530">
        <v>1052863.7269274155</v>
      </c>
      <c r="D2713" s="531">
        <v>1109273.3188206921</v>
      </c>
      <c r="J2713" s="659">
        <v>1042355.7693635514</v>
      </c>
      <c r="K2713" s="296"/>
      <c r="L2713" s="296"/>
      <c r="M2713" s="536">
        <v>1044838.8394698561</v>
      </c>
      <c r="N2713" s="530">
        <v>1065379.4618549615</v>
      </c>
      <c r="O2713" s="537">
        <v>1119775.908223633</v>
      </c>
    </row>
    <row r="2714" spans="1:15">
      <c r="A2714" s="227">
        <v>2711</v>
      </c>
      <c r="B2714" s="530">
        <v>1023630.7088296617</v>
      </c>
      <c r="C2714" s="530">
        <v>1049863.0340366857</v>
      </c>
      <c r="D2714" s="531">
        <v>1090923.1597299248</v>
      </c>
      <c r="J2714" s="659">
        <v>1006056.537248477</v>
      </c>
      <c r="K2714" s="296"/>
      <c r="L2714" s="296"/>
      <c r="M2714" s="536">
        <v>1047938.203445173</v>
      </c>
      <c r="N2714" s="530">
        <v>1062378.7689642317</v>
      </c>
      <c r="O2714" s="537">
        <v>1101425.7491328656</v>
      </c>
    </row>
    <row r="2715" spans="1:15">
      <c r="A2715" s="227">
        <v>2712</v>
      </c>
      <c r="B2715" s="530">
        <v>1060450.8665296598</v>
      </c>
      <c r="C2715" s="530">
        <v>1072195.3480104529</v>
      </c>
      <c r="D2715" s="531">
        <v>1095027.2690760014</v>
      </c>
      <c r="J2715" s="659">
        <v>1042876.6949484751</v>
      </c>
      <c r="K2715" s="296"/>
      <c r="L2715" s="296"/>
      <c r="M2715" s="536">
        <v>1051350.442334109</v>
      </c>
      <c r="N2715" s="530">
        <v>1084711.0829379989</v>
      </c>
      <c r="O2715" s="537">
        <v>1105529.8584789422</v>
      </c>
    </row>
    <row r="2716" spans="1:15">
      <c r="A2716" s="227">
        <v>2713</v>
      </c>
      <c r="B2716" s="530">
        <v>1073846.3470591858</v>
      </c>
      <c r="C2716" s="530">
        <v>1062603.7678231031</v>
      </c>
      <c r="D2716" s="531">
        <v>1080311.6823772744</v>
      </c>
      <c r="J2716" s="659">
        <v>1056272.1754780011</v>
      </c>
      <c r="K2716" s="296"/>
      <c r="L2716" s="296"/>
      <c r="M2716" s="536">
        <v>1052008.6659042404</v>
      </c>
      <c r="N2716" s="530">
        <v>1075119.5027506491</v>
      </c>
      <c r="O2716" s="537">
        <v>1090814.2717802152</v>
      </c>
    </row>
    <row r="2717" spans="1:15">
      <c r="A2717" s="227">
        <v>2714</v>
      </c>
      <c r="B2717" s="530">
        <v>1058111.7063673958</v>
      </c>
      <c r="C2717" s="530">
        <v>1052416.9143213416</v>
      </c>
      <c r="D2717" s="531">
        <v>1104379.0987352256</v>
      </c>
      <c r="J2717" s="659">
        <v>1165914.2541143065</v>
      </c>
      <c r="K2717" s="296"/>
      <c r="L2717" s="296"/>
      <c r="M2717" s="536">
        <v>1037591.9336896734</v>
      </c>
      <c r="N2717" s="530">
        <v>1064932.6492488876</v>
      </c>
      <c r="O2717" s="537">
        <v>1114881.6881381664</v>
      </c>
    </row>
    <row r="2718" spans="1:15">
      <c r="A2718" s="227">
        <v>2715</v>
      </c>
      <c r="B2718" s="530">
        <v>1040462.5066869621</v>
      </c>
      <c r="C2718" s="530">
        <v>1103336.5032532928</v>
      </c>
      <c r="D2718" s="531">
        <v>1109067.7131595786</v>
      </c>
      <c r="J2718" s="659">
        <v>1022888.3351057774</v>
      </c>
      <c r="K2718" s="296"/>
      <c r="L2718" s="296"/>
      <c r="M2718" s="536">
        <v>1027300.7866376051</v>
      </c>
      <c r="N2718" s="530">
        <v>1115852.2381808388</v>
      </c>
      <c r="O2718" s="537">
        <v>1119570.3025625194</v>
      </c>
    </row>
    <row r="2719" spans="1:15">
      <c r="A2719" s="227">
        <v>2716</v>
      </c>
      <c r="B2719" s="530">
        <v>1058111.7063673958</v>
      </c>
      <c r="C2719" s="530">
        <v>1100580.2650913848</v>
      </c>
      <c r="D2719" s="531">
        <v>1112436.0919414561</v>
      </c>
      <c r="J2719" s="659">
        <v>1151003.2350090775</v>
      </c>
      <c r="K2719" s="296"/>
      <c r="L2719" s="296"/>
      <c r="M2719" s="536">
        <v>1046938.0108070771</v>
      </c>
      <c r="N2719" s="530">
        <v>1113096.0000189308</v>
      </c>
      <c r="O2719" s="537">
        <v>1122938.6813443969</v>
      </c>
    </row>
    <row r="2720" spans="1:15">
      <c r="A2720" s="227">
        <v>2717</v>
      </c>
      <c r="B2720" s="530">
        <v>1034763.0753646842</v>
      </c>
      <c r="C2720" s="530">
        <v>1090110.0743663118</v>
      </c>
      <c r="D2720" s="531">
        <v>1104320.2283396246</v>
      </c>
      <c r="J2720" s="659">
        <v>1017188.9037834995</v>
      </c>
      <c r="K2720" s="296"/>
      <c r="L2720" s="296"/>
      <c r="M2720" s="536">
        <v>1047193.3034064692</v>
      </c>
      <c r="N2720" s="530">
        <v>1102625.8092938578</v>
      </c>
      <c r="O2720" s="537">
        <v>1114822.8177425654</v>
      </c>
    </row>
    <row r="2721" spans="1:15">
      <c r="A2721" s="227">
        <v>2718</v>
      </c>
      <c r="B2721" s="530">
        <v>1060416.4974117356</v>
      </c>
      <c r="C2721" s="530">
        <v>1101085.7193613278</v>
      </c>
      <c r="D2721" s="531">
        <v>1097628.4645264077</v>
      </c>
      <c r="J2721" s="659">
        <v>1042842.3258305509</v>
      </c>
      <c r="K2721" s="296"/>
      <c r="L2721" s="296"/>
      <c r="M2721" s="536">
        <v>1028231.3387204144</v>
      </c>
      <c r="N2721" s="530">
        <v>1113601.4542888738</v>
      </c>
      <c r="O2721" s="537">
        <v>1108131.0539293485</v>
      </c>
    </row>
    <row r="2722" spans="1:15">
      <c r="A2722" s="227">
        <v>2719</v>
      </c>
      <c r="B2722" s="530">
        <v>1060128.6094921653</v>
      </c>
      <c r="C2722" s="530">
        <v>1074087.4432258368</v>
      </c>
      <c r="D2722" s="531">
        <v>1114880.1145970137</v>
      </c>
      <c r="J2722" s="659">
        <v>1042554.4379109805</v>
      </c>
      <c r="K2722" s="296"/>
      <c r="L2722" s="296"/>
      <c r="M2722" s="536">
        <v>1039015.1299485442</v>
      </c>
      <c r="N2722" s="530">
        <v>1086603.1781533828</v>
      </c>
      <c r="O2722" s="537">
        <v>1125382.7039999545</v>
      </c>
    </row>
    <row r="2723" spans="1:15">
      <c r="A2723" s="227">
        <v>2720</v>
      </c>
      <c r="B2723" s="530">
        <v>1059732.0888189129</v>
      </c>
      <c r="C2723" s="530">
        <v>1053325.0199893492</v>
      </c>
      <c r="D2723" s="531">
        <v>1108758.7697420863</v>
      </c>
      <c r="J2723" s="659">
        <v>1042157.9172377281</v>
      </c>
      <c r="K2723" s="296"/>
      <c r="L2723" s="296"/>
      <c r="M2723" s="536">
        <v>1028795.8269808296</v>
      </c>
      <c r="N2723" s="530">
        <v>1065840.7549168952</v>
      </c>
      <c r="O2723" s="537">
        <v>1119261.3591450271</v>
      </c>
    </row>
    <row r="2724" spans="1:15">
      <c r="A2724" s="227">
        <v>2721</v>
      </c>
      <c r="B2724" s="530">
        <v>1074273.0154443942</v>
      </c>
      <c r="C2724" s="530">
        <v>1062163.4690578326</v>
      </c>
      <c r="D2724" s="531">
        <v>1085479.9571482542</v>
      </c>
      <c r="J2724" s="659">
        <v>1056698.8438632095</v>
      </c>
      <c r="K2724" s="296"/>
      <c r="L2724" s="296"/>
      <c r="M2724" s="536">
        <v>1062688.815178606</v>
      </c>
      <c r="N2724" s="530">
        <v>1074679.2039853786</v>
      </c>
      <c r="O2724" s="537">
        <v>1095982.546551195</v>
      </c>
    </row>
    <row r="2725" spans="1:15">
      <c r="A2725" s="227">
        <v>2722</v>
      </c>
      <c r="B2725" s="530">
        <v>1053774.6504814329</v>
      </c>
      <c r="C2725" s="530">
        <v>1057069.5362383486</v>
      </c>
      <c r="D2725" s="531">
        <v>1105736.5687110333</v>
      </c>
      <c r="J2725" s="659">
        <v>1036200.4789002482</v>
      </c>
      <c r="K2725" s="296"/>
      <c r="L2725" s="296"/>
      <c r="M2725" s="536">
        <v>1052667.6978417211</v>
      </c>
      <c r="N2725" s="530">
        <v>1069585.2711658946</v>
      </c>
      <c r="O2725" s="537">
        <v>1116239.1581139741</v>
      </c>
    </row>
    <row r="2726" spans="1:15">
      <c r="A2726" s="227">
        <v>2723</v>
      </c>
      <c r="B2726" s="530">
        <v>1049748.7290201602</v>
      </c>
      <c r="C2726" s="530">
        <v>1056964.9965536359</v>
      </c>
      <c r="D2726" s="531">
        <v>1103288.7091641536</v>
      </c>
      <c r="J2726" s="659">
        <v>1032174.5574389755</v>
      </c>
      <c r="K2726" s="296"/>
      <c r="L2726" s="296"/>
      <c r="M2726" s="536">
        <v>1037011.7801566236</v>
      </c>
      <c r="N2726" s="530">
        <v>1069480.7314811819</v>
      </c>
      <c r="O2726" s="537">
        <v>1113791.2985670944</v>
      </c>
    </row>
    <row r="2727" spans="1:15">
      <c r="A2727" s="227">
        <v>2724</v>
      </c>
      <c r="B2727" s="530">
        <v>1052139.888712863</v>
      </c>
      <c r="C2727" s="530">
        <v>1072093.6478402892</v>
      </c>
      <c r="D2727" s="531">
        <v>1116079.5672527521</v>
      </c>
      <c r="J2727" s="659">
        <v>1034565.7171316784</v>
      </c>
      <c r="K2727" s="296"/>
      <c r="L2727" s="296"/>
      <c r="M2727" s="536">
        <v>1051909.1233479925</v>
      </c>
      <c r="N2727" s="530">
        <v>1084609.3827678352</v>
      </c>
      <c r="O2727" s="537">
        <v>1126582.156655693</v>
      </c>
    </row>
    <row r="2728" spans="1:15">
      <c r="A2728" s="227">
        <v>2725</v>
      </c>
      <c r="B2728" s="530">
        <v>1058111.7063673958</v>
      </c>
      <c r="C2728" s="530">
        <v>1093339.6485144943</v>
      </c>
      <c r="D2728" s="531">
        <v>1087945.059478441</v>
      </c>
      <c r="J2728" s="659">
        <v>1069335.7485366492</v>
      </c>
      <c r="K2728" s="296"/>
      <c r="L2728" s="296"/>
      <c r="M2728" s="536">
        <v>1050542.8239153398</v>
      </c>
      <c r="N2728" s="530">
        <v>1105855.3834420403</v>
      </c>
      <c r="O2728" s="537">
        <v>1098447.6488813818</v>
      </c>
    </row>
    <row r="2729" spans="1:15">
      <c r="A2729" s="227">
        <v>2726</v>
      </c>
      <c r="B2729" s="530">
        <v>1047109.8465375372</v>
      </c>
      <c r="C2729" s="530">
        <v>1074498.1997157901</v>
      </c>
      <c r="D2729" s="531">
        <v>1126378.9315187263</v>
      </c>
      <c r="J2729" s="659">
        <v>1029535.6749563524</v>
      </c>
      <c r="K2729" s="296"/>
      <c r="L2729" s="296"/>
      <c r="M2729" s="536">
        <v>1021844.7724984451</v>
      </c>
      <c r="N2729" s="530">
        <v>1087013.9346433361</v>
      </c>
      <c r="O2729" s="537">
        <v>1136881.5209216671</v>
      </c>
    </row>
    <row r="2730" spans="1:15">
      <c r="A2730" s="227">
        <v>2727</v>
      </c>
      <c r="B2730" s="530">
        <v>1073640.2918617502</v>
      </c>
      <c r="C2730" s="530">
        <v>1077143.8656482198</v>
      </c>
      <c r="D2730" s="531">
        <v>1096516.2958922377</v>
      </c>
      <c r="J2730" s="659">
        <v>1056066.1202805655</v>
      </c>
      <c r="K2730" s="296"/>
      <c r="L2730" s="296"/>
      <c r="M2730" s="536">
        <v>1048507.46201223</v>
      </c>
      <c r="N2730" s="530">
        <v>1089659.6005757658</v>
      </c>
      <c r="O2730" s="537">
        <v>1107018.8852951785</v>
      </c>
    </row>
    <row r="2731" spans="1:15">
      <c r="A2731" s="227">
        <v>2728</v>
      </c>
      <c r="B2731" s="530">
        <v>1058037.1389007035</v>
      </c>
      <c r="C2731" s="530">
        <v>1048243.7182019544</v>
      </c>
      <c r="D2731" s="531">
        <v>1101000.6237765637</v>
      </c>
      <c r="J2731" s="659">
        <v>1040462.9673195188</v>
      </c>
      <c r="K2731" s="296"/>
      <c r="L2731" s="296"/>
      <c r="M2731" s="536">
        <v>1043999.3549459199</v>
      </c>
      <c r="N2731" s="530">
        <v>1060759.4531295004</v>
      </c>
      <c r="O2731" s="537">
        <v>1111503.2131795045</v>
      </c>
    </row>
    <row r="2732" spans="1:15">
      <c r="A2732" s="227">
        <v>2729</v>
      </c>
      <c r="B2732" s="530">
        <v>1059992.3417379882</v>
      </c>
      <c r="C2732" s="530">
        <v>1088944.6782212828</v>
      </c>
      <c r="D2732" s="531">
        <v>1100403.6008735849</v>
      </c>
      <c r="J2732" s="659">
        <v>1042418.1701568034</v>
      </c>
      <c r="K2732" s="296"/>
      <c r="L2732" s="296"/>
      <c r="M2732" s="536">
        <v>1040093.0526815769</v>
      </c>
      <c r="N2732" s="530">
        <v>1101460.4131488288</v>
      </c>
      <c r="O2732" s="537">
        <v>1110906.1902765257</v>
      </c>
    </row>
    <row r="2733" spans="1:15">
      <c r="A2733" s="227">
        <v>2730</v>
      </c>
      <c r="B2733" s="530">
        <v>1050042.0881386464</v>
      </c>
      <c r="C2733" s="530">
        <v>1060235.7010314798</v>
      </c>
      <c r="D2733" s="531">
        <v>1103789.1482176355</v>
      </c>
      <c r="J2733" s="659">
        <v>1032467.9165574618</v>
      </c>
      <c r="K2733" s="296"/>
      <c r="L2733" s="296"/>
      <c r="M2733" s="536">
        <v>1057899.65171228</v>
      </c>
      <c r="N2733" s="530">
        <v>1072751.4359590258</v>
      </c>
      <c r="O2733" s="537">
        <v>1114291.7376205763</v>
      </c>
    </row>
    <row r="2734" spans="1:15">
      <c r="A2734" s="227">
        <v>2731</v>
      </c>
      <c r="B2734" s="530">
        <v>1042051.4256453898</v>
      </c>
      <c r="C2734" s="530">
        <v>1084324.815808896</v>
      </c>
      <c r="D2734" s="531">
        <v>1086163.0849588497</v>
      </c>
      <c r="J2734" s="659">
        <v>1024477.2540642051</v>
      </c>
      <c r="K2734" s="296"/>
      <c r="L2734" s="296"/>
      <c r="M2734" s="536">
        <v>1051255.9346090127</v>
      </c>
      <c r="N2734" s="530">
        <v>1096840.550736442</v>
      </c>
      <c r="O2734" s="537">
        <v>1096665.6743617905</v>
      </c>
    </row>
    <row r="2735" spans="1:15">
      <c r="A2735" s="227">
        <v>2732</v>
      </c>
      <c r="B2735" s="530">
        <v>1054563.6447003626</v>
      </c>
      <c r="C2735" s="530">
        <v>1097255.6195348308</v>
      </c>
      <c r="D2735" s="531">
        <v>1112742.7861966668</v>
      </c>
      <c r="J2735" s="659">
        <v>1036989.4731191779</v>
      </c>
      <c r="K2735" s="296"/>
      <c r="L2735" s="296"/>
      <c r="M2735" s="536">
        <v>1060002.0473272791</v>
      </c>
      <c r="N2735" s="530">
        <v>1109771.3544623768</v>
      </c>
      <c r="O2735" s="537">
        <v>1123245.3755996076</v>
      </c>
    </row>
    <row r="2736" spans="1:15">
      <c r="A2736" s="227">
        <v>2733</v>
      </c>
      <c r="B2736" s="530">
        <v>1076703.4356491424</v>
      </c>
      <c r="C2736" s="530">
        <v>1054285.0893797751</v>
      </c>
      <c r="D2736" s="531">
        <v>1098789.6848575657</v>
      </c>
      <c r="J2736" s="659">
        <v>1059129.2640679576</v>
      </c>
      <c r="K2736" s="296"/>
      <c r="L2736" s="296"/>
      <c r="M2736" s="536">
        <v>1034234.6717291443</v>
      </c>
      <c r="N2736" s="530">
        <v>1066800.8243073211</v>
      </c>
      <c r="O2736" s="537">
        <v>1109292.2742605065</v>
      </c>
    </row>
    <row r="2737" spans="1:15">
      <c r="A2737" s="227">
        <v>2734</v>
      </c>
      <c r="B2737" s="530">
        <v>1059117.4672258783</v>
      </c>
      <c r="C2737" s="530">
        <v>1067850.0152205639</v>
      </c>
      <c r="D2737" s="531">
        <v>1097415.9356161014</v>
      </c>
      <c r="J2737" s="659">
        <v>1041543.2956446935</v>
      </c>
      <c r="K2737" s="296"/>
      <c r="L2737" s="296"/>
      <c r="M2737" s="536">
        <v>1060239.5220891705</v>
      </c>
      <c r="N2737" s="530">
        <v>1080365.7501481099</v>
      </c>
      <c r="O2737" s="537">
        <v>1107918.5250190422</v>
      </c>
    </row>
    <row r="2738" spans="1:15">
      <c r="A2738" s="227">
        <v>2735</v>
      </c>
      <c r="B2738" s="530">
        <v>1067865.3137587786</v>
      </c>
      <c r="C2738" s="530">
        <v>1105217.7012957076</v>
      </c>
      <c r="D2738" s="531">
        <v>1092056.3115370164</v>
      </c>
      <c r="J2738" s="659">
        <v>1050291.1421775939</v>
      </c>
      <c r="K2738" s="296"/>
      <c r="L2738" s="296"/>
      <c r="M2738" s="536">
        <v>1043742.9959760476</v>
      </c>
      <c r="N2738" s="530">
        <v>1117733.4362232536</v>
      </c>
      <c r="O2738" s="537">
        <v>1102558.9009399572</v>
      </c>
    </row>
    <row r="2739" spans="1:15">
      <c r="A2739" s="227">
        <v>2736</v>
      </c>
      <c r="B2739" s="530">
        <v>1062528.4403704789</v>
      </c>
      <c r="C2739" s="530">
        <v>1056228.8376370743</v>
      </c>
      <c r="D2739" s="531">
        <v>1112884.964306379</v>
      </c>
      <c r="J2739" s="659">
        <v>1044954.2687892942</v>
      </c>
      <c r="K2739" s="296"/>
      <c r="L2739" s="296"/>
      <c r="M2739" s="536">
        <v>1045948.6506583078</v>
      </c>
      <c r="N2739" s="530">
        <v>1068744.5725646203</v>
      </c>
      <c r="O2739" s="537">
        <v>1123387.5537093198</v>
      </c>
    </row>
    <row r="2740" spans="1:15">
      <c r="A2740" s="227">
        <v>2737</v>
      </c>
      <c r="B2740" s="530">
        <v>1057444.316826836</v>
      </c>
      <c r="C2740" s="530">
        <v>1075464.6379555229</v>
      </c>
      <c r="D2740" s="531">
        <v>1114132.8504788969</v>
      </c>
      <c r="J2740" s="659">
        <v>1039870.1452456512</v>
      </c>
      <c r="K2740" s="296"/>
      <c r="L2740" s="296"/>
      <c r="M2740" s="536">
        <v>1047981.0320842091</v>
      </c>
      <c r="N2740" s="530">
        <v>1087980.3728830689</v>
      </c>
      <c r="O2740" s="537">
        <v>1124635.4398818377</v>
      </c>
    </row>
    <row r="2741" spans="1:15">
      <c r="A2741" s="227">
        <v>2738</v>
      </c>
      <c r="B2741" s="530">
        <v>1060743.0209031308</v>
      </c>
      <c r="C2741" s="530">
        <v>1093918.1543910182</v>
      </c>
      <c r="D2741" s="531">
        <v>1090555.2338497958</v>
      </c>
      <c r="J2741" s="659">
        <v>1043168.849321946</v>
      </c>
      <c r="K2741" s="296"/>
      <c r="L2741" s="296"/>
      <c r="M2741" s="536">
        <v>1049939.9907770299</v>
      </c>
      <c r="N2741" s="530">
        <v>1106433.8893185642</v>
      </c>
      <c r="O2741" s="537">
        <v>1101057.8232527366</v>
      </c>
    </row>
    <row r="2742" spans="1:15">
      <c r="A2742" s="227">
        <v>2739</v>
      </c>
      <c r="B2742" s="530">
        <v>1059939.5329003942</v>
      </c>
      <c r="C2742" s="530">
        <v>1057397.1805236577</v>
      </c>
      <c r="D2742" s="531">
        <v>1126666.2273436978</v>
      </c>
      <c r="J2742" s="659">
        <v>1042365.3613192094</v>
      </c>
      <c r="K2742" s="296"/>
      <c r="L2742" s="296"/>
      <c r="M2742" s="536">
        <v>1042869.2774697569</v>
      </c>
      <c r="N2742" s="530">
        <v>1069912.9154512037</v>
      </c>
      <c r="O2742" s="537">
        <v>1137168.8167466386</v>
      </c>
    </row>
    <row r="2743" spans="1:15">
      <c r="A2743" s="227">
        <v>2740</v>
      </c>
      <c r="B2743" s="530">
        <v>1068091.8679442755</v>
      </c>
      <c r="C2743" s="530">
        <v>1067234.2015373204</v>
      </c>
      <c r="D2743" s="531">
        <v>1079402.9049245289</v>
      </c>
      <c r="J2743" s="659">
        <v>1050517.6963630908</v>
      </c>
      <c r="K2743" s="296"/>
      <c r="L2743" s="296"/>
      <c r="M2743" s="536">
        <v>1029977.6847417646</v>
      </c>
      <c r="N2743" s="530">
        <v>1079749.9364648664</v>
      </c>
      <c r="O2743" s="537">
        <v>1089905.4943274697</v>
      </c>
    </row>
    <row r="2744" spans="1:15">
      <c r="A2744" s="227">
        <v>2741</v>
      </c>
      <c r="B2744" s="530">
        <v>1059190.1233321626</v>
      </c>
      <c r="C2744" s="530">
        <v>1069411.3600891468</v>
      </c>
      <c r="D2744" s="531">
        <v>1091558.595850643</v>
      </c>
      <c r="J2744" s="659">
        <v>1041615.9517509779</v>
      </c>
      <c r="K2744" s="296"/>
      <c r="L2744" s="296"/>
      <c r="M2744" s="536">
        <v>1023984.3971505469</v>
      </c>
      <c r="N2744" s="530">
        <v>1081927.0950166928</v>
      </c>
      <c r="O2744" s="537">
        <v>1102061.1852535838</v>
      </c>
    </row>
    <row r="2745" spans="1:15">
      <c r="A2745" s="227">
        <v>2742</v>
      </c>
      <c r="B2745" s="530">
        <v>1074170.732564488</v>
      </c>
      <c r="C2745" s="530">
        <v>1038573.1883992711</v>
      </c>
      <c r="D2745" s="531">
        <v>1086452.3333244673</v>
      </c>
      <c r="J2745" s="659">
        <v>1056596.5609833032</v>
      </c>
      <c r="K2745" s="296"/>
      <c r="L2745" s="296"/>
      <c r="M2745" s="536">
        <v>1046525.1456945536</v>
      </c>
      <c r="N2745" s="530">
        <v>1051088.9233268171</v>
      </c>
      <c r="O2745" s="537">
        <v>1096954.9227274081</v>
      </c>
    </row>
    <row r="2746" spans="1:15">
      <c r="A2746" s="227">
        <v>2743</v>
      </c>
      <c r="B2746" s="530">
        <v>1075741.6205069239</v>
      </c>
      <c r="C2746" s="530">
        <v>1051879.9605392737</v>
      </c>
      <c r="D2746" s="531">
        <v>1102694.9558872203</v>
      </c>
      <c r="J2746" s="659">
        <v>1058167.4489257392</v>
      </c>
      <c r="K2746" s="296"/>
      <c r="L2746" s="296"/>
      <c r="M2746" s="536">
        <v>1037770.7486315123</v>
      </c>
      <c r="N2746" s="530">
        <v>1064395.6954668197</v>
      </c>
      <c r="O2746" s="537">
        <v>1113197.5452901612</v>
      </c>
    </row>
    <row r="2747" spans="1:15">
      <c r="A2747" s="227">
        <v>2744</v>
      </c>
      <c r="B2747" s="530">
        <v>1071291.9430613257</v>
      </c>
      <c r="C2747" s="530">
        <v>1089398.1138375713</v>
      </c>
      <c r="D2747" s="531">
        <v>1092338.883849252</v>
      </c>
      <c r="J2747" s="659">
        <v>1053717.771480141</v>
      </c>
      <c r="K2747" s="296"/>
      <c r="L2747" s="296"/>
      <c r="M2747" s="536">
        <v>1046287.4530867036</v>
      </c>
      <c r="N2747" s="530">
        <v>1101913.8487651173</v>
      </c>
      <c r="O2747" s="537">
        <v>1102841.4732521928</v>
      </c>
    </row>
    <row r="2748" spans="1:15">
      <c r="A2748" s="227">
        <v>2745</v>
      </c>
      <c r="B2748" s="530">
        <v>1060715.9669798648</v>
      </c>
      <c r="C2748" s="530">
        <v>1085578.6370914071</v>
      </c>
      <c r="D2748" s="531">
        <v>1098669.3045788549</v>
      </c>
      <c r="J2748" s="659">
        <v>1043141.79539868</v>
      </c>
      <c r="K2748" s="296"/>
      <c r="L2748" s="296"/>
      <c r="M2748" s="536">
        <v>1033878.0305083514</v>
      </c>
      <c r="N2748" s="530">
        <v>1098094.3720189531</v>
      </c>
      <c r="O2748" s="537">
        <v>1109171.8939817958</v>
      </c>
    </row>
    <row r="2749" spans="1:15">
      <c r="A2749" s="227">
        <v>2746</v>
      </c>
      <c r="B2749" s="530">
        <v>1049584.4720692332</v>
      </c>
      <c r="C2749" s="530">
        <v>1079769.0986086552</v>
      </c>
      <c r="D2749" s="531">
        <v>1109007.5548972057</v>
      </c>
      <c r="J2749" s="659">
        <v>1032010.3004880483</v>
      </c>
      <c r="K2749" s="296"/>
      <c r="L2749" s="296"/>
      <c r="M2749" s="536">
        <v>1034220.1244970292</v>
      </c>
      <c r="N2749" s="530">
        <v>1092284.8335362012</v>
      </c>
      <c r="O2749" s="537">
        <v>1119510.1443001465</v>
      </c>
    </row>
    <row r="2750" spans="1:15">
      <c r="A2750" s="227">
        <v>2747</v>
      </c>
      <c r="B2750" s="530">
        <v>1056633.5094324159</v>
      </c>
      <c r="C2750" s="530">
        <v>1100936.5417381374</v>
      </c>
      <c r="D2750" s="531">
        <v>1116149.5577821278</v>
      </c>
      <c r="J2750" s="659">
        <v>1039059.3378512312</v>
      </c>
      <c r="K2750" s="296"/>
      <c r="L2750" s="296"/>
      <c r="M2750" s="536">
        <v>1038718.7764663926</v>
      </c>
      <c r="N2750" s="530">
        <v>1113452.2766656834</v>
      </c>
      <c r="O2750" s="537">
        <v>1126652.1471850686</v>
      </c>
    </row>
    <row r="2751" spans="1:15">
      <c r="A2751" s="227">
        <v>2748</v>
      </c>
      <c r="B2751" s="530">
        <v>1068477.6449324808</v>
      </c>
      <c r="C2751" s="530">
        <v>1076712.9762823605</v>
      </c>
      <c r="D2751" s="531">
        <v>1098574.2956080069</v>
      </c>
      <c r="J2751" s="659">
        <v>1050903.473351296</v>
      </c>
      <c r="K2751" s="296"/>
      <c r="L2751" s="296"/>
      <c r="M2751" s="536">
        <v>1032292.1178459391</v>
      </c>
      <c r="N2751" s="530">
        <v>1089228.7112099065</v>
      </c>
      <c r="O2751" s="537">
        <v>1109076.8850109477</v>
      </c>
    </row>
    <row r="2752" spans="1:15">
      <c r="A2752" s="227">
        <v>2749</v>
      </c>
      <c r="B2752" s="530">
        <v>1050539.6754682008</v>
      </c>
      <c r="C2752" s="530">
        <v>1079962.6648722633</v>
      </c>
      <c r="D2752" s="531">
        <v>1115173.4185914961</v>
      </c>
      <c r="J2752" s="659">
        <v>1032965.5038870162</v>
      </c>
      <c r="K2752" s="296"/>
      <c r="L2752" s="296"/>
      <c r="M2752" s="536">
        <v>1030973.8413722989</v>
      </c>
      <c r="N2752" s="530">
        <v>1092478.3997998093</v>
      </c>
      <c r="O2752" s="537">
        <v>1125676.0079944369</v>
      </c>
    </row>
    <row r="2753" spans="1:15">
      <c r="A2753" s="227">
        <v>2750</v>
      </c>
      <c r="B2753" s="530">
        <v>1028540.4252266724</v>
      </c>
      <c r="C2753" s="530">
        <v>1062188.4016100955</v>
      </c>
      <c r="D2753" s="531">
        <v>1086596.0085777598</v>
      </c>
      <c r="J2753" s="659">
        <v>1010966.2536454877</v>
      </c>
      <c r="K2753" s="296"/>
      <c r="L2753" s="296"/>
      <c r="M2753" s="536">
        <v>1039132.9300412907</v>
      </c>
      <c r="N2753" s="530">
        <v>1074704.1365376415</v>
      </c>
      <c r="O2753" s="537">
        <v>1097098.5979807007</v>
      </c>
    </row>
    <row r="2754" spans="1:15">
      <c r="A2754" s="227">
        <v>2751</v>
      </c>
      <c r="B2754" s="530">
        <v>1061462.0887057504</v>
      </c>
      <c r="C2754" s="530">
        <v>1081297.9521624583</v>
      </c>
      <c r="D2754" s="531">
        <v>1108842.4145778527</v>
      </c>
      <c r="J2754" s="659">
        <v>1043887.9171245657</v>
      </c>
      <c r="K2754" s="296"/>
      <c r="L2754" s="296"/>
      <c r="M2754" s="536">
        <v>1029022.6336715692</v>
      </c>
      <c r="N2754" s="530">
        <v>1093813.6870900043</v>
      </c>
      <c r="O2754" s="537">
        <v>1119345.0039807935</v>
      </c>
    </row>
    <row r="2755" spans="1:15">
      <c r="A2755" s="227">
        <v>2752</v>
      </c>
      <c r="B2755" s="530">
        <v>1067752.1997391968</v>
      </c>
      <c r="C2755" s="530">
        <v>1054640.0693192508</v>
      </c>
      <c r="D2755" s="531">
        <v>1082277.109632069</v>
      </c>
      <c r="J2755" s="659">
        <v>1050178.0281580121</v>
      </c>
      <c r="K2755" s="296"/>
      <c r="L2755" s="296"/>
      <c r="M2755" s="536">
        <v>1044686.1306338678</v>
      </c>
      <c r="N2755" s="530">
        <v>1067155.8042467968</v>
      </c>
      <c r="O2755" s="537">
        <v>1092779.6990350098</v>
      </c>
    </row>
    <row r="2756" spans="1:15">
      <c r="A2756" s="227">
        <v>2753</v>
      </c>
      <c r="B2756" s="530">
        <v>1057295.8230682358</v>
      </c>
      <c r="C2756" s="530">
        <v>1065530.1071015513</v>
      </c>
      <c r="D2756" s="531">
        <v>1117530.2140413357</v>
      </c>
      <c r="J2756" s="659">
        <v>1039721.651487051</v>
      </c>
      <c r="K2756" s="296"/>
      <c r="L2756" s="296"/>
      <c r="M2756" s="536">
        <v>1023287.3120993577</v>
      </c>
      <c r="N2756" s="530">
        <v>1078045.8420290973</v>
      </c>
      <c r="O2756" s="537">
        <v>1128032.8034442766</v>
      </c>
    </row>
    <row r="2757" spans="1:15">
      <c r="A2757" s="227">
        <v>2754</v>
      </c>
      <c r="B2757" s="530">
        <v>1051778.7863702213</v>
      </c>
      <c r="C2757" s="530">
        <v>1075593.978600919</v>
      </c>
      <c r="D2757" s="531">
        <v>1103551.9092639768</v>
      </c>
      <c r="J2757" s="659">
        <v>1034204.6147890366</v>
      </c>
      <c r="K2757" s="296"/>
      <c r="L2757" s="296"/>
      <c r="M2757" s="536">
        <v>1041323.5135576541</v>
      </c>
      <c r="N2757" s="530">
        <v>1088109.713528465</v>
      </c>
      <c r="O2757" s="537">
        <v>1114054.4986669177</v>
      </c>
    </row>
    <row r="2758" spans="1:15">
      <c r="A2758" s="227">
        <v>2755</v>
      </c>
      <c r="B2758" s="530">
        <v>1072566.8293415939</v>
      </c>
      <c r="C2758" s="530">
        <v>1073794.9134920235</v>
      </c>
      <c r="D2758" s="531">
        <v>1100122.0552600739</v>
      </c>
      <c r="J2758" s="659">
        <v>1054992.6577604092</v>
      </c>
      <c r="K2758" s="296"/>
      <c r="L2758" s="296"/>
      <c r="M2758" s="536">
        <v>1037781.5517653869</v>
      </c>
      <c r="N2758" s="530">
        <v>1086310.6484195695</v>
      </c>
      <c r="O2758" s="537">
        <v>1110624.6446630147</v>
      </c>
    </row>
    <row r="2759" spans="1:15">
      <c r="A2759" s="227">
        <v>2756</v>
      </c>
      <c r="B2759" s="530">
        <v>1069280.1021773901</v>
      </c>
      <c r="C2759" s="530">
        <v>1067297.6895927328</v>
      </c>
      <c r="D2759" s="531">
        <v>1131769.5895735258</v>
      </c>
      <c r="J2759" s="659">
        <v>1051705.9305962054</v>
      </c>
      <c r="K2759" s="296"/>
      <c r="L2759" s="296"/>
      <c r="M2759" s="536">
        <v>1036451.375702014</v>
      </c>
      <c r="N2759" s="530">
        <v>1079813.4245202788</v>
      </c>
      <c r="O2759" s="537">
        <v>1142272.1789764666</v>
      </c>
    </row>
    <row r="2760" spans="1:15">
      <c r="A2760" s="227">
        <v>2757</v>
      </c>
      <c r="B2760" s="530">
        <v>1060082.2758132445</v>
      </c>
      <c r="C2760" s="530">
        <v>1071397.0066246772</v>
      </c>
      <c r="D2760" s="531">
        <v>1122118.1441797905</v>
      </c>
      <c r="J2760" s="659">
        <v>1042508.1042320598</v>
      </c>
      <c r="K2760" s="296"/>
      <c r="L2760" s="296"/>
      <c r="M2760" s="536">
        <v>1066667.511404505</v>
      </c>
      <c r="N2760" s="530">
        <v>1083912.7415522232</v>
      </c>
      <c r="O2760" s="537">
        <v>1132620.7335827313</v>
      </c>
    </row>
    <row r="2761" spans="1:15">
      <c r="A2761" s="227">
        <v>2758</v>
      </c>
      <c r="B2761" s="530">
        <v>1041937.7026557222</v>
      </c>
      <c r="C2761" s="530">
        <v>1099416.7913815076</v>
      </c>
      <c r="D2761" s="531">
        <v>1099623.7248417756</v>
      </c>
      <c r="J2761" s="659">
        <v>1024363.5310745374</v>
      </c>
      <c r="K2761" s="296"/>
      <c r="L2761" s="296"/>
      <c r="M2761" s="536">
        <v>1049322.5882588313</v>
      </c>
      <c r="N2761" s="530">
        <v>1111932.5263090536</v>
      </c>
      <c r="O2761" s="537">
        <v>1110126.3142447164</v>
      </c>
    </row>
    <row r="2762" spans="1:15">
      <c r="A2762" s="227">
        <v>2759</v>
      </c>
      <c r="B2762" s="530">
        <v>1059586.4390436641</v>
      </c>
      <c r="C2762" s="530">
        <v>1070682.3634148152</v>
      </c>
      <c r="D2762" s="531">
        <v>1088247.7043775897</v>
      </c>
      <c r="J2762" s="659">
        <v>1042012.2674624794</v>
      </c>
      <c r="K2762" s="296"/>
      <c r="L2762" s="296"/>
      <c r="M2762" s="536">
        <v>1056412.3657015651</v>
      </c>
      <c r="N2762" s="530">
        <v>1083198.0983423612</v>
      </c>
      <c r="O2762" s="537">
        <v>1098750.2937805306</v>
      </c>
    </row>
    <row r="2763" spans="1:15">
      <c r="A2763" s="227">
        <v>2760</v>
      </c>
      <c r="B2763" s="530">
        <v>1046802.8277527227</v>
      </c>
      <c r="C2763" s="530">
        <v>1056670.1335144036</v>
      </c>
      <c r="D2763" s="531">
        <v>1124648.1331898386</v>
      </c>
      <c r="J2763" s="659">
        <v>1029228.6561715379</v>
      </c>
      <c r="K2763" s="296"/>
      <c r="L2763" s="296"/>
      <c r="M2763" s="536">
        <v>1040247.4675932183</v>
      </c>
      <c r="N2763" s="530">
        <v>1069185.8684419496</v>
      </c>
      <c r="O2763" s="537">
        <v>1135150.7225927794</v>
      </c>
    </row>
    <row r="2764" spans="1:15">
      <c r="A2764" s="227">
        <v>2761</v>
      </c>
      <c r="B2764" s="530">
        <v>1028358.3793542359</v>
      </c>
      <c r="C2764" s="530">
        <v>1081851.3037522244</v>
      </c>
      <c r="D2764" s="531">
        <v>1118026.6654895917</v>
      </c>
      <c r="J2764" s="659">
        <v>1010784.2077730512</v>
      </c>
      <c r="K2764" s="296"/>
      <c r="L2764" s="296"/>
      <c r="M2764" s="536">
        <v>1039123.5040156458</v>
      </c>
      <c r="N2764" s="530">
        <v>1094367.0386797704</v>
      </c>
      <c r="O2764" s="537">
        <v>1128529.2548925325</v>
      </c>
    </row>
    <row r="2765" spans="1:15">
      <c r="A2765" s="227">
        <v>2762</v>
      </c>
      <c r="B2765" s="530">
        <v>1040556.189254934</v>
      </c>
      <c r="C2765" s="530">
        <v>1075223.1527682114</v>
      </c>
      <c r="D2765" s="531">
        <v>1099745.2178449843</v>
      </c>
      <c r="J2765" s="659">
        <v>1022982.0176737492</v>
      </c>
      <c r="K2765" s="296"/>
      <c r="L2765" s="296"/>
      <c r="M2765" s="536">
        <v>1033225.8316200392</v>
      </c>
      <c r="N2765" s="530">
        <v>1087738.8876957574</v>
      </c>
      <c r="O2765" s="537">
        <v>1110247.8072479251</v>
      </c>
    </row>
    <row r="2766" spans="1:15">
      <c r="A2766" s="227">
        <v>2763</v>
      </c>
      <c r="B2766" s="530">
        <v>1047223.8402727847</v>
      </c>
      <c r="C2766" s="530">
        <v>1079419.6838502542</v>
      </c>
      <c r="D2766" s="531">
        <v>1115837.5123287803</v>
      </c>
      <c r="J2766" s="659">
        <v>1029649.6686916</v>
      </c>
      <c r="K2766" s="296"/>
      <c r="L2766" s="296"/>
      <c r="M2766" s="536">
        <v>1063106.9970266253</v>
      </c>
      <c r="N2766" s="530">
        <v>1091935.4187778002</v>
      </c>
      <c r="O2766" s="537">
        <v>1126340.1017317211</v>
      </c>
    </row>
    <row r="2767" spans="1:15">
      <c r="A2767" s="227">
        <v>2764</v>
      </c>
      <c r="B2767" s="530">
        <v>1051191.9961968525</v>
      </c>
      <c r="C2767" s="530">
        <v>1065284.3476188923</v>
      </c>
      <c r="D2767" s="531">
        <v>1119773.9431747913</v>
      </c>
      <c r="J2767" s="659">
        <v>1033617.8246156679</v>
      </c>
      <c r="K2767" s="296"/>
      <c r="L2767" s="296"/>
      <c r="M2767" s="536">
        <v>1046770.258749089</v>
      </c>
      <c r="N2767" s="530">
        <v>1077800.0825464383</v>
      </c>
      <c r="O2767" s="537">
        <v>1130276.5325777321</v>
      </c>
    </row>
    <row r="2768" spans="1:15">
      <c r="A2768" s="227">
        <v>2765</v>
      </c>
      <c r="B2768" s="530">
        <v>1064899.7064548042</v>
      </c>
      <c r="C2768" s="530">
        <v>1091821.2854495728</v>
      </c>
      <c r="D2768" s="531">
        <v>1113146.637336333</v>
      </c>
      <c r="J2768" s="659">
        <v>1047325.5348736194</v>
      </c>
      <c r="K2768" s="296"/>
      <c r="L2768" s="296"/>
      <c r="M2768" s="536">
        <v>1042122.7995435474</v>
      </c>
      <c r="N2768" s="530">
        <v>1104337.0203771188</v>
      </c>
      <c r="O2768" s="537">
        <v>1123649.2267392739</v>
      </c>
    </row>
    <row r="2769" spans="1:15">
      <c r="A2769" s="227">
        <v>2766</v>
      </c>
      <c r="B2769" s="530">
        <v>1034978.8731623932</v>
      </c>
      <c r="C2769" s="530">
        <v>1066828.0216710253</v>
      </c>
      <c r="D2769" s="531">
        <v>1109242.3780142355</v>
      </c>
      <c r="J2769" s="659">
        <v>1017404.7015812085</v>
      </c>
      <c r="K2769" s="296"/>
      <c r="L2769" s="296"/>
      <c r="M2769" s="536">
        <v>1041883.344699312</v>
      </c>
      <c r="N2769" s="530">
        <v>1079343.7565985713</v>
      </c>
      <c r="O2769" s="537">
        <v>1119744.9674171763</v>
      </c>
    </row>
    <row r="2770" spans="1:15">
      <c r="A2770" s="227">
        <v>2767</v>
      </c>
      <c r="B2770" s="530">
        <v>1073436.5942332859</v>
      </c>
      <c r="C2770" s="530">
        <v>1057604.4625926241</v>
      </c>
      <c r="D2770" s="531">
        <v>1115221.7709968328</v>
      </c>
      <c r="J2770" s="659">
        <v>1055862.4226521011</v>
      </c>
      <c r="K2770" s="296"/>
      <c r="L2770" s="296"/>
      <c r="M2770" s="536">
        <v>1056541.0822156444</v>
      </c>
      <c r="N2770" s="530">
        <v>1070120.1975201701</v>
      </c>
      <c r="O2770" s="537">
        <v>1125724.3603997736</v>
      </c>
    </row>
    <row r="2771" spans="1:15">
      <c r="A2771" s="227">
        <v>2768</v>
      </c>
      <c r="B2771" s="530">
        <v>1052602.9451918777</v>
      </c>
      <c r="C2771" s="530">
        <v>1073151.6708219952</v>
      </c>
      <c r="D2771" s="531">
        <v>1114110.081315188</v>
      </c>
      <c r="J2771" s="659">
        <v>1035028.7736106929</v>
      </c>
      <c r="K2771" s="296"/>
      <c r="L2771" s="296"/>
      <c r="M2771" s="536">
        <v>1062166.7583001386</v>
      </c>
      <c r="N2771" s="530">
        <v>1085667.4057495412</v>
      </c>
      <c r="O2771" s="537">
        <v>1124612.6707181288</v>
      </c>
    </row>
    <row r="2772" spans="1:15">
      <c r="A2772" s="227">
        <v>2769</v>
      </c>
      <c r="B2772" s="530">
        <v>1066105.0672463598</v>
      </c>
      <c r="C2772" s="530">
        <v>1079991.6462770966</v>
      </c>
      <c r="D2772" s="531">
        <v>1115238.1740114351</v>
      </c>
      <c r="J2772" s="659">
        <v>1048530.895665175</v>
      </c>
      <c r="K2772" s="296"/>
      <c r="L2772" s="296"/>
      <c r="M2772" s="536">
        <v>1037422.2287137706</v>
      </c>
      <c r="N2772" s="530">
        <v>1092507.3812046426</v>
      </c>
      <c r="O2772" s="537">
        <v>1125740.7634143759</v>
      </c>
    </row>
    <row r="2773" spans="1:15">
      <c r="A2773" s="227">
        <v>2770</v>
      </c>
      <c r="B2773" s="530">
        <v>1058111.7063673958</v>
      </c>
      <c r="C2773" s="530">
        <v>1089211.7079420914</v>
      </c>
      <c r="D2773" s="531">
        <v>1105684.5117797002</v>
      </c>
      <c r="J2773" s="659">
        <v>1074611.6497570705</v>
      </c>
      <c r="K2773" s="296"/>
      <c r="L2773" s="296"/>
      <c r="M2773" s="536">
        <v>1035936.3895273732</v>
      </c>
      <c r="N2773" s="530">
        <v>1101727.4428696374</v>
      </c>
      <c r="O2773" s="537">
        <v>1116187.101182641</v>
      </c>
    </row>
    <row r="2774" spans="1:15">
      <c r="A2774" s="227">
        <v>2771</v>
      </c>
      <c r="B2774" s="530">
        <v>1054572.7258192918</v>
      </c>
      <c r="C2774" s="530">
        <v>1058064.7353516484</v>
      </c>
      <c r="D2774" s="531">
        <v>1102156.9256426205</v>
      </c>
      <c r="J2774" s="659">
        <v>1036998.5542381071</v>
      </c>
      <c r="K2774" s="296"/>
      <c r="L2774" s="296"/>
      <c r="M2774" s="536">
        <v>1044766.9467385347</v>
      </c>
      <c r="N2774" s="530">
        <v>1070580.4702791944</v>
      </c>
      <c r="O2774" s="537">
        <v>1112659.5150455614</v>
      </c>
    </row>
    <row r="2775" spans="1:15">
      <c r="A2775" s="227">
        <v>2772</v>
      </c>
      <c r="B2775" s="530">
        <v>1032060.2442468735</v>
      </c>
      <c r="C2775" s="530">
        <v>1089550.9590782872</v>
      </c>
      <c r="D2775" s="531">
        <v>1121473.9841720215</v>
      </c>
      <c r="J2775" s="659">
        <v>1014486.0726656888</v>
      </c>
      <c r="K2775" s="296"/>
      <c r="L2775" s="296"/>
      <c r="M2775" s="536">
        <v>1044771.2550766615</v>
      </c>
      <c r="N2775" s="530">
        <v>1102066.6940058332</v>
      </c>
      <c r="O2775" s="537">
        <v>1131976.5735749623</v>
      </c>
    </row>
    <row r="2776" spans="1:15">
      <c r="A2776" s="227">
        <v>2773</v>
      </c>
      <c r="B2776" s="530">
        <v>1044992.1867020178</v>
      </c>
      <c r="C2776" s="530">
        <v>1085664.2859088713</v>
      </c>
      <c r="D2776" s="531">
        <v>1084854.9120634685</v>
      </c>
      <c r="J2776" s="659">
        <v>1027418.0151208331</v>
      </c>
      <c r="K2776" s="296"/>
      <c r="L2776" s="296"/>
      <c r="M2776" s="536">
        <v>1062543.7317581053</v>
      </c>
      <c r="N2776" s="530">
        <v>1098180.0208364173</v>
      </c>
      <c r="O2776" s="537">
        <v>1095357.5014664093</v>
      </c>
    </row>
    <row r="2777" spans="1:15">
      <c r="A2777" s="227">
        <v>2774</v>
      </c>
      <c r="B2777" s="530">
        <v>1036912.4742958962</v>
      </c>
      <c r="C2777" s="530">
        <v>1077408.5605856779</v>
      </c>
      <c r="D2777" s="531">
        <v>1121126.3429515979</v>
      </c>
      <c r="J2777" s="659">
        <v>1019338.3027147115</v>
      </c>
      <c r="K2777" s="296"/>
      <c r="L2777" s="296"/>
      <c r="M2777" s="536">
        <v>1041728.6662082842</v>
      </c>
      <c r="N2777" s="530">
        <v>1089924.2955132239</v>
      </c>
      <c r="O2777" s="537">
        <v>1131628.9323545387</v>
      </c>
    </row>
    <row r="2778" spans="1:15">
      <c r="A2778" s="227">
        <v>2775</v>
      </c>
      <c r="B2778" s="530">
        <v>1061898.9318709278</v>
      </c>
      <c r="C2778" s="530">
        <v>1063892.8805301599</v>
      </c>
      <c r="D2778" s="531">
        <v>1105918.3547528023</v>
      </c>
      <c r="J2778" s="659">
        <v>1044324.7602897431</v>
      </c>
      <c r="K2778" s="296"/>
      <c r="L2778" s="296"/>
      <c r="M2778" s="536">
        <v>1035617.6602181296</v>
      </c>
      <c r="N2778" s="530">
        <v>1076408.6154577059</v>
      </c>
      <c r="O2778" s="537">
        <v>1116420.9441557431</v>
      </c>
    </row>
    <row r="2779" spans="1:15">
      <c r="A2779" s="227">
        <v>2776</v>
      </c>
      <c r="B2779" s="530">
        <v>1045325.3001021686</v>
      </c>
      <c r="C2779" s="530">
        <v>1091631.3727406699</v>
      </c>
      <c r="D2779" s="531">
        <v>1089262.586745763</v>
      </c>
      <c r="J2779" s="659">
        <v>1027751.1285209839</v>
      </c>
      <c r="K2779" s="296"/>
      <c r="L2779" s="296"/>
      <c r="M2779" s="536">
        <v>1040355.8272601202</v>
      </c>
      <c r="N2779" s="530">
        <v>1104147.1076682159</v>
      </c>
      <c r="O2779" s="537">
        <v>1099765.1761487038</v>
      </c>
    </row>
    <row r="2780" spans="1:15">
      <c r="A2780" s="227">
        <v>2777</v>
      </c>
      <c r="B2780" s="530">
        <v>1054372.3095964997</v>
      </c>
      <c r="C2780" s="530">
        <v>1065688.6828824312</v>
      </c>
      <c r="D2780" s="531">
        <v>1111506.7138491184</v>
      </c>
      <c r="J2780" s="659">
        <v>1036798.1380153149</v>
      </c>
      <c r="K2780" s="296"/>
      <c r="L2780" s="296"/>
      <c r="M2780" s="536">
        <v>1056682.563046406</v>
      </c>
      <c r="N2780" s="530">
        <v>1078204.4178099772</v>
      </c>
      <c r="O2780" s="537">
        <v>1122009.3032520593</v>
      </c>
    </row>
    <row r="2781" spans="1:15">
      <c r="A2781" s="227">
        <v>2778</v>
      </c>
      <c r="B2781" s="530">
        <v>1043563.9508012523</v>
      </c>
      <c r="C2781" s="530">
        <v>1089210.9668886026</v>
      </c>
      <c r="D2781" s="531">
        <v>1101934.1443329325</v>
      </c>
      <c r="J2781" s="659">
        <v>1025989.7792200675</v>
      </c>
      <c r="K2781" s="296"/>
      <c r="L2781" s="296"/>
      <c r="M2781" s="536">
        <v>1031504.1514988069</v>
      </c>
      <c r="N2781" s="530">
        <v>1101726.7018161486</v>
      </c>
      <c r="O2781" s="537">
        <v>1112436.7337358734</v>
      </c>
    </row>
    <row r="2782" spans="1:15">
      <c r="A2782" s="227">
        <v>2779</v>
      </c>
      <c r="B2782" s="530">
        <v>1058111.7063673958</v>
      </c>
      <c r="C2782" s="530">
        <v>1088094.6331504507</v>
      </c>
      <c r="D2782" s="531">
        <v>1111878.5833444905</v>
      </c>
      <c r="J2782" s="659">
        <v>1072057.9770404128</v>
      </c>
      <c r="K2782" s="296"/>
      <c r="L2782" s="296"/>
      <c r="M2782" s="536">
        <v>1037901.171906695</v>
      </c>
      <c r="N2782" s="530">
        <v>1100610.3680779967</v>
      </c>
      <c r="O2782" s="537">
        <v>1122381.1727474313</v>
      </c>
    </row>
    <row r="2783" spans="1:15">
      <c r="A2783" s="227">
        <v>2780</v>
      </c>
      <c r="B2783" s="530">
        <v>1053840.0308569963</v>
      </c>
      <c r="C2783" s="530">
        <v>1078162.4938268696</v>
      </c>
      <c r="D2783" s="531">
        <v>1106039.538051324</v>
      </c>
      <c r="J2783" s="659">
        <v>1036265.8592758116</v>
      </c>
      <c r="K2783" s="296"/>
      <c r="L2783" s="296"/>
      <c r="M2783" s="536">
        <v>1034620.1949680638</v>
      </c>
      <c r="N2783" s="530">
        <v>1090678.2287544156</v>
      </c>
      <c r="O2783" s="537">
        <v>1116542.1274542648</v>
      </c>
    </row>
    <row r="2784" spans="1:15">
      <c r="A2784" s="227">
        <v>2781</v>
      </c>
      <c r="B2784" s="530">
        <v>1058111.7063673958</v>
      </c>
      <c r="C2784" s="530">
        <v>1068197.0190858697</v>
      </c>
      <c r="D2784" s="531">
        <v>1112444.5968020901</v>
      </c>
      <c r="J2784" s="659">
        <v>1115161.0574274582</v>
      </c>
      <c r="K2784" s="296"/>
      <c r="L2784" s="296"/>
      <c r="M2784" s="536">
        <v>1048049.4208973711</v>
      </c>
      <c r="N2784" s="530">
        <v>1080712.7540134157</v>
      </c>
      <c r="O2784" s="537">
        <v>1122947.1862050309</v>
      </c>
    </row>
    <row r="2785" spans="1:15">
      <c r="A2785" s="227">
        <v>2782</v>
      </c>
      <c r="B2785" s="530">
        <v>1061001.9313217103</v>
      </c>
      <c r="C2785" s="530">
        <v>1086257.4865382072</v>
      </c>
      <c r="D2785" s="531">
        <v>1107850.7525460359</v>
      </c>
      <c r="J2785" s="659">
        <v>1043427.7597405256</v>
      </c>
      <c r="K2785" s="296"/>
      <c r="L2785" s="296"/>
      <c r="M2785" s="536">
        <v>1051883.6209765431</v>
      </c>
      <c r="N2785" s="530">
        <v>1098773.2214657532</v>
      </c>
      <c r="O2785" s="537">
        <v>1118353.3419489767</v>
      </c>
    </row>
    <row r="2786" spans="1:15">
      <c r="A2786" s="227">
        <v>2783</v>
      </c>
      <c r="B2786" s="530">
        <v>1058941.5710965949</v>
      </c>
      <c r="C2786" s="530">
        <v>1073199.1003900296</v>
      </c>
      <c r="D2786" s="531">
        <v>1095008.38873651</v>
      </c>
      <c r="J2786" s="659">
        <v>1041367.3995154102</v>
      </c>
      <c r="K2786" s="296"/>
      <c r="L2786" s="296"/>
      <c r="M2786" s="536">
        <v>1036508.7734998198</v>
      </c>
      <c r="N2786" s="530">
        <v>1085714.8353175756</v>
      </c>
      <c r="O2786" s="537">
        <v>1105510.9781394508</v>
      </c>
    </row>
    <row r="2787" spans="1:15">
      <c r="A2787" s="227">
        <v>2784</v>
      </c>
      <c r="B2787" s="530">
        <v>1041890.0601137106</v>
      </c>
      <c r="C2787" s="530">
        <v>1050574.3578265333</v>
      </c>
      <c r="D2787" s="531">
        <v>1095311.6002782893</v>
      </c>
      <c r="J2787" s="659">
        <v>1024315.8885325259</v>
      </c>
      <c r="K2787" s="296"/>
      <c r="L2787" s="296"/>
      <c r="M2787" s="536">
        <v>1033882.4214165867</v>
      </c>
      <c r="N2787" s="530">
        <v>1063090.0927540793</v>
      </c>
      <c r="O2787" s="537">
        <v>1105814.1896812301</v>
      </c>
    </row>
    <row r="2788" spans="1:15">
      <c r="A2788" s="227">
        <v>2785</v>
      </c>
      <c r="B2788" s="530">
        <v>1046366.2017501348</v>
      </c>
      <c r="C2788" s="530">
        <v>1074642.3166634941</v>
      </c>
      <c r="D2788" s="531">
        <v>1127885.1758173772</v>
      </c>
      <c r="J2788" s="659">
        <v>1028792.0301689501</v>
      </c>
      <c r="K2788" s="296"/>
      <c r="L2788" s="296"/>
      <c r="M2788" s="536">
        <v>1035103.7085739226</v>
      </c>
      <c r="N2788" s="530">
        <v>1087158.0515910401</v>
      </c>
      <c r="O2788" s="537">
        <v>1138387.765220318</v>
      </c>
    </row>
    <row r="2789" spans="1:15">
      <c r="A2789" s="227">
        <v>2786</v>
      </c>
      <c r="B2789" s="530">
        <v>1066245.2468472833</v>
      </c>
      <c r="C2789" s="530">
        <v>1061582.5224703376</v>
      </c>
      <c r="D2789" s="531">
        <v>1108696.2266067413</v>
      </c>
      <c r="J2789" s="659">
        <v>1048671.0752660986</v>
      </c>
      <c r="K2789" s="296"/>
      <c r="L2789" s="296"/>
      <c r="M2789" s="536">
        <v>1045979.7076097475</v>
      </c>
      <c r="N2789" s="530">
        <v>1074098.2573978836</v>
      </c>
      <c r="O2789" s="537">
        <v>1119198.8160096821</v>
      </c>
    </row>
    <row r="2790" spans="1:15">
      <c r="A2790" s="227">
        <v>2787</v>
      </c>
      <c r="B2790" s="530">
        <v>1057588.4263783915</v>
      </c>
      <c r="C2790" s="530">
        <v>1073207.9730029705</v>
      </c>
      <c r="D2790" s="531">
        <v>1126644.9058602115</v>
      </c>
      <c r="J2790" s="659">
        <v>1040014.2547972067</v>
      </c>
      <c r="K2790" s="296"/>
      <c r="L2790" s="296"/>
      <c r="M2790" s="536">
        <v>1041425.2030770783</v>
      </c>
      <c r="N2790" s="530">
        <v>1085723.7079305165</v>
      </c>
      <c r="O2790" s="537">
        <v>1137147.4952631523</v>
      </c>
    </row>
    <row r="2791" spans="1:15">
      <c r="A2791" s="227">
        <v>2788</v>
      </c>
      <c r="B2791" s="530">
        <v>1065469.4287153876</v>
      </c>
      <c r="C2791" s="530">
        <v>1074127.9161415324</v>
      </c>
      <c r="D2791" s="531">
        <v>1090469.4725466718</v>
      </c>
      <c r="J2791" s="659">
        <v>1047895.2571342029</v>
      </c>
      <c r="K2791" s="296"/>
      <c r="L2791" s="296"/>
      <c r="M2791" s="536">
        <v>1046428.9836354537</v>
      </c>
      <c r="N2791" s="530">
        <v>1086643.6510690784</v>
      </c>
      <c r="O2791" s="537">
        <v>1100972.0619496126</v>
      </c>
    </row>
    <row r="2792" spans="1:15">
      <c r="A2792" s="227">
        <v>2789</v>
      </c>
      <c r="B2792" s="530">
        <v>1056422.0830622672</v>
      </c>
      <c r="C2792" s="530">
        <v>1074603.4407892658</v>
      </c>
      <c r="D2792" s="531">
        <v>1113633.0424868625</v>
      </c>
      <c r="J2792" s="659">
        <v>1038847.9114810824</v>
      </c>
      <c r="K2792" s="296"/>
      <c r="L2792" s="296"/>
      <c r="M2792" s="536">
        <v>1052785.1026845193</v>
      </c>
      <c r="N2792" s="530">
        <v>1087119.1757168118</v>
      </c>
      <c r="O2792" s="537">
        <v>1124135.6318898033</v>
      </c>
    </row>
    <row r="2793" spans="1:15">
      <c r="A2793" s="227">
        <v>2790</v>
      </c>
      <c r="B2793" s="530">
        <v>1052720.2624303862</v>
      </c>
      <c r="C2793" s="530">
        <v>1060888.8194531705</v>
      </c>
      <c r="D2793" s="531">
        <v>1104571.6268708899</v>
      </c>
      <c r="J2793" s="659">
        <v>1035146.0908492014</v>
      </c>
      <c r="K2793" s="296"/>
      <c r="L2793" s="296"/>
      <c r="M2793" s="536">
        <v>1063040.2610624004</v>
      </c>
      <c r="N2793" s="530">
        <v>1073404.5543807165</v>
      </c>
      <c r="O2793" s="537">
        <v>1115074.2162738307</v>
      </c>
    </row>
    <row r="2794" spans="1:15">
      <c r="A2794" s="227">
        <v>2791</v>
      </c>
      <c r="B2794" s="530">
        <v>1063690.2654825475</v>
      </c>
      <c r="C2794" s="530">
        <v>1096583.6920407701</v>
      </c>
      <c r="D2794" s="531">
        <v>1124133.0767049761</v>
      </c>
      <c r="J2794" s="659">
        <v>1046116.0939013627</v>
      </c>
      <c r="K2794" s="296"/>
      <c r="L2794" s="296"/>
      <c r="M2794" s="536">
        <v>1034048.8810030206</v>
      </c>
      <c r="N2794" s="530">
        <v>1109099.4269683161</v>
      </c>
      <c r="O2794" s="537">
        <v>1134635.666107917</v>
      </c>
    </row>
    <row r="2795" spans="1:15">
      <c r="A2795" s="227">
        <v>2792</v>
      </c>
      <c r="B2795" s="530">
        <v>1063714.6792407085</v>
      </c>
      <c r="C2795" s="530">
        <v>1094137.3064066598</v>
      </c>
      <c r="D2795" s="531">
        <v>1123656.4729242702</v>
      </c>
      <c r="J2795" s="659">
        <v>1046140.5076595237</v>
      </c>
      <c r="K2795" s="296"/>
      <c r="L2795" s="296"/>
      <c r="M2795" s="536">
        <v>1054418.0162728066</v>
      </c>
      <c r="N2795" s="530">
        <v>1106653.0413342058</v>
      </c>
      <c r="O2795" s="537">
        <v>1134159.062327211</v>
      </c>
    </row>
    <row r="2796" spans="1:15">
      <c r="A2796" s="227">
        <v>2793</v>
      </c>
      <c r="B2796" s="530">
        <v>1071435.3587737677</v>
      </c>
      <c r="C2796" s="530">
        <v>1068142.8238449099</v>
      </c>
      <c r="D2796" s="531">
        <v>1110464.1041931661</v>
      </c>
      <c r="J2796" s="659">
        <v>1053861.187192583</v>
      </c>
      <c r="K2796" s="296"/>
      <c r="L2796" s="296"/>
      <c r="M2796" s="536">
        <v>1040501.833660054</v>
      </c>
      <c r="N2796" s="530">
        <v>1080658.5587724559</v>
      </c>
      <c r="O2796" s="537">
        <v>1120966.693596107</v>
      </c>
    </row>
    <row r="2797" spans="1:15">
      <c r="A2797" s="227">
        <v>2794</v>
      </c>
      <c r="B2797" s="530">
        <v>1071455.0545978711</v>
      </c>
      <c r="C2797" s="530">
        <v>1103976.9848225466</v>
      </c>
      <c r="D2797" s="531">
        <v>1111602.3128017676</v>
      </c>
      <c r="J2797" s="659">
        <v>1053880.8830166864</v>
      </c>
      <c r="K2797" s="296"/>
      <c r="L2797" s="296"/>
      <c r="M2797" s="536">
        <v>1063145.2988740497</v>
      </c>
      <c r="N2797" s="530">
        <v>1116492.7197500926</v>
      </c>
      <c r="O2797" s="537">
        <v>1122104.9022047084</v>
      </c>
    </row>
    <row r="2798" spans="1:15">
      <c r="A2798" s="227">
        <v>2795</v>
      </c>
      <c r="B2798" s="530">
        <v>1050967.3794519105</v>
      </c>
      <c r="C2798" s="530">
        <v>1086417.8088075267</v>
      </c>
      <c r="D2798" s="531">
        <v>1103902.2470600631</v>
      </c>
      <c r="J2798" s="659">
        <v>1033393.2078707258</v>
      </c>
      <c r="K2798" s="296"/>
      <c r="L2798" s="296"/>
      <c r="M2798" s="536">
        <v>1039925.0531990671</v>
      </c>
      <c r="N2798" s="530">
        <v>1098933.5437350727</v>
      </c>
      <c r="O2798" s="537">
        <v>1114404.8364630039</v>
      </c>
    </row>
    <row r="2799" spans="1:15">
      <c r="A2799" s="227">
        <v>2796</v>
      </c>
      <c r="B2799" s="530">
        <v>1051440.1360259838</v>
      </c>
      <c r="C2799" s="530">
        <v>1085973.115338763</v>
      </c>
      <c r="D2799" s="531">
        <v>1110107.2532864301</v>
      </c>
      <c r="J2799" s="659">
        <v>1033865.9644447991</v>
      </c>
      <c r="K2799" s="296"/>
      <c r="L2799" s="296"/>
      <c r="M2799" s="536">
        <v>1058771.5858125535</v>
      </c>
      <c r="N2799" s="530">
        <v>1098488.850266309</v>
      </c>
      <c r="O2799" s="537">
        <v>1120609.842689371</v>
      </c>
    </row>
    <row r="2800" spans="1:15">
      <c r="A2800" s="227">
        <v>2797</v>
      </c>
      <c r="B2800" s="530">
        <v>1059410.8854778907</v>
      </c>
      <c r="C2800" s="530">
        <v>1050556.4101148832</v>
      </c>
      <c r="D2800" s="531">
        <v>1117979.7107715788</v>
      </c>
      <c r="J2800" s="659">
        <v>1041836.713896706</v>
      </c>
      <c r="K2800" s="296"/>
      <c r="L2800" s="296"/>
      <c r="M2800" s="536">
        <v>1061886.5027843991</v>
      </c>
      <c r="N2800" s="530">
        <v>1063072.1450424292</v>
      </c>
      <c r="O2800" s="537">
        <v>1128482.3001745197</v>
      </c>
    </row>
    <row r="2801" spans="1:15">
      <c r="A2801" s="227">
        <v>2798</v>
      </c>
      <c r="B2801" s="530">
        <v>1061963.3932658925</v>
      </c>
      <c r="C2801" s="530">
        <v>1079770.0842511412</v>
      </c>
      <c r="D2801" s="531">
        <v>1089511.0162683469</v>
      </c>
      <c r="J2801" s="659">
        <v>1044389.2216847078</v>
      </c>
      <c r="K2801" s="296"/>
      <c r="L2801" s="296"/>
      <c r="M2801" s="536">
        <v>1034637.565081589</v>
      </c>
      <c r="N2801" s="530">
        <v>1092285.8191786872</v>
      </c>
      <c r="O2801" s="537">
        <v>1100013.6056712877</v>
      </c>
    </row>
    <row r="2802" spans="1:15">
      <c r="A2802" s="227">
        <v>2799</v>
      </c>
      <c r="B2802" s="530">
        <v>1044597.9828819073</v>
      </c>
      <c r="C2802" s="530">
        <v>1063917.1621210221</v>
      </c>
      <c r="D2802" s="531">
        <v>1104806.6794267194</v>
      </c>
      <c r="J2802" s="659">
        <v>1027023.8113007225</v>
      </c>
      <c r="K2802" s="296"/>
      <c r="L2802" s="296"/>
      <c r="M2802" s="536">
        <v>1035249.8037531736</v>
      </c>
      <c r="N2802" s="530">
        <v>1076432.8970485681</v>
      </c>
      <c r="O2802" s="537">
        <v>1115309.2688296603</v>
      </c>
    </row>
    <row r="2803" spans="1:15">
      <c r="A2803" s="227">
        <v>2800</v>
      </c>
      <c r="B2803" s="530">
        <v>1076429.7420004136</v>
      </c>
      <c r="C2803" s="530">
        <v>1096651.3678680286</v>
      </c>
      <c r="D2803" s="531">
        <v>1131628.2518939325</v>
      </c>
      <c r="J2803" s="659">
        <v>1058855.5704192289</v>
      </c>
      <c r="K2803" s="296"/>
      <c r="L2803" s="296"/>
      <c r="M2803" s="536">
        <v>1047255.330246839</v>
      </c>
      <c r="N2803" s="530">
        <v>1109167.1027955746</v>
      </c>
      <c r="O2803" s="537">
        <v>1142130.8412968733</v>
      </c>
    </row>
    <row r="2804" spans="1:15">
      <c r="A2804" s="227">
        <v>2801</v>
      </c>
      <c r="B2804" s="530">
        <v>1058111.7063673958</v>
      </c>
      <c r="C2804" s="530">
        <v>1076597.9063532522</v>
      </c>
      <c r="D2804" s="531">
        <v>1141927.4115154594</v>
      </c>
      <c r="J2804" s="659">
        <v>1064258.190789826</v>
      </c>
      <c r="K2804" s="296"/>
      <c r="L2804" s="296"/>
      <c r="M2804" s="536">
        <v>1037256.3961715145</v>
      </c>
      <c r="N2804" s="530">
        <v>1089113.6412807982</v>
      </c>
      <c r="O2804" s="537">
        <v>1152430.0009184002</v>
      </c>
    </row>
    <row r="2805" spans="1:15">
      <c r="A2805" s="227">
        <v>2802</v>
      </c>
      <c r="B2805" s="530">
        <v>1069245.086154379</v>
      </c>
      <c r="C2805" s="530">
        <v>1067464.1034214199</v>
      </c>
      <c r="D2805" s="531">
        <v>1106822.3849928176</v>
      </c>
      <c r="J2805" s="659">
        <v>1051670.9145731942</v>
      </c>
      <c r="K2805" s="296"/>
      <c r="L2805" s="296"/>
      <c r="M2805" s="536">
        <v>1025787.2646934956</v>
      </c>
      <c r="N2805" s="530">
        <v>1079979.8383489659</v>
      </c>
      <c r="O2805" s="537">
        <v>1117324.9743957585</v>
      </c>
    </row>
    <row r="2806" spans="1:15">
      <c r="A2806" s="227">
        <v>2803</v>
      </c>
      <c r="B2806" s="530">
        <v>1044817.7805264848</v>
      </c>
      <c r="C2806" s="530">
        <v>1067639.9873733572</v>
      </c>
      <c r="D2806" s="531">
        <v>1108606.0366038498</v>
      </c>
      <c r="J2806" s="659">
        <v>1027243.6089453001</v>
      </c>
      <c r="K2806" s="296"/>
      <c r="L2806" s="296"/>
      <c r="M2806" s="536">
        <v>1016490.2679260705</v>
      </c>
      <c r="N2806" s="530">
        <v>1080155.7223009032</v>
      </c>
      <c r="O2806" s="537">
        <v>1119108.6260067907</v>
      </c>
    </row>
    <row r="2807" spans="1:15">
      <c r="A2807" s="227">
        <v>2804</v>
      </c>
      <c r="B2807" s="530">
        <v>1050972.4005909278</v>
      </c>
      <c r="C2807" s="530">
        <v>1102521.0558595837</v>
      </c>
      <c r="D2807" s="531">
        <v>1101932.8660948409</v>
      </c>
      <c r="J2807" s="659">
        <v>1033398.229009743</v>
      </c>
      <c r="K2807" s="296"/>
      <c r="L2807" s="296"/>
      <c r="M2807" s="536">
        <v>1033985.3815052777</v>
      </c>
      <c r="N2807" s="530">
        <v>1115036.7907871297</v>
      </c>
      <c r="O2807" s="537">
        <v>1112435.4554977817</v>
      </c>
    </row>
    <row r="2808" spans="1:15">
      <c r="A2808" s="227">
        <v>2805</v>
      </c>
      <c r="B2808" s="530">
        <v>1073252.6874070722</v>
      </c>
      <c r="C2808" s="530">
        <v>1061455.903222604</v>
      </c>
      <c r="D2808" s="531">
        <v>1097447.1627202341</v>
      </c>
      <c r="J2808" s="659">
        <v>1055678.5158258874</v>
      </c>
      <c r="K2808" s="296"/>
      <c r="L2808" s="296"/>
      <c r="M2808" s="536">
        <v>1036281.9887148105</v>
      </c>
      <c r="N2808" s="530">
        <v>1073971.63815015</v>
      </c>
      <c r="O2808" s="537">
        <v>1107949.752123175</v>
      </c>
    </row>
    <row r="2809" spans="1:15">
      <c r="A2809" s="227">
        <v>2806</v>
      </c>
      <c r="B2809" s="530">
        <v>1064435.0481896969</v>
      </c>
      <c r="C2809" s="530">
        <v>1050699.5360297938</v>
      </c>
      <c r="D2809" s="531">
        <v>1136099.7235527067</v>
      </c>
      <c r="J2809" s="659">
        <v>1046860.8766085121</v>
      </c>
      <c r="K2809" s="296"/>
      <c r="L2809" s="296"/>
      <c r="M2809" s="536">
        <v>1034379.1347399059</v>
      </c>
      <c r="N2809" s="530">
        <v>1063215.2709573398</v>
      </c>
      <c r="O2809" s="537">
        <v>1146602.3129556475</v>
      </c>
    </row>
    <row r="2810" spans="1:15">
      <c r="A2810" s="227">
        <v>2807</v>
      </c>
      <c r="B2810" s="530">
        <v>1074886.6675147365</v>
      </c>
      <c r="C2810" s="530">
        <v>1077878.1832816757</v>
      </c>
      <c r="D2810" s="531">
        <v>1106889.4803529035</v>
      </c>
      <c r="J2810" s="659">
        <v>1057312.4959335518</v>
      </c>
      <c r="K2810" s="296"/>
      <c r="L2810" s="296"/>
      <c r="M2810" s="536">
        <v>1041597.3581466335</v>
      </c>
      <c r="N2810" s="530">
        <v>1090393.9182092217</v>
      </c>
      <c r="O2810" s="537">
        <v>1117392.0697558443</v>
      </c>
    </row>
    <row r="2811" spans="1:15">
      <c r="A2811" s="227">
        <v>2808</v>
      </c>
      <c r="B2811" s="530">
        <v>1071856.7567697933</v>
      </c>
      <c r="C2811" s="530">
        <v>1068022.5433958946</v>
      </c>
      <c r="D2811" s="531">
        <v>1100858.6068862353</v>
      </c>
      <c r="J2811" s="659">
        <v>1054282.5851886086</v>
      </c>
      <c r="K2811" s="296"/>
      <c r="L2811" s="296"/>
      <c r="M2811" s="536">
        <v>1056700.3614008839</v>
      </c>
      <c r="N2811" s="530">
        <v>1080538.2783234406</v>
      </c>
      <c r="O2811" s="537">
        <v>1111361.1962891761</v>
      </c>
    </row>
    <row r="2812" spans="1:15">
      <c r="A2812" s="227">
        <v>2809</v>
      </c>
      <c r="B2812" s="530">
        <v>1058212.3583458413</v>
      </c>
      <c r="C2812" s="530">
        <v>1073828.2406717364</v>
      </c>
      <c r="D2812" s="531">
        <v>1085635.3547422846</v>
      </c>
      <c r="J2812" s="659">
        <v>1040638.1867646566</v>
      </c>
      <c r="K2812" s="296"/>
      <c r="L2812" s="296"/>
      <c r="M2812" s="536">
        <v>1029660.096753038</v>
      </c>
      <c r="N2812" s="530">
        <v>1086343.9755992824</v>
      </c>
      <c r="O2812" s="537">
        <v>1096137.9441452255</v>
      </c>
    </row>
    <row r="2813" spans="1:15">
      <c r="A2813" s="227">
        <v>2810</v>
      </c>
      <c r="B2813" s="530">
        <v>1058111.7063673958</v>
      </c>
      <c r="C2813" s="530">
        <v>1064971.2678218295</v>
      </c>
      <c r="D2813" s="531">
        <v>1112426.5356204186</v>
      </c>
      <c r="J2813" s="659">
        <v>1139320.8215157771</v>
      </c>
      <c r="K2813" s="296"/>
      <c r="L2813" s="296"/>
      <c r="M2813" s="536">
        <v>1028504.757503474</v>
      </c>
      <c r="N2813" s="530">
        <v>1077487.0027493755</v>
      </c>
      <c r="O2813" s="537">
        <v>1122929.1250233594</v>
      </c>
    </row>
    <row r="2814" spans="1:15">
      <c r="A2814" s="227">
        <v>2811</v>
      </c>
      <c r="B2814" s="530">
        <v>1066580.4101850041</v>
      </c>
      <c r="C2814" s="530">
        <v>1080022.5741681473</v>
      </c>
      <c r="D2814" s="531">
        <v>1096622.3913142758</v>
      </c>
      <c r="J2814" s="659">
        <v>1049006.2386038194</v>
      </c>
      <c r="K2814" s="296"/>
      <c r="L2814" s="296"/>
      <c r="M2814" s="536">
        <v>1066734.0059219012</v>
      </c>
      <c r="N2814" s="530">
        <v>1092538.3090956933</v>
      </c>
      <c r="O2814" s="537">
        <v>1107124.9807172166</v>
      </c>
    </row>
    <row r="2815" spans="1:15">
      <c r="A2815" s="227">
        <v>2812</v>
      </c>
      <c r="B2815" s="530">
        <v>1059624.9644379134</v>
      </c>
      <c r="C2815" s="530">
        <v>1048728.7986485688</v>
      </c>
      <c r="D2815" s="531">
        <v>1105624.5485228729</v>
      </c>
      <c r="J2815" s="659">
        <v>1042050.7928567287</v>
      </c>
      <c r="K2815" s="296"/>
      <c r="L2815" s="296"/>
      <c r="M2815" s="536">
        <v>1035566.5474257621</v>
      </c>
      <c r="N2815" s="530">
        <v>1061244.5335761148</v>
      </c>
      <c r="O2815" s="537">
        <v>1116127.1379258137</v>
      </c>
    </row>
    <row r="2816" spans="1:15">
      <c r="A2816" s="227">
        <v>2813</v>
      </c>
      <c r="B2816" s="530">
        <v>1058111.7063673958</v>
      </c>
      <c r="C2816" s="530">
        <v>1075308.5714628159</v>
      </c>
      <c r="D2816" s="531">
        <v>1084844.6807644393</v>
      </c>
      <c r="J2816" s="659">
        <v>1063683.3619470084</v>
      </c>
      <c r="K2816" s="296"/>
      <c r="L2816" s="296"/>
      <c r="M2816" s="536">
        <v>1050420.9373254706</v>
      </c>
      <c r="N2816" s="530">
        <v>1087824.3063903619</v>
      </c>
      <c r="O2816" s="537">
        <v>1095347.2701673801</v>
      </c>
    </row>
    <row r="2817" spans="1:15">
      <c r="A2817" s="227">
        <v>2814</v>
      </c>
      <c r="B2817" s="530">
        <v>1058111.7063673958</v>
      </c>
      <c r="C2817" s="530">
        <v>1082546.1386644405</v>
      </c>
      <c r="D2817" s="531">
        <v>1095377.4207975434</v>
      </c>
      <c r="J2817" s="659">
        <v>1067898.9065363964</v>
      </c>
      <c r="K2817" s="296"/>
      <c r="L2817" s="296"/>
      <c r="M2817" s="536">
        <v>1067722.7549419261</v>
      </c>
      <c r="N2817" s="530">
        <v>1095061.8735919865</v>
      </c>
      <c r="O2817" s="537">
        <v>1105880.0102004842</v>
      </c>
    </row>
    <row r="2818" spans="1:15">
      <c r="A2818" s="227">
        <v>2815</v>
      </c>
      <c r="B2818" s="530">
        <v>1035312.4485417721</v>
      </c>
      <c r="C2818" s="530">
        <v>1064787.3519925976</v>
      </c>
      <c r="D2818" s="531">
        <v>1114177.4384774759</v>
      </c>
      <c r="J2818" s="659">
        <v>1017738.2769605874</v>
      </c>
      <c r="K2818" s="296"/>
      <c r="L2818" s="296"/>
      <c r="M2818" s="536">
        <v>1041735.8203815126</v>
      </c>
      <c r="N2818" s="530">
        <v>1077303.0869201436</v>
      </c>
      <c r="O2818" s="537">
        <v>1124680.0278804167</v>
      </c>
    </row>
    <row r="2819" spans="1:15">
      <c r="A2819" s="227">
        <v>2816</v>
      </c>
      <c r="B2819" s="530">
        <v>1058424.305970679</v>
      </c>
      <c r="C2819" s="530">
        <v>1082470.7170861785</v>
      </c>
      <c r="D2819" s="531">
        <v>1103111.8699035384</v>
      </c>
      <c r="J2819" s="659">
        <v>1040850.1343894943</v>
      </c>
      <c r="K2819" s="296"/>
      <c r="L2819" s="296"/>
      <c r="M2819" s="536">
        <v>1027088.5044506628</v>
      </c>
      <c r="N2819" s="530">
        <v>1094986.4520137245</v>
      </c>
      <c r="O2819" s="537">
        <v>1113614.4593064792</v>
      </c>
    </row>
    <row r="2820" spans="1:15">
      <c r="A2820" s="227">
        <v>2817</v>
      </c>
      <c r="B2820" s="530">
        <v>1069759.4510610427</v>
      </c>
      <c r="C2820" s="530">
        <v>1064550.5513873142</v>
      </c>
      <c r="D2820" s="531">
        <v>1117469.3407441746</v>
      </c>
      <c r="J2820" s="659">
        <v>1052185.279479858</v>
      </c>
      <c r="K2820" s="296"/>
      <c r="L2820" s="296"/>
      <c r="M2820" s="536">
        <v>1071422.6797326058</v>
      </c>
      <c r="N2820" s="530">
        <v>1077066.2863148602</v>
      </c>
      <c r="O2820" s="537">
        <v>1127971.9301471154</v>
      </c>
    </row>
    <row r="2821" spans="1:15">
      <c r="A2821" s="227">
        <v>2818</v>
      </c>
      <c r="B2821" s="530">
        <v>1067696.340158781</v>
      </c>
      <c r="C2821" s="530">
        <v>1057630.59763898</v>
      </c>
      <c r="D2821" s="531">
        <v>1127198.3238334954</v>
      </c>
      <c r="J2821" s="659">
        <v>1050122.1685775963</v>
      </c>
      <c r="K2821" s="296"/>
      <c r="L2821" s="296"/>
      <c r="M2821" s="536">
        <v>1054421.1213102881</v>
      </c>
      <c r="N2821" s="530">
        <v>1070146.332566526</v>
      </c>
      <c r="O2821" s="537">
        <v>1137700.9132364362</v>
      </c>
    </row>
    <row r="2822" spans="1:15">
      <c r="A2822" s="227">
        <v>2819</v>
      </c>
      <c r="B2822" s="530">
        <v>1074727.4113154183</v>
      </c>
      <c r="C2822" s="530">
        <v>1089502.4970210616</v>
      </c>
      <c r="D2822" s="531">
        <v>1093718.8829254978</v>
      </c>
      <c r="J2822" s="659">
        <v>1057153.2397342336</v>
      </c>
      <c r="K2822" s="296"/>
      <c r="L2822" s="296"/>
      <c r="M2822" s="536">
        <v>1047828.8707752017</v>
      </c>
      <c r="N2822" s="530">
        <v>1102018.2319486076</v>
      </c>
      <c r="O2822" s="537">
        <v>1104221.4723284387</v>
      </c>
    </row>
    <row r="2823" spans="1:15">
      <c r="A2823" s="227">
        <v>2820</v>
      </c>
      <c r="B2823" s="530">
        <v>1065256.7719494074</v>
      </c>
      <c r="C2823" s="530">
        <v>1081635.5093133731</v>
      </c>
      <c r="D2823" s="531">
        <v>1114688.0991635942</v>
      </c>
      <c r="J2823" s="659">
        <v>1047682.6003682227</v>
      </c>
      <c r="K2823" s="296"/>
      <c r="L2823" s="296"/>
      <c r="M2823" s="536">
        <v>1058478.7702144773</v>
      </c>
      <c r="N2823" s="530">
        <v>1094151.2442409191</v>
      </c>
      <c r="O2823" s="537">
        <v>1125190.688566535</v>
      </c>
    </row>
    <row r="2824" spans="1:15">
      <c r="A2824" s="227">
        <v>2821</v>
      </c>
      <c r="B2824" s="530">
        <v>1063963.9797339288</v>
      </c>
      <c r="C2824" s="530">
        <v>1063059.9306386723</v>
      </c>
      <c r="D2824" s="531">
        <v>1089952.5016776528</v>
      </c>
      <c r="J2824" s="659">
        <v>1046389.8081527441</v>
      </c>
      <c r="K2824" s="296"/>
      <c r="L2824" s="296"/>
      <c r="M2824" s="536">
        <v>1054533.4651213158</v>
      </c>
      <c r="N2824" s="530">
        <v>1075575.6655662183</v>
      </c>
      <c r="O2824" s="537">
        <v>1100455.0910805936</v>
      </c>
    </row>
    <row r="2825" spans="1:15">
      <c r="A2825" s="227">
        <v>2822</v>
      </c>
      <c r="B2825" s="530">
        <v>1040994.0756704579</v>
      </c>
      <c r="C2825" s="530">
        <v>1093319.1344180477</v>
      </c>
      <c r="D2825" s="531">
        <v>1085034.2254871828</v>
      </c>
      <c r="J2825" s="659">
        <v>1023419.9040892732</v>
      </c>
      <c r="K2825" s="296"/>
      <c r="L2825" s="296"/>
      <c r="M2825" s="536">
        <v>1041377.2228916714</v>
      </c>
      <c r="N2825" s="530">
        <v>1105834.8693455937</v>
      </c>
      <c r="O2825" s="537">
        <v>1095536.8148901237</v>
      </c>
    </row>
    <row r="2826" spans="1:15">
      <c r="A2826" s="227">
        <v>2823</v>
      </c>
      <c r="B2826" s="530">
        <v>1046794.7062268532</v>
      </c>
      <c r="C2826" s="530">
        <v>1046943.2003569144</v>
      </c>
      <c r="D2826" s="531">
        <v>1089028.8774833842</v>
      </c>
      <c r="J2826" s="659">
        <v>1029220.5346456685</v>
      </c>
      <c r="K2826" s="296"/>
      <c r="L2826" s="296"/>
      <c r="M2826" s="536">
        <v>1027587.0090196313</v>
      </c>
      <c r="N2826" s="530">
        <v>1059458.9352844604</v>
      </c>
      <c r="O2826" s="537">
        <v>1099531.466886325</v>
      </c>
    </row>
    <row r="2827" spans="1:15">
      <c r="A2827" s="227">
        <v>2824</v>
      </c>
      <c r="B2827" s="530">
        <v>1057255.7909980032</v>
      </c>
      <c r="C2827" s="530">
        <v>1058272.5190744905</v>
      </c>
      <c r="D2827" s="531">
        <v>1101283.356707229</v>
      </c>
      <c r="J2827" s="659">
        <v>1039681.6194168185</v>
      </c>
      <c r="K2827" s="296"/>
      <c r="L2827" s="296"/>
      <c r="M2827" s="536">
        <v>1046352.401285304</v>
      </c>
      <c r="N2827" s="530">
        <v>1070788.2540020365</v>
      </c>
      <c r="O2827" s="537">
        <v>1111785.9461101699</v>
      </c>
    </row>
    <row r="2828" spans="1:15">
      <c r="A2828" s="227">
        <v>2825</v>
      </c>
      <c r="B2828" s="530">
        <v>1069463.2224378372</v>
      </c>
      <c r="C2828" s="530">
        <v>1084381.9147457997</v>
      </c>
      <c r="D2828" s="531">
        <v>1089932.0041745531</v>
      </c>
      <c r="J2828" s="659">
        <v>1051889.0508566524</v>
      </c>
      <c r="K2828" s="296"/>
      <c r="L2828" s="296"/>
      <c r="M2828" s="536">
        <v>1036417.4388617415</v>
      </c>
      <c r="N2828" s="530">
        <v>1096897.6496733457</v>
      </c>
      <c r="O2828" s="537">
        <v>1100434.5935774939</v>
      </c>
    </row>
    <row r="2829" spans="1:15">
      <c r="A2829" s="227">
        <v>2826</v>
      </c>
      <c r="B2829" s="530">
        <v>1058111.7063673958</v>
      </c>
      <c r="C2829" s="530">
        <v>1075786.4926722543</v>
      </c>
      <c r="D2829" s="531">
        <v>1095904.1792711769</v>
      </c>
      <c r="J2829" s="659">
        <v>1070306.2480494939</v>
      </c>
      <c r="K2829" s="296"/>
      <c r="L2829" s="296"/>
      <c r="M2829" s="536">
        <v>1046629.3952342557</v>
      </c>
      <c r="N2829" s="530">
        <v>1088302.2275998003</v>
      </c>
      <c r="O2829" s="537">
        <v>1106406.7686741177</v>
      </c>
    </row>
    <row r="2830" spans="1:15">
      <c r="A2830" s="227">
        <v>2827</v>
      </c>
      <c r="B2830" s="530">
        <v>1062261.0023896385</v>
      </c>
      <c r="C2830" s="530">
        <v>1091628.345994903</v>
      </c>
      <c r="D2830" s="531">
        <v>1111853.4388006437</v>
      </c>
      <c r="J2830" s="659">
        <v>1044686.8308084537</v>
      </c>
      <c r="K2830" s="296"/>
      <c r="L2830" s="296"/>
      <c r="M2830" s="536">
        <v>1033216.5222005656</v>
      </c>
      <c r="N2830" s="530">
        <v>1104144.080922449</v>
      </c>
      <c r="O2830" s="537">
        <v>1122356.0282035845</v>
      </c>
    </row>
    <row r="2831" spans="1:15">
      <c r="A2831" s="227">
        <v>2828</v>
      </c>
      <c r="B2831" s="530">
        <v>1068959.6352969038</v>
      </c>
      <c r="C2831" s="530">
        <v>1081028.529321566</v>
      </c>
      <c r="D2831" s="531">
        <v>1103642.5298006432</v>
      </c>
      <c r="J2831" s="659">
        <v>1051385.4637157191</v>
      </c>
      <c r="K2831" s="296"/>
      <c r="L2831" s="296"/>
      <c r="M2831" s="536">
        <v>1037786.492826191</v>
      </c>
      <c r="N2831" s="530">
        <v>1093544.264249112</v>
      </c>
      <c r="O2831" s="537">
        <v>1114145.119203584</v>
      </c>
    </row>
    <row r="2832" spans="1:15">
      <c r="A2832" s="227">
        <v>2829</v>
      </c>
      <c r="B2832" s="530">
        <v>1064060.7006000069</v>
      </c>
      <c r="C2832" s="530">
        <v>1066530.8260906974</v>
      </c>
      <c r="D2832" s="531">
        <v>1092557.4326987159</v>
      </c>
      <c r="J2832" s="659">
        <v>1046486.5290188221</v>
      </c>
      <c r="K2832" s="296"/>
      <c r="L2832" s="296"/>
      <c r="M2832" s="536">
        <v>1026181.650642775</v>
      </c>
      <c r="N2832" s="530">
        <v>1079046.5610182434</v>
      </c>
      <c r="O2832" s="537">
        <v>1103060.0221016568</v>
      </c>
    </row>
    <row r="2833" spans="1:15">
      <c r="A2833" s="227">
        <v>2830</v>
      </c>
      <c r="B2833" s="530">
        <v>1070993.8375872925</v>
      </c>
      <c r="C2833" s="530">
        <v>1073205.4602403536</v>
      </c>
      <c r="D2833" s="531">
        <v>1106837.0719925724</v>
      </c>
      <c r="J2833" s="659">
        <v>1053419.6660061078</v>
      </c>
      <c r="K2833" s="296"/>
      <c r="L2833" s="296"/>
      <c r="M2833" s="536">
        <v>1042431.286223373</v>
      </c>
      <c r="N2833" s="530">
        <v>1085721.1951678996</v>
      </c>
      <c r="O2833" s="537">
        <v>1117339.6613955132</v>
      </c>
    </row>
    <row r="2834" spans="1:15">
      <c r="A2834" s="227">
        <v>2831</v>
      </c>
      <c r="B2834" s="530">
        <v>1076296.0534808985</v>
      </c>
      <c r="C2834" s="530">
        <v>1078118.970153078</v>
      </c>
      <c r="D2834" s="531">
        <v>1110310.643927691</v>
      </c>
      <c r="J2834" s="659">
        <v>1058721.8818997138</v>
      </c>
      <c r="K2834" s="296"/>
      <c r="L2834" s="296"/>
      <c r="M2834" s="536">
        <v>1078170.4154249902</v>
      </c>
      <c r="N2834" s="530">
        <v>1090634.705080624</v>
      </c>
      <c r="O2834" s="537">
        <v>1120813.2333306319</v>
      </c>
    </row>
    <row r="2835" spans="1:15">
      <c r="A2835" s="227">
        <v>2832</v>
      </c>
      <c r="B2835" s="530">
        <v>1040745.9204067691</v>
      </c>
      <c r="C2835" s="530">
        <v>1108270.8269900589</v>
      </c>
      <c r="D2835" s="531">
        <v>1108471.5568532834</v>
      </c>
      <c r="J2835" s="659">
        <v>1023171.7488255844</v>
      </c>
      <c r="K2835" s="296"/>
      <c r="L2835" s="296"/>
      <c r="M2835" s="536">
        <v>1044951.0007663794</v>
      </c>
      <c r="N2835" s="530">
        <v>1120786.5619176049</v>
      </c>
      <c r="O2835" s="537">
        <v>1118974.1462562243</v>
      </c>
    </row>
    <row r="2836" spans="1:15">
      <c r="A2836" s="227">
        <v>2833</v>
      </c>
      <c r="B2836" s="530">
        <v>1072222.6061737966</v>
      </c>
      <c r="C2836" s="530">
        <v>1049112.3809482215</v>
      </c>
      <c r="D2836" s="531">
        <v>1099276.1962393813</v>
      </c>
      <c r="J2836" s="659">
        <v>1054648.4345926119</v>
      </c>
      <c r="K2836" s="296"/>
      <c r="L2836" s="296"/>
      <c r="M2836" s="536">
        <v>1045278.256641096</v>
      </c>
      <c r="N2836" s="530">
        <v>1061628.1158757675</v>
      </c>
      <c r="O2836" s="537">
        <v>1109778.7856423222</v>
      </c>
    </row>
    <row r="2837" spans="1:15">
      <c r="A2837" s="227">
        <v>2834</v>
      </c>
      <c r="B2837" s="530">
        <v>1066248.0766144062</v>
      </c>
      <c r="C2837" s="530">
        <v>1081552.7106999254</v>
      </c>
      <c r="D2837" s="531">
        <v>1102765.9364096771</v>
      </c>
      <c r="J2837" s="659">
        <v>1048673.9050332215</v>
      </c>
      <c r="K2837" s="296"/>
      <c r="L2837" s="296"/>
      <c r="M2837" s="536">
        <v>1039606.6093222306</v>
      </c>
      <c r="N2837" s="530">
        <v>1094068.4456274714</v>
      </c>
      <c r="O2837" s="537">
        <v>1113268.525812618</v>
      </c>
    </row>
    <row r="2838" spans="1:15">
      <c r="A2838" s="227">
        <v>2835</v>
      </c>
      <c r="B2838" s="530">
        <v>1056561.9553618983</v>
      </c>
      <c r="C2838" s="530">
        <v>1087944.2272127487</v>
      </c>
      <c r="D2838" s="531">
        <v>1127004.8746843361</v>
      </c>
      <c r="J2838" s="659">
        <v>1038987.7837807136</v>
      </c>
      <c r="K2838" s="296"/>
      <c r="L2838" s="296"/>
      <c r="M2838" s="536">
        <v>1062065.0977485396</v>
      </c>
      <c r="N2838" s="530">
        <v>1100459.9621402947</v>
      </c>
      <c r="O2838" s="537">
        <v>1137507.464087277</v>
      </c>
    </row>
    <row r="2839" spans="1:15">
      <c r="A2839" s="227">
        <v>2836</v>
      </c>
      <c r="B2839" s="530">
        <v>1063500.4519285108</v>
      </c>
      <c r="C2839" s="530">
        <v>1071387.9116267087</v>
      </c>
      <c r="D2839" s="531">
        <v>1082790.5271731794</v>
      </c>
      <c r="J2839" s="659">
        <v>1045926.2803473261</v>
      </c>
      <c r="K2839" s="296"/>
      <c r="L2839" s="296"/>
      <c r="M2839" s="536">
        <v>1043074.5435294319</v>
      </c>
      <c r="N2839" s="530">
        <v>1083903.6465542547</v>
      </c>
      <c r="O2839" s="537">
        <v>1093293.1165761203</v>
      </c>
    </row>
    <row r="2840" spans="1:15">
      <c r="A2840" s="227">
        <v>2837</v>
      </c>
      <c r="B2840" s="530">
        <v>1057163.8217571713</v>
      </c>
      <c r="C2840" s="530">
        <v>1088562.1904450983</v>
      </c>
      <c r="D2840" s="531">
        <v>1097781.0215340699</v>
      </c>
      <c r="J2840" s="659">
        <v>1039589.6501759866</v>
      </c>
      <c r="K2840" s="296"/>
      <c r="L2840" s="296"/>
      <c r="M2840" s="536">
        <v>1073151.9661601947</v>
      </c>
      <c r="N2840" s="530">
        <v>1101077.9253726443</v>
      </c>
      <c r="O2840" s="537">
        <v>1108283.6109370107</v>
      </c>
    </row>
    <row r="2841" spans="1:15">
      <c r="A2841" s="227">
        <v>2838</v>
      </c>
      <c r="B2841" s="530">
        <v>1058111.7063673958</v>
      </c>
      <c r="C2841" s="530">
        <v>1078977.5477218074</v>
      </c>
      <c r="D2841" s="531">
        <v>1095722.6174293323</v>
      </c>
      <c r="J2841" s="659">
        <v>1064506.7782824053</v>
      </c>
      <c r="K2841" s="296"/>
      <c r="L2841" s="296"/>
      <c r="M2841" s="536">
        <v>1050199.3199252388</v>
      </c>
      <c r="N2841" s="530">
        <v>1091493.2826493534</v>
      </c>
      <c r="O2841" s="537">
        <v>1106225.2068322732</v>
      </c>
    </row>
    <row r="2842" spans="1:15">
      <c r="A2842" s="227">
        <v>2839</v>
      </c>
      <c r="B2842" s="530">
        <v>1059367.0901616581</v>
      </c>
      <c r="C2842" s="530">
        <v>1061069.3255310259</v>
      </c>
      <c r="D2842" s="531">
        <v>1101346.9299446228</v>
      </c>
      <c r="J2842" s="659">
        <v>1041792.9185804734</v>
      </c>
      <c r="K2842" s="296"/>
      <c r="L2842" s="296"/>
      <c r="M2842" s="536">
        <v>1047688.9451409233</v>
      </c>
      <c r="N2842" s="530">
        <v>1073585.0604585719</v>
      </c>
      <c r="O2842" s="537">
        <v>1111849.5193475636</v>
      </c>
    </row>
    <row r="2843" spans="1:15">
      <c r="A2843" s="227">
        <v>2840</v>
      </c>
      <c r="B2843" s="530">
        <v>1072794.0916641871</v>
      </c>
      <c r="C2843" s="530">
        <v>1122186.0585820607</v>
      </c>
      <c r="D2843" s="531">
        <v>1089355.0886023776</v>
      </c>
      <c r="J2843" s="659">
        <v>1055219.9200830024</v>
      </c>
      <c r="K2843" s="296"/>
      <c r="L2843" s="296"/>
      <c r="M2843" s="536">
        <v>1043314.8533816716</v>
      </c>
      <c r="N2843" s="530">
        <v>1134701.7935096067</v>
      </c>
      <c r="O2843" s="537">
        <v>1099857.6780053184</v>
      </c>
    </row>
    <row r="2844" spans="1:15">
      <c r="A2844" s="227">
        <v>2841</v>
      </c>
      <c r="B2844" s="530">
        <v>1057963.5394977231</v>
      </c>
      <c r="C2844" s="530">
        <v>1062402.0236150159</v>
      </c>
      <c r="D2844" s="531">
        <v>1107264.3996454414</v>
      </c>
      <c r="J2844" s="659">
        <v>1040389.3679165384</v>
      </c>
      <c r="K2844" s="296"/>
      <c r="L2844" s="296"/>
      <c r="M2844" s="536">
        <v>1037610.5188636926</v>
      </c>
      <c r="N2844" s="530">
        <v>1074917.7585425619</v>
      </c>
      <c r="O2844" s="537">
        <v>1117766.9890483823</v>
      </c>
    </row>
    <row r="2845" spans="1:15">
      <c r="A2845" s="227">
        <v>2842</v>
      </c>
      <c r="B2845" s="530">
        <v>1048799.3443906372</v>
      </c>
      <c r="C2845" s="530">
        <v>1053338.44094451</v>
      </c>
      <c r="D2845" s="531">
        <v>1112014.7208172111</v>
      </c>
      <c r="J2845" s="659">
        <v>1031225.1728094524</v>
      </c>
      <c r="K2845" s="296"/>
      <c r="L2845" s="296"/>
      <c r="M2845" s="536">
        <v>1046925.663951739</v>
      </c>
      <c r="N2845" s="530">
        <v>1065854.175872056</v>
      </c>
      <c r="O2845" s="537">
        <v>1122517.3102201519</v>
      </c>
    </row>
    <row r="2846" spans="1:15">
      <c r="A2846" s="227">
        <v>2843</v>
      </c>
      <c r="B2846" s="530">
        <v>1062701.9771126749</v>
      </c>
      <c r="C2846" s="530">
        <v>1059135.0778427899</v>
      </c>
      <c r="D2846" s="531">
        <v>1106108.6666883365</v>
      </c>
      <c r="J2846" s="659">
        <v>1045127.8055314901</v>
      </c>
      <c r="K2846" s="296"/>
      <c r="L2846" s="296"/>
      <c r="M2846" s="536">
        <v>1076510.8546167365</v>
      </c>
      <c r="N2846" s="530">
        <v>1071650.8127703359</v>
      </c>
      <c r="O2846" s="537">
        <v>1116611.2560912773</v>
      </c>
    </row>
    <row r="2847" spans="1:15">
      <c r="A2847" s="227">
        <v>2844</v>
      </c>
      <c r="B2847" s="530">
        <v>1039595.9645150321</v>
      </c>
      <c r="C2847" s="530">
        <v>1073071.9593009201</v>
      </c>
      <c r="D2847" s="531">
        <v>1103398.6664697549</v>
      </c>
      <c r="J2847" s="659">
        <v>1022021.7929338474</v>
      </c>
      <c r="K2847" s="296"/>
      <c r="L2847" s="296"/>
      <c r="M2847" s="536">
        <v>1030859.4166604718</v>
      </c>
      <c r="N2847" s="530">
        <v>1085587.6942284661</v>
      </c>
      <c r="O2847" s="537">
        <v>1113901.2558726957</v>
      </c>
    </row>
    <row r="2848" spans="1:15">
      <c r="A2848" s="227">
        <v>2845</v>
      </c>
      <c r="B2848" s="530">
        <v>1077294.0097706933</v>
      </c>
      <c r="C2848" s="530">
        <v>1100222.1069495655</v>
      </c>
      <c r="D2848" s="531">
        <v>1122303.9170926055</v>
      </c>
      <c r="J2848" s="659">
        <v>1059719.8381895085</v>
      </c>
      <c r="K2848" s="296"/>
      <c r="L2848" s="296"/>
      <c r="M2848" s="536">
        <v>1048526.6596888526</v>
      </c>
      <c r="N2848" s="530">
        <v>1112737.8418771115</v>
      </c>
      <c r="O2848" s="537">
        <v>1132806.5064955463</v>
      </c>
    </row>
    <row r="2849" spans="1:15">
      <c r="A2849" s="227">
        <v>2846</v>
      </c>
      <c r="B2849" s="530">
        <v>1040728.7507028689</v>
      </c>
      <c r="C2849" s="530">
        <v>1066730.989138243</v>
      </c>
      <c r="D2849" s="531">
        <v>1101630.1295937053</v>
      </c>
      <c r="J2849" s="659">
        <v>1023154.5791216842</v>
      </c>
      <c r="K2849" s="296"/>
      <c r="L2849" s="296"/>
      <c r="M2849" s="536">
        <v>1035621.486515051</v>
      </c>
      <c r="N2849" s="530">
        <v>1079246.724065789</v>
      </c>
      <c r="O2849" s="537">
        <v>1112132.7189966461</v>
      </c>
    </row>
    <row r="2850" spans="1:15">
      <c r="A2850" s="227">
        <v>2847</v>
      </c>
      <c r="B2850" s="530">
        <v>1055930.0642841284</v>
      </c>
      <c r="C2850" s="530">
        <v>1095385.8932245276</v>
      </c>
      <c r="D2850" s="531">
        <v>1094424.6734115512</v>
      </c>
      <c r="J2850" s="659">
        <v>1038355.8927029436</v>
      </c>
      <c r="K2850" s="296"/>
      <c r="L2850" s="296"/>
      <c r="M2850" s="536">
        <v>1052447.607643073</v>
      </c>
      <c r="N2850" s="530">
        <v>1107901.6281520736</v>
      </c>
      <c r="O2850" s="537">
        <v>1104927.262814492</v>
      </c>
    </row>
    <row r="2851" spans="1:15">
      <c r="A2851" s="227">
        <v>2848</v>
      </c>
      <c r="B2851" s="530">
        <v>1044446.1590435276</v>
      </c>
      <c r="C2851" s="530">
        <v>1063195.7953352744</v>
      </c>
      <c r="D2851" s="531">
        <v>1126416.2847317937</v>
      </c>
      <c r="J2851" s="659">
        <v>1026871.9874623428</v>
      </c>
      <c r="K2851" s="296"/>
      <c r="L2851" s="296"/>
      <c r="M2851" s="536">
        <v>1046083.7866138216</v>
      </c>
      <c r="N2851" s="530">
        <v>1075711.5302628204</v>
      </c>
      <c r="O2851" s="537">
        <v>1136918.8741347345</v>
      </c>
    </row>
    <row r="2852" spans="1:15">
      <c r="A2852" s="227">
        <v>2849</v>
      </c>
      <c r="B2852" s="530">
        <v>1057822.1264618093</v>
      </c>
      <c r="C2852" s="530">
        <v>1067301.287596388</v>
      </c>
      <c r="D2852" s="531">
        <v>1106367.8494389397</v>
      </c>
      <c r="J2852" s="659">
        <v>1040247.9548806245</v>
      </c>
      <c r="K2852" s="296"/>
      <c r="L2852" s="296"/>
      <c r="M2852" s="536">
        <v>1054688.2612961752</v>
      </c>
      <c r="N2852" s="530">
        <v>1079817.022523934</v>
      </c>
      <c r="O2852" s="537">
        <v>1116870.4388418805</v>
      </c>
    </row>
    <row r="2853" spans="1:15">
      <c r="A2853" s="227">
        <v>2850</v>
      </c>
      <c r="B2853" s="530">
        <v>1064001.9224154875</v>
      </c>
      <c r="C2853" s="530">
        <v>1076146.9595840729</v>
      </c>
      <c r="D2853" s="531">
        <v>1115144.5148141086</v>
      </c>
      <c r="J2853" s="659">
        <v>1046427.7508343027</v>
      </c>
      <c r="K2853" s="296"/>
      <c r="L2853" s="296"/>
      <c r="M2853" s="536">
        <v>1044435.8700502012</v>
      </c>
      <c r="N2853" s="530">
        <v>1088662.6945116189</v>
      </c>
      <c r="O2853" s="537">
        <v>1125647.1042170494</v>
      </c>
    </row>
    <row r="2854" spans="1:15">
      <c r="A2854" s="227">
        <v>2851</v>
      </c>
      <c r="B2854" s="530">
        <v>1056493.3318065878</v>
      </c>
      <c r="C2854" s="530">
        <v>1099645.6135475673</v>
      </c>
      <c r="D2854" s="531">
        <v>1117452.4364976462</v>
      </c>
      <c r="J2854" s="659">
        <v>1038919.160225403</v>
      </c>
      <c r="K2854" s="296"/>
      <c r="L2854" s="296"/>
      <c r="M2854" s="536">
        <v>1040913.4495376502</v>
      </c>
      <c r="N2854" s="530">
        <v>1112161.3484751133</v>
      </c>
      <c r="O2854" s="537">
        <v>1127955.025900587</v>
      </c>
    </row>
    <row r="2855" spans="1:15">
      <c r="A2855" s="227">
        <v>2852</v>
      </c>
      <c r="B2855" s="530">
        <v>1063528.2956484982</v>
      </c>
      <c r="C2855" s="530">
        <v>1086012.8780820409</v>
      </c>
      <c r="D2855" s="531">
        <v>1119425.0312393734</v>
      </c>
      <c r="J2855" s="659">
        <v>1045954.1240673135</v>
      </c>
      <c r="K2855" s="296"/>
      <c r="L2855" s="296"/>
      <c r="M2855" s="536">
        <v>1042058.1899201809</v>
      </c>
      <c r="N2855" s="530">
        <v>1098528.6130095869</v>
      </c>
      <c r="O2855" s="537">
        <v>1129927.6206423142</v>
      </c>
    </row>
    <row r="2856" spans="1:15">
      <c r="A2856" s="227">
        <v>2853</v>
      </c>
      <c r="B2856" s="530">
        <v>1065159.1100233954</v>
      </c>
      <c r="C2856" s="530">
        <v>1062417.0765041912</v>
      </c>
      <c r="D2856" s="531">
        <v>1101490.5376835153</v>
      </c>
      <c r="J2856" s="659">
        <v>1047584.9384422107</v>
      </c>
      <c r="K2856" s="296"/>
      <c r="L2856" s="296"/>
      <c r="M2856" s="536">
        <v>1068384.6451176801</v>
      </c>
      <c r="N2856" s="530">
        <v>1074932.8114317372</v>
      </c>
      <c r="O2856" s="537">
        <v>1111993.1270864562</v>
      </c>
    </row>
    <row r="2857" spans="1:15">
      <c r="A2857" s="227">
        <v>2854</v>
      </c>
      <c r="B2857" s="530">
        <v>1074400.3758331861</v>
      </c>
      <c r="C2857" s="530">
        <v>1072108.4052233414</v>
      </c>
      <c r="D2857" s="531">
        <v>1149627.7036090659</v>
      </c>
      <c r="J2857" s="659">
        <v>1056826.2042520014</v>
      </c>
      <c r="K2857" s="296"/>
      <c r="L2857" s="296"/>
      <c r="M2857" s="536">
        <v>1057443.9425749951</v>
      </c>
      <c r="N2857" s="530">
        <v>1084624.1401508874</v>
      </c>
      <c r="O2857" s="537">
        <v>1160130.2930120067</v>
      </c>
    </row>
    <row r="2858" spans="1:15">
      <c r="A2858" s="227">
        <v>2855</v>
      </c>
      <c r="B2858" s="530">
        <v>1064218.3169932072</v>
      </c>
      <c r="C2858" s="530">
        <v>1097000.579976808</v>
      </c>
      <c r="D2858" s="531">
        <v>1099990.6704353765</v>
      </c>
      <c r="J2858" s="659">
        <v>1046644.1454120225</v>
      </c>
      <c r="K2858" s="296"/>
      <c r="L2858" s="296"/>
      <c r="M2858" s="536">
        <v>1061323.6378679897</v>
      </c>
      <c r="N2858" s="530">
        <v>1109516.314904354</v>
      </c>
      <c r="O2858" s="537">
        <v>1110493.2598383173</v>
      </c>
    </row>
    <row r="2859" spans="1:15">
      <c r="A2859" s="227">
        <v>2856</v>
      </c>
      <c r="B2859" s="530">
        <v>1058111.7063673958</v>
      </c>
      <c r="C2859" s="530">
        <v>1061909.6283523503</v>
      </c>
      <c r="D2859" s="531">
        <v>1098497.0698776685</v>
      </c>
      <c r="J2859" s="659">
        <v>1080677.7517370265</v>
      </c>
      <c r="K2859" s="296"/>
      <c r="L2859" s="296"/>
      <c r="M2859" s="536">
        <v>1033007.2862608713</v>
      </c>
      <c r="N2859" s="530">
        <v>1074425.3632798963</v>
      </c>
      <c r="O2859" s="537">
        <v>1108999.6592806093</v>
      </c>
    </row>
    <row r="2860" spans="1:15">
      <c r="A2860" s="227">
        <v>2857</v>
      </c>
      <c r="B2860" s="530">
        <v>1058111.7063673958</v>
      </c>
      <c r="C2860" s="530">
        <v>1080326.7337687558</v>
      </c>
      <c r="D2860" s="531">
        <v>1104787.330328394</v>
      </c>
      <c r="J2860" s="659">
        <v>1070075.6818843493</v>
      </c>
      <c r="K2860" s="296"/>
      <c r="L2860" s="296"/>
      <c r="M2860" s="536">
        <v>1016506.7487335774</v>
      </c>
      <c r="N2860" s="530">
        <v>1092842.4686963018</v>
      </c>
      <c r="O2860" s="537">
        <v>1115289.9197313348</v>
      </c>
    </row>
    <row r="2861" spans="1:15">
      <c r="A2861" s="227">
        <v>2858</v>
      </c>
      <c r="B2861" s="530">
        <v>1045433.9474300611</v>
      </c>
      <c r="C2861" s="530">
        <v>1064329.3100483119</v>
      </c>
      <c r="D2861" s="531">
        <v>1094484.9674829736</v>
      </c>
      <c r="J2861" s="659">
        <v>1027859.7758488763</v>
      </c>
      <c r="K2861" s="296"/>
      <c r="L2861" s="296"/>
      <c r="M2861" s="536">
        <v>1054174.0464156251</v>
      </c>
      <c r="N2861" s="530">
        <v>1076845.0449758579</v>
      </c>
      <c r="O2861" s="537">
        <v>1104987.5568859144</v>
      </c>
    </row>
    <row r="2862" spans="1:15">
      <c r="A2862" s="227">
        <v>2859</v>
      </c>
      <c r="B2862" s="530">
        <v>1073091.8093452929</v>
      </c>
      <c r="C2862" s="530">
        <v>1057146.5105761799</v>
      </c>
      <c r="D2862" s="531">
        <v>1098419.9305590747</v>
      </c>
      <c r="J2862" s="659">
        <v>1055517.6377641081</v>
      </c>
      <c r="K2862" s="296"/>
      <c r="L2862" s="296"/>
      <c r="M2862" s="536">
        <v>1029746.4665249476</v>
      </c>
      <c r="N2862" s="530">
        <v>1069662.2455037259</v>
      </c>
      <c r="O2862" s="537">
        <v>1108922.5199620156</v>
      </c>
    </row>
    <row r="2863" spans="1:15">
      <c r="A2863" s="227">
        <v>2860</v>
      </c>
      <c r="B2863" s="530">
        <v>1038914.8692217944</v>
      </c>
      <c r="C2863" s="530">
        <v>1065115.6378988163</v>
      </c>
      <c r="D2863" s="531">
        <v>1095725.1448187034</v>
      </c>
      <c r="J2863" s="659">
        <v>1021340.6976406097</v>
      </c>
      <c r="K2863" s="296"/>
      <c r="L2863" s="296"/>
      <c r="M2863" s="536">
        <v>1029196.0011056585</v>
      </c>
      <c r="N2863" s="530">
        <v>1077631.3728263623</v>
      </c>
      <c r="O2863" s="537">
        <v>1106227.7342216442</v>
      </c>
    </row>
    <row r="2864" spans="1:15">
      <c r="A2864" s="227">
        <v>2861</v>
      </c>
      <c r="B2864" s="530">
        <v>1050053.9123831328</v>
      </c>
      <c r="C2864" s="530">
        <v>1059809.1350176488</v>
      </c>
      <c r="D2864" s="531">
        <v>1108749.7059601957</v>
      </c>
      <c r="J2864" s="659">
        <v>1032479.7408019481</v>
      </c>
      <c r="K2864" s="296"/>
      <c r="L2864" s="296"/>
      <c r="M2864" s="536">
        <v>1042603.3611190385</v>
      </c>
      <c r="N2864" s="530">
        <v>1072324.8699451948</v>
      </c>
      <c r="O2864" s="537">
        <v>1119252.2953631366</v>
      </c>
    </row>
    <row r="2865" spans="1:15">
      <c r="A2865" s="227">
        <v>2862</v>
      </c>
      <c r="B2865" s="530">
        <v>1036937.0705957196</v>
      </c>
      <c r="C2865" s="530">
        <v>1075272.7758719588</v>
      </c>
      <c r="D2865" s="531">
        <v>1113749.8985269975</v>
      </c>
      <c r="J2865" s="659">
        <v>1019362.8990145349</v>
      </c>
      <c r="K2865" s="296"/>
      <c r="L2865" s="296"/>
      <c r="M2865" s="536">
        <v>1045850.1359331768</v>
      </c>
      <c r="N2865" s="530">
        <v>1087788.5107995048</v>
      </c>
      <c r="O2865" s="537">
        <v>1124252.4879299384</v>
      </c>
    </row>
    <row r="2866" spans="1:15">
      <c r="A2866" s="227">
        <v>2863</v>
      </c>
      <c r="B2866" s="530">
        <v>1065125.313520978</v>
      </c>
      <c r="C2866" s="530">
        <v>1085705.3027282327</v>
      </c>
      <c r="D2866" s="531">
        <v>1107512.0039028374</v>
      </c>
      <c r="J2866" s="659">
        <v>1047551.1419397932</v>
      </c>
      <c r="K2866" s="296"/>
      <c r="L2866" s="296"/>
      <c r="M2866" s="536">
        <v>1034177.7055503039</v>
      </c>
      <c r="N2866" s="530">
        <v>1098221.0376557787</v>
      </c>
      <c r="O2866" s="537">
        <v>1118014.5933057782</v>
      </c>
    </row>
    <row r="2867" spans="1:15">
      <c r="A2867" s="227">
        <v>2864</v>
      </c>
      <c r="B2867" s="530">
        <v>1067176.0412408141</v>
      </c>
      <c r="C2867" s="530">
        <v>1095596.2638956415</v>
      </c>
      <c r="D2867" s="531">
        <v>1109938.8210830675</v>
      </c>
      <c r="J2867" s="659">
        <v>1049601.8696596294</v>
      </c>
      <c r="K2867" s="296"/>
      <c r="L2867" s="296"/>
      <c r="M2867" s="536">
        <v>1043969.8664572051</v>
      </c>
      <c r="N2867" s="530">
        <v>1108111.9988231875</v>
      </c>
      <c r="O2867" s="537">
        <v>1120441.4104860083</v>
      </c>
    </row>
    <row r="2868" spans="1:15">
      <c r="A2868" s="227">
        <v>2865</v>
      </c>
      <c r="B2868" s="530">
        <v>1052373.3973938986</v>
      </c>
      <c r="C2868" s="530">
        <v>1116814.3070705135</v>
      </c>
      <c r="D2868" s="531">
        <v>1113550.0605250776</v>
      </c>
      <c r="J2868" s="659">
        <v>1034799.2258127138</v>
      </c>
      <c r="K2868" s="296"/>
      <c r="L2868" s="296"/>
      <c r="M2868" s="536">
        <v>1035842.0759309586</v>
      </c>
      <c r="N2868" s="530">
        <v>1129330.0419980595</v>
      </c>
      <c r="O2868" s="537">
        <v>1124052.6499280185</v>
      </c>
    </row>
    <row r="2869" spans="1:15">
      <c r="A2869" s="227">
        <v>2866</v>
      </c>
      <c r="B2869" s="530">
        <v>1047007.4715502373</v>
      </c>
      <c r="C2869" s="530">
        <v>1065302.5372145253</v>
      </c>
      <c r="D2869" s="531">
        <v>1100302.3598422585</v>
      </c>
      <c r="J2869" s="659">
        <v>1029433.2999690525</v>
      </c>
      <c r="K2869" s="296"/>
      <c r="L2869" s="296"/>
      <c r="M2869" s="536">
        <v>1047201.9969142842</v>
      </c>
      <c r="N2869" s="530">
        <v>1077818.2721420713</v>
      </c>
      <c r="O2869" s="537">
        <v>1110804.9492451993</v>
      </c>
    </row>
    <row r="2870" spans="1:15">
      <c r="A2870" s="227">
        <v>2867</v>
      </c>
      <c r="B2870" s="530">
        <v>1073161.8125976634</v>
      </c>
      <c r="C2870" s="530">
        <v>1080808.7825576826</v>
      </c>
      <c r="D2870" s="531">
        <v>1090818.7153837853</v>
      </c>
      <c r="J2870" s="659">
        <v>1055587.6410164787</v>
      </c>
      <c r="K2870" s="296"/>
      <c r="L2870" s="296"/>
      <c r="M2870" s="536">
        <v>1068445.7751481491</v>
      </c>
      <c r="N2870" s="530">
        <v>1093324.5174852286</v>
      </c>
      <c r="O2870" s="537">
        <v>1101321.3047867261</v>
      </c>
    </row>
    <row r="2871" spans="1:15">
      <c r="A2871" s="227">
        <v>2868</v>
      </c>
      <c r="B2871" s="530">
        <v>1049189.0681669784</v>
      </c>
      <c r="C2871" s="530">
        <v>1084715.9692493405</v>
      </c>
      <c r="D2871" s="531">
        <v>1130052.3307824025</v>
      </c>
      <c r="J2871" s="659">
        <v>1031614.8965857937</v>
      </c>
      <c r="K2871" s="296"/>
      <c r="L2871" s="296"/>
      <c r="M2871" s="536">
        <v>1036974.8320254151</v>
      </c>
      <c r="N2871" s="530">
        <v>1097231.7041768865</v>
      </c>
      <c r="O2871" s="537">
        <v>1140554.9201853434</v>
      </c>
    </row>
    <row r="2872" spans="1:15">
      <c r="A2872" s="227">
        <v>2869</v>
      </c>
      <c r="B2872" s="530">
        <v>1058028.4591310967</v>
      </c>
      <c r="C2872" s="530">
        <v>1085156.4503935215</v>
      </c>
      <c r="D2872" s="531">
        <v>1106178.4143842401</v>
      </c>
      <c r="J2872" s="659">
        <v>1040454.287549912</v>
      </c>
      <c r="K2872" s="296"/>
      <c r="L2872" s="296"/>
      <c r="M2872" s="536">
        <v>1045097.2851725342</v>
      </c>
      <c r="N2872" s="530">
        <v>1097672.1853210675</v>
      </c>
      <c r="O2872" s="537">
        <v>1116681.0037871809</v>
      </c>
    </row>
    <row r="2873" spans="1:15">
      <c r="A2873" s="227">
        <v>2870</v>
      </c>
      <c r="B2873" s="530">
        <v>1064291.5607047142</v>
      </c>
      <c r="C2873" s="530">
        <v>1074505.8341181101</v>
      </c>
      <c r="D2873" s="531">
        <v>1115741.0330627228</v>
      </c>
      <c r="J2873" s="659">
        <v>1046717.3891235294</v>
      </c>
      <c r="K2873" s="296"/>
      <c r="L2873" s="296"/>
      <c r="M2873" s="536">
        <v>1036002.533284027</v>
      </c>
      <c r="N2873" s="530">
        <v>1087021.5690456561</v>
      </c>
      <c r="O2873" s="537">
        <v>1126243.6224656636</v>
      </c>
    </row>
    <row r="2874" spans="1:15">
      <c r="A2874" s="227">
        <v>2871</v>
      </c>
      <c r="B2874" s="530">
        <v>1073561.8038626669</v>
      </c>
      <c r="C2874" s="530">
        <v>1086286.2336763428</v>
      </c>
      <c r="D2874" s="531">
        <v>1110025.3216639541</v>
      </c>
      <c r="J2874" s="659">
        <v>1055987.6322814822</v>
      </c>
      <c r="K2874" s="296"/>
      <c r="L2874" s="296"/>
      <c r="M2874" s="536">
        <v>1053982.9965438182</v>
      </c>
      <c r="N2874" s="530">
        <v>1098801.9686038888</v>
      </c>
      <c r="O2874" s="537">
        <v>1120527.9110668949</v>
      </c>
    </row>
    <row r="2875" spans="1:15">
      <c r="A2875" s="227">
        <v>2872</v>
      </c>
      <c r="B2875" s="530">
        <v>1062217.9641916775</v>
      </c>
      <c r="C2875" s="530">
        <v>1073125.3145766675</v>
      </c>
      <c r="D2875" s="531">
        <v>1130369.745021513</v>
      </c>
      <c r="J2875" s="659">
        <v>1044643.7926104928</v>
      </c>
      <c r="K2875" s="296"/>
      <c r="L2875" s="296"/>
      <c r="M2875" s="536">
        <v>1041328.8320416535</v>
      </c>
      <c r="N2875" s="530">
        <v>1085641.0495042135</v>
      </c>
      <c r="O2875" s="537">
        <v>1140872.3344244538</v>
      </c>
    </row>
    <row r="2876" spans="1:15">
      <c r="A2876" s="227">
        <v>2873</v>
      </c>
      <c r="B2876" s="530">
        <v>1051284.476033404</v>
      </c>
      <c r="C2876" s="530">
        <v>1075040.3719170885</v>
      </c>
      <c r="D2876" s="531">
        <v>1125664.1643344611</v>
      </c>
      <c r="J2876" s="659">
        <v>1033710.3044522193</v>
      </c>
      <c r="K2876" s="296"/>
      <c r="L2876" s="296"/>
      <c r="M2876" s="536">
        <v>1034178.4154433821</v>
      </c>
      <c r="N2876" s="530">
        <v>1087556.1068446345</v>
      </c>
      <c r="O2876" s="537">
        <v>1136166.7537374019</v>
      </c>
    </row>
    <row r="2877" spans="1:15">
      <c r="A2877" s="227">
        <v>2874</v>
      </c>
      <c r="B2877" s="530">
        <v>1054770.880745182</v>
      </c>
      <c r="C2877" s="530">
        <v>1055450.7442971375</v>
      </c>
      <c r="D2877" s="531">
        <v>1112590.6109103332</v>
      </c>
      <c r="J2877" s="659">
        <v>1037196.7091639973</v>
      </c>
      <c r="K2877" s="296"/>
      <c r="L2877" s="296"/>
      <c r="M2877" s="536">
        <v>1036991.4205322231</v>
      </c>
      <c r="N2877" s="530">
        <v>1067966.4792246835</v>
      </c>
      <c r="O2877" s="537">
        <v>1123093.2003132741</v>
      </c>
    </row>
    <row r="2878" spans="1:15">
      <c r="A2878" s="227">
        <v>2875</v>
      </c>
      <c r="B2878" s="530">
        <v>1065602.0922085436</v>
      </c>
      <c r="C2878" s="530">
        <v>1078679.9800170222</v>
      </c>
      <c r="D2878" s="531">
        <v>1104121.9328540484</v>
      </c>
      <c r="J2878" s="659">
        <v>1048027.9206273588</v>
      </c>
      <c r="K2878" s="296"/>
      <c r="L2878" s="296"/>
      <c r="M2878" s="536">
        <v>1050824.8019695138</v>
      </c>
      <c r="N2878" s="530">
        <v>1091195.7149445682</v>
      </c>
      <c r="O2878" s="537">
        <v>1114624.5222569893</v>
      </c>
    </row>
    <row r="2879" spans="1:15">
      <c r="A2879" s="227">
        <v>2876</v>
      </c>
      <c r="B2879" s="530">
        <v>1055672.7426241941</v>
      </c>
      <c r="C2879" s="530">
        <v>1101018.8576111875</v>
      </c>
      <c r="D2879" s="531">
        <v>1105095.945711812</v>
      </c>
      <c r="J2879" s="659">
        <v>1038098.5710430094</v>
      </c>
      <c r="K2879" s="296"/>
      <c r="L2879" s="296"/>
      <c r="M2879" s="536">
        <v>1051305.7954102657</v>
      </c>
      <c r="N2879" s="530">
        <v>1113534.5925387335</v>
      </c>
      <c r="O2879" s="537">
        <v>1115598.5351147528</v>
      </c>
    </row>
    <row r="2880" spans="1:15">
      <c r="A2880" s="227">
        <v>2877</v>
      </c>
      <c r="B2880" s="530">
        <v>1059686.3980108232</v>
      </c>
      <c r="C2880" s="530">
        <v>1097511.1254070157</v>
      </c>
      <c r="D2880" s="531">
        <v>1123572.2616963405</v>
      </c>
      <c r="J2880" s="659">
        <v>1042112.2264296385</v>
      </c>
      <c r="K2880" s="296"/>
      <c r="L2880" s="296"/>
      <c r="M2880" s="536">
        <v>1042696.7660444262</v>
      </c>
      <c r="N2880" s="530">
        <v>1110026.8603345617</v>
      </c>
      <c r="O2880" s="537">
        <v>1134074.8510992813</v>
      </c>
    </row>
    <row r="2881" spans="1:15">
      <c r="A2881" s="227">
        <v>2878</v>
      </c>
      <c r="B2881" s="530">
        <v>1080619.1569762889</v>
      </c>
      <c r="C2881" s="530">
        <v>1063933.6083479028</v>
      </c>
      <c r="D2881" s="531">
        <v>1114674.0671855691</v>
      </c>
      <c r="J2881" s="659">
        <v>1063044.9853951042</v>
      </c>
      <c r="K2881" s="296"/>
      <c r="L2881" s="296"/>
      <c r="M2881" s="536">
        <v>1034522.3619692099</v>
      </c>
      <c r="N2881" s="530">
        <v>1076449.3432754488</v>
      </c>
      <c r="O2881" s="537">
        <v>1125176.6565885099</v>
      </c>
    </row>
    <row r="2882" spans="1:15">
      <c r="A2882" s="227">
        <v>2879</v>
      </c>
      <c r="B2882" s="530">
        <v>1073602.4533864835</v>
      </c>
      <c r="C2882" s="530">
        <v>1092023.1925835093</v>
      </c>
      <c r="D2882" s="531">
        <v>1099891.4891173046</v>
      </c>
      <c r="J2882" s="659">
        <v>1056028.2818052988</v>
      </c>
      <c r="K2882" s="296"/>
      <c r="L2882" s="296"/>
      <c r="M2882" s="536">
        <v>1063016.1110310464</v>
      </c>
      <c r="N2882" s="530">
        <v>1104538.9275110553</v>
      </c>
      <c r="O2882" s="537">
        <v>1110394.0785202454</v>
      </c>
    </row>
    <row r="2883" spans="1:15">
      <c r="A2883" s="227">
        <v>2880</v>
      </c>
      <c r="B2883" s="530">
        <v>1063698.0737724113</v>
      </c>
      <c r="C2883" s="530">
        <v>1078031.1264648826</v>
      </c>
      <c r="D2883" s="531">
        <v>1103514.4937795631</v>
      </c>
      <c r="J2883" s="659">
        <v>1046123.9021912266</v>
      </c>
      <c r="K2883" s="296"/>
      <c r="L2883" s="296"/>
      <c r="M2883" s="536">
        <v>1056809.9526317203</v>
      </c>
      <c r="N2883" s="530">
        <v>1090546.8613924286</v>
      </c>
      <c r="O2883" s="537">
        <v>1114017.0831825039</v>
      </c>
    </row>
    <row r="2884" spans="1:15">
      <c r="A2884" s="227">
        <v>2881</v>
      </c>
      <c r="B2884" s="530">
        <v>1048658.9122631708</v>
      </c>
      <c r="C2884" s="530">
        <v>1057116.484029283</v>
      </c>
      <c r="D2884" s="531">
        <v>1126359.2583262995</v>
      </c>
      <c r="J2884" s="659">
        <v>1031084.7406819861</v>
      </c>
      <c r="K2884" s="296"/>
      <c r="L2884" s="296"/>
      <c r="M2884" s="536">
        <v>1043881.9285402151</v>
      </c>
      <c r="N2884" s="530">
        <v>1069632.218956829</v>
      </c>
      <c r="O2884" s="537">
        <v>1136861.8477292403</v>
      </c>
    </row>
    <row r="2885" spans="1:15">
      <c r="A2885" s="227">
        <v>2882</v>
      </c>
      <c r="B2885" s="530">
        <v>1035005.2012612465</v>
      </c>
      <c r="C2885" s="530">
        <v>1058076.0725939949</v>
      </c>
      <c r="D2885" s="531">
        <v>1099287.5267583288</v>
      </c>
      <c r="J2885" s="659">
        <v>1017431.0296800617</v>
      </c>
      <c r="K2885" s="296"/>
      <c r="L2885" s="296"/>
      <c r="M2885" s="536">
        <v>1050492.6629037086</v>
      </c>
      <c r="N2885" s="530">
        <v>1070591.8075215409</v>
      </c>
      <c r="O2885" s="537">
        <v>1109790.1161612696</v>
      </c>
    </row>
    <row r="2886" spans="1:15">
      <c r="A2886" s="227">
        <v>2883</v>
      </c>
      <c r="B2886" s="530">
        <v>1055073.6168615723</v>
      </c>
      <c r="C2886" s="530">
        <v>1077166.9798091289</v>
      </c>
      <c r="D2886" s="531">
        <v>1112553.0274812474</v>
      </c>
      <c r="J2886" s="659">
        <v>1037499.4452803875</v>
      </c>
      <c r="K2886" s="296"/>
      <c r="L2886" s="296"/>
      <c r="M2886" s="536">
        <v>1014430.9231361573</v>
      </c>
      <c r="N2886" s="530">
        <v>1089682.7147366749</v>
      </c>
      <c r="O2886" s="537">
        <v>1123055.6168841883</v>
      </c>
    </row>
    <row r="2887" spans="1:15">
      <c r="A2887" s="227">
        <v>2884</v>
      </c>
      <c r="B2887" s="530">
        <v>1035081.4675693804</v>
      </c>
      <c r="C2887" s="530">
        <v>1058153.5649884422</v>
      </c>
      <c r="D2887" s="531">
        <v>1105383.8432421365</v>
      </c>
      <c r="J2887" s="659">
        <v>1017507.2959881957</v>
      </c>
      <c r="K2887" s="296"/>
      <c r="L2887" s="296"/>
      <c r="M2887" s="536">
        <v>1029182.0115099953</v>
      </c>
      <c r="N2887" s="530">
        <v>1070669.2999159882</v>
      </c>
      <c r="O2887" s="537">
        <v>1115886.4326450774</v>
      </c>
    </row>
    <row r="2888" spans="1:15">
      <c r="A2888" s="227">
        <v>2885</v>
      </c>
      <c r="B2888" s="530">
        <v>1056241.284634901</v>
      </c>
      <c r="C2888" s="530">
        <v>1049479.082084483</v>
      </c>
      <c r="D2888" s="531">
        <v>1108776.3377640776</v>
      </c>
      <c r="J2888" s="659">
        <v>1038667.1130537163</v>
      </c>
      <c r="K2888" s="296"/>
      <c r="L2888" s="296"/>
      <c r="M2888" s="536">
        <v>1051542.1146337856</v>
      </c>
      <c r="N2888" s="530">
        <v>1061994.817012029</v>
      </c>
      <c r="O2888" s="537">
        <v>1119278.9271670184</v>
      </c>
    </row>
    <row r="2889" spans="1:15">
      <c r="A2889" s="227">
        <v>2886</v>
      </c>
      <c r="B2889" s="530">
        <v>1059396.5796891986</v>
      </c>
      <c r="C2889" s="530">
        <v>1081419.6800236753</v>
      </c>
      <c r="D2889" s="531">
        <v>1110551.8405311422</v>
      </c>
      <c r="J2889" s="659">
        <v>1041822.4081080139</v>
      </c>
      <c r="K2889" s="296"/>
      <c r="L2889" s="296"/>
      <c r="M2889" s="536">
        <v>1055884.409775815</v>
      </c>
      <c r="N2889" s="530">
        <v>1093935.4149512213</v>
      </c>
      <c r="O2889" s="537">
        <v>1121054.429934083</v>
      </c>
    </row>
    <row r="2890" spans="1:15">
      <c r="A2890" s="227">
        <v>2887</v>
      </c>
      <c r="B2890" s="530">
        <v>1073961.8621434357</v>
      </c>
      <c r="C2890" s="530">
        <v>1067436.8528513713</v>
      </c>
      <c r="D2890" s="531">
        <v>1122691.4444481316</v>
      </c>
      <c r="J2890" s="659">
        <v>1056387.690562251</v>
      </c>
      <c r="K2890" s="296"/>
      <c r="L2890" s="296"/>
      <c r="M2890" s="536">
        <v>1043902.8621134437</v>
      </c>
      <c r="N2890" s="530">
        <v>1079952.5877789173</v>
      </c>
      <c r="O2890" s="537">
        <v>1133194.0338510724</v>
      </c>
    </row>
    <row r="2891" spans="1:15">
      <c r="A2891" s="227">
        <v>2888</v>
      </c>
      <c r="B2891" s="530">
        <v>1075746.9095328574</v>
      </c>
      <c r="C2891" s="530">
        <v>1058750.3126348443</v>
      </c>
      <c r="D2891" s="531">
        <v>1093887.2885239653</v>
      </c>
      <c r="J2891" s="659">
        <v>1058172.7379516726</v>
      </c>
      <c r="K2891" s="296"/>
      <c r="L2891" s="296"/>
      <c r="M2891" s="536">
        <v>1047430.5984091829</v>
      </c>
      <c r="N2891" s="530">
        <v>1071266.0475623903</v>
      </c>
      <c r="O2891" s="537">
        <v>1104389.8779269061</v>
      </c>
    </row>
    <row r="2892" spans="1:15">
      <c r="A2892" s="227">
        <v>2889</v>
      </c>
      <c r="B2892" s="530">
        <v>1049695.3477284564</v>
      </c>
      <c r="C2892" s="530">
        <v>1090035.7879868648</v>
      </c>
      <c r="D2892" s="531">
        <v>1111146.5771540862</v>
      </c>
      <c r="J2892" s="659">
        <v>1032121.1761472716</v>
      </c>
      <c r="K2892" s="296"/>
      <c r="L2892" s="296"/>
      <c r="M2892" s="536">
        <v>1042764.8176767577</v>
      </c>
      <c r="N2892" s="530">
        <v>1102551.5229144108</v>
      </c>
      <c r="O2892" s="537">
        <v>1121649.166557027</v>
      </c>
    </row>
    <row r="2893" spans="1:15">
      <c r="A2893" s="227">
        <v>2890</v>
      </c>
      <c r="B2893" s="530">
        <v>1066419.4361496086</v>
      </c>
      <c r="C2893" s="530">
        <v>1080123.5570262538</v>
      </c>
      <c r="D2893" s="531">
        <v>1099524.7982180377</v>
      </c>
      <c r="J2893" s="659">
        <v>1048845.2645684239</v>
      </c>
      <c r="K2893" s="296"/>
      <c r="L2893" s="296"/>
      <c r="M2893" s="536">
        <v>1031426.5049547359</v>
      </c>
      <c r="N2893" s="530">
        <v>1092639.2919537998</v>
      </c>
      <c r="O2893" s="537">
        <v>1110027.3876209785</v>
      </c>
    </row>
    <row r="2894" spans="1:15">
      <c r="A2894" s="227">
        <v>2891</v>
      </c>
      <c r="B2894" s="530">
        <v>1049519.1066676658</v>
      </c>
      <c r="C2894" s="530">
        <v>1075561.7242304136</v>
      </c>
      <c r="D2894" s="531">
        <v>1111410.5548622403</v>
      </c>
      <c r="J2894" s="659">
        <v>1031944.9350864809</v>
      </c>
      <c r="K2894" s="296"/>
      <c r="L2894" s="296"/>
      <c r="M2894" s="536">
        <v>1054571.7527876594</v>
      </c>
      <c r="N2894" s="530">
        <v>1088077.4591579596</v>
      </c>
      <c r="O2894" s="537">
        <v>1121913.1442651812</v>
      </c>
    </row>
    <row r="2895" spans="1:15">
      <c r="A2895" s="227">
        <v>2892</v>
      </c>
      <c r="B2895" s="530">
        <v>1057147.3108849556</v>
      </c>
      <c r="C2895" s="530">
        <v>1074575.1262398036</v>
      </c>
      <c r="D2895" s="531">
        <v>1103563.6555677387</v>
      </c>
      <c r="J2895" s="659">
        <v>1039573.1393037708</v>
      </c>
      <c r="K2895" s="296"/>
      <c r="L2895" s="296"/>
      <c r="M2895" s="536">
        <v>1033004.3715431641</v>
      </c>
      <c r="N2895" s="530">
        <v>1087090.8611673496</v>
      </c>
      <c r="O2895" s="537">
        <v>1114066.2449706795</v>
      </c>
    </row>
    <row r="2896" spans="1:15">
      <c r="A2896" s="227">
        <v>2893</v>
      </c>
      <c r="B2896" s="530">
        <v>1069542.7771612483</v>
      </c>
      <c r="C2896" s="530">
        <v>1065684.5351356647</v>
      </c>
      <c r="D2896" s="531">
        <v>1088807.9377180322</v>
      </c>
      <c r="J2896" s="659">
        <v>1051968.6055800635</v>
      </c>
      <c r="K2896" s="296"/>
      <c r="L2896" s="296"/>
      <c r="M2896" s="536">
        <v>1024928.7938576377</v>
      </c>
      <c r="N2896" s="530">
        <v>1078200.2700632107</v>
      </c>
      <c r="O2896" s="537">
        <v>1099310.527120973</v>
      </c>
    </row>
    <row r="2897" spans="1:15">
      <c r="A2897" s="227">
        <v>2894</v>
      </c>
      <c r="B2897" s="530">
        <v>1078521.6948064493</v>
      </c>
      <c r="C2897" s="530">
        <v>1054012.2638363328</v>
      </c>
      <c r="D2897" s="531">
        <v>1103882.1324849185</v>
      </c>
      <c r="J2897" s="659">
        <v>1060947.5232252646</v>
      </c>
      <c r="K2897" s="296"/>
      <c r="L2897" s="296"/>
      <c r="M2897" s="536">
        <v>1044468.7569664841</v>
      </c>
      <c r="N2897" s="530">
        <v>1066527.9987638788</v>
      </c>
      <c r="O2897" s="537">
        <v>1114384.7218878593</v>
      </c>
    </row>
    <row r="2898" spans="1:15">
      <c r="A2898" s="227">
        <v>2895</v>
      </c>
      <c r="B2898" s="530">
        <v>1056666.8096484661</v>
      </c>
      <c r="C2898" s="530">
        <v>1071063.0638107525</v>
      </c>
      <c r="D2898" s="531">
        <v>1093566.1698333933</v>
      </c>
      <c r="J2898" s="659">
        <v>1039092.6380672813</v>
      </c>
      <c r="K2898" s="296"/>
      <c r="L2898" s="296"/>
      <c r="M2898" s="536">
        <v>1025429.1498423801</v>
      </c>
      <c r="N2898" s="530">
        <v>1083578.7987382985</v>
      </c>
      <c r="O2898" s="537">
        <v>1104068.7592363341</v>
      </c>
    </row>
    <row r="2899" spans="1:15">
      <c r="A2899" s="227">
        <v>2896</v>
      </c>
      <c r="B2899" s="530">
        <v>1049444.4480623822</v>
      </c>
      <c r="C2899" s="530">
        <v>1063050.2949846883</v>
      </c>
      <c r="D2899" s="531">
        <v>1093134.4847154431</v>
      </c>
      <c r="J2899" s="659">
        <v>1031870.2764811976</v>
      </c>
      <c r="K2899" s="296"/>
      <c r="L2899" s="296"/>
      <c r="M2899" s="536">
        <v>1045073.9225104963</v>
      </c>
      <c r="N2899" s="530">
        <v>1075566.0299122343</v>
      </c>
      <c r="O2899" s="537">
        <v>1103637.0741183839</v>
      </c>
    </row>
    <row r="2900" spans="1:15">
      <c r="A2900" s="227">
        <v>2897</v>
      </c>
      <c r="B2900" s="530">
        <v>1049989.0483348791</v>
      </c>
      <c r="C2900" s="530">
        <v>1100377.247630026</v>
      </c>
      <c r="D2900" s="531">
        <v>1103254.1291878866</v>
      </c>
      <c r="J2900" s="659">
        <v>1032414.8767536944</v>
      </c>
      <c r="K2900" s="296"/>
      <c r="L2900" s="296"/>
      <c r="M2900" s="536">
        <v>1047169.0190156328</v>
      </c>
      <c r="N2900" s="530">
        <v>1112892.982557572</v>
      </c>
      <c r="O2900" s="537">
        <v>1113756.7185908274</v>
      </c>
    </row>
    <row r="2901" spans="1:15">
      <c r="A2901" s="227">
        <v>2898</v>
      </c>
      <c r="B2901" s="530">
        <v>1065661.7844602093</v>
      </c>
      <c r="C2901" s="530">
        <v>1067999.4816628795</v>
      </c>
      <c r="D2901" s="531">
        <v>1083483.4717978132</v>
      </c>
      <c r="J2901" s="659">
        <v>1048087.6128790246</v>
      </c>
      <c r="K2901" s="296"/>
      <c r="L2901" s="296"/>
      <c r="M2901" s="536">
        <v>1039695.2230453555</v>
      </c>
      <c r="N2901" s="530">
        <v>1080515.2165904255</v>
      </c>
      <c r="O2901" s="537">
        <v>1093986.061200754</v>
      </c>
    </row>
    <row r="2902" spans="1:15">
      <c r="A2902" s="227">
        <v>2899</v>
      </c>
      <c r="B2902" s="530">
        <v>1053100.7959447003</v>
      </c>
      <c r="C2902" s="530">
        <v>1092176.53189813</v>
      </c>
      <c r="D2902" s="531">
        <v>1098146.5870506086</v>
      </c>
      <c r="J2902" s="659">
        <v>1035526.6243635155</v>
      </c>
      <c r="K2902" s="296"/>
      <c r="L2902" s="296"/>
      <c r="M2902" s="536">
        <v>1037003.3953198327</v>
      </c>
      <c r="N2902" s="530">
        <v>1104692.266825676</v>
      </c>
      <c r="O2902" s="537">
        <v>1108649.1764535494</v>
      </c>
    </row>
    <row r="2903" spans="1:15">
      <c r="A2903" s="227">
        <v>2900</v>
      </c>
      <c r="B2903" s="530">
        <v>1068946.0326002412</v>
      </c>
      <c r="C2903" s="530">
        <v>1090581.0820258937</v>
      </c>
      <c r="D2903" s="531">
        <v>1117955.6122609377</v>
      </c>
      <c r="J2903" s="659">
        <v>1051371.8610190565</v>
      </c>
      <c r="K2903" s="296"/>
      <c r="L2903" s="296"/>
      <c r="M2903" s="536">
        <v>1058581.6274946711</v>
      </c>
      <c r="N2903" s="530">
        <v>1103096.8169534397</v>
      </c>
      <c r="O2903" s="537">
        <v>1128458.2016638785</v>
      </c>
    </row>
    <row r="2904" spans="1:15">
      <c r="A2904" s="227">
        <v>2901</v>
      </c>
      <c r="B2904" s="530">
        <v>1071637.9066182952</v>
      </c>
      <c r="C2904" s="530">
        <v>1058949.5805467248</v>
      </c>
      <c r="D2904" s="531">
        <v>1092729.1331040431</v>
      </c>
      <c r="J2904" s="659">
        <v>1054063.7350371105</v>
      </c>
      <c r="K2904" s="296"/>
      <c r="L2904" s="296"/>
      <c r="M2904" s="536">
        <v>1032470.5131730094</v>
      </c>
      <c r="N2904" s="530">
        <v>1071465.3154742708</v>
      </c>
      <c r="O2904" s="537">
        <v>1103231.7225069839</v>
      </c>
    </row>
    <row r="2905" spans="1:15">
      <c r="A2905" s="227">
        <v>2902</v>
      </c>
      <c r="B2905" s="530">
        <v>1058111.7063673958</v>
      </c>
      <c r="C2905" s="530">
        <v>1064309.2882191227</v>
      </c>
      <c r="D2905" s="531">
        <v>1095466.5819706831</v>
      </c>
      <c r="J2905" s="659">
        <v>1066305.1916656226</v>
      </c>
      <c r="K2905" s="296"/>
      <c r="L2905" s="296"/>
      <c r="M2905" s="536">
        <v>1042068.4019198632</v>
      </c>
      <c r="N2905" s="530">
        <v>1076825.0231466687</v>
      </c>
      <c r="O2905" s="537">
        <v>1105969.1713736239</v>
      </c>
    </row>
    <row r="2906" spans="1:15">
      <c r="A2906" s="227">
        <v>2903</v>
      </c>
      <c r="B2906" s="530">
        <v>1065451.3569058762</v>
      </c>
      <c r="C2906" s="530">
        <v>1076751.8736317337</v>
      </c>
      <c r="D2906" s="531">
        <v>1094778.145638414</v>
      </c>
      <c r="J2906" s="659">
        <v>1047877.1853246915</v>
      </c>
      <c r="K2906" s="296"/>
      <c r="L2906" s="296"/>
      <c r="M2906" s="536">
        <v>1050595.4719893553</v>
      </c>
      <c r="N2906" s="530">
        <v>1089267.6085592797</v>
      </c>
      <c r="O2906" s="537">
        <v>1105280.7350413548</v>
      </c>
    </row>
    <row r="2907" spans="1:15">
      <c r="A2907" s="227">
        <v>2904</v>
      </c>
      <c r="B2907" s="530">
        <v>1047208.8921221242</v>
      </c>
      <c r="C2907" s="530">
        <v>1063237.6089602965</v>
      </c>
      <c r="D2907" s="531">
        <v>1105064.7587446934</v>
      </c>
      <c r="J2907" s="659">
        <v>1029634.7205409395</v>
      </c>
      <c r="K2907" s="296"/>
      <c r="L2907" s="296"/>
      <c r="M2907" s="536">
        <v>1041026.6205736732</v>
      </c>
      <c r="N2907" s="530">
        <v>1075753.3438878425</v>
      </c>
      <c r="O2907" s="537">
        <v>1115567.3481476342</v>
      </c>
    </row>
    <row r="2908" spans="1:15">
      <c r="A2908" s="227">
        <v>2905</v>
      </c>
      <c r="B2908" s="530">
        <v>1062568.0475309461</v>
      </c>
      <c r="C2908" s="530">
        <v>1083592.3897538697</v>
      </c>
      <c r="D2908" s="531">
        <v>1107778.0929800381</v>
      </c>
      <c r="J2908" s="659">
        <v>1044993.8759497614</v>
      </c>
      <c r="K2908" s="296"/>
      <c r="L2908" s="296"/>
      <c r="M2908" s="536">
        <v>1052340.0923878136</v>
      </c>
      <c r="N2908" s="530">
        <v>1096108.1246814157</v>
      </c>
      <c r="O2908" s="537">
        <v>1118280.682382979</v>
      </c>
    </row>
    <row r="2909" spans="1:15">
      <c r="A2909" s="227">
        <v>2906</v>
      </c>
      <c r="B2909" s="530">
        <v>1058483.5624454482</v>
      </c>
      <c r="C2909" s="530">
        <v>1113808.8081742255</v>
      </c>
      <c r="D2909" s="531">
        <v>1106233.3094313862</v>
      </c>
      <c r="J2909" s="659">
        <v>1040909.3908642635</v>
      </c>
      <c r="K2909" s="296"/>
      <c r="L2909" s="296"/>
      <c r="M2909" s="536">
        <v>1044486.5964145683</v>
      </c>
      <c r="N2909" s="530">
        <v>1126324.5431017715</v>
      </c>
      <c r="O2909" s="537">
        <v>1116735.898834327</v>
      </c>
    </row>
    <row r="2910" spans="1:15">
      <c r="A2910" s="227">
        <v>2907</v>
      </c>
      <c r="B2910" s="530">
        <v>1054245.997054361</v>
      </c>
      <c r="C2910" s="530">
        <v>1073287.0971769011</v>
      </c>
      <c r="D2910" s="531">
        <v>1095558.4365066041</v>
      </c>
      <c r="J2910" s="659">
        <v>1036671.8254731763</v>
      </c>
      <c r="K2910" s="296"/>
      <c r="L2910" s="296"/>
      <c r="M2910" s="536">
        <v>1038434.5235400548</v>
      </c>
      <c r="N2910" s="530">
        <v>1085802.8321044471</v>
      </c>
      <c r="O2910" s="537">
        <v>1106061.0259095449</v>
      </c>
    </row>
    <row r="2911" spans="1:15">
      <c r="A2911" s="227">
        <v>2908</v>
      </c>
      <c r="B2911" s="530">
        <v>1058111.7063673958</v>
      </c>
      <c r="C2911" s="530">
        <v>1081996.9386913336</v>
      </c>
      <c r="D2911" s="531">
        <v>1100326.0396884899</v>
      </c>
      <c r="J2911" s="659">
        <v>1066684.2267872326</v>
      </c>
      <c r="K2911" s="296"/>
      <c r="L2911" s="296"/>
      <c r="M2911" s="536">
        <v>1041609.0165252923</v>
      </c>
      <c r="N2911" s="530">
        <v>1094512.6736188796</v>
      </c>
      <c r="O2911" s="537">
        <v>1110828.6290914307</v>
      </c>
    </row>
    <row r="2912" spans="1:15">
      <c r="A2912" s="227">
        <v>2909</v>
      </c>
      <c r="B2912" s="530">
        <v>1057996.2725132452</v>
      </c>
      <c r="C2912" s="530">
        <v>1055417.8015054537</v>
      </c>
      <c r="D2912" s="531">
        <v>1104539.4578770462</v>
      </c>
      <c r="J2912" s="659">
        <v>1040422.1009320605</v>
      </c>
      <c r="K2912" s="296"/>
      <c r="L2912" s="296"/>
      <c r="M2912" s="536">
        <v>1057621.1396641317</v>
      </c>
      <c r="N2912" s="530">
        <v>1067933.5364329997</v>
      </c>
      <c r="O2912" s="537">
        <v>1115042.047279987</v>
      </c>
    </row>
    <row r="2913" spans="1:15">
      <c r="A2913" s="227">
        <v>2910</v>
      </c>
      <c r="B2913" s="530">
        <v>1045473.0173108403</v>
      </c>
      <c r="C2913" s="530">
        <v>1069560.0905044109</v>
      </c>
      <c r="D2913" s="531">
        <v>1108417.4368660466</v>
      </c>
      <c r="J2913" s="659">
        <v>1027898.8457296556</v>
      </c>
      <c r="K2913" s="296"/>
      <c r="L2913" s="296"/>
      <c r="M2913" s="536">
        <v>1051531.0013413872</v>
      </c>
      <c r="N2913" s="530">
        <v>1082075.8254319569</v>
      </c>
      <c r="O2913" s="537">
        <v>1118920.0262689875</v>
      </c>
    </row>
    <row r="2914" spans="1:15">
      <c r="A2914" s="227">
        <v>2911</v>
      </c>
      <c r="B2914" s="530">
        <v>1067124.8451305444</v>
      </c>
      <c r="C2914" s="530">
        <v>1064125.4252137691</v>
      </c>
      <c r="D2914" s="531">
        <v>1090256.0785974695</v>
      </c>
      <c r="J2914" s="659">
        <v>1049550.6735493597</v>
      </c>
      <c r="K2914" s="296"/>
      <c r="L2914" s="296"/>
      <c r="M2914" s="536">
        <v>1056971.890549249</v>
      </c>
      <c r="N2914" s="530">
        <v>1076641.1601413151</v>
      </c>
      <c r="O2914" s="537">
        <v>1100758.6680004103</v>
      </c>
    </row>
    <row r="2915" spans="1:15">
      <c r="A2915" s="227">
        <v>2912</v>
      </c>
      <c r="B2915" s="530">
        <v>1053846.2962796816</v>
      </c>
      <c r="C2915" s="530">
        <v>1065835.3909816211</v>
      </c>
      <c r="D2915" s="531">
        <v>1116606.4784525763</v>
      </c>
      <c r="J2915" s="659">
        <v>1036272.1246984969</v>
      </c>
      <c r="K2915" s="296"/>
      <c r="L2915" s="296"/>
      <c r="M2915" s="536">
        <v>1053119.1823866679</v>
      </c>
      <c r="N2915" s="530">
        <v>1078351.1259091671</v>
      </c>
      <c r="O2915" s="537">
        <v>1127109.0678555171</v>
      </c>
    </row>
    <row r="2916" spans="1:15">
      <c r="A2916" s="227">
        <v>2913</v>
      </c>
      <c r="B2916" s="530">
        <v>1056515.3051619232</v>
      </c>
      <c r="C2916" s="530">
        <v>1087559.2790250743</v>
      </c>
      <c r="D2916" s="531">
        <v>1122684.8938631772</v>
      </c>
      <c r="J2916" s="659">
        <v>1038941.1335807384</v>
      </c>
      <c r="K2916" s="296"/>
      <c r="L2916" s="296"/>
      <c r="M2916" s="536">
        <v>1033959.1895793143</v>
      </c>
      <c r="N2916" s="530">
        <v>1100075.0139526203</v>
      </c>
      <c r="O2916" s="537">
        <v>1133187.483266118</v>
      </c>
    </row>
    <row r="2917" spans="1:15">
      <c r="A2917" s="227">
        <v>2914</v>
      </c>
      <c r="B2917" s="530">
        <v>1058111.7063673958</v>
      </c>
      <c r="C2917" s="530">
        <v>1056368.0825441976</v>
      </c>
      <c r="D2917" s="531">
        <v>1120278.7398595505</v>
      </c>
      <c r="J2917" s="659">
        <v>1104795.9644313185</v>
      </c>
      <c r="K2917" s="296"/>
      <c r="L2917" s="296"/>
      <c r="M2917" s="536">
        <v>1039211.199154063</v>
      </c>
      <c r="N2917" s="530">
        <v>1068883.8174717436</v>
      </c>
      <c r="O2917" s="537">
        <v>1130781.3292624913</v>
      </c>
    </row>
    <row r="2918" spans="1:15">
      <c r="A2918" s="227">
        <v>2915</v>
      </c>
      <c r="B2918" s="530">
        <v>1039733.5845967256</v>
      </c>
      <c r="C2918" s="530">
        <v>1072436.0270930585</v>
      </c>
      <c r="D2918" s="531">
        <v>1100199.2543568756</v>
      </c>
      <c r="J2918" s="659">
        <v>1022159.4130155409</v>
      </c>
      <c r="K2918" s="296"/>
      <c r="L2918" s="296"/>
      <c r="M2918" s="536">
        <v>1050957.2651666529</v>
      </c>
      <c r="N2918" s="530">
        <v>1084951.7620206045</v>
      </c>
      <c r="O2918" s="537">
        <v>1110701.8437598164</v>
      </c>
    </row>
    <row r="2919" spans="1:15">
      <c r="A2919" s="227">
        <v>2916</v>
      </c>
      <c r="B2919" s="530">
        <v>1055238.8579231172</v>
      </c>
      <c r="C2919" s="530">
        <v>1063785.1399942422</v>
      </c>
      <c r="D2919" s="531">
        <v>1120547.5396765457</v>
      </c>
      <c r="J2919" s="659">
        <v>1037664.6863419325</v>
      </c>
      <c r="K2919" s="296"/>
      <c r="L2919" s="296"/>
      <c r="M2919" s="536">
        <v>1052427.855253225</v>
      </c>
      <c r="N2919" s="530">
        <v>1076300.8749217882</v>
      </c>
      <c r="O2919" s="537">
        <v>1131050.1290794865</v>
      </c>
    </row>
    <row r="2920" spans="1:15">
      <c r="A2920" s="227">
        <v>2917</v>
      </c>
      <c r="B2920" s="530">
        <v>1050482.0889708903</v>
      </c>
      <c r="C2920" s="530">
        <v>1070595.7269665676</v>
      </c>
      <c r="D2920" s="531">
        <v>1112208.5571631463</v>
      </c>
      <c r="J2920" s="659">
        <v>1032907.9173897057</v>
      </c>
      <c r="K2920" s="296"/>
      <c r="L2920" s="296"/>
      <c r="M2920" s="536">
        <v>1054733.6003266394</v>
      </c>
      <c r="N2920" s="530">
        <v>1083111.4618941136</v>
      </c>
      <c r="O2920" s="537">
        <v>1122711.1465660871</v>
      </c>
    </row>
    <row r="2921" spans="1:15">
      <c r="A2921" s="227">
        <v>2918</v>
      </c>
      <c r="B2921" s="530">
        <v>1058111.7063673958</v>
      </c>
      <c r="C2921" s="530">
        <v>1078788.1064959429</v>
      </c>
      <c r="D2921" s="531">
        <v>1113964.4488860476</v>
      </c>
      <c r="J2921" s="659">
        <v>1063552.513106691</v>
      </c>
      <c r="K2921" s="296"/>
      <c r="L2921" s="296"/>
      <c r="M2921" s="536">
        <v>1032192.8209425426</v>
      </c>
      <c r="N2921" s="530">
        <v>1091303.8414234889</v>
      </c>
      <c r="O2921" s="537">
        <v>1124467.0382889884</v>
      </c>
    </row>
    <row r="2922" spans="1:15">
      <c r="A2922" s="227">
        <v>2919</v>
      </c>
      <c r="B2922" s="530">
        <v>1032302.7547384825</v>
      </c>
      <c r="C2922" s="530">
        <v>1081651.986280648</v>
      </c>
      <c r="D2922" s="531">
        <v>1101764.683158604</v>
      </c>
      <c r="J2922" s="659">
        <v>1014728.5831572978</v>
      </c>
      <c r="K2922" s="296"/>
      <c r="L2922" s="296"/>
      <c r="M2922" s="536">
        <v>1049382.3948395501</v>
      </c>
      <c r="N2922" s="530">
        <v>1094167.721208194</v>
      </c>
      <c r="O2922" s="537">
        <v>1112267.2725615448</v>
      </c>
    </row>
    <row r="2923" spans="1:15">
      <c r="A2923" s="227">
        <v>2920</v>
      </c>
      <c r="B2923" s="530">
        <v>1073544.5458547135</v>
      </c>
      <c r="C2923" s="530">
        <v>1066932.3042314644</v>
      </c>
      <c r="D2923" s="531">
        <v>1092563.1225185506</v>
      </c>
      <c r="J2923" s="659">
        <v>1055970.3742735288</v>
      </c>
      <c r="K2923" s="296"/>
      <c r="L2923" s="296"/>
      <c r="M2923" s="536">
        <v>1027339.1225327872</v>
      </c>
      <c r="N2923" s="530">
        <v>1079448.0391590104</v>
      </c>
      <c r="O2923" s="537">
        <v>1103065.7119214914</v>
      </c>
    </row>
    <row r="2924" spans="1:15">
      <c r="A2924" s="227">
        <v>2921</v>
      </c>
      <c r="B2924" s="530">
        <v>1062044.7511749172</v>
      </c>
      <c r="C2924" s="530">
        <v>1075227.9036745524</v>
      </c>
      <c r="D2924" s="531">
        <v>1090864.2666648992</v>
      </c>
      <c r="J2924" s="659">
        <v>1044470.5795937325</v>
      </c>
      <c r="K2924" s="296"/>
      <c r="L2924" s="296"/>
      <c r="M2924" s="536">
        <v>1039281.3767714649</v>
      </c>
      <c r="N2924" s="530">
        <v>1087743.6386020985</v>
      </c>
      <c r="O2924" s="537">
        <v>1101366.85606784</v>
      </c>
    </row>
    <row r="2925" spans="1:15">
      <c r="A2925" s="227">
        <v>2922</v>
      </c>
      <c r="B2925" s="530">
        <v>1068255.2837772775</v>
      </c>
      <c r="C2925" s="530">
        <v>1055399.789555093</v>
      </c>
      <c r="D2925" s="531">
        <v>1113268.095198242</v>
      </c>
      <c r="J2925" s="659">
        <v>1050681.1121960927</v>
      </c>
      <c r="K2925" s="296"/>
      <c r="L2925" s="296"/>
      <c r="M2925" s="536">
        <v>1026137.2156087265</v>
      </c>
      <c r="N2925" s="530">
        <v>1067915.524482639</v>
      </c>
      <c r="O2925" s="537">
        <v>1123770.6846011828</v>
      </c>
    </row>
    <row r="2926" spans="1:15">
      <c r="A2926" s="227">
        <v>2923</v>
      </c>
      <c r="B2926" s="530">
        <v>1052702.9742648352</v>
      </c>
      <c r="C2926" s="530">
        <v>1052976.4812886596</v>
      </c>
      <c r="D2926" s="531">
        <v>1105954.3325329695</v>
      </c>
      <c r="J2926" s="659">
        <v>1035128.8026836505</v>
      </c>
      <c r="K2926" s="296"/>
      <c r="L2926" s="296"/>
      <c r="M2926" s="536">
        <v>1035268.9175209225</v>
      </c>
      <c r="N2926" s="530">
        <v>1065492.2162162056</v>
      </c>
      <c r="O2926" s="537">
        <v>1116456.9219359104</v>
      </c>
    </row>
    <row r="2927" spans="1:15">
      <c r="A2927" s="227">
        <v>2924</v>
      </c>
      <c r="B2927" s="530">
        <v>1057037.1560765139</v>
      </c>
      <c r="C2927" s="530">
        <v>1050572.0863337498</v>
      </c>
      <c r="D2927" s="531">
        <v>1112207.8754858668</v>
      </c>
      <c r="J2927" s="659">
        <v>1039462.9844953292</v>
      </c>
      <c r="K2927" s="296"/>
      <c r="L2927" s="296"/>
      <c r="M2927" s="536">
        <v>1074139.2679583188</v>
      </c>
      <c r="N2927" s="530">
        <v>1063087.8212612958</v>
      </c>
      <c r="O2927" s="537">
        <v>1122710.4648888076</v>
      </c>
    </row>
    <row r="2928" spans="1:15">
      <c r="A2928" s="227">
        <v>2925</v>
      </c>
      <c r="B2928" s="530">
        <v>1079083.5369385835</v>
      </c>
      <c r="C2928" s="530">
        <v>1053097.6571929136</v>
      </c>
      <c r="D2928" s="531">
        <v>1113805.6164209207</v>
      </c>
      <c r="J2928" s="659">
        <v>1061509.3653573988</v>
      </c>
      <c r="K2928" s="296"/>
      <c r="L2928" s="296"/>
      <c r="M2928" s="536">
        <v>1060028.3439717933</v>
      </c>
      <c r="N2928" s="530">
        <v>1065613.3921204596</v>
      </c>
      <c r="O2928" s="537">
        <v>1124308.2058238615</v>
      </c>
    </row>
    <row r="2929" spans="1:15">
      <c r="A2929" s="227">
        <v>2926</v>
      </c>
      <c r="B2929" s="530">
        <v>1058132.2068097163</v>
      </c>
      <c r="C2929" s="530">
        <v>1086505.2442132244</v>
      </c>
      <c r="D2929" s="531">
        <v>1117123.4259871498</v>
      </c>
      <c r="J2929" s="659">
        <v>1040558.0352285316</v>
      </c>
      <c r="K2929" s="296"/>
      <c r="L2929" s="296"/>
      <c r="M2929" s="536">
        <v>1064246.2814158916</v>
      </c>
      <c r="N2929" s="530">
        <v>1099020.9791407704</v>
      </c>
      <c r="O2929" s="537">
        <v>1127626.0153900906</v>
      </c>
    </row>
    <row r="2930" spans="1:15">
      <c r="A2930" s="227">
        <v>2927</v>
      </c>
      <c r="B2930" s="530">
        <v>1055198.0199859762</v>
      </c>
      <c r="C2930" s="530">
        <v>1059929.069266605</v>
      </c>
      <c r="D2930" s="531">
        <v>1108158.2221075385</v>
      </c>
      <c r="J2930" s="659">
        <v>1037623.8484047914</v>
      </c>
      <c r="K2930" s="296"/>
      <c r="L2930" s="296"/>
      <c r="M2930" s="536">
        <v>1063039.0426882363</v>
      </c>
      <c r="N2930" s="530">
        <v>1072444.804194151</v>
      </c>
      <c r="O2930" s="537">
        <v>1118660.8115104793</v>
      </c>
    </row>
    <row r="2931" spans="1:15">
      <c r="A2931" s="227">
        <v>2928</v>
      </c>
      <c r="B2931" s="530">
        <v>1058111.7063673958</v>
      </c>
      <c r="C2931" s="530">
        <v>1042003.8938547724</v>
      </c>
      <c r="D2931" s="531">
        <v>1099516.4285956377</v>
      </c>
      <c r="J2931" s="659">
        <v>1064014.6327770269</v>
      </c>
      <c r="K2931" s="296"/>
      <c r="L2931" s="296"/>
      <c r="M2931" s="536">
        <v>1028168.1895730486</v>
      </c>
      <c r="N2931" s="530">
        <v>1054519.6287823184</v>
      </c>
      <c r="O2931" s="537">
        <v>1110019.0179985785</v>
      </c>
    </row>
    <row r="2932" spans="1:15">
      <c r="A2932" s="227">
        <v>2929</v>
      </c>
      <c r="B2932" s="530">
        <v>1070673.4941590491</v>
      </c>
      <c r="C2932" s="530">
        <v>1071092.9455866162</v>
      </c>
      <c r="D2932" s="531">
        <v>1096487.1559843505</v>
      </c>
      <c r="J2932" s="659">
        <v>1053099.3225778644</v>
      </c>
      <c r="K2932" s="296"/>
      <c r="L2932" s="296"/>
      <c r="M2932" s="536">
        <v>1032325.5478231582</v>
      </c>
      <c r="N2932" s="530">
        <v>1083608.6805141622</v>
      </c>
      <c r="O2932" s="537">
        <v>1106989.7453872913</v>
      </c>
    </row>
    <row r="2933" spans="1:15">
      <c r="A2933" s="227">
        <v>2930</v>
      </c>
      <c r="B2933" s="530">
        <v>1080734.120056194</v>
      </c>
      <c r="C2933" s="530">
        <v>1080204.799414221</v>
      </c>
      <c r="D2933" s="531">
        <v>1105020.5927071548</v>
      </c>
      <c r="J2933" s="659">
        <v>1063159.9484750093</v>
      </c>
      <c r="K2933" s="296"/>
      <c r="L2933" s="296"/>
      <c r="M2933" s="536">
        <v>1056716.6861695389</v>
      </c>
      <c r="N2933" s="530">
        <v>1092720.534341767</v>
      </c>
      <c r="O2933" s="537">
        <v>1115523.1821100956</v>
      </c>
    </row>
    <row r="2934" spans="1:15">
      <c r="A2934" s="227">
        <v>2931</v>
      </c>
      <c r="B2934" s="530">
        <v>1064907.029206936</v>
      </c>
      <c r="C2934" s="530">
        <v>1074663.7453203518</v>
      </c>
      <c r="D2934" s="531">
        <v>1090353.4045397278</v>
      </c>
      <c r="J2934" s="659">
        <v>1047332.8576257513</v>
      </c>
      <c r="K2934" s="296"/>
      <c r="L2934" s="296"/>
      <c r="M2934" s="536">
        <v>1042662.3533555857</v>
      </c>
      <c r="N2934" s="530">
        <v>1087179.4802478978</v>
      </c>
      <c r="O2934" s="537">
        <v>1100855.9939426687</v>
      </c>
    </row>
    <row r="2935" spans="1:15">
      <c r="A2935" s="227">
        <v>2932</v>
      </c>
      <c r="B2935" s="530">
        <v>1079495.6225347524</v>
      </c>
      <c r="C2935" s="530">
        <v>1088018.7786215525</v>
      </c>
      <c r="D2935" s="531">
        <v>1110394.498079655</v>
      </c>
      <c r="J2935" s="659">
        <v>1061921.4509535676</v>
      </c>
      <c r="K2935" s="296"/>
      <c r="L2935" s="296"/>
      <c r="M2935" s="536">
        <v>1055078.2696081838</v>
      </c>
      <c r="N2935" s="530">
        <v>1100534.5135490985</v>
      </c>
      <c r="O2935" s="537">
        <v>1120897.0874825958</v>
      </c>
    </row>
    <row r="2936" spans="1:15">
      <c r="A2936" s="227">
        <v>2933</v>
      </c>
      <c r="B2936" s="530">
        <v>1052576.6943343726</v>
      </c>
      <c r="C2936" s="530">
        <v>1073922.1645746131</v>
      </c>
      <c r="D2936" s="531">
        <v>1092867.7497593833</v>
      </c>
      <c r="J2936" s="659">
        <v>1035002.5227531879</v>
      </c>
      <c r="K2936" s="296"/>
      <c r="L2936" s="296"/>
      <c r="M2936" s="536">
        <v>1048306.7800161979</v>
      </c>
      <c r="N2936" s="530">
        <v>1086437.8995021591</v>
      </c>
      <c r="O2936" s="537">
        <v>1103370.3391623241</v>
      </c>
    </row>
    <row r="2937" spans="1:15">
      <c r="A2937" s="227">
        <v>2934</v>
      </c>
      <c r="B2937" s="530">
        <v>1069896.7277204038</v>
      </c>
      <c r="C2937" s="530">
        <v>1113211.1647152081</v>
      </c>
      <c r="D2937" s="531">
        <v>1112733.3105697304</v>
      </c>
      <c r="J2937" s="659">
        <v>1052322.5561392191</v>
      </c>
      <c r="K2937" s="296"/>
      <c r="L2937" s="296"/>
      <c r="M2937" s="536">
        <v>1037047.7612435997</v>
      </c>
      <c r="N2937" s="530">
        <v>1125726.8996427541</v>
      </c>
      <c r="O2937" s="537">
        <v>1123235.8999726712</v>
      </c>
    </row>
    <row r="2938" spans="1:15">
      <c r="A2938" s="227">
        <v>2935</v>
      </c>
      <c r="B2938" s="530">
        <v>1070118.2715916836</v>
      </c>
      <c r="C2938" s="530">
        <v>1075293.4649632776</v>
      </c>
      <c r="D2938" s="531">
        <v>1096744.3664094929</v>
      </c>
      <c r="J2938" s="659">
        <v>1052544.1000104989</v>
      </c>
      <c r="K2938" s="296"/>
      <c r="L2938" s="296"/>
      <c r="M2938" s="536">
        <v>1040890.4829210545</v>
      </c>
      <c r="N2938" s="530">
        <v>1087809.1998908236</v>
      </c>
      <c r="O2938" s="537">
        <v>1107246.9558124337</v>
      </c>
    </row>
    <row r="2939" spans="1:15">
      <c r="A2939" s="227">
        <v>2936</v>
      </c>
      <c r="B2939" s="530">
        <v>1061635.8905941385</v>
      </c>
      <c r="C2939" s="530">
        <v>1068159.7182992955</v>
      </c>
      <c r="D2939" s="531">
        <v>1109295.3542570772</v>
      </c>
      <c r="J2939" s="659">
        <v>1044061.7190129538</v>
      </c>
      <c r="K2939" s="296"/>
      <c r="L2939" s="296"/>
      <c r="M2939" s="536">
        <v>1035271.2328495022</v>
      </c>
      <c r="N2939" s="530">
        <v>1080675.4532268415</v>
      </c>
      <c r="O2939" s="537">
        <v>1119797.943660018</v>
      </c>
    </row>
    <row r="2940" spans="1:15">
      <c r="A2940" s="227">
        <v>2937</v>
      </c>
      <c r="B2940" s="530">
        <v>1068090.1714941887</v>
      </c>
      <c r="C2940" s="530">
        <v>1075051.5554748669</v>
      </c>
      <c r="D2940" s="531">
        <v>1103467.256719596</v>
      </c>
      <c r="J2940" s="659">
        <v>1050515.999913004</v>
      </c>
      <c r="K2940" s="296"/>
      <c r="L2940" s="296"/>
      <c r="M2940" s="536">
        <v>1053995.444882812</v>
      </c>
      <c r="N2940" s="530">
        <v>1087567.2904024129</v>
      </c>
      <c r="O2940" s="537">
        <v>1113969.8461225368</v>
      </c>
    </row>
    <row r="2941" spans="1:15">
      <c r="A2941" s="227">
        <v>2938</v>
      </c>
      <c r="B2941" s="530">
        <v>1072254.2021630891</v>
      </c>
      <c r="C2941" s="530">
        <v>1016889.7345012855</v>
      </c>
      <c r="D2941" s="531">
        <v>1120402.4078606297</v>
      </c>
      <c r="J2941" s="659">
        <v>1054680.0305819043</v>
      </c>
      <c r="K2941" s="296"/>
      <c r="L2941" s="296"/>
      <c r="M2941" s="536">
        <v>1042009.9892095113</v>
      </c>
      <c r="N2941" s="530">
        <v>1029405.4694288315</v>
      </c>
      <c r="O2941" s="537">
        <v>1130904.9972635705</v>
      </c>
    </row>
    <row r="2942" spans="1:15">
      <c r="A2942" s="227">
        <v>2939</v>
      </c>
      <c r="B2942" s="530">
        <v>1062124.9895366118</v>
      </c>
      <c r="C2942" s="530">
        <v>1091136.4112773917</v>
      </c>
      <c r="D2942" s="531">
        <v>1118613.0073711562</v>
      </c>
      <c r="J2942" s="659">
        <v>1044550.8179554271</v>
      </c>
      <c r="K2942" s="296"/>
      <c r="L2942" s="296"/>
      <c r="M2942" s="536">
        <v>1038384.4405617625</v>
      </c>
      <c r="N2942" s="530">
        <v>1103652.1462049377</v>
      </c>
      <c r="O2942" s="537">
        <v>1129115.5967740971</v>
      </c>
    </row>
    <row r="2943" spans="1:15">
      <c r="A2943" s="227">
        <v>2940</v>
      </c>
      <c r="B2943" s="530">
        <v>1060846.074603521</v>
      </c>
      <c r="C2943" s="530">
        <v>1060374.0232675136</v>
      </c>
      <c r="D2943" s="531">
        <v>1094954.1567387942</v>
      </c>
      <c r="J2943" s="659">
        <v>1043271.9030223363</v>
      </c>
      <c r="K2943" s="296"/>
      <c r="L2943" s="296"/>
      <c r="M2943" s="536">
        <v>1057523.9197598677</v>
      </c>
      <c r="N2943" s="530">
        <v>1072889.7581950596</v>
      </c>
      <c r="O2943" s="537">
        <v>1105456.746141735</v>
      </c>
    </row>
    <row r="2944" spans="1:15">
      <c r="A2944" s="227">
        <v>2941</v>
      </c>
      <c r="B2944" s="530">
        <v>1047848.6523342424</v>
      </c>
      <c r="C2944" s="530">
        <v>1086864.137403745</v>
      </c>
      <c r="D2944" s="531">
        <v>1107919.7144033755</v>
      </c>
      <c r="J2944" s="659">
        <v>1030274.4807530576</v>
      </c>
      <c r="K2944" s="296"/>
      <c r="L2944" s="296"/>
      <c r="M2944" s="536">
        <v>1040106.7276145294</v>
      </c>
      <c r="N2944" s="530">
        <v>1099379.872331291</v>
      </c>
      <c r="O2944" s="537">
        <v>1118422.3038063163</v>
      </c>
    </row>
    <row r="2945" spans="1:15">
      <c r="A2945" s="227">
        <v>2942</v>
      </c>
      <c r="B2945" s="530">
        <v>1071068.933853525</v>
      </c>
      <c r="C2945" s="530">
        <v>1050839.4564409892</v>
      </c>
      <c r="D2945" s="531">
        <v>1094310.8394489677</v>
      </c>
      <c r="J2945" s="659">
        <v>1053494.7622723402</v>
      </c>
      <c r="K2945" s="296"/>
      <c r="L2945" s="296"/>
      <c r="M2945" s="536">
        <v>1043369.2203060588</v>
      </c>
      <c r="N2945" s="530">
        <v>1063355.1913685352</v>
      </c>
      <c r="O2945" s="537">
        <v>1104813.4288519085</v>
      </c>
    </row>
    <row r="2946" spans="1:15">
      <c r="A2946" s="227">
        <v>2943</v>
      </c>
      <c r="B2946" s="530">
        <v>1063002.8506184833</v>
      </c>
      <c r="C2946" s="530">
        <v>1106989.6934341113</v>
      </c>
      <c r="D2946" s="531">
        <v>1101058.5396896012</v>
      </c>
      <c r="J2946" s="659">
        <v>1045428.6790372985</v>
      </c>
      <c r="K2946" s="296"/>
      <c r="L2946" s="296"/>
      <c r="M2946" s="536">
        <v>1038353.9624075912</v>
      </c>
      <c r="N2946" s="530">
        <v>1119505.4283616573</v>
      </c>
      <c r="O2946" s="537">
        <v>1111561.129092542</v>
      </c>
    </row>
    <row r="2947" spans="1:15">
      <c r="A2947" s="227">
        <v>2944</v>
      </c>
      <c r="B2947" s="530">
        <v>1041215.7765939411</v>
      </c>
      <c r="C2947" s="530">
        <v>1074048.016888021</v>
      </c>
      <c r="D2947" s="531">
        <v>1102875.20810401</v>
      </c>
      <c r="J2947" s="659">
        <v>1023641.6050127564</v>
      </c>
      <c r="K2947" s="296"/>
      <c r="L2947" s="296"/>
      <c r="M2947" s="536">
        <v>1048685.471342457</v>
      </c>
      <c r="N2947" s="530">
        <v>1086563.751815567</v>
      </c>
      <c r="O2947" s="537">
        <v>1113377.7975069508</v>
      </c>
    </row>
    <row r="2948" spans="1:15">
      <c r="A2948" s="227">
        <v>2945</v>
      </c>
      <c r="B2948" s="530">
        <v>1053432.5734452845</v>
      </c>
      <c r="C2948" s="530">
        <v>1094610.8881831153</v>
      </c>
      <c r="D2948" s="531">
        <v>1105468.9772429431</v>
      </c>
      <c r="J2948" s="659">
        <v>1035858.4018640998</v>
      </c>
      <c r="K2948" s="296"/>
      <c r="L2948" s="296"/>
      <c r="M2948" s="536">
        <v>1021724.9719549572</v>
      </c>
      <c r="N2948" s="530">
        <v>1107126.6231106613</v>
      </c>
      <c r="O2948" s="537">
        <v>1115971.566645884</v>
      </c>
    </row>
    <row r="2949" spans="1:15">
      <c r="A2949" s="227">
        <v>2946</v>
      </c>
      <c r="B2949" s="530">
        <v>1061256.6749278039</v>
      </c>
      <c r="C2949" s="530">
        <v>1082738.0908440405</v>
      </c>
      <c r="D2949" s="531">
        <v>1126976.0987460946</v>
      </c>
      <c r="J2949" s="659">
        <v>1043682.5033466192</v>
      </c>
      <c r="K2949" s="296"/>
      <c r="L2949" s="296"/>
      <c r="M2949" s="536">
        <v>1039161.6623204036</v>
      </c>
      <c r="N2949" s="530">
        <v>1095253.8257715865</v>
      </c>
      <c r="O2949" s="537">
        <v>1137478.6881490354</v>
      </c>
    </row>
    <row r="2950" spans="1:15">
      <c r="A2950" s="227">
        <v>2947</v>
      </c>
      <c r="B2950" s="530">
        <v>1050639.4532347652</v>
      </c>
      <c r="C2950" s="530">
        <v>1088219.8896594106</v>
      </c>
      <c r="D2950" s="531">
        <v>1092884.3989635885</v>
      </c>
      <c r="J2950" s="659">
        <v>1033065.2816535806</v>
      </c>
      <c r="K2950" s="296"/>
      <c r="L2950" s="296"/>
      <c r="M2950" s="536">
        <v>1063672.0058367075</v>
      </c>
      <c r="N2950" s="530">
        <v>1100735.6245869566</v>
      </c>
      <c r="O2950" s="537">
        <v>1103386.9883665293</v>
      </c>
    </row>
    <row r="2951" spans="1:15">
      <c r="A2951" s="227">
        <v>2948</v>
      </c>
      <c r="B2951" s="530">
        <v>1064820.7299907114</v>
      </c>
      <c r="C2951" s="530">
        <v>1063360.3560740994</v>
      </c>
      <c r="D2951" s="531">
        <v>1089768.0078394103</v>
      </c>
      <c r="J2951" s="659">
        <v>1047246.5584095267</v>
      </c>
      <c r="K2951" s="296"/>
      <c r="L2951" s="296"/>
      <c r="M2951" s="536">
        <v>1077815.6340718502</v>
      </c>
      <c r="N2951" s="530">
        <v>1075876.0910016454</v>
      </c>
      <c r="O2951" s="537">
        <v>1100270.5972423512</v>
      </c>
    </row>
    <row r="2952" spans="1:15">
      <c r="A2952" s="227">
        <v>2949</v>
      </c>
      <c r="B2952" s="530">
        <v>1058111.7063673958</v>
      </c>
      <c r="C2952" s="530">
        <v>1074704.3588702646</v>
      </c>
      <c r="D2952" s="531">
        <v>1094943.6139837492</v>
      </c>
      <c r="J2952" s="659">
        <v>1073078.644095646</v>
      </c>
      <c r="K2952" s="296"/>
      <c r="L2952" s="296"/>
      <c r="M2952" s="536">
        <v>1040759.6558666786</v>
      </c>
      <c r="N2952" s="530">
        <v>1087220.0937978106</v>
      </c>
      <c r="O2952" s="537">
        <v>1105446.20338669</v>
      </c>
    </row>
    <row r="2953" spans="1:15">
      <c r="A2953" s="227">
        <v>2950</v>
      </c>
      <c r="B2953" s="530">
        <v>1061883.0787859729</v>
      </c>
      <c r="C2953" s="530">
        <v>1066252.4546065326</v>
      </c>
      <c r="D2953" s="531">
        <v>1105586.9714344204</v>
      </c>
      <c r="J2953" s="659">
        <v>1044308.9072047882</v>
      </c>
      <c r="K2953" s="296"/>
      <c r="L2953" s="296"/>
      <c r="M2953" s="536">
        <v>1044515.7654653859</v>
      </c>
      <c r="N2953" s="530">
        <v>1078768.1895340786</v>
      </c>
      <c r="O2953" s="537">
        <v>1116089.5608373613</v>
      </c>
    </row>
    <row r="2954" spans="1:15">
      <c r="A2954" s="227">
        <v>2951</v>
      </c>
      <c r="B2954" s="530">
        <v>1068780.1566948774</v>
      </c>
      <c r="C2954" s="530">
        <v>1091509.4965907924</v>
      </c>
      <c r="D2954" s="531">
        <v>1109386.2584299881</v>
      </c>
      <c r="J2954" s="659">
        <v>1051205.9851136927</v>
      </c>
      <c r="K2954" s="296"/>
      <c r="L2954" s="296"/>
      <c r="M2954" s="536">
        <v>1050446.3656361448</v>
      </c>
      <c r="N2954" s="530">
        <v>1104025.2315183384</v>
      </c>
      <c r="O2954" s="537">
        <v>1119888.8478329289</v>
      </c>
    </row>
    <row r="2955" spans="1:15">
      <c r="A2955" s="227">
        <v>2952</v>
      </c>
      <c r="B2955" s="530">
        <v>1080135.6308538227</v>
      </c>
      <c r="C2955" s="530">
        <v>1047746.669674868</v>
      </c>
      <c r="D2955" s="531">
        <v>1113907.431534373</v>
      </c>
      <c r="J2955" s="659">
        <v>1062561.459272638</v>
      </c>
      <c r="K2955" s="296"/>
      <c r="L2955" s="296"/>
      <c r="M2955" s="536">
        <v>1054720.6012312339</v>
      </c>
      <c r="N2955" s="530">
        <v>1060262.404602414</v>
      </c>
      <c r="O2955" s="537">
        <v>1124410.0209373138</v>
      </c>
    </row>
    <row r="2956" spans="1:15">
      <c r="A2956" s="227">
        <v>2953</v>
      </c>
      <c r="B2956" s="530">
        <v>1061800.194290889</v>
      </c>
      <c r="C2956" s="530">
        <v>1070718.3060122689</v>
      </c>
      <c r="D2956" s="531">
        <v>1124570.024378849</v>
      </c>
      <c r="J2956" s="659">
        <v>1044226.0227097042</v>
      </c>
      <c r="K2956" s="296"/>
      <c r="L2956" s="296"/>
      <c r="M2956" s="536">
        <v>1049332.9190281564</v>
      </c>
      <c r="N2956" s="530">
        <v>1083234.0409398149</v>
      </c>
      <c r="O2956" s="537">
        <v>1135072.6137817898</v>
      </c>
    </row>
    <row r="2957" spans="1:15">
      <c r="A2957" s="227">
        <v>2954</v>
      </c>
      <c r="B2957" s="530">
        <v>1054309.918033547</v>
      </c>
      <c r="C2957" s="530">
        <v>1069407.8377461485</v>
      </c>
      <c r="D2957" s="531">
        <v>1091724.5274473932</v>
      </c>
      <c r="J2957" s="659">
        <v>1036735.7464523623</v>
      </c>
      <c r="K2957" s="296"/>
      <c r="L2957" s="296"/>
      <c r="M2957" s="536">
        <v>1020860.513092503</v>
      </c>
      <c r="N2957" s="530">
        <v>1081923.5726736945</v>
      </c>
      <c r="O2957" s="537">
        <v>1102227.116850334</v>
      </c>
    </row>
    <row r="2958" spans="1:15">
      <c r="A2958" s="227">
        <v>2955</v>
      </c>
      <c r="B2958" s="530">
        <v>1056073.5832165633</v>
      </c>
      <c r="C2958" s="530">
        <v>1061591.6375847524</v>
      </c>
      <c r="D2958" s="531">
        <v>1125649.3472863189</v>
      </c>
      <c r="J2958" s="659">
        <v>1038499.4116353786</v>
      </c>
      <c r="K2958" s="296"/>
      <c r="L2958" s="296"/>
      <c r="M2958" s="536">
        <v>1039762.8176698677</v>
      </c>
      <c r="N2958" s="530">
        <v>1074107.3725122984</v>
      </c>
      <c r="O2958" s="537">
        <v>1136151.9366892597</v>
      </c>
    </row>
    <row r="2959" spans="1:15">
      <c r="A2959" s="227">
        <v>2956</v>
      </c>
      <c r="B2959" s="530">
        <v>1058111.7063673958</v>
      </c>
      <c r="C2959" s="530">
        <v>1069661.8237947621</v>
      </c>
      <c r="D2959" s="531">
        <v>1107061.941483432</v>
      </c>
      <c r="J2959" s="659">
        <v>1088235.2032431017</v>
      </c>
      <c r="K2959" s="296"/>
      <c r="L2959" s="296"/>
      <c r="M2959" s="536">
        <v>1042721.900821242</v>
      </c>
      <c r="N2959" s="530">
        <v>1082177.5587223081</v>
      </c>
      <c r="O2959" s="537">
        <v>1117564.5308863728</v>
      </c>
    </row>
    <row r="2960" spans="1:15">
      <c r="A2960" s="227">
        <v>2957</v>
      </c>
      <c r="B2960" s="530">
        <v>1060577.2733964624</v>
      </c>
      <c r="C2960" s="530">
        <v>1079532.2846642716</v>
      </c>
      <c r="D2960" s="531">
        <v>1125412.3998408234</v>
      </c>
      <c r="J2960" s="659">
        <v>1043003.1018152777</v>
      </c>
      <c r="K2960" s="296"/>
      <c r="L2960" s="296"/>
      <c r="M2960" s="536">
        <v>1035751.2184120512</v>
      </c>
      <c r="N2960" s="530">
        <v>1092048.0195918176</v>
      </c>
      <c r="O2960" s="537">
        <v>1135914.9892437642</v>
      </c>
    </row>
    <row r="2961" spans="1:15">
      <c r="A2961" s="227">
        <v>2958</v>
      </c>
      <c r="B2961" s="530">
        <v>1069939.4853542624</v>
      </c>
      <c r="C2961" s="530">
        <v>1081527.4315313301</v>
      </c>
      <c r="D2961" s="531">
        <v>1114757.6550252729</v>
      </c>
      <c r="J2961" s="659">
        <v>1052365.3137730777</v>
      </c>
      <c r="K2961" s="296"/>
      <c r="L2961" s="296"/>
      <c r="M2961" s="536">
        <v>1043470.854446399</v>
      </c>
      <c r="N2961" s="530">
        <v>1094043.1664588761</v>
      </c>
      <c r="O2961" s="537">
        <v>1125260.2444282137</v>
      </c>
    </row>
    <row r="2962" spans="1:15">
      <c r="A2962" s="227">
        <v>2959</v>
      </c>
      <c r="B2962" s="530">
        <v>1058111.7063673958</v>
      </c>
      <c r="C2962" s="530">
        <v>1087264.3709195035</v>
      </c>
      <c r="D2962" s="531">
        <v>1101589.1056753683</v>
      </c>
      <c r="J2962" s="659">
        <v>1066346.1120196511</v>
      </c>
      <c r="K2962" s="296"/>
      <c r="L2962" s="296"/>
      <c r="M2962" s="536">
        <v>1049047.5920383453</v>
      </c>
      <c r="N2962" s="530">
        <v>1099780.1058470495</v>
      </c>
      <c r="O2962" s="537">
        <v>1112091.6950783092</v>
      </c>
    </row>
    <row r="2963" spans="1:15">
      <c r="A2963" s="227">
        <v>2960</v>
      </c>
      <c r="B2963" s="530">
        <v>1055043.1386568721</v>
      </c>
      <c r="C2963" s="530">
        <v>1078605.012480678</v>
      </c>
      <c r="D2963" s="531">
        <v>1087337.867316118</v>
      </c>
      <c r="J2963" s="659">
        <v>1037468.9670756874</v>
      </c>
      <c r="K2963" s="296"/>
      <c r="L2963" s="296"/>
      <c r="M2963" s="536">
        <v>1031017.5821821891</v>
      </c>
      <c r="N2963" s="530">
        <v>1091120.747408224</v>
      </c>
      <c r="O2963" s="537">
        <v>1097840.4567190588</v>
      </c>
    </row>
    <row r="2964" spans="1:15">
      <c r="A2964" s="227">
        <v>2961</v>
      </c>
      <c r="B2964" s="530">
        <v>1045648.2374507918</v>
      </c>
      <c r="C2964" s="530">
        <v>1081145.4756022692</v>
      </c>
      <c r="D2964" s="531">
        <v>1103202.7058589908</v>
      </c>
      <c r="J2964" s="659">
        <v>1028074.065869607</v>
      </c>
      <c r="K2964" s="296"/>
      <c r="L2964" s="296"/>
      <c r="M2964" s="536">
        <v>1031894.3922322693</v>
      </c>
      <c r="N2964" s="530">
        <v>1093661.2105298152</v>
      </c>
      <c r="O2964" s="537">
        <v>1113705.2952619316</v>
      </c>
    </row>
    <row r="2965" spans="1:15">
      <c r="A2965" s="227">
        <v>2962</v>
      </c>
      <c r="B2965" s="530">
        <v>1054607.2368626266</v>
      </c>
      <c r="C2965" s="530">
        <v>1072328.3536255516</v>
      </c>
      <c r="D2965" s="531">
        <v>1099099.7763987682</v>
      </c>
      <c r="J2965" s="659">
        <v>1037033.0652814419</v>
      </c>
      <c r="K2965" s="296"/>
      <c r="L2965" s="296"/>
      <c r="M2965" s="536">
        <v>1063792.1072800618</v>
      </c>
      <c r="N2965" s="530">
        <v>1084844.0885530976</v>
      </c>
      <c r="O2965" s="537">
        <v>1109602.365801709</v>
      </c>
    </row>
    <row r="2966" spans="1:15">
      <c r="A2966" s="227">
        <v>2963</v>
      </c>
      <c r="B2966" s="530">
        <v>1056201.3081649647</v>
      </c>
      <c r="C2966" s="530">
        <v>1073167.3947839276</v>
      </c>
      <c r="D2966" s="531">
        <v>1106919.6997486569</v>
      </c>
      <c r="J2966" s="659">
        <v>1038627.1365837799</v>
      </c>
      <c r="K2966" s="296"/>
      <c r="L2966" s="296"/>
      <c r="M2966" s="536">
        <v>1049586.3325018683</v>
      </c>
      <c r="N2966" s="530">
        <v>1085683.1297114736</v>
      </c>
      <c r="O2966" s="537">
        <v>1117422.2891515978</v>
      </c>
    </row>
    <row r="2967" spans="1:15">
      <c r="A2967" s="227">
        <v>2964</v>
      </c>
      <c r="B2967" s="530">
        <v>1043925.4185445246</v>
      </c>
      <c r="C2967" s="530">
        <v>1094222.4956892738</v>
      </c>
      <c r="D2967" s="531">
        <v>1103477.4971182935</v>
      </c>
      <c r="J2967" s="659">
        <v>1026351.2469633399</v>
      </c>
      <c r="K2967" s="296"/>
      <c r="L2967" s="296"/>
      <c r="M2967" s="536">
        <v>1034198.7207845886</v>
      </c>
      <c r="N2967" s="530">
        <v>1106738.2306168198</v>
      </c>
      <c r="O2967" s="537">
        <v>1113980.0865212344</v>
      </c>
    </row>
    <row r="2968" spans="1:15">
      <c r="A2968" s="227">
        <v>2965</v>
      </c>
      <c r="B2968" s="530">
        <v>1072566.3169095574</v>
      </c>
      <c r="C2968" s="530">
        <v>1091084.4021834508</v>
      </c>
      <c r="D2968" s="531">
        <v>1104531.9644617199</v>
      </c>
      <c r="J2968" s="659">
        <v>1054992.1453283727</v>
      </c>
      <c r="K2968" s="296"/>
      <c r="L2968" s="296"/>
      <c r="M2968" s="536">
        <v>1025888.6363173807</v>
      </c>
      <c r="N2968" s="530">
        <v>1103600.1371109968</v>
      </c>
      <c r="O2968" s="537">
        <v>1115034.5538646607</v>
      </c>
    </row>
    <row r="2969" spans="1:15">
      <c r="A2969" s="227">
        <v>2966</v>
      </c>
      <c r="B2969" s="530">
        <v>1060235.7168256145</v>
      </c>
      <c r="C2969" s="530">
        <v>1086682.1317368757</v>
      </c>
      <c r="D2969" s="531">
        <v>1130145.4465197413</v>
      </c>
      <c r="J2969" s="659">
        <v>1042661.5452444297</v>
      </c>
      <c r="K2969" s="296"/>
      <c r="L2969" s="296"/>
      <c r="M2969" s="536">
        <v>1042490.7127555722</v>
      </c>
      <c r="N2969" s="530">
        <v>1099197.8666644217</v>
      </c>
      <c r="O2969" s="537">
        <v>1140648.0359226821</v>
      </c>
    </row>
    <row r="2970" spans="1:15">
      <c r="A2970" s="227">
        <v>2967</v>
      </c>
      <c r="B2970" s="530">
        <v>1076113.4055533935</v>
      </c>
      <c r="C2970" s="530">
        <v>1076971.6125026452</v>
      </c>
      <c r="D2970" s="531">
        <v>1115289.3564405239</v>
      </c>
      <c r="J2970" s="659">
        <v>1058539.2339722088</v>
      </c>
      <c r="K2970" s="296"/>
      <c r="L2970" s="296"/>
      <c r="M2970" s="536">
        <v>1038711.1081042377</v>
      </c>
      <c r="N2970" s="530">
        <v>1089487.3474301912</v>
      </c>
      <c r="O2970" s="537">
        <v>1125791.9458434647</v>
      </c>
    </row>
    <row r="2971" spans="1:15">
      <c r="A2971" s="227">
        <v>2968</v>
      </c>
      <c r="B2971" s="530">
        <v>1058111.7063673958</v>
      </c>
      <c r="C2971" s="530">
        <v>1093636.9051413033</v>
      </c>
      <c r="D2971" s="531">
        <v>1114455.4780558923</v>
      </c>
      <c r="J2971" s="659">
        <v>1096274.8826433329</v>
      </c>
      <c r="K2971" s="296"/>
      <c r="L2971" s="296"/>
      <c r="M2971" s="536">
        <v>1044322.356256474</v>
      </c>
      <c r="N2971" s="530">
        <v>1106152.6400688493</v>
      </c>
      <c r="O2971" s="537">
        <v>1124958.0674588331</v>
      </c>
    </row>
    <row r="2972" spans="1:15">
      <c r="A2972" s="227">
        <v>2969</v>
      </c>
      <c r="B2972" s="530">
        <v>1040167.4333917469</v>
      </c>
      <c r="C2972" s="530">
        <v>1064717.7448200097</v>
      </c>
      <c r="D2972" s="531">
        <v>1128503.1549933155</v>
      </c>
      <c r="J2972" s="659">
        <v>1022593.2618105622</v>
      </c>
      <c r="K2972" s="296"/>
      <c r="L2972" s="296"/>
      <c r="M2972" s="536">
        <v>1039592.2859452488</v>
      </c>
      <c r="N2972" s="530">
        <v>1077233.4797475557</v>
      </c>
      <c r="O2972" s="537">
        <v>1139005.7443962563</v>
      </c>
    </row>
    <row r="2973" spans="1:15">
      <c r="A2973" s="227">
        <v>2970</v>
      </c>
      <c r="B2973" s="530">
        <v>1075755.9325089976</v>
      </c>
      <c r="C2973" s="530">
        <v>1074115.1911652957</v>
      </c>
      <c r="D2973" s="531">
        <v>1102428.6067354805</v>
      </c>
      <c r="J2973" s="659">
        <v>1058181.7609278129</v>
      </c>
      <c r="K2973" s="296"/>
      <c r="L2973" s="296"/>
      <c r="M2973" s="536">
        <v>1059688.2063793405</v>
      </c>
      <c r="N2973" s="530">
        <v>1086630.9260928417</v>
      </c>
      <c r="O2973" s="537">
        <v>1112931.1961384213</v>
      </c>
    </row>
    <row r="2974" spans="1:15">
      <c r="A2974" s="227">
        <v>2971</v>
      </c>
      <c r="B2974" s="530">
        <v>1057437.8581011144</v>
      </c>
      <c r="C2974" s="530">
        <v>1085972.2673049513</v>
      </c>
      <c r="D2974" s="531">
        <v>1098609.4598056816</v>
      </c>
      <c r="J2974" s="659">
        <v>1039863.6865199297</v>
      </c>
      <c r="K2974" s="296"/>
      <c r="L2974" s="296"/>
      <c r="M2974" s="536">
        <v>1057828.8681972539</v>
      </c>
      <c r="N2974" s="530">
        <v>1098488.0022324973</v>
      </c>
      <c r="O2974" s="537">
        <v>1109112.0492086224</v>
      </c>
    </row>
    <row r="2975" spans="1:15">
      <c r="A2975" s="227">
        <v>2972</v>
      </c>
      <c r="B2975" s="530">
        <v>1068750.8426107767</v>
      </c>
      <c r="C2975" s="530">
        <v>1106542.1567841226</v>
      </c>
      <c r="D2975" s="531">
        <v>1098082.4321656369</v>
      </c>
      <c r="J2975" s="659">
        <v>1051176.6710295919</v>
      </c>
      <c r="K2975" s="296"/>
      <c r="L2975" s="296"/>
      <c r="M2975" s="536">
        <v>1047172.7901301165</v>
      </c>
      <c r="N2975" s="530">
        <v>1119057.8917116686</v>
      </c>
      <c r="O2975" s="537">
        <v>1108585.0215685777</v>
      </c>
    </row>
    <row r="2976" spans="1:15">
      <c r="A2976" s="227">
        <v>2973</v>
      </c>
      <c r="B2976" s="530">
        <v>1050235.2882964532</v>
      </c>
      <c r="C2976" s="530">
        <v>1080155.9498993568</v>
      </c>
      <c r="D2976" s="531">
        <v>1129533.0203194343</v>
      </c>
      <c r="J2976" s="659">
        <v>1032661.1167152683</v>
      </c>
      <c r="K2976" s="296"/>
      <c r="L2976" s="296"/>
      <c r="M2976" s="536">
        <v>1039748.5002586835</v>
      </c>
      <c r="N2976" s="530">
        <v>1092671.6848269028</v>
      </c>
      <c r="O2976" s="537">
        <v>1140035.6097223752</v>
      </c>
    </row>
    <row r="2977" spans="1:15">
      <c r="A2977" s="227">
        <v>2974</v>
      </c>
      <c r="B2977" s="530">
        <v>1058111.7063673958</v>
      </c>
      <c r="C2977" s="530">
        <v>1087081.6920816619</v>
      </c>
      <c r="D2977" s="531">
        <v>1102289.2906675951</v>
      </c>
      <c r="J2977" s="659">
        <v>1132229.553243485</v>
      </c>
      <c r="K2977" s="296"/>
      <c r="L2977" s="296"/>
      <c r="M2977" s="536">
        <v>1045968.1657604813</v>
      </c>
      <c r="N2977" s="530">
        <v>1099597.4270092079</v>
      </c>
      <c r="O2977" s="537">
        <v>1112791.8800705359</v>
      </c>
    </row>
    <row r="2978" spans="1:15">
      <c r="A2978" s="227">
        <v>2975</v>
      </c>
      <c r="B2978" s="530">
        <v>1055341.5765056785</v>
      </c>
      <c r="C2978" s="530">
        <v>1086278.3756309147</v>
      </c>
      <c r="D2978" s="531">
        <v>1108163.0199306037</v>
      </c>
      <c r="J2978" s="659">
        <v>1037767.4049244937</v>
      </c>
      <c r="K2978" s="296"/>
      <c r="L2978" s="296"/>
      <c r="M2978" s="536">
        <v>1039295.7058102754</v>
      </c>
      <c r="N2978" s="530">
        <v>1098794.1105584607</v>
      </c>
      <c r="O2978" s="537">
        <v>1118665.6093335445</v>
      </c>
    </row>
    <row r="2979" spans="1:15">
      <c r="A2979" s="227">
        <v>2976</v>
      </c>
      <c r="B2979" s="530">
        <v>1056834.8303657225</v>
      </c>
      <c r="C2979" s="530">
        <v>1081288.2728880858</v>
      </c>
      <c r="D2979" s="531">
        <v>1110679.3168501682</v>
      </c>
      <c r="J2979" s="659">
        <v>1039260.6587845378</v>
      </c>
      <c r="K2979" s="296"/>
      <c r="L2979" s="296"/>
      <c r="M2979" s="536">
        <v>1062953.0919388903</v>
      </c>
      <c r="N2979" s="530">
        <v>1093804.0078156318</v>
      </c>
      <c r="O2979" s="537">
        <v>1121181.906253109</v>
      </c>
    </row>
    <row r="2980" spans="1:15">
      <c r="A2980" s="227">
        <v>2977</v>
      </c>
      <c r="B2980" s="530">
        <v>1072466.9247796373</v>
      </c>
      <c r="C2980" s="530">
        <v>1065002.0101053452</v>
      </c>
      <c r="D2980" s="531">
        <v>1092137.5645519572</v>
      </c>
      <c r="J2980" s="659">
        <v>1054892.7531984525</v>
      </c>
      <c r="K2980" s="296"/>
      <c r="L2980" s="296"/>
      <c r="M2980" s="536">
        <v>1063588.4919065046</v>
      </c>
      <c r="N2980" s="530">
        <v>1077517.7450328912</v>
      </c>
      <c r="O2980" s="537">
        <v>1102640.153954898</v>
      </c>
    </row>
    <row r="2981" spans="1:15">
      <c r="A2981" s="227">
        <v>2978</v>
      </c>
      <c r="B2981" s="530">
        <v>1060788.9063441309</v>
      </c>
      <c r="C2981" s="530">
        <v>1089136.3689837232</v>
      </c>
      <c r="D2981" s="531">
        <v>1121867.3919156052</v>
      </c>
      <c r="J2981" s="659">
        <v>1043214.7347629461</v>
      </c>
      <c r="K2981" s="296"/>
      <c r="L2981" s="296"/>
      <c r="M2981" s="536">
        <v>1029225.2986246138</v>
      </c>
      <c r="N2981" s="530">
        <v>1101652.1039112692</v>
      </c>
      <c r="O2981" s="537">
        <v>1132369.981318546</v>
      </c>
    </row>
    <row r="2982" spans="1:15">
      <c r="A2982" s="227">
        <v>2979</v>
      </c>
      <c r="B2982" s="530">
        <v>1053447.9391257798</v>
      </c>
      <c r="C2982" s="530">
        <v>1078155.2545082276</v>
      </c>
      <c r="D2982" s="531">
        <v>1095888.852698877</v>
      </c>
      <c r="J2982" s="659">
        <v>1035873.7675445951</v>
      </c>
      <c r="K2982" s="296"/>
      <c r="L2982" s="296"/>
      <c r="M2982" s="536">
        <v>1055571.4191480903</v>
      </c>
      <c r="N2982" s="530">
        <v>1090670.9894357736</v>
      </c>
      <c r="O2982" s="537">
        <v>1106391.4421018178</v>
      </c>
    </row>
    <row r="2983" spans="1:15">
      <c r="A2983" s="227">
        <v>2980</v>
      </c>
      <c r="B2983" s="530">
        <v>1058111.7063673958</v>
      </c>
      <c r="C2983" s="530">
        <v>1082602.5022190225</v>
      </c>
      <c r="D2983" s="531">
        <v>1104879.9930393992</v>
      </c>
      <c r="J2983" s="659">
        <v>1076902.7539291994</v>
      </c>
      <c r="K2983" s="296"/>
      <c r="L2983" s="296"/>
      <c r="M2983" s="536">
        <v>1038878.5235557825</v>
      </c>
      <c r="N2983" s="530">
        <v>1095118.2371465685</v>
      </c>
      <c r="O2983" s="537">
        <v>1115382.58244234</v>
      </c>
    </row>
    <row r="2984" spans="1:15">
      <c r="A2984" s="227">
        <v>2981</v>
      </c>
      <c r="B2984" s="530">
        <v>1041314.2897117168</v>
      </c>
      <c r="C2984" s="530">
        <v>1091565.2587196934</v>
      </c>
      <c r="D2984" s="531">
        <v>1108668.0252429359</v>
      </c>
      <c r="J2984" s="659">
        <v>1023740.1181305321</v>
      </c>
      <c r="K2984" s="296"/>
      <c r="L2984" s="296"/>
      <c r="M2984" s="536">
        <v>1054290.6704538483</v>
      </c>
      <c r="N2984" s="530">
        <v>1104080.9936472394</v>
      </c>
      <c r="O2984" s="537">
        <v>1119170.6146458767</v>
      </c>
    </row>
    <row r="2985" spans="1:15">
      <c r="A2985" s="227">
        <v>2982</v>
      </c>
      <c r="B2985" s="530">
        <v>1073672.8730303049</v>
      </c>
      <c r="C2985" s="530">
        <v>1079510.4074096137</v>
      </c>
      <c r="D2985" s="531">
        <v>1109547.6763639608</v>
      </c>
      <c r="J2985" s="659">
        <v>1056098.7014491202</v>
      </c>
      <c r="K2985" s="296"/>
      <c r="L2985" s="296"/>
      <c r="M2985" s="536">
        <v>1048666.6408682924</v>
      </c>
      <c r="N2985" s="530">
        <v>1092026.1423371597</v>
      </c>
      <c r="O2985" s="537">
        <v>1120050.2657669017</v>
      </c>
    </row>
    <row r="2986" spans="1:15">
      <c r="A2986" s="227">
        <v>2983</v>
      </c>
      <c r="B2986" s="530">
        <v>1052552.2218884341</v>
      </c>
      <c r="C2986" s="530">
        <v>1067055.3412632127</v>
      </c>
      <c r="D2986" s="531">
        <v>1092853.3678148976</v>
      </c>
      <c r="J2986" s="659">
        <v>1034978.0503072494</v>
      </c>
      <c r="K2986" s="296"/>
      <c r="L2986" s="296"/>
      <c r="M2986" s="536">
        <v>1052101.7806041583</v>
      </c>
      <c r="N2986" s="530">
        <v>1079571.0761907587</v>
      </c>
      <c r="O2986" s="537">
        <v>1103355.9572178384</v>
      </c>
    </row>
    <row r="2987" spans="1:15">
      <c r="A2987" s="227">
        <v>2984</v>
      </c>
      <c r="B2987" s="530">
        <v>1072145.817584384</v>
      </c>
      <c r="C2987" s="530">
        <v>1089972.8932282403</v>
      </c>
      <c r="D2987" s="531">
        <v>1104631.1273747801</v>
      </c>
      <c r="J2987" s="659">
        <v>1054571.6460031993</v>
      </c>
      <c r="K2987" s="296"/>
      <c r="L2987" s="296"/>
      <c r="M2987" s="536">
        <v>1039553.1952347625</v>
      </c>
      <c r="N2987" s="530">
        <v>1102488.6281557863</v>
      </c>
      <c r="O2987" s="537">
        <v>1115133.716777721</v>
      </c>
    </row>
    <row r="2988" spans="1:15">
      <c r="A2988" s="227">
        <v>2985</v>
      </c>
      <c r="B2988" s="530">
        <v>1051206.7123249734</v>
      </c>
      <c r="C2988" s="530">
        <v>1093873.2650024008</v>
      </c>
      <c r="D2988" s="531">
        <v>1096854.7547479081</v>
      </c>
      <c r="J2988" s="659">
        <v>1033632.5407437887</v>
      </c>
      <c r="K2988" s="296"/>
      <c r="L2988" s="296"/>
      <c r="M2988" s="536">
        <v>1054969.1721231802</v>
      </c>
      <c r="N2988" s="530">
        <v>1106388.9999299468</v>
      </c>
      <c r="O2988" s="537">
        <v>1107357.3441508489</v>
      </c>
    </row>
    <row r="2989" spans="1:15">
      <c r="A2989" s="227">
        <v>2986</v>
      </c>
      <c r="B2989" s="530">
        <v>1059499.9654407951</v>
      </c>
      <c r="C2989" s="530">
        <v>1066611.884107264</v>
      </c>
      <c r="D2989" s="531">
        <v>1109833.7117407522</v>
      </c>
      <c r="J2989" s="659">
        <v>1041925.7938596103</v>
      </c>
      <c r="K2989" s="296"/>
      <c r="L2989" s="296"/>
      <c r="M2989" s="536">
        <v>1041384.362436034</v>
      </c>
      <c r="N2989" s="530">
        <v>1079127.61903481</v>
      </c>
      <c r="O2989" s="537">
        <v>1120336.301143693</v>
      </c>
    </row>
    <row r="2990" spans="1:15">
      <c r="A2990" s="227">
        <v>2987</v>
      </c>
      <c r="B2990" s="530">
        <v>1061051.0811551025</v>
      </c>
      <c r="C2990" s="530">
        <v>1067175.0177403071</v>
      </c>
      <c r="D2990" s="531">
        <v>1101203.1037538322</v>
      </c>
      <c r="J2990" s="659">
        <v>1043476.9095739177</v>
      </c>
      <c r="K2990" s="296"/>
      <c r="L2990" s="296"/>
      <c r="M2990" s="536">
        <v>1043109.9510193876</v>
      </c>
      <c r="N2990" s="530">
        <v>1079690.7526678531</v>
      </c>
      <c r="O2990" s="537">
        <v>1111705.693156773</v>
      </c>
    </row>
    <row r="2991" spans="1:15">
      <c r="A2991" s="227">
        <v>2988</v>
      </c>
      <c r="B2991" s="530">
        <v>1041321.2610280395</v>
      </c>
      <c r="C2991" s="530">
        <v>1078263.6274351457</v>
      </c>
      <c r="D2991" s="531">
        <v>1118373.5055371353</v>
      </c>
      <c r="J2991" s="659">
        <v>1023747.0894468548</v>
      </c>
      <c r="K2991" s="296"/>
      <c r="L2991" s="296"/>
      <c r="M2991" s="536">
        <v>1048585.4900857941</v>
      </c>
      <c r="N2991" s="530">
        <v>1090779.3623626917</v>
      </c>
      <c r="O2991" s="537">
        <v>1128876.0949400761</v>
      </c>
    </row>
    <row r="2992" spans="1:15">
      <c r="A2992" s="227">
        <v>2989</v>
      </c>
      <c r="B2992" s="530">
        <v>1063643.2286559723</v>
      </c>
      <c r="C2992" s="530">
        <v>1065813.6398537499</v>
      </c>
      <c r="D2992" s="531">
        <v>1105098.5909850511</v>
      </c>
      <c r="J2992" s="659">
        <v>1046069.0570747876</v>
      </c>
      <c r="K2992" s="296"/>
      <c r="L2992" s="296"/>
      <c r="M2992" s="536">
        <v>1030044.8090457759</v>
      </c>
      <c r="N2992" s="530">
        <v>1078329.3747812959</v>
      </c>
      <c r="O2992" s="537">
        <v>1115601.1803879919</v>
      </c>
    </row>
    <row r="2993" spans="1:15">
      <c r="A2993" s="227">
        <v>2990</v>
      </c>
      <c r="B2993" s="530">
        <v>1053451.81252699</v>
      </c>
      <c r="C2993" s="530">
        <v>1065348.7711243227</v>
      </c>
      <c r="D2993" s="531">
        <v>1103970.7201443254</v>
      </c>
      <c r="J2993" s="659">
        <v>1035877.6409458052</v>
      </c>
      <c r="K2993" s="296"/>
      <c r="L2993" s="296"/>
      <c r="M2993" s="536">
        <v>1043485.6184885973</v>
      </c>
      <c r="N2993" s="530">
        <v>1077864.5060518687</v>
      </c>
      <c r="O2993" s="537">
        <v>1114473.3095472662</v>
      </c>
    </row>
    <row r="2994" spans="1:15">
      <c r="A2994" s="227">
        <v>2991</v>
      </c>
      <c r="B2994" s="530">
        <v>1063143.4518673322</v>
      </c>
      <c r="C2994" s="530">
        <v>1080687.8515987848</v>
      </c>
      <c r="D2994" s="531">
        <v>1100834.0574109294</v>
      </c>
      <c r="J2994" s="659">
        <v>1045569.2802861475</v>
      </c>
      <c r="K2994" s="296"/>
      <c r="L2994" s="296"/>
      <c r="M2994" s="536">
        <v>1043383.5904476263</v>
      </c>
      <c r="N2994" s="530">
        <v>1093203.5865263308</v>
      </c>
      <c r="O2994" s="537">
        <v>1111336.6468138702</v>
      </c>
    </row>
    <row r="2995" spans="1:15">
      <c r="A2995" s="227">
        <v>2992</v>
      </c>
      <c r="B2995" s="530">
        <v>1058111.7063673958</v>
      </c>
      <c r="C2995" s="530">
        <v>1061104.599040091</v>
      </c>
      <c r="D2995" s="531">
        <v>1120967.5334571528</v>
      </c>
      <c r="J2995" s="659">
        <v>1125115.6769162829</v>
      </c>
      <c r="K2995" s="296"/>
      <c r="L2995" s="296"/>
      <c r="M2995" s="536">
        <v>1035958.2692245556</v>
      </c>
      <c r="N2995" s="530">
        <v>1073620.333967637</v>
      </c>
      <c r="O2995" s="537">
        <v>1131470.1228600936</v>
      </c>
    </row>
    <row r="2996" spans="1:15">
      <c r="A2996" s="227">
        <v>2993</v>
      </c>
      <c r="B2996" s="530">
        <v>1068788.5866469364</v>
      </c>
      <c r="C2996" s="530">
        <v>1086992.4580846699</v>
      </c>
      <c r="D2996" s="531">
        <v>1098004.9149202548</v>
      </c>
      <c r="J2996" s="659">
        <v>1051214.4150657516</v>
      </c>
      <c r="K2996" s="296"/>
      <c r="L2996" s="296"/>
      <c r="M2996" s="536">
        <v>1020355.99860513</v>
      </c>
      <c r="N2996" s="530">
        <v>1099508.1930122159</v>
      </c>
      <c r="O2996" s="537">
        <v>1108507.5043231957</v>
      </c>
    </row>
    <row r="2997" spans="1:15">
      <c r="A2997" s="227">
        <v>2994</v>
      </c>
      <c r="B2997" s="530">
        <v>1073378.7479757518</v>
      </c>
      <c r="C2997" s="530">
        <v>1089275.8749204266</v>
      </c>
      <c r="D2997" s="531">
        <v>1104208.4890176344</v>
      </c>
      <c r="J2997" s="659">
        <v>1055804.576394567</v>
      </c>
      <c r="K2997" s="296"/>
      <c r="L2997" s="296"/>
      <c r="M2997" s="536">
        <v>1047994.5320344907</v>
      </c>
      <c r="N2997" s="530">
        <v>1101791.6098479726</v>
      </c>
      <c r="O2997" s="537">
        <v>1114711.0784205752</v>
      </c>
    </row>
    <row r="2998" spans="1:15">
      <c r="A2998" s="227">
        <v>2995</v>
      </c>
      <c r="B2998" s="530">
        <v>1056138.0127571768</v>
      </c>
      <c r="C2998" s="530">
        <v>1090696.3847197155</v>
      </c>
      <c r="D2998" s="531">
        <v>1094847.5035943538</v>
      </c>
      <c r="J2998" s="659">
        <v>1038563.841175992</v>
      </c>
      <c r="K2998" s="296"/>
      <c r="L2998" s="296"/>
      <c r="M2998" s="536">
        <v>1047904.0892941362</v>
      </c>
      <c r="N2998" s="530">
        <v>1103212.1196472615</v>
      </c>
      <c r="O2998" s="537">
        <v>1105350.0929972946</v>
      </c>
    </row>
    <row r="2999" spans="1:15">
      <c r="A2999" s="227">
        <v>2996</v>
      </c>
      <c r="B2999" s="530">
        <v>1075632.6650070155</v>
      </c>
      <c r="C2999" s="530">
        <v>1069998.5559214903</v>
      </c>
      <c r="D2999" s="531">
        <v>1107548.9480601449</v>
      </c>
      <c r="J2999" s="659">
        <v>1058058.4934258307</v>
      </c>
      <c r="K2999" s="296"/>
      <c r="L2999" s="296"/>
      <c r="M2999" s="536">
        <v>1034904.7270518253</v>
      </c>
      <c r="N2999" s="530">
        <v>1082514.2908490363</v>
      </c>
      <c r="O2999" s="537">
        <v>1118051.5374630857</v>
      </c>
    </row>
    <row r="3000" spans="1:15">
      <c r="A3000" s="227">
        <v>2997</v>
      </c>
      <c r="B3000" s="530">
        <v>1056595.3944901784</v>
      </c>
      <c r="C3000" s="530">
        <v>1069451.6007976402</v>
      </c>
      <c r="D3000" s="531">
        <v>1086145.5539944666</v>
      </c>
      <c r="J3000" s="659">
        <v>1039021.2229089937</v>
      </c>
      <c r="K3000" s="296"/>
      <c r="L3000" s="296"/>
      <c r="M3000" s="536">
        <v>1059190.6469640043</v>
      </c>
      <c r="N3000" s="530">
        <v>1081967.3357251862</v>
      </c>
      <c r="O3000" s="537">
        <v>1096648.1433974074</v>
      </c>
    </row>
    <row r="3001" spans="1:15">
      <c r="A3001" s="227">
        <v>2998</v>
      </c>
      <c r="B3001" s="530">
        <v>1046446.5216536706</v>
      </c>
      <c r="C3001" s="530">
        <v>1037917.5228686754</v>
      </c>
      <c r="D3001" s="531">
        <v>1100297.2226560195</v>
      </c>
      <c r="J3001" s="659">
        <v>1028872.3500724859</v>
      </c>
      <c r="K3001" s="296"/>
      <c r="L3001" s="296"/>
      <c r="M3001" s="536">
        <v>1044381.7364020699</v>
      </c>
      <c r="N3001" s="530">
        <v>1050433.2577962214</v>
      </c>
      <c r="O3001" s="537">
        <v>1110799.8120589603</v>
      </c>
    </row>
    <row r="3002" spans="1:15">
      <c r="A3002" s="227">
        <v>2999</v>
      </c>
      <c r="B3002" s="530">
        <v>1062526.4906896618</v>
      </c>
      <c r="C3002" s="530">
        <v>1048744.3963947389</v>
      </c>
      <c r="D3002" s="531">
        <v>1099509.0062937865</v>
      </c>
      <c r="J3002" s="659">
        <v>1044952.3191084771</v>
      </c>
      <c r="K3002" s="296"/>
      <c r="L3002" s="296"/>
      <c r="M3002" s="536">
        <v>1064751.414871566</v>
      </c>
      <c r="N3002" s="530">
        <v>1061260.1313222849</v>
      </c>
      <c r="O3002" s="537">
        <v>1110011.5956967273</v>
      </c>
    </row>
    <row r="3003" spans="1:15">
      <c r="A3003" s="227">
        <v>3000</v>
      </c>
      <c r="B3003" s="530">
        <v>1058111.7063673958</v>
      </c>
      <c r="C3003" s="530">
        <v>1056704.4175255399</v>
      </c>
      <c r="D3003" s="531">
        <v>1131552.1160221016</v>
      </c>
      <c r="J3003" s="659">
        <v>1068656.4585592127</v>
      </c>
      <c r="K3003" s="296"/>
      <c r="L3003" s="296"/>
      <c r="M3003" s="536">
        <v>1055330.8250213997</v>
      </c>
      <c r="N3003" s="530">
        <v>1069220.1524530859</v>
      </c>
      <c r="O3003" s="537">
        <v>1142054.7054250424</v>
      </c>
    </row>
    <row r="3004" spans="1:15">
      <c r="A3004" s="227">
        <v>3001</v>
      </c>
      <c r="B3004" s="530">
        <v>1064286.9468994481</v>
      </c>
      <c r="C3004" s="530">
        <v>1073058.8280543317</v>
      </c>
      <c r="D3004" s="531">
        <v>1123423.7970457077</v>
      </c>
      <c r="J3004" s="659">
        <v>1046712.7753182633</v>
      </c>
      <c r="K3004" s="296"/>
      <c r="L3004" s="296"/>
      <c r="M3004" s="536">
        <v>1048684.4733422035</v>
      </c>
      <c r="N3004" s="530">
        <v>1085574.5629818777</v>
      </c>
      <c r="O3004" s="537">
        <v>1133926.3864486485</v>
      </c>
    </row>
    <row r="3005" spans="1:15">
      <c r="A3005" s="227">
        <v>3002</v>
      </c>
      <c r="B3005" s="530">
        <v>1068850.3526444666</v>
      </c>
      <c r="C3005" s="530">
        <v>1085198.5304526412</v>
      </c>
      <c r="D3005" s="531">
        <v>1100200.70635169</v>
      </c>
      <c r="J3005" s="659">
        <v>1051276.1810632818</v>
      </c>
      <c r="K3005" s="296"/>
      <c r="L3005" s="296"/>
      <c r="M3005" s="536">
        <v>1037489.1557835586</v>
      </c>
      <c r="N3005" s="530">
        <v>1097714.2653801872</v>
      </c>
      <c r="O3005" s="537">
        <v>1110703.2957546308</v>
      </c>
    </row>
    <row r="3006" spans="1:15">
      <c r="A3006" s="227">
        <v>3003</v>
      </c>
      <c r="B3006" s="530">
        <v>1074176.6784697804</v>
      </c>
      <c r="C3006" s="530">
        <v>1073431.0606326372</v>
      </c>
      <c r="D3006" s="531">
        <v>1110456.8616160017</v>
      </c>
      <c r="J3006" s="659">
        <v>1056602.5068885956</v>
      </c>
      <c r="K3006" s="296"/>
      <c r="L3006" s="296"/>
      <c r="M3006" s="536">
        <v>1027206.9159531097</v>
      </c>
      <c r="N3006" s="530">
        <v>1085946.7955601832</v>
      </c>
      <c r="O3006" s="537">
        <v>1120959.4510189425</v>
      </c>
    </row>
    <row r="3007" spans="1:15">
      <c r="A3007" s="227">
        <v>3004</v>
      </c>
      <c r="B3007" s="530">
        <v>1042184.469141393</v>
      </c>
      <c r="C3007" s="530">
        <v>1066105.0777844023</v>
      </c>
      <c r="D3007" s="531">
        <v>1127826.1398925039</v>
      </c>
      <c r="J3007" s="659">
        <v>1024610.2975602082</v>
      </c>
      <c r="K3007" s="296"/>
      <c r="L3007" s="296"/>
      <c r="M3007" s="536">
        <v>1055296.8503390159</v>
      </c>
      <c r="N3007" s="530">
        <v>1078620.8127119483</v>
      </c>
      <c r="O3007" s="537">
        <v>1138328.7292954447</v>
      </c>
    </row>
    <row r="3008" spans="1:15">
      <c r="A3008" s="227">
        <v>3005</v>
      </c>
      <c r="B3008" s="530">
        <v>1068385.5040109328</v>
      </c>
      <c r="C3008" s="530">
        <v>1047742.5904872774</v>
      </c>
      <c r="D3008" s="531">
        <v>1106950.3551782658</v>
      </c>
      <c r="J3008" s="659">
        <v>1050811.332429748</v>
      </c>
      <c r="K3008" s="296"/>
      <c r="L3008" s="296"/>
      <c r="M3008" s="536">
        <v>1038520.2292004455</v>
      </c>
      <c r="N3008" s="530">
        <v>1060258.3254148234</v>
      </c>
      <c r="O3008" s="537">
        <v>1117452.9445812067</v>
      </c>
    </row>
    <row r="3009" spans="1:15">
      <c r="A3009" s="227">
        <v>3006</v>
      </c>
      <c r="B3009" s="530">
        <v>1072319.8617521441</v>
      </c>
      <c r="C3009" s="530">
        <v>1095132.2375311598</v>
      </c>
      <c r="D3009" s="531">
        <v>1124926.4408542069</v>
      </c>
      <c r="J3009" s="659">
        <v>1054745.6901709593</v>
      </c>
      <c r="K3009" s="296"/>
      <c r="L3009" s="296"/>
      <c r="M3009" s="536">
        <v>1060327.7142524361</v>
      </c>
      <c r="N3009" s="530">
        <v>1107647.9724587058</v>
      </c>
      <c r="O3009" s="537">
        <v>1135429.0302571477</v>
      </c>
    </row>
    <row r="3010" spans="1:15">
      <c r="A3010" s="227">
        <v>3007</v>
      </c>
      <c r="B3010" s="530">
        <v>1054097.7431044166</v>
      </c>
      <c r="C3010" s="530">
        <v>1077766.7349711386</v>
      </c>
      <c r="D3010" s="531">
        <v>1109304.5368734126</v>
      </c>
      <c r="J3010" s="659">
        <v>1036523.5715232319</v>
      </c>
      <c r="K3010" s="296"/>
      <c r="L3010" s="296"/>
      <c r="M3010" s="536">
        <v>1062378.3696281838</v>
      </c>
      <c r="N3010" s="530">
        <v>1090282.4698986846</v>
      </c>
      <c r="O3010" s="537">
        <v>1119807.1262763534</v>
      </c>
    </row>
    <row r="3011" spans="1:15">
      <c r="A3011" s="227">
        <v>3008</v>
      </c>
      <c r="B3011" s="530">
        <v>1063240.227388208</v>
      </c>
      <c r="C3011" s="530">
        <v>1059903.8764739344</v>
      </c>
      <c r="D3011" s="531">
        <v>1102523.9875394639</v>
      </c>
      <c r="J3011" s="659">
        <v>1045666.0558070233</v>
      </c>
      <c r="K3011" s="296"/>
      <c r="L3011" s="296"/>
      <c r="M3011" s="536">
        <v>1046322.0283786787</v>
      </c>
      <c r="N3011" s="530">
        <v>1072419.6114014804</v>
      </c>
      <c r="O3011" s="537">
        <v>1113026.5769424047</v>
      </c>
    </row>
    <row r="3012" spans="1:15">
      <c r="A3012" s="227">
        <v>3009</v>
      </c>
      <c r="B3012" s="530">
        <v>1066476.0867580054</v>
      </c>
      <c r="C3012" s="530">
        <v>1082736.9113954243</v>
      </c>
      <c r="D3012" s="531">
        <v>1119135.2064358045</v>
      </c>
      <c r="J3012" s="659">
        <v>1048901.9151768207</v>
      </c>
      <c r="K3012" s="296"/>
      <c r="L3012" s="296"/>
      <c r="M3012" s="536">
        <v>1067728.8495230875</v>
      </c>
      <c r="N3012" s="530">
        <v>1095252.6463229703</v>
      </c>
      <c r="O3012" s="537">
        <v>1129637.7958387453</v>
      </c>
    </row>
    <row r="3013" spans="1:15">
      <c r="A3013" s="227">
        <v>3010</v>
      </c>
      <c r="B3013" s="530">
        <v>1065444.6629408237</v>
      </c>
      <c r="C3013" s="530">
        <v>1063997.2478356645</v>
      </c>
      <c r="D3013" s="531">
        <v>1101550.9183627807</v>
      </c>
      <c r="J3013" s="659">
        <v>1047870.491359639</v>
      </c>
      <c r="K3013" s="296"/>
      <c r="L3013" s="296"/>
      <c r="M3013" s="536">
        <v>1048224.8368429296</v>
      </c>
      <c r="N3013" s="530">
        <v>1076512.9827632105</v>
      </c>
      <c r="O3013" s="537">
        <v>1112053.5077657215</v>
      </c>
    </row>
    <row r="3014" spans="1:15">
      <c r="A3014" s="227">
        <v>3011</v>
      </c>
      <c r="B3014" s="530">
        <v>1050527.8189734949</v>
      </c>
      <c r="C3014" s="530">
        <v>1057649.1506459783</v>
      </c>
      <c r="D3014" s="531">
        <v>1110777.4514852257</v>
      </c>
      <c r="J3014" s="659">
        <v>1032953.6473923102</v>
      </c>
      <c r="K3014" s="296"/>
      <c r="L3014" s="296"/>
      <c r="M3014" s="536">
        <v>1041773.9920423692</v>
      </c>
      <c r="N3014" s="530">
        <v>1070164.8855735243</v>
      </c>
      <c r="O3014" s="537">
        <v>1121280.0408881665</v>
      </c>
    </row>
    <row r="3015" spans="1:15">
      <c r="A3015" s="227">
        <v>3012</v>
      </c>
      <c r="B3015" s="530">
        <v>1059616.8482289072</v>
      </c>
      <c r="C3015" s="530">
        <v>1082229.7218645671</v>
      </c>
      <c r="D3015" s="531">
        <v>1091351.6206238351</v>
      </c>
      <c r="J3015" s="659">
        <v>1042042.6766477225</v>
      </c>
      <c r="K3015" s="296"/>
      <c r="L3015" s="296"/>
      <c r="M3015" s="536">
        <v>1033453.6129082179</v>
      </c>
      <c r="N3015" s="530">
        <v>1094745.4567921131</v>
      </c>
      <c r="O3015" s="537">
        <v>1101854.210026776</v>
      </c>
    </row>
    <row r="3016" spans="1:15">
      <c r="A3016" s="227">
        <v>3013</v>
      </c>
      <c r="B3016" s="530">
        <v>1048125.9617491383</v>
      </c>
      <c r="C3016" s="530">
        <v>1046983.2420224762</v>
      </c>
      <c r="D3016" s="531">
        <v>1122851.9463368829</v>
      </c>
      <c r="J3016" s="659">
        <v>1030551.7901679536</v>
      </c>
      <c r="K3016" s="296"/>
      <c r="L3016" s="296"/>
      <c r="M3016" s="536">
        <v>1023925.7026313421</v>
      </c>
      <c r="N3016" s="530">
        <v>1059498.9769500222</v>
      </c>
      <c r="O3016" s="537">
        <v>1133354.5357398237</v>
      </c>
    </row>
    <row r="3017" spans="1:15">
      <c r="A3017" s="227">
        <v>3014</v>
      </c>
      <c r="B3017" s="530">
        <v>1060779.7364877907</v>
      </c>
      <c r="C3017" s="530">
        <v>1062205.8512633075</v>
      </c>
      <c r="D3017" s="531">
        <v>1099790.7235442265</v>
      </c>
      <c r="J3017" s="659">
        <v>1043205.564906606</v>
      </c>
      <c r="K3017" s="296"/>
      <c r="L3017" s="296"/>
      <c r="M3017" s="536">
        <v>1043465.3044089284</v>
      </c>
      <c r="N3017" s="530">
        <v>1074721.5861908535</v>
      </c>
      <c r="O3017" s="537">
        <v>1110293.3129471673</v>
      </c>
    </row>
    <row r="3018" spans="1:15">
      <c r="A3018" s="227">
        <v>3015</v>
      </c>
      <c r="B3018" s="530">
        <v>1045628.0882064461</v>
      </c>
      <c r="C3018" s="530">
        <v>1090529.365879501</v>
      </c>
      <c r="D3018" s="531">
        <v>1102203.8188841052</v>
      </c>
      <c r="J3018" s="659">
        <v>1028053.9166252614</v>
      </c>
      <c r="K3018" s="296"/>
      <c r="L3018" s="296"/>
      <c r="M3018" s="536">
        <v>1052742.1879778644</v>
      </c>
      <c r="N3018" s="530">
        <v>1103045.100807047</v>
      </c>
      <c r="O3018" s="537">
        <v>1112706.408287046</v>
      </c>
    </row>
    <row r="3019" spans="1:15">
      <c r="A3019" s="227">
        <v>3016</v>
      </c>
      <c r="B3019" s="530">
        <v>1068296.167206734</v>
      </c>
      <c r="C3019" s="530">
        <v>1065809.7208720108</v>
      </c>
      <c r="D3019" s="531">
        <v>1104638.917190193</v>
      </c>
      <c r="J3019" s="659">
        <v>1050721.9956255492</v>
      </c>
      <c r="K3019" s="296"/>
      <c r="L3019" s="296"/>
      <c r="M3019" s="536">
        <v>1086077.6525181846</v>
      </c>
      <c r="N3019" s="530">
        <v>1078325.4557995568</v>
      </c>
      <c r="O3019" s="537">
        <v>1115141.5065931338</v>
      </c>
    </row>
    <row r="3020" spans="1:15">
      <c r="A3020" s="227">
        <v>3017</v>
      </c>
      <c r="B3020" s="530">
        <v>1057317.7120808216</v>
      </c>
      <c r="C3020" s="530">
        <v>1083849.7459358224</v>
      </c>
      <c r="D3020" s="531">
        <v>1101798.9745533145</v>
      </c>
      <c r="J3020" s="659">
        <v>1039743.5404996369</v>
      </c>
      <c r="K3020" s="296"/>
      <c r="L3020" s="296"/>
      <c r="M3020" s="536">
        <v>1046982.3522008376</v>
      </c>
      <c r="N3020" s="530">
        <v>1096365.4808633684</v>
      </c>
      <c r="O3020" s="537">
        <v>1112301.5639562553</v>
      </c>
    </row>
    <row r="3021" spans="1:15">
      <c r="A3021" s="227">
        <v>3018</v>
      </c>
      <c r="B3021" s="530">
        <v>1049678.5057413701</v>
      </c>
      <c r="C3021" s="530">
        <v>1058889.8795269306</v>
      </c>
      <c r="D3021" s="531">
        <v>1121109.2039004061</v>
      </c>
      <c r="J3021" s="659">
        <v>1032104.3341601854</v>
      </c>
      <c r="K3021" s="296"/>
      <c r="L3021" s="296"/>
      <c r="M3021" s="536">
        <v>1038644.2842636993</v>
      </c>
      <c r="N3021" s="530">
        <v>1071405.6144544766</v>
      </c>
      <c r="O3021" s="537">
        <v>1131611.793303347</v>
      </c>
    </row>
    <row r="3022" spans="1:15">
      <c r="A3022" s="227">
        <v>3019</v>
      </c>
      <c r="B3022" s="530">
        <v>1037375.7337618091</v>
      </c>
      <c r="C3022" s="530">
        <v>1076778.6466103755</v>
      </c>
      <c r="D3022" s="531">
        <v>1100120.418996</v>
      </c>
      <c r="J3022" s="659">
        <v>1019801.5621806243</v>
      </c>
      <c r="K3022" s="296"/>
      <c r="L3022" s="296"/>
      <c r="M3022" s="536">
        <v>1027216.5423369026</v>
      </c>
      <c r="N3022" s="530">
        <v>1089294.3815379215</v>
      </c>
      <c r="O3022" s="537">
        <v>1110623.0083989408</v>
      </c>
    </row>
    <row r="3023" spans="1:15">
      <c r="A3023" s="227">
        <v>3020</v>
      </c>
      <c r="B3023" s="530">
        <v>1058111.7063673958</v>
      </c>
      <c r="C3023" s="530">
        <v>1082659.0153676481</v>
      </c>
      <c r="D3023" s="531">
        <v>1096440.7008390734</v>
      </c>
      <c r="J3023" s="659">
        <v>1066951.5549303303</v>
      </c>
      <c r="K3023" s="296"/>
      <c r="L3023" s="296"/>
      <c r="M3023" s="536">
        <v>1030816.5068385912</v>
      </c>
      <c r="N3023" s="530">
        <v>1095174.7502951941</v>
      </c>
      <c r="O3023" s="537">
        <v>1106943.2902420142</v>
      </c>
    </row>
    <row r="3024" spans="1:15">
      <c r="A3024" s="227">
        <v>3021</v>
      </c>
      <c r="B3024" s="530">
        <v>1059365.5567559109</v>
      </c>
      <c r="C3024" s="530">
        <v>1078115.0263446711</v>
      </c>
      <c r="D3024" s="531">
        <v>1105613.1753462197</v>
      </c>
      <c r="J3024" s="659">
        <v>1041791.3851747261</v>
      </c>
      <c r="K3024" s="296"/>
      <c r="L3024" s="296"/>
      <c r="M3024" s="536">
        <v>1055462.9224666804</v>
      </c>
      <c r="N3024" s="530">
        <v>1090630.7612722171</v>
      </c>
      <c r="O3024" s="537">
        <v>1116115.7647491605</v>
      </c>
    </row>
    <row r="3025" spans="1:15">
      <c r="A3025" s="227">
        <v>3022</v>
      </c>
      <c r="B3025" s="530">
        <v>1073594.2230097579</v>
      </c>
      <c r="C3025" s="530">
        <v>1072435.6407094768</v>
      </c>
      <c r="D3025" s="531">
        <v>1110701.4838908485</v>
      </c>
      <c r="J3025" s="659">
        <v>1056020.0514285732</v>
      </c>
      <c r="K3025" s="296"/>
      <c r="L3025" s="296"/>
      <c r="M3025" s="536">
        <v>1033514.7892227299</v>
      </c>
      <c r="N3025" s="530">
        <v>1084951.3756370228</v>
      </c>
      <c r="O3025" s="537">
        <v>1121204.0732937893</v>
      </c>
    </row>
    <row r="3026" spans="1:15">
      <c r="A3026" s="227">
        <v>3023</v>
      </c>
      <c r="B3026" s="530">
        <v>1047405.5525228381</v>
      </c>
      <c r="C3026" s="530">
        <v>1091331.7562688889</v>
      </c>
      <c r="D3026" s="531">
        <v>1107189.6107094297</v>
      </c>
      <c r="J3026" s="659">
        <v>1029831.3809416534</v>
      </c>
      <c r="K3026" s="296"/>
      <c r="L3026" s="296"/>
      <c r="M3026" s="536">
        <v>1047127.4475258307</v>
      </c>
      <c r="N3026" s="530">
        <v>1103847.4911964349</v>
      </c>
      <c r="O3026" s="537">
        <v>1117692.2001123705</v>
      </c>
    </row>
    <row r="3027" spans="1:15">
      <c r="A3027" s="227">
        <v>3024</v>
      </c>
      <c r="B3027" s="530">
        <v>1058111.7063673958</v>
      </c>
      <c r="C3027" s="530">
        <v>1089193.1465071167</v>
      </c>
      <c r="D3027" s="531">
        <v>1102419.9200064077</v>
      </c>
      <c r="J3027" s="659">
        <v>1066497.9907613879</v>
      </c>
      <c r="K3027" s="296"/>
      <c r="L3027" s="296"/>
      <c r="M3027" s="536">
        <v>1036850.9148477477</v>
      </c>
      <c r="N3027" s="530">
        <v>1101708.8814346627</v>
      </c>
      <c r="O3027" s="537">
        <v>1112922.5094093485</v>
      </c>
    </row>
    <row r="3028" spans="1:15">
      <c r="A3028" s="227">
        <v>3025</v>
      </c>
      <c r="B3028" s="530">
        <v>1045667.3656973162</v>
      </c>
      <c r="C3028" s="530">
        <v>1069068.9492386235</v>
      </c>
      <c r="D3028" s="531">
        <v>1111202.5898174385</v>
      </c>
      <c r="J3028" s="659">
        <v>1028093.1941161315</v>
      </c>
      <c r="K3028" s="296"/>
      <c r="L3028" s="296"/>
      <c r="M3028" s="536">
        <v>1039274.3307532565</v>
      </c>
      <c r="N3028" s="530">
        <v>1081584.6841661695</v>
      </c>
      <c r="O3028" s="537">
        <v>1121705.1792203793</v>
      </c>
    </row>
    <row r="3029" spans="1:15">
      <c r="A3029" s="227">
        <v>3026</v>
      </c>
      <c r="B3029" s="530">
        <v>1057135.8899209525</v>
      </c>
      <c r="C3029" s="530">
        <v>1042272.0672801503</v>
      </c>
      <c r="D3029" s="531">
        <v>1111014.5670952885</v>
      </c>
      <c r="J3029" s="659">
        <v>1039561.7183397678</v>
      </c>
      <c r="K3029" s="296"/>
      <c r="L3029" s="296"/>
      <c r="M3029" s="536">
        <v>1037869.9280558618</v>
      </c>
      <c r="N3029" s="530">
        <v>1054787.8022076963</v>
      </c>
      <c r="O3029" s="537">
        <v>1121517.1564982294</v>
      </c>
    </row>
    <row r="3030" spans="1:15">
      <c r="A3030" s="227">
        <v>3027</v>
      </c>
      <c r="B3030" s="530">
        <v>1063556.3580473093</v>
      </c>
      <c r="C3030" s="530">
        <v>1064990.0947317248</v>
      </c>
      <c r="D3030" s="531">
        <v>1114452.9042493959</v>
      </c>
      <c r="J3030" s="659">
        <v>1045982.1864661246</v>
      </c>
      <c r="K3030" s="296"/>
      <c r="L3030" s="296"/>
      <c r="M3030" s="536">
        <v>1032616.6228464816</v>
      </c>
      <c r="N3030" s="530">
        <v>1077505.8296592708</v>
      </c>
      <c r="O3030" s="537">
        <v>1124955.4936523368</v>
      </c>
    </row>
    <row r="3031" spans="1:15">
      <c r="A3031" s="227">
        <v>3028</v>
      </c>
      <c r="B3031" s="530">
        <v>1050447.5238848771</v>
      </c>
      <c r="C3031" s="530">
        <v>1116292.6200037221</v>
      </c>
      <c r="D3031" s="531">
        <v>1110342.8527491495</v>
      </c>
      <c r="J3031" s="659">
        <v>1032873.3523036924</v>
      </c>
      <c r="K3031" s="296"/>
      <c r="L3031" s="296"/>
      <c r="M3031" s="536">
        <v>1052173.2055960502</v>
      </c>
      <c r="N3031" s="530">
        <v>1128808.3549312681</v>
      </c>
      <c r="O3031" s="537">
        <v>1120845.4421520904</v>
      </c>
    </row>
    <row r="3032" spans="1:15">
      <c r="A3032" s="227">
        <v>3029</v>
      </c>
      <c r="B3032" s="530">
        <v>1041769.4678088239</v>
      </c>
      <c r="C3032" s="530">
        <v>1083997.2692305183</v>
      </c>
      <c r="D3032" s="531">
        <v>1114346.7067732685</v>
      </c>
      <c r="J3032" s="659">
        <v>1024195.2962276392</v>
      </c>
      <c r="K3032" s="296"/>
      <c r="L3032" s="296"/>
      <c r="M3032" s="536">
        <v>1056763.2062187626</v>
      </c>
      <c r="N3032" s="530">
        <v>1096513.0041580643</v>
      </c>
      <c r="O3032" s="537">
        <v>1124849.2961762093</v>
      </c>
    </row>
    <row r="3033" spans="1:15">
      <c r="A3033" s="227">
        <v>3030</v>
      </c>
      <c r="B3033" s="530">
        <v>1075351.4209295758</v>
      </c>
      <c r="C3033" s="530">
        <v>1054967.1143246947</v>
      </c>
      <c r="D3033" s="531">
        <v>1110685.8468827619</v>
      </c>
      <c r="J3033" s="659">
        <v>1057777.2493483911</v>
      </c>
      <c r="K3033" s="296"/>
      <c r="L3033" s="296"/>
      <c r="M3033" s="536">
        <v>1058066.5276904139</v>
      </c>
      <c r="N3033" s="530">
        <v>1067482.8492522407</v>
      </c>
      <c r="O3033" s="537">
        <v>1121188.4362857027</v>
      </c>
    </row>
    <row r="3034" spans="1:15">
      <c r="A3034" s="227">
        <v>3031</v>
      </c>
      <c r="B3034" s="530">
        <v>1046359.1839183508</v>
      </c>
      <c r="C3034" s="530">
        <v>1072369.5554323569</v>
      </c>
      <c r="D3034" s="531">
        <v>1106232.0556817113</v>
      </c>
      <c r="J3034" s="659">
        <v>1028785.0123371661</v>
      </c>
      <c r="K3034" s="296"/>
      <c r="L3034" s="296"/>
      <c r="M3034" s="536">
        <v>1063032.9025200955</v>
      </c>
      <c r="N3034" s="530">
        <v>1084885.2903599029</v>
      </c>
      <c r="O3034" s="537">
        <v>1116734.6450846521</v>
      </c>
    </row>
    <row r="3035" spans="1:15">
      <c r="A3035" s="227">
        <v>3032</v>
      </c>
      <c r="B3035" s="530">
        <v>1047160.4281751774</v>
      </c>
      <c r="C3035" s="530">
        <v>1068077.1200048469</v>
      </c>
      <c r="D3035" s="531">
        <v>1112370.1775255085</v>
      </c>
      <c r="J3035" s="659">
        <v>1029586.2565939927</v>
      </c>
      <c r="K3035" s="296"/>
      <c r="L3035" s="296"/>
      <c r="M3035" s="536">
        <v>1059124.2451612488</v>
      </c>
      <c r="N3035" s="530">
        <v>1080592.8549323929</v>
      </c>
      <c r="O3035" s="537">
        <v>1122872.7669284493</v>
      </c>
    </row>
    <row r="3036" spans="1:15">
      <c r="A3036" s="227">
        <v>3033</v>
      </c>
      <c r="B3036" s="530">
        <v>1055349.4526812029</v>
      </c>
      <c r="C3036" s="530">
        <v>1059729.6995813614</v>
      </c>
      <c r="D3036" s="531">
        <v>1116583.8098471235</v>
      </c>
      <c r="J3036" s="659">
        <v>1037775.2811000182</v>
      </c>
      <c r="K3036" s="296"/>
      <c r="L3036" s="296"/>
      <c r="M3036" s="536">
        <v>1030841.3545338729</v>
      </c>
      <c r="N3036" s="530">
        <v>1072245.4345089074</v>
      </c>
      <c r="O3036" s="537">
        <v>1127086.3992500643</v>
      </c>
    </row>
    <row r="3037" spans="1:15">
      <c r="A3037" s="227">
        <v>3034</v>
      </c>
      <c r="B3037" s="530">
        <v>1045912.7042710988</v>
      </c>
      <c r="C3037" s="530">
        <v>1084968.8169229594</v>
      </c>
      <c r="D3037" s="531">
        <v>1093043.4640868085</v>
      </c>
      <c r="J3037" s="659">
        <v>1028338.5326899141</v>
      </c>
      <c r="K3037" s="296"/>
      <c r="L3037" s="296"/>
      <c r="M3037" s="536">
        <v>1056483.0009721869</v>
      </c>
      <c r="N3037" s="530">
        <v>1097484.5518505054</v>
      </c>
      <c r="O3037" s="537">
        <v>1103546.0534897493</v>
      </c>
    </row>
    <row r="3038" spans="1:15">
      <c r="A3038" s="227">
        <v>3035</v>
      </c>
      <c r="B3038" s="530">
        <v>1060256.1198613818</v>
      </c>
      <c r="C3038" s="530">
        <v>1065028.2324996868</v>
      </c>
      <c r="D3038" s="531">
        <v>1100648.6575958775</v>
      </c>
      <c r="J3038" s="659">
        <v>1042681.9482801971</v>
      </c>
      <c r="K3038" s="296"/>
      <c r="L3038" s="296"/>
      <c r="M3038" s="536">
        <v>1039704.6149272253</v>
      </c>
      <c r="N3038" s="530">
        <v>1077543.9674272328</v>
      </c>
      <c r="O3038" s="537">
        <v>1111151.2469988184</v>
      </c>
    </row>
    <row r="3039" spans="1:15">
      <c r="A3039" s="227">
        <v>3036</v>
      </c>
      <c r="B3039" s="530">
        <v>1045661.5404670618</v>
      </c>
      <c r="C3039" s="530">
        <v>1069155.2021588278</v>
      </c>
      <c r="D3039" s="531">
        <v>1103784.0387725711</v>
      </c>
      <c r="J3039" s="659">
        <v>1028087.3688858771</v>
      </c>
      <c r="K3039" s="296"/>
      <c r="L3039" s="296"/>
      <c r="M3039" s="536">
        <v>1051658.2677326985</v>
      </c>
      <c r="N3039" s="530">
        <v>1081670.9370863738</v>
      </c>
      <c r="O3039" s="537">
        <v>1114286.628175512</v>
      </c>
    </row>
    <row r="3040" spans="1:15">
      <c r="A3040" s="227">
        <v>3037</v>
      </c>
      <c r="B3040" s="530">
        <v>1064271.8433408961</v>
      </c>
      <c r="C3040" s="530">
        <v>1068922.702111189</v>
      </c>
      <c r="D3040" s="531">
        <v>1088632.3805875827</v>
      </c>
      <c r="J3040" s="659">
        <v>1046697.6717597113</v>
      </c>
      <c r="K3040" s="296"/>
      <c r="L3040" s="296"/>
      <c r="M3040" s="536">
        <v>1062441.7997844</v>
      </c>
      <c r="N3040" s="530">
        <v>1081438.437038735</v>
      </c>
      <c r="O3040" s="537">
        <v>1099134.9699905235</v>
      </c>
    </row>
    <row r="3041" spans="1:15">
      <c r="A3041" s="227">
        <v>3038</v>
      </c>
      <c r="B3041" s="530">
        <v>1059407.8399800055</v>
      </c>
      <c r="C3041" s="530">
        <v>1067183.0434801255</v>
      </c>
      <c r="D3041" s="531">
        <v>1119012.7659184609</v>
      </c>
      <c r="J3041" s="659">
        <v>1041833.6683988208</v>
      </c>
      <c r="K3041" s="296"/>
      <c r="L3041" s="296"/>
      <c r="M3041" s="536">
        <v>1043497.9008873653</v>
      </c>
      <c r="N3041" s="530">
        <v>1079698.7784076715</v>
      </c>
      <c r="O3041" s="537">
        <v>1129515.3553214017</v>
      </c>
    </row>
    <row r="3042" spans="1:15">
      <c r="A3042" s="227">
        <v>3039</v>
      </c>
      <c r="B3042" s="530">
        <v>1061699.0762498302</v>
      </c>
      <c r="C3042" s="530">
        <v>1074919.2664438754</v>
      </c>
      <c r="D3042" s="531">
        <v>1107798.9554681489</v>
      </c>
      <c r="J3042" s="659">
        <v>1044124.9046686455</v>
      </c>
      <c r="K3042" s="296"/>
      <c r="L3042" s="296"/>
      <c r="M3042" s="536">
        <v>1049648.6160504862</v>
      </c>
      <c r="N3042" s="530">
        <v>1087435.0013714214</v>
      </c>
      <c r="O3042" s="537">
        <v>1118301.5448710897</v>
      </c>
    </row>
    <row r="3043" spans="1:15">
      <c r="A3043" s="227">
        <v>3040</v>
      </c>
      <c r="B3043" s="530">
        <v>1059404.4975027395</v>
      </c>
      <c r="C3043" s="530">
        <v>1079350.8198840269</v>
      </c>
      <c r="D3043" s="531">
        <v>1079918.403051981</v>
      </c>
      <c r="J3043" s="659">
        <v>1041830.3259215548</v>
      </c>
      <c r="K3043" s="296"/>
      <c r="L3043" s="296"/>
      <c r="M3043" s="536">
        <v>1035869.3293364325</v>
      </c>
      <c r="N3043" s="530">
        <v>1091866.5548115729</v>
      </c>
      <c r="O3043" s="537">
        <v>1090420.9924549218</v>
      </c>
    </row>
    <row r="3044" spans="1:15">
      <c r="A3044" s="227">
        <v>3041</v>
      </c>
      <c r="B3044" s="530">
        <v>1059295.6410634432</v>
      </c>
      <c r="C3044" s="530">
        <v>1055574.5432502653</v>
      </c>
      <c r="D3044" s="531">
        <v>1109768.9735887684</v>
      </c>
      <c r="J3044" s="659">
        <v>1041721.4694822584</v>
      </c>
      <c r="K3044" s="296"/>
      <c r="L3044" s="296"/>
      <c r="M3044" s="536">
        <v>1044612.9178412792</v>
      </c>
      <c r="N3044" s="530">
        <v>1068090.2781778113</v>
      </c>
      <c r="O3044" s="537">
        <v>1120271.5629917092</v>
      </c>
    </row>
    <row r="3045" spans="1:15">
      <c r="A3045" s="227">
        <v>3042</v>
      </c>
      <c r="B3045" s="530">
        <v>1061121.6732116726</v>
      </c>
      <c r="C3045" s="530">
        <v>1079350.126413207</v>
      </c>
      <c r="D3045" s="531">
        <v>1101357.2275162623</v>
      </c>
      <c r="J3045" s="659">
        <v>1043547.5016304879</v>
      </c>
      <c r="K3045" s="296"/>
      <c r="L3045" s="296"/>
      <c r="M3045" s="536">
        <v>1045321.6417684305</v>
      </c>
      <c r="N3045" s="530">
        <v>1091865.861340753</v>
      </c>
      <c r="O3045" s="537">
        <v>1111859.8169192031</v>
      </c>
    </row>
    <row r="3046" spans="1:15">
      <c r="A3046" s="227">
        <v>3043</v>
      </c>
      <c r="B3046" s="530">
        <v>1053271.5216429562</v>
      </c>
      <c r="C3046" s="530">
        <v>1096110.0238068907</v>
      </c>
      <c r="D3046" s="531">
        <v>1126241.4007251952</v>
      </c>
      <c r="J3046" s="659">
        <v>1035697.3500617715</v>
      </c>
      <c r="K3046" s="296"/>
      <c r="L3046" s="296"/>
      <c r="M3046" s="536">
        <v>1036180.0474899696</v>
      </c>
      <c r="N3046" s="530">
        <v>1108625.7587344367</v>
      </c>
      <c r="O3046" s="537">
        <v>1136743.990128136</v>
      </c>
    </row>
    <row r="3047" spans="1:15">
      <c r="A3047" s="227">
        <v>3044</v>
      </c>
      <c r="B3047" s="530">
        <v>1067527.4788241049</v>
      </c>
      <c r="C3047" s="530">
        <v>1075722.4419850404</v>
      </c>
      <c r="D3047" s="531">
        <v>1124829.1892131092</v>
      </c>
      <c r="J3047" s="659">
        <v>1049953.3072429202</v>
      </c>
      <c r="K3047" s="296"/>
      <c r="L3047" s="296"/>
      <c r="M3047" s="536">
        <v>1048725.8266039393</v>
      </c>
      <c r="N3047" s="530">
        <v>1088238.1769125864</v>
      </c>
      <c r="O3047" s="537">
        <v>1135331.77861605</v>
      </c>
    </row>
    <row r="3048" spans="1:15">
      <c r="A3048" s="227">
        <v>3045</v>
      </c>
      <c r="B3048" s="530">
        <v>1043094.8723806939</v>
      </c>
      <c r="C3048" s="530">
        <v>1063408.2128272036</v>
      </c>
      <c r="D3048" s="531">
        <v>1108281.6245136035</v>
      </c>
      <c r="J3048" s="659">
        <v>1025520.7007995092</v>
      </c>
      <c r="K3048" s="296"/>
      <c r="L3048" s="296"/>
      <c r="M3048" s="536">
        <v>1047502.2662698877</v>
      </c>
      <c r="N3048" s="530">
        <v>1075923.9477547496</v>
      </c>
      <c r="O3048" s="537">
        <v>1118784.2139165443</v>
      </c>
    </row>
    <row r="3049" spans="1:15">
      <c r="A3049" s="227">
        <v>3046</v>
      </c>
      <c r="B3049" s="530">
        <v>1078564.5199149554</v>
      </c>
      <c r="C3049" s="530">
        <v>1077713.1716332145</v>
      </c>
      <c r="D3049" s="531">
        <v>1087160.9514495211</v>
      </c>
      <c r="J3049" s="659">
        <v>1060990.3483337706</v>
      </c>
      <c r="K3049" s="296"/>
      <c r="L3049" s="296"/>
      <c r="M3049" s="536">
        <v>1025465.8344354436</v>
      </c>
      <c r="N3049" s="530">
        <v>1090228.9065607605</v>
      </c>
      <c r="O3049" s="537">
        <v>1097663.5408524619</v>
      </c>
    </row>
    <row r="3050" spans="1:15">
      <c r="A3050" s="227">
        <v>3047</v>
      </c>
      <c r="B3050" s="530">
        <v>1077212.6177260645</v>
      </c>
      <c r="C3050" s="530">
        <v>1087075.9068072047</v>
      </c>
      <c r="D3050" s="531">
        <v>1092048.6719672331</v>
      </c>
      <c r="J3050" s="659">
        <v>1059638.4461448798</v>
      </c>
      <c r="K3050" s="296"/>
      <c r="L3050" s="296"/>
      <c r="M3050" s="536">
        <v>1036910.0511261454</v>
      </c>
      <c r="N3050" s="530">
        <v>1099591.6417347507</v>
      </c>
      <c r="O3050" s="537">
        <v>1102551.2613701739</v>
      </c>
    </row>
    <row r="3051" spans="1:15">
      <c r="A3051" s="227">
        <v>3048</v>
      </c>
      <c r="B3051" s="530">
        <v>1065448.6604190543</v>
      </c>
      <c r="C3051" s="530">
        <v>1092952.8940090791</v>
      </c>
      <c r="D3051" s="531">
        <v>1096977.1053438608</v>
      </c>
      <c r="J3051" s="659">
        <v>1047874.4888378696</v>
      </c>
      <c r="K3051" s="296"/>
      <c r="L3051" s="296"/>
      <c r="M3051" s="536">
        <v>1026064.0646277807</v>
      </c>
      <c r="N3051" s="530">
        <v>1105468.6289366251</v>
      </c>
      <c r="O3051" s="537">
        <v>1107479.6947468016</v>
      </c>
    </row>
    <row r="3052" spans="1:15">
      <c r="A3052" s="227">
        <v>3049</v>
      </c>
      <c r="B3052" s="530">
        <v>1058111.7063673958</v>
      </c>
      <c r="C3052" s="530">
        <v>1078061.129299833</v>
      </c>
      <c r="D3052" s="531">
        <v>1113264.4176482435</v>
      </c>
      <c r="J3052" s="659">
        <v>1110754.0043152892</v>
      </c>
      <c r="K3052" s="296"/>
      <c r="L3052" s="296"/>
      <c r="M3052" s="536">
        <v>1040462.3816634796</v>
      </c>
      <c r="N3052" s="530">
        <v>1090576.864227379</v>
      </c>
      <c r="O3052" s="537">
        <v>1123767.0070511843</v>
      </c>
    </row>
    <row r="3053" spans="1:15">
      <c r="A3053" s="227">
        <v>3050</v>
      </c>
      <c r="B3053" s="530">
        <v>1047819.5632380729</v>
      </c>
      <c r="C3053" s="530">
        <v>1081744.6324362832</v>
      </c>
      <c r="D3053" s="531">
        <v>1106064.9510687382</v>
      </c>
      <c r="J3053" s="659">
        <v>1030245.3916568882</v>
      </c>
      <c r="K3053" s="296"/>
      <c r="L3053" s="296"/>
      <c r="M3053" s="536">
        <v>1066908.0846108869</v>
      </c>
      <c r="N3053" s="530">
        <v>1094260.3673638292</v>
      </c>
      <c r="O3053" s="537">
        <v>1116567.5404716791</v>
      </c>
    </row>
    <row r="3054" spans="1:15">
      <c r="A3054" s="227">
        <v>3051</v>
      </c>
      <c r="B3054" s="530">
        <v>1064583.1295841977</v>
      </c>
      <c r="C3054" s="530">
        <v>1099557.9748093169</v>
      </c>
      <c r="D3054" s="531">
        <v>1104269.8117696301</v>
      </c>
      <c r="J3054" s="659">
        <v>1047008.9580030129</v>
      </c>
      <c r="K3054" s="296"/>
      <c r="L3054" s="296"/>
      <c r="M3054" s="536">
        <v>1044682.2082493174</v>
      </c>
      <c r="N3054" s="530">
        <v>1112073.7097368629</v>
      </c>
      <c r="O3054" s="537">
        <v>1114772.4011725709</v>
      </c>
    </row>
    <row r="3055" spans="1:15">
      <c r="A3055" s="227">
        <v>3052</v>
      </c>
      <c r="B3055" s="530">
        <v>1062135.3742241559</v>
      </c>
      <c r="C3055" s="530">
        <v>1083523.9866603597</v>
      </c>
      <c r="D3055" s="531">
        <v>1116988.914440342</v>
      </c>
      <c r="J3055" s="659">
        <v>1044561.2026429712</v>
      </c>
      <c r="K3055" s="296"/>
      <c r="L3055" s="296"/>
      <c r="M3055" s="536">
        <v>1041517.5015576145</v>
      </c>
      <c r="N3055" s="530">
        <v>1096039.7215879057</v>
      </c>
      <c r="O3055" s="537">
        <v>1127491.5038432828</v>
      </c>
    </row>
    <row r="3056" spans="1:15">
      <c r="A3056" s="227">
        <v>3053</v>
      </c>
      <c r="B3056" s="530">
        <v>1050825.036828635</v>
      </c>
      <c r="C3056" s="530">
        <v>1046823.3666484749</v>
      </c>
      <c r="D3056" s="531">
        <v>1100745.218386587</v>
      </c>
      <c r="J3056" s="659">
        <v>1033250.8652474503</v>
      </c>
      <c r="K3056" s="296"/>
      <c r="L3056" s="296"/>
      <c r="M3056" s="536">
        <v>1031308.1416394496</v>
      </c>
      <c r="N3056" s="530">
        <v>1059339.1015760209</v>
      </c>
      <c r="O3056" s="537">
        <v>1111247.8077895278</v>
      </c>
    </row>
    <row r="3057" spans="1:15">
      <c r="A3057" s="227">
        <v>3054</v>
      </c>
      <c r="B3057" s="530">
        <v>1076501.1151443035</v>
      </c>
      <c r="C3057" s="530">
        <v>1099441.0688084394</v>
      </c>
      <c r="D3057" s="531">
        <v>1120192.593650437</v>
      </c>
      <c r="J3057" s="659">
        <v>1058926.9435631188</v>
      </c>
      <c r="K3057" s="296"/>
      <c r="L3057" s="296"/>
      <c r="M3057" s="536">
        <v>1055413.3746887255</v>
      </c>
      <c r="N3057" s="530">
        <v>1111956.8037359854</v>
      </c>
      <c r="O3057" s="537">
        <v>1130695.1830533778</v>
      </c>
    </row>
    <row r="3058" spans="1:15">
      <c r="A3058" s="227">
        <v>3055</v>
      </c>
      <c r="B3058" s="530">
        <v>1058111.7063673958</v>
      </c>
      <c r="C3058" s="530">
        <v>1074256.7912574259</v>
      </c>
      <c r="D3058" s="531">
        <v>1109894.2679655191</v>
      </c>
      <c r="J3058" s="659">
        <v>1070523.9615980848</v>
      </c>
      <c r="K3058" s="296"/>
      <c r="L3058" s="296"/>
      <c r="M3058" s="536">
        <v>1049057.9416972378</v>
      </c>
      <c r="N3058" s="530">
        <v>1086772.5261849719</v>
      </c>
      <c r="O3058" s="537">
        <v>1120396.8573684599</v>
      </c>
    </row>
    <row r="3059" spans="1:15">
      <c r="A3059" s="227">
        <v>3056</v>
      </c>
      <c r="B3059" s="530">
        <v>1046727.2962619738</v>
      </c>
      <c r="C3059" s="530">
        <v>1090074.2665809172</v>
      </c>
      <c r="D3059" s="531">
        <v>1102882.7249939593</v>
      </c>
      <c r="J3059" s="659">
        <v>1029153.1246807891</v>
      </c>
      <c r="K3059" s="296"/>
      <c r="L3059" s="296"/>
      <c r="M3059" s="536">
        <v>1024951.8431585529</v>
      </c>
      <c r="N3059" s="530">
        <v>1102590.0015084632</v>
      </c>
      <c r="O3059" s="537">
        <v>1113385.3143969001</v>
      </c>
    </row>
    <row r="3060" spans="1:15">
      <c r="A3060" s="227">
        <v>3057</v>
      </c>
      <c r="B3060" s="530">
        <v>1033069.8964401685</v>
      </c>
      <c r="C3060" s="530">
        <v>1060153.4644260313</v>
      </c>
      <c r="D3060" s="531">
        <v>1118846.7325368749</v>
      </c>
      <c r="J3060" s="659">
        <v>1015495.7248589838</v>
      </c>
      <c r="K3060" s="296"/>
      <c r="L3060" s="296"/>
      <c r="M3060" s="536">
        <v>1032401.0019749919</v>
      </c>
      <c r="N3060" s="530">
        <v>1072669.1993535773</v>
      </c>
      <c r="O3060" s="537">
        <v>1129349.3219398158</v>
      </c>
    </row>
    <row r="3061" spans="1:15">
      <c r="A3061" s="227">
        <v>3058</v>
      </c>
      <c r="B3061" s="530">
        <v>1051193.8235393416</v>
      </c>
      <c r="C3061" s="530">
        <v>1073170.2307534243</v>
      </c>
      <c r="D3061" s="531">
        <v>1105660.3489212438</v>
      </c>
      <c r="J3061" s="659">
        <v>1033619.6519581568</v>
      </c>
      <c r="K3061" s="296"/>
      <c r="L3061" s="296"/>
      <c r="M3061" s="536">
        <v>1041483.0116129447</v>
      </c>
      <c r="N3061" s="530">
        <v>1085685.9656809703</v>
      </c>
      <c r="O3061" s="537">
        <v>1116162.9383241846</v>
      </c>
    </row>
    <row r="3062" spans="1:15">
      <c r="A3062" s="227">
        <v>3059</v>
      </c>
      <c r="B3062" s="530">
        <v>1060251.5817381747</v>
      </c>
      <c r="C3062" s="530">
        <v>1057974.4771693228</v>
      </c>
      <c r="D3062" s="531">
        <v>1087429.0267771098</v>
      </c>
      <c r="J3062" s="659">
        <v>1042677.4101569899</v>
      </c>
      <c r="K3062" s="296"/>
      <c r="L3062" s="296"/>
      <c r="M3062" s="536">
        <v>1054574.5169143514</v>
      </c>
      <c r="N3062" s="530">
        <v>1070490.2120968688</v>
      </c>
      <c r="O3062" s="537">
        <v>1097931.6161800507</v>
      </c>
    </row>
    <row r="3063" spans="1:15">
      <c r="A3063" s="227">
        <v>3060</v>
      </c>
      <c r="B3063" s="530">
        <v>1065140.9040288068</v>
      </c>
      <c r="C3063" s="530">
        <v>1111030.8370222319</v>
      </c>
      <c r="D3063" s="531">
        <v>1128878.7974819168</v>
      </c>
      <c r="J3063" s="659">
        <v>1047566.7324476221</v>
      </c>
      <c r="K3063" s="296"/>
      <c r="L3063" s="296"/>
      <c r="M3063" s="536">
        <v>1023060.2984063285</v>
      </c>
      <c r="N3063" s="530">
        <v>1123546.5719497779</v>
      </c>
      <c r="O3063" s="537">
        <v>1139381.3868848577</v>
      </c>
    </row>
    <row r="3064" spans="1:15">
      <c r="A3064" s="227">
        <v>3061</v>
      </c>
      <c r="B3064" s="530">
        <v>1053496.0713655476</v>
      </c>
      <c r="C3064" s="530">
        <v>1069140.7947692019</v>
      </c>
      <c r="D3064" s="531">
        <v>1117801.0769141342</v>
      </c>
      <c r="J3064" s="659">
        <v>1035921.8997843629</v>
      </c>
      <c r="K3064" s="296"/>
      <c r="L3064" s="296"/>
      <c r="M3064" s="536">
        <v>1062772.9500195703</v>
      </c>
      <c r="N3064" s="530">
        <v>1081656.5296967479</v>
      </c>
      <c r="O3064" s="537">
        <v>1128303.666317075</v>
      </c>
    </row>
    <row r="3065" spans="1:15">
      <c r="A3065" s="227">
        <v>3062</v>
      </c>
      <c r="B3065" s="530">
        <v>1058111.7063673958</v>
      </c>
      <c r="C3065" s="530">
        <v>1067839.584749945</v>
      </c>
      <c r="D3065" s="531">
        <v>1117968.0742141886</v>
      </c>
      <c r="J3065" s="659">
        <v>1072644.2456246112</v>
      </c>
      <c r="K3065" s="296"/>
      <c r="L3065" s="296"/>
      <c r="M3065" s="536">
        <v>1038262.7383608774</v>
      </c>
      <c r="N3065" s="530">
        <v>1080355.319677491</v>
      </c>
      <c r="O3065" s="537">
        <v>1128470.6636171294</v>
      </c>
    </row>
    <row r="3066" spans="1:15">
      <c r="A3066" s="227">
        <v>3063</v>
      </c>
      <c r="B3066" s="530">
        <v>1057749.5609931163</v>
      </c>
      <c r="C3066" s="530">
        <v>1062451.1096898348</v>
      </c>
      <c r="D3066" s="531">
        <v>1111136.2516872643</v>
      </c>
      <c r="J3066" s="659">
        <v>1040175.3894119316</v>
      </c>
      <c r="K3066" s="296"/>
      <c r="L3066" s="296"/>
      <c r="M3066" s="536">
        <v>1039413.6260743066</v>
      </c>
      <c r="N3066" s="530">
        <v>1074966.8446173808</v>
      </c>
      <c r="O3066" s="537">
        <v>1121638.8410902051</v>
      </c>
    </row>
    <row r="3067" spans="1:15">
      <c r="A3067" s="227">
        <v>3064</v>
      </c>
      <c r="B3067" s="530">
        <v>1062885.1795637275</v>
      </c>
      <c r="C3067" s="530">
        <v>1049921.6150886423</v>
      </c>
      <c r="D3067" s="531">
        <v>1123278.9330080512</v>
      </c>
      <c r="J3067" s="659">
        <v>1045311.0079825427</v>
      </c>
      <c r="K3067" s="296"/>
      <c r="L3067" s="296"/>
      <c r="M3067" s="536">
        <v>1066440.3680241271</v>
      </c>
      <c r="N3067" s="530">
        <v>1062437.3500161883</v>
      </c>
      <c r="O3067" s="537">
        <v>1133781.5224109921</v>
      </c>
    </row>
    <row r="3068" spans="1:15">
      <c r="A3068" s="227">
        <v>3065</v>
      </c>
      <c r="B3068" s="530">
        <v>1063571.4360282351</v>
      </c>
      <c r="C3068" s="530">
        <v>1045913.7224960562</v>
      </c>
      <c r="D3068" s="531">
        <v>1098156.6580676083</v>
      </c>
      <c r="J3068" s="659">
        <v>1045997.2644470504</v>
      </c>
      <c r="K3068" s="296"/>
      <c r="L3068" s="296"/>
      <c r="M3068" s="536">
        <v>1053811.4009083053</v>
      </c>
      <c r="N3068" s="530">
        <v>1058429.4574236022</v>
      </c>
      <c r="O3068" s="537">
        <v>1108659.2474705491</v>
      </c>
    </row>
    <row r="3069" spans="1:15">
      <c r="A3069" s="227">
        <v>3066</v>
      </c>
      <c r="B3069" s="530">
        <v>1054626.7160470136</v>
      </c>
      <c r="C3069" s="530">
        <v>1081531.3778892048</v>
      </c>
      <c r="D3069" s="531">
        <v>1116138.8158351015</v>
      </c>
      <c r="J3069" s="659">
        <v>1037052.5444658289</v>
      </c>
      <c r="K3069" s="296"/>
      <c r="L3069" s="296"/>
      <c r="M3069" s="536">
        <v>1059249.8701416913</v>
      </c>
      <c r="N3069" s="530">
        <v>1094047.1128167508</v>
      </c>
      <c r="O3069" s="537">
        <v>1126641.4052380424</v>
      </c>
    </row>
    <row r="3070" spans="1:15">
      <c r="A3070" s="227">
        <v>3067</v>
      </c>
      <c r="B3070" s="530">
        <v>1068741.5954239143</v>
      </c>
      <c r="C3070" s="530">
        <v>1051348.5348446907</v>
      </c>
      <c r="D3070" s="531">
        <v>1107643.8644891263</v>
      </c>
      <c r="J3070" s="659">
        <v>1051167.4238427295</v>
      </c>
      <c r="K3070" s="296"/>
      <c r="L3070" s="296"/>
      <c r="M3070" s="536">
        <v>1033798.3080363207</v>
      </c>
      <c r="N3070" s="530">
        <v>1063864.2697722367</v>
      </c>
      <c r="O3070" s="537">
        <v>1118146.4538920671</v>
      </c>
    </row>
    <row r="3071" spans="1:15">
      <c r="A3071" s="227">
        <v>3068</v>
      </c>
      <c r="B3071" s="530">
        <v>1074690.7658638149</v>
      </c>
      <c r="C3071" s="530">
        <v>1079484.5790298863</v>
      </c>
      <c r="D3071" s="531">
        <v>1125708.9307117204</v>
      </c>
      <c r="J3071" s="659">
        <v>1057116.5942826301</v>
      </c>
      <c r="K3071" s="296"/>
      <c r="L3071" s="296"/>
      <c r="M3071" s="536">
        <v>1020547.5106426211</v>
      </c>
      <c r="N3071" s="530">
        <v>1092000.3139574323</v>
      </c>
      <c r="O3071" s="537">
        <v>1136211.5201146612</v>
      </c>
    </row>
    <row r="3072" spans="1:15">
      <c r="A3072" s="227">
        <v>3069</v>
      </c>
      <c r="B3072" s="530">
        <v>1075244.8925826515</v>
      </c>
      <c r="C3072" s="530">
        <v>1075936.1791700707</v>
      </c>
      <c r="D3072" s="531">
        <v>1096415.3442146941</v>
      </c>
      <c r="J3072" s="659">
        <v>1057670.7210014667</v>
      </c>
      <c r="K3072" s="296"/>
      <c r="L3072" s="296"/>
      <c r="M3072" s="536">
        <v>1058608.362364532</v>
      </c>
      <c r="N3072" s="530">
        <v>1088451.9140976167</v>
      </c>
      <c r="O3072" s="537">
        <v>1106917.9336176349</v>
      </c>
    </row>
    <row r="3073" spans="1:15">
      <c r="A3073" s="227">
        <v>3070</v>
      </c>
      <c r="B3073" s="530">
        <v>1061871.3837502</v>
      </c>
      <c r="C3073" s="530">
        <v>1075836.1741462015</v>
      </c>
      <c r="D3073" s="531">
        <v>1104473.5029392545</v>
      </c>
      <c r="J3073" s="659">
        <v>1044297.2121690153</v>
      </c>
      <c r="K3073" s="296"/>
      <c r="L3073" s="296"/>
      <c r="M3073" s="536">
        <v>1041983.9403014316</v>
      </c>
      <c r="N3073" s="530">
        <v>1088351.9090737475</v>
      </c>
      <c r="O3073" s="537">
        <v>1114976.0923421953</v>
      </c>
    </row>
    <row r="3074" spans="1:15">
      <c r="A3074" s="227">
        <v>3071</v>
      </c>
      <c r="B3074" s="530">
        <v>1060039.6257527971</v>
      </c>
      <c r="C3074" s="530">
        <v>1053517.5910141934</v>
      </c>
      <c r="D3074" s="531">
        <v>1108512.0165009603</v>
      </c>
      <c r="J3074" s="659">
        <v>1042465.4541716124</v>
      </c>
      <c r="K3074" s="296"/>
      <c r="L3074" s="296"/>
      <c r="M3074" s="536">
        <v>1052866.8346956952</v>
      </c>
      <c r="N3074" s="530">
        <v>1066033.3259417394</v>
      </c>
      <c r="O3074" s="537">
        <v>1119014.6059039012</v>
      </c>
    </row>
    <row r="3075" spans="1:15">
      <c r="A3075" s="227">
        <v>3072</v>
      </c>
      <c r="B3075" s="530">
        <v>1053627.7301563167</v>
      </c>
      <c r="C3075" s="530">
        <v>1073772.3136317048</v>
      </c>
      <c r="D3075" s="531">
        <v>1099073.9714099765</v>
      </c>
      <c r="J3075" s="659">
        <v>1036053.5585751319</v>
      </c>
      <c r="K3075" s="296"/>
      <c r="L3075" s="296"/>
      <c r="M3075" s="536">
        <v>1044141.9482686548</v>
      </c>
      <c r="N3075" s="530">
        <v>1086288.0485592508</v>
      </c>
      <c r="O3075" s="537">
        <v>1109576.5608129173</v>
      </c>
    </row>
    <row r="3076" spans="1:15">
      <c r="A3076" s="227">
        <v>3073</v>
      </c>
      <c r="B3076" s="530">
        <v>1054555.5443281569</v>
      </c>
      <c r="C3076" s="530">
        <v>1091288.6333423569</v>
      </c>
      <c r="D3076" s="531">
        <v>1112706.4283421373</v>
      </c>
      <c r="J3076" s="659">
        <v>1036981.3727469721</v>
      </c>
      <c r="K3076" s="296"/>
      <c r="L3076" s="296"/>
      <c r="M3076" s="536">
        <v>1040048.9243859653</v>
      </c>
      <c r="N3076" s="530">
        <v>1103804.3682699029</v>
      </c>
      <c r="O3076" s="537">
        <v>1123209.0177450781</v>
      </c>
    </row>
    <row r="3077" spans="1:15">
      <c r="A3077" s="227">
        <v>3074</v>
      </c>
      <c r="B3077" s="530">
        <v>1063792.5196521194</v>
      </c>
      <c r="C3077" s="530">
        <v>1071548.9829088661</v>
      </c>
      <c r="D3077" s="531">
        <v>1094941.5339011839</v>
      </c>
      <c r="J3077" s="659">
        <v>1046218.3480709346</v>
      </c>
      <c r="K3077" s="296"/>
      <c r="L3077" s="296"/>
      <c r="M3077" s="536">
        <v>1057472.9196814361</v>
      </c>
      <c r="N3077" s="530">
        <v>1084064.7178364121</v>
      </c>
      <c r="O3077" s="537">
        <v>1105444.1233041247</v>
      </c>
    </row>
    <row r="3078" spans="1:15">
      <c r="A3078" s="227">
        <v>3075</v>
      </c>
      <c r="B3078" s="530">
        <v>1061777.8404127981</v>
      </c>
      <c r="C3078" s="530">
        <v>1090265.8295544658</v>
      </c>
      <c r="D3078" s="531">
        <v>1125419.6514657557</v>
      </c>
      <c r="J3078" s="659">
        <v>1044203.6688316134</v>
      </c>
      <c r="K3078" s="296"/>
      <c r="L3078" s="296"/>
      <c r="M3078" s="536">
        <v>1055755.412002648</v>
      </c>
      <c r="N3078" s="530">
        <v>1102781.5644820118</v>
      </c>
      <c r="O3078" s="537">
        <v>1135922.2408686965</v>
      </c>
    </row>
    <row r="3079" spans="1:15">
      <c r="A3079" s="227">
        <v>3076</v>
      </c>
      <c r="B3079" s="530">
        <v>1067900.5722695626</v>
      </c>
      <c r="C3079" s="530">
        <v>1069525.6408041546</v>
      </c>
      <c r="D3079" s="531">
        <v>1102867.0174860933</v>
      </c>
      <c r="J3079" s="659">
        <v>1050326.4006883779</v>
      </c>
      <c r="K3079" s="296"/>
      <c r="L3079" s="296"/>
      <c r="M3079" s="536">
        <v>1058613.4398853891</v>
      </c>
      <c r="N3079" s="530">
        <v>1082041.3757317006</v>
      </c>
      <c r="O3079" s="537">
        <v>1113369.6068890342</v>
      </c>
    </row>
    <row r="3080" spans="1:15">
      <c r="A3080" s="227">
        <v>3077</v>
      </c>
      <c r="B3080" s="530">
        <v>1046314.2543557114</v>
      </c>
      <c r="C3080" s="530">
        <v>1073117.4437742764</v>
      </c>
      <c r="D3080" s="531">
        <v>1123942.6025867022</v>
      </c>
      <c r="J3080" s="659">
        <v>1028740.0827745267</v>
      </c>
      <c r="K3080" s="296"/>
      <c r="L3080" s="296"/>
      <c r="M3080" s="536">
        <v>1049961.0448691198</v>
      </c>
      <c r="N3080" s="530">
        <v>1085633.1787018224</v>
      </c>
      <c r="O3080" s="537">
        <v>1134445.191989643</v>
      </c>
    </row>
    <row r="3081" spans="1:15">
      <c r="A3081" s="227">
        <v>3078</v>
      </c>
      <c r="B3081" s="530">
        <v>1049997.8379572844</v>
      </c>
      <c r="C3081" s="530">
        <v>1064869.3665653146</v>
      </c>
      <c r="D3081" s="531">
        <v>1079410.2756515434</v>
      </c>
      <c r="J3081" s="659">
        <v>1032423.6663760998</v>
      </c>
      <c r="K3081" s="296"/>
      <c r="L3081" s="296"/>
      <c r="M3081" s="536">
        <v>1040595.3309460899</v>
      </c>
      <c r="N3081" s="530">
        <v>1077385.1014928606</v>
      </c>
      <c r="O3081" s="537">
        <v>1089912.8650544842</v>
      </c>
    </row>
    <row r="3082" spans="1:15">
      <c r="A3082" s="227">
        <v>3079</v>
      </c>
      <c r="B3082" s="530">
        <v>1049438.3861043165</v>
      </c>
      <c r="C3082" s="530">
        <v>1072997.0475254273</v>
      </c>
      <c r="D3082" s="531">
        <v>1125173.496607359</v>
      </c>
      <c r="J3082" s="659">
        <v>1031864.2145231318</v>
      </c>
      <c r="K3082" s="296"/>
      <c r="L3082" s="296"/>
      <c r="M3082" s="536">
        <v>1045258.4687150618</v>
      </c>
      <c r="N3082" s="530">
        <v>1085512.7824529733</v>
      </c>
      <c r="O3082" s="537">
        <v>1135676.0860102999</v>
      </c>
    </row>
    <row r="3083" spans="1:15">
      <c r="A3083" s="227">
        <v>3080</v>
      </c>
      <c r="B3083" s="530">
        <v>1039492.8568177434</v>
      </c>
      <c r="C3083" s="530">
        <v>1072112.5716135949</v>
      </c>
      <c r="D3083" s="531">
        <v>1100231.3137669347</v>
      </c>
      <c r="J3083" s="659">
        <v>1021918.6852365587</v>
      </c>
      <c r="K3083" s="296"/>
      <c r="L3083" s="296"/>
      <c r="M3083" s="536">
        <v>1043147.5423103428</v>
      </c>
      <c r="N3083" s="530">
        <v>1084628.3065411409</v>
      </c>
      <c r="O3083" s="537">
        <v>1110733.9031698755</v>
      </c>
    </row>
    <row r="3084" spans="1:15">
      <c r="A3084" s="227">
        <v>3081</v>
      </c>
      <c r="B3084" s="530">
        <v>1056168.5641445571</v>
      </c>
      <c r="C3084" s="530">
        <v>1053906.2026114787</v>
      </c>
      <c r="D3084" s="531">
        <v>1096875.8733826559</v>
      </c>
      <c r="J3084" s="659">
        <v>1038594.3925633724</v>
      </c>
      <c r="K3084" s="296"/>
      <c r="L3084" s="296"/>
      <c r="M3084" s="536">
        <v>1042629.5843135956</v>
      </c>
      <c r="N3084" s="530">
        <v>1066421.9375390247</v>
      </c>
      <c r="O3084" s="537">
        <v>1107378.4627855967</v>
      </c>
    </row>
    <row r="3085" spans="1:15">
      <c r="A3085" s="227">
        <v>3082</v>
      </c>
      <c r="B3085" s="530">
        <v>1045084.0481034289</v>
      </c>
      <c r="C3085" s="530">
        <v>1078555.8488206987</v>
      </c>
      <c r="D3085" s="531">
        <v>1101042.5141110609</v>
      </c>
      <c r="J3085" s="659">
        <v>1027509.8765222442</v>
      </c>
      <c r="K3085" s="296"/>
      <c r="L3085" s="296"/>
      <c r="M3085" s="536">
        <v>1035770.5879543592</v>
      </c>
      <c r="N3085" s="530">
        <v>1091071.5837482447</v>
      </c>
      <c r="O3085" s="537">
        <v>1111545.1035140017</v>
      </c>
    </row>
    <row r="3086" spans="1:15">
      <c r="A3086" s="227">
        <v>3083</v>
      </c>
      <c r="B3086" s="530">
        <v>1067061.0473718834</v>
      </c>
      <c r="C3086" s="530">
        <v>1080863.4025964111</v>
      </c>
      <c r="D3086" s="531">
        <v>1110279.598448646</v>
      </c>
      <c r="J3086" s="659">
        <v>1049486.8757906987</v>
      </c>
      <c r="K3086" s="296"/>
      <c r="L3086" s="296"/>
      <c r="M3086" s="536">
        <v>1042520.0396728204</v>
      </c>
      <c r="N3086" s="530">
        <v>1093379.1375239571</v>
      </c>
      <c r="O3086" s="537">
        <v>1120782.1878515868</v>
      </c>
    </row>
    <row r="3087" spans="1:15">
      <c r="A3087" s="227">
        <v>3084</v>
      </c>
      <c r="B3087" s="530">
        <v>1071419.7799131391</v>
      </c>
      <c r="C3087" s="530">
        <v>1055016.9841323325</v>
      </c>
      <c r="D3087" s="531">
        <v>1099019.6977578322</v>
      </c>
      <c r="J3087" s="659">
        <v>1053845.6083319543</v>
      </c>
      <c r="K3087" s="296"/>
      <c r="L3087" s="296"/>
      <c r="M3087" s="536">
        <v>1042389.8683504805</v>
      </c>
      <c r="N3087" s="530">
        <v>1067532.7190598785</v>
      </c>
      <c r="O3087" s="537">
        <v>1109522.2871607731</v>
      </c>
    </row>
    <row r="3088" spans="1:15">
      <c r="A3088" s="227">
        <v>3085</v>
      </c>
      <c r="B3088" s="530">
        <v>1063883.2155699672</v>
      </c>
      <c r="C3088" s="530">
        <v>1073792.6103231362</v>
      </c>
      <c r="D3088" s="531">
        <v>1104281.7262875955</v>
      </c>
      <c r="J3088" s="659">
        <v>1046309.0439887824</v>
      </c>
      <c r="K3088" s="296"/>
      <c r="L3088" s="296"/>
      <c r="M3088" s="536">
        <v>1041565.3886217367</v>
      </c>
      <c r="N3088" s="530">
        <v>1086308.3452506822</v>
      </c>
      <c r="O3088" s="537">
        <v>1114784.3156905363</v>
      </c>
    </row>
    <row r="3089" spans="1:15">
      <c r="A3089" s="227">
        <v>3086</v>
      </c>
      <c r="B3089" s="530">
        <v>1058111.7063673958</v>
      </c>
      <c r="C3089" s="530">
        <v>1074904.0175408951</v>
      </c>
      <c r="D3089" s="531">
        <v>1105119.1477349862</v>
      </c>
      <c r="J3089" s="659">
        <v>1065666.3348890538</v>
      </c>
      <c r="K3089" s="296"/>
      <c r="L3089" s="296"/>
      <c r="M3089" s="536">
        <v>1037013.8435033095</v>
      </c>
      <c r="N3089" s="530">
        <v>1087419.7524684411</v>
      </c>
      <c r="O3089" s="537">
        <v>1115621.737137927</v>
      </c>
    </row>
    <row r="3090" spans="1:15">
      <c r="A3090" s="227">
        <v>3087</v>
      </c>
      <c r="B3090" s="530">
        <v>1042349.9129689148</v>
      </c>
      <c r="C3090" s="530">
        <v>1080309.5747861245</v>
      </c>
      <c r="D3090" s="531">
        <v>1103705.8837647063</v>
      </c>
      <c r="J3090" s="659">
        <v>1024775.7413877301</v>
      </c>
      <c r="K3090" s="296"/>
      <c r="L3090" s="296"/>
      <c r="M3090" s="536">
        <v>1047361.1273442502</v>
      </c>
      <c r="N3090" s="530">
        <v>1092825.3097136705</v>
      </c>
      <c r="O3090" s="537">
        <v>1114208.4731676471</v>
      </c>
    </row>
    <row r="3091" spans="1:15">
      <c r="A3091" s="227">
        <v>3088</v>
      </c>
      <c r="B3091" s="530">
        <v>1059342.9689284239</v>
      </c>
      <c r="C3091" s="530">
        <v>1070295.4659710352</v>
      </c>
      <c r="D3091" s="531">
        <v>1121963.2616787211</v>
      </c>
      <c r="J3091" s="659">
        <v>1041768.7973472392</v>
      </c>
      <c r="K3091" s="296"/>
      <c r="L3091" s="296"/>
      <c r="M3091" s="536">
        <v>1037090.3406593436</v>
      </c>
      <c r="N3091" s="530">
        <v>1082811.2008985812</v>
      </c>
      <c r="O3091" s="537">
        <v>1132465.8510816619</v>
      </c>
    </row>
    <row r="3092" spans="1:15">
      <c r="A3092" s="227">
        <v>3089</v>
      </c>
      <c r="B3092" s="530">
        <v>1055774.2573863617</v>
      </c>
      <c r="C3092" s="530">
        <v>1073521.4913055322</v>
      </c>
      <c r="D3092" s="531">
        <v>1107585.1114404071</v>
      </c>
      <c r="J3092" s="659">
        <v>1038200.085805177</v>
      </c>
      <c r="K3092" s="296"/>
      <c r="L3092" s="296"/>
      <c r="M3092" s="536">
        <v>1038174.3560953316</v>
      </c>
      <c r="N3092" s="530">
        <v>1086037.2262330782</v>
      </c>
      <c r="O3092" s="537">
        <v>1118087.7008433479</v>
      </c>
    </row>
    <row r="3093" spans="1:15">
      <c r="A3093" s="227">
        <v>3090</v>
      </c>
      <c r="B3093" s="530">
        <v>1077975.8353791565</v>
      </c>
      <c r="C3093" s="530">
        <v>1064524.6816474311</v>
      </c>
      <c r="D3093" s="531">
        <v>1111673.8730210145</v>
      </c>
      <c r="J3093" s="659">
        <v>1060401.6637979718</v>
      </c>
      <c r="K3093" s="296"/>
      <c r="L3093" s="296"/>
      <c r="M3093" s="536">
        <v>1024727.8390252172</v>
      </c>
      <c r="N3093" s="530">
        <v>1077040.4165749771</v>
      </c>
      <c r="O3093" s="537">
        <v>1122176.4624239553</v>
      </c>
    </row>
    <row r="3094" spans="1:15">
      <c r="A3094" s="227">
        <v>3091</v>
      </c>
      <c r="B3094" s="530">
        <v>1053156.2090867218</v>
      </c>
      <c r="C3094" s="530">
        <v>1064382.2666276526</v>
      </c>
      <c r="D3094" s="531">
        <v>1094077.2855435757</v>
      </c>
      <c r="J3094" s="659">
        <v>1035582.037505537</v>
      </c>
      <c r="K3094" s="296"/>
      <c r="L3094" s="296"/>
      <c r="M3094" s="536">
        <v>1035041.4492922792</v>
      </c>
      <c r="N3094" s="530">
        <v>1076898.0015551986</v>
      </c>
      <c r="O3094" s="537">
        <v>1104579.8749465165</v>
      </c>
    </row>
    <row r="3095" spans="1:15">
      <c r="A3095" s="227">
        <v>3092</v>
      </c>
      <c r="B3095" s="530">
        <v>1050899.2256832286</v>
      </c>
      <c r="C3095" s="530">
        <v>1053143.6405076841</v>
      </c>
      <c r="D3095" s="531">
        <v>1119940.2471173068</v>
      </c>
      <c r="J3095" s="659">
        <v>1033325.0541020439</v>
      </c>
      <c r="K3095" s="296"/>
      <c r="L3095" s="296"/>
      <c r="M3095" s="536">
        <v>1038157.9962225391</v>
      </c>
      <c r="N3095" s="530">
        <v>1065659.3754352301</v>
      </c>
      <c r="O3095" s="537">
        <v>1130442.8365202476</v>
      </c>
    </row>
    <row r="3096" spans="1:15">
      <c r="A3096" s="227">
        <v>3093</v>
      </c>
      <c r="B3096" s="530">
        <v>1048815.2801586017</v>
      </c>
      <c r="C3096" s="530">
        <v>1069222.4807939974</v>
      </c>
      <c r="D3096" s="531">
        <v>1132191.0715631247</v>
      </c>
      <c r="J3096" s="659">
        <v>1031241.1085774171</v>
      </c>
      <c r="K3096" s="296"/>
      <c r="L3096" s="296"/>
      <c r="M3096" s="536">
        <v>1038259.9572511076</v>
      </c>
      <c r="N3096" s="530">
        <v>1081738.2157215434</v>
      </c>
      <c r="O3096" s="537">
        <v>1142693.6609660655</v>
      </c>
    </row>
    <row r="3097" spans="1:15">
      <c r="A3097" s="227">
        <v>3094</v>
      </c>
      <c r="B3097" s="530">
        <v>1074060.8654503729</v>
      </c>
      <c r="C3097" s="530">
        <v>1081511.5287536115</v>
      </c>
      <c r="D3097" s="531">
        <v>1093068.9860279816</v>
      </c>
      <c r="J3097" s="659">
        <v>1056486.6938691882</v>
      </c>
      <c r="K3097" s="296"/>
      <c r="L3097" s="296"/>
      <c r="M3097" s="536">
        <v>1042141.117038404</v>
      </c>
      <c r="N3097" s="530">
        <v>1094027.2636811575</v>
      </c>
      <c r="O3097" s="537">
        <v>1103571.5754309224</v>
      </c>
    </row>
    <row r="3098" spans="1:15">
      <c r="A3098" s="227">
        <v>3095</v>
      </c>
      <c r="B3098" s="530">
        <v>1052216.6320000447</v>
      </c>
      <c r="C3098" s="530">
        <v>1061983.6776486672</v>
      </c>
      <c r="D3098" s="531">
        <v>1109754.4114282029</v>
      </c>
      <c r="J3098" s="659">
        <v>1034642.46041886</v>
      </c>
      <c r="K3098" s="296"/>
      <c r="L3098" s="296"/>
      <c r="M3098" s="536">
        <v>1067547.0198937275</v>
      </c>
      <c r="N3098" s="530">
        <v>1074499.4125762132</v>
      </c>
      <c r="O3098" s="537">
        <v>1120257.0008311437</v>
      </c>
    </row>
    <row r="3099" spans="1:15">
      <c r="A3099" s="227">
        <v>3096</v>
      </c>
      <c r="B3099" s="530">
        <v>1070608.5660266534</v>
      </c>
      <c r="C3099" s="530">
        <v>1084940.7191404544</v>
      </c>
      <c r="D3099" s="531">
        <v>1104413.4890713228</v>
      </c>
      <c r="J3099" s="659">
        <v>1053034.3944454687</v>
      </c>
      <c r="K3099" s="296"/>
      <c r="L3099" s="296"/>
      <c r="M3099" s="536">
        <v>1030836.0796678157</v>
      </c>
      <c r="N3099" s="530">
        <v>1097456.4540680004</v>
      </c>
      <c r="O3099" s="537">
        <v>1114916.0784742637</v>
      </c>
    </row>
    <row r="3100" spans="1:15">
      <c r="A3100" s="227">
        <v>3097</v>
      </c>
      <c r="B3100" s="530">
        <v>1062713.4839775551</v>
      </c>
      <c r="C3100" s="530">
        <v>1055518.2242863332</v>
      </c>
      <c r="D3100" s="531">
        <v>1086618.8424494849</v>
      </c>
      <c r="J3100" s="659">
        <v>1045139.3123963703</v>
      </c>
      <c r="K3100" s="296"/>
      <c r="L3100" s="296"/>
      <c r="M3100" s="536">
        <v>1044153.2851610224</v>
      </c>
      <c r="N3100" s="530">
        <v>1068033.9592138792</v>
      </c>
      <c r="O3100" s="537">
        <v>1097121.4318524257</v>
      </c>
    </row>
    <row r="3101" spans="1:15">
      <c r="A3101" s="227">
        <v>3098</v>
      </c>
      <c r="B3101" s="530">
        <v>1044204.3226915384</v>
      </c>
      <c r="C3101" s="530">
        <v>1078118.518310735</v>
      </c>
      <c r="D3101" s="531">
        <v>1091891.8073065572</v>
      </c>
      <c r="J3101" s="659">
        <v>1026630.1511103536</v>
      </c>
      <c r="K3101" s="296"/>
      <c r="L3101" s="296"/>
      <c r="M3101" s="536">
        <v>1055727.4044891619</v>
      </c>
      <c r="N3101" s="530">
        <v>1090634.253238281</v>
      </c>
      <c r="O3101" s="537">
        <v>1102394.396709498</v>
      </c>
    </row>
    <row r="3102" spans="1:15">
      <c r="A3102" s="227">
        <v>3099</v>
      </c>
      <c r="B3102" s="530">
        <v>1049035.6672756607</v>
      </c>
      <c r="C3102" s="530">
        <v>1056269.0033774425</v>
      </c>
      <c r="D3102" s="531">
        <v>1112475.0427836517</v>
      </c>
      <c r="J3102" s="659">
        <v>1031461.4956944761</v>
      </c>
      <c r="K3102" s="296"/>
      <c r="L3102" s="296"/>
      <c r="M3102" s="536">
        <v>1061766.989488876</v>
      </c>
      <c r="N3102" s="530">
        <v>1068784.7383049885</v>
      </c>
      <c r="O3102" s="537">
        <v>1122977.6321865926</v>
      </c>
    </row>
    <row r="3103" spans="1:15">
      <c r="A3103" s="227">
        <v>3100</v>
      </c>
      <c r="B3103" s="530">
        <v>1056592.7650284397</v>
      </c>
      <c r="C3103" s="530">
        <v>1059481.0482247339</v>
      </c>
      <c r="D3103" s="531">
        <v>1100030.9106112616</v>
      </c>
      <c r="J3103" s="659">
        <v>1039018.593447255</v>
      </c>
      <c r="K3103" s="296"/>
      <c r="L3103" s="296"/>
      <c r="M3103" s="536">
        <v>1064151.4989806968</v>
      </c>
      <c r="N3103" s="530">
        <v>1071996.7831522799</v>
      </c>
      <c r="O3103" s="537">
        <v>1110533.5000142024</v>
      </c>
    </row>
    <row r="3104" spans="1:15">
      <c r="A3104" s="227">
        <v>3101</v>
      </c>
      <c r="B3104" s="530">
        <v>1067829.1150135621</v>
      </c>
      <c r="C3104" s="530">
        <v>1091505.3115426244</v>
      </c>
      <c r="D3104" s="531">
        <v>1110852.749162046</v>
      </c>
      <c r="J3104" s="659">
        <v>1050254.9434323774</v>
      </c>
      <c r="K3104" s="296"/>
      <c r="L3104" s="296"/>
      <c r="M3104" s="536">
        <v>1061145.0495546428</v>
      </c>
      <c r="N3104" s="530">
        <v>1104021.0464701704</v>
      </c>
      <c r="O3104" s="537">
        <v>1121355.3385649868</v>
      </c>
    </row>
    <row r="3105" spans="1:15">
      <c r="A3105" s="227">
        <v>3102</v>
      </c>
      <c r="B3105" s="530">
        <v>1054720.6141146549</v>
      </c>
      <c r="C3105" s="530">
        <v>1086933.8731395272</v>
      </c>
      <c r="D3105" s="531">
        <v>1101579.9042568428</v>
      </c>
      <c r="J3105" s="659">
        <v>1037146.4425334702</v>
      </c>
      <c r="K3105" s="296"/>
      <c r="L3105" s="296"/>
      <c r="M3105" s="536">
        <v>1041832.8407971327</v>
      </c>
      <c r="N3105" s="530">
        <v>1099449.6080670732</v>
      </c>
      <c r="O3105" s="537">
        <v>1112082.4936597836</v>
      </c>
    </row>
    <row r="3106" spans="1:15">
      <c r="A3106" s="227">
        <v>3103</v>
      </c>
      <c r="B3106" s="530">
        <v>1057541.7705470719</v>
      </c>
      <c r="C3106" s="530">
        <v>1070726.6732491951</v>
      </c>
      <c r="D3106" s="531">
        <v>1108894.4374231468</v>
      </c>
      <c r="J3106" s="659">
        <v>1039967.5989658872</v>
      </c>
      <c r="K3106" s="296"/>
      <c r="L3106" s="296"/>
      <c r="M3106" s="536">
        <v>1042331.8167635999</v>
      </c>
      <c r="N3106" s="530">
        <v>1083242.4081767411</v>
      </c>
      <c r="O3106" s="537">
        <v>1119397.0268260876</v>
      </c>
    </row>
    <row r="3107" spans="1:15">
      <c r="A3107" s="227">
        <v>3104</v>
      </c>
      <c r="B3107" s="530">
        <v>1061785.4573274793</v>
      </c>
      <c r="C3107" s="530">
        <v>1065376.8653208113</v>
      </c>
      <c r="D3107" s="531">
        <v>1128874.1272907949</v>
      </c>
      <c r="J3107" s="659">
        <v>1044211.2857462945</v>
      </c>
      <c r="K3107" s="296"/>
      <c r="L3107" s="296"/>
      <c r="M3107" s="536">
        <v>1060774.4294183231</v>
      </c>
      <c r="N3107" s="530">
        <v>1077892.6002483573</v>
      </c>
      <c r="O3107" s="537">
        <v>1139376.7166937357</v>
      </c>
    </row>
    <row r="3108" spans="1:15">
      <c r="A3108" s="227">
        <v>3105</v>
      </c>
      <c r="B3108" s="530">
        <v>1053381.8349206282</v>
      </c>
      <c r="C3108" s="530">
        <v>1050741.8202916672</v>
      </c>
      <c r="D3108" s="531">
        <v>1124400.8949388848</v>
      </c>
      <c r="J3108" s="659">
        <v>1035807.6633394435</v>
      </c>
      <c r="K3108" s="296"/>
      <c r="L3108" s="296"/>
      <c r="M3108" s="536">
        <v>1052347.1396613605</v>
      </c>
      <c r="N3108" s="530">
        <v>1063257.5552192132</v>
      </c>
      <c r="O3108" s="537">
        <v>1134903.4843418256</v>
      </c>
    </row>
    <row r="3109" spans="1:15">
      <c r="A3109" s="227">
        <v>3106</v>
      </c>
      <c r="B3109" s="530">
        <v>1057489.4288690409</v>
      </c>
      <c r="C3109" s="530">
        <v>1079347.371197494</v>
      </c>
      <c r="D3109" s="531">
        <v>1092475.4942486025</v>
      </c>
      <c r="J3109" s="659">
        <v>1039915.2572878562</v>
      </c>
      <c r="K3109" s="296"/>
      <c r="L3109" s="296"/>
      <c r="M3109" s="536">
        <v>1049633.4450897989</v>
      </c>
      <c r="N3109" s="530">
        <v>1091863.10612504</v>
      </c>
      <c r="O3109" s="537">
        <v>1102978.0836515434</v>
      </c>
    </row>
    <row r="3110" spans="1:15">
      <c r="A3110" s="227">
        <v>3107</v>
      </c>
      <c r="B3110" s="530">
        <v>1071821.0737034196</v>
      </c>
      <c r="C3110" s="530">
        <v>1071490.0749962863</v>
      </c>
      <c r="D3110" s="531">
        <v>1106333.0735276996</v>
      </c>
      <c r="J3110" s="659">
        <v>1054246.9021222349</v>
      </c>
      <c r="K3110" s="296"/>
      <c r="L3110" s="296"/>
      <c r="M3110" s="536">
        <v>1043725.9811710707</v>
      </c>
      <c r="N3110" s="530">
        <v>1084005.8099238323</v>
      </c>
      <c r="O3110" s="537">
        <v>1116835.6629306404</v>
      </c>
    </row>
    <row r="3111" spans="1:15">
      <c r="A3111" s="227">
        <v>3108</v>
      </c>
      <c r="B3111" s="530">
        <v>1029580.0468559924</v>
      </c>
      <c r="C3111" s="530">
        <v>1068798.4838508144</v>
      </c>
      <c r="D3111" s="531">
        <v>1137534.9005242509</v>
      </c>
      <c r="J3111" s="659">
        <v>1012005.8752748077</v>
      </c>
      <c r="K3111" s="296"/>
      <c r="L3111" s="296"/>
      <c r="M3111" s="536">
        <v>1033172.04892318</v>
      </c>
      <c r="N3111" s="530">
        <v>1081314.2187783604</v>
      </c>
      <c r="O3111" s="537">
        <v>1148037.4899271918</v>
      </c>
    </row>
    <row r="3112" spans="1:15">
      <c r="A3112" s="227">
        <v>3109</v>
      </c>
      <c r="B3112" s="530">
        <v>1045057.5107712965</v>
      </c>
      <c r="C3112" s="530">
        <v>1089312.9337669888</v>
      </c>
      <c r="D3112" s="531">
        <v>1110040.8477071563</v>
      </c>
      <c r="J3112" s="659">
        <v>1027483.3391901117</v>
      </c>
      <c r="K3112" s="296"/>
      <c r="L3112" s="296"/>
      <c r="M3112" s="536">
        <v>1048328.9507046368</v>
      </c>
      <c r="N3112" s="530">
        <v>1101828.6686945348</v>
      </c>
      <c r="O3112" s="537">
        <v>1120543.4371100971</v>
      </c>
    </row>
    <row r="3113" spans="1:15">
      <c r="A3113" s="227">
        <v>3110</v>
      </c>
      <c r="B3113" s="530">
        <v>1063316.26598902</v>
      </c>
      <c r="C3113" s="530">
        <v>1096574.1815835249</v>
      </c>
      <c r="D3113" s="531">
        <v>1112155.674723455</v>
      </c>
      <c r="J3113" s="659">
        <v>1045742.0944078353</v>
      </c>
      <c r="K3113" s="296"/>
      <c r="L3113" s="296"/>
      <c r="M3113" s="536">
        <v>1083506.7724118552</v>
      </c>
      <c r="N3113" s="530">
        <v>1109089.9165110709</v>
      </c>
      <c r="O3113" s="537">
        <v>1122658.2641263958</v>
      </c>
    </row>
    <row r="3114" spans="1:15">
      <c r="A3114" s="227">
        <v>3111</v>
      </c>
      <c r="B3114" s="530">
        <v>1039478.9662316543</v>
      </c>
      <c r="C3114" s="530">
        <v>1081031.8892846489</v>
      </c>
      <c r="D3114" s="531">
        <v>1096183.2198456437</v>
      </c>
      <c r="J3114" s="659">
        <v>1021904.7946504696</v>
      </c>
      <c r="K3114" s="296"/>
      <c r="L3114" s="296"/>
      <c r="M3114" s="536">
        <v>1046057.2335877866</v>
      </c>
      <c r="N3114" s="530">
        <v>1093547.6242121949</v>
      </c>
      <c r="O3114" s="537">
        <v>1106685.8092485846</v>
      </c>
    </row>
    <row r="3115" spans="1:15">
      <c r="A3115" s="227">
        <v>3112</v>
      </c>
      <c r="B3115" s="530">
        <v>1059785.0529089929</v>
      </c>
      <c r="C3115" s="530">
        <v>1083129.4931911337</v>
      </c>
      <c r="D3115" s="531">
        <v>1091932.4507706724</v>
      </c>
      <c r="J3115" s="659">
        <v>1042210.8813278081</v>
      </c>
      <c r="K3115" s="296"/>
      <c r="L3115" s="296"/>
      <c r="M3115" s="536">
        <v>1053964.3427968747</v>
      </c>
      <c r="N3115" s="530">
        <v>1095645.2281186797</v>
      </c>
      <c r="O3115" s="537">
        <v>1102435.0401736132</v>
      </c>
    </row>
    <row r="3116" spans="1:15">
      <c r="A3116" s="227">
        <v>3113</v>
      </c>
      <c r="B3116" s="530">
        <v>1059615.8975985812</v>
      </c>
      <c r="C3116" s="530">
        <v>1052953.1872349619</v>
      </c>
      <c r="D3116" s="531">
        <v>1105594.2725345341</v>
      </c>
      <c r="J3116" s="659">
        <v>1042041.7260173964</v>
      </c>
      <c r="K3116" s="296"/>
      <c r="L3116" s="296"/>
      <c r="M3116" s="536">
        <v>1041844.9202799252</v>
      </c>
      <c r="N3116" s="530">
        <v>1065468.9221625079</v>
      </c>
      <c r="O3116" s="537">
        <v>1116096.8619374749</v>
      </c>
    </row>
    <row r="3117" spans="1:15">
      <c r="A3117" s="227">
        <v>3114</v>
      </c>
      <c r="B3117" s="530">
        <v>1048546.2665819456</v>
      </c>
      <c r="C3117" s="530">
        <v>1067668.7696360387</v>
      </c>
      <c r="D3117" s="531">
        <v>1124040.036836881</v>
      </c>
      <c r="J3117" s="659">
        <v>1030972.0950007609</v>
      </c>
      <c r="K3117" s="296"/>
      <c r="L3117" s="296"/>
      <c r="M3117" s="536">
        <v>1045973.8257575899</v>
      </c>
      <c r="N3117" s="530">
        <v>1080184.5045635847</v>
      </c>
      <c r="O3117" s="537">
        <v>1134542.6262398218</v>
      </c>
    </row>
    <row r="3118" spans="1:15">
      <c r="A3118" s="227">
        <v>3115</v>
      </c>
      <c r="B3118" s="530">
        <v>1058111.7063673958</v>
      </c>
      <c r="C3118" s="530">
        <v>1088078.2443709881</v>
      </c>
      <c r="D3118" s="531">
        <v>1112747.6103727694</v>
      </c>
      <c r="J3118" s="659">
        <v>1067284.9587842138</v>
      </c>
      <c r="K3118" s="296"/>
      <c r="L3118" s="296"/>
      <c r="M3118" s="536">
        <v>1045017.6139537833</v>
      </c>
      <c r="N3118" s="530">
        <v>1100593.9792985341</v>
      </c>
      <c r="O3118" s="537">
        <v>1123250.1997757102</v>
      </c>
    </row>
    <row r="3119" spans="1:15">
      <c r="A3119" s="227">
        <v>3116</v>
      </c>
      <c r="B3119" s="530">
        <v>1045398.5305138454</v>
      </c>
      <c r="C3119" s="530">
        <v>1053003.7346376181</v>
      </c>
      <c r="D3119" s="531">
        <v>1096929.1337084749</v>
      </c>
      <c r="J3119" s="659">
        <v>1027824.3589326607</v>
      </c>
      <c r="K3119" s="296"/>
      <c r="L3119" s="296"/>
      <c r="M3119" s="536">
        <v>1041882.7989298165</v>
      </c>
      <c r="N3119" s="530">
        <v>1065519.4695651641</v>
      </c>
      <c r="O3119" s="537">
        <v>1107431.7231114157</v>
      </c>
    </row>
    <row r="3120" spans="1:15">
      <c r="A3120" s="227">
        <v>3117</v>
      </c>
      <c r="B3120" s="530">
        <v>1077135.535194979</v>
      </c>
      <c r="C3120" s="530">
        <v>1064503.0720205891</v>
      </c>
      <c r="D3120" s="531">
        <v>1116986.4825818955</v>
      </c>
      <c r="J3120" s="659">
        <v>1059561.3636137943</v>
      </c>
      <c r="K3120" s="296"/>
      <c r="L3120" s="296"/>
      <c r="M3120" s="536">
        <v>1044757.3522137052</v>
      </c>
      <c r="N3120" s="530">
        <v>1077018.8069481351</v>
      </c>
      <c r="O3120" s="537">
        <v>1127489.0719848364</v>
      </c>
    </row>
    <row r="3121" spans="1:15">
      <c r="A3121" s="227">
        <v>3118</v>
      </c>
      <c r="B3121" s="530">
        <v>1058128.7419635537</v>
      </c>
      <c r="C3121" s="530">
        <v>1074281.9444492301</v>
      </c>
      <c r="D3121" s="531">
        <v>1107329.6114491157</v>
      </c>
      <c r="J3121" s="659">
        <v>1040554.570382369</v>
      </c>
      <c r="K3121" s="296"/>
      <c r="L3121" s="296"/>
      <c r="M3121" s="536">
        <v>1026513.674156471</v>
      </c>
      <c r="N3121" s="530">
        <v>1086797.6793767761</v>
      </c>
      <c r="O3121" s="537">
        <v>1117832.2008520565</v>
      </c>
    </row>
    <row r="3122" spans="1:15">
      <c r="A3122" s="227">
        <v>3119</v>
      </c>
      <c r="B3122" s="530">
        <v>1066316.579549571</v>
      </c>
      <c r="C3122" s="530">
        <v>1090513.5831798064</v>
      </c>
      <c r="D3122" s="531">
        <v>1093927.6382676444</v>
      </c>
      <c r="J3122" s="659">
        <v>1048742.4079683863</v>
      </c>
      <c r="K3122" s="296"/>
      <c r="L3122" s="296"/>
      <c r="M3122" s="536">
        <v>1050683.1770676642</v>
      </c>
      <c r="N3122" s="530">
        <v>1103029.3181073524</v>
      </c>
      <c r="O3122" s="537">
        <v>1104430.2276705853</v>
      </c>
    </row>
    <row r="3123" spans="1:15">
      <c r="A3123" s="227">
        <v>3120</v>
      </c>
      <c r="B3123" s="530">
        <v>1061507.4375041605</v>
      </c>
      <c r="C3123" s="530">
        <v>1053779.9110573477</v>
      </c>
      <c r="D3123" s="531">
        <v>1107058.3822579558</v>
      </c>
      <c r="J3123" s="659">
        <v>1043933.2659229757</v>
      </c>
      <c r="K3123" s="296"/>
      <c r="L3123" s="296"/>
      <c r="M3123" s="536">
        <v>1044209.2843122991</v>
      </c>
      <c r="N3123" s="530">
        <v>1066295.6459848937</v>
      </c>
      <c r="O3123" s="537">
        <v>1117560.9716608967</v>
      </c>
    </row>
    <row r="3124" spans="1:15">
      <c r="A3124" s="227">
        <v>3121</v>
      </c>
      <c r="B3124" s="530">
        <v>1072562.962265936</v>
      </c>
      <c r="C3124" s="530">
        <v>1065096.0004788039</v>
      </c>
      <c r="D3124" s="531">
        <v>1095671.9731870925</v>
      </c>
      <c r="J3124" s="659">
        <v>1054988.7906847512</v>
      </c>
      <c r="K3124" s="296"/>
      <c r="L3124" s="296"/>
      <c r="M3124" s="536">
        <v>1044928.7374034704</v>
      </c>
      <c r="N3124" s="530">
        <v>1077611.7354063499</v>
      </c>
      <c r="O3124" s="537">
        <v>1106174.5625900333</v>
      </c>
    </row>
    <row r="3125" spans="1:15">
      <c r="A3125" s="227">
        <v>3122</v>
      </c>
      <c r="B3125" s="530">
        <v>1040929.7129480971</v>
      </c>
      <c r="C3125" s="530">
        <v>1062801.5704790296</v>
      </c>
      <c r="D3125" s="531">
        <v>1128368.0240478783</v>
      </c>
      <c r="J3125" s="659">
        <v>1023355.5413669124</v>
      </c>
      <c r="K3125" s="296"/>
      <c r="L3125" s="296"/>
      <c r="M3125" s="536">
        <v>1041311.5177131071</v>
      </c>
      <c r="N3125" s="530">
        <v>1075317.3054065756</v>
      </c>
      <c r="O3125" s="537">
        <v>1138870.6134508192</v>
      </c>
    </row>
    <row r="3126" spans="1:15">
      <c r="A3126" s="227">
        <v>3123</v>
      </c>
      <c r="B3126" s="530">
        <v>1038048.4050279192</v>
      </c>
      <c r="C3126" s="530">
        <v>1067257.6761986061</v>
      </c>
      <c r="D3126" s="531">
        <v>1103610.398498496</v>
      </c>
      <c r="J3126" s="659">
        <v>1020474.2334467345</v>
      </c>
      <c r="K3126" s="296"/>
      <c r="L3126" s="296"/>
      <c r="M3126" s="536">
        <v>1026107.5187625148</v>
      </c>
      <c r="N3126" s="530">
        <v>1079773.4111261521</v>
      </c>
      <c r="O3126" s="537">
        <v>1114112.9879014369</v>
      </c>
    </row>
    <row r="3127" spans="1:15">
      <c r="A3127" s="227">
        <v>3124</v>
      </c>
      <c r="B3127" s="530">
        <v>1050831.1352640479</v>
      </c>
      <c r="C3127" s="530">
        <v>1052440.7878881753</v>
      </c>
      <c r="D3127" s="531">
        <v>1103601.5910120057</v>
      </c>
      <c r="J3127" s="659">
        <v>1033256.9636828632</v>
      </c>
      <c r="K3127" s="296"/>
      <c r="L3127" s="296"/>
      <c r="M3127" s="536">
        <v>1021667.9397018405</v>
      </c>
      <c r="N3127" s="530">
        <v>1064956.5228157213</v>
      </c>
      <c r="O3127" s="537">
        <v>1114104.1804149465</v>
      </c>
    </row>
    <row r="3128" spans="1:15">
      <c r="A3128" s="227">
        <v>3125</v>
      </c>
      <c r="B3128" s="530">
        <v>1054731.1992374577</v>
      </c>
      <c r="C3128" s="530">
        <v>1082952.7161859442</v>
      </c>
      <c r="D3128" s="531">
        <v>1097387.7538326711</v>
      </c>
      <c r="J3128" s="659">
        <v>1037157.027656273</v>
      </c>
      <c r="K3128" s="296"/>
      <c r="L3128" s="296"/>
      <c r="M3128" s="536">
        <v>1044754.2147164907</v>
      </c>
      <c r="N3128" s="530">
        <v>1095468.4511134902</v>
      </c>
      <c r="O3128" s="537">
        <v>1107890.3432356119</v>
      </c>
    </row>
    <row r="3129" spans="1:15">
      <c r="A3129" s="227">
        <v>3126</v>
      </c>
      <c r="B3129" s="530">
        <v>1058926.3556860809</v>
      </c>
      <c r="C3129" s="530">
        <v>1075478.5219348096</v>
      </c>
      <c r="D3129" s="531">
        <v>1101499.9105344387</v>
      </c>
      <c r="J3129" s="659">
        <v>1041352.1841048962</v>
      </c>
      <c r="K3129" s="296"/>
      <c r="L3129" s="296"/>
      <c r="M3129" s="536">
        <v>1027331.8596048647</v>
      </c>
      <c r="N3129" s="530">
        <v>1087994.2568623556</v>
      </c>
      <c r="O3129" s="537">
        <v>1112002.4999373795</v>
      </c>
    </row>
    <row r="3130" spans="1:15">
      <c r="A3130" s="227">
        <v>3127</v>
      </c>
      <c r="B3130" s="530">
        <v>1074891.4936602993</v>
      </c>
      <c r="C3130" s="530">
        <v>1075863.6684301251</v>
      </c>
      <c r="D3130" s="531">
        <v>1117516.836769985</v>
      </c>
      <c r="J3130" s="659">
        <v>1057317.3220791146</v>
      </c>
      <c r="K3130" s="296"/>
      <c r="L3130" s="296"/>
      <c r="M3130" s="536">
        <v>1029401.6691193741</v>
      </c>
      <c r="N3130" s="530">
        <v>1088379.4033576711</v>
      </c>
      <c r="O3130" s="537">
        <v>1128019.4261729259</v>
      </c>
    </row>
    <row r="3131" spans="1:15">
      <c r="A3131" s="227">
        <v>3128</v>
      </c>
      <c r="B3131" s="530">
        <v>1064600.0840285292</v>
      </c>
      <c r="C3131" s="530">
        <v>1065652.7984527289</v>
      </c>
      <c r="D3131" s="531">
        <v>1098207.1403003174</v>
      </c>
      <c r="J3131" s="659">
        <v>1047025.9124473445</v>
      </c>
      <c r="K3131" s="296"/>
      <c r="L3131" s="296"/>
      <c r="M3131" s="536">
        <v>1055931.4952312908</v>
      </c>
      <c r="N3131" s="530">
        <v>1078168.5333802749</v>
      </c>
      <c r="O3131" s="537">
        <v>1108709.7297032583</v>
      </c>
    </row>
    <row r="3132" spans="1:15">
      <c r="A3132" s="227">
        <v>3129</v>
      </c>
      <c r="B3132" s="530">
        <v>1058111.7063673958</v>
      </c>
      <c r="C3132" s="530">
        <v>1074026.0916565659</v>
      </c>
      <c r="D3132" s="531">
        <v>1086951.4003693722</v>
      </c>
      <c r="J3132" s="659">
        <v>1166609.8573576035</v>
      </c>
      <c r="K3132" s="296"/>
      <c r="L3132" s="296"/>
      <c r="M3132" s="536">
        <v>1060794.6551701066</v>
      </c>
      <c r="N3132" s="530">
        <v>1086541.8265841119</v>
      </c>
      <c r="O3132" s="537">
        <v>1097453.989772313</v>
      </c>
    </row>
    <row r="3133" spans="1:15">
      <c r="A3133" s="227">
        <v>3130</v>
      </c>
      <c r="B3133" s="530">
        <v>1058111.7063673958</v>
      </c>
      <c r="C3133" s="530">
        <v>1074810.3378115171</v>
      </c>
      <c r="D3133" s="531">
        <v>1143538.6576921071</v>
      </c>
      <c r="J3133" s="659">
        <v>1164868.7512286576</v>
      </c>
      <c r="K3133" s="296"/>
      <c r="L3133" s="296"/>
      <c r="M3133" s="536">
        <v>1047270.5393604899</v>
      </c>
      <c r="N3133" s="530">
        <v>1087326.0727390631</v>
      </c>
      <c r="O3133" s="537">
        <v>1154041.247095048</v>
      </c>
    </row>
    <row r="3134" spans="1:15">
      <c r="A3134" s="227">
        <v>3131</v>
      </c>
      <c r="B3134" s="530">
        <v>1028862.5959421856</v>
      </c>
      <c r="C3134" s="530">
        <v>1060188.8760575536</v>
      </c>
      <c r="D3134" s="531">
        <v>1114655.169588092</v>
      </c>
      <c r="J3134" s="659">
        <v>1011288.4243610009</v>
      </c>
      <c r="K3134" s="296"/>
      <c r="L3134" s="296"/>
      <c r="M3134" s="536">
        <v>1062103.4689626547</v>
      </c>
      <c r="N3134" s="530">
        <v>1072704.6109850996</v>
      </c>
      <c r="O3134" s="537">
        <v>1125157.7589910328</v>
      </c>
    </row>
    <row r="3135" spans="1:15">
      <c r="A3135" s="227">
        <v>3132</v>
      </c>
      <c r="B3135" s="530">
        <v>1070914.378568531</v>
      </c>
      <c r="C3135" s="530">
        <v>1072886.8975816788</v>
      </c>
      <c r="D3135" s="531">
        <v>1104889.4886867427</v>
      </c>
      <c r="J3135" s="659">
        <v>1053340.2069873463</v>
      </c>
      <c r="K3135" s="296"/>
      <c r="L3135" s="296"/>
      <c r="M3135" s="536">
        <v>1041970.7509863664</v>
      </c>
      <c r="N3135" s="530">
        <v>1085402.6325092248</v>
      </c>
      <c r="O3135" s="537">
        <v>1115392.0780896835</v>
      </c>
    </row>
    <row r="3136" spans="1:15">
      <c r="A3136" s="227">
        <v>3133</v>
      </c>
      <c r="B3136" s="530">
        <v>1040400.4696968251</v>
      </c>
      <c r="C3136" s="530">
        <v>1071097.5657271023</v>
      </c>
      <c r="D3136" s="531">
        <v>1088681.7629010261</v>
      </c>
      <c r="J3136" s="659">
        <v>1022826.2981156404</v>
      </c>
      <c r="K3136" s="296"/>
      <c r="L3136" s="296"/>
      <c r="M3136" s="536">
        <v>1055379.8343088869</v>
      </c>
      <c r="N3136" s="530">
        <v>1083613.3006546483</v>
      </c>
      <c r="O3136" s="537">
        <v>1099184.3523039669</v>
      </c>
    </row>
    <row r="3137" spans="1:15">
      <c r="A3137" s="227">
        <v>3134</v>
      </c>
      <c r="B3137" s="530">
        <v>1075062.9235182677</v>
      </c>
      <c r="C3137" s="530">
        <v>1106435.9273103529</v>
      </c>
      <c r="D3137" s="531">
        <v>1120205.559929397</v>
      </c>
      <c r="J3137" s="659">
        <v>1057488.751937083</v>
      </c>
      <c r="K3137" s="296"/>
      <c r="L3137" s="296"/>
      <c r="M3137" s="536">
        <v>1068179.9885484485</v>
      </c>
      <c r="N3137" s="530">
        <v>1118951.6622378989</v>
      </c>
      <c r="O3137" s="537">
        <v>1130708.1493323378</v>
      </c>
    </row>
    <row r="3138" spans="1:15">
      <c r="A3138" s="227">
        <v>3135</v>
      </c>
      <c r="B3138" s="530">
        <v>1070484.9639383673</v>
      </c>
      <c r="C3138" s="530">
        <v>1065123.2042916785</v>
      </c>
      <c r="D3138" s="531">
        <v>1088455.2107288435</v>
      </c>
      <c r="J3138" s="659">
        <v>1052910.7923571826</v>
      </c>
      <c r="K3138" s="296"/>
      <c r="L3138" s="296"/>
      <c r="M3138" s="536">
        <v>1053957.0338705201</v>
      </c>
      <c r="N3138" s="530">
        <v>1077638.9392192245</v>
      </c>
      <c r="O3138" s="537">
        <v>1098957.8001317843</v>
      </c>
    </row>
    <row r="3139" spans="1:15">
      <c r="A3139" s="227">
        <v>3136</v>
      </c>
      <c r="B3139" s="530">
        <v>1060381.1668017146</v>
      </c>
      <c r="C3139" s="530">
        <v>1067271.9459111406</v>
      </c>
      <c r="D3139" s="531">
        <v>1121753.3261119579</v>
      </c>
      <c r="J3139" s="659">
        <v>1042806.9952205298</v>
      </c>
      <c r="K3139" s="296"/>
      <c r="L3139" s="296"/>
      <c r="M3139" s="536">
        <v>1028318.3143116059</v>
      </c>
      <c r="N3139" s="530">
        <v>1079787.6808386866</v>
      </c>
      <c r="O3139" s="537">
        <v>1132255.9155148987</v>
      </c>
    </row>
    <row r="3140" spans="1:15">
      <c r="A3140" s="227">
        <v>3137</v>
      </c>
      <c r="B3140" s="530">
        <v>1028449.2835150081</v>
      </c>
      <c r="C3140" s="530">
        <v>1077945.1926985246</v>
      </c>
      <c r="D3140" s="531">
        <v>1124592.9355777022</v>
      </c>
      <c r="J3140" s="659">
        <v>1010875.1119338233</v>
      </c>
      <c r="K3140" s="296"/>
      <c r="L3140" s="296"/>
      <c r="M3140" s="536">
        <v>1038281.3400621108</v>
      </c>
      <c r="N3140" s="530">
        <v>1090460.9276260706</v>
      </c>
      <c r="O3140" s="537">
        <v>1135095.5249806431</v>
      </c>
    </row>
    <row r="3141" spans="1:15">
      <c r="A3141" s="227">
        <v>3138</v>
      </c>
      <c r="B3141" s="530">
        <v>1058111.7063673958</v>
      </c>
      <c r="C3141" s="530">
        <v>1101657.830273689</v>
      </c>
      <c r="D3141" s="531">
        <v>1094111.2165162463</v>
      </c>
      <c r="J3141" s="659">
        <v>1086399.7601320238</v>
      </c>
      <c r="K3141" s="296"/>
      <c r="L3141" s="296"/>
      <c r="M3141" s="536">
        <v>1031923.44364165</v>
      </c>
      <c r="N3141" s="530">
        <v>1114173.565201235</v>
      </c>
      <c r="O3141" s="537">
        <v>1104613.8059191871</v>
      </c>
    </row>
    <row r="3142" spans="1:15">
      <c r="A3142" s="227">
        <v>3139</v>
      </c>
      <c r="B3142" s="530">
        <v>1046027.5195314337</v>
      </c>
      <c r="C3142" s="530">
        <v>1068989.5946658873</v>
      </c>
      <c r="D3142" s="531">
        <v>1105524.3977105368</v>
      </c>
      <c r="J3142" s="659">
        <v>1028453.347950249</v>
      </c>
      <c r="K3142" s="296"/>
      <c r="L3142" s="296"/>
      <c r="M3142" s="536">
        <v>1036452.6882495946</v>
      </c>
      <c r="N3142" s="530">
        <v>1081505.3295934333</v>
      </c>
      <c r="O3142" s="537">
        <v>1116026.9871134777</v>
      </c>
    </row>
    <row r="3143" spans="1:15">
      <c r="A3143" s="227">
        <v>3140</v>
      </c>
      <c r="B3143" s="530">
        <v>1053462.0419887446</v>
      </c>
      <c r="C3143" s="530">
        <v>1052825.5803611174</v>
      </c>
      <c r="D3143" s="531">
        <v>1109046.8819836827</v>
      </c>
      <c r="J3143" s="659">
        <v>1035887.8704075599</v>
      </c>
      <c r="K3143" s="296"/>
      <c r="L3143" s="296"/>
      <c r="M3143" s="536">
        <v>1019801.5576327363</v>
      </c>
      <c r="N3143" s="530">
        <v>1065341.3152886634</v>
      </c>
      <c r="O3143" s="537">
        <v>1119549.4713866236</v>
      </c>
    </row>
    <row r="3144" spans="1:15">
      <c r="A3144" s="227">
        <v>3141</v>
      </c>
      <c r="B3144" s="530">
        <v>1065983.0267554901</v>
      </c>
      <c r="C3144" s="530">
        <v>1074174.3020122605</v>
      </c>
      <c r="D3144" s="531">
        <v>1117036.0201525886</v>
      </c>
      <c r="J3144" s="659">
        <v>1048408.8551743054</v>
      </c>
      <c r="K3144" s="296"/>
      <c r="L3144" s="296"/>
      <c r="M3144" s="536">
        <v>1041371.5756274622</v>
      </c>
      <c r="N3144" s="530">
        <v>1086690.0369398065</v>
      </c>
      <c r="O3144" s="537">
        <v>1127538.6095555294</v>
      </c>
    </row>
    <row r="3145" spans="1:15">
      <c r="A3145" s="227">
        <v>3142</v>
      </c>
      <c r="B3145" s="530">
        <v>1068786.3968850926</v>
      </c>
      <c r="C3145" s="530">
        <v>1076931.9805422307</v>
      </c>
      <c r="D3145" s="531">
        <v>1113121.4909016427</v>
      </c>
      <c r="J3145" s="659">
        <v>1051212.2253039079</v>
      </c>
      <c r="K3145" s="296"/>
      <c r="L3145" s="296"/>
      <c r="M3145" s="536">
        <v>1053484.1569581926</v>
      </c>
      <c r="N3145" s="530">
        <v>1089447.7154697767</v>
      </c>
      <c r="O3145" s="537">
        <v>1123624.0803045835</v>
      </c>
    </row>
    <row r="3146" spans="1:15">
      <c r="A3146" s="227">
        <v>3143</v>
      </c>
      <c r="B3146" s="530">
        <v>1041720.0390001041</v>
      </c>
      <c r="C3146" s="530">
        <v>1063064.6134107297</v>
      </c>
      <c r="D3146" s="531">
        <v>1110770.2616714577</v>
      </c>
      <c r="J3146" s="659">
        <v>1024145.8674189193</v>
      </c>
      <c r="K3146" s="296"/>
      <c r="L3146" s="296"/>
      <c r="M3146" s="536">
        <v>1021626.9721066091</v>
      </c>
      <c r="N3146" s="530">
        <v>1075580.3483382757</v>
      </c>
      <c r="O3146" s="537">
        <v>1121272.8510743985</v>
      </c>
    </row>
    <row r="3147" spans="1:15">
      <c r="A3147" s="227">
        <v>3144</v>
      </c>
      <c r="B3147" s="530">
        <v>1075924.9753453254</v>
      </c>
      <c r="C3147" s="530">
        <v>1064535.2657468624</v>
      </c>
      <c r="D3147" s="531">
        <v>1093970.1998635756</v>
      </c>
      <c r="J3147" s="659">
        <v>1058350.8037641407</v>
      </c>
      <c r="K3147" s="296"/>
      <c r="L3147" s="296"/>
      <c r="M3147" s="536">
        <v>1040869.4665327986</v>
      </c>
      <c r="N3147" s="530">
        <v>1077051.0006744084</v>
      </c>
      <c r="O3147" s="537">
        <v>1104472.7892665165</v>
      </c>
    </row>
    <row r="3148" spans="1:15">
      <c r="A3148" s="227">
        <v>3145</v>
      </c>
      <c r="B3148" s="530">
        <v>1055862.8683685008</v>
      </c>
      <c r="C3148" s="530">
        <v>1065240.0437561003</v>
      </c>
      <c r="D3148" s="531">
        <v>1104653.3612581522</v>
      </c>
      <c r="J3148" s="659">
        <v>1038288.6967873161</v>
      </c>
      <c r="K3148" s="296"/>
      <c r="L3148" s="296"/>
      <c r="M3148" s="536">
        <v>1029202.148693308</v>
      </c>
      <c r="N3148" s="530">
        <v>1077755.7786836463</v>
      </c>
      <c r="O3148" s="537">
        <v>1115155.950661093</v>
      </c>
    </row>
    <row r="3149" spans="1:15">
      <c r="A3149" s="227">
        <v>3146</v>
      </c>
      <c r="B3149" s="530">
        <v>1058111.7063673958</v>
      </c>
      <c r="C3149" s="530">
        <v>1073656.2373119046</v>
      </c>
      <c r="D3149" s="531">
        <v>1101677.7409440712</v>
      </c>
      <c r="J3149" s="659">
        <v>1101514.5408611752</v>
      </c>
      <c r="K3149" s="296"/>
      <c r="L3149" s="296"/>
      <c r="M3149" s="536">
        <v>1030501.282785908</v>
      </c>
      <c r="N3149" s="530">
        <v>1086171.9722394506</v>
      </c>
      <c r="O3149" s="537">
        <v>1112180.330347012</v>
      </c>
    </row>
    <row r="3150" spans="1:15">
      <c r="A3150" s="227">
        <v>3147</v>
      </c>
      <c r="B3150" s="530">
        <v>1054904.2394377792</v>
      </c>
      <c r="C3150" s="530">
        <v>1066459.6764033847</v>
      </c>
      <c r="D3150" s="531">
        <v>1096417.7697200465</v>
      </c>
      <c r="J3150" s="659">
        <v>1037330.0678565945</v>
      </c>
      <c r="K3150" s="296"/>
      <c r="L3150" s="296"/>
      <c r="M3150" s="536">
        <v>1033461.9749508223</v>
      </c>
      <c r="N3150" s="530">
        <v>1078975.4113309307</v>
      </c>
      <c r="O3150" s="537">
        <v>1106920.3591229874</v>
      </c>
    </row>
    <row r="3151" spans="1:15">
      <c r="A3151" s="227">
        <v>3148</v>
      </c>
      <c r="B3151" s="530">
        <v>1058111.7063673958</v>
      </c>
      <c r="C3151" s="530">
        <v>1096120.7813680083</v>
      </c>
      <c r="D3151" s="531">
        <v>1103060.3362326249</v>
      </c>
      <c r="J3151" s="659">
        <v>1083536.5721475135</v>
      </c>
      <c r="K3151" s="296"/>
      <c r="L3151" s="296"/>
      <c r="M3151" s="536">
        <v>1037672.4599657297</v>
      </c>
      <c r="N3151" s="530">
        <v>1108636.5162955543</v>
      </c>
      <c r="O3151" s="537">
        <v>1113562.9256355658</v>
      </c>
    </row>
    <row r="3152" spans="1:15">
      <c r="A3152" s="227">
        <v>3149</v>
      </c>
      <c r="B3152" s="530">
        <v>1050752.0222237878</v>
      </c>
      <c r="C3152" s="530">
        <v>1058305.0898396268</v>
      </c>
      <c r="D3152" s="531">
        <v>1087510.8904514012</v>
      </c>
      <c r="J3152" s="659">
        <v>1033177.8506426031</v>
      </c>
      <c r="K3152" s="296"/>
      <c r="L3152" s="296"/>
      <c r="M3152" s="536">
        <v>1054994.1306099989</v>
      </c>
      <c r="N3152" s="530">
        <v>1070820.8247671728</v>
      </c>
      <c r="O3152" s="537">
        <v>1098013.4798543421</v>
      </c>
    </row>
    <row r="3153" spans="1:15">
      <c r="A3153" s="227">
        <v>3150</v>
      </c>
      <c r="B3153" s="530">
        <v>1061326.2520764526</v>
      </c>
      <c r="C3153" s="530">
        <v>1076869.503955248</v>
      </c>
      <c r="D3153" s="531">
        <v>1120757.127805891</v>
      </c>
      <c r="J3153" s="659">
        <v>1043752.0804952679</v>
      </c>
      <c r="K3153" s="296"/>
      <c r="L3153" s="296"/>
      <c r="M3153" s="536">
        <v>1038724.615729075</v>
      </c>
      <c r="N3153" s="530">
        <v>1089385.238882794</v>
      </c>
      <c r="O3153" s="537">
        <v>1131259.7172088318</v>
      </c>
    </row>
    <row r="3154" spans="1:15">
      <c r="A3154" s="227">
        <v>3151</v>
      </c>
      <c r="B3154" s="530">
        <v>1065626.9743515553</v>
      </c>
      <c r="C3154" s="530">
        <v>1075111.4063776731</v>
      </c>
      <c r="D3154" s="531">
        <v>1117086.0313069182</v>
      </c>
      <c r="J3154" s="659">
        <v>1048052.8027703706</v>
      </c>
      <c r="K3154" s="296"/>
      <c r="L3154" s="296"/>
      <c r="M3154" s="536">
        <v>1039427.8874093959</v>
      </c>
      <c r="N3154" s="530">
        <v>1087627.1413052191</v>
      </c>
      <c r="O3154" s="537">
        <v>1127588.6207098591</v>
      </c>
    </row>
    <row r="3155" spans="1:15">
      <c r="A3155" s="227">
        <v>3152</v>
      </c>
      <c r="B3155" s="530">
        <v>1048479.8456959582</v>
      </c>
      <c r="C3155" s="530">
        <v>1080807.604984344</v>
      </c>
      <c r="D3155" s="531">
        <v>1109104.2807878456</v>
      </c>
      <c r="J3155" s="659">
        <v>1030905.6741147735</v>
      </c>
      <c r="K3155" s="296"/>
      <c r="L3155" s="296"/>
      <c r="M3155" s="536">
        <v>1044502.4101947831</v>
      </c>
      <c r="N3155" s="530">
        <v>1093323.33991189</v>
      </c>
      <c r="O3155" s="537">
        <v>1119606.8701907864</v>
      </c>
    </row>
    <row r="3156" spans="1:15">
      <c r="A3156" s="227">
        <v>3153</v>
      </c>
      <c r="B3156" s="530">
        <v>1069890.3690358712</v>
      </c>
      <c r="C3156" s="530">
        <v>1083832.2767564512</v>
      </c>
      <c r="D3156" s="531">
        <v>1132470.5091185533</v>
      </c>
      <c r="J3156" s="659">
        <v>1052316.1974546865</v>
      </c>
      <c r="K3156" s="296"/>
      <c r="L3156" s="296"/>
      <c r="M3156" s="536">
        <v>1024334.4337252608</v>
      </c>
      <c r="N3156" s="530">
        <v>1096348.0116839972</v>
      </c>
      <c r="O3156" s="537">
        <v>1142973.0985214941</v>
      </c>
    </row>
    <row r="3157" spans="1:15">
      <c r="A3157" s="227">
        <v>3154</v>
      </c>
      <c r="B3157" s="530">
        <v>1060235.3467028951</v>
      </c>
      <c r="C3157" s="530">
        <v>1068083.879466536</v>
      </c>
      <c r="D3157" s="531">
        <v>1107211.7421898048</v>
      </c>
      <c r="J3157" s="659">
        <v>1042661.1751217104</v>
      </c>
      <c r="K3157" s="296"/>
      <c r="L3157" s="296"/>
      <c r="M3157" s="536">
        <v>1037758.6218818926</v>
      </c>
      <c r="N3157" s="530">
        <v>1080599.614394082</v>
      </c>
      <c r="O3157" s="537">
        <v>1117714.3315927456</v>
      </c>
    </row>
    <row r="3158" spans="1:15">
      <c r="A3158" s="227">
        <v>3155</v>
      </c>
      <c r="B3158" s="530">
        <v>1037003.4480534303</v>
      </c>
      <c r="C3158" s="530">
        <v>1045064.404014454</v>
      </c>
      <c r="D3158" s="531">
        <v>1102096.65330385</v>
      </c>
      <c r="J3158" s="659">
        <v>1019429.2764722456</v>
      </c>
      <c r="K3158" s="296"/>
      <c r="L3158" s="296"/>
      <c r="M3158" s="536">
        <v>1044540.1893565222</v>
      </c>
      <c r="N3158" s="530">
        <v>1057580.138942</v>
      </c>
      <c r="O3158" s="537">
        <v>1112599.2427067908</v>
      </c>
    </row>
    <row r="3159" spans="1:15">
      <c r="A3159" s="227">
        <v>3156</v>
      </c>
      <c r="B3159" s="530">
        <v>1058111.7063673958</v>
      </c>
      <c r="C3159" s="530">
        <v>1080659.1640731129</v>
      </c>
      <c r="D3159" s="531">
        <v>1139694.4627539334</v>
      </c>
      <c r="J3159" s="659">
        <v>1071436.964537641</v>
      </c>
      <c r="K3159" s="296"/>
      <c r="L3159" s="296"/>
      <c r="M3159" s="536">
        <v>1055453.4531799522</v>
      </c>
      <c r="N3159" s="530">
        <v>1093174.8990006589</v>
      </c>
      <c r="O3159" s="537">
        <v>1150197.0521568742</v>
      </c>
    </row>
    <row r="3160" spans="1:15">
      <c r="A3160" s="227">
        <v>3157</v>
      </c>
      <c r="B3160" s="530">
        <v>1059369.784809612</v>
      </c>
      <c r="C3160" s="530">
        <v>1073357.7390062197</v>
      </c>
      <c r="D3160" s="531">
        <v>1094433.9322245282</v>
      </c>
      <c r="J3160" s="659">
        <v>1041795.6132284272</v>
      </c>
      <c r="K3160" s="296"/>
      <c r="L3160" s="296"/>
      <c r="M3160" s="536">
        <v>1066129.5038656285</v>
      </c>
      <c r="N3160" s="530">
        <v>1085873.4739337657</v>
      </c>
      <c r="O3160" s="537">
        <v>1104936.521627469</v>
      </c>
    </row>
    <row r="3161" spans="1:15">
      <c r="A3161" s="227">
        <v>3158</v>
      </c>
      <c r="B3161" s="530">
        <v>1058083.4901114067</v>
      </c>
      <c r="C3161" s="530">
        <v>1074447.7673150308</v>
      </c>
      <c r="D3161" s="531">
        <v>1107124.9595009557</v>
      </c>
      <c r="J3161" s="659">
        <v>1040509.3185302219</v>
      </c>
      <c r="K3161" s="296"/>
      <c r="L3161" s="296"/>
      <c r="M3161" s="536">
        <v>1026571.988789849</v>
      </c>
      <c r="N3161" s="530">
        <v>1086963.5022425768</v>
      </c>
      <c r="O3161" s="537">
        <v>1117627.5489038965</v>
      </c>
    </row>
    <row r="3162" spans="1:15">
      <c r="A3162" s="227">
        <v>3159</v>
      </c>
      <c r="B3162" s="530">
        <v>1052899.7581349171</v>
      </c>
      <c r="C3162" s="530">
        <v>1082273.3154611166</v>
      </c>
      <c r="D3162" s="531">
        <v>1079393.0621520448</v>
      </c>
      <c r="J3162" s="659">
        <v>1035325.5865537324</v>
      </c>
      <c r="K3162" s="296"/>
      <c r="L3162" s="296"/>
      <c r="M3162" s="536">
        <v>1072910.5145450966</v>
      </c>
      <c r="N3162" s="530">
        <v>1094789.0503886626</v>
      </c>
      <c r="O3162" s="537">
        <v>1089895.6515549857</v>
      </c>
    </row>
    <row r="3163" spans="1:15">
      <c r="A3163" s="227">
        <v>3160</v>
      </c>
      <c r="B3163" s="530">
        <v>1043726.915438902</v>
      </c>
      <c r="C3163" s="530">
        <v>1077997.0357364961</v>
      </c>
      <c r="D3163" s="531">
        <v>1103853.4196499719</v>
      </c>
      <c r="J3163" s="659">
        <v>1026152.7438577173</v>
      </c>
      <c r="K3163" s="296"/>
      <c r="L3163" s="296"/>
      <c r="M3163" s="536">
        <v>1050232.4265676986</v>
      </c>
      <c r="N3163" s="530">
        <v>1090512.7706640421</v>
      </c>
      <c r="O3163" s="537">
        <v>1114356.0090529127</v>
      </c>
    </row>
    <row r="3164" spans="1:15">
      <c r="A3164" s="227">
        <v>3161</v>
      </c>
      <c r="B3164" s="530">
        <v>1065100.0259219392</v>
      </c>
      <c r="C3164" s="530">
        <v>1085302.2577611839</v>
      </c>
      <c r="D3164" s="531">
        <v>1096561.6681347708</v>
      </c>
      <c r="J3164" s="659">
        <v>1047525.8543407544</v>
      </c>
      <c r="K3164" s="296"/>
      <c r="L3164" s="296"/>
      <c r="M3164" s="536">
        <v>1047996.618673883</v>
      </c>
      <c r="N3164" s="530">
        <v>1097817.9926887299</v>
      </c>
      <c r="O3164" s="537">
        <v>1107064.2575377116</v>
      </c>
    </row>
    <row r="3165" spans="1:15">
      <c r="A3165" s="227">
        <v>3162</v>
      </c>
      <c r="B3165" s="530">
        <v>1038093.0282116913</v>
      </c>
      <c r="C3165" s="530">
        <v>1088157.1245811658</v>
      </c>
      <c r="D3165" s="531">
        <v>1101338.7954055467</v>
      </c>
      <c r="J3165" s="659">
        <v>1020518.8566305066</v>
      </c>
      <c r="K3165" s="296"/>
      <c r="L3165" s="296"/>
      <c r="M3165" s="536">
        <v>1045069.376273469</v>
      </c>
      <c r="N3165" s="530">
        <v>1100672.8595087118</v>
      </c>
      <c r="O3165" s="537">
        <v>1111841.3848084875</v>
      </c>
    </row>
    <row r="3166" spans="1:15">
      <c r="A3166" s="227">
        <v>3163</v>
      </c>
      <c r="B3166" s="530">
        <v>1075013.3651602264</v>
      </c>
      <c r="C3166" s="530">
        <v>1053625.7624501146</v>
      </c>
      <c r="D3166" s="531">
        <v>1130130.7920747239</v>
      </c>
      <c r="J3166" s="659">
        <v>1057439.1935790416</v>
      </c>
      <c r="K3166" s="296"/>
      <c r="L3166" s="296"/>
      <c r="M3166" s="536">
        <v>1049148.0452640743</v>
      </c>
      <c r="N3166" s="530">
        <v>1066141.4973776606</v>
      </c>
      <c r="O3166" s="537">
        <v>1140633.3814776647</v>
      </c>
    </row>
    <row r="3167" spans="1:15">
      <c r="A3167" s="227">
        <v>3164</v>
      </c>
      <c r="B3167" s="530">
        <v>1058111.7063673958</v>
      </c>
      <c r="C3167" s="530">
        <v>1086126.0210074058</v>
      </c>
      <c r="D3167" s="531">
        <v>1088491.0390786433</v>
      </c>
      <c r="J3167" s="659">
        <v>1120437.193668833</v>
      </c>
      <c r="K3167" s="296"/>
      <c r="L3167" s="296"/>
      <c r="M3167" s="536">
        <v>1023330.5557943796</v>
      </c>
      <c r="N3167" s="530">
        <v>1098641.7559349518</v>
      </c>
      <c r="O3167" s="537">
        <v>1098993.6284815841</v>
      </c>
    </row>
    <row r="3168" spans="1:15">
      <c r="A3168" s="227">
        <v>3165</v>
      </c>
      <c r="B3168" s="530">
        <v>1059827.2807527983</v>
      </c>
      <c r="C3168" s="530">
        <v>1061090.8210131282</v>
      </c>
      <c r="D3168" s="531">
        <v>1095055.9309850761</v>
      </c>
      <c r="J3168" s="659">
        <v>1042253.1091716136</v>
      </c>
      <c r="K3168" s="296"/>
      <c r="L3168" s="296"/>
      <c r="M3168" s="536">
        <v>1060171.0457264357</v>
      </c>
      <c r="N3168" s="530">
        <v>1073606.5559406742</v>
      </c>
      <c r="O3168" s="537">
        <v>1105558.5203880169</v>
      </c>
    </row>
    <row r="3169" spans="1:15">
      <c r="A3169" s="227">
        <v>3166</v>
      </c>
      <c r="B3169" s="530">
        <v>1062944.2587010446</v>
      </c>
      <c r="C3169" s="530">
        <v>1079663.2902790874</v>
      </c>
      <c r="D3169" s="531">
        <v>1118282.9108655786</v>
      </c>
      <c r="J3169" s="659">
        <v>1045370.0871198599</v>
      </c>
      <c r="K3169" s="296"/>
      <c r="L3169" s="296"/>
      <c r="M3169" s="536">
        <v>1037271.9604739586</v>
      </c>
      <c r="N3169" s="530">
        <v>1092179.0252066334</v>
      </c>
      <c r="O3169" s="537">
        <v>1128785.5002685194</v>
      </c>
    </row>
    <row r="3170" spans="1:15">
      <c r="A3170" s="227">
        <v>3167</v>
      </c>
      <c r="B3170" s="530">
        <v>1053371.3130403406</v>
      </c>
      <c r="C3170" s="530">
        <v>1078682.2252827333</v>
      </c>
      <c r="D3170" s="531">
        <v>1088435.4749228759</v>
      </c>
      <c r="J3170" s="659">
        <v>1035797.1414591558</v>
      </c>
      <c r="K3170" s="296"/>
      <c r="L3170" s="296"/>
      <c r="M3170" s="536">
        <v>1032242.2614226919</v>
      </c>
      <c r="N3170" s="530">
        <v>1091197.9602102793</v>
      </c>
      <c r="O3170" s="537">
        <v>1098938.0643258167</v>
      </c>
    </row>
    <row r="3171" spans="1:15">
      <c r="A3171" s="227">
        <v>3168</v>
      </c>
      <c r="B3171" s="530">
        <v>1058111.7063673958</v>
      </c>
      <c r="C3171" s="530">
        <v>1095836.6071226152</v>
      </c>
      <c r="D3171" s="531">
        <v>1113653.5459838875</v>
      </c>
      <c r="J3171" s="659">
        <v>1071148.6540446836</v>
      </c>
      <c r="K3171" s="296"/>
      <c r="L3171" s="296"/>
      <c r="M3171" s="536">
        <v>1051757.9318198599</v>
      </c>
      <c r="N3171" s="530">
        <v>1108352.3420501612</v>
      </c>
      <c r="O3171" s="537">
        <v>1124156.1353868283</v>
      </c>
    </row>
    <row r="3172" spans="1:15">
      <c r="A3172" s="227">
        <v>3169</v>
      </c>
      <c r="B3172" s="530">
        <v>1046673.4146995377</v>
      </c>
      <c r="C3172" s="530">
        <v>1070414.636546622</v>
      </c>
      <c r="D3172" s="531">
        <v>1086495.1651609296</v>
      </c>
      <c r="J3172" s="659">
        <v>1029099.243118353</v>
      </c>
      <c r="K3172" s="296"/>
      <c r="L3172" s="296"/>
      <c r="M3172" s="536">
        <v>1048768.1992680049</v>
      </c>
      <c r="N3172" s="530">
        <v>1082930.371474168</v>
      </c>
      <c r="O3172" s="537">
        <v>1096997.7545638704</v>
      </c>
    </row>
    <row r="3173" spans="1:15">
      <c r="A3173" s="227">
        <v>3170</v>
      </c>
      <c r="B3173" s="530">
        <v>1058111.7063673958</v>
      </c>
      <c r="C3173" s="530">
        <v>1057913.5001764633</v>
      </c>
      <c r="D3173" s="531">
        <v>1102580.3427580823</v>
      </c>
      <c r="J3173" s="659">
        <v>1155324.5992484349</v>
      </c>
      <c r="K3173" s="296"/>
      <c r="L3173" s="296"/>
      <c r="M3173" s="536">
        <v>1060314.7558252078</v>
      </c>
      <c r="N3173" s="530">
        <v>1070429.2351040093</v>
      </c>
      <c r="O3173" s="537">
        <v>1113082.9321610231</v>
      </c>
    </row>
    <row r="3174" spans="1:15">
      <c r="A3174" s="227">
        <v>3171</v>
      </c>
      <c r="B3174" s="530">
        <v>1056439.1103853302</v>
      </c>
      <c r="C3174" s="530">
        <v>1091719.7236190396</v>
      </c>
      <c r="D3174" s="531">
        <v>1120177.9241138555</v>
      </c>
      <c r="J3174" s="659">
        <v>1038864.9388041454</v>
      </c>
      <c r="K3174" s="296"/>
      <c r="L3174" s="296"/>
      <c r="M3174" s="536">
        <v>1020319.2520959782</v>
      </c>
      <c r="N3174" s="530">
        <v>1104235.4585465856</v>
      </c>
      <c r="O3174" s="537">
        <v>1130680.5135167963</v>
      </c>
    </row>
    <row r="3175" spans="1:15">
      <c r="A3175" s="227">
        <v>3172</v>
      </c>
      <c r="B3175" s="530">
        <v>1078470.8074835918</v>
      </c>
      <c r="C3175" s="530">
        <v>1094255.5262983486</v>
      </c>
      <c r="D3175" s="531">
        <v>1105467.4298704716</v>
      </c>
      <c r="J3175" s="659">
        <v>1060896.6359024071</v>
      </c>
      <c r="K3175" s="296"/>
      <c r="L3175" s="296"/>
      <c r="M3175" s="536">
        <v>1023331.8311124538</v>
      </c>
      <c r="N3175" s="530">
        <v>1106771.2612258946</v>
      </c>
      <c r="O3175" s="537">
        <v>1115970.0192734124</v>
      </c>
    </row>
    <row r="3176" spans="1:15">
      <c r="A3176" s="227">
        <v>3173</v>
      </c>
      <c r="B3176" s="530">
        <v>1075670.5393814601</v>
      </c>
      <c r="C3176" s="530">
        <v>1079780.3161808637</v>
      </c>
      <c r="D3176" s="531">
        <v>1122153.0273235994</v>
      </c>
      <c r="J3176" s="659">
        <v>1058096.3678002753</v>
      </c>
      <c r="K3176" s="296"/>
      <c r="L3176" s="296"/>
      <c r="M3176" s="536">
        <v>1051295.4644186911</v>
      </c>
      <c r="N3176" s="530">
        <v>1092296.0511084097</v>
      </c>
      <c r="O3176" s="537">
        <v>1132655.6167265403</v>
      </c>
    </row>
    <row r="3177" spans="1:15">
      <c r="A3177" s="227">
        <v>3174</v>
      </c>
      <c r="B3177" s="530">
        <v>1052968.219435455</v>
      </c>
      <c r="C3177" s="530">
        <v>1064079.3425706956</v>
      </c>
      <c r="D3177" s="531">
        <v>1098720.1815064377</v>
      </c>
      <c r="J3177" s="659">
        <v>1035394.0478542703</v>
      </c>
      <c r="K3177" s="296"/>
      <c r="L3177" s="296"/>
      <c r="M3177" s="536">
        <v>1065902.1350299441</v>
      </c>
      <c r="N3177" s="530">
        <v>1076595.0774982416</v>
      </c>
      <c r="O3177" s="537">
        <v>1109222.7709093785</v>
      </c>
    </row>
    <row r="3178" spans="1:15">
      <c r="A3178" s="227">
        <v>3175</v>
      </c>
      <c r="B3178" s="530">
        <v>1054574.1095879488</v>
      </c>
      <c r="C3178" s="530">
        <v>1116224.8118111787</v>
      </c>
      <c r="D3178" s="531">
        <v>1107565.3332015318</v>
      </c>
      <c r="J3178" s="659">
        <v>1036999.938006764</v>
      </c>
      <c r="K3178" s="296"/>
      <c r="L3178" s="296"/>
      <c r="M3178" s="536">
        <v>1024813.3458556301</v>
      </c>
      <c r="N3178" s="530">
        <v>1128740.5467387247</v>
      </c>
      <c r="O3178" s="537">
        <v>1118067.9226044726</v>
      </c>
    </row>
    <row r="3179" spans="1:15">
      <c r="A3179" s="227">
        <v>3176</v>
      </c>
      <c r="B3179" s="530">
        <v>1055308.5517822301</v>
      </c>
      <c r="C3179" s="530">
        <v>1090323.1282721534</v>
      </c>
      <c r="D3179" s="531">
        <v>1143304.7522277578</v>
      </c>
      <c r="J3179" s="659">
        <v>1037734.3802010454</v>
      </c>
      <c r="K3179" s="296"/>
      <c r="L3179" s="296"/>
      <c r="M3179" s="536">
        <v>1072359.4281769716</v>
      </c>
      <c r="N3179" s="530">
        <v>1102838.8631996994</v>
      </c>
      <c r="O3179" s="537">
        <v>1153807.3416306986</v>
      </c>
    </row>
    <row r="3180" spans="1:15">
      <c r="A3180" s="227">
        <v>3177</v>
      </c>
      <c r="B3180" s="530">
        <v>1058901.8224436878</v>
      </c>
      <c r="C3180" s="530">
        <v>1071837.2843971951</v>
      </c>
      <c r="D3180" s="531">
        <v>1107443.8090862194</v>
      </c>
      <c r="J3180" s="659">
        <v>1041327.6508625031</v>
      </c>
      <c r="K3180" s="296"/>
      <c r="L3180" s="296"/>
      <c r="M3180" s="536">
        <v>1035814.1908171278</v>
      </c>
      <c r="N3180" s="530">
        <v>1084353.0193247411</v>
      </c>
      <c r="O3180" s="537">
        <v>1117946.3984891602</v>
      </c>
    </row>
    <row r="3181" spans="1:15">
      <c r="A3181" s="227">
        <v>3178</v>
      </c>
      <c r="B3181" s="530">
        <v>1064136.3355471899</v>
      </c>
      <c r="C3181" s="530">
        <v>1077214.3340167822</v>
      </c>
      <c r="D3181" s="531">
        <v>1095714.7364954574</v>
      </c>
      <c r="J3181" s="659">
        <v>1046562.1639660052</v>
      </c>
      <c r="K3181" s="296"/>
      <c r="L3181" s="296"/>
      <c r="M3181" s="536">
        <v>1016707.3735394838</v>
      </c>
      <c r="N3181" s="530">
        <v>1089730.0689443282</v>
      </c>
      <c r="O3181" s="537">
        <v>1106217.3258983982</v>
      </c>
    </row>
    <row r="3182" spans="1:15">
      <c r="A3182" s="227">
        <v>3179</v>
      </c>
      <c r="B3182" s="530">
        <v>1052178.106744051</v>
      </c>
      <c r="C3182" s="530">
        <v>1061972.6795063457</v>
      </c>
      <c r="D3182" s="531">
        <v>1118902.1359306204</v>
      </c>
      <c r="J3182" s="659">
        <v>1034603.9351628663</v>
      </c>
      <c r="K3182" s="296"/>
      <c r="L3182" s="296"/>
      <c r="M3182" s="536">
        <v>1049554.9272301104</v>
      </c>
      <c r="N3182" s="530">
        <v>1074488.4144338917</v>
      </c>
      <c r="O3182" s="537">
        <v>1129404.7253335612</v>
      </c>
    </row>
    <row r="3183" spans="1:15">
      <c r="A3183" s="227">
        <v>3180</v>
      </c>
      <c r="B3183" s="530">
        <v>1058111.7063673958</v>
      </c>
      <c r="C3183" s="530">
        <v>1075717.228897718</v>
      </c>
      <c r="D3183" s="531">
        <v>1135935.647637157</v>
      </c>
      <c r="J3183" s="659">
        <v>1070329.4543755918</v>
      </c>
      <c r="K3183" s="296"/>
      <c r="L3183" s="296"/>
      <c r="M3183" s="536">
        <v>1046552.1820806793</v>
      </c>
      <c r="N3183" s="530">
        <v>1088232.963825264</v>
      </c>
      <c r="O3183" s="537">
        <v>1146438.2370400978</v>
      </c>
    </row>
    <row r="3184" spans="1:15">
      <c r="A3184" s="227">
        <v>3181</v>
      </c>
      <c r="B3184" s="530">
        <v>1061453.2942366002</v>
      </c>
      <c r="C3184" s="530">
        <v>1063398.5299128199</v>
      </c>
      <c r="D3184" s="531">
        <v>1125076.2611459636</v>
      </c>
      <c r="J3184" s="659">
        <v>1043879.1226554154</v>
      </c>
      <c r="K3184" s="296"/>
      <c r="L3184" s="296"/>
      <c r="M3184" s="536">
        <v>1046591.517305976</v>
      </c>
      <c r="N3184" s="530">
        <v>1075914.2648403659</v>
      </c>
      <c r="O3184" s="537">
        <v>1135578.8505489044</v>
      </c>
    </row>
    <row r="3185" spans="1:15">
      <c r="A3185" s="227">
        <v>3182</v>
      </c>
      <c r="B3185" s="530">
        <v>1054495.6194243734</v>
      </c>
      <c r="C3185" s="530">
        <v>1052845.2265149865</v>
      </c>
      <c r="D3185" s="531">
        <v>1099927.1290384103</v>
      </c>
      <c r="J3185" s="659">
        <v>1036921.4478431887</v>
      </c>
      <c r="K3185" s="296"/>
      <c r="L3185" s="296"/>
      <c r="M3185" s="536">
        <v>1023391.4363354604</v>
      </c>
      <c r="N3185" s="530">
        <v>1065360.9614425325</v>
      </c>
      <c r="O3185" s="537">
        <v>1110429.7184413511</v>
      </c>
    </row>
    <row r="3186" spans="1:15">
      <c r="A3186" s="227">
        <v>3183</v>
      </c>
      <c r="B3186" s="530">
        <v>1060338.0384711626</v>
      </c>
      <c r="C3186" s="530">
        <v>1092937.0287300029</v>
      </c>
      <c r="D3186" s="531">
        <v>1105661.5869565096</v>
      </c>
      <c r="J3186" s="659">
        <v>1042763.8668899778</v>
      </c>
      <c r="K3186" s="296"/>
      <c r="L3186" s="296"/>
      <c r="M3186" s="536">
        <v>1046639.1559405294</v>
      </c>
      <c r="N3186" s="530">
        <v>1105452.7636575489</v>
      </c>
      <c r="O3186" s="537">
        <v>1116164.1763594504</v>
      </c>
    </row>
    <row r="3187" spans="1:15">
      <c r="A3187" s="227">
        <v>3184</v>
      </c>
      <c r="B3187" s="530">
        <v>1047146.8079486497</v>
      </c>
      <c r="C3187" s="530">
        <v>1070201.5531267973</v>
      </c>
      <c r="D3187" s="531">
        <v>1080286.2265675999</v>
      </c>
      <c r="J3187" s="659">
        <v>1029572.636367465</v>
      </c>
      <c r="K3187" s="296"/>
      <c r="L3187" s="296"/>
      <c r="M3187" s="536">
        <v>1045810.9512896977</v>
      </c>
      <c r="N3187" s="530">
        <v>1082717.2880543433</v>
      </c>
      <c r="O3187" s="537">
        <v>1090788.8159705407</v>
      </c>
    </row>
    <row r="3188" spans="1:15">
      <c r="A3188" s="227">
        <v>3185</v>
      </c>
      <c r="B3188" s="530">
        <v>1055391.7996356022</v>
      </c>
      <c r="C3188" s="530">
        <v>1088498.1304346931</v>
      </c>
      <c r="D3188" s="531">
        <v>1137505.748508367</v>
      </c>
      <c r="J3188" s="659">
        <v>1037817.6280544174</v>
      </c>
      <c r="K3188" s="296"/>
      <c r="L3188" s="296"/>
      <c r="M3188" s="536">
        <v>1063825.8339009085</v>
      </c>
      <c r="N3188" s="530">
        <v>1101013.8653622391</v>
      </c>
      <c r="O3188" s="537">
        <v>1148008.3379113078</v>
      </c>
    </row>
    <row r="3189" spans="1:15">
      <c r="A3189" s="227">
        <v>3186</v>
      </c>
      <c r="B3189" s="530">
        <v>1058111.7063673958</v>
      </c>
      <c r="C3189" s="530">
        <v>1080155.3934051674</v>
      </c>
      <c r="D3189" s="531">
        <v>1106317.2368206824</v>
      </c>
      <c r="J3189" s="659">
        <v>1065661.7330914775</v>
      </c>
      <c r="K3189" s="296"/>
      <c r="L3189" s="296"/>
      <c r="M3189" s="536">
        <v>1055620.6024810821</v>
      </c>
      <c r="N3189" s="530">
        <v>1092671.1283327134</v>
      </c>
      <c r="O3189" s="537">
        <v>1116819.8262236232</v>
      </c>
    </row>
    <row r="3190" spans="1:15">
      <c r="A3190" s="227">
        <v>3187</v>
      </c>
      <c r="B3190" s="530">
        <v>1061041.2997952595</v>
      </c>
      <c r="C3190" s="530">
        <v>1096983.8501913678</v>
      </c>
      <c r="D3190" s="531">
        <v>1118485.6854099326</v>
      </c>
      <c r="J3190" s="659">
        <v>1043467.1282140748</v>
      </c>
      <c r="K3190" s="296"/>
      <c r="L3190" s="296"/>
      <c r="M3190" s="536">
        <v>1056751.2067322084</v>
      </c>
      <c r="N3190" s="530">
        <v>1109499.5851189138</v>
      </c>
      <c r="O3190" s="537">
        <v>1128988.2748128735</v>
      </c>
    </row>
    <row r="3191" spans="1:15">
      <c r="A3191" s="227">
        <v>3188</v>
      </c>
      <c r="B3191" s="530">
        <v>1045300.4253035967</v>
      </c>
      <c r="C3191" s="530">
        <v>1063373.7210488319</v>
      </c>
      <c r="D3191" s="531">
        <v>1113653.9250962127</v>
      </c>
      <c r="J3191" s="659">
        <v>1027726.2537224119</v>
      </c>
      <c r="K3191" s="296"/>
      <c r="L3191" s="296"/>
      <c r="M3191" s="536">
        <v>1045339.1741506781</v>
      </c>
      <c r="N3191" s="530">
        <v>1075889.4559763779</v>
      </c>
      <c r="O3191" s="537">
        <v>1124156.5144991535</v>
      </c>
    </row>
    <row r="3192" spans="1:15">
      <c r="A3192" s="227">
        <v>3189</v>
      </c>
      <c r="B3192" s="530">
        <v>1064427.2367381623</v>
      </c>
      <c r="C3192" s="530">
        <v>1074215.7134575453</v>
      </c>
      <c r="D3192" s="531">
        <v>1103821.3890770325</v>
      </c>
      <c r="J3192" s="659">
        <v>1046853.0651569776</v>
      </c>
      <c r="K3192" s="296"/>
      <c r="L3192" s="296"/>
      <c r="M3192" s="536">
        <v>1042464.4276509639</v>
      </c>
      <c r="N3192" s="530">
        <v>1086731.4483850913</v>
      </c>
      <c r="O3192" s="537">
        <v>1114323.9784799733</v>
      </c>
    </row>
    <row r="3193" spans="1:15">
      <c r="A3193" s="227">
        <v>3190</v>
      </c>
      <c r="B3193" s="530">
        <v>1064221.0724832201</v>
      </c>
      <c r="C3193" s="530">
        <v>1053673.0841898036</v>
      </c>
      <c r="D3193" s="531">
        <v>1088764.199531721</v>
      </c>
      <c r="J3193" s="659">
        <v>1046646.9009020354</v>
      </c>
      <c r="K3193" s="296"/>
      <c r="L3193" s="296"/>
      <c r="M3193" s="536">
        <v>1041814.6553194416</v>
      </c>
      <c r="N3193" s="530">
        <v>1066188.8191173496</v>
      </c>
      <c r="O3193" s="537">
        <v>1099266.7889346618</v>
      </c>
    </row>
    <row r="3194" spans="1:15">
      <c r="A3194" s="227">
        <v>3191</v>
      </c>
      <c r="B3194" s="530">
        <v>1036926.6035539415</v>
      </c>
      <c r="C3194" s="530">
        <v>1052069.1295540659</v>
      </c>
      <c r="D3194" s="531">
        <v>1100582.7380587631</v>
      </c>
      <c r="J3194" s="659">
        <v>1019352.4319727567</v>
      </c>
      <c r="K3194" s="296"/>
      <c r="L3194" s="296"/>
      <c r="M3194" s="536">
        <v>1071164.4055569135</v>
      </c>
      <c r="N3194" s="530">
        <v>1064584.8644816119</v>
      </c>
      <c r="O3194" s="537">
        <v>1111085.3274617039</v>
      </c>
    </row>
    <row r="3195" spans="1:15">
      <c r="A3195" s="227">
        <v>3192</v>
      </c>
      <c r="B3195" s="530">
        <v>1062235.8413734513</v>
      </c>
      <c r="C3195" s="530">
        <v>1061791.0747685232</v>
      </c>
      <c r="D3195" s="531">
        <v>1105547.6578999963</v>
      </c>
      <c r="J3195" s="659">
        <v>1044661.6697922666</v>
      </c>
      <c r="K3195" s="296"/>
      <c r="L3195" s="296"/>
      <c r="M3195" s="536">
        <v>1045632.9751321874</v>
      </c>
      <c r="N3195" s="530">
        <v>1074306.8096960692</v>
      </c>
      <c r="O3195" s="537">
        <v>1116050.2473029371</v>
      </c>
    </row>
    <row r="3196" spans="1:15">
      <c r="A3196" s="227">
        <v>3193</v>
      </c>
      <c r="B3196" s="530">
        <v>1053671.7666760834</v>
      </c>
      <c r="C3196" s="530">
        <v>1095872.880537346</v>
      </c>
      <c r="D3196" s="531">
        <v>1099084.676951204</v>
      </c>
      <c r="J3196" s="659">
        <v>1036097.5950948987</v>
      </c>
      <c r="K3196" s="296"/>
      <c r="L3196" s="296"/>
      <c r="M3196" s="536">
        <v>1046037.2202263562</v>
      </c>
      <c r="N3196" s="530">
        <v>1108388.615464892</v>
      </c>
      <c r="O3196" s="537">
        <v>1109587.2663541448</v>
      </c>
    </row>
    <row r="3197" spans="1:15">
      <c r="A3197" s="227">
        <v>3194</v>
      </c>
      <c r="B3197" s="530">
        <v>1035508.7786324619</v>
      </c>
      <c r="C3197" s="530">
        <v>1098794.964712197</v>
      </c>
      <c r="D3197" s="531">
        <v>1117293.7830478281</v>
      </c>
      <c r="J3197" s="659">
        <v>1017934.6070512772</v>
      </c>
      <c r="K3197" s="296"/>
      <c r="L3197" s="296"/>
      <c r="M3197" s="536">
        <v>1055165.3071219353</v>
      </c>
      <c r="N3197" s="530">
        <v>1111310.699639743</v>
      </c>
      <c r="O3197" s="537">
        <v>1127796.3724507689</v>
      </c>
    </row>
    <row r="3198" spans="1:15">
      <c r="A3198" s="227">
        <v>3195</v>
      </c>
      <c r="B3198" s="530">
        <v>1076917.922039693</v>
      </c>
      <c r="C3198" s="530">
        <v>1075204.6851318991</v>
      </c>
      <c r="D3198" s="531">
        <v>1120037.433292167</v>
      </c>
      <c r="J3198" s="659">
        <v>1059343.7504585083</v>
      </c>
      <c r="K3198" s="296"/>
      <c r="L3198" s="296"/>
      <c r="M3198" s="536">
        <v>1049279.6476720236</v>
      </c>
      <c r="N3198" s="530">
        <v>1087720.4200594451</v>
      </c>
      <c r="O3198" s="537">
        <v>1130540.0226951079</v>
      </c>
    </row>
    <row r="3199" spans="1:15">
      <c r="A3199" s="227">
        <v>3196</v>
      </c>
      <c r="B3199" s="530">
        <v>1060437.4962938549</v>
      </c>
      <c r="C3199" s="530">
        <v>1073800.38338559</v>
      </c>
      <c r="D3199" s="531">
        <v>1099764.9830761813</v>
      </c>
      <c r="J3199" s="659">
        <v>1042863.3247126702</v>
      </c>
      <c r="K3199" s="296"/>
      <c r="L3199" s="296"/>
      <c r="M3199" s="536">
        <v>1050469.3357174778</v>
      </c>
      <c r="N3199" s="530">
        <v>1086316.118313136</v>
      </c>
      <c r="O3199" s="537">
        <v>1110267.5724791221</v>
      </c>
    </row>
    <row r="3200" spans="1:15">
      <c r="A3200" s="227">
        <v>3197</v>
      </c>
      <c r="B3200" s="530">
        <v>1058913.5531909713</v>
      </c>
      <c r="C3200" s="530">
        <v>1073830.9714198734</v>
      </c>
      <c r="D3200" s="531">
        <v>1091096.4596386875</v>
      </c>
      <c r="J3200" s="659">
        <v>1041339.3816097865</v>
      </c>
      <c r="K3200" s="296"/>
      <c r="L3200" s="296"/>
      <c r="M3200" s="536">
        <v>1053164.9661528666</v>
      </c>
      <c r="N3200" s="530">
        <v>1086346.7063474194</v>
      </c>
      <c r="O3200" s="537">
        <v>1101599.0490416284</v>
      </c>
    </row>
    <row r="3201" spans="1:15">
      <c r="A3201" s="227">
        <v>3198</v>
      </c>
      <c r="B3201" s="530">
        <v>1058111.7063673958</v>
      </c>
      <c r="C3201" s="530">
        <v>1080098.6755194447</v>
      </c>
      <c r="D3201" s="531">
        <v>1128154.821612658</v>
      </c>
      <c r="J3201" s="659">
        <v>1113945.6561840004</v>
      </c>
      <c r="K3201" s="296"/>
      <c r="L3201" s="296"/>
      <c r="M3201" s="536">
        <v>1033118.1616254661</v>
      </c>
      <c r="N3201" s="530">
        <v>1092614.4104469907</v>
      </c>
      <c r="O3201" s="537">
        <v>1138657.4110155988</v>
      </c>
    </row>
    <row r="3202" spans="1:15">
      <c r="A3202" s="227">
        <v>3199</v>
      </c>
      <c r="B3202" s="530">
        <v>1051486.2326648703</v>
      </c>
      <c r="C3202" s="530">
        <v>1082850.7182195839</v>
      </c>
      <c r="D3202" s="531">
        <v>1098544.7379269772</v>
      </c>
      <c r="J3202" s="659">
        <v>1033912.0610836856</v>
      </c>
      <c r="K3202" s="296"/>
      <c r="L3202" s="296"/>
      <c r="M3202" s="536">
        <v>1079218.3762508873</v>
      </c>
      <c r="N3202" s="530">
        <v>1095366.4531471299</v>
      </c>
      <c r="O3202" s="537">
        <v>1109047.327329918</v>
      </c>
    </row>
    <row r="3203" spans="1:15" ht="14.25" thickBot="1">
      <c r="A3203" s="228">
        <v>3200</v>
      </c>
      <c r="B3203" s="532">
        <v>1056481.4003577409</v>
      </c>
      <c r="C3203" s="532">
        <v>1069744.1100176559</v>
      </c>
      <c r="D3203" s="533">
        <v>1121838.7523861653</v>
      </c>
      <c r="J3203" s="660">
        <v>1038907.2287765562</v>
      </c>
      <c r="K3203" s="296"/>
      <c r="L3203" s="296"/>
      <c r="M3203" s="538">
        <v>1056700.172241237</v>
      </c>
      <c r="N3203" s="532">
        <v>1082259.8449452019</v>
      </c>
      <c r="O3203" s="539">
        <v>1132341.3417891061</v>
      </c>
    </row>
    <row r="3204" spans="1:15" ht="15">
      <c r="A3204" s="224" t="s">
        <v>314</v>
      </c>
      <c r="L3204" s="295" t="s">
        <v>313</v>
      </c>
      <c r="M3204" s="540"/>
      <c r="N3204" s="540"/>
      <c r="O3204" s="540"/>
    </row>
    <row r="3205" spans="1:15">
      <c r="A3205" s="224" t="s">
        <v>310</v>
      </c>
      <c r="B3205" s="564">
        <f>AVERAGE(B4:B3203)</f>
        <v>1058111.7063674014</v>
      </c>
      <c r="C3205" s="564">
        <f>AVERAGE(C4:C3203)</f>
        <v>1074674.0000000019</v>
      </c>
      <c r="D3205" s="564">
        <f>AVERAGE(D4:D3203)</f>
        <v>1107213.9999999979</v>
      </c>
      <c r="L3205" s="224" t="s">
        <v>310</v>
      </c>
      <c r="M3205" s="565">
        <f>AVERAGE(M4:M3203)</f>
        <v>1043561.7680347611</v>
      </c>
      <c r="N3205" s="565">
        <f>AVERAGE(N4:N3203)</f>
        <v>1087189.734927546</v>
      </c>
      <c r="O3205" s="565">
        <f>AVERAGE(O4:O3203)</f>
        <v>1117716.5894029408</v>
      </c>
    </row>
    <row r="3206" spans="1:15">
      <c r="A3206" s="224" t="s">
        <v>311</v>
      </c>
      <c r="B3206" s="564">
        <f>STDEV(B4:B3203)</f>
        <v>10492.520565356825</v>
      </c>
      <c r="C3206" s="564">
        <f>STDEV(C4:C3203)</f>
        <v>13996.105594842751</v>
      </c>
      <c r="D3206" s="564">
        <f>STDEV(D4:D3203)</f>
        <v>12255.186075475976</v>
      </c>
      <c r="L3206" s="224" t="s">
        <v>311</v>
      </c>
      <c r="M3206" s="565">
        <f>STDEV(M4:M3203)</f>
        <v>11438.498074284524</v>
      </c>
      <c r="N3206" s="565">
        <f>STDEV(N4:N3203)</f>
        <v>13996.105594842764</v>
      </c>
      <c r="O3206" s="565">
        <f>STDEV(O4:O3203)</f>
        <v>12255.186075475958</v>
      </c>
    </row>
    <row r="3207" spans="1:15">
      <c r="C3207" s="291"/>
      <c r="D3207" s="291"/>
      <c r="N3207" s="291"/>
      <c r="O3207" s="291"/>
    </row>
    <row r="3208" spans="1:15">
      <c r="A3208" s="541" t="s">
        <v>312</v>
      </c>
      <c r="B3208" s="542">
        <f>M3205-B3205</f>
        <v>-14549.938332640333</v>
      </c>
      <c r="C3208" s="542">
        <f>N3205-C3205</f>
        <v>12515.734927544137</v>
      </c>
      <c r="D3208" s="542">
        <f>O3205-D3205</f>
        <v>10502.589402942918</v>
      </c>
      <c r="M3208" s="230"/>
      <c r="N3208" s="230"/>
      <c r="O3208" s="230"/>
    </row>
    <row r="3209" spans="1:15" ht="15">
      <c r="A3209" s="616" t="s">
        <v>370</v>
      </c>
      <c r="B3209" s="230">
        <v>22856.231965238578</v>
      </c>
      <c r="M3209" s="540"/>
      <c r="N3209" s="540"/>
      <c r="O3209" s="540"/>
    </row>
    <row r="3210" spans="1:15" ht="15">
      <c r="C3210" s="291"/>
      <c r="D3210" s="291"/>
      <c r="M3210" s="540"/>
      <c r="N3210" s="540"/>
      <c r="O3210" s="540"/>
    </row>
    <row r="3211" spans="1:15" ht="15">
      <c r="C3211" s="291"/>
      <c r="D3211" s="230"/>
      <c r="M3211" s="540"/>
      <c r="N3211" s="540"/>
      <c r="O3211" s="540"/>
    </row>
    <row r="3212" spans="1:15" ht="15">
      <c r="M3212" s="540"/>
      <c r="N3212" s="540"/>
      <c r="O3212" s="540"/>
    </row>
    <row r="3213" spans="1:15" ht="15">
      <c r="B3213" s="293"/>
      <c r="C3213" s="293"/>
      <c r="D3213" s="293"/>
      <c r="M3213" s="540"/>
      <c r="N3213" s="540"/>
      <c r="O3213" s="540"/>
    </row>
    <row r="3214" spans="1:15" ht="15">
      <c r="B3214" s="117"/>
      <c r="C3214" s="292"/>
      <c r="D3214" s="117"/>
      <c r="M3214" s="540"/>
      <c r="N3214" s="540"/>
      <c r="O3214" s="540"/>
    </row>
    <row r="3215" spans="1:15" ht="15">
      <c r="B3215" s="291"/>
      <c r="C3215" s="291"/>
      <c r="D3215" s="291"/>
      <c r="M3215" s="540"/>
      <c r="N3215" s="540"/>
      <c r="O3215" s="540"/>
    </row>
    <row r="3216" spans="1:15" ht="15">
      <c r="B3216" s="291"/>
      <c r="C3216" s="230"/>
      <c r="D3216" s="291"/>
      <c r="M3216" s="540"/>
      <c r="N3216" s="540"/>
      <c r="O3216" s="540"/>
    </row>
    <row r="3217" spans="2:15" ht="15">
      <c r="B3217" s="291"/>
      <c r="C3217" s="291"/>
      <c r="D3217" s="291"/>
      <c r="M3217" s="540"/>
      <c r="N3217" s="540"/>
      <c r="O3217" s="540"/>
    </row>
    <row r="3218" spans="2:15" ht="15">
      <c r="C3218" s="230"/>
      <c r="D3218" s="230"/>
      <c r="M3218" s="540"/>
      <c r="N3218" s="540"/>
      <c r="O3218" s="540"/>
    </row>
    <row r="3219" spans="2:15" ht="15">
      <c r="M3219" s="540"/>
      <c r="N3219" s="540"/>
      <c r="O3219" s="540"/>
    </row>
    <row r="3220" spans="2:15" ht="15">
      <c r="M3220" s="540"/>
      <c r="N3220" s="540"/>
      <c r="O3220" s="540"/>
    </row>
    <row r="3221" spans="2:15" ht="15">
      <c r="M3221" s="540"/>
      <c r="N3221" s="540"/>
      <c r="O3221" s="540"/>
    </row>
    <row r="3222" spans="2:15" ht="15">
      <c r="M3222" s="540"/>
      <c r="N3222" s="540"/>
      <c r="O3222" s="540"/>
    </row>
    <row r="3223" spans="2:15" ht="15">
      <c r="M3223" s="540"/>
      <c r="N3223" s="540"/>
      <c r="O3223" s="540"/>
    </row>
    <row r="3224" spans="2:15" ht="15">
      <c r="M3224" s="540"/>
      <c r="N3224" s="540"/>
      <c r="O3224" s="540"/>
    </row>
    <row r="3225" spans="2:15" ht="15">
      <c r="M3225" s="540"/>
      <c r="N3225" s="540"/>
      <c r="O3225" s="540"/>
    </row>
    <row r="3226" spans="2:15" ht="15">
      <c r="M3226" s="540"/>
      <c r="N3226" s="540"/>
      <c r="O3226" s="540"/>
    </row>
    <row r="3227" spans="2:15" ht="15">
      <c r="M3227" s="540"/>
      <c r="N3227" s="540"/>
      <c r="O3227" s="540"/>
    </row>
    <row r="3228" spans="2:15" ht="15">
      <c r="M3228" s="540"/>
      <c r="N3228" s="540"/>
      <c r="O3228" s="540"/>
    </row>
    <row r="3229" spans="2:15" ht="15">
      <c r="M3229" s="540"/>
      <c r="N3229" s="540"/>
      <c r="O3229" s="540"/>
    </row>
    <row r="3230" spans="2:15" ht="15">
      <c r="M3230" s="540"/>
      <c r="N3230" s="540"/>
      <c r="O3230" s="540"/>
    </row>
    <row r="3231" spans="2:15" ht="15">
      <c r="M3231" s="540"/>
      <c r="N3231" s="540"/>
      <c r="O3231" s="540"/>
    </row>
    <row r="3232" spans="2:15" ht="15">
      <c r="M3232" s="540"/>
      <c r="N3232" s="540"/>
      <c r="O3232" s="540"/>
    </row>
    <row r="3233" spans="13:15" ht="15">
      <c r="M3233" s="540"/>
      <c r="N3233" s="540"/>
      <c r="O3233" s="540"/>
    </row>
    <row r="3234" spans="13:15" ht="15">
      <c r="M3234" s="540"/>
      <c r="N3234" s="540"/>
      <c r="O3234" s="540"/>
    </row>
    <row r="3235" spans="13:15" ht="15">
      <c r="M3235" s="540"/>
      <c r="N3235" s="540"/>
      <c r="O3235" s="540"/>
    </row>
    <row r="3236" spans="13:15" ht="15">
      <c r="M3236" s="540"/>
      <c r="N3236" s="540"/>
      <c r="O3236" s="540"/>
    </row>
    <row r="3237" spans="13:15" ht="15">
      <c r="M3237" s="540"/>
      <c r="N3237" s="540"/>
      <c r="O3237" s="540"/>
    </row>
    <row r="3238" spans="13:15" ht="15">
      <c r="M3238" s="540"/>
      <c r="N3238" s="540"/>
      <c r="O3238" s="540"/>
    </row>
    <row r="3239" spans="13:15" ht="15">
      <c r="M3239" s="540"/>
      <c r="N3239" s="540"/>
      <c r="O3239" s="540"/>
    </row>
    <row r="3240" spans="13:15" ht="15">
      <c r="M3240" s="540"/>
      <c r="N3240" s="540"/>
      <c r="O3240" s="540"/>
    </row>
    <row r="3241" spans="13:15" ht="15">
      <c r="M3241" s="540"/>
      <c r="N3241" s="540"/>
      <c r="O3241" s="540"/>
    </row>
    <row r="3242" spans="13:15" ht="15">
      <c r="M3242" s="540"/>
      <c r="N3242" s="540"/>
      <c r="O3242" s="540"/>
    </row>
    <row r="3243" spans="13:15" ht="15">
      <c r="M3243" s="540"/>
      <c r="N3243" s="540"/>
      <c r="O3243" s="540"/>
    </row>
    <row r="3244" spans="13:15" ht="15">
      <c r="M3244" s="540"/>
      <c r="N3244" s="540"/>
      <c r="O3244" s="540"/>
    </row>
    <row r="3245" spans="13:15" ht="15">
      <c r="M3245" s="540"/>
      <c r="N3245" s="540"/>
      <c r="O3245" s="540"/>
    </row>
    <row r="3246" spans="13:15" ht="15">
      <c r="M3246" s="540"/>
      <c r="N3246" s="540"/>
      <c r="O3246" s="540"/>
    </row>
    <row r="3247" spans="13:15" ht="15">
      <c r="M3247" s="540"/>
      <c r="N3247" s="540"/>
      <c r="O3247" s="540"/>
    </row>
    <row r="3248" spans="13:15" ht="15">
      <c r="M3248" s="540"/>
      <c r="N3248" s="540"/>
      <c r="O3248" s="540"/>
    </row>
    <row r="3249" spans="13:15" ht="15">
      <c r="M3249" s="540"/>
      <c r="N3249" s="540"/>
      <c r="O3249" s="540"/>
    </row>
    <row r="3250" spans="13:15" ht="15">
      <c r="M3250" s="540"/>
      <c r="N3250" s="540"/>
      <c r="O3250" s="540"/>
    </row>
    <row r="3251" spans="13:15" ht="15">
      <c r="M3251" s="540"/>
      <c r="N3251" s="540"/>
      <c r="O3251" s="540"/>
    </row>
    <row r="3252" spans="13:15" ht="15">
      <c r="M3252" s="540"/>
      <c r="N3252" s="540"/>
      <c r="O3252" s="540"/>
    </row>
    <row r="3253" spans="13:15" ht="15">
      <c r="M3253" s="540"/>
      <c r="N3253" s="540"/>
      <c r="O3253" s="540"/>
    </row>
    <row r="3254" spans="13:15" ht="15">
      <c r="M3254" s="540"/>
      <c r="N3254" s="540"/>
      <c r="O3254" s="540"/>
    </row>
    <row r="3255" spans="13:15" ht="15">
      <c r="M3255" s="540"/>
      <c r="N3255" s="540"/>
      <c r="O3255" s="540"/>
    </row>
    <row r="3256" spans="13:15" ht="15">
      <c r="M3256" s="540"/>
      <c r="N3256" s="540"/>
      <c r="O3256" s="540"/>
    </row>
    <row r="3257" spans="13:15" ht="15">
      <c r="M3257" s="540"/>
      <c r="N3257" s="540"/>
      <c r="O3257" s="540"/>
    </row>
    <row r="3258" spans="13:15" ht="15">
      <c r="M3258" s="540"/>
      <c r="N3258" s="540"/>
      <c r="O3258" s="540"/>
    </row>
    <row r="3259" spans="13:15" ht="15">
      <c r="M3259" s="540"/>
      <c r="N3259" s="540"/>
      <c r="O3259" s="540"/>
    </row>
    <row r="3260" spans="13:15" ht="15">
      <c r="M3260" s="540"/>
      <c r="N3260" s="540"/>
      <c r="O3260" s="540"/>
    </row>
    <row r="3261" spans="13:15" ht="15">
      <c r="M3261" s="540"/>
      <c r="N3261" s="540"/>
      <c r="O3261" s="540"/>
    </row>
    <row r="3262" spans="13:15" ht="15">
      <c r="M3262" s="540"/>
      <c r="N3262" s="540"/>
      <c r="O3262" s="540"/>
    </row>
    <row r="3263" spans="13:15" ht="15">
      <c r="M3263" s="540"/>
      <c r="N3263" s="540"/>
      <c r="O3263" s="540"/>
    </row>
    <row r="3264" spans="13:15" ht="15">
      <c r="M3264" s="540"/>
      <c r="N3264" s="540"/>
      <c r="O3264" s="540"/>
    </row>
    <row r="3265" spans="13:15" ht="15">
      <c r="M3265" s="540"/>
      <c r="N3265" s="540"/>
      <c r="O3265" s="540"/>
    </row>
    <row r="3266" spans="13:15" ht="15">
      <c r="M3266" s="540"/>
      <c r="N3266" s="540"/>
      <c r="O3266" s="540"/>
    </row>
    <row r="3267" spans="13:15" ht="15">
      <c r="M3267" s="540"/>
      <c r="N3267" s="540"/>
      <c r="O3267" s="540"/>
    </row>
    <row r="3268" spans="13:15" ht="15">
      <c r="M3268" s="540"/>
      <c r="N3268" s="540"/>
      <c r="O3268" s="540"/>
    </row>
    <row r="3269" spans="13:15" ht="15">
      <c r="M3269" s="540"/>
      <c r="N3269" s="540"/>
      <c r="O3269" s="540"/>
    </row>
    <row r="3270" spans="13:15" ht="15">
      <c r="M3270" s="540"/>
      <c r="N3270" s="540"/>
      <c r="O3270" s="540"/>
    </row>
    <row r="3271" spans="13:15" ht="15">
      <c r="M3271" s="540"/>
      <c r="N3271" s="540"/>
      <c r="O3271" s="540"/>
    </row>
    <row r="3272" spans="13:15" ht="15">
      <c r="M3272" s="540"/>
      <c r="N3272" s="540"/>
      <c r="O3272" s="540"/>
    </row>
    <row r="3273" spans="13:15" ht="15">
      <c r="M3273" s="540"/>
      <c r="N3273" s="540"/>
      <c r="O3273" s="540"/>
    </row>
    <row r="3274" spans="13:15" ht="15">
      <c r="M3274" s="540"/>
      <c r="N3274" s="540"/>
      <c r="O3274" s="540"/>
    </row>
    <row r="3275" spans="13:15" ht="15">
      <c r="M3275" s="540"/>
      <c r="N3275" s="540"/>
      <c r="O3275" s="540"/>
    </row>
    <row r="3276" spans="13:15" ht="15">
      <c r="M3276" s="540"/>
      <c r="N3276" s="540"/>
      <c r="O3276" s="540"/>
    </row>
    <row r="3277" spans="13:15">
      <c r="M3277" s="295"/>
      <c r="N3277" s="295"/>
      <c r="O3277" s="295"/>
    </row>
  </sheetData>
  <pageMargins left="0.7" right="0.7" top="0.75" bottom="0.75" header="0.3" footer="0.3"/>
  <pageSetup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S55"/>
  <sheetViews>
    <sheetView topLeftCell="A4" zoomScale="90" zoomScaleNormal="90" workbookViewId="0">
      <selection activeCell="E4" sqref="E4"/>
    </sheetView>
  </sheetViews>
  <sheetFormatPr defaultColWidth="10" defaultRowHeight="11.25"/>
  <cols>
    <col min="1" max="1" width="4.85546875" style="15" customWidth="1"/>
    <col min="2" max="3" width="3" style="15" customWidth="1"/>
    <col min="4" max="4" width="35.28515625" style="11" customWidth="1"/>
    <col min="5" max="5" width="10.7109375" style="11" customWidth="1"/>
    <col min="6" max="6" width="15.85546875" style="17" customWidth="1"/>
    <col min="7" max="7" width="14.140625" style="17" customWidth="1"/>
    <col min="8" max="8" width="16.5703125" style="17" customWidth="1"/>
    <col min="9" max="10" width="12.42578125" style="17" customWidth="1"/>
    <col min="11" max="11" width="14.42578125" style="17" customWidth="1"/>
    <col min="12" max="13" width="12.28515625" style="17" customWidth="1"/>
    <col min="14" max="16" width="14.5703125" style="17" customWidth="1"/>
    <col min="17" max="17" width="11" style="11" bestFit="1" customWidth="1"/>
    <col min="18" max="18" width="10.42578125" style="11" bestFit="1" customWidth="1"/>
    <col min="19" max="16384" width="10" style="11"/>
  </cols>
  <sheetData>
    <row r="1" spans="1:19" ht="20.25" customHeight="1">
      <c r="A1" s="8"/>
      <c r="B1" s="9"/>
      <c r="C1" s="687" t="s">
        <v>35</v>
      </c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341"/>
      <c r="P1" s="118"/>
    </row>
    <row r="2" spans="1:19" ht="43.5" customHeight="1">
      <c r="A2" s="434"/>
      <c r="B2" s="435"/>
      <c r="C2" s="435"/>
      <c r="D2" s="429"/>
      <c r="E2" s="10"/>
      <c r="F2" s="10"/>
      <c r="G2" s="10"/>
      <c r="H2" s="10"/>
      <c r="I2" s="10"/>
      <c r="J2" s="10"/>
      <c r="K2" s="110"/>
      <c r="L2" s="10"/>
      <c r="M2" s="10"/>
      <c r="N2" s="110"/>
      <c r="O2" s="341"/>
      <c r="P2" s="118"/>
    </row>
    <row r="3" spans="1:19" ht="15.75" customHeight="1">
      <c r="A3" s="434"/>
      <c r="B3" s="435"/>
      <c r="C3" s="435"/>
      <c r="D3" s="429"/>
      <c r="E3" s="10"/>
      <c r="F3" s="12" t="s">
        <v>36</v>
      </c>
      <c r="G3" s="12" t="s">
        <v>37</v>
      </c>
      <c r="H3" s="12" t="s">
        <v>38</v>
      </c>
      <c r="I3" s="12" t="s">
        <v>36</v>
      </c>
      <c r="J3" s="12" t="s">
        <v>37</v>
      </c>
      <c r="K3" s="12" t="s">
        <v>38</v>
      </c>
      <c r="L3" s="12" t="s">
        <v>36</v>
      </c>
      <c r="M3" s="12" t="s">
        <v>37</v>
      </c>
      <c r="N3" s="12" t="s">
        <v>38</v>
      </c>
      <c r="O3" s="12"/>
      <c r="P3" s="12"/>
      <c r="Q3" s="13"/>
      <c r="R3" s="13"/>
    </row>
    <row r="4" spans="1:19" s="13" customFormat="1" ht="24.75" customHeight="1" thickBot="1">
      <c r="A4" s="25"/>
      <c r="B4" s="438" t="s">
        <v>244</v>
      </c>
      <c r="C4" s="438" t="s">
        <v>245</v>
      </c>
      <c r="D4" s="439" t="s">
        <v>264</v>
      </c>
      <c r="E4" s="439"/>
      <c r="F4" s="510" t="s">
        <v>278</v>
      </c>
      <c r="G4" s="511" t="s">
        <v>279</v>
      </c>
      <c r="H4" s="510" t="s">
        <v>280</v>
      </c>
      <c r="I4" s="510" t="s">
        <v>281</v>
      </c>
      <c r="J4" s="511" t="s">
        <v>282</v>
      </c>
      <c r="K4" s="510" t="s">
        <v>283</v>
      </c>
      <c r="L4" s="510" t="s">
        <v>284</v>
      </c>
      <c r="M4" s="511" t="s">
        <v>286</v>
      </c>
      <c r="N4" s="510" t="s">
        <v>285</v>
      </c>
      <c r="O4" s="437"/>
      <c r="P4" s="440"/>
      <c r="S4" s="437"/>
    </row>
    <row r="5" spans="1:19" ht="15.75" thickBot="1">
      <c r="A5" s="442">
        <v>5</v>
      </c>
      <c r="B5" s="355"/>
      <c r="C5" s="355"/>
      <c r="D5" s="357" t="s">
        <v>40</v>
      </c>
      <c r="E5" s="357"/>
      <c r="F5" s="352" t="s">
        <v>274</v>
      </c>
      <c r="G5" s="385" t="s">
        <v>271</v>
      </c>
      <c r="H5" s="385" t="s">
        <v>272</v>
      </c>
      <c r="I5" s="352" t="s">
        <v>319</v>
      </c>
      <c r="J5" s="385" t="s">
        <v>326</v>
      </c>
      <c r="K5" s="385" t="s">
        <v>327</v>
      </c>
      <c r="L5" s="352" t="s">
        <v>325</v>
      </c>
      <c r="M5" s="385" t="s">
        <v>328</v>
      </c>
      <c r="N5" s="385" t="s">
        <v>329</v>
      </c>
      <c r="O5" s="385" t="s">
        <v>392</v>
      </c>
      <c r="P5" s="384" t="s">
        <v>148</v>
      </c>
      <c r="Q5" s="384" t="s">
        <v>273</v>
      </c>
      <c r="R5" s="384" t="s">
        <v>274</v>
      </c>
      <c r="S5" s="356"/>
    </row>
    <row r="6" spans="1:19" ht="15.75" thickBot="1">
      <c r="A6" s="442">
        <f>A5+1</f>
        <v>6</v>
      </c>
      <c r="B6" s="355"/>
      <c r="C6" s="355"/>
      <c r="D6" s="357"/>
      <c r="E6" s="357"/>
      <c r="F6" s="351" t="s">
        <v>260</v>
      </c>
      <c r="G6" s="382" t="s">
        <v>261</v>
      </c>
      <c r="H6" s="385" t="s">
        <v>234</v>
      </c>
      <c r="I6" s="351" t="s">
        <v>260</v>
      </c>
      <c r="J6" s="382" t="s">
        <v>261</v>
      </c>
      <c r="K6" s="385" t="s">
        <v>234</v>
      </c>
      <c r="L6" s="351" t="s">
        <v>260</v>
      </c>
      <c r="M6" s="382" t="s">
        <v>261</v>
      </c>
      <c r="N6" s="385" t="s">
        <v>234</v>
      </c>
      <c r="O6" s="358"/>
      <c r="P6" s="392" t="s">
        <v>157</v>
      </c>
      <c r="Q6" s="392" t="s">
        <v>157</v>
      </c>
      <c r="R6" s="392" t="s">
        <v>157</v>
      </c>
      <c r="S6" s="356"/>
    </row>
    <row r="7" spans="1:19" ht="15.75">
      <c r="A7" s="442">
        <f t="shared" ref="A7:A32" si="0">A6+1</f>
        <v>7</v>
      </c>
      <c r="B7" s="355"/>
      <c r="C7" s="350" t="s">
        <v>151</v>
      </c>
      <c r="D7" s="350"/>
      <c r="E7" s="350"/>
      <c r="F7" s="383"/>
      <c r="G7" s="383"/>
      <c r="H7" s="383"/>
      <c r="I7" s="383"/>
      <c r="J7" s="383"/>
      <c r="K7" s="383"/>
      <c r="L7" s="383"/>
      <c r="M7" s="383"/>
      <c r="N7" s="383"/>
      <c r="O7" s="381"/>
      <c r="P7" s="350"/>
      <c r="Q7" s="350"/>
      <c r="R7" s="350"/>
      <c r="S7" s="356"/>
    </row>
    <row r="8" spans="1:19" s="21" customFormat="1" ht="15" customHeight="1">
      <c r="A8" s="442">
        <f t="shared" si="0"/>
        <v>8</v>
      </c>
      <c r="B8" s="355"/>
      <c r="C8" s="359" t="s">
        <v>394</v>
      </c>
      <c r="D8" s="359"/>
      <c r="E8" s="359"/>
      <c r="F8" s="436">
        <f>'FY19 NR'!C4/1000</f>
        <v>1058111.7063674</v>
      </c>
      <c r="G8" s="563" t="e">
        <f ca="1">_xll.RiskMean(H8)</f>
        <v>#NAME?</v>
      </c>
      <c r="H8" s="386" t="e">
        <f ca="1">_xll.RiskOutput("FY15 gamed Revenue")+OFFSET('T Revenue'!$B$3,'T Revenue'!$G$4,0)</f>
        <v>#NAME?</v>
      </c>
      <c r="I8" s="436">
        <f>'Revenue Requirement'!G18</f>
        <v>1074674</v>
      </c>
      <c r="J8" s="563" t="e">
        <f ca="1">_xll.RiskMean(K8)</f>
        <v>#NAME?</v>
      </c>
      <c r="K8" s="386" t="e">
        <f ca="1">OFFSET('T Revenue'!$C$3,'T Revenue'!$G$4,0)</f>
        <v>#NAME?</v>
      </c>
      <c r="L8" s="353">
        <f>'Revenue Requirement'!H18</f>
        <v>1107214</v>
      </c>
      <c r="M8" s="563" t="e">
        <f ca="1">_xll.RiskMean(N8)</f>
        <v>#NAME?</v>
      </c>
      <c r="N8" s="386" t="e">
        <f ca="1">OFFSET('T Revenue'!$D$3,'T Revenue'!$G$4,0)</f>
        <v>#NAME?</v>
      </c>
      <c r="O8" s="361"/>
      <c r="P8" s="389" t="e">
        <f ca="1">G8-F8</f>
        <v>#NAME?</v>
      </c>
      <c r="Q8" s="389" t="e">
        <f ca="1">J8-I8</f>
        <v>#NAME?</v>
      </c>
      <c r="R8" s="389" t="e">
        <f ca="1">M8-L8</f>
        <v>#NAME?</v>
      </c>
      <c r="S8" s="359"/>
    </row>
    <row r="9" spans="1:19" s="21" customFormat="1" ht="15" customHeight="1">
      <c r="A9" s="442">
        <f t="shared" si="0"/>
        <v>9</v>
      </c>
      <c r="B9" s="355"/>
      <c r="C9" s="359"/>
      <c r="D9" s="359"/>
      <c r="E9" s="359"/>
      <c r="F9" s="354"/>
      <c r="G9" s="559"/>
      <c r="H9" s="387"/>
      <c r="I9" s="354"/>
      <c r="J9" s="559"/>
      <c r="K9" s="387"/>
      <c r="L9" s="354"/>
      <c r="M9" s="559"/>
      <c r="N9" s="387"/>
      <c r="O9" s="360"/>
      <c r="P9" s="360"/>
      <c r="Q9" s="349"/>
      <c r="R9" s="349"/>
      <c r="S9" s="359"/>
    </row>
    <row r="10" spans="1:19" s="23" customFormat="1" ht="15" customHeight="1">
      <c r="A10" s="442" t="e">
        <f>#REF!+1</f>
        <v>#REF!</v>
      </c>
      <c r="B10" s="363"/>
      <c r="C10" s="350" t="s">
        <v>42</v>
      </c>
      <c r="D10" s="350"/>
      <c r="E10" s="350"/>
      <c r="F10" s="350"/>
      <c r="G10" s="350"/>
      <c r="H10" s="388"/>
      <c r="I10" s="350"/>
      <c r="J10" s="350"/>
      <c r="K10" s="388"/>
      <c r="L10" s="350"/>
      <c r="M10" s="350"/>
      <c r="N10" s="388"/>
      <c r="O10" s="381"/>
      <c r="P10" s="350"/>
      <c r="Q10" s="350"/>
      <c r="R10" s="350"/>
      <c r="S10" s="362"/>
    </row>
    <row r="11" spans="1:19" ht="15" customHeight="1">
      <c r="A11" s="442" t="e">
        <f t="shared" si="0"/>
        <v>#REF!</v>
      </c>
      <c r="B11" s="355"/>
      <c r="C11" s="355"/>
      <c r="D11" s="365" t="s">
        <v>43</v>
      </c>
      <c r="E11" s="356"/>
      <c r="F11" s="354">
        <f>'FY19 NR'!C31/1000</f>
        <v>167165.49075529998</v>
      </c>
      <c r="G11" s="559" t="e">
        <f ca="1">_xll.RiskMean(H11)</f>
        <v>#NAME?</v>
      </c>
      <c r="H11" s="386" t="e">
        <f ca="1">_xll.RiskPert(F11*AVERAGE(1,'Historical Data'!$AC8),F11,F11*AVERAGE(1,'Historical Data'!$AE8))</f>
        <v>#NAME?</v>
      </c>
      <c r="I11" s="354">
        <f>'Revenue Requirement'!G22</f>
        <v>168489.59299999999</v>
      </c>
      <c r="J11" s="559" t="e">
        <f ca="1">_xll.RiskMean(K11)</f>
        <v>#NAME?</v>
      </c>
      <c r="K11" s="386" t="e">
        <f ca="1">_xll.RiskPert(I11*'Historical Data'!$AC8,I11,I11*'Historical Data'!$AE8)</f>
        <v>#NAME?</v>
      </c>
      <c r="L11" s="354">
        <f>'Revenue Requirement'!H22</f>
        <v>163854.37599999999</v>
      </c>
      <c r="M11" s="559" t="e">
        <f ca="1">_xll.RiskMean(N11)</f>
        <v>#NAME?</v>
      </c>
      <c r="N11" s="386" t="e">
        <f ca="1">_xll.RiskPert(L11*'Historical Data'!$AC8,L11,L11*'Historical Data'!$AE8)</f>
        <v>#NAME?</v>
      </c>
      <c r="O11" s="360"/>
      <c r="P11" s="389" t="e">
        <f t="shared" ref="P11:P29" ca="1" si="1">G11-F11</f>
        <v>#NAME?</v>
      </c>
      <c r="Q11" s="389" t="e">
        <f t="shared" ref="Q11:Q29" ca="1" si="2">J11-I11</f>
        <v>#NAME?</v>
      </c>
      <c r="R11" s="389" t="e">
        <f t="shared" ref="R11:R29" ca="1" si="3">M11-L11</f>
        <v>#NAME?</v>
      </c>
      <c r="S11" s="356"/>
    </row>
    <row r="12" spans="1:19" ht="15" customHeight="1">
      <c r="A12" s="442" t="e">
        <f t="shared" si="0"/>
        <v>#REF!</v>
      </c>
      <c r="B12" s="355"/>
      <c r="C12" s="355"/>
      <c r="D12" s="365" t="s">
        <v>44</v>
      </c>
      <c r="E12" s="356"/>
      <c r="F12" s="354">
        <f>'FY19 NR'!C47/1000</f>
        <v>168096.65299569999</v>
      </c>
      <c r="G12" s="559" t="e">
        <f ca="1">_xll.RiskMean(H12)</f>
        <v>#NAME?</v>
      </c>
      <c r="H12" s="386" t="e">
        <f ca="1">_xll.RiskPert(F12*AVERAGE(1,'Historical Data'!$AC9),F12,F12*AVERAGE(1,'Historical Data'!$AE9))</f>
        <v>#NAME?</v>
      </c>
      <c r="I12" s="354">
        <f>'Revenue Requirement'!G24</f>
        <v>173074.45199999999</v>
      </c>
      <c r="J12" s="559" t="e">
        <f ca="1">_xll.RiskMean(K12)</f>
        <v>#NAME?</v>
      </c>
      <c r="K12" s="386" t="e">
        <f ca="1">_xll.RiskPert(I12*'Historical Data'!$AC9,I12,I12*'Historical Data'!$AE9)</f>
        <v>#NAME?</v>
      </c>
      <c r="L12" s="354">
        <f>'Revenue Requirement'!H24</f>
        <v>173282.973</v>
      </c>
      <c r="M12" s="559" t="e">
        <f ca="1">_xll.RiskMean(N12)</f>
        <v>#NAME?</v>
      </c>
      <c r="N12" s="386" t="e">
        <f ca="1">_xll.RiskPert(L12*'Historical Data'!$AC9,L12,L12*'Historical Data'!$AE9)</f>
        <v>#NAME?</v>
      </c>
      <c r="O12" s="360"/>
      <c r="P12" s="389" t="e">
        <f t="shared" ca="1" si="1"/>
        <v>#NAME?</v>
      </c>
      <c r="Q12" s="389" t="e">
        <f t="shared" ca="1" si="2"/>
        <v>#NAME?</v>
      </c>
      <c r="R12" s="389" t="e">
        <f t="shared" ca="1" si="3"/>
        <v>#NAME?</v>
      </c>
      <c r="S12" s="356"/>
    </row>
    <row r="13" spans="1:19" ht="15" customHeight="1">
      <c r="A13" s="442" t="e">
        <f t="shared" si="0"/>
        <v>#REF!</v>
      </c>
      <c r="B13" s="355"/>
      <c r="C13" s="355"/>
      <c r="D13" s="365" t="s">
        <v>45</v>
      </c>
      <c r="E13" s="356"/>
      <c r="F13" s="354">
        <f>'FY19 NR'!C54/1000</f>
        <v>50220.417013999999</v>
      </c>
      <c r="G13" s="559" t="e">
        <f ca="1">_xll.RiskMean(H13)</f>
        <v>#NAME?</v>
      </c>
      <c r="H13" s="386" t="e">
        <f ca="1">_xll.RiskPert(F13*AVERAGE(1,'Historical Data'!$AC10),F13,F13*AVERAGE(1,'Historical Data'!$AE10))</f>
        <v>#NAME?</v>
      </c>
      <c r="I13" s="354">
        <f>'Revenue Requirement'!G23</f>
        <v>44126.553</v>
      </c>
      <c r="J13" s="559" t="e">
        <f ca="1">_xll.RiskMean(K13)</f>
        <v>#NAME?</v>
      </c>
      <c r="K13" s="386" t="e">
        <f ca="1">_xll.RiskPert(I13*'Historical Data'!$AC10,I13,I13*'Historical Data'!$AE10)</f>
        <v>#NAME?</v>
      </c>
      <c r="L13" s="354">
        <f>'Revenue Requirement'!H23</f>
        <v>49483.510999999999</v>
      </c>
      <c r="M13" s="559" t="e">
        <f ca="1">_xll.RiskMean(N13)</f>
        <v>#NAME?</v>
      </c>
      <c r="N13" s="386" t="e">
        <f ca="1">_xll.RiskPert(L13*'Historical Data'!$AC10,L13,L13*'Historical Data'!$AE10)</f>
        <v>#NAME?</v>
      </c>
      <c r="O13" s="360"/>
      <c r="P13" s="389" t="e">
        <f t="shared" ca="1" si="1"/>
        <v>#NAME?</v>
      </c>
      <c r="Q13" s="389" t="e">
        <f t="shared" ca="1" si="2"/>
        <v>#NAME?</v>
      </c>
      <c r="R13" s="389" t="e">
        <f t="shared" ca="1" si="3"/>
        <v>#NAME?</v>
      </c>
      <c r="S13" s="356"/>
    </row>
    <row r="14" spans="1:19" ht="24.95" customHeight="1">
      <c r="A14" s="442" t="e">
        <f t="shared" si="0"/>
        <v>#REF!</v>
      </c>
      <c r="B14" s="355"/>
      <c r="C14" s="355"/>
      <c r="D14" s="366" t="s">
        <v>46</v>
      </c>
      <c r="E14" s="356"/>
      <c r="F14" s="354">
        <f>('FY19 NR'!C64+'FY19 NR'!C59)/1000</f>
        <v>114754.1627854</v>
      </c>
      <c r="G14" s="559" t="e">
        <f ca="1">_xll.RiskMean(H14)</f>
        <v>#NAME?</v>
      </c>
      <c r="H14" s="389">
        <f>F14</f>
        <v>114754.1627854</v>
      </c>
      <c r="I14" s="354">
        <f>'Revenue Requirement'!G25</f>
        <v>128368.63110353067</v>
      </c>
      <c r="J14" s="559" t="e">
        <f ca="1">_xll.RiskMean(K14)</f>
        <v>#NAME?</v>
      </c>
      <c r="K14" s="389">
        <f>I14</f>
        <v>128368.63110353067</v>
      </c>
      <c r="L14" s="354">
        <f>'Revenue Requirement'!H25</f>
        <v>132211.03013788685</v>
      </c>
      <c r="M14" s="559" t="e">
        <f ca="1">_xll.RiskMean(N14)</f>
        <v>#NAME?</v>
      </c>
      <c r="N14" s="389">
        <f>L14</f>
        <v>132211.03013788685</v>
      </c>
      <c r="O14" s="360"/>
      <c r="P14" s="389" t="e">
        <f t="shared" ca="1" si="1"/>
        <v>#NAME?</v>
      </c>
      <c r="Q14" s="389" t="e">
        <f t="shared" ca="1" si="2"/>
        <v>#NAME?</v>
      </c>
      <c r="R14" s="389" t="e">
        <f t="shared" ca="1" si="3"/>
        <v>#NAME?</v>
      </c>
      <c r="S14" s="367"/>
    </row>
    <row r="15" spans="1:19" ht="15" customHeight="1">
      <c r="A15" s="442" t="e">
        <f t="shared" si="0"/>
        <v>#REF!</v>
      </c>
      <c r="B15" s="355"/>
      <c r="C15" s="355"/>
      <c r="D15" s="365" t="s">
        <v>47</v>
      </c>
      <c r="E15" s="356"/>
      <c r="F15" s="354">
        <f>'FY19 NR'!C67/1000</f>
        <v>5381.2954869999994</v>
      </c>
      <c r="G15" s="559" t="e">
        <f ca="1">_xll.RiskMean(H15)</f>
        <v>#NAME?</v>
      </c>
      <c r="H15" s="389">
        <f>F15</f>
        <v>5381.2954869999994</v>
      </c>
      <c r="I15" s="354"/>
      <c r="J15" s="559" t="e">
        <f ca="1">_xll.RiskMean(K15)</f>
        <v>#NAME?</v>
      </c>
      <c r="K15" s="389">
        <f>I15</f>
        <v>0</v>
      </c>
      <c r="L15" s="354"/>
      <c r="M15" s="559" t="e">
        <f ca="1">_xll.RiskMean(N15)</f>
        <v>#NAME?</v>
      </c>
      <c r="N15" s="389">
        <f>L15</f>
        <v>0</v>
      </c>
      <c r="O15" s="360"/>
      <c r="P15" s="389" t="e">
        <f t="shared" ca="1" si="1"/>
        <v>#NAME?</v>
      </c>
      <c r="Q15" s="389" t="e">
        <f t="shared" ca="1" si="2"/>
        <v>#NAME?</v>
      </c>
      <c r="R15" s="389" t="e">
        <f t="shared" ca="1" si="3"/>
        <v>#NAME?</v>
      </c>
      <c r="S15" s="356"/>
    </row>
    <row r="16" spans="1:19" ht="15" customHeight="1">
      <c r="A16" s="442" t="e">
        <f t="shared" si="0"/>
        <v>#REF!</v>
      </c>
      <c r="B16" s="355"/>
      <c r="C16" s="355"/>
      <c r="D16" s="365" t="s">
        <v>48</v>
      </c>
      <c r="E16" s="356"/>
      <c r="F16" s="354">
        <f>'FY19 NR'!C70/1000</f>
        <v>105776.5220614</v>
      </c>
      <c r="G16" s="559" t="e">
        <f ca="1">_xll.RiskMean(H16)</f>
        <v>#NAME?</v>
      </c>
      <c r="H16" s="386" t="e">
        <f ca="1">_xll.RiskPert(F16*AVERAGE(1,'Historical Data'!$AC13),F16,F16*AVERAGE(1,'Historical Data'!$AE13))</f>
        <v>#NAME?</v>
      </c>
      <c r="I16" s="354">
        <f>'Revenue Requirement'!G26</f>
        <v>92528.267999999996</v>
      </c>
      <c r="J16" s="559" t="e">
        <f ca="1">_xll.RiskMean(K16)</f>
        <v>#NAME?</v>
      </c>
      <c r="K16" s="386" t="e">
        <f ca="1">_xll.RiskPert(I16*'Historical Data'!$AC13,I16,I16*'Historical Data'!$AE13)</f>
        <v>#NAME?</v>
      </c>
      <c r="L16" s="354">
        <f>'Revenue Requirement'!H26</f>
        <v>93884.293999999994</v>
      </c>
      <c r="M16" s="559" t="e">
        <f ca="1">_xll.RiskMean(N16)</f>
        <v>#NAME?</v>
      </c>
      <c r="N16" s="386" t="e">
        <f ca="1">_xll.RiskPert(L16*'Historical Data'!$AC13,L16,L16*'Historical Data'!$AE13)</f>
        <v>#NAME?</v>
      </c>
      <c r="O16" s="360"/>
      <c r="P16" s="389" t="e">
        <f t="shared" ca="1" si="1"/>
        <v>#NAME?</v>
      </c>
      <c r="Q16" s="389" t="e">
        <f t="shared" ca="1" si="2"/>
        <v>#NAME?</v>
      </c>
      <c r="R16" s="389" t="e">
        <f t="shared" ca="1" si="3"/>
        <v>#NAME?</v>
      </c>
      <c r="S16" s="356"/>
    </row>
    <row r="17" spans="1:19" ht="15" customHeight="1">
      <c r="A17" s="442" t="e">
        <f t="shared" si="0"/>
        <v>#REF!</v>
      </c>
      <c r="B17" s="355"/>
      <c r="C17" s="355"/>
      <c r="D17" s="365" t="s">
        <v>49</v>
      </c>
      <c r="E17" s="356"/>
      <c r="F17" s="558">
        <v>0</v>
      </c>
      <c r="G17" s="559" t="e">
        <f ca="1">_xll.RiskMean(H17)</f>
        <v>#NAME?</v>
      </c>
      <c r="H17" s="389">
        <f>F17</f>
        <v>0</v>
      </c>
      <c r="I17" s="354">
        <f>'Revenue Requirement'!G27</f>
        <v>-58787</v>
      </c>
      <c r="J17" s="559" t="e">
        <f ca="1">_xll.RiskMean(K17)</f>
        <v>#NAME?</v>
      </c>
      <c r="K17" s="389">
        <f>I17</f>
        <v>-58787</v>
      </c>
      <c r="L17" s="354">
        <f>'Revenue Requirement'!H27</f>
        <v>-52880</v>
      </c>
      <c r="M17" s="559" t="e">
        <f ca="1">_xll.RiskMean(N17)</f>
        <v>#NAME?</v>
      </c>
      <c r="N17" s="389">
        <f>L17</f>
        <v>-52880</v>
      </c>
      <c r="O17" s="360"/>
      <c r="P17" s="389" t="e">
        <f t="shared" ca="1" si="1"/>
        <v>#NAME?</v>
      </c>
      <c r="Q17" s="389" t="e">
        <f t="shared" ca="1" si="2"/>
        <v>#NAME?</v>
      </c>
      <c r="R17" s="389" t="e">
        <f t="shared" ca="1" si="3"/>
        <v>#NAME?</v>
      </c>
      <c r="S17" s="356"/>
    </row>
    <row r="18" spans="1:19" ht="15" customHeight="1">
      <c r="A18" s="442" t="e">
        <f t="shared" si="0"/>
        <v>#REF!</v>
      </c>
      <c r="B18" s="355"/>
      <c r="C18" s="355"/>
      <c r="D18" s="368" t="s">
        <v>50</v>
      </c>
      <c r="E18" s="356"/>
      <c r="F18" s="354">
        <v>0</v>
      </c>
      <c r="G18" s="559" t="e">
        <f ca="1">_xll.RiskMean(H18)</f>
        <v>#NAME?</v>
      </c>
      <c r="H18" s="389">
        <f>F18</f>
        <v>0</v>
      </c>
      <c r="I18" s="354">
        <v>0</v>
      </c>
      <c r="J18" s="559" t="e">
        <f ca="1">_xll.RiskMean(K18)</f>
        <v>#NAME?</v>
      </c>
      <c r="K18" s="389">
        <f>I18</f>
        <v>0</v>
      </c>
      <c r="L18" s="354">
        <v>0</v>
      </c>
      <c r="M18" s="559" t="e">
        <f ca="1">_xll.RiskMean(N18)</f>
        <v>#NAME?</v>
      </c>
      <c r="N18" s="389">
        <f>L18</f>
        <v>0</v>
      </c>
      <c r="O18" s="360"/>
      <c r="P18" s="389" t="e">
        <f t="shared" ca="1" si="1"/>
        <v>#NAME?</v>
      </c>
      <c r="Q18" s="389" t="e">
        <f t="shared" ca="1" si="2"/>
        <v>#NAME?</v>
      </c>
      <c r="R18" s="389" t="e">
        <f t="shared" ca="1" si="3"/>
        <v>#NAME?</v>
      </c>
      <c r="S18" s="356"/>
    </row>
    <row r="19" spans="1:19" s="16" customFormat="1" ht="15" customHeight="1">
      <c r="A19" s="442" t="e">
        <f t="shared" si="0"/>
        <v>#REF!</v>
      </c>
      <c r="B19" s="355"/>
      <c r="C19" s="359" t="s">
        <v>51</v>
      </c>
      <c r="D19" s="359"/>
      <c r="E19" s="359"/>
      <c r="F19" s="354">
        <f>SUM(F11:F18)</f>
        <v>611394.54109880002</v>
      </c>
      <c r="G19" s="559" t="e">
        <f ca="1">_xll.RiskMean(H19)</f>
        <v>#NAME?</v>
      </c>
      <c r="H19" s="389" t="e">
        <f ca="1">_xll.RiskOutput()+SUM(H11:H18)</f>
        <v>#NAME?</v>
      </c>
      <c r="I19" s="354">
        <f>SUM(I11:I18)</f>
        <v>547800.49710353068</v>
      </c>
      <c r="J19" s="559" t="e">
        <f ca="1">_xll.RiskMean(K19)</f>
        <v>#NAME?</v>
      </c>
      <c r="K19" s="389" t="e">
        <f ca="1">_xll.RiskOutput()+SUM(K11:K18)</f>
        <v>#NAME?</v>
      </c>
      <c r="L19" s="354">
        <f>SUM(L11:L18)</f>
        <v>559836.18413788686</v>
      </c>
      <c r="M19" s="559" t="e">
        <f ca="1">_xll.RiskMean(N19)</f>
        <v>#NAME?</v>
      </c>
      <c r="N19" s="389" t="e">
        <f ca="1">_xll.RiskOutput()+SUM(N11:N18)</f>
        <v>#NAME?</v>
      </c>
      <c r="O19" s="361"/>
      <c r="P19" s="389" t="e">
        <f t="shared" ca="1" si="1"/>
        <v>#NAME?</v>
      </c>
      <c r="Q19" s="389" t="e">
        <f t="shared" ca="1" si="2"/>
        <v>#NAME?</v>
      </c>
      <c r="R19" s="389" t="e">
        <f t="shared" ca="1" si="3"/>
        <v>#NAME?</v>
      </c>
      <c r="S19" s="359"/>
    </row>
    <row r="20" spans="1:19" ht="15" customHeight="1">
      <c r="A20" s="442" t="e">
        <f t="shared" si="0"/>
        <v>#REF!</v>
      </c>
      <c r="B20" s="369"/>
      <c r="C20" s="369"/>
      <c r="D20" s="356"/>
      <c r="E20" s="356"/>
      <c r="F20" s="354"/>
      <c r="G20" s="559"/>
      <c r="H20" s="390"/>
      <c r="I20" s="354"/>
      <c r="J20" s="559"/>
      <c r="K20" s="390"/>
      <c r="L20" s="354"/>
      <c r="M20" s="559"/>
      <c r="N20" s="390"/>
      <c r="O20" s="356"/>
      <c r="P20" s="389"/>
      <c r="Q20" s="389"/>
      <c r="R20" s="389"/>
      <c r="S20" s="356"/>
    </row>
    <row r="21" spans="1:19" s="16" customFormat="1" ht="15" customHeight="1">
      <c r="A21" s="442" t="e">
        <f t="shared" si="0"/>
        <v>#REF!</v>
      </c>
      <c r="B21" s="370"/>
      <c r="C21" s="361" t="s">
        <v>52</v>
      </c>
      <c r="D21" s="361"/>
      <c r="E21" s="361"/>
      <c r="F21" s="551">
        <f>-F19+F8</f>
        <v>446717.16526859999</v>
      </c>
      <c r="G21" s="560" t="e">
        <f ca="1">_xll.RiskMean(H21)</f>
        <v>#NAME?</v>
      </c>
      <c r="H21" s="552" t="e">
        <f ca="1">-H19+H8</f>
        <v>#NAME?</v>
      </c>
      <c r="I21" s="551">
        <f>-I19+I8</f>
        <v>526873.50289646932</v>
      </c>
      <c r="J21" s="560" t="e">
        <f ca="1">_xll.RiskMean(K21)</f>
        <v>#NAME?</v>
      </c>
      <c r="K21" s="552" t="e">
        <f ca="1">-K19+K8</f>
        <v>#NAME?</v>
      </c>
      <c r="L21" s="551">
        <f>-L19+L8</f>
        <v>547377.81586211314</v>
      </c>
      <c r="M21" s="560" t="e">
        <f ca="1">_xll.RiskMean(N21)</f>
        <v>#NAME?</v>
      </c>
      <c r="N21" s="552" t="e">
        <f ca="1">-N19+N8</f>
        <v>#NAME?</v>
      </c>
      <c r="O21" s="361"/>
      <c r="P21" s="389" t="e">
        <f t="shared" ca="1" si="1"/>
        <v>#NAME?</v>
      </c>
      <c r="Q21" s="389" t="e">
        <f t="shared" ca="1" si="2"/>
        <v>#NAME?</v>
      </c>
      <c r="R21" s="389" t="e">
        <f t="shared" ca="1" si="3"/>
        <v>#NAME?</v>
      </c>
      <c r="S21" s="359"/>
    </row>
    <row r="22" spans="1:19" ht="15" customHeight="1">
      <c r="A22" s="442" t="e">
        <f t="shared" si="0"/>
        <v>#REF!</v>
      </c>
      <c r="B22" s="369"/>
      <c r="C22" s="369"/>
      <c r="D22" s="356"/>
      <c r="E22" s="356"/>
      <c r="F22" s="354"/>
      <c r="G22" s="559"/>
      <c r="H22" s="390"/>
      <c r="I22" s="354"/>
      <c r="J22" s="559"/>
      <c r="K22" s="390"/>
      <c r="L22" s="354"/>
      <c r="M22" s="559"/>
      <c r="N22" s="390"/>
      <c r="O22" s="356"/>
      <c r="P22" s="389"/>
      <c r="Q22" s="389"/>
      <c r="R22" s="389"/>
      <c r="S22" s="356"/>
    </row>
    <row r="23" spans="1:19" ht="15" customHeight="1">
      <c r="A23" s="442" t="e">
        <f t="shared" si="0"/>
        <v>#REF!</v>
      </c>
      <c r="B23" s="370"/>
      <c r="C23" s="370"/>
      <c r="D23" s="371" t="s">
        <v>53</v>
      </c>
      <c r="E23" s="371"/>
      <c r="F23" s="354">
        <f>'FY19 NR'!C75/1000</f>
        <v>306000.0000004</v>
      </c>
      <c r="G23" s="559" t="e">
        <f ca="1">_xll.RiskMean(H23)</f>
        <v>#NAME?</v>
      </c>
      <c r="H23" s="389">
        <f>F23</f>
        <v>306000.0000004</v>
      </c>
      <c r="I23" s="354">
        <f>'Revenue Requirement'!G29</f>
        <v>335781.75049500004</v>
      </c>
      <c r="J23" s="559" t="e">
        <f ca="1">_xll.RiskMean(K23)</f>
        <v>#NAME?</v>
      </c>
      <c r="K23" s="389">
        <f>I23</f>
        <v>335781.75049500004</v>
      </c>
      <c r="L23" s="354">
        <f>'Revenue Requirement'!H29</f>
        <v>341842.72957900004</v>
      </c>
      <c r="M23" s="559" t="e">
        <f ca="1">_xll.RiskMean(N23)</f>
        <v>#NAME?</v>
      </c>
      <c r="N23" s="389">
        <f>L23</f>
        <v>341842.72957900004</v>
      </c>
      <c r="O23" s="360"/>
      <c r="P23" s="389" t="e">
        <f t="shared" ca="1" si="1"/>
        <v>#NAME?</v>
      </c>
      <c r="Q23" s="389" t="e">
        <f t="shared" ca="1" si="2"/>
        <v>#NAME?</v>
      </c>
      <c r="R23" s="389" t="e">
        <f t="shared" ca="1" si="3"/>
        <v>#NAME?</v>
      </c>
      <c r="S23" s="356"/>
    </row>
    <row r="24" spans="1:19" ht="15" customHeight="1">
      <c r="A24" s="442" t="e">
        <f t="shared" si="0"/>
        <v>#REF!</v>
      </c>
      <c r="B24" s="369"/>
      <c r="C24" s="369"/>
      <c r="D24" s="356"/>
      <c r="E24" s="356"/>
      <c r="F24" s="354"/>
      <c r="G24" s="559"/>
      <c r="H24" s="390"/>
      <c r="I24" s="354"/>
      <c r="J24" s="559"/>
      <c r="K24" s="390"/>
      <c r="L24" s="354"/>
      <c r="M24" s="559"/>
      <c r="N24" s="390"/>
      <c r="O24" s="356"/>
      <c r="P24" s="389"/>
      <c r="Q24" s="389"/>
      <c r="R24" s="389"/>
      <c r="S24" s="356"/>
    </row>
    <row r="25" spans="1:19" s="16" customFormat="1" ht="15" customHeight="1">
      <c r="A25" s="442" t="e">
        <f t="shared" si="0"/>
        <v>#REF!</v>
      </c>
      <c r="B25" s="370"/>
      <c r="C25" s="361" t="s">
        <v>54</v>
      </c>
      <c r="D25" s="361"/>
      <c r="E25" s="361"/>
      <c r="F25" s="354">
        <f>F19+F23</f>
        <v>917394.54109920003</v>
      </c>
      <c r="G25" s="559" t="e">
        <f ca="1">_xll.RiskMean(H25)</f>
        <v>#NAME?</v>
      </c>
      <c r="H25" s="389" t="e">
        <f ca="1">H19+H23</f>
        <v>#NAME?</v>
      </c>
      <c r="I25" s="354">
        <f>I19+I23</f>
        <v>883582.24759853072</v>
      </c>
      <c r="J25" s="559" t="e">
        <f ca="1">_xll.RiskMean(K25)</f>
        <v>#NAME?</v>
      </c>
      <c r="K25" s="389" t="e">
        <f ca="1">K19+K23</f>
        <v>#NAME?</v>
      </c>
      <c r="L25" s="354">
        <f>L19+L23</f>
        <v>901678.91371688689</v>
      </c>
      <c r="M25" s="559" t="e">
        <f ca="1">_xll.RiskMean(N25)</f>
        <v>#NAME?</v>
      </c>
      <c r="N25" s="389" t="e">
        <f ca="1">N19+N23</f>
        <v>#NAME?</v>
      </c>
      <c r="O25" s="361"/>
      <c r="P25" s="389" t="e">
        <f t="shared" ca="1" si="1"/>
        <v>#NAME?</v>
      </c>
      <c r="Q25" s="389" t="e">
        <f t="shared" ca="1" si="2"/>
        <v>#NAME?</v>
      </c>
      <c r="R25" s="389" t="e">
        <f t="shared" ca="1" si="3"/>
        <v>#NAME?</v>
      </c>
      <c r="S25" s="359"/>
    </row>
    <row r="26" spans="1:19" ht="15" customHeight="1">
      <c r="A26" s="442" t="e">
        <f t="shared" si="0"/>
        <v>#REF!</v>
      </c>
      <c r="B26" s="369"/>
      <c r="C26" s="369"/>
      <c r="D26" s="356"/>
      <c r="E26" s="356"/>
      <c r="F26" s="354"/>
      <c r="G26" s="559"/>
      <c r="H26" s="390"/>
      <c r="I26" s="354"/>
      <c r="J26" s="559"/>
      <c r="K26" s="390"/>
      <c r="L26" s="354"/>
      <c r="M26" s="559"/>
      <c r="N26" s="390"/>
      <c r="O26" s="356"/>
      <c r="P26" s="389"/>
      <c r="Q26" s="389"/>
      <c r="R26" s="389"/>
      <c r="S26" s="356"/>
    </row>
    <row r="27" spans="1:19" s="28" customFormat="1" ht="15" customHeight="1">
      <c r="A27" s="442" t="e">
        <f t="shared" si="0"/>
        <v>#REF!</v>
      </c>
      <c r="B27" s="370"/>
      <c r="C27" s="361" t="s">
        <v>55</v>
      </c>
      <c r="D27" s="361"/>
      <c r="E27" s="361"/>
      <c r="F27" s="354">
        <f>-F25+F8</f>
        <v>140717.16526819998</v>
      </c>
      <c r="G27" s="559" t="e">
        <f ca="1">_xll.RiskMean(H27)</f>
        <v>#NAME?</v>
      </c>
      <c r="H27" s="389" t="e">
        <f ca="1">-H25+H8</f>
        <v>#NAME?</v>
      </c>
      <c r="I27" s="354">
        <f>-I25+I8</f>
        <v>191091.75240146928</v>
      </c>
      <c r="J27" s="559" t="e">
        <f ca="1">_xll.RiskMean(K27)</f>
        <v>#NAME?</v>
      </c>
      <c r="K27" s="389" t="e">
        <f ca="1">-K25+K8</f>
        <v>#NAME?</v>
      </c>
      <c r="L27" s="354">
        <f>-L25+L8</f>
        <v>205535.08628311311</v>
      </c>
      <c r="M27" s="559" t="e">
        <f ca="1">_xll.RiskMean(N27)</f>
        <v>#NAME?</v>
      </c>
      <c r="N27" s="389" t="e">
        <f ca="1">-N25+N8</f>
        <v>#NAME?</v>
      </c>
      <c r="O27" s="361"/>
      <c r="P27" s="389" t="e">
        <f t="shared" ca="1" si="1"/>
        <v>#NAME?</v>
      </c>
      <c r="Q27" s="389" t="e">
        <f t="shared" ca="1" si="2"/>
        <v>#NAME?</v>
      </c>
      <c r="R27" s="389" t="e">
        <f t="shared" ca="1" si="3"/>
        <v>#NAME?</v>
      </c>
      <c r="S27" s="372"/>
    </row>
    <row r="28" spans="1:19" s="29" customFormat="1" ht="15" customHeight="1">
      <c r="A28" s="442" t="e">
        <f>#REF!+1</f>
        <v>#REF!</v>
      </c>
      <c r="B28" s="374"/>
      <c r="C28" s="361" t="s">
        <v>63</v>
      </c>
      <c r="D28" s="361"/>
      <c r="E28" s="361"/>
      <c r="F28" s="354">
        <f>'FY19 NR'!C79/1000</f>
        <v>148210.39412459999</v>
      </c>
      <c r="G28" s="559" t="e">
        <f ca="1">_xll.RiskMean(H28)</f>
        <v>#NAME?</v>
      </c>
      <c r="H28" s="615" t="e">
        <f ca="1">_xll.RiskOutput("FY15 intererest on LT Debt")+'TS Projected Investments'!U13</f>
        <v>#NAME?</v>
      </c>
      <c r="I28" s="354">
        <f>'Revenue Requirement'!G43</f>
        <v>164608.11900000001</v>
      </c>
      <c r="J28" s="559" t="e">
        <f ca="1">_xll.RiskMean(K28)</f>
        <v>#NAME?</v>
      </c>
      <c r="K28" s="615" t="e">
        <f ca="1">_xll.RiskOutput("FY15 intererest on LT Debt")+'TS Projected Investments'!V13</f>
        <v>#NAME?</v>
      </c>
      <c r="L28" s="354">
        <f>'Revenue Requirement'!H43</f>
        <v>179044</v>
      </c>
      <c r="M28" s="559" t="e">
        <f ca="1">_xll.RiskMean(N28)</f>
        <v>#NAME?</v>
      </c>
      <c r="N28" s="615" t="e">
        <f ca="1">_xll.RiskOutput("FY15 intererest on LT Debt")+'TS Projected Investments'!W13</f>
        <v>#NAME?</v>
      </c>
      <c r="O28" s="361"/>
      <c r="P28" s="389" t="e">
        <f t="shared" ca="1" si="1"/>
        <v>#NAME?</v>
      </c>
      <c r="Q28" s="389" t="e">
        <f t="shared" ca="1" si="2"/>
        <v>#NAME?</v>
      </c>
      <c r="R28" s="389" t="e">
        <f t="shared" ca="1" si="3"/>
        <v>#NAME?</v>
      </c>
      <c r="S28" s="373"/>
    </row>
    <row r="29" spans="1:19" s="30" customFormat="1" ht="15" customHeight="1">
      <c r="A29" s="442" t="e">
        <f>#REF!+1</f>
        <v>#REF!</v>
      </c>
      <c r="B29" s="375"/>
      <c r="C29" s="375"/>
      <c r="D29" s="376" t="s">
        <v>64</v>
      </c>
      <c r="E29" s="376"/>
      <c r="F29" s="410">
        <f>F25+F28</f>
        <v>1065604.9352238001</v>
      </c>
      <c r="G29" s="561" t="e">
        <f ca="1">_xll.RiskMean(H29)</f>
        <v>#NAME?</v>
      </c>
      <c r="H29" s="415" t="e">
        <f ca="1">_xll.RiskOutput("FY15 Gamed Expenses")+H25+H28</f>
        <v>#NAME?</v>
      </c>
      <c r="I29" s="410">
        <f>I25+I28</f>
        <v>1048190.3665985307</v>
      </c>
      <c r="J29" s="561" t="e">
        <f ca="1">_xll.RiskMean(K29)</f>
        <v>#NAME?</v>
      </c>
      <c r="K29" s="415" t="e">
        <f ca="1">_xll.RiskOutput("FY16 Gamed Expenses")+K25+K28</f>
        <v>#NAME?</v>
      </c>
      <c r="L29" s="410">
        <f>L25+L28</f>
        <v>1080722.9137168869</v>
      </c>
      <c r="M29" s="561" t="e">
        <f ca="1">_xll.RiskMean(N29)</f>
        <v>#NAME?</v>
      </c>
      <c r="N29" s="415" t="e">
        <f ca="1">_xll.RiskOutput("FY17 Gamed Expenses")+N25+N28</f>
        <v>#NAME?</v>
      </c>
      <c r="O29" s="361"/>
      <c r="P29" s="415" t="e">
        <f t="shared" ca="1" si="1"/>
        <v>#NAME?</v>
      </c>
      <c r="Q29" s="415" t="e">
        <f t="shared" ca="1" si="2"/>
        <v>#NAME?</v>
      </c>
      <c r="R29" s="415" t="e">
        <f t="shared" ca="1" si="3"/>
        <v>#NAME?</v>
      </c>
      <c r="S29" s="377"/>
    </row>
    <row r="30" spans="1:19" ht="15" customHeight="1">
      <c r="A30" s="442" t="e">
        <f t="shared" si="0"/>
        <v>#REF!</v>
      </c>
      <c r="B30" s="369"/>
      <c r="C30" s="369"/>
      <c r="D30" s="356"/>
      <c r="E30" s="356"/>
      <c r="F30" s="354"/>
      <c r="G30" s="559"/>
      <c r="H30" s="391"/>
      <c r="I30" s="354"/>
      <c r="J30" s="559"/>
      <c r="K30" s="391"/>
      <c r="L30" s="354"/>
      <c r="M30" s="559"/>
      <c r="N30" s="391"/>
      <c r="O30" s="379"/>
      <c r="P30" s="379"/>
      <c r="Q30" s="356"/>
      <c r="R30" s="356"/>
      <c r="S30" s="356"/>
    </row>
    <row r="31" spans="1:19" ht="15" customHeight="1">
      <c r="A31" s="442" t="e">
        <f>#REF!+1</f>
        <v>#REF!</v>
      </c>
      <c r="B31" s="369"/>
      <c r="C31" s="369"/>
      <c r="D31" s="356"/>
      <c r="E31" s="356"/>
      <c r="F31" s="354"/>
      <c r="G31" s="559"/>
      <c r="H31" s="391"/>
      <c r="I31" s="354"/>
      <c r="J31" s="559"/>
      <c r="K31" s="391"/>
      <c r="L31" s="354"/>
      <c r="M31" s="559"/>
      <c r="N31" s="391"/>
      <c r="O31" s="378"/>
      <c r="P31" s="557">
        <f>F32</f>
        <v>-7493.228856400121</v>
      </c>
      <c r="Q31" s="557">
        <f>I32</f>
        <v>26483.633401469328</v>
      </c>
      <c r="R31" s="557">
        <f>L32</f>
        <v>26491.086283113109</v>
      </c>
      <c r="S31" s="356"/>
    </row>
    <row r="32" spans="1:19" s="30" customFormat="1" ht="15" customHeight="1" thickBot="1">
      <c r="A32" s="442" t="e">
        <f t="shared" si="0"/>
        <v>#REF!</v>
      </c>
      <c r="B32" s="375"/>
      <c r="C32" s="361" t="s">
        <v>65</v>
      </c>
      <c r="D32" s="361"/>
      <c r="E32" s="361"/>
      <c r="F32" s="409">
        <f>F8-F29</f>
        <v>-7493.228856400121</v>
      </c>
      <c r="G32" s="562" t="e">
        <f ca="1">_xll.RiskMean(H32)</f>
        <v>#NAME?</v>
      </c>
      <c r="H32" s="416" t="e">
        <f ca="1">(H8-H29)</f>
        <v>#NAME?</v>
      </c>
      <c r="I32" s="409">
        <f>I8-I29</f>
        <v>26483.633401469328</v>
      </c>
      <c r="J32" s="562" t="e">
        <f ca="1">_xll.RiskMean(K32)</f>
        <v>#NAME?</v>
      </c>
      <c r="K32" s="416" t="e">
        <f ca="1">_xll.RiskOutput(C32&amp;" / "&amp;K5)+(K8-K29)</f>
        <v>#NAME?</v>
      </c>
      <c r="L32" s="409">
        <f>L8-L29</f>
        <v>26491.086283113109</v>
      </c>
      <c r="M32" s="562" t="e">
        <f ca="1">_xll.RiskMean(N32)</f>
        <v>#NAME?</v>
      </c>
      <c r="N32" s="416" t="e">
        <f ca="1">_xll.RiskOutput(C32&amp;" / "&amp;N5)+(N8-N29)</f>
        <v>#NAME?</v>
      </c>
      <c r="O32" s="416" t="e">
        <f ca="1">_xll.RiskOutput(C32&amp;" / "&amp;O5)+K32+N32</f>
        <v>#NAME?</v>
      </c>
      <c r="P32" s="361" t="e">
        <f ca="1">P8-P29</f>
        <v>#NAME?</v>
      </c>
      <c r="Q32" s="361" t="e">
        <f ca="1">Q8-Q29</f>
        <v>#NAME?</v>
      </c>
      <c r="R32" s="361" t="e">
        <f ca="1">R8-R29</f>
        <v>#NAME?</v>
      </c>
      <c r="S32" s="377"/>
    </row>
    <row r="33" spans="1:19" ht="15" customHeight="1">
      <c r="A33" s="26"/>
      <c r="B33" s="369"/>
      <c r="C33" s="361"/>
      <c r="D33" s="380" t="s">
        <v>157</v>
      </c>
      <c r="E33" s="380"/>
      <c r="F33" s="380"/>
      <c r="G33" s="379"/>
      <c r="H33" s="380" t="e">
        <f ca="1">_xll.RiskOutput(,"Net Revenue Delta",1)+H32-F32</f>
        <v>#NAME?</v>
      </c>
      <c r="I33" s="380"/>
      <c r="J33" s="379"/>
      <c r="K33" s="380" t="e">
        <f ca="1">_xll.RiskOutput(,"Net Revenue Delta",2)+K32-I32</f>
        <v>#NAME?</v>
      </c>
      <c r="L33" s="380"/>
      <c r="M33" s="379"/>
      <c r="N33" s="380" t="e">
        <f ca="1">_xll.RiskOutput(,"Net Revenue Delta",3)+N32-L32</f>
        <v>#NAME?</v>
      </c>
      <c r="O33" s="380"/>
      <c r="P33" s="380" t="e">
        <f ca="1">P31+P32</f>
        <v>#NAME?</v>
      </c>
      <c r="Q33" s="380" t="e">
        <f ca="1">Q31+Q32</f>
        <v>#NAME?</v>
      </c>
      <c r="R33" s="380" t="e">
        <f ca="1">R31+R32</f>
        <v>#NAME?</v>
      </c>
      <c r="S33" s="356"/>
    </row>
    <row r="34" spans="1:19" ht="15" customHeight="1">
      <c r="C34" s="22"/>
      <c r="D34" s="113"/>
      <c r="E34" s="113"/>
      <c r="F34" s="113"/>
      <c r="G34" s="115"/>
      <c r="I34" s="113"/>
      <c r="J34" s="115"/>
      <c r="L34" s="113"/>
      <c r="M34" s="115"/>
      <c r="O34" s="113"/>
      <c r="P34" s="113"/>
    </row>
    <row r="35" spans="1:19" ht="13.5" thickBot="1">
      <c r="D35" s="22" t="s">
        <v>401</v>
      </c>
      <c r="E35" s="34"/>
      <c r="F35" s="34"/>
      <c r="H35" s="416" t="e">
        <f ca="1">H8-F8+F32</f>
        <v>#NAME?</v>
      </c>
      <c r="J35" s="22"/>
      <c r="K35" s="416" t="e">
        <f ca="1">K8-I8+I32</f>
        <v>#NAME?</v>
      </c>
      <c r="M35" s="22"/>
      <c r="N35" s="416" t="e">
        <f ca="1">N8-L8+L32</f>
        <v>#NAME?</v>
      </c>
      <c r="O35" s="115"/>
      <c r="P35" s="115"/>
    </row>
    <row r="36" spans="1:19" ht="12.75">
      <c r="D36" s="22" t="s">
        <v>402</v>
      </c>
      <c r="E36" s="34"/>
      <c r="F36" s="34"/>
      <c r="H36" s="389" t="e">
        <f ca="1">H32-H35</f>
        <v>#NAME?</v>
      </c>
      <c r="J36" s="22"/>
      <c r="K36" s="389" t="e">
        <f ca="1">K32-K35</f>
        <v>#NAME?</v>
      </c>
      <c r="M36" s="22"/>
      <c r="N36" s="389" t="e">
        <f ca="1">N32-N35</f>
        <v>#NAME?</v>
      </c>
      <c r="O36" s="115"/>
      <c r="P36" s="115"/>
    </row>
    <row r="37" spans="1:19" ht="15" customHeight="1">
      <c r="A37" s="14"/>
      <c r="D37" s="31"/>
      <c r="E37" s="451" t="s">
        <v>233</v>
      </c>
      <c r="F37" s="494">
        <f>F29-'FY19 NR'!C81/1000</f>
        <v>0</v>
      </c>
      <c r="G37" s="32"/>
      <c r="I37" s="450">
        <f>I29-'Revenue Requirement'!G45</f>
        <v>0</v>
      </c>
      <c r="J37" s="32"/>
      <c r="L37" s="450">
        <f>L29-'Revenue Requirement'!H45</f>
        <v>0</v>
      </c>
      <c r="M37" s="32"/>
      <c r="O37" s="32"/>
      <c r="P37" s="32"/>
    </row>
    <row r="38" spans="1:19">
      <c r="D38" s="114"/>
      <c r="E38" s="34"/>
      <c r="F38" s="105"/>
      <c r="G38" s="34"/>
      <c r="H38" s="115"/>
      <c r="K38" s="115"/>
      <c r="N38" s="115"/>
      <c r="O38" s="115"/>
      <c r="P38" s="115"/>
    </row>
    <row r="39" spans="1:19">
      <c r="D39" s="35"/>
      <c r="E39" s="34"/>
      <c r="F39" s="36"/>
      <c r="G39" s="36"/>
      <c r="H39" s="104"/>
      <c r="K39" s="104"/>
    </row>
    <row r="40" spans="1:19">
      <c r="D40" s="111"/>
      <c r="E40" s="35"/>
      <c r="F40" s="112"/>
      <c r="G40" s="39"/>
      <c r="H40" s="39"/>
      <c r="I40" s="112"/>
      <c r="J40" s="39"/>
      <c r="K40" s="39"/>
      <c r="L40" s="112"/>
      <c r="R40" s="27"/>
    </row>
    <row r="41" spans="1:19">
      <c r="D41" s="35"/>
      <c r="E41" s="35"/>
      <c r="F41" s="35"/>
      <c r="G41" s="35"/>
      <c r="H41" s="35"/>
      <c r="I41" s="35"/>
      <c r="J41" s="35"/>
      <c r="K41" s="35"/>
    </row>
    <row r="42" spans="1:19">
      <c r="D42" s="38"/>
      <c r="E42" s="35"/>
      <c r="F42" s="35"/>
      <c r="G42" s="35"/>
      <c r="H42" s="35"/>
      <c r="I42" s="35"/>
      <c r="J42" s="35"/>
      <c r="K42" s="35"/>
    </row>
    <row r="44" spans="1:19">
      <c r="D44" s="33"/>
      <c r="E44" s="35"/>
      <c r="F44" s="39"/>
      <c r="G44" s="39"/>
      <c r="H44" s="39"/>
      <c r="I44" s="39"/>
      <c r="J44" s="39"/>
      <c r="K44" s="39"/>
    </row>
    <row r="45" spans="1:19">
      <c r="D45" s="35"/>
      <c r="E45" s="35"/>
      <c r="F45" s="40"/>
      <c r="G45" s="40"/>
      <c r="H45" s="40"/>
      <c r="I45" s="40"/>
      <c r="J45" s="40"/>
      <c r="K45" s="40"/>
    </row>
    <row r="46" spans="1:19">
      <c r="D46" s="35"/>
      <c r="E46" s="35"/>
      <c r="F46" s="41"/>
      <c r="G46" s="41"/>
      <c r="H46" s="41"/>
      <c r="I46" s="41"/>
      <c r="J46" s="41"/>
      <c r="K46" s="41"/>
    </row>
    <row r="47" spans="1:19">
      <c r="D47" s="35"/>
      <c r="E47" s="35"/>
      <c r="F47" s="41"/>
      <c r="G47" s="41"/>
      <c r="H47" s="41"/>
      <c r="I47" s="41"/>
      <c r="J47" s="41"/>
      <c r="K47" s="41"/>
    </row>
    <row r="48" spans="1:19" ht="15.75">
      <c r="D48" s="18"/>
      <c r="E48" s="18"/>
      <c r="F48" s="41"/>
      <c r="G48" s="41"/>
      <c r="H48" s="41"/>
      <c r="I48" s="41"/>
      <c r="J48" s="41"/>
      <c r="K48" s="41"/>
    </row>
    <row r="50" spans="1:16">
      <c r="A50" s="35"/>
      <c r="B50" s="42"/>
      <c r="C50" s="42"/>
      <c r="D50" s="27"/>
      <c r="E50" s="27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>
      <c r="A51" s="44"/>
      <c r="B51" s="42"/>
      <c r="C51" s="42"/>
      <c r="D51" s="27"/>
      <c r="E51" s="27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5" spans="1:16">
      <c r="D55" s="45"/>
      <c r="E55" s="45"/>
      <c r="F55" s="27"/>
      <c r="G55" s="27"/>
      <c r="H55" s="27"/>
      <c r="I55" s="27"/>
      <c r="J55" s="27"/>
      <c r="K55" s="27"/>
      <c r="L55" s="46"/>
      <c r="M55" s="46"/>
      <c r="N55" s="47"/>
      <c r="O55" s="46"/>
      <c r="P55" s="47"/>
    </row>
  </sheetData>
  <mergeCells count="1">
    <mergeCell ref="C1:N1"/>
  </mergeCells>
  <phoneticPr fontId="47" type="noConversion"/>
  <pageMargins left="0.75" right="0.75" top="0.55000000000000004" bottom="0.54" header="0.5" footer="0.5"/>
  <pageSetup scale="71" orientation="landscape" r:id="rId1"/>
  <headerFooter alignWithMargins="0"/>
  <rowBreaks count="1" manualBreakCount="1"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BK125"/>
  <sheetViews>
    <sheetView workbookViewId="0">
      <selection activeCell="F24" sqref="F24"/>
    </sheetView>
  </sheetViews>
  <sheetFormatPr defaultColWidth="10" defaultRowHeight="15.75"/>
  <cols>
    <col min="1" max="1" width="3.85546875" style="15" customWidth="1"/>
    <col min="2" max="3" width="3.28515625" style="48" customWidth="1"/>
    <col min="4" max="4" width="44.28515625" style="48" bestFit="1" customWidth="1"/>
    <col min="5" max="5" width="9.85546875" style="48" customWidth="1"/>
    <col min="6" max="6" width="12.5703125" style="48" customWidth="1"/>
    <col min="7" max="8" width="13.42578125" style="48" customWidth="1"/>
    <col min="9" max="9" width="12.28515625" style="48" customWidth="1"/>
    <col min="10" max="10" width="10.7109375" style="48" bestFit="1" customWidth="1"/>
    <col min="11" max="12" width="13.42578125" style="48" customWidth="1"/>
    <col min="13" max="13" width="13.7109375" style="48" customWidth="1"/>
    <col min="14" max="14" width="12.140625" style="48" bestFit="1" customWidth="1"/>
    <col min="15" max="15" width="10.7109375" style="48" bestFit="1" customWidth="1"/>
    <col min="16" max="16" width="10.28515625" style="48" bestFit="1" customWidth="1"/>
    <col min="17" max="22" width="12" style="48" customWidth="1"/>
    <col min="23" max="23" width="5.7109375" style="37" bestFit="1" customWidth="1"/>
    <col min="24" max="24" width="11.28515625" style="37" bestFit="1" customWidth="1"/>
    <col min="25" max="25" width="9" style="48" customWidth="1"/>
    <col min="26" max="26" width="13.140625" style="48" customWidth="1"/>
    <col min="27" max="28" width="12.7109375" style="48" bestFit="1" customWidth="1"/>
    <col min="29" max="29" width="12" style="48" bestFit="1" customWidth="1"/>
    <col min="30" max="31" width="10" style="48"/>
    <col min="32" max="32" width="11.5703125" style="48" bestFit="1" customWidth="1"/>
    <col min="33" max="34" width="12.28515625" style="48" bestFit="1" customWidth="1"/>
    <col min="35" max="16384" width="10" style="48"/>
  </cols>
  <sheetData>
    <row r="1" spans="1:63" ht="66" customHeight="1">
      <c r="A1" s="443"/>
      <c r="B1" s="433"/>
      <c r="C1" s="433"/>
      <c r="D1" s="433"/>
      <c r="E1" s="433"/>
      <c r="F1" s="433"/>
      <c r="G1" s="433"/>
      <c r="H1" s="433"/>
      <c r="I1" s="433" t="s">
        <v>67</v>
      </c>
      <c r="J1" s="433"/>
      <c r="K1" s="433"/>
      <c r="L1" s="433"/>
      <c r="M1" s="433"/>
      <c r="N1" s="433"/>
      <c r="O1" s="433"/>
      <c r="P1" s="433"/>
      <c r="Q1" s="433"/>
      <c r="R1" s="417"/>
      <c r="S1" s="394"/>
      <c r="T1" s="394"/>
      <c r="U1" s="394"/>
      <c r="V1" s="39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</row>
    <row r="2" spans="1:63" ht="25.5" customHeight="1" thickBot="1">
      <c r="B2" s="430"/>
      <c r="C2" s="430"/>
      <c r="D2" s="430"/>
      <c r="E2" s="512" t="s">
        <v>265</v>
      </c>
      <c r="F2" s="512" t="s">
        <v>278</v>
      </c>
      <c r="G2" s="512" t="s">
        <v>279</v>
      </c>
      <c r="H2" s="512" t="s">
        <v>280</v>
      </c>
      <c r="I2" s="512" t="s">
        <v>281</v>
      </c>
      <c r="J2" s="512" t="s">
        <v>282</v>
      </c>
      <c r="K2" s="512" t="s">
        <v>283</v>
      </c>
      <c r="L2" s="512" t="s">
        <v>284</v>
      </c>
      <c r="M2" s="512" t="s">
        <v>286</v>
      </c>
      <c r="N2" s="512" t="s">
        <v>285</v>
      </c>
      <c r="O2" s="513"/>
      <c r="P2" s="512" t="s">
        <v>287</v>
      </c>
      <c r="Q2" s="512" t="s">
        <v>289</v>
      </c>
      <c r="R2" s="512" t="s">
        <v>288</v>
      </c>
      <c r="S2" s="430"/>
      <c r="T2" s="430"/>
      <c r="U2" s="430"/>
      <c r="V2" s="430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3" ht="15" customHeight="1" thickBot="1">
      <c r="A3" s="14" t="s">
        <v>39</v>
      </c>
      <c r="E3" s="395"/>
      <c r="F3" s="352" t="s">
        <v>274</v>
      </c>
      <c r="G3" s="385" t="s">
        <v>271</v>
      </c>
      <c r="H3" s="385" t="s">
        <v>272</v>
      </c>
      <c r="I3" s="352" t="s">
        <v>319</v>
      </c>
      <c r="J3" s="385" t="s">
        <v>326</v>
      </c>
      <c r="K3" s="385" t="s">
        <v>327</v>
      </c>
      <c r="L3" s="352" t="s">
        <v>325</v>
      </c>
      <c r="M3" s="385" t="s">
        <v>328</v>
      </c>
      <c r="N3" s="385" t="s">
        <v>329</v>
      </c>
      <c r="O3" s="356"/>
      <c r="P3" s="384" t="s">
        <v>274</v>
      </c>
      <c r="Q3" s="384" t="s">
        <v>317</v>
      </c>
      <c r="R3" s="384" t="s">
        <v>318</v>
      </c>
      <c r="S3" s="356"/>
      <c r="T3" s="19"/>
      <c r="U3" s="37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</row>
    <row r="4" spans="1:63" ht="15" customHeight="1" thickBot="1">
      <c r="A4" s="441">
        <v>4</v>
      </c>
      <c r="B4" s="49"/>
      <c r="C4" s="49" t="s">
        <v>68</v>
      </c>
      <c r="D4" s="49"/>
      <c r="E4" s="396"/>
      <c r="F4" s="351" t="s">
        <v>260</v>
      </c>
      <c r="G4" s="382" t="s">
        <v>261</v>
      </c>
      <c r="H4" s="385" t="s">
        <v>234</v>
      </c>
      <c r="I4" s="351" t="s">
        <v>260</v>
      </c>
      <c r="J4" s="382" t="s">
        <v>261</v>
      </c>
      <c r="K4" s="385" t="s">
        <v>234</v>
      </c>
      <c r="L4" s="351" t="s">
        <v>260</v>
      </c>
      <c r="M4" s="382" t="s">
        <v>261</v>
      </c>
      <c r="N4" s="385" t="s">
        <v>234</v>
      </c>
      <c r="O4" s="358"/>
      <c r="P4" s="392" t="s">
        <v>157</v>
      </c>
      <c r="Q4" s="392" t="s">
        <v>157</v>
      </c>
      <c r="R4" s="392" t="s">
        <v>157</v>
      </c>
      <c r="S4" s="358"/>
      <c r="T4" s="19"/>
      <c r="U4" s="37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pans="1:63" ht="15" customHeight="1" thickBot="1">
      <c r="A5" s="441">
        <f>A4+1</f>
        <v>5</v>
      </c>
      <c r="B5" s="50" t="s">
        <v>69</v>
      </c>
      <c r="E5" s="395"/>
      <c r="F5" s="521"/>
      <c r="G5" s="364"/>
      <c r="H5" s="397"/>
      <c r="I5" s="521"/>
      <c r="J5" s="364"/>
      <c r="K5" s="397"/>
      <c r="L5" s="521"/>
      <c r="M5" s="364"/>
      <c r="N5" s="397"/>
      <c r="O5" s="364"/>
      <c r="P5" s="408"/>
      <c r="Q5" s="408"/>
      <c r="R5" s="408"/>
      <c r="S5" s="364"/>
      <c r="T5" s="19"/>
      <c r="U5" s="37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</row>
    <row r="6" spans="1:63" ht="17.25" customHeight="1" thickBot="1">
      <c r="A6" s="441">
        <f t="shared" ref="A6:A26" si="0">A5+1</f>
        <v>6</v>
      </c>
      <c r="C6" s="51" t="s">
        <v>66</v>
      </c>
      <c r="E6" s="398"/>
      <c r="F6" s="514">
        <f>'Risk Summary'!F32</f>
        <v>-7493.228856400121</v>
      </c>
      <c r="G6" s="517" t="e">
        <f ca="1">_xll.RiskMean(H6)</f>
        <v>#NAME?</v>
      </c>
      <c r="H6" s="518" t="e">
        <f ca="1">'Risk Summary'!H32</f>
        <v>#NAME?</v>
      </c>
      <c r="I6" s="514">
        <f>'Risk Summary'!I32</f>
        <v>26483.633401469328</v>
      </c>
      <c r="J6" s="517" t="e">
        <f ca="1">_xll.RiskMean(K6)</f>
        <v>#NAME?</v>
      </c>
      <c r="K6" s="519" t="e">
        <f ca="1">'Risk Summary'!K32</f>
        <v>#NAME?</v>
      </c>
      <c r="L6" s="514">
        <f>'Risk Summary'!L32</f>
        <v>26491.086283113109</v>
      </c>
      <c r="M6" s="517" t="e">
        <f ca="1">_xll.RiskMean(N6)</f>
        <v>#NAME?</v>
      </c>
      <c r="N6" s="519" t="e">
        <f ca="1">'Risk Summary'!N32</f>
        <v>#NAME?</v>
      </c>
      <c r="O6" s="406"/>
      <c r="P6" s="408" t="e">
        <f ca="1">G6-F6</f>
        <v>#NAME?</v>
      </c>
      <c r="Q6" s="408" t="e">
        <f ca="1">J6-I6</f>
        <v>#NAME?</v>
      </c>
      <c r="R6" s="408" t="e">
        <f ca="1">M6-L6</f>
        <v>#NAME?</v>
      </c>
      <c r="S6" s="406"/>
      <c r="T6" s="19"/>
      <c r="U6" s="18"/>
      <c r="V6" s="282" t="e">
        <f ca="1">F6-G6</f>
        <v>#NAME?</v>
      </c>
      <c r="W6" s="24"/>
      <c r="X6" s="24"/>
      <c r="Y6" s="282" t="e">
        <f ca="1">_xll.RiskStdDev(H6)</f>
        <v>#NAME?</v>
      </c>
      <c r="Z6" s="282" t="e">
        <f ca="1">_xll.RiskStdDev(K6)</f>
        <v>#NAME?</v>
      </c>
      <c r="AA6" s="282" t="e">
        <f ca="1">_xll.RiskStdDev(N6)</f>
        <v>#NAME?</v>
      </c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3" ht="17.25" customHeight="1">
      <c r="A7" s="441">
        <f t="shared" si="0"/>
        <v>7</v>
      </c>
      <c r="C7" s="48" t="s">
        <v>70</v>
      </c>
      <c r="E7" s="398"/>
      <c r="F7" s="520"/>
      <c r="G7" s="360"/>
      <c r="H7" s="399"/>
      <c r="I7" s="520"/>
      <c r="J7" s="360"/>
      <c r="K7" s="399"/>
      <c r="L7" s="520"/>
      <c r="M7" s="360"/>
      <c r="N7" s="399"/>
      <c r="O7" s="360"/>
      <c r="P7" s="408"/>
      <c r="Q7" s="408"/>
      <c r="R7" s="408"/>
      <c r="S7" s="360"/>
      <c r="T7" s="18"/>
      <c r="U7" s="18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</row>
    <row r="8" spans="1:63" ht="17.25" customHeight="1">
      <c r="A8" s="441">
        <f t="shared" si="0"/>
        <v>8</v>
      </c>
      <c r="D8" s="108" t="s">
        <v>393</v>
      </c>
      <c r="E8" s="398"/>
      <c r="F8" s="514">
        <v>0</v>
      </c>
      <c r="G8" s="393" t="e">
        <f ca="1">_xll.RiskMean(H8)</f>
        <v>#NAME?</v>
      </c>
      <c r="H8" s="399">
        <f>F8</f>
        <v>0</v>
      </c>
      <c r="I8" s="514">
        <f>'Revenue Requirement'!G27</f>
        <v>-58787</v>
      </c>
      <c r="J8" s="393" t="e">
        <f ca="1">_xll.RiskMean(K8)</f>
        <v>#NAME?</v>
      </c>
      <c r="K8" s="399">
        <f>I8</f>
        <v>-58787</v>
      </c>
      <c r="L8" s="514">
        <f>'Revenue Requirement'!H27</f>
        <v>-52880</v>
      </c>
      <c r="M8" s="393" t="e">
        <f ca="1">_xll.RiskMean(N8)</f>
        <v>#NAME?</v>
      </c>
      <c r="N8" s="399">
        <f>L8</f>
        <v>-52880</v>
      </c>
      <c r="O8" s="360"/>
      <c r="P8" s="408"/>
      <c r="Q8" s="408"/>
      <c r="R8" s="408"/>
      <c r="S8" s="360"/>
      <c r="T8" s="18"/>
      <c r="U8" s="18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</row>
    <row r="9" spans="1:63" ht="17.25" customHeight="1">
      <c r="A9" s="441">
        <f t="shared" si="0"/>
        <v>9</v>
      </c>
      <c r="D9" s="48" t="s">
        <v>71</v>
      </c>
      <c r="E9" s="398"/>
      <c r="F9" s="514">
        <f>'Risk Summary'!F23</f>
        <v>306000.0000004</v>
      </c>
      <c r="G9" s="393" t="e">
        <f ca="1">_xll.RiskMean(H9)</f>
        <v>#NAME?</v>
      </c>
      <c r="H9" s="399">
        <f>F9</f>
        <v>306000.0000004</v>
      </c>
      <c r="I9" s="514">
        <f>'Risk Summary'!I23</f>
        <v>335781.75049500004</v>
      </c>
      <c r="J9" s="393" t="e">
        <f ca="1">_xll.RiskMean(K9)</f>
        <v>#NAME?</v>
      </c>
      <c r="K9" s="399">
        <f>I9</f>
        <v>335781.75049500004</v>
      </c>
      <c r="L9" s="514">
        <f>'Risk Summary'!L23</f>
        <v>341842.72957900004</v>
      </c>
      <c r="M9" s="393" t="e">
        <f ca="1">_xll.RiskMean(N9)</f>
        <v>#NAME?</v>
      </c>
      <c r="N9" s="399">
        <f>L9</f>
        <v>341842.72957900004</v>
      </c>
      <c r="O9" s="360"/>
      <c r="P9" s="408" t="e">
        <f ca="1">G9-F9</f>
        <v>#NAME?</v>
      </c>
      <c r="Q9" s="408" t="e">
        <f ca="1">J9-I9</f>
        <v>#NAME?</v>
      </c>
      <c r="R9" s="408" t="e">
        <f ca="1">M9-L9</f>
        <v>#NAME?</v>
      </c>
      <c r="S9" s="360"/>
      <c r="T9" s="52"/>
      <c r="U9" s="18"/>
      <c r="V9" s="24"/>
      <c r="W9" s="24"/>
      <c r="X9" s="24"/>
      <c r="Y9" s="282" t="e">
        <f ca="1">_xll.RiskStdDev(H9)</f>
        <v>#NAME?</v>
      </c>
      <c r="Z9" s="282" t="e">
        <f ca="1">_xll.RiskStdDev(K9)</f>
        <v>#NAME?</v>
      </c>
      <c r="AA9" s="282" t="e">
        <f ca="1">_xll.RiskStdDev(N9)</f>
        <v>#NAME?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</row>
    <row r="10" spans="1:63" ht="17.25" customHeight="1">
      <c r="A10" s="441">
        <f t="shared" si="0"/>
        <v>10</v>
      </c>
      <c r="D10" s="51" t="s">
        <v>72</v>
      </c>
      <c r="E10" s="398"/>
      <c r="F10" s="514">
        <v>561</v>
      </c>
      <c r="G10" s="393" t="e">
        <f ca="1">_xll.RiskMean(H10)</f>
        <v>#NAME?</v>
      </c>
      <c r="H10" s="399">
        <f>F10</f>
        <v>561</v>
      </c>
      <c r="I10" s="514">
        <v>559</v>
      </c>
      <c r="J10" s="393" t="e">
        <f ca="1">_xll.RiskMean(K10)</f>
        <v>#NAME?</v>
      </c>
      <c r="K10" s="399">
        <f>I10</f>
        <v>559</v>
      </c>
      <c r="L10" s="514">
        <v>559</v>
      </c>
      <c r="M10" s="393" t="e">
        <f ca="1">_xll.RiskMean(N10)</f>
        <v>#NAME?</v>
      </c>
      <c r="N10" s="399">
        <f>L10</f>
        <v>559</v>
      </c>
      <c r="O10" s="360"/>
      <c r="P10" s="408" t="e">
        <f t="shared" ref="P10:P15" ca="1" si="1">G10-F10</f>
        <v>#NAME?</v>
      </c>
      <c r="Q10" s="408" t="e">
        <f t="shared" ref="Q10:Q15" ca="1" si="2">J10-I10</f>
        <v>#NAME?</v>
      </c>
      <c r="R10" s="408" t="e">
        <f t="shared" ref="R10:R15" ca="1" si="3">M10-L10</f>
        <v>#NAME?</v>
      </c>
      <c r="S10" s="360"/>
      <c r="T10" s="52"/>
      <c r="U10" s="18"/>
      <c r="V10" s="231"/>
      <c r="W10" s="24"/>
      <c r="X10" s="24"/>
      <c r="Y10" s="282" t="e">
        <f ca="1">_xll.RiskStdDev(H10)</f>
        <v>#NAME?</v>
      </c>
      <c r="Z10" s="282" t="e">
        <f ca="1">_xll.RiskStdDev(K10)</f>
        <v>#NAME?</v>
      </c>
      <c r="AA10" s="282" t="e">
        <f ca="1">_xll.RiskStdDev(N10)</f>
        <v>#NAME?</v>
      </c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</row>
    <row r="11" spans="1:63" ht="17.25" customHeight="1">
      <c r="A11" s="441">
        <f t="shared" si="0"/>
        <v>11</v>
      </c>
      <c r="D11" s="48" t="s">
        <v>57</v>
      </c>
      <c r="E11" s="398"/>
      <c r="F11" s="514">
        <v>-18968</v>
      </c>
      <c r="G11" s="393" t="e">
        <f ca="1">_xll.RiskMean(H11)</f>
        <v>#NAME?</v>
      </c>
      <c r="H11" s="399">
        <f>F11</f>
        <v>-18968</v>
      </c>
      <c r="I11" s="514">
        <v>-18968</v>
      </c>
      <c r="J11" s="393" t="e">
        <f ca="1">_xll.RiskMean(K11)</f>
        <v>#NAME?</v>
      </c>
      <c r="K11" s="399">
        <f>I11</f>
        <v>-18968</v>
      </c>
      <c r="L11" s="514">
        <v>-18968</v>
      </c>
      <c r="M11" s="393" t="e">
        <f ca="1">_xll.RiskMean(N11)</f>
        <v>#NAME?</v>
      </c>
      <c r="N11" s="399">
        <f>L11</f>
        <v>-18968</v>
      </c>
      <c r="O11" s="360"/>
      <c r="P11" s="408" t="e">
        <f t="shared" ca="1" si="1"/>
        <v>#NAME?</v>
      </c>
      <c r="Q11" s="408" t="e">
        <f t="shared" ca="1" si="2"/>
        <v>#NAME?</v>
      </c>
      <c r="R11" s="408" t="e">
        <f t="shared" ca="1" si="3"/>
        <v>#NAME?</v>
      </c>
      <c r="S11" s="360"/>
      <c r="T11" s="18"/>
      <c r="U11" s="18"/>
      <c r="V11" s="231"/>
      <c r="W11" s="506" t="s">
        <v>302</v>
      </c>
      <c r="X11" s="506"/>
      <c r="Y11" s="282" t="e">
        <f ca="1">_xll.RiskStdDev(H11)</f>
        <v>#NAME?</v>
      </c>
      <c r="Z11" s="282" t="e">
        <f ca="1">_xll.RiskStdDev(K11)</f>
        <v>#NAME?</v>
      </c>
      <c r="AA11" s="282" t="e">
        <f ca="1">_xll.RiskStdDev(N11)</f>
        <v>#NAME?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</row>
    <row r="12" spans="1:63" ht="17.25" customHeight="1">
      <c r="A12" s="441">
        <f t="shared" si="0"/>
        <v>12</v>
      </c>
      <c r="D12" s="51" t="s">
        <v>232</v>
      </c>
      <c r="E12" s="398"/>
      <c r="F12" s="514">
        <v>-3387</v>
      </c>
      <c r="G12" s="393" t="e">
        <f ca="1">_xll.RiskMean(H12)</f>
        <v>#NAME?</v>
      </c>
      <c r="H12" s="399">
        <f t="shared" ref="H12:H14" si="4">F12</f>
        <v>-3387</v>
      </c>
      <c r="I12" s="514">
        <f>'Revenue Requirement'!G66</f>
        <v>-3415.3907899999999</v>
      </c>
      <c r="J12" s="393" t="e">
        <f ca="1">_xll.RiskMean(K12)</f>
        <v>#NAME?</v>
      </c>
      <c r="K12" s="399">
        <f t="shared" ref="K12:K14" si="5">I12</f>
        <v>-3415.3907899999999</v>
      </c>
      <c r="L12" s="514">
        <f>'Revenue Requirement'!H66</f>
        <v>-3415.3907899999999</v>
      </c>
      <c r="M12" s="393" t="e">
        <f ca="1">_xll.RiskMean(N12)</f>
        <v>#NAME?</v>
      </c>
      <c r="N12" s="399">
        <f t="shared" ref="N12:N14" si="6">L12</f>
        <v>-3415.3907899999999</v>
      </c>
      <c r="O12" s="360"/>
      <c r="P12" s="408" t="e">
        <f t="shared" ca="1" si="1"/>
        <v>#NAME?</v>
      </c>
      <c r="Q12" s="408" t="e">
        <f t="shared" ca="1" si="2"/>
        <v>#NAME?</v>
      </c>
      <c r="R12" s="408" t="e">
        <f t="shared" ca="1" si="3"/>
        <v>#NAME?</v>
      </c>
      <c r="S12" s="360"/>
      <c r="T12" s="18"/>
      <c r="U12" s="116"/>
      <c r="V12" s="231"/>
      <c r="W12" s="24"/>
      <c r="X12" s="24"/>
      <c r="Y12" s="282" t="e">
        <f ca="1">_xll.RiskStdDev(H12)</f>
        <v>#NAME?</v>
      </c>
      <c r="Z12" s="282" t="e">
        <f ca="1">_xll.RiskStdDev(K12)</f>
        <v>#NAME?</v>
      </c>
      <c r="AA12" s="282" t="e">
        <f ca="1">_xll.RiskStdDev(N12)</f>
        <v>#NAME?</v>
      </c>
      <c r="AB12" s="24"/>
      <c r="AC12" s="282" t="e">
        <f ca="1">_xll.RiskMean(#REF!)</f>
        <v>#NAME?</v>
      </c>
      <c r="AD12" s="282" t="e">
        <f ca="1">_xll.RiskMean(#REF!)</f>
        <v>#NAME?</v>
      </c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</row>
    <row r="13" spans="1:63" ht="17.25" customHeight="1">
      <c r="A13" s="441">
        <f t="shared" si="0"/>
        <v>13</v>
      </c>
      <c r="D13" s="108" t="s">
        <v>138</v>
      </c>
      <c r="E13" s="398"/>
      <c r="F13" s="514">
        <v>4111</v>
      </c>
      <c r="G13" s="393" t="e">
        <f ca="1">_xll.RiskMean(H13)</f>
        <v>#NAME?</v>
      </c>
      <c r="H13" s="399">
        <f t="shared" si="4"/>
        <v>4111</v>
      </c>
      <c r="I13" s="514">
        <f>'Revenue Requirement'!G61</f>
        <v>3340</v>
      </c>
      <c r="J13" s="393" t="e">
        <f ca="1">_xll.RiskMean(K13)</f>
        <v>#NAME?</v>
      </c>
      <c r="K13" s="399">
        <f t="shared" si="5"/>
        <v>3340</v>
      </c>
      <c r="L13" s="514">
        <f>'Revenue Requirement'!H61</f>
        <v>2774</v>
      </c>
      <c r="M13" s="393" t="e">
        <f ca="1">_xll.RiskMean(N13)</f>
        <v>#NAME?</v>
      </c>
      <c r="N13" s="399">
        <f t="shared" si="6"/>
        <v>2774</v>
      </c>
      <c r="O13" s="360"/>
      <c r="P13" s="408" t="e">
        <f t="shared" ca="1" si="1"/>
        <v>#NAME?</v>
      </c>
      <c r="Q13" s="408" t="e">
        <f t="shared" ca="1" si="2"/>
        <v>#NAME?</v>
      </c>
      <c r="R13" s="408" t="e">
        <f t="shared" ca="1" si="3"/>
        <v>#NAME?</v>
      </c>
      <c r="S13" s="360"/>
      <c r="T13" s="53"/>
      <c r="U13" s="18"/>
      <c r="V13" s="24"/>
      <c r="W13" s="24"/>
      <c r="X13" s="24"/>
      <c r="Y13" s="282" t="e">
        <f ca="1">_xll.RiskStdDev(H13)</f>
        <v>#NAME?</v>
      </c>
      <c r="Z13" s="282" t="e">
        <f ca="1">_xll.RiskStdDev(K13)</f>
        <v>#NAME?</v>
      </c>
      <c r="AA13" s="282" t="e">
        <f ca="1">_xll.RiskStdDev(N13)</f>
        <v>#NAME?</v>
      </c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1:63" ht="17.25" customHeight="1">
      <c r="A14" s="441">
        <f t="shared" si="0"/>
        <v>14</v>
      </c>
      <c r="D14" s="108" t="s">
        <v>231</v>
      </c>
      <c r="E14" s="360"/>
      <c r="F14" s="514">
        <v>-14915</v>
      </c>
      <c r="G14" s="393" t="e">
        <f ca="1">_xll.RiskMean(H14)</f>
        <v>#NAME?</v>
      </c>
      <c r="H14" s="399">
        <f t="shared" si="4"/>
        <v>-14915</v>
      </c>
      <c r="I14" s="514">
        <f>'Revenue Requirement'!G65</f>
        <v>-18623.688556287343</v>
      </c>
      <c r="J14" s="393" t="e">
        <f ca="1">_xll.RiskMean(K14)</f>
        <v>#NAME?</v>
      </c>
      <c r="K14" s="399">
        <f t="shared" si="5"/>
        <v>-18623.688556287343</v>
      </c>
      <c r="L14" s="514">
        <f>'Revenue Requirement'!H65</f>
        <v>-18215.02548011066</v>
      </c>
      <c r="M14" s="393" t="e">
        <f ca="1">_xll.RiskMean(N14)</f>
        <v>#NAME?</v>
      </c>
      <c r="N14" s="399">
        <f t="shared" si="6"/>
        <v>-18215.02548011066</v>
      </c>
      <c r="O14" s="360"/>
      <c r="P14" s="414" t="e">
        <f t="shared" ca="1" si="1"/>
        <v>#NAME?</v>
      </c>
      <c r="Q14" s="414" t="e">
        <f t="shared" ca="1" si="2"/>
        <v>#NAME?</v>
      </c>
      <c r="R14" s="414" t="e">
        <f t="shared" ca="1" si="3"/>
        <v>#NAME?</v>
      </c>
      <c r="S14" s="360"/>
      <c r="T14" s="53"/>
      <c r="U14" s="18"/>
      <c r="V14" s="24"/>
      <c r="W14" s="24"/>
      <c r="X14" s="24"/>
      <c r="Y14" s="282" t="e">
        <f ca="1">_xll.RiskStdDev(H14)</f>
        <v>#NAME?</v>
      </c>
      <c r="Z14" s="282" t="e">
        <f ca="1">_xll.RiskStdDev(K14)</f>
        <v>#NAME?</v>
      </c>
      <c r="AA14" s="282" t="e">
        <f ca="1">_xll.RiskStdDev(N14)</f>
        <v>#NAME?</v>
      </c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3" ht="17.25" customHeight="1">
      <c r="A15" s="441">
        <f t="shared" si="0"/>
        <v>15</v>
      </c>
      <c r="C15" s="48" t="s">
        <v>69</v>
      </c>
      <c r="E15" s="398"/>
      <c r="F15" s="515">
        <f>SUM(F6:F14)</f>
        <v>265908.77114399988</v>
      </c>
      <c r="G15" s="619" t="e">
        <f ca="1">_xll.RiskMean(H15)</f>
        <v>#NAME?</v>
      </c>
      <c r="H15" s="618" t="e">
        <f ca="1">SUM(H6:H14)</f>
        <v>#NAME?</v>
      </c>
      <c r="I15" s="515">
        <f>SUM(I6:I14)</f>
        <v>266370.30455018207</v>
      </c>
      <c r="J15" s="619" t="e">
        <f ca="1">_xll.RiskMean(K15)</f>
        <v>#NAME?</v>
      </c>
      <c r="K15" s="618" t="e">
        <f ca="1">SUM(K6:K14)</f>
        <v>#NAME?</v>
      </c>
      <c r="L15" s="515">
        <f>SUM(L6:L14)</f>
        <v>278188.3995920025</v>
      </c>
      <c r="M15" s="619" t="e">
        <f ca="1">_xll.RiskMean(N15)</f>
        <v>#NAME?</v>
      </c>
      <c r="N15" s="618" t="e">
        <f ca="1">SUM(N6:N14)</f>
        <v>#NAME?</v>
      </c>
      <c r="O15" s="360"/>
      <c r="P15" s="408" t="e">
        <f t="shared" ca="1" si="1"/>
        <v>#NAME?</v>
      </c>
      <c r="Q15" s="408" t="e">
        <f t="shared" ca="1" si="2"/>
        <v>#NAME?</v>
      </c>
      <c r="R15" s="408" t="e">
        <f t="shared" ca="1" si="3"/>
        <v>#NAME?</v>
      </c>
      <c r="S15" s="360"/>
      <c r="T15" s="53"/>
      <c r="U15" s="18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63" ht="17.25" customHeight="1">
      <c r="A16" s="441">
        <f t="shared" si="0"/>
        <v>16</v>
      </c>
      <c r="B16" s="57" t="s">
        <v>371</v>
      </c>
      <c r="C16" s="55"/>
      <c r="D16" s="55"/>
      <c r="E16" s="360"/>
      <c r="F16" s="514"/>
      <c r="G16" s="360"/>
      <c r="H16" s="399"/>
      <c r="I16" s="514"/>
      <c r="J16" s="360"/>
      <c r="K16" s="399"/>
      <c r="L16" s="514"/>
      <c r="M16" s="360"/>
      <c r="N16" s="399"/>
      <c r="O16" s="360"/>
      <c r="P16" s="408"/>
      <c r="Q16" s="408"/>
      <c r="R16" s="408"/>
      <c r="S16" s="360"/>
      <c r="T16" s="53"/>
      <c r="U16" s="18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</row>
    <row r="17" spans="1:60" ht="17.25" customHeight="1">
      <c r="A17" s="441">
        <f t="shared" si="0"/>
        <v>17</v>
      </c>
      <c r="C17" s="51"/>
      <c r="D17" s="58" t="s">
        <v>24</v>
      </c>
      <c r="E17" s="401"/>
      <c r="F17" s="514">
        <v>-521577</v>
      </c>
      <c r="G17" s="393"/>
      <c r="H17" s="402">
        <f>F17</f>
        <v>-521577</v>
      </c>
      <c r="I17" s="514">
        <f>'Revenue Requirement'!G71</f>
        <v>-456721</v>
      </c>
      <c r="J17" s="393"/>
      <c r="K17" s="402">
        <f>I17</f>
        <v>-456721</v>
      </c>
      <c r="L17" s="514">
        <f>'Revenue Requirement'!H71</f>
        <v>-462848</v>
      </c>
      <c r="M17" s="393"/>
      <c r="N17" s="402">
        <f>L17</f>
        <v>-462848</v>
      </c>
      <c r="O17" s="401"/>
      <c r="P17" s="408"/>
      <c r="Q17" s="408"/>
      <c r="R17" s="408"/>
      <c r="S17" s="401"/>
      <c r="T17" s="60"/>
      <c r="U17" s="18"/>
      <c r="V17" s="231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</row>
    <row r="18" spans="1:60" ht="17.25" customHeight="1">
      <c r="A18" s="441">
        <f t="shared" si="0"/>
        <v>18</v>
      </c>
      <c r="C18" s="51"/>
      <c r="D18" s="54" t="s">
        <v>27</v>
      </c>
      <c r="E18" s="401"/>
      <c r="F18" s="514">
        <v>506577</v>
      </c>
      <c r="G18" s="393"/>
      <c r="H18" s="402">
        <f t="shared" ref="H18:H22" si="7">F18</f>
        <v>506577</v>
      </c>
      <c r="I18" s="514">
        <f>'Revenue Requirement'!G75</f>
        <v>430279</v>
      </c>
      <c r="J18" s="393"/>
      <c r="K18" s="402">
        <f t="shared" ref="K18:K22" si="8">I18</f>
        <v>430279</v>
      </c>
      <c r="L18" s="514">
        <f>'Revenue Requirement'!H75</f>
        <v>436406</v>
      </c>
      <c r="M18" s="393"/>
      <c r="N18" s="402">
        <f t="shared" ref="N18:N22" si="9">L18</f>
        <v>436406</v>
      </c>
      <c r="O18" s="401"/>
      <c r="P18" s="408"/>
      <c r="Q18" s="408"/>
      <c r="R18" s="408"/>
      <c r="S18" s="401"/>
      <c r="T18" s="18"/>
      <c r="U18" s="18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1:60" ht="17.25" customHeight="1">
      <c r="A19" s="441">
        <f t="shared" si="0"/>
        <v>19</v>
      </c>
      <c r="D19" s="58" t="s">
        <v>28</v>
      </c>
      <c r="E19" s="401"/>
      <c r="F19" s="514">
        <v>-4838</v>
      </c>
      <c r="G19" s="393"/>
      <c r="H19" s="402">
        <f t="shared" si="7"/>
        <v>-4838</v>
      </c>
      <c r="I19" s="514">
        <f>'Revenue Requirement'!G76</f>
        <v>-19592</v>
      </c>
      <c r="J19" s="393"/>
      <c r="K19" s="402">
        <f t="shared" si="8"/>
        <v>-19592</v>
      </c>
      <c r="L19" s="514">
        <f>'Revenue Requirement'!H76</f>
        <v>-20571</v>
      </c>
      <c r="M19" s="393"/>
      <c r="N19" s="402">
        <f t="shared" si="9"/>
        <v>-20571</v>
      </c>
      <c r="O19" s="401"/>
      <c r="P19" s="408"/>
      <c r="Q19" s="408"/>
      <c r="R19" s="408"/>
      <c r="S19" s="401"/>
      <c r="T19" s="61"/>
      <c r="U19" s="18"/>
      <c r="V19" s="231"/>
      <c r="W19" s="62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</row>
    <row r="20" spans="1:60" ht="17.25" customHeight="1">
      <c r="A20" s="441">
        <f t="shared" si="0"/>
        <v>20</v>
      </c>
      <c r="D20" s="58" t="s">
        <v>123</v>
      </c>
      <c r="E20" s="401"/>
      <c r="F20" s="514">
        <v>-12466</v>
      </c>
      <c r="G20" s="393"/>
      <c r="H20" s="402">
        <f t="shared" si="7"/>
        <v>-12466</v>
      </c>
      <c r="I20" s="514">
        <f>'Revenue Requirement'!G77</f>
        <v>-79407</v>
      </c>
      <c r="J20" s="393"/>
      <c r="K20" s="402">
        <f t="shared" si="8"/>
        <v>-79407</v>
      </c>
      <c r="L20" s="514">
        <f>'Revenue Requirement'!H77</f>
        <v>-79592</v>
      </c>
      <c r="M20" s="393"/>
      <c r="N20" s="402">
        <f t="shared" si="9"/>
        <v>-79592</v>
      </c>
      <c r="O20" s="401"/>
      <c r="P20" s="408"/>
      <c r="Q20" s="408"/>
      <c r="R20" s="408"/>
      <c r="S20" s="401"/>
      <c r="T20" s="61"/>
      <c r="U20" s="18"/>
      <c r="V20" s="231"/>
      <c r="W20" s="62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</row>
    <row r="21" spans="1:60" ht="17.25" customHeight="1">
      <c r="A21" s="441">
        <f t="shared" si="0"/>
        <v>21</v>
      </c>
      <c r="D21" s="107" t="s">
        <v>372</v>
      </c>
      <c r="E21" s="401"/>
      <c r="F21" s="514">
        <v>-234595</v>
      </c>
      <c r="G21" s="393"/>
      <c r="H21" s="402">
        <f t="shared" si="7"/>
        <v>-234595</v>
      </c>
      <c r="I21" s="514">
        <f>'Revenue Requirement'!G78</f>
        <v>-199545</v>
      </c>
      <c r="J21" s="393"/>
      <c r="K21" s="402">
        <f t="shared" si="8"/>
        <v>-199545</v>
      </c>
      <c r="L21" s="514">
        <f>'Revenue Requirement'!H78</f>
        <v>-204438</v>
      </c>
      <c r="M21" s="393"/>
      <c r="N21" s="402">
        <f t="shared" si="9"/>
        <v>-204438</v>
      </c>
      <c r="O21" s="401"/>
      <c r="P21" s="408"/>
      <c r="Q21" s="408"/>
      <c r="R21" s="408"/>
      <c r="S21" s="401"/>
      <c r="T21" s="61"/>
      <c r="U21" s="18"/>
      <c r="V21" s="231"/>
      <c r="W21" s="62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</row>
    <row r="22" spans="1:60" ht="17.25" customHeight="1">
      <c r="A22" s="441">
        <f t="shared" si="0"/>
        <v>22</v>
      </c>
      <c r="B22" s="55"/>
      <c r="C22" s="49"/>
      <c r="D22" s="56" t="s">
        <v>30</v>
      </c>
      <c r="E22" s="403"/>
      <c r="F22" s="514">
        <v>-421</v>
      </c>
      <c r="G22" s="393" t="e">
        <f ca="1">_xll.RiskMean(H22)</f>
        <v>#NAME?</v>
      </c>
      <c r="H22" s="402">
        <f t="shared" si="7"/>
        <v>-421</v>
      </c>
      <c r="I22" s="514">
        <f>'Revenue Requirement'!G79</f>
        <v>-154</v>
      </c>
      <c r="J22" s="393" t="e">
        <f ca="1">_xll.RiskMean(K22)</f>
        <v>#NAME?</v>
      </c>
      <c r="K22" s="402">
        <f t="shared" si="8"/>
        <v>-154</v>
      </c>
      <c r="L22" s="514" t="str">
        <f>'Revenue Requirement'!H79</f>
        <v xml:space="preserve"> -   </v>
      </c>
      <c r="M22" s="393" t="e">
        <f ca="1">_xll.RiskMean(N22)</f>
        <v>#NAME?</v>
      </c>
      <c r="N22" s="402" t="str">
        <f t="shared" si="9"/>
        <v xml:space="preserve"> -   </v>
      </c>
      <c r="O22" s="401"/>
      <c r="P22" s="408" t="e">
        <f t="shared" ref="P22:P26" ca="1" si="10">G22-F22</f>
        <v>#NAME?</v>
      </c>
      <c r="Q22" s="408" t="e">
        <f t="shared" ref="Q22:Q26" ca="1" si="11">J22-I22</f>
        <v>#NAME?</v>
      </c>
      <c r="R22" s="408" t="e">
        <f t="shared" ref="R22:R26" ca="1" si="12">M22-L22</f>
        <v>#NAME?</v>
      </c>
      <c r="S22" s="401"/>
      <c r="T22" s="61"/>
      <c r="U22" s="18"/>
      <c r="V22" s="231"/>
      <c r="W22" s="62"/>
      <c r="X22" s="24"/>
      <c r="Y22" s="24"/>
      <c r="Z22" s="222">
        <f>F15-SUM('Revenue Requirement'!F57,'Revenue Requirement'!F60:F66)</f>
        <v>-32298.277856000175</v>
      </c>
      <c r="AA22" s="222">
        <f>I15-SUM('Revenue Requirement'!G57,'Revenue Requirement'!G60:G66)</f>
        <v>-58788.168082360411</v>
      </c>
      <c r="AB22" s="222">
        <f>L15-SUM('Revenue Requirement'!H57,'Revenue Requirement'!H60:H66)</f>
        <v>-52879.736116716638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</row>
    <row r="23" spans="1:60" ht="17.25" customHeight="1">
      <c r="A23" s="441">
        <f t="shared" si="0"/>
        <v>23</v>
      </c>
      <c r="C23" s="63" t="s">
        <v>82</v>
      </c>
      <c r="E23" s="360"/>
      <c r="F23" s="515">
        <f>SUM(F17:F22)</f>
        <v>-267320</v>
      </c>
      <c r="G23" s="411" t="e">
        <f ca="1">_xll.RiskMean(H23)</f>
        <v>#NAME?</v>
      </c>
      <c r="H23" s="413">
        <f>SUM(H17:H22)</f>
        <v>-267320</v>
      </c>
      <c r="I23" s="515">
        <f>SUM(I17:I22)</f>
        <v>-325140</v>
      </c>
      <c r="J23" s="411" t="e">
        <f ca="1">_xll.RiskMean(K23)</f>
        <v>#NAME?</v>
      </c>
      <c r="K23" s="413">
        <f>SUM(K17:K22)</f>
        <v>-325140</v>
      </c>
      <c r="L23" s="515">
        <f>SUM(L17:L22)</f>
        <v>-331043</v>
      </c>
      <c r="M23" s="411" t="e">
        <f ca="1">_xll.RiskMean(N23)</f>
        <v>#NAME?</v>
      </c>
      <c r="N23" s="413">
        <f>SUM(N17:N22)</f>
        <v>-331043</v>
      </c>
      <c r="O23" s="360"/>
      <c r="P23" s="412" t="e">
        <f t="shared" ca="1" si="10"/>
        <v>#NAME?</v>
      </c>
      <c r="Q23" s="412" t="e">
        <f t="shared" ca="1" si="11"/>
        <v>#NAME?</v>
      </c>
      <c r="R23" s="412" t="e">
        <f t="shared" ca="1" si="12"/>
        <v>#NAME?</v>
      </c>
      <c r="S23" s="360"/>
      <c r="T23" s="60"/>
      <c r="U23" s="18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60" ht="17.25" customHeight="1">
      <c r="A24" s="441">
        <f t="shared" si="0"/>
        <v>24</v>
      </c>
      <c r="C24" s="64" t="s">
        <v>83</v>
      </c>
      <c r="D24" s="65"/>
      <c r="E24" s="404"/>
      <c r="F24" s="515">
        <f>F15+F23</f>
        <v>-1411.228856000118</v>
      </c>
      <c r="G24" s="411" t="e">
        <f ca="1">_xll.RiskMean(H24)</f>
        <v>#NAME?</v>
      </c>
      <c r="H24" s="516" t="e">
        <f ca="1">_xll.RiskOutput("Adj CF 19")+H15+H23</f>
        <v>#NAME?</v>
      </c>
      <c r="I24" s="515">
        <f>I15+I23</f>
        <v>-58769.695449817926</v>
      </c>
      <c r="J24" s="411" t="e">
        <f ca="1">_xll.RiskMean(K24)</f>
        <v>#NAME?</v>
      </c>
      <c r="K24" s="516" t="e">
        <f ca="1">_xll.RiskOutput("Adj CF 20")+K15+K23</f>
        <v>#NAME?</v>
      </c>
      <c r="L24" s="515">
        <f>L15+L23</f>
        <v>-52854.600407997495</v>
      </c>
      <c r="M24" s="411" t="e">
        <f ca="1">_xll.RiskMean(N24)</f>
        <v>#NAME?</v>
      </c>
      <c r="N24" s="516" t="e">
        <f ca="1">_xll.RiskOutput("Adj CF 21")+N15+N23</f>
        <v>#NAME?</v>
      </c>
      <c r="O24" s="407"/>
      <c r="P24" s="408" t="e">
        <f t="shared" ca="1" si="10"/>
        <v>#NAME?</v>
      </c>
      <c r="Q24" s="408" t="e">
        <f t="shared" ca="1" si="11"/>
        <v>#NAME?</v>
      </c>
      <c r="R24" s="408" t="e">
        <f t="shared" ca="1" si="12"/>
        <v>#NAME?</v>
      </c>
      <c r="S24" s="407"/>
      <c r="T24" s="109"/>
      <c r="U24" s="18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1:60" ht="17.25" customHeight="1">
      <c r="A25" s="441">
        <f t="shared" si="0"/>
        <v>25</v>
      </c>
      <c r="B25" s="55"/>
      <c r="C25" s="65" t="s">
        <v>84</v>
      </c>
      <c r="D25" s="65"/>
      <c r="E25" s="545" t="s">
        <v>273</v>
      </c>
      <c r="F25" s="515">
        <f>E26</f>
        <v>207931</v>
      </c>
      <c r="G25" s="411" t="e">
        <f ca="1">_xll.RiskMean(H25)</f>
        <v>#NAME?</v>
      </c>
      <c r="H25" s="405">
        <f>E26</f>
        <v>207931</v>
      </c>
      <c r="I25" s="515">
        <f>F26</f>
        <v>206519.77114399988</v>
      </c>
      <c r="J25" s="411" t="e">
        <f ca="1">_xll.RiskMean(K25)</f>
        <v>#NAME?</v>
      </c>
      <c r="K25" s="405" t="e">
        <f ca="1">H26</f>
        <v>#NAME?</v>
      </c>
      <c r="L25" s="515">
        <f>I26</f>
        <v>147750.07569418196</v>
      </c>
      <c r="M25" s="411" t="e">
        <f ca="1">_xll.RiskMean(N25)</f>
        <v>#NAME?</v>
      </c>
      <c r="N25" s="405" t="e">
        <f ca="1">K26</f>
        <v>#NAME?</v>
      </c>
      <c r="O25" s="401"/>
      <c r="P25" s="412" t="e">
        <f ca="1">G25-F25</f>
        <v>#NAME?</v>
      </c>
      <c r="Q25" s="412" t="e">
        <f t="shared" ca="1" si="11"/>
        <v>#NAME?</v>
      </c>
      <c r="R25" s="412" t="e">
        <f t="shared" ca="1" si="12"/>
        <v>#NAME?</v>
      </c>
      <c r="S25" s="401"/>
      <c r="T25" s="66"/>
      <c r="U25" s="18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1:60" ht="15" customHeight="1">
      <c r="A26" s="441">
        <f t="shared" si="0"/>
        <v>26</v>
      </c>
      <c r="B26" s="55"/>
      <c r="C26" s="49" t="s">
        <v>85</v>
      </c>
      <c r="D26" s="49"/>
      <c r="E26" s="620">
        <v>207931</v>
      </c>
      <c r="F26" s="515">
        <f>SUM(F24:F25)</f>
        <v>206519.77114399988</v>
      </c>
      <c r="G26" s="411" t="e">
        <f ca="1">_xll.RiskMean(H26)</f>
        <v>#NAME?</v>
      </c>
      <c r="H26" s="405" t="e">
        <f ca="1">SUM(H24:H25)</f>
        <v>#NAME?</v>
      </c>
      <c r="I26" s="515">
        <f>SUM(I24:I25)</f>
        <v>147750.07569418196</v>
      </c>
      <c r="J26" s="411" t="e">
        <f ca="1">_xll.RiskMean(K26)</f>
        <v>#NAME?</v>
      </c>
      <c r="K26" s="405" t="e">
        <f ca="1">SUM(K24:K25)</f>
        <v>#NAME?</v>
      </c>
      <c r="L26" s="515">
        <f>SUM(L24:L25)</f>
        <v>94895.475286184461</v>
      </c>
      <c r="M26" s="411" t="e">
        <f ca="1">_xll.RiskMean(N26)</f>
        <v>#NAME?</v>
      </c>
      <c r="N26" s="405" t="e">
        <f ca="1">+SUM(N24:N25)</f>
        <v>#NAME?</v>
      </c>
      <c r="O26" s="401"/>
      <c r="P26" s="412" t="e">
        <f t="shared" ca="1" si="10"/>
        <v>#NAME?</v>
      </c>
      <c r="Q26" s="412" t="e">
        <f t="shared" ca="1" si="11"/>
        <v>#NAME?</v>
      </c>
      <c r="R26" s="412" t="e">
        <f t="shared" ca="1" si="12"/>
        <v>#NAME?</v>
      </c>
      <c r="S26" s="401"/>
      <c r="T26" s="67"/>
      <c r="U26" s="18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1:60" ht="15" customHeight="1">
      <c r="A27" s="441"/>
      <c r="B27" s="232"/>
      <c r="E27" s="403"/>
      <c r="F27" s="403"/>
      <c r="G27" s="403"/>
      <c r="H27" s="400"/>
      <c r="I27" s="403"/>
      <c r="J27" s="403"/>
      <c r="K27" s="400"/>
      <c r="L27" s="403"/>
      <c r="M27" s="403"/>
      <c r="N27" s="400"/>
      <c r="O27" s="360"/>
      <c r="P27" s="403"/>
      <c r="Q27" s="403"/>
      <c r="R27" s="403"/>
      <c r="S27" s="360"/>
      <c r="T27" s="68"/>
      <c r="U27" s="18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1:60" ht="15" customHeight="1">
      <c r="B28" s="55"/>
      <c r="T28" s="68"/>
      <c r="U28" s="18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1:60">
      <c r="A29" s="18"/>
      <c r="D29" s="58"/>
      <c r="E29" s="5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18"/>
      <c r="Q29" s="418"/>
      <c r="R29" s="418"/>
      <c r="S29" s="24"/>
      <c r="T29" s="18"/>
      <c r="U29" s="18"/>
      <c r="W29" s="48"/>
      <c r="X29" s="48"/>
    </row>
    <row r="30" spans="1:60">
      <c r="A30" s="18"/>
      <c r="B30" s="18"/>
      <c r="C30" s="18"/>
      <c r="D30" s="51" t="s">
        <v>86</v>
      </c>
      <c r="E30" s="59"/>
      <c r="F30" s="69">
        <f t="shared" ref="F30:N30" si="13">F24-F6</f>
        <v>6082.000000400003</v>
      </c>
      <c r="G30" s="69" t="e">
        <f t="shared" ca="1" si="13"/>
        <v>#NAME?</v>
      </c>
      <c r="H30" s="69" t="e">
        <f t="shared" ca="1" si="13"/>
        <v>#NAME?</v>
      </c>
      <c r="I30" s="69">
        <f t="shared" si="13"/>
        <v>-85253.328851287253</v>
      </c>
      <c r="J30" s="69" t="e">
        <f t="shared" ca="1" si="13"/>
        <v>#NAME?</v>
      </c>
      <c r="K30" s="69" t="e">
        <f t="shared" ca="1" si="13"/>
        <v>#NAME?</v>
      </c>
      <c r="L30" s="69">
        <f t="shared" si="13"/>
        <v>-79345.686691110604</v>
      </c>
      <c r="M30" s="69" t="e">
        <f t="shared" ca="1" si="13"/>
        <v>#NAME?</v>
      </c>
      <c r="N30" s="69" t="e">
        <f t="shared" ca="1" si="13"/>
        <v>#NAME?</v>
      </c>
      <c r="O30" s="59"/>
      <c r="P30" s="59"/>
      <c r="Q30" s="59"/>
      <c r="R30" s="59"/>
      <c r="S30" s="59"/>
      <c r="T30" s="18"/>
      <c r="U30" s="18"/>
      <c r="W30" s="48"/>
      <c r="X30" s="48"/>
    </row>
    <row r="31" spans="1:60">
      <c r="C31" s="55"/>
      <c r="V31" s="18"/>
      <c r="W31" s="18"/>
      <c r="X31" s="48"/>
    </row>
    <row r="32" spans="1:60">
      <c r="B32" s="55"/>
      <c r="C32" s="55"/>
      <c r="D32" s="18"/>
      <c r="E32" s="70"/>
      <c r="F32" s="71"/>
      <c r="G32" s="71"/>
      <c r="H32" s="71"/>
      <c r="I32" s="71"/>
      <c r="J32" s="72"/>
      <c r="K32" s="18"/>
      <c r="L32" s="18"/>
      <c r="M32" s="18"/>
      <c r="N32" s="55"/>
      <c r="O32" s="55"/>
      <c r="P32" s="55"/>
      <c r="Q32" s="419"/>
      <c r="R32" s="419"/>
      <c r="S32" s="18"/>
      <c r="T32" s="18"/>
      <c r="U32" s="18"/>
      <c r="V32" s="18"/>
      <c r="W32" s="18"/>
      <c r="X32" s="18"/>
    </row>
    <row r="33" spans="2:24">
      <c r="B33" s="55"/>
      <c r="C33" s="55"/>
      <c r="D33" s="73"/>
      <c r="E33" s="73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18"/>
      <c r="X33" s="18"/>
    </row>
    <row r="34" spans="2:24" ht="16.5" thickBot="1">
      <c r="B34" s="55"/>
      <c r="C34" s="55"/>
      <c r="D34" s="55"/>
      <c r="E34" s="74"/>
      <c r="F34" s="75"/>
      <c r="G34" s="75"/>
      <c r="H34" s="75"/>
      <c r="I34" s="75"/>
      <c r="J34" s="75"/>
      <c r="K34" s="75"/>
      <c r="L34" s="75"/>
      <c r="M34" s="75"/>
      <c r="N34" s="55"/>
      <c r="O34" s="55"/>
      <c r="P34" s="55"/>
      <c r="Q34" s="420"/>
      <c r="R34" s="420"/>
      <c r="S34" s="75"/>
      <c r="T34" s="75"/>
      <c r="U34" s="75"/>
      <c r="V34" s="75"/>
      <c r="W34" s="18"/>
      <c r="X34" s="18"/>
    </row>
    <row r="35" spans="2:24">
      <c r="B35" s="55"/>
      <c r="C35" s="55"/>
      <c r="D35" s="543" t="s">
        <v>308</v>
      </c>
      <c r="E35" s="74"/>
      <c r="F35" s="76"/>
      <c r="G35" s="76"/>
      <c r="H35" s="76"/>
      <c r="I35" s="76"/>
      <c r="J35" s="76"/>
      <c r="K35" s="76"/>
      <c r="L35" s="76"/>
      <c r="M35" s="76"/>
      <c r="N35" s="55"/>
      <c r="O35" s="55"/>
      <c r="P35" s="55"/>
      <c r="Q35" s="421"/>
      <c r="R35" s="421"/>
      <c r="S35" s="76"/>
      <c r="T35" s="76"/>
      <c r="U35" s="76"/>
      <c r="V35" s="76"/>
      <c r="W35" s="18"/>
      <c r="X35" s="18"/>
    </row>
    <row r="36" spans="2:24" ht="16.5" thickBot="1">
      <c r="B36" s="55"/>
      <c r="C36" s="55"/>
      <c r="D36" s="544" t="s">
        <v>309</v>
      </c>
      <c r="E36" s="74"/>
      <c r="F36" s="75"/>
      <c r="G36" s="75"/>
      <c r="H36" s="75"/>
      <c r="I36" s="75" t="s">
        <v>249</v>
      </c>
      <c r="J36" s="75" t="e">
        <f ca="1">P6+Q6+R6</f>
        <v>#NAME?</v>
      </c>
      <c r="K36" s="75"/>
      <c r="L36" s="75"/>
      <c r="M36" s="75"/>
      <c r="N36" s="55"/>
      <c r="O36" s="55"/>
      <c r="P36" s="55"/>
      <c r="Q36" s="420"/>
      <c r="R36" s="420"/>
      <c r="S36" s="75"/>
      <c r="T36" s="75"/>
      <c r="U36" s="75"/>
      <c r="V36" s="75"/>
      <c r="W36" s="18"/>
      <c r="X36" s="18"/>
    </row>
    <row r="37" spans="2:24">
      <c r="B37" s="55"/>
      <c r="C37" s="55"/>
      <c r="D37" s="55"/>
      <c r="E37" s="74"/>
      <c r="F37" s="75"/>
      <c r="G37" s="75"/>
      <c r="H37" s="75"/>
      <c r="I37" s="75" t="s">
        <v>250</v>
      </c>
      <c r="J37" s="75" t="e">
        <f>#REF!+#REF!+#REF!</f>
        <v>#REF!</v>
      </c>
      <c r="K37" s="75"/>
      <c r="L37" s="75"/>
      <c r="M37" s="75"/>
      <c r="N37" s="55"/>
      <c r="O37" s="55"/>
      <c r="P37" s="55"/>
      <c r="Q37" s="420"/>
      <c r="R37" s="420"/>
      <c r="S37" s="75"/>
      <c r="T37" s="75"/>
      <c r="U37" s="75"/>
      <c r="V37" s="75"/>
      <c r="W37" s="18"/>
      <c r="X37" s="18"/>
    </row>
    <row r="38" spans="2:24">
      <c r="B38" s="55"/>
      <c r="C38" s="55"/>
      <c r="D38" s="73"/>
      <c r="E38" s="74"/>
      <c r="F38" s="75"/>
      <c r="G38" s="75"/>
      <c r="H38" s="75"/>
      <c r="I38" s="75" t="s">
        <v>251</v>
      </c>
      <c r="J38" s="75">
        <f>SUM(F16:F17,I16:I17,L16:L17)</f>
        <v>-1441146</v>
      </c>
      <c r="K38" s="75"/>
      <c r="L38" s="75"/>
      <c r="M38" s="75"/>
      <c r="N38" s="55"/>
      <c r="O38" s="55"/>
      <c r="P38" s="55"/>
      <c r="Q38" s="420"/>
      <c r="R38" s="420"/>
      <c r="S38" s="75"/>
      <c r="T38" s="75"/>
      <c r="U38" s="75"/>
      <c r="V38" s="75"/>
      <c r="W38" s="18"/>
      <c r="X38" s="18"/>
    </row>
    <row r="39" spans="2:24">
      <c r="B39" s="55"/>
      <c r="C39" s="55"/>
      <c r="D39" s="73"/>
      <c r="E39" s="74"/>
      <c r="F39" s="77"/>
      <c r="G39" s="77"/>
      <c r="H39" s="77"/>
      <c r="I39" s="77"/>
      <c r="J39" s="77" t="e">
        <f ca="1">SUM(J36:J38)</f>
        <v>#NAME?</v>
      </c>
      <c r="K39" s="77"/>
      <c r="L39" s="77"/>
      <c r="M39" s="77"/>
      <c r="N39" s="55"/>
      <c r="O39" s="55"/>
      <c r="P39" s="55"/>
      <c r="Q39" s="422"/>
      <c r="R39" s="422"/>
      <c r="S39" s="77"/>
      <c r="T39" s="77"/>
      <c r="U39" s="77"/>
      <c r="V39" s="77"/>
      <c r="W39" s="18"/>
      <c r="X39" s="18"/>
    </row>
    <row r="40" spans="2:24">
      <c r="B40" s="55"/>
      <c r="C40" s="55"/>
      <c r="D40" s="73"/>
      <c r="E40" s="74"/>
      <c r="F40" s="75"/>
      <c r="G40" s="75"/>
      <c r="H40" s="75"/>
      <c r="I40" s="75"/>
      <c r="J40" s="75"/>
      <c r="K40" s="75"/>
      <c r="L40" s="75"/>
      <c r="M40" s="75"/>
      <c r="N40" s="55"/>
      <c r="O40" s="55"/>
      <c r="P40" s="55"/>
      <c r="Q40" s="420"/>
      <c r="R40" s="420"/>
      <c r="S40" s="75"/>
      <c r="T40" s="75"/>
      <c r="U40" s="75"/>
      <c r="V40" s="75"/>
      <c r="W40" s="18"/>
      <c r="X40" s="18"/>
    </row>
    <row r="41" spans="2:24">
      <c r="B41" s="55"/>
      <c r="C41" s="55"/>
      <c r="D41" s="78"/>
      <c r="E41" s="74"/>
      <c r="F41" s="75"/>
      <c r="G41" s="75"/>
      <c r="H41" s="75"/>
      <c r="I41" s="75"/>
      <c r="J41" s="75"/>
      <c r="K41" s="75"/>
      <c r="L41" s="75"/>
      <c r="M41" s="75"/>
      <c r="N41" s="55"/>
      <c r="O41" s="55"/>
      <c r="P41" s="55"/>
      <c r="Q41" s="420"/>
      <c r="R41" s="420"/>
      <c r="S41" s="75"/>
      <c r="T41" s="75"/>
      <c r="U41" s="75"/>
      <c r="V41" s="75"/>
      <c r="W41" s="18"/>
      <c r="X41" s="18"/>
    </row>
    <row r="42" spans="2:24">
      <c r="B42" s="55"/>
      <c r="C42" s="55"/>
      <c r="D42" s="73"/>
      <c r="E42" s="74"/>
      <c r="F42" s="75"/>
      <c r="G42" s="75"/>
      <c r="H42" s="75"/>
      <c r="I42" s="75"/>
      <c r="J42" s="75"/>
      <c r="K42" s="75"/>
      <c r="L42" s="75"/>
      <c r="M42" s="75"/>
      <c r="N42" s="55"/>
      <c r="O42" s="55"/>
      <c r="P42" s="55"/>
      <c r="Q42" s="420"/>
      <c r="R42" s="420"/>
      <c r="S42" s="75"/>
      <c r="T42" s="75"/>
      <c r="U42" s="75"/>
      <c r="V42" s="75"/>
      <c r="W42" s="18"/>
      <c r="X42" s="18"/>
    </row>
    <row r="43" spans="2:24">
      <c r="B43" s="55"/>
      <c r="C43" s="55"/>
      <c r="D43" s="79"/>
      <c r="E43" s="74"/>
      <c r="F43" s="75"/>
      <c r="G43" s="75"/>
      <c r="H43" s="75"/>
      <c r="I43" s="75"/>
      <c r="J43" s="75"/>
      <c r="K43" s="75"/>
      <c r="L43" s="75"/>
      <c r="M43" s="75"/>
      <c r="N43" s="55"/>
      <c r="O43" s="55"/>
      <c r="P43" s="55"/>
      <c r="Q43" s="420"/>
      <c r="R43" s="420"/>
      <c r="S43" s="75"/>
      <c r="T43" s="75"/>
      <c r="U43" s="75"/>
      <c r="V43" s="75"/>
      <c r="W43" s="18"/>
      <c r="X43" s="18"/>
    </row>
    <row r="44" spans="2:24">
      <c r="B44" s="55"/>
      <c r="C44" s="55"/>
      <c r="D44" s="73"/>
      <c r="E44" s="74"/>
      <c r="F44" s="75"/>
      <c r="G44" s="75"/>
      <c r="H44" s="75"/>
      <c r="I44" s="75"/>
      <c r="J44" s="75"/>
      <c r="K44" s="75"/>
      <c r="L44" s="75"/>
      <c r="M44" s="75"/>
      <c r="N44" s="55"/>
      <c r="O44" s="55"/>
      <c r="P44" s="55"/>
      <c r="Q44" s="420"/>
      <c r="R44" s="420"/>
      <c r="S44" s="75"/>
      <c r="T44" s="75"/>
      <c r="U44" s="75"/>
      <c r="V44" s="75"/>
      <c r="W44" s="18"/>
      <c r="X44" s="18"/>
    </row>
    <row r="45" spans="2:24">
      <c r="B45" s="55"/>
      <c r="C45" s="55"/>
      <c r="D45" s="73"/>
      <c r="E45" s="74"/>
      <c r="F45" s="75"/>
      <c r="G45" s="75"/>
      <c r="H45" s="75"/>
      <c r="I45" s="75"/>
      <c r="J45" s="75"/>
      <c r="K45" s="75"/>
      <c r="L45" s="75"/>
      <c r="M45" s="75"/>
      <c r="N45" s="55"/>
      <c r="O45" s="55"/>
      <c r="P45" s="55"/>
      <c r="Q45" s="420"/>
      <c r="R45" s="420"/>
      <c r="S45" s="75"/>
      <c r="T45" s="75"/>
      <c r="U45" s="75"/>
      <c r="V45" s="75"/>
      <c r="W45" s="18"/>
      <c r="X45" s="18"/>
    </row>
    <row r="46" spans="2:24">
      <c r="B46" s="55"/>
      <c r="C46" s="55"/>
      <c r="D46" s="73"/>
      <c r="E46" s="74"/>
      <c r="F46" s="75"/>
      <c r="G46" s="75"/>
      <c r="H46" s="75"/>
      <c r="I46" s="75"/>
      <c r="J46" s="75"/>
      <c r="K46" s="75"/>
      <c r="L46" s="75"/>
      <c r="M46" s="75"/>
      <c r="N46" s="55"/>
      <c r="O46" s="55"/>
      <c r="P46" s="55"/>
      <c r="Q46" s="420"/>
      <c r="R46" s="420"/>
      <c r="S46" s="75"/>
      <c r="T46" s="75"/>
      <c r="U46" s="75"/>
      <c r="V46" s="75"/>
      <c r="W46" s="18"/>
      <c r="X46" s="18"/>
    </row>
    <row r="47" spans="2:24">
      <c r="B47" s="55"/>
      <c r="C47" s="55"/>
      <c r="D47" s="73"/>
      <c r="E47" s="74"/>
      <c r="F47" s="75"/>
      <c r="G47" s="75"/>
      <c r="H47" s="75"/>
      <c r="I47" s="75"/>
      <c r="J47" s="75"/>
      <c r="K47" s="75"/>
      <c r="L47" s="75"/>
      <c r="M47" s="75"/>
      <c r="N47" s="55"/>
      <c r="O47" s="55"/>
      <c r="P47" s="55"/>
      <c r="Q47" s="420"/>
      <c r="R47" s="420"/>
      <c r="S47" s="75"/>
      <c r="T47" s="75"/>
      <c r="U47" s="75"/>
      <c r="V47" s="75"/>
      <c r="W47" s="18"/>
      <c r="X47" s="18"/>
    </row>
    <row r="48" spans="2:24">
      <c r="B48" s="55"/>
      <c r="C48" s="55"/>
      <c r="D48" s="73"/>
      <c r="E48" s="55"/>
      <c r="F48" s="75"/>
      <c r="G48" s="75"/>
      <c r="H48" s="75"/>
      <c r="I48" s="75"/>
      <c r="J48" s="75"/>
      <c r="K48" s="75"/>
      <c r="L48" s="75"/>
      <c r="M48" s="75"/>
      <c r="N48" s="55"/>
      <c r="O48" s="55"/>
      <c r="P48" s="55"/>
      <c r="Q48" s="420"/>
      <c r="R48" s="420"/>
      <c r="S48" s="75"/>
      <c r="T48" s="75"/>
      <c r="U48" s="75"/>
      <c r="V48" s="75"/>
      <c r="W48" s="18"/>
      <c r="X48" s="18"/>
    </row>
    <row r="49" spans="2:24">
      <c r="B49" s="55"/>
      <c r="C49" s="55"/>
      <c r="D49" s="73"/>
      <c r="E49" s="55"/>
      <c r="F49" s="20"/>
      <c r="G49" s="20"/>
      <c r="H49" s="20"/>
      <c r="I49" s="20"/>
      <c r="J49" s="20"/>
      <c r="K49" s="20"/>
      <c r="L49" s="20"/>
      <c r="M49" s="20"/>
      <c r="N49" s="55"/>
      <c r="O49" s="55"/>
      <c r="P49" s="55"/>
      <c r="Q49" s="20"/>
      <c r="R49" s="20"/>
      <c r="S49" s="20"/>
      <c r="T49" s="20"/>
      <c r="U49" s="20"/>
      <c r="V49" s="20"/>
      <c r="W49" s="18"/>
      <c r="X49" s="18"/>
    </row>
    <row r="50" spans="2:24">
      <c r="B50" s="55"/>
      <c r="C50" s="55"/>
      <c r="D50" s="73"/>
      <c r="E50" s="74"/>
      <c r="F50" s="20"/>
      <c r="G50" s="20"/>
      <c r="H50" s="20"/>
      <c r="I50" s="20"/>
      <c r="J50" s="20"/>
      <c r="K50" s="20"/>
      <c r="L50" s="20"/>
      <c r="M50" s="20"/>
      <c r="N50" s="55"/>
      <c r="O50" s="55"/>
      <c r="P50" s="55"/>
      <c r="Q50" s="20"/>
      <c r="R50" s="20"/>
      <c r="S50" s="20"/>
      <c r="T50" s="20"/>
      <c r="U50" s="20"/>
      <c r="V50" s="20"/>
      <c r="W50" s="18"/>
      <c r="X50" s="18"/>
    </row>
    <row r="51" spans="2:24">
      <c r="B51" s="55"/>
      <c r="C51" s="55"/>
      <c r="D51" s="73"/>
      <c r="E51" s="74"/>
      <c r="F51" s="20"/>
      <c r="G51" s="20"/>
      <c r="H51" s="20"/>
      <c r="I51" s="20"/>
      <c r="J51" s="20"/>
      <c r="K51" s="20"/>
      <c r="L51" s="20"/>
      <c r="M51" s="20"/>
      <c r="N51" s="55"/>
      <c r="O51" s="55"/>
      <c r="P51" s="55"/>
      <c r="Q51" s="20"/>
      <c r="R51" s="20"/>
      <c r="S51" s="20"/>
      <c r="T51" s="20"/>
      <c r="U51" s="20"/>
      <c r="V51" s="20"/>
      <c r="W51" s="18"/>
      <c r="X51" s="18"/>
    </row>
    <row r="52" spans="2:24">
      <c r="B52" s="55"/>
      <c r="C52" s="55"/>
      <c r="D52" s="73"/>
      <c r="E52" s="74"/>
      <c r="F52" s="20"/>
      <c r="G52" s="20"/>
      <c r="H52" s="20"/>
      <c r="I52" s="20"/>
      <c r="J52" s="20"/>
      <c r="K52" s="20"/>
      <c r="L52" s="20"/>
      <c r="M52" s="20"/>
      <c r="N52" s="55"/>
      <c r="O52" s="55"/>
      <c r="P52" s="55"/>
      <c r="Q52" s="20"/>
      <c r="R52" s="20"/>
      <c r="S52" s="20"/>
      <c r="T52" s="20"/>
      <c r="U52" s="20"/>
      <c r="V52" s="20"/>
      <c r="W52" s="18"/>
      <c r="X52" s="18"/>
    </row>
    <row r="53" spans="2:24">
      <c r="B53" s="55"/>
      <c r="C53" s="55"/>
      <c r="D53" s="73"/>
      <c r="E53" s="74"/>
      <c r="F53" s="20"/>
      <c r="G53" s="20"/>
      <c r="H53" s="20"/>
      <c r="I53" s="20"/>
      <c r="J53" s="20"/>
      <c r="K53" s="20"/>
      <c r="L53" s="20"/>
      <c r="M53" s="20"/>
      <c r="N53" s="55"/>
      <c r="O53" s="55"/>
      <c r="P53" s="55"/>
      <c r="Q53" s="20"/>
      <c r="R53" s="20"/>
      <c r="S53" s="20"/>
      <c r="T53" s="20"/>
      <c r="U53" s="20"/>
      <c r="V53" s="20"/>
      <c r="W53" s="18"/>
      <c r="X53" s="18"/>
    </row>
    <row r="54" spans="2:24">
      <c r="B54" s="55"/>
      <c r="C54" s="55"/>
      <c r="D54" s="73"/>
      <c r="E54" s="74"/>
      <c r="F54" s="80"/>
      <c r="G54" s="80"/>
      <c r="H54" s="80"/>
      <c r="I54" s="80"/>
      <c r="J54" s="80"/>
      <c r="K54" s="80"/>
      <c r="L54" s="80"/>
      <c r="M54" s="80"/>
      <c r="N54" s="55"/>
      <c r="O54" s="55"/>
      <c r="P54" s="55"/>
      <c r="Q54" s="80"/>
      <c r="R54" s="80"/>
      <c r="S54" s="80"/>
      <c r="T54" s="80"/>
      <c r="U54" s="80"/>
      <c r="V54" s="80"/>
      <c r="W54" s="18"/>
      <c r="X54" s="18"/>
    </row>
    <row r="55" spans="2:24">
      <c r="B55" s="55"/>
      <c r="C55" s="55"/>
      <c r="D55" s="18"/>
      <c r="E55" s="74"/>
      <c r="F55" s="20"/>
      <c r="G55" s="20"/>
      <c r="H55" s="20"/>
      <c r="I55" s="20"/>
      <c r="J55" s="20"/>
      <c r="K55" s="20"/>
      <c r="L55" s="20"/>
      <c r="M55" s="20"/>
      <c r="N55" s="55"/>
      <c r="O55" s="55"/>
      <c r="P55" s="55"/>
      <c r="Q55" s="20"/>
      <c r="R55" s="20"/>
      <c r="S55" s="20"/>
      <c r="T55" s="20"/>
      <c r="U55" s="20"/>
      <c r="V55" s="20"/>
      <c r="W55" s="18"/>
      <c r="X55" s="18"/>
    </row>
    <row r="56" spans="2:24">
      <c r="B56" s="55"/>
      <c r="C56" s="55"/>
      <c r="D56" s="18"/>
      <c r="E56" s="81"/>
      <c r="F56" s="20"/>
      <c r="G56" s="20"/>
      <c r="H56" s="20"/>
      <c r="I56" s="20"/>
      <c r="J56" s="20"/>
      <c r="K56" s="20"/>
      <c r="L56" s="20"/>
      <c r="M56" s="20"/>
      <c r="N56" s="55"/>
      <c r="O56" s="55"/>
      <c r="P56" s="55"/>
      <c r="Q56" s="20"/>
      <c r="R56" s="20"/>
      <c r="S56" s="20"/>
      <c r="T56" s="20"/>
      <c r="U56" s="20"/>
      <c r="V56" s="20"/>
      <c r="W56" s="18"/>
      <c r="X56" s="18"/>
    </row>
    <row r="57" spans="2:24">
      <c r="B57" s="55"/>
      <c r="C57" s="55"/>
      <c r="D57" s="18"/>
      <c r="E57" s="82"/>
      <c r="F57" s="20"/>
      <c r="G57" s="20"/>
      <c r="H57" s="20"/>
      <c r="I57" s="20"/>
      <c r="J57" s="20"/>
      <c r="K57" s="20"/>
      <c r="L57" s="20"/>
      <c r="M57" s="20"/>
      <c r="N57" s="55"/>
      <c r="O57" s="55"/>
      <c r="P57" s="55"/>
      <c r="Q57" s="20"/>
      <c r="R57" s="20"/>
      <c r="S57" s="20"/>
      <c r="T57" s="20"/>
      <c r="U57" s="20"/>
      <c r="V57" s="20"/>
      <c r="W57" s="18"/>
      <c r="X57" s="18"/>
    </row>
    <row r="58" spans="2:24">
      <c r="B58" s="55"/>
      <c r="C58" s="55"/>
      <c r="D58" s="18"/>
      <c r="E58" s="82"/>
      <c r="F58" s="20"/>
      <c r="G58" s="20"/>
      <c r="H58" s="20"/>
      <c r="I58" s="20"/>
      <c r="J58" s="20"/>
      <c r="K58" s="20"/>
      <c r="L58" s="20"/>
      <c r="M58" s="20"/>
      <c r="N58" s="55"/>
      <c r="O58" s="55"/>
      <c r="P58" s="55"/>
      <c r="Q58" s="20"/>
      <c r="R58" s="20"/>
      <c r="S58" s="20"/>
      <c r="T58" s="20"/>
      <c r="U58" s="20"/>
      <c r="V58" s="20"/>
      <c r="W58" s="18"/>
      <c r="X58" s="18"/>
    </row>
    <row r="59" spans="2:24">
      <c r="B59" s="55"/>
      <c r="C59" s="55"/>
      <c r="D59" s="55"/>
      <c r="E59" s="83"/>
      <c r="F59" s="84"/>
      <c r="G59" s="84"/>
      <c r="H59" s="84"/>
      <c r="I59" s="84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18"/>
      <c r="X59" s="18"/>
    </row>
    <row r="60" spans="2:24">
      <c r="B60" s="55"/>
      <c r="C60" s="55"/>
      <c r="D60" s="73"/>
      <c r="E60" s="85"/>
      <c r="F60" s="85"/>
      <c r="G60" s="85"/>
      <c r="H60" s="85"/>
      <c r="I60" s="8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18"/>
      <c r="X60" s="18"/>
    </row>
    <row r="61" spans="2:24">
      <c r="B61" s="55"/>
      <c r="C61" s="55"/>
      <c r="D61" s="86"/>
      <c r="E61" s="73"/>
      <c r="F61" s="73"/>
      <c r="G61" s="73"/>
      <c r="H61" s="73"/>
      <c r="I61" s="73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18"/>
      <c r="X61" s="18"/>
    </row>
    <row r="62" spans="2:24">
      <c r="B62" s="55"/>
      <c r="C62" s="55"/>
      <c r="D62" s="87"/>
      <c r="E62" s="88"/>
      <c r="F62" s="88"/>
      <c r="G62" s="88"/>
      <c r="H62" s="88"/>
      <c r="I62" s="88"/>
      <c r="J62" s="88"/>
      <c r="K62" s="88"/>
      <c r="L62" s="88"/>
      <c r="M62" s="88"/>
      <c r="N62" s="89"/>
      <c r="O62" s="89"/>
      <c r="P62" s="423"/>
      <c r="Q62" s="424"/>
      <c r="R62" s="424"/>
      <c r="S62" s="88"/>
      <c r="T62" s="88"/>
      <c r="U62" s="88"/>
      <c r="V62" s="88"/>
      <c r="W62" s="18"/>
      <c r="X62" s="18"/>
    </row>
    <row r="63" spans="2:24">
      <c r="B63" s="55"/>
      <c r="C63" s="55"/>
      <c r="D63" s="90"/>
      <c r="E63" s="88"/>
      <c r="F63" s="88"/>
      <c r="G63" s="88"/>
      <c r="H63" s="88"/>
      <c r="I63" s="88"/>
      <c r="J63" s="88"/>
      <c r="K63" s="88"/>
      <c r="L63" s="88"/>
      <c r="M63" s="88"/>
      <c r="N63" s="89"/>
      <c r="O63" s="89"/>
      <c r="P63" s="423"/>
      <c r="Q63" s="424"/>
      <c r="R63" s="424"/>
      <c r="S63" s="88"/>
      <c r="T63" s="88"/>
      <c r="U63" s="88"/>
      <c r="V63" s="88"/>
      <c r="W63" s="18"/>
      <c r="X63" s="18"/>
    </row>
    <row r="64" spans="2:24">
      <c r="B64" s="55"/>
      <c r="C64" s="55"/>
      <c r="D64" s="87"/>
      <c r="E64" s="88"/>
      <c r="F64" s="88"/>
      <c r="G64" s="88"/>
      <c r="H64" s="88"/>
      <c r="I64" s="88"/>
      <c r="J64" s="88"/>
      <c r="K64" s="88"/>
      <c r="L64" s="88"/>
      <c r="M64" s="88"/>
      <c r="N64" s="89"/>
      <c r="O64" s="89"/>
      <c r="P64" s="423"/>
      <c r="Q64" s="424"/>
      <c r="R64" s="424"/>
      <c r="S64" s="88"/>
      <c r="T64" s="88"/>
      <c r="U64" s="88"/>
      <c r="V64" s="88"/>
      <c r="W64" s="18"/>
      <c r="X64" s="18"/>
    </row>
    <row r="65" spans="2:24">
      <c r="B65" s="55"/>
      <c r="C65" s="55"/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9"/>
      <c r="O65" s="89"/>
      <c r="P65" s="423"/>
      <c r="Q65" s="424"/>
      <c r="R65" s="424"/>
      <c r="S65" s="88"/>
      <c r="T65" s="88"/>
      <c r="U65" s="88"/>
      <c r="V65" s="88"/>
      <c r="W65" s="18"/>
      <c r="X65" s="18"/>
    </row>
    <row r="66" spans="2:24">
      <c r="B66" s="55"/>
      <c r="C66" s="55"/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9"/>
      <c r="O66" s="89"/>
      <c r="P66" s="423"/>
      <c r="Q66" s="424"/>
      <c r="R66" s="424"/>
      <c r="S66" s="88"/>
      <c r="T66" s="88"/>
      <c r="U66" s="88"/>
      <c r="V66" s="88"/>
      <c r="W66" s="18"/>
      <c r="X66" s="18"/>
    </row>
    <row r="67" spans="2:24">
      <c r="B67" s="55"/>
      <c r="C67" s="55"/>
      <c r="D67" s="90"/>
      <c r="E67" s="88"/>
      <c r="F67" s="88"/>
      <c r="G67" s="88"/>
      <c r="H67" s="88"/>
      <c r="I67" s="88"/>
      <c r="J67" s="88"/>
      <c r="K67" s="88"/>
      <c r="L67" s="88"/>
      <c r="M67" s="88"/>
      <c r="N67" s="89"/>
      <c r="O67" s="89"/>
      <c r="P67" s="423"/>
      <c r="Q67" s="424"/>
      <c r="R67" s="424"/>
      <c r="S67" s="88"/>
      <c r="T67" s="88"/>
      <c r="U67" s="88"/>
      <c r="V67" s="88"/>
      <c r="W67" s="18"/>
      <c r="X67" s="18"/>
    </row>
    <row r="68" spans="2:24">
      <c r="B68" s="55"/>
      <c r="C68" s="55"/>
      <c r="D68" s="87"/>
      <c r="E68" s="85"/>
      <c r="F68" s="85"/>
      <c r="G68" s="85"/>
      <c r="H68" s="85"/>
      <c r="I68" s="85"/>
      <c r="J68" s="88"/>
      <c r="K68" s="88"/>
      <c r="L68" s="88"/>
      <c r="M68" s="88"/>
      <c r="N68" s="89"/>
      <c r="O68" s="89"/>
      <c r="P68" s="423"/>
      <c r="Q68" s="424"/>
      <c r="R68" s="424"/>
      <c r="S68" s="88"/>
      <c r="T68" s="88"/>
      <c r="U68" s="88"/>
      <c r="V68" s="88"/>
      <c r="W68" s="18"/>
      <c r="X68" s="18"/>
    </row>
    <row r="69" spans="2:24">
      <c r="B69" s="55"/>
      <c r="C69" s="55"/>
      <c r="D69" s="91"/>
      <c r="E69" s="85"/>
      <c r="F69" s="85"/>
      <c r="G69" s="85"/>
      <c r="H69" s="85"/>
      <c r="I69" s="85"/>
      <c r="J69" s="88"/>
      <c r="K69" s="88"/>
      <c r="L69" s="88"/>
      <c r="M69" s="88"/>
      <c r="N69" s="92"/>
      <c r="O69" s="92"/>
      <c r="P69" s="425"/>
      <c r="Q69" s="424"/>
      <c r="R69" s="424"/>
      <c r="S69" s="88"/>
      <c r="T69" s="88"/>
      <c r="U69" s="88"/>
      <c r="V69" s="88"/>
      <c r="W69" s="18"/>
      <c r="X69" s="18"/>
    </row>
    <row r="70" spans="2:24">
      <c r="B70" s="55"/>
      <c r="C70" s="55"/>
      <c r="D70" s="79"/>
      <c r="E70" s="85"/>
      <c r="F70" s="85"/>
      <c r="G70" s="85"/>
      <c r="H70" s="85"/>
      <c r="I70" s="85"/>
      <c r="J70" s="88"/>
      <c r="K70" s="88"/>
      <c r="L70" s="88"/>
      <c r="M70" s="88"/>
      <c r="N70" s="93"/>
      <c r="O70" s="93"/>
      <c r="P70" s="426"/>
      <c r="Q70" s="424"/>
      <c r="R70" s="424"/>
      <c r="S70" s="88"/>
      <c r="T70" s="88"/>
      <c r="U70" s="88"/>
      <c r="V70" s="88"/>
      <c r="W70" s="18"/>
      <c r="X70" s="18"/>
    </row>
    <row r="71" spans="2:24">
      <c r="B71" s="55"/>
      <c r="C71" s="55"/>
      <c r="D71" s="79"/>
      <c r="E71" s="85"/>
      <c r="F71" s="73"/>
      <c r="G71" s="73"/>
      <c r="H71" s="73"/>
      <c r="I71" s="73"/>
      <c r="J71" s="73"/>
      <c r="K71" s="73"/>
      <c r="L71" s="73"/>
      <c r="M71" s="73"/>
      <c r="N71" s="93"/>
      <c r="O71" s="93"/>
      <c r="P71" s="426"/>
      <c r="Q71" s="73"/>
      <c r="R71" s="73"/>
      <c r="S71" s="73"/>
      <c r="T71" s="73"/>
      <c r="U71" s="73"/>
      <c r="V71" s="73"/>
      <c r="W71" s="18"/>
      <c r="X71" s="18"/>
    </row>
    <row r="72" spans="2:24">
      <c r="B72" s="55"/>
      <c r="C72" s="55"/>
      <c r="D72" s="79"/>
      <c r="E72" s="85"/>
      <c r="F72" s="88"/>
      <c r="G72" s="88"/>
      <c r="H72" s="88"/>
      <c r="I72" s="88"/>
      <c r="J72" s="73"/>
      <c r="K72" s="73"/>
      <c r="L72" s="73"/>
      <c r="M72" s="73"/>
      <c r="N72" s="93"/>
      <c r="O72" s="93"/>
      <c r="P72" s="426"/>
      <c r="Q72" s="73"/>
      <c r="R72" s="73"/>
      <c r="S72" s="73"/>
      <c r="T72" s="73"/>
      <c r="U72" s="73"/>
      <c r="V72" s="73"/>
      <c r="W72" s="18"/>
      <c r="X72" s="18"/>
    </row>
    <row r="73" spans="2:24">
      <c r="B73" s="55"/>
      <c r="C73" s="55"/>
      <c r="D73" s="18"/>
      <c r="E73" s="94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18"/>
      <c r="X73" s="18"/>
    </row>
    <row r="74" spans="2:24">
      <c r="B74" s="55"/>
      <c r="C74" s="55"/>
      <c r="D74" s="18"/>
      <c r="E74" s="94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18"/>
      <c r="X74" s="18"/>
    </row>
    <row r="75" spans="2:24">
      <c r="B75" s="55"/>
      <c r="C75" s="55"/>
      <c r="D75" s="55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18"/>
      <c r="X75" s="18"/>
    </row>
    <row r="76" spans="2:24">
      <c r="B76" s="55"/>
      <c r="C76" s="55"/>
      <c r="D76" s="55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18"/>
      <c r="X76" s="18"/>
    </row>
    <row r="77" spans="2:24">
      <c r="B77" s="55"/>
      <c r="C77" s="55"/>
      <c r="D77" s="55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18"/>
      <c r="X77" s="18"/>
    </row>
    <row r="78" spans="2:24">
      <c r="B78" s="55"/>
      <c r="C78" s="55"/>
      <c r="D78" s="55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18"/>
      <c r="X78" s="18"/>
    </row>
    <row r="79" spans="2:24">
      <c r="B79" s="55"/>
      <c r="C79" s="55"/>
      <c r="D79" s="55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18"/>
      <c r="X79" s="18"/>
    </row>
    <row r="80" spans="2:24">
      <c r="B80" s="55"/>
      <c r="C80" s="55"/>
      <c r="D80" s="55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18"/>
      <c r="X80" s="18"/>
    </row>
    <row r="81" spans="2:24">
      <c r="B81" s="55"/>
      <c r="C81" s="55"/>
      <c r="D81" s="55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18"/>
      <c r="X81" s="18"/>
    </row>
    <row r="82" spans="2:24">
      <c r="B82" s="55"/>
      <c r="C82" s="55"/>
      <c r="D82" s="95"/>
      <c r="E82" s="96"/>
      <c r="F82" s="96"/>
      <c r="G82" s="96"/>
      <c r="H82" s="96"/>
      <c r="I82" s="96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18"/>
      <c r="X82" s="18"/>
    </row>
    <row r="83" spans="2:24">
      <c r="B83" s="55"/>
      <c r="C83" s="55"/>
      <c r="D83" s="97"/>
      <c r="E83" s="98"/>
      <c r="F83" s="98"/>
      <c r="G83" s="98"/>
      <c r="H83" s="98"/>
      <c r="I83" s="98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18"/>
      <c r="X83" s="18"/>
    </row>
    <row r="84" spans="2:24">
      <c r="B84" s="55"/>
      <c r="C84" s="55"/>
      <c r="D84" s="97"/>
      <c r="E84" s="98"/>
      <c r="F84" s="98"/>
      <c r="G84" s="98"/>
      <c r="H84" s="98"/>
      <c r="I84" s="98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18"/>
      <c r="X84" s="18"/>
    </row>
    <row r="85" spans="2:24">
      <c r="B85" s="55"/>
      <c r="C85" s="55"/>
      <c r="D85" s="97"/>
      <c r="E85" s="98"/>
      <c r="F85" s="98"/>
      <c r="G85" s="98"/>
      <c r="H85" s="98"/>
      <c r="I85" s="98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18"/>
      <c r="X85" s="18"/>
    </row>
    <row r="86" spans="2:24">
      <c r="B86" s="55"/>
      <c r="C86" s="55"/>
      <c r="D86" s="97"/>
      <c r="E86" s="98"/>
      <c r="F86" s="98"/>
      <c r="G86" s="98"/>
      <c r="H86" s="98"/>
      <c r="I86" s="98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18"/>
      <c r="X86" s="18"/>
    </row>
    <row r="87" spans="2:24">
      <c r="B87" s="55"/>
      <c r="C87" s="55"/>
      <c r="D87" s="95"/>
      <c r="E87" s="98"/>
      <c r="F87" s="98"/>
      <c r="G87" s="98"/>
      <c r="H87" s="98"/>
      <c r="I87" s="98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18"/>
      <c r="X87" s="18"/>
    </row>
    <row r="88" spans="2:24">
      <c r="B88" s="55"/>
      <c r="C88" s="55"/>
      <c r="D88" s="97"/>
      <c r="E88" s="98"/>
      <c r="F88" s="98"/>
      <c r="G88" s="98"/>
      <c r="H88" s="98"/>
      <c r="I88" s="98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18"/>
      <c r="X88" s="18"/>
    </row>
    <row r="89" spans="2:24">
      <c r="B89" s="55"/>
      <c r="C89" s="55"/>
      <c r="D89" s="97"/>
      <c r="E89" s="98"/>
      <c r="F89" s="98"/>
      <c r="G89" s="98"/>
      <c r="H89" s="98"/>
      <c r="I89" s="98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18"/>
      <c r="X89" s="18"/>
    </row>
    <row r="90" spans="2:24">
      <c r="B90" s="55"/>
      <c r="C90" s="55"/>
      <c r="D90" s="95"/>
      <c r="E90" s="98"/>
      <c r="F90" s="98"/>
      <c r="G90" s="98"/>
      <c r="H90" s="98"/>
      <c r="I90" s="98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18"/>
      <c r="X90" s="18"/>
    </row>
    <row r="91" spans="2:24">
      <c r="B91" s="55"/>
      <c r="C91" s="55"/>
      <c r="D91" s="95"/>
      <c r="E91" s="98"/>
      <c r="F91" s="98"/>
      <c r="G91" s="98"/>
      <c r="H91" s="98"/>
      <c r="I91" s="98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18"/>
      <c r="X91" s="18"/>
    </row>
    <row r="92" spans="2:24">
      <c r="B92" s="55"/>
      <c r="C92" s="55"/>
      <c r="D92" s="95"/>
      <c r="E92" s="98"/>
      <c r="F92" s="98"/>
      <c r="G92" s="98"/>
      <c r="H92" s="98"/>
      <c r="I92" s="98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18"/>
      <c r="X92" s="18"/>
    </row>
    <row r="93" spans="2:24">
      <c r="B93" s="55"/>
      <c r="C93" s="55"/>
      <c r="D93" s="55"/>
      <c r="E93" s="93"/>
      <c r="F93" s="93"/>
      <c r="G93" s="93"/>
      <c r="H93" s="93"/>
      <c r="I93" s="9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18"/>
      <c r="X93" s="18"/>
    </row>
    <row r="94" spans="2:24">
      <c r="B94" s="55"/>
      <c r="C94" s="55"/>
      <c r="D94" s="97"/>
      <c r="E94" s="98"/>
      <c r="F94" s="98"/>
      <c r="G94" s="98"/>
      <c r="H94" s="98"/>
      <c r="I94" s="98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18"/>
      <c r="X94" s="18"/>
    </row>
    <row r="95" spans="2:24">
      <c r="B95" s="55"/>
      <c r="C95" s="55"/>
      <c r="D95" s="97"/>
      <c r="E95" s="98"/>
      <c r="F95" s="98"/>
      <c r="G95" s="98"/>
      <c r="H95" s="98"/>
      <c r="I95" s="98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18"/>
      <c r="X95" s="18"/>
    </row>
    <row r="96" spans="2:24">
      <c r="B96" s="55"/>
      <c r="C96" s="55"/>
      <c r="D96" s="97"/>
      <c r="E96" s="98"/>
      <c r="F96" s="98"/>
      <c r="G96" s="98"/>
      <c r="H96" s="98"/>
      <c r="I96" s="98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18"/>
      <c r="X96" s="18"/>
    </row>
    <row r="97" spans="2:24"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18"/>
      <c r="X97" s="18"/>
    </row>
    <row r="98" spans="2:24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18"/>
      <c r="X98" s="18"/>
    </row>
    <row r="99" spans="2:24"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18"/>
      <c r="X99" s="18"/>
    </row>
    <row r="100" spans="2:24"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18"/>
      <c r="X100" s="18"/>
    </row>
    <row r="101" spans="2:24">
      <c r="B101" s="55"/>
      <c r="C101" s="55"/>
      <c r="D101" s="73"/>
      <c r="E101" s="55"/>
      <c r="F101" s="18"/>
      <c r="G101" s="18"/>
      <c r="H101" s="18"/>
      <c r="I101" s="18"/>
      <c r="J101" s="18"/>
      <c r="K101" s="18"/>
      <c r="L101" s="18"/>
      <c r="M101" s="18"/>
      <c r="N101" s="55"/>
      <c r="O101" s="55"/>
      <c r="P101" s="55"/>
      <c r="Q101" s="419"/>
      <c r="R101" s="419"/>
      <c r="S101" s="18"/>
      <c r="T101" s="18"/>
      <c r="U101" s="18"/>
      <c r="V101" s="18"/>
      <c r="W101" s="18"/>
      <c r="X101" s="18"/>
    </row>
    <row r="102" spans="2:24">
      <c r="B102" s="55"/>
      <c r="C102" s="55"/>
      <c r="D102" s="55"/>
      <c r="E102" s="99"/>
      <c r="F102" s="100"/>
      <c r="G102" s="100"/>
      <c r="H102" s="100"/>
      <c r="I102" s="100"/>
      <c r="J102" s="99"/>
      <c r="K102" s="99"/>
      <c r="L102" s="99"/>
      <c r="M102" s="99"/>
      <c r="N102" s="55"/>
      <c r="O102" s="55"/>
      <c r="P102" s="55"/>
      <c r="Q102" s="73"/>
      <c r="R102" s="73"/>
      <c r="S102" s="99"/>
      <c r="T102" s="99"/>
      <c r="U102" s="99"/>
      <c r="V102" s="99"/>
      <c r="W102" s="18"/>
      <c r="X102" s="18"/>
    </row>
    <row r="103" spans="2:24">
      <c r="B103" s="55"/>
      <c r="C103" s="55"/>
      <c r="D103" s="79"/>
      <c r="E103" s="101"/>
      <c r="F103" s="101"/>
      <c r="G103" s="101"/>
      <c r="H103" s="101"/>
      <c r="I103" s="101"/>
      <c r="J103" s="101"/>
      <c r="K103" s="101"/>
      <c r="L103" s="101"/>
      <c r="M103" s="101"/>
      <c r="N103" s="18"/>
      <c r="O103" s="18"/>
      <c r="P103" s="419"/>
      <c r="Q103" s="101"/>
      <c r="R103" s="101"/>
      <c r="S103" s="101"/>
      <c r="T103" s="101"/>
      <c r="U103" s="101"/>
      <c r="V103" s="101"/>
      <c r="W103" s="18"/>
      <c r="X103" s="18"/>
    </row>
    <row r="104" spans="2:24">
      <c r="B104" s="55"/>
      <c r="C104" s="55"/>
      <c r="D104" s="55"/>
      <c r="E104" s="102"/>
      <c r="F104" s="102"/>
      <c r="G104" s="102"/>
      <c r="H104" s="102"/>
      <c r="I104" s="102"/>
      <c r="J104" s="103"/>
      <c r="K104" s="103"/>
      <c r="L104" s="103"/>
      <c r="M104" s="103"/>
      <c r="N104" s="18"/>
      <c r="O104" s="18"/>
      <c r="P104" s="419"/>
      <c r="Q104" s="103"/>
      <c r="R104" s="103"/>
      <c r="S104" s="103"/>
      <c r="T104" s="103"/>
      <c r="U104" s="103"/>
      <c r="V104" s="103"/>
      <c r="W104" s="18"/>
      <c r="X104" s="18"/>
    </row>
    <row r="105" spans="2:24">
      <c r="B105" s="55"/>
      <c r="C105" s="55"/>
      <c r="D105" s="55"/>
      <c r="E105" s="102"/>
      <c r="F105" s="102"/>
      <c r="G105" s="102"/>
      <c r="H105" s="102"/>
      <c r="I105" s="102"/>
      <c r="J105" s="103"/>
      <c r="K105" s="103"/>
      <c r="L105" s="103"/>
      <c r="M105" s="103"/>
      <c r="N105" s="18"/>
      <c r="O105" s="18"/>
      <c r="P105" s="419"/>
      <c r="Q105" s="103"/>
      <c r="R105" s="103"/>
      <c r="S105" s="103"/>
      <c r="T105" s="103"/>
      <c r="U105" s="103"/>
      <c r="V105" s="103"/>
      <c r="W105" s="18"/>
      <c r="X105" s="18"/>
    </row>
    <row r="106" spans="2:24">
      <c r="B106" s="55"/>
      <c r="C106" s="55"/>
      <c r="D106" s="55"/>
      <c r="E106" s="102"/>
      <c r="F106" s="102"/>
      <c r="G106" s="102"/>
      <c r="H106" s="102"/>
      <c r="I106" s="102"/>
      <c r="J106" s="103"/>
      <c r="K106" s="103"/>
      <c r="L106" s="103"/>
      <c r="M106" s="103"/>
      <c r="N106" s="18"/>
      <c r="O106" s="18"/>
      <c r="P106" s="419"/>
      <c r="Q106" s="103"/>
      <c r="R106" s="103"/>
      <c r="S106" s="103"/>
      <c r="T106" s="103"/>
      <c r="U106" s="103"/>
      <c r="V106" s="103"/>
      <c r="W106" s="18"/>
      <c r="X106" s="18"/>
    </row>
    <row r="107" spans="2:24">
      <c r="B107" s="55"/>
      <c r="C107" s="55"/>
      <c r="D107" s="55"/>
      <c r="E107" s="102"/>
      <c r="F107" s="102"/>
      <c r="G107" s="102"/>
      <c r="H107" s="102"/>
      <c r="I107" s="102"/>
      <c r="J107" s="103"/>
      <c r="K107" s="103"/>
      <c r="L107" s="103"/>
      <c r="M107" s="103"/>
      <c r="N107" s="18"/>
      <c r="O107" s="18"/>
      <c r="P107" s="419"/>
      <c r="Q107" s="103"/>
      <c r="R107" s="103"/>
      <c r="S107" s="103"/>
      <c r="T107" s="103"/>
      <c r="U107" s="103"/>
      <c r="V107" s="103"/>
      <c r="W107" s="18"/>
      <c r="X107" s="18"/>
    </row>
    <row r="108" spans="2:24">
      <c r="B108" s="55"/>
      <c r="C108" s="55"/>
      <c r="D108" s="55"/>
      <c r="E108" s="102"/>
      <c r="F108" s="102"/>
      <c r="G108" s="102"/>
      <c r="H108" s="102"/>
      <c r="I108" s="102"/>
      <c r="J108" s="103"/>
      <c r="K108" s="103"/>
      <c r="L108" s="103"/>
      <c r="M108" s="103"/>
      <c r="N108" s="18"/>
      <c r="O108" s="18"/>
      <c r="P108" s="419"/>
      <c r="Q108" s="103"/>
      <c r="R108" s="103"/>
      <c r="S108" s="103"/>
      <c r="T108" s="103"/>
      <c r="U108" s="103"/>
      <c r="V108" s="103"/>
      <c r="W108" s="18"/>
      <c r="X108" s="18"/>
    </row>
    <row r="109" spans="2:24">
      <c r="B109" s="55"/>
      <c r="C109" s="55"/>
      <c r="D109" s="55"/>
      <c r="E109" s="102"/>
      <c r="F109" s="102"/>
      <c r="G109" s="102"/>
      <c r="H109" s="102"/>
      <c r="I109" s="102"/>
      <c r="J109" s="103"/>
      <c r="K109" s="103"/>
      <c r="L109" s="103"/>
      <c r="M109" s="103"/>
      <c r="N109" s="18"/>
      <c r="O109" s="18"/>
      <c r="P109" s="419"/>
      <c r="Q109" s="103"/>
      <c r="R109" s="103"/>
      <c r="S109" s="103"/>
      <c r="T109" s="103"/>
      <c r="U109" s="103"/>
      <c r="V109" s="103"/>
      <c r="W109" s="18"/>
      <c r="X109" s="18"/>
    </row>
    <row r="110" spans="2:24">
      <c r="B110" s="55"/>
      <c r="C110" s="55"/>
      <c r="D110" s="55"/>
      <c r="E110" s="102"/>
      <c r="F110" s="102"/>
      <c r="G110" s="102"/>
      <c r="H110" s="102"/>
      <c r="I110" s="102"/>
      <c r="J110" s="103"/>
      <c r="K110" s="103"/>
      <c r="L110" s="103"/>
      <c r="M110" s="103"/>
      <c r="N110" s="18"/>
      <c r="O110" s="18"/>
      <c r="P110" s="419"/>
      <c r="Q110" s="103"/>
      <c r="R110" s="103"/>
      <c r="S110" s="103"/>
      <c r="T110" s="103"/>
      <c r="U110" s="103"/>
      <c r="V110" s="103"/>
      <c r="W110" s="18"/>
      <c r="X110" s="18"/>
    </row>
    <row r="111" spans="2:24">
      <c r="B111" s="55"/>
      <c r="C111" s="55"/>
      <c r="D111" s="55"/>
      <c r="E111" s="102"/>
      <c r="F111" s="102"/>
      <c r="G111" s="102"/>
      <c r="H111" s="102"/>
      <c r="I111" s="102"/>
      <c r="J111" s="103"/>
      <c r="K111" s="103"/>
      <c r="L111" s="103"/>
      <c r="M111" s="103"/>
      <c r="N111" s="18"/>
      <c r="O111" s="18"/>
      <c r="P111" s="419"/>
      <c r="Q111" s="103"/>
      <c r="R111" s="103"/>
      <c r="S111" s="103"/>
      <c r="T111" s="103"/>
      <c r="U111" s="103"/>
      <c r="V111" s="103"/>
      <c r="W111" s="18"/>
      <c r="X111" s="18"/>
    </row>
    <row r="112" spans="2:24">
      <c r="B112" s="55"/>
      <c r="C112" s="55"/>
      <c r="D112" s="55"/>
      <c r="E112" s="102"/>
      <c r="F112" s="102"/>
      <c r="G112" s="102"/>
      <c r="H112" s="102"/>
      <c r="I112" s="102"/>
      <c r="J112" s="103"/>
      <c r="K112" s="103"/>
      <c r="L112" s="103"/>
      <c r="M112" s="103"/>
      <c r="N112" s="18"/>
      <c r="O112" s="18"/>
      <c r="P112" s="419"/>
      <c r="Q112" s="103"/>
      <c r="R112" s="103"/>
      <c r="S112" s="103"/>
      <c r="T112" s="103"/>
      <c r="U112" s="103"/>
      <c r="V112" s="103"/>
      <c r="W112" s="18"/>
      <c r="X112" s="18"/>
    </row>
    <row r="113" spans="2:24">
      <c r="B113" s="55"/>
      <c r="C113" s="55"/>
      <c r="D113" s="55"/>
      <c r="E113" s="102"/>
      <c r="F113" s="102"/>
      <c r="G113" s="102"/>
      <c r="H113" s="102"/>
      <c r="I113" s="102"/>
      <c r="J113" s="103"/>
      <c r="K113" s="103"/>
      <c r="L113" s="103"/>
      <c r="M113" s="103"/>
      <c r="N113" s="18"/>
      <c r="O113" s="18"/>
      <c r="P113" s="419"/>
      <c r="Q113" s="103"/>
      <c r="R113" s="103"/>
      <c r="S113" s="103"/>
      <c r="T113" s="103"/>
      <c r="U113" s="103"/>
      <c r="V113" s="103"/>
      <c r="W113" s="18"/>
      <c r="X113" s="18"/>
    </row>
    <row r="114" spans="2:24">
      <c r="B114" s="55"/>
      <c r="C114" s="55"/>
      <c r="D114" s="55"/>
      <c r="E114" s="102"/>
      <c r="F114" s="102"/>
      <c r="G114" s="102"/>
      <c r="H114" s="102"/>
      <c r="I114" s="102"/>
      <c r="J114" s="103"/>
      <c r="K114" s="103"/>
      <c r="L114" s="103"/>
      <c r="M114" s="103"/>
      <c r="N114" s="18"/>
      <c r="O114" s="18"/>
      <c r="P114" s="419"/>
      <c r="Q114" s="103"/>
      <c r="R114" s="103"/>
      <c r="S114" s="103"/>
      <c r="T114" s="103"/>
      <c r="U114" s="103"/>
      <c r="V114" s="103"/>
      <c r="W114" s="18"/>
      <c r="X114" s="18"/>
    </row>
    <row r="115" spans="2:24">
      <c r="B115" s="55"/>
      <c r="C115" s="55"/>
      <c r="D115" s="55"/>
      <c r="E115" s="102"/>
      <c r="F115" s="102"/>
      <c r="G115" s="102"/>
      <c r="H115" s="102"/>
      <c r="I115" s="102"/>
      <c r="J115" s="103"/>
      <c r="K115" s="103"/>
      <c r="L115" s="103"/>
      <c r="M115" s="103"/>
      <c r="N115" s="18"/>
      <c r="O115" s="18"/>
      <c r="P115" s="419"/>
      <c r="Q115" s="103"/>
      <c r="R115" s="103"/>
      <c r="S115" s="103"/>
      <c r="T115" s="103"/>
      <c r="U115" s="103"/>
      <c r="V115" s="103"/>
      <c r="W115" s="18"/>
      <c r="X115" s="18"/>
    </row>
    <row r="116" spans="2:24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18"/>
      <c r="X116" s="18"/>
    </row>
    <row r="117" spans="2:24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18"/>
      <c r="O117" s="18"/>
      <c r="P117" s="419"/>
      <c r="Q117" s="55"/>
      <c r="R117" s="55"/>
      <c r="S117" s="55"/>
      <c r="T117" s="55"/>
      <c r="U117" s="55"/>
      <c r="V117" s="55"/>
      <c r="W117" s="18"/>
      <c r="X117" s="18"/>
    </row>
    <row r="118" spans="2:24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18"/>
      <c r="O118" s="18"/>
      <c r="P118" s="419"/>
      <c r="Q118" s="55"/>
      <c r="R118" s="55"/>
      <c r="S118" s="55"/>
      <c r="T118" s="55"/>
      <c r="U118" s="55"/>
      <c r="V118" s="55"/>
      <c r="W118" s="18"/>
      <c r="X118" s="18"/>
    </row>
    <row r="119" spans="2:24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18"/>
      <c r="X119" s="18"/>
    </row>
    <row r="120" spans="2:24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18"/>
      <c r="X120" s="18"/>
    </row>
    <row r="121" spans="2:24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18"/>
      <c r="X121" s="18"/>
    </row>
    <row r="122" spans="2:24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18"/>
      <c r="X122" s="18"/>
    </row>
    <row r="123" spans="2:24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18"/>
      <c r="X123" s="18"/>
    </row>
    <row r="124" spans="2:24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18"/>
      <c r="X124" s="18"/>
    </row>
    <row r="125" spans="2:24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</sheetData>
  <dataConsolidate/>
  <phoneticPr fontId="47" type="noConversion"/>
  <pageMargins left="0.75" right="0.75" top="1" bottom="1" header="0.5" footer="0.5"/>
  <pageSetup scale="66" orientation="landscape" r:id="rId1"/>
  <headerFooter alignWithMargins="0"/>
  <rowBreaks count="1" manualBreakCount="1">
    <brk id="25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660066"/>
    <pageSetUpPr fitToPage="1"/>
  </sheetPr>
  <dimension ref="A1:AP75"/>
  <sheetViews>
    <sheetView topLeftCell="P1" zoomScale="86" zoomScaleNormal="86" workbookViewId="0">
      <selection activeCell="AB20" sqref="AB20"/>
    </sheetView>
  </sheetViews>
  <sheetFormatPr defaultRowHeight="15"/>
  <cols>
    <col min="1" max="1" width="9.140625" style="119"/>
    <col min="2" max="2" width="4.5703125" style="119" customWidth="1"/>
    <col min="3" max="3" width="36.140625" style="119" customWidth="1"/>
    <col min="4" max="8" width="9.140625" style="119"/>
    <col min="9" max="9" width="11.5703125" style="119" bestFit="1" customWidth="1"/>
    <col min="10" max="10" width="9.140625" style="119"/>
    <col min="11" max="11" width="10.42578125" style="119" bestFit="1" customWidth="1"/>
    <col min="12" max="12" width="10.42578125" style="119" customWidth="1"/>
    <col min="13" max="13" width="8.7109375" style="119" customWidth="1"/>
    <col min="14" max="14" width="9.140625" style="119"/>
    <col min="15" max="15" width="6.42578125" style="119" bestFit="1" customWidth="1"/>
    <col min="16" max="16" width="17.42578125" style="119" bestFit="1" customWidth="1"/>
    <col min="17" max="17" width="6.42578125" style="119" bestFit="1" customWidth="1"/>
    <col min="18" max="18" width="10.7109375" style="119" bestFit="1" customWidth="1"/>
    <col min="19" max="19" width="10.28515625" style="119" bestFit="1" customWidth="1"/>
    <col min="20" max="28" width="9.140625" style="119"/>
    <col min="29" max="31" width="8.28515625" style="119" bestFit="1" customWidth="1"/>
    <col min="32" max="32" width="37.85546875" style="119" bestFit="1" customWidth="1"/>
    <col min="33" max="33" width="16" style="119" bestFit="1" customWidth="1"/>
    <col min="34" max="37" width="9.140625" style="119"/>
    <col min="38" max="38" width="9.140625" style="495"/>
    <col min="39" max="39" width="10.140625" style="495" bestFit="1" customWidth="1"/>
    <col min="40" max="16384" width="9.140625" style="119"/>
  </cols>
  <sheetData>
    <row r="1" spans="1:42" ht="83.25" customHeight="1"/>
    <row r="2" spans="1:42" ht="18.75">
      <c r="A2" s="457"/>
      <c r="B2" s="461" t="s">
        <v>149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</row>
    <row r="3" spans="1:42" ht="18.7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AF3" s="456" t="s">
        <v>297</v>
      </c>
    </row>
    <row r="4" spans="1:42">
      <c r="A4" s="457"/>
      <c r="B4" s="120" t="s">
        <v>267</v>
      </c>
      <c r="C4" s="121"/>
      <c r="D4" s="462">
        <v>2009</v>
      </c>
      <c r="E4" s="462">
        <v>2010</v>
      </c>
      <c r="F4" s="462">
        <v>2011</v>
      </c>
      <c r="G4" s="462">
        <v>2012</v>
      </c>
      <c r="H4" s="462">
        <v>2013</v>
      </c>
      <c r="I4" s="474">
        <v>2014</v>
      </c>
      <c r="J4" s="474">
        <v>2015</v>
      </c>
      <c r="K4" s="499">
        <v>2016</v>
      </c>
      <c r="L4" s="499">
        <v>2017</v>
      </c>
      <c r="M4" s="499">
        <v>2018</v>
      </c>
      <c r="N4" s="463" t="s">
        <v>144</v>
      </c>
      <c r="O4" s="457"/>
      <c r="P4" s="457"/>
      <c r="Q4" s="457"/>
      <c r="R4" s="457"/>
      <c r="AG4" s="689" t="s">
        <v>239</v>
      </c>
      <c r="AH4" s="690"/>
    </row>
    <row r="5" spans="1:42">
      <c r="A5" s="457"/>
      <c r="B5" s="125" t="s">
        <v>151</v>
      </c>
      <c r="C5" s="125"/>
      <c r="D5" s="121"/>
      <c r="E5" s="121"/>
      <c r="F5" s="121"/>
      <c r="G5" s="121"/>
      <c r="H5" s="121"/>
      <c r="I5" s="475"/>
      <c r="J5" s="475"/>
      <c r="K5" s="475"/>
      <c r="L5" s="475"/>
      <c r="M5" s="475"/>
      <c r="N5" s="123"/>
      <c r="O5" s="457"/>
      <c r="P5" s="457"/>
      <c r="Q5" s="457"/>
      <c r="R5" s="457"/>
      <c r="AG5" s="691"/>
      <c r="AH5" s="692"/>
      <c r="AJ5" s="454" t="s">
        <v>290</v>
      </c>
      <c r="AK5" s="454" t="s">
        <v>293</v>
      </c>
    </row>
    <row r="6" spans="1:42">
      <c r="A6" s="457"/>
      <c r="B6" s="125"/>
      <c r="C6" s="125" t="s">
        <v>152</v>
      </c>
      <c r="D6" s="464">
        <v>831839708.78000021</v>
      </c>
      <c r="E6" s="464">
        <v>884080106.00000012</v>
      </c>
      <c r="F6" s="464">
        <v>908007842.08000004</v>
      </c>
      <c r="G6" s="464">
        <v>965140990.93000007</v>
      </c>
      <c r="H6" s="464">
        <v>979873187.47000003</v>
      </c>
      <c r="I6" s="476">
        <v>1052296000</v>
      </c>
      <c r="J6" s="476">
        <v>1036969000</v>
      </c>
      <c r="K6" s="500">
        <v>1061700000</v>
      </c>
      <c r="L6" s="500">
        <v>1091725000</v>
      </c>
      <c r="M6" s="500">
        <v>1002402000</v>
      </c>
      <c r="N6" s="465">
        <f>SUM(D6:M6)</f>
        <v>9814033835.2600002</v>
      </c>
      <c r="O6" s="457"/>
      <c r="P6" s="567"/>
      <c r="Q6" s="457"/>
      <c r="R6" s="457"/>
      <c r="X6" s="457"/>
      <c r="Y6" s="457"/>
      <c r="AG6" s="693"/>
      <c r="AH6" s="694"/>
      <c r="AJ6" s="454" t="s">
        <v>291</v>
      </c>
      <c r="AK6" s="454" t="s">
        <v>291</v>
      </c>
    </row>
    <row r="7" spans="1:42">
      <c r="A7" s="125"/>
      <c r="B7" s="125" t="s">
        <v>142</v>
      </c>
      <c r="C7" s="125"/>
      <c r="D7" s="466"/>
      <c r="E7" s="466"/>
      <c r="F7" s="466"/>
      <c r="G7" s="466"/>
      <c r="H7" s="466"/>
      <c r="I7" s="477"/>
      <c r="J7" s="477"/>
      <c r="K7" s="501"/>
      <c r="L7" s="501"/>
      <c r="M7" s="501"/>
      <c r="N7" s="467"/>
      <c r="O7" s="457"/>
      <c r="P7" s="457"/>
      <c r="Q7" s="457"/>
      <c r="R7" s="483">
        <v>2010</v>
      </c>
      <c r="S7" s="484">
        <v>2011</v>
      </c>
      <c r="T7" s="484">
        <v>2012</v>
      </c>
      <c r="U7" s="484">
        <v>2013</v>
      </c>
      <c r="V7" s="484">
        <v>2014</v>
      </c>
      <c r="W7" s="484">
        <v>2015</v>
      </c>
      <c r="X7" s="483">
        <v>2016</v>
      </c>
      <c r="Y7" s="483">
        <v>2017</v>
      </c>
      <c r="Z7" s="483">
        <v>2018</v>
      </c>
      <c r="AA7" s="485" t="s">
        <v>144</v>
      </c>
      <c r="AB7" s="486"/>
      <c r="AC7" s="487" t="s">
        <v>240</v>
      </c>
      <c r="AD7" s="487" t="s">
        <v>241</v>
      </c>
      <c r="AE7" s="487" t="s">
        <v>242</v>
      </c>
      <c r="AG7" s="487" t="s">
        <v>158</v>
      </c>
      <c r="AH7" s="487" t="s">
        <v>159</v>
      </c>
      <c r="AI7" s="454" t="s">
        <v>294</v>
      </c>
      <c r="AJ7" s="454" t="s">
        <v>292</v>
      </c>
      <c r="AK7" s="454" t="s">
        <v>292</v>
      </c>
      <c r="AL7" s="454" t="s">
        <v>300</v>
      </c>
      <c r="AM7" s="454" t="s">
        <v>301</v>
      </c>
    </row>
    <row r="8" spans="1:42">
      <c r="A8" s="125"/>
      <c r="B8" s="125"/>
      <c r="C8" s="125" t="s">
        <v>125</v>
      </c>
      <c r="D8" s="466">
        <v>98521172.549999982</v>
      </c>
      <c r="E8" s="466">
        <v>103624965.85000001</v>
      </c>
      <c r="F8" s="466">
        <v>114010370.73</v>
      </c>
      <c r="G8" s="466">
        <v>121791661.74000001</v>
      </c>
      <c r="H8" s="466">
        <v>114942001.54999998</v>
      </c>
      <c r="I8" s="477">
        <v>131396000</v>
      </c>
      <c r="J8" s="477">
        <v>133793000</v>
      </c>
      <c r="K8" s="501">
        <v>145216000</v>
      </c>
      <c r="L8" s="501">
        <v>144518000</v>
      </c>
      <c r="M8" s="501">
        <v>138960000</v>
      </c>
      <c r="N8" s="467">
        <f>SUM(D8:M8)</f>
        <v>1246773172.4200001</v>
      </c>
      <c r="O8" s="457"/>
      <c r="P8" s="457"/>
      <c r="Q8" s="457"/>
      <c r="R8" s="482">
        <v>0.84314092699740328</v>
      </c>
      <c r="S8" s="452">
        <v>0.92901487539110617</v>
      </c>
      <c r="T8" s="452">
        <v>0.93649874550080536</v>
      </c>
      <c r="U8" s="452">
        <v>0.86040872405682256</v>
      </c>
      <c r="V8" s="452">
        <v>0.93368279972081392</v>
      </c>
      <c r="W8" s="452">
        <v>0.92689159333321836</v>
      </c>
      <c r="X8" s="452">
        <v>0.93522749578077591</v>
      </c>
      <c r="Y8" s="452">
        <v>0.89874455184708435</v>
      </c>
      <c r="Z8" s="452">
        <v>0.92615303565832541</v>
      </c>
      <c r="AA8" s="452">
        <f>N8/N25</f>
        <v>0.91971949087040694</v>
      </c>
      <c r="AB8" s="284"/>
      <c r="AC8" s="452">
        <f>MIN(R8:Z8,1)</f>
        <v>0.84314092699740328</v>
      </c>
      <c r="AD8" s="452">
        <f>AVERAGE(R8:Z8)</f>
        <v>0.90997363869848391</v>
      </c>
      <c r="AE8" s="452">
        <f>MAX(R8:Z8,1)</f>
        <v>1</v>
      </c>
      <c r="AF8" s="455" t="str">
        <f t="shared" ref="AF8:AF16" si="0">C8</f>
        <v xml:space="preserve">Transmission Operations Sub-Total </v>
      </c>
      <c r="AG8" s="452">
        <f>1-(AD8-AC8)/AD8</f>
        <v>0.9265553320899822</v>
      </c>
      <c r="AH8" s="452">
        <f>1+(AE8-AD8)/AD8</f>
        <v>1.0989329332993414</v>
      </c>
      <c r="AI8" s="454">
        <v>8</v>
      </c>
      <c r="AJ8" s="452">
        <f>AG8-1</f>
        <v>-7.3444667910017802E-2</v>
      </c>
      <c r="AK8" s="452">
        <f t="shared" ref="AK8:AK11" si="1">AH8-1</f>
        <v>9.8932933299341386E-2</v>
      </c>
      <c r="AL8" s="496">
        <f>STDEV(R8:X8)</f>
        <v>3.9732522592988311E-2</v>
      </c>
      <c r="AM8" s="497">
        <f>AVERAGE(D8:K8)*AL8</f>
        <v>4784268.400236777</v>
      </c>
      <c r="AO8" s="621">
        <f>1-AC8</f>
        <v>0.15685907300259672</v>
      </c>
      <c r="AP8" s="621">
        <f>AE8-1</f>
        <v>0</v>
      </c>
    </row>
    <row r="9" spans="1:42">
      <c r="A9" s="125"/>
      <c r="B9" s="125"/>
      <c r="C9" s="125" t="s">
        <v>115</v>
      </c>
      <c r="D9" s="466">
        <v>128284311.77</v>
      </c>
      <c r="E9" s="466">
        <v>125430723.13000001</v>
      </c>
      <c r="F9" s="466">
        <v>128937430.32000007</v>
      </c>
      <c r="G9" s="466">
        <v>135376875.28000009</v>
      </c>
      <c r="H9" s="466">
        <v>146932559.39199999</v>
      </c>
      <c r="I9" s="477">
        <v>153989000</v>
      </c>
      <c r="J9" s="477">
        <v>166157000</v>
      </c>
      <c r="K9" s="501">
        <v>157455000</v>
      </c>
      <c r="L9" s="501">
        <v>166929000</v>
      </c>
      <c r="M9" s="501">
        <v>143616000</v>
      </c>
      <c r="N9" s="467">
        <f>SUM(D9:M9)</f>
        <v>1453107899.8920002</v>
      </c>
      <c r="O9" s="457"/>
      <c r="P9" s="457"/>
      <c r="Q9" s="457"/>
      <c r="R9" s="482">
        <v>0.99859736284923073</v>
      </c>
      <c r="S9" s="452">
        <v>0.98747064373784033</v>
      </c>
      <c r="T9" s="452">
        <v>0.92273460499631765</v>
      </c>
      <c r="U9" s="452">
        <v>0.97415358741038549</v>
      </c>
      <c r="V9" s="452">
        <v>0.99841615524384908</v>
      </c>
      <c r="W9" s="452">
        <v>1.052337851916372</v>
      </c>
      <c r="X9" s="452">
        <v>0.96864593603941185</v>
      </c>
      <c r="Y9" s="452">
        <v>1.016172739745447</v>
      </c>
      <c r="Z9" s="452">
        <v>0.92514062526729224</v>
      </c>
      <c r="AA9" s="452">
        <f>N9/N26</f>
        <v>0.98182239332631471</v>
      </c>
      <c r="AB9" s="284"/>
      <c r="AC9" s="452">
        <f t="shared" ref="AC9:AC16" si="2">MIN(R9:Z9,1)</f>
        <v>0.92273460499631765</v>
      </c>
      <c r="AD9" s="452">
        <f>AVERAGE(R9:Z9)</f>
        <v>0.98262994524512726</v>
      </c>
      <c r="AE9" s="452">
        <f t="shared" ref="AE9:AE16" si="3">MAX(R9:Z9,1)</f>
        <v>1.052337851916372</v>
      </c>
      <c r="AF9" s="455" t="str">
        <f t="shared" si="0"/>
        <v>Transmission Maintenance Sub-Total</v>
      </c>
      <c r="AG9" s="452">
        <f>1-(AD9-AC9)/AD9</f>
        <v>0.93904588340846051</v>
      </c>
      <c r="AH9" s="452">
        <f>1+(AE9-AD9)/AD9</f>
        <v>1.0709401408012813</v>
      </c>
      <c r="AI9" s="454">
        <v>9</v>
      </c>
      <c r="AJ9" s="452">
        <f>AG9-1</f>
        <v>-6.0954116591539487E-2</v>
      </c>
      <c r="AK9" s="452">
        <f t="shared" si="1"/>
        <v>7.0940140801281304E-2</v>
      </c>
      <c r="AL9" s="496">
        <f>STDEV(R9:X9)</f>
        <v>3.9071986905009397E-2</v>
      </c>
      <c r="AM9" s="497">
        <f>AVERAGE(D9:K9)*AL9</f>
        <v>5580275.332841224</v>
      </c>
      <c r="AO9" s="621">
        <f t="shared" ref="AO9:AO16" si="4">1-AC9</f>
        <v>7.7265395003682347E-2</v>
      </c>
      <c r="AP9" s="621">
        <f t="shared" ref="AP9:AP16" si="5">AE9-1</f>
        <v>5.2337851916371969E-2</v>
      </c>
    </row>
    <row r="10" spans="1:42">
      <c r="A10" s="125"/>
      <c r="B10" s="125"/>
      <c r="C10" s="125" t="s">
        <v>129</v>
      </c>
      <c r="D10" s="466">
        <v>27604962.599999998</v>
      </c>
      <c r="E10" s="466">
        <v>24221205.75</v>
      </c>
      <c r="F10" s="466">
        <v>30894662.879999999</v>
      </c>
      <c r="G10" s="466">
        <v>46111313.32</v>
      </c>
      <c r="H10" s="466">
        <v>45876043.829999998</v>
      </c>
      <c r="I10" s="477">
        <v>52705000</v>
      </c>
      <c r="J10" s="477">
        <v>57251000</v>
      </c>
      <c r="K10" s="501">
        <v>51168000</v>
      </c>
      <c r="L10" s="501">
        <v>53240000</v>
      </c>
      <c r="M10" s="501">
        <v>42617000</v>
      </c>
      <c r="N10" s="467">
        <f t="shared" ref="N10:N19" si="6">SUM(D10:M10)</f>
        <v>431689188.38</v>
      </c>
      <c r="O10" s="457"/>
      <c r="P10" s="457"/>
      <c r="Q10" s="457"/>
      <c r="R10" s="482">
        <v>0.95965299431091033</v>
      </c>
      <c r="S10" s="452">
        <v>1.2140396535534315</v>
      </c>
      <c r="T10" s="452">
        <v>1.4500209005864766</v>
      </c>
      <c r="U10" s="452">
        <v>1.3985211498008787</v>
      </c>
      <c r="V10" s="452">
        <v>1.2657864058349424</v>
      </c>
      <c r="W10" s="452">
        <v>1.3706407746438012</v>
      </c>
      <c r="X10" s="452">
        <v>0.94022824426591711</v>
      </c>
      <c r="Y10" s="452">
        <v>0.9694936918485767</v>
      </c>
      <c r="Z10" s="452">
        <v>0.8500611725669639</v>
      </c>
      <c r="AA10" s="452">
        <f>N10/N27</f>
        <v>1.1535716278464794</v>
      </c>
      <c r="AB10" s="284"/>
      <c r="AC10" s="452">
        <f t="shared" si="2"/>
        <v>0.8500611725669639</v>
      </c>
      <c r="AD10" s="452">
        <f>AVERAGE(R10:Z10)</f>
        <v>1.1576049986013222</v>
      </c>
      <c r="AE10" s="452">
        <f t="shared" si="3"/>
        <v>1.4500209005864766</v>
      </c>
      <c r="AF10" s="455" t="str">
        <f t="shared" si="0"/>
        <v>Transmission Engineering Sub-Total</v>
      </c>
      <c r="AG10" s="452">
        <f>1-(AD10-AC10)/AD10</f>
        <v>0.73432748959623662</v>
      </c>
      <c r="AH10" s="452">
        <f>1+(AE10-AD10)/AD10</f>
        <v>1.2526042150288452</v>
      </c>
      <c r="AI10" s="454">
        <v>10</v>
      </c>
      <c r="AJ10" s="452">
        <f>AG10-1</f>
        <v>-0.26567251040376338</v>
      </c>
      <c r="AK10" s="452">
        <f t="shared" si="1"/>
        <v>0.25260421502884522</v>
      </c>
      <c r="AL10" s="496">
        <f>STDEV(R10:X10)</f>
        <v>0.2062204899124267</v>
      </c>
      <c r="AM10" s="497">
        <f>AVERAGE(D10:K10)*AL10</f>
        <v>8656934.8020107467</v>
      </c>
      <c r="AO10" s="621">
        <f t="shared" si="4"/>
        <v>0.1499388274330361</v>
      </c>
      <c r="AP10" s="621">
        <f t="shared" si="5"/>
        <v>0.45002090058647659</v>
      </c>
    </row>
    <row r="11" spans="1:42">
      <c r="A11" s="125"/>
      <c r="B11" s="125"/>
      <c r="C11" s="125" t="s">
        <v>154</v>
      </c>
      <c r="D11" s="466">
        <v>85240983.209999993</v>
      </c>
      <c r="E11" s="466">
        <v>109781981.23999999</v>
      </c>
      <c r="F11" s="466">
        <v>116784965.53</v>
      </c>
      <c r="G11" s="466">
        <v>152809099.85999998</v>
      </c>
      <c r="H11" s="466">
        <v>156807254.38</v>
      </c>
      <c r="I11" s="477">
        <v>155368000</v>
      </c>
      <c r="J11" s="477">
        <v>142514000</v>
      </c>
      <c r="K11" s="501">
        <v>129210000</v>
      </c>
      <c r="L11" s="501">
        <v>140914000</v>
      </c>
      <c r="M11" s="501">
        <v>122252000</v>
      </c>
      <c r="N11" s="467">
        <f t="shared" si="6"/>
        <v>1311682284.22</v>
      </c>
      <c r="O11" s="457"/>
      <c r="P11" s="457"/>
      <c r="Q11" s="457"/>
      <c r="R11" s="482">
        <v>1.0828885807978903</v>
      </c>
      <c r="S11" s="452">
        <v>1.003117671144093</v>
      </c>
      <c r="T11" s="452">
        <v>1.1043274321699592</v>
      </c>
      <c r="U11" s="452">
        <v>1.1036624296050332</v>
      </c>
      <c r="V11" s="452">
        <v>1.1834168915933687</v>
      </c>
      <c r="W11" s="452">
        <v>1.0615999480659915</v>
      </c>
      <c r="X11" s="452">
        <v>0.91348425643370279</v>
      </c>
      <c r="Y11" s="452">
        <v>1.0009333322397602</v>
      </c>
      <c r="Z11" s="452">
        <v>1.1129978778628751</v>
      </c>
      <c r="AA11" s="452">
        <f>N11/N28</f>
        <v>1.0741117535576503</v>
      </c>
      <c r="AB11" s="284"/>
      <c r="AC11" s="452">
        <f t="shared" si="2"/>
        <v>0.91348425643370279</v>
      </c>
      <c r="AD11" s="452">
        <f>AVERAGE(R11:Z11)</f>
        <v>1.0629364911014083</v>
      </c>
      <c r="AE11" s="452">
        <f t="shared" si="3"/>
        <v>1.1834168915933687</v>
      </c>
      <c r="AF11" s="455" t="str">
        <f t="shared" si="0"/>
        <v>Trans. Srvcs. Acq. and Ancillary Svcs.</v>
      </c>
      <c r="AG11" s="452">
        <f>1-(AD11-AC11)/AD11</f>
        <v>0.85939683516477638</v>
      </c>
      <c r="AH11" s="452">
        <f>1+(AE11-AD11)/AD11</f>
        <v>1.1133467535460366</v>
      </c>
      <c r="AI11" s="454">
        <v>11</v>
      </c>
      <c r="AJ11" s="452">
        <f>AG11-1</f>
        <v>-0.14060316483522362</v>
      </c>
      <c r="AK11" s="452">
        <f t="shared" si="1"/>
        <v>0.11334675354603663</v>
      </c>
      <c r="AL11" s="496">
        <f>STDEV(R11:X11)</f>
        <v>8.5810936168445179E-2</v>
      </c>
      <c r="AM11" s="497">
        <f>AVERAGE(D11:K11)*AL11</f>
        <v>11246770.492097218</v>
      </c>
      <c r="AO11" s="621">
        <f t="shared" si="4"/>
        <v>8.651574356629721E-2</v>
      </c>
      <c r="AP11" s="621">
        <f t="shared" si="5"/>
        <v>0.18341689159336871</v>
      </c>
    </row>
    <row r="12" spans="1:42">
      <c r="A12" s="125"/>
      <c r="B12" s="125"/>
      <c r="C12" s="125" t="s">
        <v>135</v>
      </c>
      <c r="D12" s="466">
        <v>8732539.7899999991</v>
      </c>
      <c r="E12" s="466">
        <v>9100389.2200000007</v>
      </c>
      <c r="F12" s="466">
        <v>13806886.899999974</v>
      </c>
      <c r="G12" s="466">
        <v>26722037.810000021</v>
      </c>
      <c r="H12" s="466">
        <v>27225473.739999972</v>
      </c>
      <c r="I12" s="477">
        <v>12866000</v>
      </c>
      <c r="J12" s="477">
        <v>10641000</v>
      </c>
      <c r="K12" s="501">
        <v>15376000</v>
      </c>
      <c r="L12" s="501">
        <v>15646000</v>
      </c>
      <c r="M12" s="501">
        <v>5994000</v>
      </c>
      <c r="N12" s="467">
        <f>SUM(D12:M12)</f>
        <v>146110327.45999998</v>
      </c>
      <c r="O12" s="457"/>
      <c r="P12" s="457"/>
      <c r="Q12" s="457"/>
      <c r="R12" s="482"/>
      <c r="S12" s="452"/>
      <c r="T12" s="452"/>
      <c r="U12" s="452"/>
      <c r="V12" s="452"/>
      <c r="W12" s="452"/>
      <c r="X12" s="452"/>
      <c r="Y12" s="452"/>
      <c r="Z12" s="452"/>
      <c r="AA12" s="452"/>
      <c r="AB12" s="284"/>
      <c r="AC12" s="452"/>
      <c r="AD12" s="452"/>
      <c r="AE12" s="452"/>
      <c r="AF12" s="455" t="str">
        <f t="shared" si="0"/>
        <v>Transmission Reimbursables Sub-Total</v>
      </c>
      <c r="AG12" s="452"/>
      <c r="AH12" s="452"/>
      <c r="AI12" s="454">
        <v>12</v>
      </c>
      <c r="AJ12" s="453"/>
      <c r="AK12" s="453"/>
      <c r="AL12" s="496"/>
      <c r="AM12" s="497"/>
      <c r="AO12" s="621">
        <f t="shared" si="4"/>
        <v>1</v>
      </c>
      <c r="AP12" s="621">
        <f t="shared" si="5"/>
        <v>-1</v>
      </c>
    </row>
    <row r="13" spans="1:42">
      <c r="A13" s="125"/>
      <c r="B13" s="125"/>
      <c r="C13" s="125" t="s">
        <v>136</v>
      </c>
      <c r="D13" s="466">
        <v>63105633.599999994</v>
      </c>
      <c r="E13" s="466">
        <v>65808924.509999998</v>
      </c>
      <c r="F13" s="466">
        <v>75645408.700000003</v>
      </c>
      <c r="G13" s="466">
        <v>74308430.629999995</v>
      </c>
      <c r="H13" s="466">
        <v>77688691.560000002</v>
      </c>
      <c r="I13" s="477">
        <v>86784000</v>
      </c>
      <c r="J13" s="477">
        <f>18819000+64371000</f>
        <v>83190000</v>
      </c>
      <c r="K13" s="501">
        <f>16440000+71144000</f>
        <v>87584000</v>
      </c>
      <c r="L13" s="501">
        <v>80644000</v>
      </c>
      <c r="M13" s="501">
        <v>80525000</v>
      </c>
      <c r="N13" s="467">
        <f t="shared" si="6"/>
        <v>775284089</v>
      </c>
      <c r="O13" s="457"/>
      <c r="P13" s="457"/>
      <c r="Q13" s="457"/>
      <c r="R13" s="482">
        <v>1.0221299570128588</v>
      </c>
      <c r="S13" s="452">
        <v>1.1693803765970352</v>
      </c>
      <c r="T13" s="452">
        <v>0.96379287457846985</v>
      </c>
      <c r="U13" s="452">
        <v>0.98613487214903273</v>
      </c>
      <c r="V13" s="452">
        <v>1.1065448241107831</v>
      </c>
      <c r="W13" s="452">
        <v>1.0282844049363984</v>
      </c>
      <c r="X13" s="452">
        <v>1.0676068935224494</v>
      </c>
      <c r="Y13" s="452">
        <v>0.9541124931538586</v>
      </c>
      <c r="Z13" s="452">
        <v>0.97671286499756138</v>
      </c>
      <c r="AA13" s="452">
        <f>N13/N30</f>
        <v>0.97607537162698499</v>
      </c>
      <c r="AB13" s="284"/>
      <c r="AC13" s="452">
        <f t="shared" si="2"/>
        <v>0.9541124931538586</v>
      </c>
      <c r="AD13" s="452">
        <f>AVERAGE(R13:Z13)</f>
        <v>1.0305221734509384</v>
      </c>
      <c r="AE13" s="452">
        <f t="shared" si="3"/>
        <v>1.1693803765970352</v>
      </c>
      <c r="AF13" s="455" t="str">
        <f t="shared" si="0"/>
        <v>BPA Internal Support Subtotal</v>
      </c>
      <c r="AG13" s="452">
        <f>1-(AD13-AC13)/AD13</f>
        <v>0.92585343404964826</v>
      </c>
      <c r="AH13" s="452">
        <f>1+(AE13-AD13)/AD13</f>
        <v>1.1347454782861182</v>
      </c>
      <c r="AI13" s="454">
        <v>13</v>
      </c>
      <c r="AJ13" s="452">
        <f>AG13-1</f>
        <v>-7.4146565950351739E-2</v>
      </c>
      <c r="AK13" s="452">
        <f>AH13-1</f>
        <v>0.13474547828611816</v>
      </c>
      <c r="AL13" s="496">
        <f>STDEV(R13:X13)</f>
        <v>7.1311947074820498E-2</v>
      </c>
      <c r="AM13" s="497">
        <f>AVERAGE(D13:K13)*AL13</f>
        <v>5474217.8405770846</v>
      </c>
      <c r="AO13" s="621">
        <f t="shared" si="4"/>
        <v>4.5887506846141402E-2</v>
      </c>
      <c r="AP13" s="621">
        <f t="shared" si="5"/>
        <v>0.1693803765970352</v>
      </c>
    </row>
    <row r="14" spans="1:42">
      <c r="A14" s="125"/>
      <c r="B14" s="125"/>
      <c r="C14" s="125" t="s">
        <v>155</v>
      </c>
      <c r="D14" s="466">
        <v>67188.999999999942</v>
      </c>
      <c r="E14" s="466">
        <v>7721756.6699999999</v>
      </c>
      <c r="F14" s="466">
        <v>19886802.349999998</v>
      </c>
      <c r="G14" s="466">
        <v>-280314.84999999998</v>
      </c>
      <c r="H14" s="466">
        <v>-1629227.973</v>
      </c>
      <c r="I14" s="477">
        <v>-2525000</v>
      </c>
      <c r="J14" s="477">
        <v>161000</v>
      </c>
      <c r="K14" s="501">
        <v>-6727000</v>
      </c>
      <c r="L14" s="501">
        <v>-1045000</v>
      </c>
      <c r="M14" s="501">
        <v>-431000</v>
      </c>
      <c r="N14" s="467">
        <f t="shared" si="6"/>
        <v>15199205.196999993</v>
      </c>
      <c r="O14" s="457"/>
      <c r="P14" s="457"/>
      <c r="Q14" s="457"/>
      <c r="R14" s="482"/>
      <c r="S14" s="452"/>
      <c r="T14" s="452"/>
      <c r="U14" s="452"/>
      <c r="V14" s="452"/>
      <c r="W14" s="452"/>
      <c r="X14" s="452"/>
      <c r="Y14" s="452"/>
      <c r="Z14" s="452"/>
      <c r="AA14" s="452"/>
      <c r="AB14" s="284"/>
      <c r="AC14" s="452"/>
      <c r="AD14" s="452"/>
      <c r="AE14" s="452"/>
      <c r="AF14" s="455" t="str">
        <f t="shared" si="0"/>
        <v>Other Income, Expenses, and Adj.</v>
      </c>
      <c r="AG14" s="452"/>
      <c r="AH14" s="452"/>
      <c r="AI14" s="454">
        <v>14</v>
      </c>
      <c r="AJ14" s="453"/>
      <c r="AK14" s="453"/>
      <c r="AL14" s="496"/>
      <c r="AM14" s="497"/>
      <c r="AO14" s="621">
        <f t="shared" si="4"/>
        <v>1</v>
      </c>
      <c r="AP14" s="621">
        <f t="shared" si="5"/>
        <v>-1</v>
      </c>
    </row>
    <row r="15" spans="1:42">
      <c r="A15" s="125"/>
      <c r="B15" s="125"/>
      <c r="C15" s="125" t="s">
        <v>156</v>
      </c>
      <c r="D15" s="466">
        <v>174786083.45999998</v>
      </c>
      <c r="E15" s="466">
        <v>183381760.98000005</v>
      </c>
      <c r="F15" s="466">
        <v>192396004.09999999</v>
      </c>
      <c r="G15" s="466">
        <v>189811380.41999999</v>
      </c>
      <c r="H15" s="466">
        <v>206544763.11000001</v>
      </c>
      <c r="I15" s="477">
        <v>213257000</v>
      </c>
      <c r="J15" s="477">
        <v>223795000</v>
      </c>
      <c r="K15" s="501">
        <v>244158000</v>
      </c>
      <c r="L15" s="501">
        <v>260927000</v>
      </c>
      <c r="M15" s="501">
        <v>261015000</v>
      </c>
      <c r="N15" s="467">
        <f t="shared" si="6"/>
        <v>2150071992.0700002</v>
      </c>
      <c r="O15" s="457"/>
      <c r="P15" s="457"/>
      <c r="Q15" s="457"/>
      <c r="R15" s="482">
        <f t="shared" ref="R15:AA16" si="7">E15/E32</f>
        <v>0.96668332953790703</v>
      </c>
      <c r="S15" s="452">
        <f t="shared" si="7"/>
        <v>0.95464832139171163</v>
      </c>
      <c r="T15" s="452">
        <f t="shared" si="7"/>
        <v>0.95572788272139531</v>
      </c>
      <c r="U15" s="452">
        <f t="shared" si="7"/>
        <v>0.9469144299114266</v>
      </c>
      <c r="V15" s="452">
        <f t="shared" si="7"/>
        <v>1.1098984599851152</v>
      </c>
      <c r="W15" s="452">
        <f t="shared" si="7"/>
        <v>1.1053515422418689</v>
      </c>
      <c r="X15" s="452">
        <f t="shared" si="7"/>
        <v>1.0419541922185664</v>
      </c>
      <c r="Y15" s="452">
        <f t="shared" si="7"/>
        <v>0.95520273535312117</v>
      </c>
      <c r="Z15" s="452">
        <f t="shared" si="7"/>
        <v>0.89253595584765522</v>
      </c>
      <c r="AA15" s="452">
        <f t="shared" si="7"/>
        <v>0.97684367029676888</v>
      </c>
      <c r="AB15" s="284"/>
      <c r="AC15" s="452">
        <f t="shared" si="2"/>
        <v>0.89253595584765522</v>
      </c>
      <c r="AD15" s="452">
        <f>AVERAGE(R15:Z15)</f>
        <v>0.99210187213430734</v>
      </c>
      <c r="AE15" s="452">
        <f t="shared" si="3"/>
        <v>1.1098984599851152</v>
      </c>
      <c r="AF15" s="455" t="str">
        <f t="shared" si="0"/>
        <v>Depreciation and Amortization</v>
      </c>
      <c r="AG15" s="452">
        <f>1-(AD15-AC15)/AD15</f>
        <v>0.89964143896588356</v>
      </c>
      <c r="AH15" s="452">
        <f>1+(AE15-AD15)/AD15</f>
        <v>1.1187343670639309</v>
      </c>
      <c r="AI15" s="454">
        <v>15</v>
      </c>
      <c r="AJ15" s="452">
        <f>AG15-1</f>
        <v>-0.10035856103411644</v>
      </c>
      <c r="AK15" s="452">
        <f>AH15-1</f>
        <v>0.11873436706393092</v>
      </c>
      <c r="AL15" s="496">
        <f>STDEV(R15:X15)</f>
        <v>7.2961443326644101E-2</v>
      </c>
      <c r="AM15" s="497">
        <f>AVERAGE(D15:K15)*AL15</f>
        <v>14848839.268103104</v>
      </c>
      <c r="AO15" s="621">
        <f t="shared" si="4"/>
        <v>0.10746404415234478</v>
      </c>
      <c r="AP15" s="621">
        <f t="shared" si="5"/>
        <v>0.10989845998511516</v>
      </c>
    </row>
    <row r="16" spans="1:42">
      <c r="A16" s="125"/>
      <c r="B16" s="125"/>
      <c r="C16" s="125" t="s">
        <v>122</v>
      </c>
      <c r="D16" s="466">
        <v>122892189.72999997</v>
      </c>
      <c r="E16" s="466">
        <v>123194501.98999999</v>
      </c>
      <c r="F16" s="466">
        <v>143857703.97999999</v>
      </c>
      <c r="G16" s="466">
        <v>129780610.56</v>
      </c>
      <c r="H16" s="466">
        <v>134081829.06000002</v>
      </c>
      <c r="I16" s="477">
        <v>108125000</v>
      </c>
      <c r="J16" s="477">
        <v>120399000</v>
      </c>
      <c r="K16" s="501">
        <v>136358000</v>
      </c>
      <c r="L16" s="501">
        <v>164121000</v>
      </c>
      <c r="M16" s="501">
        <v>148445000</v>
      </c>
      <c r="N16" s="467">
        <f t="shared" si="6"/>
        <v>1331254835.3199999</v>
      </c>
      <c r="O16" s="457"/>
      <c r="P16" s="457"/>
      <c r="Q16" s="457"/>
      <c r="R16" s="482">
        <f t="shared" si="7"/>
        <v>0.80066623711137719</v>
      </c>
      <c r="S16" s="452">
        <f t="shared" si="7"/>
        <v>0.83723719406323971</v>
      </c>
      <c r="T16" s="452">
        <f t="shared" si="7"/>
        <v>0.81885219406968179</v>
      </c>
      <c r="U16" s="452">
        <f t="shared" si="7"/>
        <v>0.75734638315381875</v>
      </c>
      <c r="V16" s="452">
        <f t="shared" si="7"/>
        <v>0.75126977619977353</v>
      </c>
      <c r="W16" s="452">
        <f t="shared" si="7"/>
        <v>0.75337897029009082</v>
      </c>
      <c r="X16" s="452">
        <f t="shared" si="7"/>
        <v>0.96675576226364257</v>
      </c>
      <c r="Y16" s="452">
        <f t="shared" si="7"/>
        <v>1.1073693727733995</v>
      </c>
      <c r="Z16" s="452">
        <f t="shared" si="7"/>
        <v>1.047282758231447</v>
      </c>
      <c r="AA16" s="452">
        <f t="shared" si="7"/>
        <v>0.84664832961839454</v>
      </c>
      <c r="AB16" s="284"/>
      <c r="AC16" s="452">
        <f t="shared" si="2"/>
        <v>0.75126977619977353</v>
      </c>
      <c r="AD16" s="452">
        <f>AVERAGE(R16:Z16)</f>
        <v>0.87112873868405216</v>
      </c>
      <c r="AE16" s="452">
        <f t="shared" si="3"/>
        <v>1.1073693727733995</v>
      </c>
      <c r="AF16" s="455" t="str">
        <f t="shared" si="0"/>
        <v>Interest Expense</v>
      </c>
      <c r="AG16" s="452">
        <f>1-(AD16-AC16)/AD16</f>
        <v>0.86240958751362007</v>
      </c>
      <c r="AH16" s="452">
        <f>1+(AE16-AD16)/AD16</f>
        <v>1.2711891177487935</v>
      </c>
      <c r="AI16" s="454">
        <v>16</v>
      </c>
      <c r="AJ16" s="452">
        <f>AG16-1</f>
        <v>-0.13759041248637993</v>
      </c>
      <c r="AK16" s="452">
        <f>AH16-1</f>
        <v>0.27118911774879351</v>
      </c>
      <c r="AL16" s="496">
        <f>STDEV(R16:X16)</f>
        <v>7.6237509880320298E-2</v>
      </c>
      <c r="AM16" s="497">
        <f>AVERAGE(D16:K16)*AL16</f>
        <v>9707787.5184600595</v>
      </c>
      <c r="AO16" s="621">
        <f t="shared" si="4"/>
        <v>0.24873022380022647</v>
      </c>
      <c r="AP16" s="621">
        <f t="shared" si="5"/>
        <v>0.10736937277339953</v>
      </c>
    </row>
    <row r="17" spans="1:37">
      <c r="A17" s="125"/>
      <c r="B17" s="125"/>
      <c r="C17" s="125" t="s">
        <v>121</v>
      </c>
      <c r="D17" s="459">
        <v>0</v>
      </c>
      <c r="E17" s="459">
        <v>0</v>
      </c>
      <c r="F17" s="459">
        <v>0</v>
      </c>
      <c r="G17" s="459">
        <v>0</v>
      </c>
      <c r="H17" s="459">
        <v>0</v>
      </c>
      <c r="I17" s="478">
        <v>0</v>
      </c>
      <c r="J17" s="478">
        <v>0</v>
      </c>
      <c r="K17" s="502">
        <v>0</v>
      </c>
      <c r="L17" s="502">
        <v>0</v>
      </c>
      <c r="M17" s="501">
        <v>0</v>
      </c>
      <c r="N17" s="460">
        <f t="shared" si="6"/>
        <v>0</v>
      </c>
      <c r="O17" s="457"/>
      <c r="P17" s="457"/>
      <c r="Q17" s="457"/>
      <c r="R17" s="457"/>
      <c r="X17" s="458"/>
      <c r="Y17" s="458"/>
      <c r="AG17" s="454" t="s">
        <v>295</v>
      </c>
      <c r="AH17" s="454" t="s">
        <v>296</v>
      </c>
      <c r="AJ17" s="284"/>
      <c r="AK17" s="284"/>
    </row>
    <row r="18" spans="1:37" ht="15" customHeight="1">
      <c r="A18" s="125"/>
      <c r="B18" s="125" t="s">
        <v>137</v>
      </c>
      <c r="C18" s="457"/>
      <c r="D18" s="466">
        <v>709235065.71000004</v>
      </c>
      <c r="E18" s="466">
        <v>752266209.34000015</v>
      </c>
      <c r="F18" s="466">
        <v>836220235.49000001</v>
      </c>
      <c r="G18" s="466">
        <v>876431094.76999998</v>
      </c>
      <c r="H18" s="466">
        <v>908469388.64899993</v>
      </c>
      <c r="I18" s="477">
        <f>SUM(I8:I17)</f>
        <v>911965000</v>
      </c>
      <c r="J18" s="477">
        <f>SUM(J8:J17)</f>
        <v>937901000</v>
      </c>
      <c r="K18" s="501">
        <f>SUM(K8:K17)</f>
        <v>959798000</v>
      </c>
      <c r="L18" s="501">
        <f>SUM(L8:L17)</f>
        <v>1025894000</v>
      </c>
      <c r="M18" s="501">
        <f>SUM(M8:M17)</f>
        <v>942993000</v>
      </c>
      <c r="N18" s="460">
        <f t="shared" si="6"/>
        <v>8861172993.9589996</v>
      </c>
      <c r="O18" s="457"/>
      <c r="P18" s="457"/>
      <c r="Q18" s="457"/>
      <c r="R18" s="457"/>
    </row>
    <row r="19" spans="1:37">
      <c r="A19" s="125"/>
      <c r="B19" s="125" t="s">
        <v>150</v>
      </c>
      <c r="C19" s="125"/>
      <c r="D19" s="464">
        <v>122604643.07000017</v>
      </c>
      <c r="E19" s="464">
        <v>131813896.65999997</v>
      </c>
      <c r="F19" s="464">
        <v>71787606.590000033</v>
      </c>
      <c r="G19" s="464">
        <v>88709896.160000086</v>
      </c>
      <c r="H19" s="464">
        <v>71403798.821000099</v>
      </c>
      <c r="I19" s="476">
        <f>I6-I18</f>
        <v>140331000</v>
      </c>
      <c r="J19" s="476">
        <f>J6-J18</f>
        <v>99068000</v>
      </c>
      <c r="K19" s="500">
        <f>K6-K18</f>
        <v>101902000</v>
      </c>
      <c r="L19" s="500">
        <f>L6-L18</f>
        <v>65831000</v>
      </c>
      <c r="M19" s="500">
        <f>M6-M18</f>
        <v>59409000</v>
      </c>
      <c r="N19" s="460">
        <f t="shared" si="6"/>
        <v>952860841.30100036</v>
      </c>
      <c r="O19" s="457"/>
      <c r="P19" s="457"/>
      <c r="Q19" s="457"/>
      <c r="R19" s="457"/>
    </row>
    <row r="20" spans="1:37">
      <c r="A20" s="125"/>
      <c r="B20" s="121"/>
      <c r="C20" s="121"/>
      <c r="D20" s="468"/>
      <c r="E20" s="468"/>
      <c r="F20" s="468"/>
      <c r="G20" s="468"/>
      <c r="H20" s="468"/>
      <c r="I20" s="479"/>
      <c r="J20" s="479"/>
      <c r="K20" s="469"/>
      <c r="L20" s="469"/>
      <c r="M20" s="469"/>
      <c r="N20" s="468"/>
      <c r="O20" s="457"/>
      <c r="P20" s="457"/>
      <c r="Q20" s="457"/>
      <c r="R20" s="457"/>
    </row>
    <row r="21" spans="1:37">
      <c r="A21" s="125"/>
      <c r="B21" s="120" t="s">
        <v>259</v>
      </c>
      <c r="C21" s="121"/>
      <c r="D21" s="462">
        <v>2009</v>
      </c>
      <c r="E21" s="462">
        <v>2010</v>
      </c>
      <c r="F21" s="462">
        <v>2011</v>
      </c>
      <c r="G21" s="462">
        <v>2012</v>
      </c>
      <c r="H21" s="462">
        <v>2013</v>
      </c>
      <c r="I21" s="474">
        <v>2014</v>
      </c>
      <c r="J21" s="474">
        <v>2015</v>
      </c>
      <c r="K21" s="474">
        <v>2016</v>
      </c>
      <c r="L21" s="474">
        <v>2017</v>
      </c>
      <c r="M21" s="474">
        <v>2018</v>
      </c>
      <c r="N21" s="463" t="s">
        <v>144</v>
      </c>
      <c r="O21" s="457"/>
      <c r="P21" s="457"/>
      <c r="Q21" s="457"/>
      <c r="R21" s="457"/>
    </row>
    <row r="22" spans="1:37">
      <c r="A22" s="457"/>
      <c r="B22" s="125" t="s">
        <v>151</v>
      </c>
      <c r="C22" s="125"/>
      <c r="D22" s="121"/>
      <c r="E22" s="121"/>
      <c r="F22" s="121"/>
      <c r="G22" s="121"/>
      <c r="H22" s="121"/>
      <c r="I22" s="475"/>
      <c r="J22" s="475"/>
      <c r="K22" s="475"/>
      <c r="L22" s="475"/>
      <c r="M22" s="475"/>
      <c r="N22" s="123"/>
      <c r="O22" s="457"/>
      <c r="P22" s="457"/>
      <c r="Q22" s="457"/>
      <c r="R22" s="468"/>
      <c r="S22" s="124"/>
      <c r="T22" s="124"/>
      <c r="U22" s="124"/>
      <c r="V22" s="124"/>
      <c r="W22" s="124"/>
      <c r="X22" s="124"/>
      <c r="Y22" s="124"/>
      <c r="Z22" s="124"/>
      <c r="AA22" s="124"/>
    </row>
    <row r="23" spans="1:37">
      <c r="A23" s="457"/>
      <c r="B23" s="125"/>
      <c r="C23" s="125" t="s">
        <v>152</v>
      </c>
      <c r="D23" s="464">
        <v>777039000</v>
      </c>
      <c r="E23" s="464">
        <v>843365000</v>
      </c>
      <c r="F23" s="464">
        <v>863825000</v>
      </c>
      <c r="G23" s="464">
        <v>936384000</v>
      </c>
      <c r="H23" s="464">
        <v>958405000</v>
      </c>
      <c r="I23" s="476">
        <v>1003447000</v>
      </c>
      <c r="J23" s="476">
        <v>1024896000</v>
      </c>
      <c r="K23" s="476">
        <v>1081816000</v>
      </c>
      <c r="L23" s="476">
        <v>1045388000</v>
      </c>
      <c r="M23" s="476">
        <v>1078077000</v>
      </c>
      <c r="N23" s="465">
        <f>SUM(D23:M23)</f>
        <v>9612642000</v>
      </c>
      <c r="O23" s="457"/>
      <c r="P23" s="457"/>
      <c r="Q23" s="457"/>
      <c r="R23" s="457"/>
      <c r="S23" s="346"/>
    </row>
    <row r="24" spans="1:37">
      <c r="A24" s="457"/>
      <c r="B24" s="125" t="s">
        <v>142</v>
      </c>
      <c r="C24" s="125"/>
      <c r="D24" s="466"/>
      <c r="E24" s="466"/>
      <c r="F24" s="466"/>
      <c r="G24" s="466"/>
      <c r="H24" s="466"/>
      <c r="I24" s="477"/>
      <c r="J24" s="477"/>
      <c r="K24" s="477"/>
      <c r="L24" s="477"/>
      <c r="M24" s="477"/>
      <c r="N24" s="467"/>
      <c r="O24" s="457"/>
      <c r="P24" s="457"/>
      <c r="Q24" s="457"/>
      <c r="R24" s="470"/>
      <c r="S24" s="345"/>
    </row>
    <row r="25" spans="1:37">
      <c r="A25" s="457"/>
      <c r="B25" s="125"/>
      <c r="C25" s="125" t="s">
        <v>125</v>
      </c>
      <c r="D25" s="466">
        <v>90453000</v>
      </c>
      <c r="E25" s="466">
        <v>117472061.59000002</v>
      </c>
      <c r="F25" s="466">
        <v>119695493.88</v>
      </c>
      <c r="G25" s="466">
        <v>130050000</v>
      </c>
      <c r="H25" s="466">
        <v>133590000</v>
      </c>
      <c r="I25" s="477">
        <v>140729000</v>
      </c>
      <c r="J25" s="477">
        <v>144346000</v>
      </c>
      <c r="K25" s="477">
        <v>155274000</v>
      </c>
      <c r="L25" s="477">
        <v>167050000</v>
      </c>
      <c r="M25" s="501">
        <v>156942000</v>
      </c>
      <c r="N25" s="467">
        <f>SUM(D25:M25)</f>
        <v>1355601555.47</v>
      </c>
      <c r="O25" s="457"/>
      <c r="P25" s="457"/>
      <c r="Q25" s="457"/>
      <c r="R25" s="471"/>
      <c r="S25" s="346"/>
      <c r="T25" s="124"/>
      <c r="U25" s="124"/>
      <c r="V25" s="124"/>
      <c r="W25" s="124"/>
      <c r="X25" s="124"/>
      <c r="Y25" s="124"/>
    </row>
    <row r="26" spans="1:37">
      <c r="A26" s="457"/>
      <c r="B26" s="125"/>
      <c r="C26" s="125" t="s">
        <v>115</v>
      </c>
      <c r="D26" s="466">
        <v>98789000</v>
      </c>
      <c r="E26" s="466">
        <v>127306492.73999999</v>
      </c>
      <c r="F26" s="466">
        <v>132346464.19999999</v>
      </c>
      <c r="G26" s="466">
        <v>146712000</v>
      </c>
      <c r="H26" s="466">
        <v>150831000</v>
      </c>
      <c r="I26" s="477">
        <v>154234000</v>
      </c>
      <c r="J26" s="477">
        <v>157893000</v>
      </c>
      <c r="K26" s="477">
        <v>162552000</v>
      </c>
      <c r="L26" s="477">
        <v>176580000</v>
      </c>
      <c r="M26" s="501">
        <v>172767000</v>
      </c>
      <c r="N26" s="467">
        <f t="shared" ref="N26:N34" si="8">SUM(D26:M26)</f>
        <v>1480010956.9400001</v>
      </c>
      <c r="O26" s="457"/>
      <c r="P26" s="457"/>
      <c r="Q26" s="457"/>
      <c r="R26" s="471"/>
      <c r="S26" s="346"/>
      <c r="T26" s="124"/>
      <c r="U26" s="124"/>
      <c r="V26" s="124"/>
      <c r="W26" s="124"/>
      <c r="X26" s="124"/>
      <c r="Y26" s="124"/>
    </row>
    <row r="27" spans="1:37">
      <c r="A27" s="457"/>
      <c r="B27" s="125"/>
      <c r="C27" s="125" t="s">
        <v>129</v>
      </c>
      <c r="D27" s="466">
        <v>16250000</v>
      </c>
      <c r="E27" s="466">
        <v>23539950.040000003</v>
      </c>
      <c r="F27" s="466">
        <v>23674715.180000003</v>
      </c>
      <c r="G27" s="466">
        <v>31800000</v>
      </c>
      <c r="H27" s="466">
        <v>32803000</v>
      </c>
      <c r="I27" s="477">
        <v>41638000</v>
      </c>
      <c r="J27" s="477">
        <v>41769000</v>
      </c>
      <c r="K27" s="477">
        <v>54421000</v>
      </c>
      <c r="L27" s="477">
        <v>56351000</v>
      </c>
      <c r="M27" s="501">
        <v>51973000</v>
      </c>
      <c r="N27" s="467">
        <f t="shared" si="8"/>
        <v>374219665.22000003</v>
      </c>
      <c r="O27" s="457"/>
      <c r="P27" s="457"/>
      <c r="Q27" s="457"/>
      <c r="R27" s="472"/>
      <c r="S27" s="347"/>
      <c r="T27" s="283"/>
      <c r="U27" s="283"/>
      <c r="V27" s="283"/>
      <c r="W27" s="283"/>
      <c r="X27" s="283"/>
      <c r="Y27" s="283"/>
      <c r="Z27" s="294"/>
      <c r="AA27" s="294"/>
    </row>
    <row r="28" spans="1:37">
      <c r="A28" s="457"/>
      <c r="B28" s="125"/>
      <c r="C28" s="125" t="s">
        <v>154</v>
      </c>
      <c r="D28" s="466">
        <v>76605000</v>
      </c>
      <c r="E28" s="466">
        <v>103328015</v>
      </c>
      <c r="F28" s="466">
        <v>116421581.99000001</v>
      </c>
      <c r="G28" s="466">
        <v>138373000</v>
      </c>
      <c r="H28" s="466">
        <v>142079000</v>
      </c>
      <c r="I28" s="477">
        <v>125174000</v>
      </c>
      <c r="J28" s="477">
        <v>127228000</v>
      </c>
      <c r="K28" s="477">
        <v>140767000</v>
      </c>
      <c r="L28" s="477">
        <v>119460000</v>
      </c>
      <c r="M28" s="501">
        <v>131743000</v>
      </c>
      <c r="N28" s="467">
        <f t="shared" si="8"/>
        <v>1221178596.99</v>
      </c>
      <c r="O28" s="457"/>
      <c r="P28" s="457"/>
      <c r="Q28" s="457"/>
      <c r="R28" s="471"/>
      <c r="S28" s="346"/>
      <c r="T28" s="124"/>
      <c r="U28" s="124"/>
      <c r="V28" s="124"/>
      <c r="W28" s="124"/>
      <c r="X28" s="124"/>
      <c r="Y28" s="124"/>
      <c r="Z28" s="294"/>
      <c r="AA28" s="294"/>
    </row>
    <row r="29" spans="1:37">
      <c r="A29" s="457"/>
      <c r="B29" s="125"/>
      <c r="C29" s="125" t="s">
        <v>135</v>
      </c>
      <c r="D29" s="466">
        <v>0</v>
      </c>
      <c r="E29" s="466">
        <v>0</v>
      </c>
      <c r="F29" s="466">
        <v>0</v>
      </c>
      <c r="G29" s="466">
        <v>0</v>
      </c>
      <c r="H29" s="466">
        <v>0</v>
      </c>
      <c r="I29" s="477">
        <v>0</v>
      </c>
      <c r="J29" s="477">
        <v>0</v>
      </c>
      <c r="K29" s="477">
        <v>0</v>
      </c>
      <c r="L29" s="477">
        <v>0</v>
      </c>
      <c r="M29" s="501">
        <v>11623000</v>
      </c>
      <c r="N29" s="467">
        <f t="shared" si="8"/>
        <v>11623000</v>
      </c>
      <c r="O29" s="457"/>
      <c r="P29" s="457"/>
      <c r="Q29" s="457"/>
      <c r="R29" s="471"/>
      <c r="S29" s="344"/>
      <c r="T29" s="124"/>
      <c r="U29" s="124"/>
      <c r="V29" s="124"/>
      <c r="W29" s="124"/>
      <c r="X29" s="124"/>
      <c r="Y29" s="124"/>
      <c r="Z29" s="294"/>
      <c r="AA29" s="294"/>
    </row>
    <row r="30" spans="1:37">
      <c r="A30" s="457"/>
      <c r="B30" s="125"/>
      <c r="C30" s="125" t="s">
        <v>136</v>
      </c>
      <c r="D30" s="466">
        <v>81636000</v>
      </c>
      <c r="E30" s="466">
        <v>65312005.000000007</v>
      </c>
      <c r="F30" s="466">
        <v>65716108.000000007</v>
      </c>
      <c r="G30" s="466">
        <v>77100000</v>
      </c>
      <c r="H30" s="466">
        <v>78781000</v>
      </c>
      <c r="I30" s="477">
        <v>78428000</v>
      </c>
      <c r="J30" s="477">
        <v>80902000</v>
      </c>
      <c r="K30" s="477">
        <v>82038000</v>
      </c>
      <c r="L30" s="477">
        <v>93940000</v>
      </c>
      <c r="M30" s="501">
        <v>90434000</v>
      </c>
      <c r="N30" s="467">
        <f t="shared" si="8"/>
        <v>794287113</v>
      </c>
      <c r="O30" s="457"/>
      <c r="P30" s="457"/>
      <c r="Q30" s="457"/>
      <c r="R30" s="471"/>
      <c r="S30" s="346"/>
      <c r="T30" s="124"/>
      <c r="U30" s="124"/>
      <c r="V30" s="124"/>
      <c r="W30" s="124"/>
      <c r="X30" s="124"/>
      <c r="Y30" s="124"/>
      <c r="Z30" s="294"/>
      <c r="AA30" s="294"/>
    </row>
    <row r="31" spans="1:37">
      <c r="A31" s="457"/>
      <c r="B31" s="125"/>
      <c r="C31" s="125" t="s">
        <v>155</v>
      </c>
      <c r="D31" s="466">
        <v>0</v>
      </c>
      <c r="E31" s="466">
        <v>0</v>
      </c>
      <c r="F31" s="466">
        <v>0</v>
      </c>
      <c r="G31" s="466">
        <v>0</v>
      </c>
      <c r="H31" s="466">
        <v>0</v>
      </c>
      <c r="I31" s="477">
        <v>0</v>
      </c>
      <c r="J31" s="477">
        <v>-40000000</v>
      </c>
      <c r="K31" s="477">
        <v>-2100000</v>
      </c>
      <c r="L31" s="477">
        <v>-7548000</v>
      </c>
      <c r="M31" s="501">
        <v>0</v>
      </c>
      <c r="N31" s="467">
        <f t="shared" si="8"/>
        <v>-49648000</v>
      </c>
      <c r="O31" s="457"/>
      <c r="P31" s="457"/>
      <c r="Q31" s="457"/>
      <c r="R31" s="471"/>
      <c r="S31" s="346"/>
      <c r="T31" s="124"/>
      <c r="U31" s="124"/>
      <c r="V31" s="124"/>
      <c r="W31" s="124"/>
      <c r="X31" s="124"/>
      <c r="Y31" s="124"/>
      <c r="Z31" s="294"/>
      <c r="AA31" s="294"/>
    </row>
    <row r="32" spans="1:37">
      <c r="B32" s="122"/>
      <c r="C32" s="122" t="s">
        <v>156</v>
      </c>
      <c r="D32" s="334">
        <v>198535000</v>
      </c>
      <c r="E32" s="334">
        <v>189702000</v>
      </c>
      <c r="F32" s="334">
        <v>201536000</v>
      </c>
      <c r="G32" s="334">
        <v>198604000</v>
      </c>
      <c r="H32" s="334">
        <v>218124000</v>
      </c>
      <c r="I32" s="480">
        <v>192141000</v>
      </c>
      <c r="J32" s="480">
        <v>202465000</v>
      </c>
      <c r="K32" s="480">
        <v>234327000</v>
      </c>
      <c r="L32" s="480">
        <v>273164000</v>
      </c>
      <c r="M32" s="501">
        <v>292442000</v>
      </c>
      <c r="N32" s="467">
        <f t="shared" si="8"/>
        <v>2201040000</v>
      </c>
      <c r="P32" s="457"/>
      <c r="R32" s="344"/>
      <c r="S32" s="346"/>
      <c r="Z32" s="294"/>
      <c r="AA32" s="294"/>
    </row>
    <row r="33" spans="1:32">
      <c r="B33" s="122"/>
      <c r="C33" s="343" t="s">
        <v>63</v>
      </c>
      <c r="D33" s="334">
        <v>176427479.99999997</v>
      </c>
      <c r="E33" s="334">
        <v>153864989.28</v>
      </c>
      <c r="F33" s="334">
        <v>171824310.96000004</v>
      </c>
      <c r="G33" s="334">
        <v>158490887</v>
      </c>
      <c r="H33" s="334">
        <v>177041618</v>
      </c>
      <c r="I33" s="480">
        <v>143923000</v>
      </c>
      <c r="J33" s="480">
        <v>159812000</v>
      </c>
      <c r="K33" s="480">
        <v>141047000</v>
      </c>
      <c r="L33" s="480">
        <v>148208000</v>
      </c>
      <c r="M33" s="501">
        <v>141743000</v>
      </c>
      <c r="N33" s="467">
        <f t="shared" si="8"/>
        <v>1572382285.24</v>
      </c>
      <c r="P33" s="457"/>
      <c r="R33" s="344"/>
      <c r="S33" s="346"/>
      <c r="Z33" s="294"/>
      <c r="AA33" s="294"/>
    </row>
    <row r="34" spans="1:32">
      <c r="B34" s="122"/>
      <c r="C34" s="125" t="s">
        <v>121</v>
      </c>
      <c r="D34" s="459">
        <v>-2000000</v>
      </c>
      <c r="E34" s="459">
        <v>0</v>
      </c>
      <c r="F34" s="459">
        <v>0</v>
      </c>
      <c r="G34" s="459">
        <v>0</v>
      </c>
      <c r="H34" s="459">
        <v>0</v>
      </c>
      <c r="I34" s="478">
        <v>0</v>
      </c>
      <c r="J34" s="478">
        <v>0</v>
      </c>
      <c r="K34" s="478">
        <v>0</v>
      </c>
      <c r="L34" s="478">
        <v>0</v>
      </c>
      <c r="M34" s="502">
        <v>0</v>
      </c>
      <c r="N34" s="467">
        <f t="shared" si="8"/>
        <v>-2000000</v>
      </c>
      <c r="O34" s="457"/>
      <c r="P34" s="457"/>
      <c r="R34" s="342"/>
      <c r="Z34" s="294"/>
      <c r="AA34" s="294"/>
    </row>
    <row r="35" spans="1:32">
      <c r="B35" s="122" t="s">
        <v>137</v>
      </c>
      <c r="D35" s="334">
        <v>736695480</v>
      </c>
      <c r="E35" s="334">
        <v>780525513.64999998</v>
      </c>
      <c r="F35" s="334">
        <v>831214674.21000004</v>
      </c>
      <c r="G35" s="334">
        <v>881129887</v>
      </c>
      <c r="H35" s="334">
        <v>933249618</v>
      </c>
      <c r="I35" s="480">
        <v>876267000</v>
      </c>
      <c r="J35" s="480">
        <v>874415000</v>
      </c>
      <c r="K35" s="480">
        <v>968326000</v>
      </c>
      <c r="L35" s="480">
        <f>SUM(L25:L34)</f>
        <v>1027205000</v>
      </c>
      <c r="M35" s="480">
        <f>SUM(M25:M34)</f>
        <v>1049667000</v>
      </c>
      <c r="N35" s="335">
        <f>SUM(D35:K35)</f>
        <v>6881823172.8600006</v>
      </c>
      <c r="P35" s="570"/>
      <c r="R35" s="342"/>
      <c r="Z35" s="294"/>
      <c r="AA35" s="294"/>
    </row>
    <row r="36" spans="1:32">
      <c r="B36" s="122" t="s">
        <v>150</v>
      </c>
      <c r="C36" s="122"/>
      <c r="D36" s="332">
        <v>40343520</v>
      </c>
      <c r="E36" s="332">
        <v>62839486.350000024</v>
      </c>
      <c r="F36" s="332">
        <v>32610325.789999962</v>
      </c>
      <c r="G36" s="332">
        <v>55254113</v>
      </c>
      <c r="H36" s="332">
        <v>25155382</v>
      </c>
      <c r="I36" s="481">
        <v>127180000</v>
      </c>
      <c r="J36" s="481">
        <v>150481000</v>
      </c>
      <c r="K36" s="481">
        <v>113490000</v>
      </c>
      <c r="L36" s="481">
        <f>L23-L35</f>
        <v>18183000</v>
      </c>
      <c r="M36" s="481">
        <v>28410</v>
      </c>
      <c r="N36" s="333">
        <f>SUM(D36:K36)</f>
        <v>607353827.13999999</v>
      </c>
      <c r="P36" s="457"/>
      <c r="R36" s="342"/>
      <c r="Z36" s="294"/>
      <c r="AA36" s="294"/>
      <c r="AB36" s="294"/>
      <c r="AC36" s="289"/>
      <c r="AD36" s="289"/>
      <c r="AE36" s="289"/>
      <c r="AF36" s="294"/>
    </row>
    <row r="37" spans="1:32">
      <c r="B37" s="121"/>
      <c r="C37" s="121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R37" s="428"/>
      <c r="Z37" s="294"/>
      <c r="AA37" s="294"/>
      <c r="AB37" s="294"/>
      <c r="AC37" s="289"/>
      <c r="AD37" s="289"/>
      <c r="AE37" s="289"/>
      <c r="AF37" s="294"/>
    </row>
    <row r="38" spans="1:32">
      <c r="B38" s="120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6"/>
      <c r="O38" s="286"/>
      <c r="P38" s="286"/>
      <c r="Q38" s="286"/>
      <c r="R38" s="285"/>
      <c r="Z38" s="294"/>
      <c r="AA38" s="294"/>
      <c r="AB38" s="294"/>
      <c r="AC38" s="289"/>
      <c r="AD38" s="289"/>
      <c r="AE38" s="289"/>
      <c r="AF38" s="294"/>
    </row>
    <row r="39" spans="1:32">
      <c r="B39" s="287"/>
      <c r="C39" s="427" t="s">
        <v>268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285"/>
      <c r="Z39" s="294"/>
      <c r="AA39" s="294"/>
      <c r="AB39" s="294"/>
      <c r="AC39" s="289"/>
      <c r="AD39" s="289"/>
      <c r="AE39" s="289"/>
      <c r="AF39" s="294"/>
    </row>
    <row r="40" spans="1:32">
      <c r="A40" s="285"/>
      <c r="B40" s="287"/>
      <c r="C40" s="121" t="s">
        <v>270</v>
      </c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5"/>
      <c r="Z40" s="294"/>
      <c r="AA40" s="294"/>
      <c r="AB40" s="294"/>
      <c r="AC40" s="294"/>
      <c r="AD40" s="294"/>
      <c r="AE40" s="294"/>
      <c r="AF40" s="294"/>
    </row>
    <row r="41" spans="1:32" ht="15.75">
      <c r="A41" s="285"/>
      <c r="B41" s="287"/>
      <c r="C41" s="473" t="s">
        <v>324</v>
      </c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5"/>
      <c r="Z41" s="294"/>
      <c r="AA41" s="294"/>
      <c r="AB41" s="294"/>
      <c r="AC41" s="294"/>
      <c r="AD41" s="294"/>
      <c r="AE41" s="294"/>
      <c r="AF41" s="294"/>
    </row>
    <row r="42" spans="1:32">
      <c r="A42" s="285"/>
      <c r="B42" s="287"/>
      <c r="C42" s="568" t="s">
        <v>303</v>
      </c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5"/>
      <c r="Z42" s="294"/>
      <c r="AA42" s="294"/>
      <c r="AB42" s="294"/>
      <c r="AC42" s="294"/>
      <c r="AD42" s="294"/>
      <c r="AE42" s="294"/>
      <c r="AF42" s="294"/>
    </row>
    <row r="43" spans="1:32">
      <c r="A43" s="285"/>
      <c r="B43" s="287"/>
      <c r="C43" s="287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5"/>
      <c r="Z43" s="294"/>
      <c r="AA43" s="294"/>
      <c r="AB43" s="294"/>
      <c r="AC43" s="294"/>
      <c r="AD43" s="294"/>
      <c r="AE43" s="294"/>
      <c r="AF43" s="294"/>
    </row>
    <row r="44" spans="1:32">
      <c r="A44" s="285"/>
      <c r="B44" s="287"/>
      <c r="C44" s="287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5"/>
    </row>
    <row r="45" spans="1:32">
      <c r="A45" s="285"/>
      <c r="B45" s="287"/>
      <c r="C45" s="287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5"/>
    </row>
    <row r="46" spans="1:32">
      <c r="A46" s="285"/>
      <c r="B46" s="287"/>
      <c r="C46" s="287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5"/>
    </row>
    <row r="47" spans="1:32">
      <c r="A47" s="285"/>
      <c r="B47" s="287"/>
      <c r="C47" s="287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5"/>
    </row>
    <row r="48" spans="1:32">
      <c r="A48" s="285"/>
      <c r="B48" s="287"/>
      <c r="C48" s="287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5"/>
    </row>
    <row r="49" spans="1:18">
      <c r="A49" s="285"/>
      <c r="B49" s="287"/>
      <c r="C49" s="287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5"/>
    </row>
    <row r="50" spans="1:18">
      <c r="A50" s="285"/>
      <c r="B50" s="287"/>
      <c r="C50" s="287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5"/>
    </row>
    <row r="51" spans="1:18">
      <c r="A51" s="285"/>
      <c r="B51" s="287"/>
      <c r="C51" s="287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5"/>
    </row>
    <row r="52" spans="1:18">
      <c r="A52" s="285"/>
      <c r="B52" s="287"/>
      <c r="C52" s="285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5"/>
    </row>
    <row r="53" spans="1:18">
      <c r="A53" s="285"/>
      <c r="B53" s="287"/>
      <c r="C53" s="287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5"/>
    </row>
    <row r="54" spans="1:18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</row>
    <row r="55" spans="1:18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</row>
    <row r="56" spans="1:18">
      <c r="A56" s="285"/>
      <c r="B56" s="285"/>
      <c r="C56" s="285"/>
      <c r="D56" s="688"/>
      <c r="E56" s="688"/>
      <c r="F56" s="688"/>
      <c r="G56" s="285"/>
      <c r="H56" s="688"/>
      <c r="I56" s="688"/>
      <c r="J56" s="688"/>
      <c r="K56" s="688"/>
      <c r="L56" s="688"/>
      <c r="M56" s="688"/>
      <c r="N56" s="688"/>
      <c r="O56" s="688"/>
      <c r="P56" s="285"/>
      <c r="Q56" s="285"/>
      <c r="R56" s="285"/>
    </row>
    <row r="57" spans="1:18">
      <c r="A57" s="285"/>
      <c r="B57" s="120"/>
      <c r="C57" s="285"/>
      <c r="D57" s="286"/>
      <c r="E57" s="286"/>
      <c r="F57" s="286"/>
      <c r="G57" s="285"/>
      <c r="H57" s="286"/>
      <c r="I57" s="325"/>
      <c r="J57" s="325"/>
      <c r="K57" s="325"/>
      <c r="L57" s="566"/>
      <c r="M57" s="569"/>
      <c r="N57" s="286"/>
      <c r="O57" s="286"/>
      <c r="P57" s="285"/>
      <c r="Q57" s="285"/>
      <c r="R57" s="285"/>
    </row>
    <row r="58" spans="1:18">
      <c r="A58" s="285"/>
      <c r="B58" s="287"/>
      <c r="C58" s="287"/>
      <c r="D58" s="285"/>
      <c r="E58" s="285"/>
      <c r="F58" s="285"/>
      <c r="G58" s="285"/>
      <c r="H58" s="121"/>
      <c r="I58" s="121"/>
      <c r="J58" s="121"/>
      <c r="K58" s="121"/>
      <c r="L58" s="121"/>
      <c r="M58" s="121"/>
      <c r="N58" s="121"/>
      <c r="O58" s="121"/>
      <c r="P58" s="285"/>
      <c r="Q58" s="285"/>
      <c r="R58" s="285"/>
    </row>
    <row r="59" spans="1:18">
      <c r="A59" s="285"/>
      <c r="B59" s="287"/>
      <c r="C59" s="287"/>
      <c r="D59" s="288"/>
      <c r="E59" s="288"/>
      <c r="F59" s="288"/>
      <c r="G59" s="285"/>
      <c r="H59" s="288"/>
      <c r="I59" s="288"/>
      <c r="J59" s="288"/>
      <c r="K59" s="288"/>
      <c r="L59" s="288"/>
      <c r="M59" s="288"/>
      <c r="N59" s="288"/>
      <c r="O59" s="288"/>
      <c r="P59" s="285"/>
      <c r="Q59" s="285"/>
      <c r="R59" s="285"/>
    </row>
    <row r="60" spans="1:18">
      <c r="A60" s="285"/>
      <c r="B60" s="287"/>
      <c r="C60" s="287"/>
      <c r="D60" s="288"/>
      <c r="E60" s="288"/>
      <c r="F60" s="288"/>
      <c r="G60" s="285"/>
      <c r="H60" s="288"/>
      <c r="I60" s="288"/>
      <c r="J60" s="288"/>
      <c r="K60" s="288"/>
      <c r="L60" s="288"/>
      <c r="M60" s="288"/>
      <c r="N60" s="288"/>
      <c r="O60" s="288"/>
      <c r="P60" s="285"/>
      <c r="Q60" s="285"/>
      <c r="R60" s="285"/>
    </row>
    <row r="61" spans="1:18">
      <c r="A61" s="285"/>
      <c r="B61" s="287"/>
      <c r="C61" s="287"/>
      <c r="D61" s="288"/>
      <c r="E61" s="288"/>
      <c r="F61" s="288"/>
      <c r="G61" s="285"/>
      <c r="H61" s="288"/>
      <c r="I61" s="288"/>
      <c r="J61" s="288"/>
      <c r="K61" s="288"/>
      <c r="L61" s="288"/>
      <c r="M61" s="288"/>
      <c r="N61" s="288"/>
      <c r="O61" s="288"/>
      <c r="P61" s="285"/>
      <c r="Q61" s="285"/>
      <c r="R61" s="285"/>
    </row>
    <row r="62" spans="1:18">
      <c r="A62" s="285"/>
      <c r="B62" s="287"/>
      <c r="C62" s="287"/>
      <c r="D62" s="288"/>
      <c r="E62" s="288"/>
      <c r="F62" s="288"/>
      <c r="G62" s="285"/>
      <c r="H62" s="288"/>
      <c r="I62" s="288"/>
      <c r="J62" s="288"/>
      <c r="K62" s="288"/>
      <c r="L62" s="288"/>
      <c r="M62" s="288"/>
      <c r="N62" s="288"/>
      <c r="O62" s="288"/>
      <c r="P62" s="285"/>
      <c r="Q62" s="285"/>
      <c r="R62" s="285"/>
    </row>
    <row r="63" spans="1:18">
      <c r="A63" s="285"/>
      <c r="B63" s="287"/>
      <c r="C63" s="287"/>
      <c r="D63" s="288"/>
      <c r="E63" s="288"/>
      <c r="F63" s="288"/>
      <c r="G63" s="285"/>
      <c r="H63" s="288"/>
      <c r="I63" s="288"/>
      <c r="J63" s="288"/>
      <c r="K63" s="288"/>
      <c r="L63" s="288"/>
      <c r="M63" s="288"/>
      <c r="N63" s="288"/>
      <c r="O63" s="288"/>
      <c r="P63" s="285"/>
      <c r="Q63" s="285"/>
      <c r="R63" s="285"/>
    </row>
    <row r="64" spans="1:18">
      <c r="A64" s="285"/>
      <c r="B64" s="287"/>
      <c r="C64" s="287"/>
      <c r="D64" s="288"/>
      <c r="E64" s="288"/>
      <c r="F64" s="288"/>
      <c r="G64" s="285"/>
      <c r="H64" s="288"/>
      <c r="I64" s="288"/>
      <c r="J64" s="288"/>
      <c r="K64" s="288"/>
      <c r="L64" s="288"/>
      <c r="M64" s="288"/>
      <c r="N64" s="288"/>
      <c r="O64" s="288"/>
      <c r="P64" s="285"/>
      <c r="Q64" s="285"/>
      <c r="R64" s="285"/>
    </row>
    <row r="65" spans="1:18">
      <c r="A65" s="285"/>
      <c r="B65" s="287"/>
      <c r="C65" s="287"/>
      <c r="D65" s="288"/>
      <c r="E65" s="288"/>
      <c r="F65" s="288"/>
      <c r="G65" s="285"/>
      <c r="H65" s="288"/>
      <c r="I65" s="288"/>
      <c r="J65" s="288"/>
      <c r="K65" s="288"/>
      <c r="L65" s="288"/>
      <c r="M65" s="288"/>
      <c r="N65" s="288"/>
      <c r="O65" s="288"/>
      <c r="P65" s="285"/>
      <c r="Q65" s="285"/>
      <c r="R65" s="285"/>
    </row>
    <row r="66" spans="1:18">
      <c r="A66" s="285"/>
      <c r="B66" s="287"/>
      <c r="C66" s="287"/>
      <c r="D66" s="288"/>
      <c r="E66" s="288"/>
      <c r="F66" s="288"/>
      <c r="G66" s="285"/>
      <c r="H66" s="288"/>
      <c r="I66" s="288"/>
      <c r="J66" s="288"/>
      <c r="K66" s="288"/>
      <c r="L66" s="288"/>
      <c r="M66" s="288"/>
      <c r="N66" s="288"/>
      <c r="O66" s="288"/>
      <c r="P66" s="285"/>
      <c r="Q66" s="285"/>
      <c r="R66" s="285"/>
    </row>
    <row r="67" spans="1:18">
      <c r="A67" s="285"/>
      <c r="B67" s="287"/>
      <c r="C67" s="287"/>
      <c r="D67" s="288"/>
      <c r="E67" s="288"/>
      <c r="F67" s="288"/>
      <c r="G67" s="285"/>
      <c r="H67" s="288"/>
      <c r="I67" s="288"/>
      <c r="J67" s="288"/>
      <c r="K67" s="288"/>
      <c r="L67" s="288"/>
      <c r="M67" s="288"/>
      <c r="N67" s="288"/>
      <c r="O67" s="288"/>
      <c r="P67" s="285"/>
      <c r="Q67" s="285"/>
      <c r="R67" s="285"/>
    </row>
    <row r="68" spans="1:18">
      <c r="A68" s="285"/>
      <c r="B68" s="287"/>
      <c r="C68" s="287"/>
      <c r="D68" s="288"/>
      <c r="E68" s="288"/>
      <c r="F68" s="288"/>
      <c r="G68" s="285"/>
      <c r="H68" s="288"/>
      <c r="I68" s="288"/>
      <c r="J68" s="288"/>
      <c r="K68" s="288"/>
      <c r="L68" s="288"/>
      <c r="M68" s="288"/>
      <c r="N68" s="288"/>
      <c r="O68" s="288"/>
      <c r="P68" s="285"/>
      <c r="Q68" s="285"/>
      <c r="R68" s="285"/>
    </row>
    <row r="69" spans="1:18">
      <c r="A69" s="285"/>
      <c r="B69" s="287"/>
      <c r="C69" s="287"/>
      <c r="D69" s="288"/>
      <c r="E69" s="288"/>
      <c r="F69" s="288"/>
      <c r="G69" s="285"/>
      <c r="H69" s="288"/>
      <c r="I69" s="288"/>
      <c r="J69" s="288"/>
      <c r="K69" s="288"/>
      <c r="L69" s="288"/>
      <c r="M69" s="288"/>
      <c r="N69" s="288"/>
      <c r="O69" s="288"/>
      <c r="P69" s="285"/>
      <c r="Q69" s="285"/>
      <c r="R69" s="285"/>
    </row>
    <row r="70" spans="1:18">
      <c r="A70" s="285"/>
      <c r="B70" s="287"/>
      <c r="C70" s="287"/>
      <c r="D70" s="288"/>
      <c r="E70" s="288"/>
      <c r="F70" s="288"/>
      <c r="G70" s="285"/>
      <c r="H70" s="288"/>
      <c r="I70" s="288"/>
      <c r="J70" s="288"/>
      <c r="K70" s="288"/>
      <c r="L70" s="288"/>
      <c r="M70" s="288"/>
      <c r="N70" s="288"/>
      <c r="O70" s="288"/>
      <c r="P70" s="285"/>
      <c r="Q70" s="285"/>
      <c r="R70" s="285"/>
    </row>
    <row r="71" spans="1:18">
      <c r="A71" s="285"/>
      <c r="B71" s="287"/>
      <c r="C71" s="285"/>
      <c r="D71" s="288"/>
      <c r="E71" s="288"/>
      <c r="F71" s="288"/>
      <c r="G71" s="285"/>
      <c r="H71" s="288"/>
      <c r="I71" s="288"/>
      <c r="J71" s="288"/>
      <c r="K71" s="288"/>
      <c r="L71" s="288"/>
      <c r="M71" s="288"/>
      <c r="N71" s="288"/>
      <c r="O71" s="288"/>
      <c r="P71" s="285"/>
      <c r="Q71" s="285"/>
      <c r="R71" s="285"/>
    </row>
    <row r="72" spans="1:18">
      <c r="A72" s="285"/>
      <c r="B72" s="287"/>
      <c r="C72" s="287"/>
      <c r="D72" s="288"/>
      <c r="E72" s="288"/>
      <c r="F72" s="288"/>
      <c r="G72" s="285"/>
      <c r="H72" s="288"/>
      <c r="I72" s="288"/>
      <c r="J72" s="288"/>
      <c r="K72" s="288"/>
      <c r="L72" s="288"/>
      <c r="M72" s="288"/>
      <c r="N72" s="288"/>
      <c r="O72" s="288"/>
      <c r="P72" s="285"/>
      <c r="Q72" s="285"/>
      <c r="R72" s="285"/>
    </row>
    <row r="73" spans="1:18">
      <c r="A73" s="285"/>
      <c r="B73" s="285"/>
      <c r="C73" s="287"/>
      <c r="D73" s="288"/>
      <c r="E73" s="288"/>
      <c r="F73" s="288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</row>
    <row r="74" spans="1:18">
      <c r="A74" s="285"/>
    </row>
    <row r="75" spans="1:18">
      <c r="A75" s="285"/>
    </row>
  </sheetData>
  <mergeCells count="3">
    <mergeCell ref="D56:F56"/>
    <mergeCell ref="H56:O56"/>
    <mergeCell ref="AG4:AH6"/>
  </mergeCells>
  <pageMargins left="0.7" right="0.7" top="0.75" bottom="0.75" header="0.3" footer="0.3"/>
  <pageSetup paperSize="3" scale="5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67"/>
  <sheetViews>
    <sheetView showGridLines="0" topLeftCell="C1" workbookViewId="0">
      <selection activeCell="R9" sqref="R9"/>
    </sheetView>
  </sheetViews>
  <sheetFormatPr defaultRowHeight="15"/>
  <cols>
    <col min="1" max="1" width="15.42578125" style="579" customWidth="1"/>
    <col min="2" max="2" width="15.85546875" style="579" bestFit="1" customWidth="1"/>
    <col min="3" max="3" width="9.7109375" style="579" customWidth="1"/>
    <col min="4" max="4" width="9.5703125" style="579" customWidth="1"/>
    <col min="5" max="6" width="10.42578125" style="579" customWidth="1"/>
    <col min="7" max="8" width="13.7109375" style="579" customWidth="1"/>
    <col min="9" max="11" width="11.28515625" style="579" customWidth="1"/>
    <col min="12" max="13" width="9.140625" style="579"/>
    <col min="14" max="14" width="8.7109375" style="579" customWidth="1"/>
    <col min="15" max="15" width="10.42578125" style="579" customWidth="1"/>
    <col min="16" max="18" width="11.28515625" style="579" customWidth="1"/>
    <col min="19" max="19" width="9.140625" style="579"/>
    <col min="20" max="20" width="13.42578125" style="580" customWidth="1"/>
    <col min="21" max="23" width="11.28515625" style="579" customWidth="1"/>
    <col min="24" max="16384" width="9.140625" style="579"/>
  </cols>
  <sheetData>
    <row r="1" spans="1:23" ht="8.25" customHeight="1"/>
    <row r="2" spans="1:23" ht="5.85" customHeight="1"/>
    <row r="3" spans="1:23" ht="18" customHeight="1">
      <c r="B3" s="701"/>
      <c r="C3" s="697"/>
      <c r="D3" s="697"/>
      <c r="E3" s="697"/>
      <c r="F3" s="697"/>
      <c r="G3" s="697"/>
    </row>
    <row r="4" spans="1:23" ht="14.45" customHeight="1">
      <c r="B4" s="702"/>
      <c r="C4" s="697"/>
      <c r="D4" s="697"/>
      <c r="E4" s="697"/>
      <c r="F4" s="697"/>
      <c r="G4" s="697"/>
      <c r="I4" s="594">
        <f>SUM(I11:I65)</f>
        <v>11146.493125190136</v>
      </c>
      <c r="J4" s="594">
        <f t="shared" ref="J4:K4" si="0">SUM(J11:J65)</f>
        <v>26778.044833253705</v>
      </c>
      <c r="K4" s="594">
        <f t="shared" si="0"/>
        <v>45440.121003397267</v>
      </c>
      <c r="P4" s="594" t="e">
        <f ca="1">SUM(P11:P65)</f>
        <v>#NAME?</v>
      </c>
      <c r="Q4" s="594" t="e">
        <f t="shared" ref="Q4:R4" ca="1" si="1">SUM(Q11:Q65)</f>
        <v>#NAME?</v>
      </c>
      <c r="R4" s="594" t="e">
        <f t="shared" ca="1" si="1"/>
        <v>#NAME?</v>
      </c>
    </row>
    <row r="5" spans="1:23" ht="12.95" customHeight="1">
      <c r="B5" s="703"/>
      <c r="C5" s="697"/>
      <c r="D5" s="697"/>
      <c r="E5" s="697"/>
      <c r="F5" s="697"/>
      <c r="G5" s="697"/>
    </row>
    <row r="6" spans="1:23">
      <c r="B6" s="704"/>
      <c r="C6" s="697"/>
      <c r="D6" s="697"/>
      <c r="E6" s="697"/>
      <c r="F6" s="697"/>
      <c r="G6" s="697"/>
      <c r="I6" s="695"/>
      <c r="J6" s="695"/>
      <c r="K6" s="695"/>
      <c r="P6" s="699"/>
      <c r="Q6" s="695"/>
      <c r="R6" s="695"/>
      <c r="U6" s="695"/>
      <c r="V6" s="695"/>
      <c r="W6" s="695"/>
    </row>
    <row r="7" spans="1:23" ht="18" customHeight="1">
      <c r="B7" s="696"/>
      <c r="C7" s="697"/>
      <c r="D7" s="697"/>
      <c r="E7" s="697"/>
      <c r="F7" s="697"/>
      <c r="G7" s="697"/>
      <c r="I7" s="698" t="s">
        <v>331</v>
      </c>
      <c r="J7" s="698"/>
      <c r="K7" s="698"/>
      <c r="P7" s="698" t="s">
        <v>332</v>
      </c>
      <c r="Q7" s="698"/>
      <c r="R7" s="698"/>
      <c r="U7" s="698" t="s">
        <v>333</v>
      </c>
      <c r="V7" s="698"/>
      <c r="W7" s="698"/>
    </row>
    <row r="8" spans="1:23" ht="18" customHeight="1">
      <c r="B8" s="700"/>
      <c r="C8" s="697"/>
      <c r="D8" s="697"/>
      <c r="E8" s="697"/>
      <c r="F8" s="697"/>
      <c r="G8" s="697"/>
      <c r="I8" s="581">
        <v>1.38</v>
      </c>
      <c r="J8" s="581">
        <v>1.6</v>
      </c>
      <c r="K8" s="581">
        <v>1.64</v>
      </c>
      <c r="O8" s="580" t="s">
        <v>334</v>
      </c>
      <c r="P8" s="581" t="e">
        <f ca="1">I8*HLOOKUP(P9,'Bond Rate'!$AP$8:$AR$10,3,FALSE)</f>
        <v>#NAME?</v>
      </c>
      <c r="Q8" s="581" t="e">
        <f ca="1">J8*HLOOKUP(Q9,'Bond Rate'!$AP$8:$AR$10,3,FALSE)</f>
        <v>#NAME?</v>
      </c>
      <c r="R8" s="581" t="e">
        <f ca="1">K8*HLOOKUP(R9,'Bond Rate'!$AP$8:$AR$10,3,FALSE)</f>
        <v>#NAME?</v>
      </c>
      <c r="U8" s="581"/>
      <c r="V8" s="581"/>
      <c r="W8" s="581"/>
    </row>
    <row r="9" spans="1:23" ht="15.2" customHeight="1">
      <c r="I9" s="582" t="s">
        <v>335</v>
      </c>
      <c r="J9" s="582" t="s">
        <v>336</v>
      </c>
      <c r="K9" s="582" t="s">
        <v>320</v>
      </c>
      <c r="P9" s="582">
        <v>2019</v>
      </c>
      <c r="Q9" s="582">
        <v>2020</v>
      </c>
      <c r="R9" s="582">
        <v>2021</v>
      </c>
      <c r="U9" s="582">
        <v>2019</v>
      </c>
      <c r="V9" s="582">
        <v>2020</v>
      </c>
      <c r="W9" s="582">
        <v>2021</v>
      </c>
    </row>
    <row r="10" spans="1:23" ht="23.25">
      <c r="A10" s="583" t="s">
        <v>337</v>
      </c>
      <c r="B10" s="584" t="s">
        <v>338</v>
      </c>
      <c r="C10" s="584" t="s">
        <v>339</v>
      </c>
      <c r="D10" s="584" t="s">
        <v>340</v>
      </c>
      <c r="E10" s="584" t="s">
        <v>341</v>
      </c>
      <c r="F10" s="584" t="s">
        <v>342</v>
      </c>
      <c r="G10" s="584" t="s">
        <v>343</v>
      </c>
      <c r="H10" s="585" t="s">
        <v>344</v>
      </c>
      <c r="I10" s="586">
        <v>43738</v>
      </c>
      <c r="J10" s="586">
        <v>44104</v>
      </c>
      <c r="K10" s="586">
        <v>44469</v>
      </c>
      <c r="M10" s="579" t="s">
        <v>345</v>
      </c>
      <c r="N10" s="579" t="s">
        <v>346</v>
      </c>
      <c r="O10" s="584" t="s">
        <v>347</v>
      </c>
      <c r="P10" s="586">
        <v>43738</v>
      </c>
      <c r="Q10" s="586">
        <v>44104</v>
      </c>
      <c r="R10" s="586">
        <v>44469</v>
      </c>
      <c r="U10" s="586"/>
      <c r="V10" s="586"/>
      <c r="W10" s="586"/>
    </row>
    <row r="11" spans="1:23">
      <c r="A11" s="579" t="s">
        <v>348</v>
      </c>
      <c r="B11" s="587" t="s">
        <v>349</v>
      </c>
      <c r="C11" s="588">
        <v>43343</v>
      </c>
      <c r="D11" s="588">
        <v>54116</v>
      </c>
      <c r="E11" s="589">
        <v>2.2050000000000001</v>
      </c>
      <c r="F11" s="587" t="s">
        <v>350</v>
      </c>
      <c r="G11" s="590">
        <v>21000</v>
      </c>
      <c r="H11" s="588">
        <f>D11</f>
        <v>54116</v>
      </c>
      <c r="I11" s="591">
        <v>289.79999999999995</v>
      </c>
      <c r="J11" s="591">
        <v>336</v>
      </c>
      <c r="K11" s="591">
        <v>344.4</v>
      </c>
      <c r="M11" s="579">
        <f t="shared" ref="M11:M43" si="2">MEDIAN(ROUND((H11-C11)/365,0),1,30)</f>
        <v>30</v>
      </c>
      <c r="N11" s="592">
        <f t="shared" ref="N11:N65" si="3">YEAR(C11)+IF(MONTH(C11)&gt;=10,1,0)</f>
        <v>2018</v>
      </c>
      <c r="O11" s="593">
        <f>VLOOKUP(M11,'Bond Rate'!$AN$10:$AR$39,IFERROR(MATCH(N11,'Bond Rate'!$AN$8:$AR$8,0),2),TRUE)*E11</f>
        <v>2.2050000000000001</v>
      </c>
      <c r="P11" s="591" t="e">
        <f ca="1">(MAX(0,MIN(P$10,$H11)-MAX($C11,P$10-365))/365)*$G11*IF($F11="Yes",P$8,$O11)/100</f>
        <v>#NAME?</v>
      </c>
      <c r="Q11" s="591" t="e">
        <f ca="1">(MAX(0,MIN(Q$10,$H11)-MAX($C11,Q$10-365))/365)*$G11*IF($F11="Yes",Q$8,$O11)/100</f>
        <v>#NAME?</v>
      </c>
      <c r="R11" s="591" t="e">
        <f ca="1">(MAX(0,MIN(R$10,$H11)-MAX($C11,R$10-365))/365)*$G11*IF($F11="Yes",R$8,$O11)/100</f>
        <v>#NAME?</v>
      </c>
      <c r="S11" s="594"/>
      <c r="T11" s="580" t="s">
        <v>351</v>
      </c>
      <c r="U11" s="591" t="e">
        <f ca="1">(SUM(P11:P65)-SUM(I11:I65))*50%</f>
        <v>#NAME?</v>
      </c>
      <c r="V11" s="591" t="e">
        <f t="shared" ref="V11:W11" ca="1" si="4">SUM(Q11:Q65)-SUM(J11:J65)</f>
        <v>#NAME?</v>
      </c>
      <c r="W11" s="591" t="e">
        <f t="shared" ca="1" si="4"/>
        <v>#NAME?</v>
      </c>
    </row>
    <row r="12" spans="1:23">
      <c r="A12" s="579" t="s">
        <v>348</v>
      </c>
      <c r="B12" s="587" t="s">
        <v>349</v>
      </c>
      <c r="C12" s="588">
        <v>43343</v>
      </c>
      <c r="D12" s="588">
        <v>54178</v>
      </c>
      <c r="E12" s="589">
        <v>2.2050000000000001</v>
      </c>
      <c r="F12" s="587" t="s">
        <v>350</v>
      </c>
      <c r="G12" s="590">
        <v>19000</v>
      </c>
      <c r="H12" s="588">
        <f t="shared" ref="H12:H43" si="5">D12</f>
        <v>54178</v>
      </c>
      <c r="I12" s="591">
        <f>(IF($C12&lt;=I$10,IF((I$10-$C12)/365&gt;1,1,(I$10-$C12)/365),0)*($G12*IF($F12="Yes",I$8,$E12)))/100</f>
        <v>262.2</v>
      </c>
      <c r="J12" s="591">
        <f>(IF($C12&lt;=J$10,IF((J$10-$C12)/365&gt;1,1,(J$10-$C12)/365),0)*($G12*IF($F12="Yes",J$8,$E12)))/100</f>
        <v>304</v>
      </c>
      <c r="K12" s="591">
        <f>(IF($C12&lt;=K$10,IF((K$10-$C12)/365&gt;1,1,(K$10-$C12)/365),0)*($G12*IF($F12="Yes",K$8,$E12)))/100</f>
        <v>311.59999999999997</v>
      </c>
      <c r="M12" s="579">
        <f t="shared" si="2"/>
        <v>30</v>
      </c>
      <c r="N12" s="592">
        <f t="shared" si="3"/>
        <v>2018</v>
      </c>
      <c r="O12" s="593">
        <f>VLOOKUP(M12,'Bond Rate'!$AN$10:$AR$39,IFERROR(MATCH(N12,'Bond Rate'!$AN$8:$AR$8,0),2),TRUE)*E12</f>
        <v>2.2050000000000001</v>
      </c>
      <c r="P12" s="591" t="e">
        <f t="shared" ref="P12:R43" ca="1" si="6">(MAX(0,MIN(P$10,$H12)-MAX($C12,P$10-365))/365)*$G12*IF($F12="Yes",P$8,$O12)/100</f>
        <v>#NAME?</v>
      </c>
      <c r="Q12" s="591" t="e">
        <f t="shared" ca="1" si="6"/>
        <v>#NAME?</v>
      </c>
      <c r="R12" s="591" t="e">
        <f t="shared" ca="1" si="6"/>
        <v>#NAME?</v>
      </c>
      <c r="S12" s="594"/>
      <c r="T12" s="611" t="s">
        <v>368</v>
      </c>
      <c r="U12" s="612">
        <f>'Risk Summary'!F28</f>
        <v>148210.39412459999</v>
      </c>
      <c r="V12" s="612">
        <f>'Risk Summary'!I28</f>
        <v>164608.11900000001</v>
      </c>
      <c r="W12" s="612">
        <f>'Risk Summary'!L28</f>
        <v>179044</v>
      </c>
    </row>
    <row r="13" spans="1:23">
      <c r="A13" s="579" t="s">
        <v>348</v>
      </c>
      <c r="B13" s="587" t="s">
        <v>349</v>
      </c>
      <c r="C13" s="588">
        <v>43343</v>
      </c>
      <c r="D13" s="588">
        <v>54209</v>
      </c>
      <c r="E13" s="589">
        <v>2.2050000000000001</v>
      </c>
      <c r="F13" s="587" t="s">
        <v>350</v>
      </c>
      <c r="G13" s="590">
        <v>12000</v>
      </c>
      <c r="H13" s="588">
        <f t="shared" si="5"/>
        <v>54209</v>
      </c>
      <c r="I13" s="591">
        <v>165.6</v>
      </c>
      <c r="J13" s="591">
        <v>192</v>
      </c>
      <c r="K13" s="591">
        <v>196.8</v>
      </c>
      <c r="M13" s="579">
        <f t="shared" si="2"/>
        <v>30</v>
      </c>
      <c r="N13" s="592">
        <f t="shared" si="3"/>
        <v>2018</v>
      </c>
      <c r="O13" s="593">
        <f>VLOOKUP(M13,'Bond Rate'!$AN$10:$AR$39,IFERROR(MATCH(N13,'Bond Rate'!$AN$8:$AR$8,0),2),TRUE)*E13</f>
        <v>2.2050000000000001</v>
      </c>
      <c r="P13" s="591" t="e">
        <f t="shared" ca="1" si="6"/>
        <v>#NAME?</v>
      </c>
      <c r="Q13" s="591" t="e">
        <f t="shared" ca="1" si="6"/>
        <v>#NAME?</v>
      </c>
      <c r="R13" s="591" t="e">
        <f t="shared" ca="1" si="6"/>
        <v>#NAME?</v>
      </c>
      <c r="S13" s="594"/>
      <c r="T13" s="614" t="s">
        <v>369</v>
      </c>
      <c r="U13" s="612" t="e">
        <f ca="1">_xll.RiskOutput(,"=Interest Expense",1)+U12+U11</f>
        <v>#NAME?</v>
      </c>
      <c r="V13" s="612" t="e">
        <f ca="1">_xll.RiskOutput(,"=Interest Expense",1)+V12+V11</f>
        <v>#NAME?</v>
      </c>
      <c r="W13" s="612" t="e">
        <f ca="1">_xll.RiskOutput(,"=Interest Expense",1)+W12+W11</f>
        <v>#NAME?</v>
      </c>
    </row>
    <row r="14" spans="1:23">
      <c r="A14" s="579" t="s">
        <v>348</v>
      </c>
      <c r="B14" s="587" t="s">
        <v>349</v>
      </c>
      <c r="C14" s="588">
        <v>43373</v>
      </c>
      <c r="D14" s="588">
        <v>52717</v>
      </c>
      <c r="E14" s="589">
        <v>2.3050000000000002</v>
      </c>
      <c r="F14" s="587" t="s">
        <v>350</v>
      </c>
      <c r="G14" s="590">
        <v>42000</v>
      </c>
      <c r="H14" s="588">
        <f t="shared" si="5"/>
        <v>52717</v>
      </c>
      <c r="I14" s="591">
        <v>579.59999999999991</v>
      </c>
      <c r="J14" s="591">
        <v>672</v>
      </c>
      <c r="K14" s="591">
        <v>688.8</v>
      </c>
      <c r="M14" s="579">
        <f t="shared" si="2"/>
        <v>26</v>
      </c>
      <c r="N14" s="592">
        <f t="shared" si="3"/>
        <v>2018</v>
      </c>
      <c r="O14" s="593">
        <f>VLOOKUP(M14,'Bond Rate'!$AN$10:$AR$39,IFERROR(MATCH(N14,'Bond Rate'!$AN$8:$AR$8,0),2),TRUE)*E14</f>
        <v>2.3050000000000002</v>
      </c>
      <c r="P14" s="591" t="e">
        <f t="shared" ca="1" si="6"/>
        <v>#NAME?</v>
      </c>
      <c r="Q14" s="591" t="e">
        <f t="shared" ca="1" si="6"/>
        <v>#NAME?</v>
      </c>
      <c r="R14" s="591" t="e">
        <f t="shared" ca="1" si="6"/>
        <v>#NAME?</v>
      </c>
      <c r="S14" s="594"/>
      <c r="U14" s="591"/>
      <c r="V14" s="591"/>
      <c r="W14" s="591"/>
    </row>
    <row r="15" spans="1:23">
      <c r="A15" s="579" t="s">
        <v>348</v>
      </c>
      <c r="B15" s="587" t="s">
        <v>349</v>
      </c>
      <c r="C15" s="588">
        <v>43373</v>
      </c>
      <c r="D15" s="588">
        <v>52931</v>
      </c>
      <c r="E15" s="589">
        <v>2.3050000000000002</v>
      </c>
      <c r="F15" s="587" t="s">
        <v>350</v>
      </c>
      <c r="G15" s="590">
        <v>63800</v>
      </c>
      <c r="H15" s="588">
        <f t="shared" si="5"/>
        <v>52931</v>
      </c>
      <c r="I15" s="591">
        <v>880.44</v>
      </c>
      <c r="J15" s="591">
        <v>1020.8</v>
      </c>
      <c r="K15" s="591">
        <v>1046.32</v>
      </c>
      <c r="M15" s="579">
        <f t="shared" si="2"/>
        <v>26</v>
      </c>
      <c r="N15" s="592">
        <f t="shared" si="3"/>
        <v>2018</v>
      </c>
      <c r="O15" s="593">
        <f>VLOOKUP(M15,'Bond Rate'!$AN$10:$AR$39,IFERROR(MATCH(N15,'Bond Rate'!$AN$8:$AR$8,0),2),TRUE)*E15</f>
        <v>2.3050000000000002</v>
      </c>
      <c r="P15" s="591" t="e">
        <f t="shared" ca="1" si="6"/>
        <v>#NAME?</v>
      </c>
      <c r="Q15" s="591" t="e">
        <f t="shared" ca="1" si="6"/>
        <v>#NAME?</v>
      </c>
      <c r="R15" s="591" t="e">
        <f t="shared" ca="1" si="6"/>
        <v>#NAME?</v>
      </c>
      <c r="S15" s="594"/>
      <c r="U15" s="591"/>
      <c r="V15" s="591"/>
      <c r="W15" s="591"/>
    </row>
    <row r="16" spans="1:23">
      <c r="A16" s="579" t="s">
        <v>348</v>
      </c>
      <c r="B16" s="587" t="s">
        <v>349</v>
      </c>
      <c r="C16" s="588">
        <v>43373</v>
      </c>
      <c r="D16" s="588">
        <v>53266</v>
      </c>
      <c r="E16" s="589">
        <v>2.3050000000000002</v>
      </c>
      <c r="F16" s="587" t="s">
        <v>350</v>
      </c>
      <c r="G16" s="590">
        <v>4000</v>
      </c>
      <c r="H16" s="588">
        <f t="shared" si="5"/>
        <v>53266</v>
      </c>
      <c r="I16" s="591">
        <v>55.2</v>
      </c>
      <c r="J16" s="591">
        <v>64</v>
      </c>
      <c r="K16" s="591">
        <v>65.599999999999994</v>
      </c>
      <c r="M16" s="579">
        <f t="shared" si="2"/>
        <v>27</v>
      </c>
      <c r="N16" s="592">
        <f t="shared" si="3"/>
        <v>2018</v>
      </c>
      <c r="O16" s="593">
        <f>VLOOKUP(M16,'Bond Rate'!$AN$10:$AR$39,IFERROR(MATCH(N16,'Bond Rate'!$AN$8:$AR$8,0),2),TRUE)*E16</f>
        <v>2.3050000000000002</v>
      </c>
      <c r="P16" s="591" t="e">
        <f t="shared" ca="1" si="6"/>
        <v>#NAME?</v>
      </c>
      <c r="Q16" s="591" t="e">
        <f t="shared" ca="1" si="6"/>
        <v>#NAME?</v>
      </c>
      <c r="R16" s="591" t="e">
        <f t="shared" ca="1" si="6"/>
        <v>#NAME?</v>
      </c>
      <c r="S16" s="594"/>
      <c r="U16" s="591"/>
      <c r="V16" s="591"/>
      <c r="W16" s="591"/>
    </row>
    <row r="17" spans="1:23">
      <c r="A17" s="579" t="s">
        <v>348</v>
      </c>
      <c r="B17" s="587" t="s">
        <v>349</v>
      </c>
      <c r="C17" s="588">
        <v>43373</v>
      </c>
      <c r="D17" s="588">
        <v>53508</v>
      </c>
      <c r="E17" s="589">
        <v>2.3050000000000002</v>
      </c>
      <c r="F17" s="587" t="s">
        <v>350</v>
      </c>
      <c r="G17" s="590">
        <v>24000</v>
      </c>
      <c r="H17" s="588">
        <f t="shared" si="5"/>
        <v>53508</v>
      </c>
      <c r="I17" s="591">
        <v>331.2</v>
      </c>
      <c r="J17" s="591">
        <v>384</v>
      </c>
      <c r="K17" s="591">
        <v>393.6</v>
      </c>
      <c r="M17" s="579">
        <f t="shared" si="2"/>
        <v>28</v>
      </c>
      <c r="N17" s="592">
        <f t="shared" si="3"/>
        <v>2018</v>
      </c>
      <c r="O17" s="593">
        <f>VLOOKUP(M17,'Bond Rate'!$AN$10:$AR$39,IFERROR(MATCH(N17,'Bond Rate'!$AN$8:$AR$8,0),2),TRUE)*E17</f>
        <v>2.3050000000000002</v>
      </c>
      <c r="P17" s="591" t="e">
        <f t="shared" ca="1" si="6"/>
        <v>#NAME?</v>
      </c>
      <c r="Q17" s="591" t="e">
        <f t="shared" ca="1" si="6"/>
        <v>#NAME?</v>
      </c>
      <c r="R17" s="591" t="e">
        <f t="shared" ca="1" si="6"/>
        <v>#NAME?</v>
      </c>
      <c r="S17" s="594"/>
      <c r="T17" s="611"/>
      <c r="U17" s="612"/>
      <c r="V17" s="612"/>
      <c r="W17" s="612"/>
    </row>
    <row r="18" spans="1:23">
      <c r="A18" s="579" t="s">
        <v>348</v>
      </c>
      <c r="B18" s="587" t="s">
        <v>349</v>
      </c>
      <c r="C18" s="588">
        <v>43373</v>
      </c>
      <c r="D18" s="588">
        <v>53843</v>
      </c>
      <c r="E18" s="589">
        <v>2.3050000000000002</v>
      </c>
      <c r="F18" s="587" t="s">
        <v>350</v>
      </c>
      <c r="G18" s="590">
        <v>67000</v>
      </c>
      <c r="H18" s="588">
        <f t="shared" si="5"/>
        <v>53843</v>
      </c>
      <c r="I18" s="591">
        <v>924.6</v>
      </c>
      <c r="J18" s="591">
        <v>1072</v>
      </c>
      <c r="K18" s="591">
        <v>1098.8</v>
      </c>
      <c r="M18" s="579">
        <f t="shared" si="2"/>
        <v>29</v>
      </c>
      <c r="N18" s="592">
        <f t="shared" si="3"/>
        <v>2018</v>
      </c>
      <c r="O18" s="593">
        <f>VLOOKUP(M18,'Bond Rate'!$AN$10:$AR$39,IFERROR(MATCH(N18,'Bond Rate'!$AN$8:$AR$8,0),2),TRUE)*E18</f>
        <v>2.3050000000000002</v>
      </c>
      <c r="P18" s="591" t="e">
        <f t="shared" ca="1" si="6"/>
        <v>#NAME?</v>
      </c>
      <c r="Q18" s="591" t="e">
        <f t="shared" ca="1" si="6"/>
        <v>#NAME?</v>
      </c>
      <c r="R18" s="591" t="e">
        <f t="shared" ca="1" si="6"/>
        <v>#NAME?</v>
      </c>
      <c r="S18" s="594"/>
      <c r="T18" s="611"/>
      <c r="U18" s="612"/>
      <c r="V18" s="612"/>
      <c r="W18" s="612"/>
    </row>
    <row r="19" spans="1:23">
      <c r="A19" s="579" t="s">
        <v>348</v>
      </c>
      <c r="B19" s="587" t="s">
        <v>349</v>
      </c>
      <c r="C19" s="588">
        <v>43677</v>
      </c>
      <c r="D19" s="588">
        <v>52443</v>
      </c>
      <c r="E19" s="589">
        <v>1.38</v>
      </c>
      <c r="F19" s="587" t="s">
        <v>350</v>
      </c>
      <c r="G19" s="590">
        <v>155000</v>
      </c>
      <c r="H19" s="588">
        <f t="shared" si="5"/>
        <v>52443</v>
      </c>
      <c r="I19" s="591">
        <v>357.47671232876712</v>
      </c>
      <c r="J19" s="591">
        <v>2480</v>
      </c>
      <c r="K19" s="591">
        <v>2541.9999999999995</v>
      </c>
      <c r="M19" s="579">
        <f t="shared" si="2"/>
        <v>24</v>
      </c>
      <c r="N19" s="592">
        <f t="shared" si="3"/>
        <v>2019</v>
      </c>
      <c r="O19" s="593" t="e">
        <f ca="1">VLOOKUP(M19,'Bond Rate'!$AN$10:$AR$39,IFERROR(MATCH(N19,'Bond Rate'!$AN$8:$AR$8,0),2),TRUE)*E19</f>
        <v>#NAME?</v>
      </c>
      <c r="P19" s="591" t="e">
        <f t="shared" ca="1" si="6"/>
        <v>#NAME?</v>
      </c>
      <c r="Q19" s="591" t="e">
        <f t="shared" ca="1" si="6"/>
        <v>#NAME?</v>
      </c>
      <c r="R19" s="591" t="e">
        <f t="shared" ca="1" si="6"/>
        <v>#NAME?</v>
      </c>
      <c r="S19" s="594"/>
      <c r="T19" s="611"/>
    </row>
    <row r="20" spans="1:23">
      <c r="A20" s="579" t="s">
        <v>348</v>
      </c>
      <c r="B20" s="587" t="s">
        <v>349</v>
      </c>
      <c r="C20" s="588">
        <v>43708</v>
      </c>
      <c r="D20" s="588">
        <v>52840</v>
      </c>
      <c r="E20" s="589">
        <v>1.38</v>
      </c>
      <c r="F20" s="587" t="s">
        <v>350</v>
      </c>
      <c r="G20" s="590">
        <v>150000</v>
      </c>
      <c r="H20" s="588">
        <f t="shared" si="5"/>
        <v>52840</v>
      </c>
      <c r="I20" s="591">
        <v>170.13698630136983</v>
      </c>
      <c r="J20" s="591">
        <v>2400</v>
      </c>
      <c r="K20" s="591">
        <v>2459.9999999999995</v>
      </c>
      <c r="M20" s="579">
        <f t="shared" si="2"/>
        <v>25</v>
      </c>
      <c r="N20" s="592">
        <f t="shared" si="3"/>
        <v>2019</v>
      </c>
      <c r="O20" s="593" t="e">
        <f ca="1">VLOOKUP(M20,'Bond Rate'!$AN$10:$AR$39,IFERROR(MATCH(N20,'Bond Rate'!$AN$8:$AR$8,0),2),TRUE)*E20</f>
        <v>#NAME?</v>
      </c>
      <c r="P20" s="591" t="e">
        <f t="shared" ca="1" si="6"/>
        <v>#NAME?</v>
      </c>
      <c r="Q20" s="591" t="e">
        <f t="shared" ca="1" si="6"/>
        <v>#NAME?</v>
      </c>
      <c r="R20" s="591" t="e">
        <f t="shared" ca="1" si="6"/>
        <v>#NAME?</v>
      </c>
      <c r="S20" s="594"/>
      <c r="T20" s="611"/>
    </row>
    <row r="21" spans="1:23">
      <c r="A21" s="579" t="s">
        <v>348</v>
      </c>
      <c r="B21" s="587" t="s">
        <v>349</v>
      </c>
      <c r="C21" s="588">
        <v>43738</v>
      </c>
      <c r="D21" s="588">
        <v>53235</v>
      </c>
      <c r="E21" s="589">
        <v>1.38</v>
      </c>
      <c r="F21" s="587" t="s">
        <v>350</v>
      </c>
      <c r="G21" s="590">
        <v>39200</v>
      </c>
      <c r="H21" s="588">
        <f t="shared" si="5"/>
        <v>53235</v>
      </c>
      <c r="I21" s="591">
        <v>0</v>
      </c>
      <c r="J21" s="591">
        <v>627.20000000000005</v>
      </c>
      <c r="K21" s="591">
        <v>642.87999999999988</v>
      </c>
      <c r="M21" s="579">
        <f t="shared" si="2"/>
        <v>26</v>
      </c>
      <c r="N21" s="592">
        <f t="shared" si="3"/>
        <v>2019</v>
      </c>
      <c r="O21" s="593" t="e">
        <f ca="1">VLOOKUP(M21,'Bond Rate'!$AN$10:$AR$39,IFERROR(MATCH(N21,'Bond Rate'!$AN$8:$AR$8,0),2),TRUE)*E21</f>
        <v>#NAME?</v>
      </c>
      <c r="P21" s="591" t="e">
        <f t="shared" ca="1" si="6"/>
        <v>#NAME?</v>
      </c>
      <c r="Q21" s="591" t="e">
        <f t="shared" ca="1" si="6"/>
        <v>#NAME?</v>
      </c>
      <c r="R21" s="591" t="e">
        <f t="shared" ca="1" si="6"/>
        <v>#NAME?</v>
      </c>
      <c r="S21" s="594"/>
      <c r="T21" s="611"/>
      <c r="U21" s="612"/>
      <c r="V21" s="612"/>
      <c r="W21" s="612"/>
    </row>
    <row r="22" spans="1:23">
      <c r="A22" s="579" t="s">
        <v>348</v>
      </c>
      <c r="B22" s="587" t="s">
        <v>349</v>
      </c>
      <c r="C22" s="588">
        <v>43738</v>
      </c>
      <c r="D22" s="588">
        <v>53235</v>
      </c>
      <c r="E22" s="589">
        <v>4.53</v>
      </c>
      <c r="F22" s="587"/>
      <c r="G22" s="590">
        <v>110800</v>
      </c>
      <c r="H22" s="588">
        <f t="shared" si="5"/>
        <v>53235</v>
      </c>
      <c r="I22" s="591">
        <v>0</v>
      </c>
      <c r="J22" s="591">
        <v>5019.24</v>
      </c>
      <c r="K22" s="591">
        <v>5019.24</v>
      </c>
      <c r="M22" s="579">
        <f t="shared" si="2"/>
        <v>26</v>
      </c>
      <c r="N22" s="592">
        <f t="shared" si="3"/>
        <v>2019</v>
      </c>
      <c r="O22" s="593" t="e">
        <f ca="1">VLOOKUP(M22,'Bond Rate'!$AN$10:$AR$39,IFERROR(MATCH(N22,'Bond Rate'!$AN$8:$AR$8,0),2),TRUE)*E22</f>
        <v>#NAME?</v>
      </c>
      <c r="P22" s="591" t="e">
        <f t="shared" ca="1" si="6"/>
        <v>#NAME?</v>
      </c>
      <c r="Q22" s="591" t="e">
        <f t="shared" ca="1" si="6"/>
        <v>#NAME?</v>
      </c>
      <c r="R22" s="591" t="e">
        <f t="shared" ca="1" si="6"/>
        <v>#NAME?</v>
      </c>
      <c r="S22" s="594"/>
      <c r="T22" s="613"/>
      <c r="U22" s="591"/>
      <c r="V22" s="591"/>
      <c r="W22" s="591"/>
    </row>
    <row r="23" spans="1:23">
      <c r="A23" s="579" t="s">
        <v>348</v>
      </c>
      <c r="B23" s="587" t="s">
        <v>349</v>
      </c>
      <c r="C23" s="588">
        <v>44043</v>
      </c>
      <c r="D23" s="588">
        <v>44104</v>
      </c>
      <c r="E23" s="589">
        <v>1.6</v>
      </c>
      <c r="F23" s="587" t="s">
        <v>350</v>
      </c>
      <c r="G23" s="590">
        <v>45600</v>
      </c>
      <c r="H23" s="588">
        <f t="shared" si="5"/>
        <v>44104</v>
      </c>
      <c r="I23" s="591">
        <v>0</v>
      </c>
      <c r="J23" s="591">
        <v>121.93315068493152</v>
      </c>
      <c r="K23" s="591">
        <v>0</v>
      </c>
      <c r="M23" s="579">
        <f t="shared" si="2"/>
        <v>1</v>
      </c>
      <c r="N23" s="592">
        <f t="shared" si="3"/>
        <v>2020</v>
      </c>
      <c r="O23" s="593" t="e">
        <f ca="1">VLOOKUP(M23,'Bond Rate'!$AN$10:$AR$39,IFERROR(MATCH(N23,'Bond Rate'!$AN$8:$AR$8,0),2),TRUE)*E23</f>
        <v>#NAME?</v>
      </c>
      <c r="P23" s="591" t="e">
        <f t="shared" ca="1" si="6"/>
        <v>#NAME?</v>
      </c>
      <c r="Q23" s="591" t="e">
        <f t="shared" ca="1" si="6"/>
        <v>#NAME?</v>
      </c>
      <c r="R23" s="591" t="e">
        <f t="shared" ca="1" si="6"/>
        <v>#NAME?</v>
      </c>
      <c r="S23" s="594"/>
      <c r="U23" s="591"/>
      <c r="V23" s="591"/>
      <c r="W23" s="591"/>
    </row>
    <row r="24" spans="1:23">
      <c r="A24" s="579" t="s">
        <v>348</v>
      </c>
      <c r="B24" s="587" t="s">
        <v>349</v>
      </c>
      <c r="C24" s="588">
        <v>44043</v>
      </c>
      <c r="D24" s="588">
        <v>53539</v>
      </c>
      <c r="E24" s="589">
        <v>4.8600000000000003</v>
      </c>
      <c r="F24" s="587"/>
      <c r="G24" s="590">
        <v>91400</v>
      </c>
      <c r="H24" s="588">
        <f t="shared" si="5"/>
        <v>53539</v>
      </c>
      <c r="I24" s="591">
        <v>0</v>
      </c>
      <c r="J24" s="591">
        <v>742.36832876712344</v>
      </c>
      <c r="K24" s="591">
        <v>4442.0400000000009</v>
      </c>
      <c r="M24" s="579">
        <f t="shared" si="2"/>
        <v>26</v>
      </c>
      <c r="N24" s="592">
        <f t="shared" si="3"/>
        <v>2020</v>
      </c>
      <c r="O24" s="593" t="e">
        <f ca="1">VLOOKUP(M24,'Bond Rate'!$AN$10:$AR$39,IFERROR(MATCH(N24,'Bond Rate'!$AN$8:$AR$8,0),2),TRUE)*E24</f>
        <v>#NAME?</v>
      </c>
      <c r="P24" s="591" t="e">
        <f t="shared" ca="1" si="6"/>
        <v>#NAME?</v>
      </c>
      <c r="Q24" s="591" t="e">
        <f t="shared" ca="1" si="6"/>
        <v>#NAME?</v>
      </c>
      <c r="R24" s="591" t="e">
        <f t="shared" ca="1" si="6"/>
        <v>#NAME?</v>
      </c>
      <c r="S24" s="594"/>
    </row>
    <row r="25" spans="1:23">
      <c r="A25" s="579" t="s">
        <v>348</v>
      </c>
      <c r="B25" s="587" t="s">
        <v>349</v>
      </c>
      <c r="C25" s="588">
        <v>44074</v>
      </c>
      <c r="D25" s="588">
        <v>53935</v>
      </c>
      <c r="E25" s="589">
        <v>4.9000000000000004</v>
      </c>
      <c r="F25" s="587"/>
      <c r="G25" s="590">
        <v>134000</v>
      </c>
      <c r="H25" s="588">
        <f t="shared" si="5"/>
        <v>53935</v>
      </c>
      <c r="I25" s="591">
        <v>0</v>
      </c>
      <c r="J25" s="591">
        <v>539.67123287671234</v>
      </c>
      <c r="K25" s="591">
        <v>6566</v>
      </c>
      <c r="M25" s="579">
        <f t="shared" si="2"/>
        <v>27</v>
      </c>
      <c r="N25" s="592">
        <f t="shared" si="3"/>
        <v>2020</v>
      </c>
      <c r="O25" s="593" t="e">
        <f ca="1">VLOOKUP(M25,'Bond Rate'!$AN$10:$AR$39,IFERROR(MATCH(N25,'Bond Rate'!$AN$8:$AR$8,0),2),TRUE)*E25</f>
        <v>#NAME?</v>
      </c>
      <c r="P25" s="591" t="e">
        <f t="shared" ca="1" si="6"/>
        <v>#NAME?</v>
      </c>
      <c r="Q25" s="591" t="e">
        <f t="shared" ca="1" si="6"/>
        <v>#NAME?</v>
      </c>
      <c r="R25" s="591" t="e">
        <f t="shared" ca="1" si="6"/>
        <v>#NAME?</v>
      </c>
      <c r="S25" s="594"/>
      <c r="T25" s="611"/>
      <c r="U25" s="612"/>
      <c r="V25" s="612"/>
      <c r="W25" s="612"/>
    </row>
    <row r="26" spans="1:23">
      <c r="A26" s="579" t="s">
        <v>348</v>
      </c>
      <c r="B26" s="587" t="s">
        <v>349</v>
      </c>
      <c r="C26" s="588">
        <v>44104</v>
      </c>
      <c r="D26" s="588">
        <v>54331</v>
      </c>
      <c r="E26" s="589">
        <v>4.93</v>
      </c>
      <c r="F26" s="587"/>
      <c r="G26" s="590">
        <v>127000</v>
      </c>
      <c r="H26" s="588">
        <f t="shared" si="5"/>
        <v>54331</v>
      </c>
      <c r="I26" s="591">
        <v>0</v>
      </c>
      <c r="J26" s="591">
        <v>0</v>
      </c>
      <c r="K26" s="591">
        <v>6261.1</v>
      </c>
      <c r="M26" s="579">
        <f t="shared" si="2"/>
        <v>28</v>
      </c>
      <c r="N26" s="592">
        <f t="shared" si="3"/>
        <v>2020</v>
      </c>
      <c r="O26" s="593" t="e">
        <f ca="1">VLOOKUP(M26,'Bond Rate'!$AN$10:$AR$39,IFERROR(MATCH(N26,'Bond Rate'!$AN$8:$AR$8,0),2),TRUE)*E26</f>
        <v>#NAME?</v>
      </c>
      <c r="P26" s="591" t="e">
        <f t="shared" ca="1" si="6"/>
        <v>#NAME?</v>
      </c>
      <c r="Q26" s="591" t="e">
        <f t="shared" ca="1" si="6"/>
        <v>#NAME?</v>
      </c>
      <c r="R26" s="591" t="e">
        <f t="shared" ca="1" si="6"/>
        <v>#NAME?</v>
      </c>
      <c r="S26" s="594"/>
      <c r="U26" s="591"/>
      <c r="V26" s="591"/>
      <c r="W26" s="591"/>
    </row>
    <row r="27" spans="1:23">
      <c r="A27" s="579" t="s">
        <v>348</v>
      </c>
      <c r="B27" s="587" t="s">
        <v>349</v>
      </c>
      <c r="C27" s="588">
        <v>44408</v>
      </c>
      <c r="D27" s="588">
        <v>44469</v>
      </c>
      <c r="E27" s="589">
        <v>1.64</v>
      </c>
      <c r="F27" s="587"/>
      <c r="G27" s="590">
        <v>96400</v>
      </c>
      <c r="H27" s="588">
        <f t="shared" si="5"/>
        <v>44469</v>
      </c>
      <c r="I27" s="591">
        <v>0</v>
      </c>
      <c r="J27" s="591">
        <v>0</v>
      </c>
      <c r="K27" s="591">
        <v>264.21523287671232</v>
      </c>
      <c r="M27" s="579">
        <f t="shared" si="2"/>
        <v>1</v>
      </c>
      <c r="N27" s="592">
        <f t="shared" si="3"/>
        <v>2021</v>
      </c>
      <c r="O27" s="593" t="e">
        <f ca="1">VLOOKUP(M27,'Bond Rate'!$AN$10:$AR$39,IFERROR(MATCH(N27,'Bond Rate'!$AN$8:$AR$8,0),2),TRUE)*E27</f>
        <v>#NAME?</v>
      </c>
      <c r="P27" s="591" t="e">
        <f t="shared" ca="1" si="6"/>
        <v>#NAME?</v>
      </c>
      <c r="Q27" s="591" t="e">
        <f t="shared" ca="1" si="6"/>
        <v>#NAME?</v>
      </c>
      <c r="R27" s="591" t="e">
        <f t="shared" ca="1" si="6"/>
        <v>#NAME?</v>
      </c>
      <c r="S27" s="594"/>
      <c r="U27" s="591"/>
      <c r="V27" s="591"/>
      <c r="W27" s="591"/>
    </row>
    <row r="28" spans="1:23">
      <c r="A28" s="579" t="s">
        <v>348</v>
      </c>
      <c r="B28" s="587" t="s">
        <v>349</v>
      </c>
      <c r="C28" s="588">
        <v>44408</v>
      </c>
      <c r="D28" s="588">
        <v>54635</v>
      </c>
      <c r="E28" s="589">
        <v>5</v>
      </c>
      <c r="F28" s="587"/>
      <c r="G28" s="590">
        <v>48600</v>
      </c>
      <c r="H28" s="588">
        <f t="shared" si="5"/>
        <v>54635</v>
      </c>
      <c r="I28" s="591">
        <v>0</v>
      </c>
      <c r="J28" s="591">
        <v>0</v>
      </c>
      <c r="K28" s="591">
        <v>406.10958904109589</v>
      </c>
      <c r="M28" s="579">
        <f t="shared" si="2"/>
        <v>28</v>
      </c>
      <c r="N28" s="592">
        <f t="shared" si="3"/>
        <v>2021</v>
      </c>
      <c r="O28" s="593" t="e">
        <f ca="1">VLOOKUP(M28,'Bond Rate'!$AN$10:$AR$39,IFERROR(MATCH(N28,'Bond Rate'!$AN$8:$AR$8,0),2),TRUE)*E28</f>
        <v>#NAME?</v>
      </c>
      <c r="P28" s="591" t="e">
        <f t="shared" ca="1" si="6"/>
        <v>#NAME?</v>
      </c>
      <c r="Q28" s="591" t="e">
        <f t="shared" ca="1" si="6"/>
        <v>#NAME?</v>
      </c>
      <c r="R28" s="591" t="e">
        <f t="shared" ca="1" si="6"/>
        <v>#NAME?</v>
      </c>
      <c r="S28" s="594"/>
      <c r="U28" s="591"/>
      <c r="V28" s="591"/>
      <c r="W28" s="591"/>
    </row>
    <row r="29" spans="1:23">
      <c r="A29" s="579" t="s">
        <v>348</v>
      </c>
      <c r="B29" s="587" t="s">
        <v>349</v>
      </c>
      <c r="C29" s="588">
        <v>44439</v>
      </c>
      <c r="D29" s="588">
        <v>55031</v>
      </c>
      <c r="E29" s="589">
        <v>5.04</v>
      </c>
      <c r="F29" s="587"/>
      <c r="G29" s="590">
        <v>140000</v>
      </c>
      <c r="H29" s="588">
        <f t="shared" si="5"/>
        <v>55031</v>
      </c>
      <c r="I29" s="591">
        <v>0</v>
      </c>
      <c r="J29" s="591">
        <v>0</v>
      </c>
      <c r="K29" s="591">
        <v>579.94520547945206</v>
      </c>
      <c r="M29" s="579">
        <f t="shared" si="2"/>
        <v>29</v>
      </c>
      <c r="N29" s="592">
        <f t="shared" si="3"/>
        <v>2021</v>
      </c>
      <c r="O29" s="593" t="e">
        <f ca="1">VLOOKUP(M29,'Bond Rate'!$AN$10:$AR$39,IFERROR(MATCH(N29,'Bond Rate'!$AN$8:$AR$8,0),2),TRUE)*E29</f>
        <v>#NAME?</v>
      </c>
      <c r="P29" s="591" t="e">
        <f t="shared" ca="1" si="6"/>
        <v>#NAME?</v>
      </c>
      <c r="Q29" s="591" t="e">
        <f t="shared" ca="1" si="6"/>
        <v>#NAME?</v>
      </c>
      <c r="R29" s="591" t="e">
        <f t="shared" ca="1" si="6"/>
        <v>#NAME?</v>
      </c>
      <c r="S29" s="594"/>
      <c r="U29" s="591"/>
      <c r="V29" s="591"/>
      <c r="W29" s="591"/>
    </row>
    <row r="30" spans="1:23">
      <c r="A30" s="579" t="s">
        <v>348</v>
      </c>
      <c r="B30" s="587" t="s">
        <v>349</v>
      </c>
      <c r="C30" s="588">
        <v>44469</v>
      </c>
      <c r="D30" s="588">
        <v>55426</v>
      </c>
      <c r="E30" s="589">
        <v>5.07</v>
      </c>
      <c r="F30" s="587"/>
      <c r="G30" s="590">
        <v>133000</v>
      </c>
      <c r="H30" s="588">
        <f t="shared" si="5"/>
        <v>55426</v>
      </c>
      <c r="I30" s="591">
        <v>0</v>
      </c>
      <c r="J30" s="591">
        <v>0</v>
      </c>
      <c r="K30" s="591">
        <v>0</v>
      </c>
      <c r="M30" s="579">
        <f t="shared" si="2"/>
        <v>30</v>
      </c>
      <c r="N30" s="592">
        <f t="shared" si="3"/>
        <v>2021</v>
      </c>
      <c r="O30" s="593" t="e">
        <f ca="1">VLOOKUP(M30,'Bond Rate'!$AN$10:$AR$39,IFERROR(MATCH(N30,'Bond Rate'!$AN$8:$AR$8,0),2),TRUE)*E30</f>
        <v>#NAME?</v>
      </c>
      <c r="P30" s="591" t="e">
        <f t="shared" ca="1" si="6"/>
        <v>#NAME?</v>
      </c>
      <c r="Q30" s="591" t="e">
        <f t="shared" ca="1" si="6"/>
        <v>#NAME?</v>
      </c>
      <c r="R30" s="591" t="e">
        <f t="shared" ca="1" si="6"/>
        <v>#NAME?</v>
      </c>
      <c r="S30" s="594"/>
      <c r="U30" s="591"/>
      <c r="V30" s="591"/>
      <c r="W30" s="591"/>
    </row>
    <row r="31" spans="1:23">
      <c r="A31" s="579" t="s">
        <v>348</v>
      </c>
      <c r="B31" s="587" t="s">
        <v>352</v>
      </c>
      <c r="C31" s="588">
        <v>43373</v>
      </c>
      <c r="D31" s="588">
        <v>45382</v>
      </c>
      <c r="E31" s="589">
        <v>3.0779999999999998</v>
      </c>
      <c r="F31" s="587"/>
      <c r="G31" s="590">
        <v>7800</v>
      </c>
      <c r="H31" s="588">
        <f t="shared" si="5"/>
        <v>45382</v>
      </c>
      <c r="I31" s="591">
        <v>240.08399999999997</v>
      </c>
      <c r="J31" s="591">
        <v>240.08399999999997</v>
      </c>
      <c r="K31" s="591">
        <v>240.08399999999997</v>
      </c>
      <c r="M31" s="579">
        <f t="shared" si="2"/>
        <v>6</v>
      </c>
      <c r="N31" s="592">
        <f t="shared" si="3"/>
        <v>2018</v>
      </c>
      <c r="O31" s="593">
        <f>VLOOKUP(M31,'Bond Rate'!$AN$10:$AR$39,IFERROR(MATCH(N31,'Bond Rate'!$AN$8:$AR$8,0),2),TRUE)*E31</f>
        <v>3.0779999999999998</v>
      </c>
      <c r="P31" s="591">
        <f t="shared" si="6"/>
        <v>240.08399999999997</v>
      </c>
      <c r="Q31" s="591">
        <f t="shared" si="6"/>
        <v>240.08399999999997</v>
      </c>
      <c r="R31" s="591">
        <f t="shared" si="6"/>
        <v>240.08399999999997</v>
      </c>
      <c r="S31" s="594"/>
      <c r="U31" s="591"/>
      <c r="V31" s="591"/>
      <c r="W31" s="591"/>
    </row>
    <row r="32" spans="1:23">
      <c r="A32" s="579" t="s">
        <v>348</v>
      </c>
      <c r="B32" s="587" t="s">
        <v>352</v>
      </c>
      <c r="C32" s="588">
        <v>43738</v>
      </c>
      <c r="D32" s="588">
        <v>45930</v>
      </c>
      <c r="E32" s="589">
        <v>3.27</v>
      </c>
      <c r="F32" s="587"/>
      <c r="G32" s="590">
        <v>12350</v>
      </c>
      <c r="H32" s="588">
        <f t="shared" si="5"/>
        <v>45930</v>
      </c>
      <c r="I32" s="591">
        <v>0</v>
      </c>
      <c r="J32" s="591">
        <v>403.84500000000003</v>
      </c>
      <c r="K32" s="591">
        <v>403.84500000000003</v>
      </c>
      <c r="M32" s="579">
        <f t="shared" si="2"/>
        <v>6</v>
      </c>
      <c r="N32" s="592">
        <f t="shared" si="3"/>
        <v>2019</v>
      </c>
      <c r="O32" s="593" t="e">
        <f ca="1">VLOOKUP(M32,'Bond Rate'!$AN$10:$AR$39,IFERROR(MATCH(N32,'Bond Rate'!$AN$8:$AR$8,0),2),TRUE)*E32</f>
        <v>#NAME?</v>
      </c>
      <c r="P32" s="591" t="e">
        <f t="shared" ca="1" si="6"/>
        <v>#NAME?</v>
      </c>
      <c r="Q32" s="591" t="e">
        <f t="shared" ca="1" si="6"/>
        <v>#NAME?</v>
      </c>
      <c r="R32" s="591" t="e">
        <f t="shared" ca="1" si="6"/>
        <v>#NAME?</v>
      </c>
      <c r="S32" s="594"/>
      <c r="U32" s="591"/>
      <c r="V32" s="591"/>
      <c r="W32" s="591"/>
    </row>
    <row r="33" spans="1:23">
      <c r="A33" s="579" t="s">
        <v>348</v>
      </c>
      <c r="B33" s="587" t="s">
        <v>352</v>
      </c>
      <c r="C33" s="588">
        <v>44104</v>
      </c>
      <c r="D33" s="588">
        <v>46295</v>
      </c>
      <c r="E33" s="589">
        <v>3.75</v>
      </c>
      <c r="F33" s="587"/>
      <c r="G33" s="590">
        <v>11700</v>
      </c>
      <c r="H33" s="588">
        <f t="shared" si="5"/>
        <v>46295</v>
      </c>
      <c r="I33" s="591">
        <v>0</v>
      </c>
      <c r="J33" s="591">
        <v>0</v>
      </c>
      <c r="K33" s="591">
        <v>438.75</v>
      </c>
      <c r="M33" s="579">
        <f t="shared" si="2"/>
        <v>6</v>
      </c>
      <c r="N33" s="592">
        <f t="shared" si="3"/>
        <v>2020</v>
      </c>
      <c r="O33" s="593" t="e">
        <f ca="1">VLOOKUP(M33,'Bond Rate'!$AN$10:$AR$39,IFERROR(MATCH(N33,'Bond Rate'!$AN$8:$AR$8,0),2),TRUE)*E33</f>
        <v>#NAME?</v>
      </c>
      <c r="P33" s="591" t="e">
        <f t="shared" ca="1" si="6"/>
        <v>#NAME?</v>
      </c>
      <c r="Q33" s="591" t="e">
        <f t="shared" ca="1" si="6"/>
        <v>#NAME?</v>
      </c>
      <c r="R33" s="591" t="e">
        <f t="shared" ca="1" si="6"/>
        <v>#NAME?</v>
      </c>
      <c r="S33" s="594"/>
      <c r="U33" s="591"/>
      <c r="V33" s="591"/>
      <c r="W33" s="591"/>
    </row>
    <row r="34" spans="1:23">
      <c r="A34" s="579" t="s">
        <v>348</v>
      </c>
      <c r="B34" s="587" t="s">
        <v>352</v>
      </c>
      <c r="C34" s="588">
        <v>44469</v>
      </c>
      <c r="D34" s="588">
        <v>46660</v>
      </c>
      <c r="E34" s="589">
        <v>3.84</v>
      </c>
      <c r="F34" s="587"/>
      <c r="G34" s="590">
        <v>18200</v>
      </c>
      <c r="H34" s="588">
        <f t="shared" si="5"/>
        <v>46660</v>
      </c>
      <c r="I34" s="591">
        <v>0</v>
      </c>
      <c r="J34" s="591">
        <v>0</v>
      </c>
      <c r="K34" s="591">
        <v>0</v>
      </c>
      <c r="M34" s="579">
        <f t="shared" si="2"/>
        <v>6</v>
      </c>
      <c r="N34" s="592">
        <f t="shared" si="3"/>
        <v>2021</v>
      </c>
      <c r="O34" s="593" t="e">
        <f ca="1">VLOOKUP(M34,'Bond Rate'!$AN$10:$AR$39,IFERROR(MATCH(N34,'Bond Rate'!$AN$8:$AR$8,0),2),TRUE)*E34</f>
        <v>#NAME?</v>
      </c>
      <c r="P34" s="591" t="e">
        <f t="shared" ca="1" si="6"/>
        <v>#NAME?</v>
      </c>
      <c r="Q34" s="591" t="e">
        <f t="shared" ca="1" si="6"/>
        <v>#NAME?</v>
      </c>
      <c r="R34" s="591" t="e">
        <f t="shared" ca="1" si="6"/>
        <v>#NAME?</v>
      </c>
      <c r="S34" s="594"/>
      <c r="U34" s="591"/>
      <c r="V34" s="591"/>
      <c r="W34" s="591"/>
    </row>
    <row r="35" spans="1:23">
      <c r="A35" s="579" t="s">
        <v>348</v>
      </c>
      <c r="B35" s="587" t="s">
        <v>353</v>
      </c>
      <c r="C35" s="588">
        <v>43373</v>
      </c>
      <c r="D35" s="588">
        <v>48852</v>
      </c>
      <c r="E35" s="589">
        <v>0.92</v>
      </c>
      <c r="F35" s="587" t="s">
        <v>350</v>
      </c>
      <c r="G35" s="590">
        <v>7000</v>
      </c>
      <c r="H35" s="588">
        <f t="shared" si="5"/>
        <v>48852</v>
      </c>
      <c r="I35" s="591">
        <v>96.6</v>
      </c>
      <c r="J35" s="591">
        <v>112</v>
      </c>
      <c r="K35" s="591">
        <v>114.8</v>
      </c>
      <c r="M35" s="579">
        <f t="shared" si="2"/>
        <v>15</v>
      </c>
      <c r="N35" s="592">
        <f t="shared" si="3"/>
        <v>2018</v>
      </c>
      <c r="O35" s="593">
        <f>VLOOKUP(M35,'Bond Rate'!$AN$10:$AR$39,IFERROR(MATCH(N35,'Bond Rate'!$AN$8:$AR$8,0),2),TRUE)*E35</f>
        <v>0.92</v>
      </c>
      <c r="P35" s="591" t="e">
        <f t="shared" ca="1" si="6"/>
        <v>#NAME?</v>
      </c>
      <c r="Q35" s="591" t="e">
        <f t="shared" ca="1" si="6"/>
        <v>#NAME?</v>
      </c>
      <c r="R35" s="591" t="e">
        <f t="shared" ca="1" si="6"/>
        <v>#NAME?</v>
      </c>
      <c r="S35" s="594"/>
      <c r="U35" s="591"/>
      <c r="V35" s="591"/>
      <c r="W35" s="591"/>
    </row>
    <row r="36" spans="1:23">
      <c r="A36" s="579" t="s">
        <v>348</v>
      </c>
      <c r="B36" s="587" t="s">
        <v>353</v>
      </c>
      <c r="C36" s="588">
        <v>43738</v>
      </c>
      <c r="D36" s="588">
        <v>49217</v>
      </c>
      <c r="E36" s="589">
        <v>1.38</v>
      </c>
      <c r="F36" s="587" t="s">
        <v>350</v>
      </c>
      <c r="G36" s="590">
        <v>22000</v>
      </c>
      <c r="H36" s="588">
        <f t="shared" si="5"/>
        <v>49217</v>
      </c>
      <c r="I36" s="591">
        <v>0</v>
      </c>
      <c r="J36" s="591">
        <v>352</v>
      </c>
      <c r="K36" s="591">
        <v>360.8</v>
      </c>
      <c r="M36" s="579">
        <f t="shared" si="2"/>
        <v>15</v>
      </c>
      <c r="N36" s="592">
        <f t="shared" si="3"/>
        <v>2019</v>
      </c>
      <c r="O36" s="593" t="e">
        <f ca="1">VLOOKUP(M36,'Bond Rate'!$AN$10:$AR$39,IFERROR(MATCH(N36,'Bond Rate'!$AN$8:$AR$8,0),2),TRUE)*E36</f>
        <v>#NAME?</v>
      </c>
      <c r="P36" s="591" t="e">
        <f t="shared" ca="1" si="6"/>
        <v>#NAME?</v>
      </c>
      <c r="Q36" s="591" t="e">
        <f t="shared" ca="1" si="6"/>
        <v>#NAME?</v>
      </c>
      <c r="R36" s="591" t="e">
        <f t="shared" ca="1" si="6"/>
        <v>#NAME?</v>
      </c>
      <c r="S36" s="594"/>
      <c r="U36" s="591"/>
      <c r="V36" s="591"/>
      <c r="W36" s="591"/>
    </row>
    <row r="37" spans="1:23">
      <c r="A37" s="579" t="s">
        <v>348</v>
      </c>
      <c r="B37" s="587" t="s">
        <v>353</v>
      </c>
      <c r="C37" s="588">
        <v>44104</v>
      </c>
      <c r="D37" s="588">
        <v>49582</v>
      </c>
      <c r="E37" s="589">
        <v>4.47</v>
      </c>
      <c r="F37" s="587"/>
      <c r="G37" s="590">
        <v>7000</v>
      </c>
      <c r="H37" s="588">
        <f t="shared" si="5"/>
        <v>49582</v>
      </c>
      <c r="I37" s="591">
        <v>0</v>
      </c>
      <c r="J37" s="591">
        <v>0</v>
      </c>
      <c r="K37" s="591">
        <v>312.89999999999998</v>
      </c>
      <c r="M37" s="579">
        <f t="shared" si="2"/>
        <v>15</v>
      </c>
      <c r="N37" s="592">
        <f t="shared" si="3"/>
        <v>2020</v>
      </c>
      <c r="O37" s="593" t="e">
        <f ca="1">VLOOKUP(M37,'Bond Rate'!$AN$10:$AR$39,IFERROR(MATCH(N37,'Bond Rate'!$AN$8:$AR$8,0),2),TRUE)*E37</f>
        <v>#NAME?</v>
      </c>
      <c r="P37" s="591" t="e">
        <f t="shared" ca="1" si="6"/>
        <v>#NAME?</v>
      </c>
      <c r="Q37" s="591" t="e">
        <f t="shared" ca="1" si="6"/>
        <v>#NAME?</v>
      </c>
      <c r="R37" s="591" t="e">
        <f t="shared" ca="1" si="6"/>
        <v>#NAME?</v>
      </c>
      <c r="S37" s="594"/>
      <c r="U37" s="591"/>
      <c r="V37" s="591"/>
      <c r="W37" s="591"/>
    </row>
    <row r="38" spans="1:23">
      <c r="A38" s="579" t="s">
        <v>348</v>
      </c>
      <c r="B38" s="587" t="s">
        <v>353</v>
      </c>
      <c r="C38" s="588">
        <v>44469</v>
      </c>
      <c r="D38" s="588">
        <v>49948</v>
      </c>
      <c r="E38" s="589">
        <v>4.5350000000000001</v>
      </c>
      <c r="F38" s="587"/>
      <c r="G38" s="590">
        <v>7000</v>
      </c>
      <c r="H38" s="588">
        <f t="shared" si="5"/>
        <v>49948</v>
      </c>
      <c r="I38" s="591">
        <v>0</v>
      </c>
      <c r="J38" s="591">
        <v>0</v>
      </c>
      <c r="K38" s="591">
        <v>0</v>
      </c>
      <c r="M38" s="579">
        <f t="shared" si="2"/>
        <v>15</v>
      </c>
      <c r="N38" s="592">
        <f t="shared" si="3"/>
        <v>2021</v>
      </c>
      <c r="O38" s="593" t="e">
        <f ca="1">VLOOKUP(M38,'Bond Rate'!$AN$10:$AR$39,IFERROR(MATCH(N38,'Bond Rate'!$AN$8:$AR$8,0),2),TRUE)*E38</f>
        <v>#NAME?</v>
      </c>
      <c r="P38" s="591" t="e">
        <f t="shared" ca="1" si="6"/>
        <v>#NAME?</v>
      </c>
      <c r="Q38" s="591" t="e">
        <f t="shared" ca="1" si="6"/>
        <v>#NAME?</v>
      </c>
      <c r="R38" s="591" t="e">
        <f t="shared" ca="1" si="6"/>
        <v>#NAME?</v>
      </c>
      <c r="S38" s="594"/>
      <c r="U38" s="591"/>
      <c r="V38" s="591"/>
      <c r="W38" s="591"/>
    </row>
    <row r="39" spans="1:23">
      <c r="A39" s="579" t="s">
        <v>354</v>
      </c>
      <c r="B39" s="587" t="s">
        <v>355</v>
      </c>
      <c r="C39" s="588">
        <v>43525</v>
      </c>
      <c r="D39" s="588">
        <v>55426</v>
      </c>
      <c r="E39" s="589">
        <v>3.54</v>
      </c>
      <c r="G39" s="590">
        <v>26072.401000000002</v>
      </c>
      <c r="H39" s="588">
        <f t="shared" si="5"/>
        <v>55426</v>
      </c>
      <c r="I39" s="595">
        <v>538.6058027950686</v>
      </c>
      <c r="J39" s="595">
        <v>922.96299540000007</v>
      </c>
      <c r="K39" s="595">
        <v>922.96299540000007</v>
      </c>
      <c r="M39" s="579">
        <f t="shared" si="2"/>
        <v>30</v>
      </c>
      <c r="N39" s="592">
        <f t="shared" si="3"/>
        <v>2019</v>
      </c>
      <c r="O39" s="593" t="e">
        <f ca="1">VLOOKUP(M39,'Bond Rate'!$AN$10:$AR$39,IFERROR(MATCH(N39,'Bond Rate'!$AN$8:$AR$8,0),2),TRUE)*E39</f>
        <v>#NAME?</v>
      </c>
      <c r="P39" s="591" t="e">
        <f t="shared" ca="1" si="6"/>
        <v>#NAME?</v>
      </c>
      <c r="Q39" s="591" t="e">
        <f t="shared" ca="1" si="6"/>
        <v>#NAME?</v>
      </c>
      <c r="R39" s="591" t="e">
        <f t="shared" ca="1" si="6"/>
        <v>#NAME?</v>
      </c>
      <c r="S39" s="594"/>
      <c r="U39" s="591"/>
      <c r="V39" s="591"/>
      <c r="W39" s="591"/>
    </row>
    <row r="40" spans="1:23">
      <c r="A40" s="579" t="s">
        <v>354</v>
      </c>
      <c r="B40" s="587" t="s">
        <v>355</v>
      </c>
      <c r="C40" s="588">
        <v>43525</v>
      </c>
      <c r="D40" s="588">
        <v>55426</v>
      </c>
      <c r="E40" s="589">
        <v>3.54</v>
      </c>
      <c r="G40" s="590">
        <v>3415.4830000000002</v>
      </c>
      <c r="H40" s="588">
        <f t="shared" si="5"/>
        <v>55426</v>
      </c>
      <c r="I40" s="595">
        <v>70.557328538630145</v>
      </c>
      <c r="J40" s="595">
        <v>120.9080982</v>
      </c>
      <c r="K40" s="595">
        <v>120.9080982</v>
      </c>
      <c r="M40" s="579">
        <f t="shared" si="2"/>
        <v>30</v>
      </c>
      <c r="N40" s="592">
        <f t="shared" si="3"/>
        <v>2019</v>
      </c>
      <c r="O40" s="593" t="e">
        <f ca="1">VLOOKUP(M40,'Bond Rate'!$AN$10:$AR$39,IFERROR(MATCH(N40,'Bond Rate'!$AN$8:$AR$8,0),2),TRUE)*E40</f>
        <v>#NAME?</v>
      </c>
      <c r="P40" s="591" t="e">
        <f t="shared" ca="1" si="6"/>
        <v>#NAME?</v>
      </c>
      <c r="Q40" s="591" t="e">
        <f t="shared" ca="1" si="6"/>
        <v>#NAME?</v>
      </c>
      <c r="R40" s="591" t="e">
        <f t="shared" ca="1" si="6"/>
        <v>#NAME?</v>
      </c>
      <c r="S40" s="594"/>
      <c r="U40" s="591"/>
      <c r="V40" s="591"/>
      <c r="W40" s="591"/>
    </row>
    <row r="41" spans="1:23">
      <c r="A41" s="579" t="s">
        <v>354</v>
      </c>
      <c r="B41" s="587" t="s">
        <v>355</v>
      </c>
      <c r="C41" s="588">
        <v>43525</v>
      </c>
      <c r="D41" s="588">
        <v>55426</v>
      </c>
      <c r="E41" s="589">
        <v>3.54</v>
      </c>
      <c r="G41" s="590">
        <v>18901.187999999998</v>
      </c>
      <c r="H41" s="588">
        <f t="shared" si="5"/>
        <v>55426</v>
      </c>
      <c r="I41" s="595">
        <v>390.46229522630136</v>
      </c>
      <c r="J41" s="595">
        <v>669.10205519999988</v>
      </c>
      <c r="K41" s="595">
        <v>669.10205519999988</v>
      </c>
      <c r="M41" s="579">
        <f t="shared" si="2"/>
        <v>30</v>
      </c>
      <c r="N41" s="592">
        <f t="shared" si="3"/>
        <v>2019</v>
      </c>
      <c r="O41" s="593" t="e">
        <f ca="1">VLOOKUP(M41,'Bond Rate'!$AN$10:$AR$39,IFERROR(MATCH(N41,'Bond Rate'!$AN$8:$AR$8,0),2),TRUE)*E41</f>
        <v>#NAME?</v>
      </c>
      <c r="P41" s="591" t="e">
        <f t="shared" ca="1" si="6"/>
        <v>#NAME?</v>
      </c>
      <c r="Q41" s="591" t="e">
        <f t="shared" ca="1" si="6"/>
        <v>#NAME?</v>
      </c>
      <c r="R41" s="591" t="e">
        <f t="shared" ca="1" si="6"/>
        <v>#NAME?</v>
      </c>
      <c r="S41" s="594"/>
      <c r="U41" s="591"/>
      <c r="V41" s="591"/>
      <c r="W41" s="591"/>
    </row>
    <row r="42" spans="1:23">
      <c r="A42" s="579" t="s">
        <v>354</v>
      </c>
      <c r="B42" s="587" t="s">
        <v>355</v>
      </c>
      <c r="C42" s="588">
        <v>43831</v>
      </c>
      <c r="D42" s="588">
        <v>55426</v>
      </c>
      <c r="E42" s="589">
        <v>4.0199999999999996</v>
      </c>
      <c r="G42" s="590">
        <v>21601.903999999999</v>
      </c>
      <c r="H42" s="588">
        <f t="shared" si="5"/>
        <v>55426</v>
      </c>
      <c r="I42" s="595">
        <v>0</v>
      </c>
      <c r="J42" s="595">
        <v>649.51302914630128</v>
      </c>
      <c r="K42" s="595">
        <v>868.3965407999998</v>
      </c>
      <c r="M42" s="579">
        <f t="shared" si="2"/>
        <v>30</v>
      </c>
      <c r="N42" s="592">
        <f t="shared" si="3"/>
        <v>2020</v>
      </c>
      <c r="O42" s="593" t="e">
        <f ca="1">VLOOKUP(M42,'Bond Rate'!$AN$10:$AR$39,IFERROR(MATCH(N42,'Bond Rate'!$AN$8:$AR$8,0),2),TRUE)*E42</f>
        <v>#NAME?</v>
      </c>
      <c r="P42" s="591" t="e">
        <f t="shared" ca="1" si="6"/>
        <v>#NAME?</v>
      </c>
      <c r="Q42" s="591" t="e">
        <f t="shared" ca="1" si="6"/>
        <v>#NAME?</v>
      </c>
      <c r="R42" s="591" t="e">
        <f t="shared" ca="1" si="6"/>
        <v>#NAME?</v>
      </c>
      <c r="S42" s="594"/>
      <c r="U42" s="591"/>
      <c r="V42" s="591"/>
      <c r="W42" s="591"/>
    </row>
    <row r="43" spans="1:23">
      <c r="A43" s="579" t="s">
        <v>354</v>
      </c>
      <c r="B43" s="587" t="s">
        <v>355</v>
      </c>
      <c r="C43" s="588">
        <v>43831</v>
      </c>
      <c r="D43" s="588">
        <v>55426</v>
      </c>
      <c r="E43" s="589">
        <v>4.0199999999999996</v>
      </c>
      <c r="G43" s="590">
        <v>21605.031999999999</v>
      </c>
      <c r="H43" s="588">
        <f t="shared" si="5"/>
        <v>55426</v>
      </c>
      <c r="I43" s="595">
        <v>0</v>
      </c>
      <c r="J43" s="595">
        <v>649.60707996493147</v>
      </c>
      <c r="K43" s="595">
        <v>868.52228639999987</v>
      </c>
      <c r="M43" s="579">
        <f t="shared" si="2"/>
        <v>30</v>
      </c>
      <c r="N43" s="592">
        <f t="shared" si="3"/>
        <v>2020</v>
      </c>
      <c r="O43" s="593" t="e">
        <f ca="1">VLOOKUP(M43,'Bond Rate'!$AN$10:$AR$39,IFERROR(MATCH(N43,'Bond Rate'!$AN$8:$AR$8,0),2),TRUE)*E43</f>
        <v>#NAME?</v>
      </c>
      <c r="P43" s="591" t="e">
        <f t="shared" ca="1" si="6"/>
        <v>#NAME?</v>
      </c>
      <c r="Q43" s="591" t="e">
        <f t="shared" ca="1" si="6"/>
        <v>#NAME?</v>
      </c>
      <c r="R43" s="591" t="e">
        <f t="shared" ca="1" si="6"/>
        <v>#NAME?</v>
      </c>
      <c r="S43" s="594"/>
      <c r="U43" s="591"/>
      <c r="V43" s="591"/>
      <c r="W43" s="591"/>
    </row>
    <row r="44" spans="1:23">
      <c r="A44" s="579" t="s">
        <v>356</v>
      </c>
      <c r="B44" s="587" t="s">
        <v>349</v>
      </c>
      <c r="C44" s="588">
        <v>40935</v>
      </c>
      <c r="D44" s="588">
        <v>51166</v>
      </c>
      <c r="E44" s="589">
        <v>2.234</v>
      </c>
      <c r="F44" s="596" t="s">
        <v>350</v>
      </c>
      <c r="G44" s="590">
        <v>30000</v>
      </c>
      <c r="H44" s="588">
        <v>44834</v>
      </c>
      <c r="I44" s="597">
        <v>414</v>
      </c>
      <c r="J44" s="597">
        <v>480</v>
      </c>
      <c r="K44" s="597">
        <v>492</v>
      </c>
      <c r="M44" s="579">
        <f t="shared" ref="M44:M65" si="7">MEDIAN(ROUND((D44-C44)/365,0),1,30)</f>
        <v>28</v>
      </c>
      <c r="N44" s="592">
        <f t="shared" si="3"/>
        <v>2012</v>
      </c>
      <c r="O44" s="593">
        <f>VLOOKUP(M44,'Bond Rate'!$AN$10:$AR$39,IFERROR(MATCH(N44,'Bond Rate'!$AN$8:$AR$8,0),2),TRUE)*E44</f>
        <v>2.234</v>
      </c>
      <c r="P44" s="591" t="e">
        <f t="shared" ref="P44:R65" ca="1" si="8">(MAX(0,MIN(P$10,$H44)-MAX($C44,P$10-365))/365)*$G44*IF($F44="Yes",P$8,$O44)/100</f>
        <v>#NAME?</v>
      </c>
      <c r="Q44" s="591" t="e">
        <f t="shared" ca="1" si="8"/>
        <v>#NAME?</v>
      </c>
      <c r="R44" s="591" t="e">
        <f t="shared" ca="1" si="8"/>
        <v>#NAME?</v>
      </c>
      <c r="S44" s="594"/>
      <c r="U44" s="591"/>
      <c r="V44" s="591"/>
      <c r="W44" s="591"/>
    </row>
    <row r="45" spans="1:23">
      <c r="A45" s="579" t="s">
        <v>356</v>
      </c>
      <c r="B45" s="587" t="s">
        <v>349</v>
      </c>
      <c r="C45" s="588">
        <v>40999</v>
      </c>
      <c r="D45" s="588">
        <v>45382</v>
      </c>
      <c r="E45" s="589">
        <v>1.976</v>
      </c>
      <c r="F45" s="596" t="s">
        <v>350</v>
      </c>
      <c r="G45" s="590">
        <v>45000</v>
      </c>
      <c r="H45" s="588">
        <v>44834</v>
      </c>
      <c r="I45" s="597">
        <v>620.99999999999989</v>
      </c>
      <c r="J45" s="597">
        <v>720</v>
      </c>
      <c r="K45" s="597">
        <v>738</v>
      </c>
      <c r="M45" s="579">
        <f t="shared" si="7"/>
        <v>12</v>
      </c>
      <c r="N45" s="592">
        <f t="shared" si="3"/>
        <v>2012</v>
      </c>
      <c r="O45" s="593">
        <f>VLOOKUP(M45,'Bond Rate'!$AN$10:$AR$39,IFERROR(MATCH(N45,'Bond Rate'!$AN$8:$AR$8,0),2),TRUE)*E45</f>
        <v>1.976</v>
      </c>
      <c r="P45" s="591" t="e">
        <f t="shared" ca="1" si="8"/>
        <v>#NAME?</v>
      </c>
      <c r="Q45" s="591" t="e">
        <f t="shared" ca="1" si="8"/>
        <v>#NAME?</v>
      </c>
      <c r="R45" s="591" t="e">
        <f t="shared" ca="1" si="8"/>
        <v>#NAME?</v>
      </c>
      <c r="S45" s="594"/>
      <c r="U45" s="591"/>
      <c r="V45" s="591"/>
      <c r="W45" s="591"/>
    </row>
    <row r="46" spans="1:23">
      <c r="A46" s="579" t="s">
        <v>356</v>
      </c>
      <c r="B46" s="587" t="s">
        <v>349</v>
      </c>
      <c r="C46" s="588">
        <v>41032</v>
      </c>
      <c r="D46" s="588">
        <v>46538</v>
      </c>
      <c r="E46" s="589">
        <v>2.0870000000000002</v>
      </c>
      <c r="F46" s="596" t="s">
        <v>350</v>
      </c>
      <c r="G46" s="590">
        <v>17000</v>
      </c>
      <c r="H46" s="588">
        <v>44834</v>
      </c>
      <c r="I46" s="597">
        <v>234.6</v>
      </c>
      <c r="J46" s="597">
        <v>272</v>
      </c>
      <c r="K46" s="597">
        <v>278.8</v>
      </c>
      <c r="M46" s="579">
        <f t="shared" si="7"/>
        <v>15</v>
      </c>
      <c r="N46" s="592">
        <f t="shared" si="3"/>
        <v>2012</v>
      </c>
      <c r="O46" s="593">
        <f>VLOOKUP(M46,'Bond Rate'!$AN$10:$AR$39,IFERROR(MATCH(N46,'Bond Rate'!$AN$8:$AR$8,0),2),TRUE)*E46</f>
        <v>2.0870000000000002</v>
      </c>
      <c r="P46" s="591" t="e">
        <f t="shared" ca="1" si="8"/>
        <v>#NAME?</v>
      </c>
      <c r="Q46" s="591" t="e">
        <f t="shared" ca="1" si="8"/>
        <v>#NAME?</v>
      </c>
      <c r="R46" s="591" t="e">
        <f t="shared" ca="1" si="8"/>
        <v>#NAME?</v>
      </c>
      <c r="S46" s="594"/>
      <c r="U46" s="591"/>
      <c r="V46" s="591"/>
      <c r="W46" s="591"/>
    </row>
    <row r="47" spans="1:23">
      <c r="A47" s="579" t="s">
        <v>356</v>
      </c>
      <c r="B47" s="587" t="s">
        <v>353</v>
      </c>
      <c r="C47" s="588">
        <v>41032</v>
      </c>
      <c r="D47" s="588">
        <v>46538</v>
      </c>
      <c r="E47" s="589">
        <v>2.0870000000000002</v>
      </c>
      <c r="F47" s="596" t="s">
        <v>350</v>
      </c>
      <c r="G47" s="590">
        <v>13000</v>
      </c>
      <c r="H47" s="588">
        <v>44834</v>
      </c>
      <c r="I47" s="597">
        <v>179.4</v>
      </c>
      <c r="J47" s="597">
        <v>208</v>
      </c>
      <c r="K47" s="597">
        <v>213.2</v>
      </c>
      <c r="M47" s="579">
        <f t="shared" si="7"/>
        <v>15</v>
      </c>
      <c r="N47" s="592">
        <f t="shared" si="3"/>
        <v>2012</v>
      </c>
      <c r="O47" s="593">
        <f>VLOOKUP(M47,'Bond Rate'!$AN$10:$AR$39,IFERROR(MATCH(N47,'Bond Rate'!$AN$8:$AR$8,0),2),TRUE)*E47</f>
        <v>2.0870000000000002</v>
      </c>
      <c r="P47" s="591" t="e">
        <f t="shared" ca="1" si="8"/>
        <v>#NAME?</v>
      </c>
      <c r="Q47" s="591" t="e">
        <f t="shared" ca="1" si="8"/>
        <v>#NAME?</v>
      </c>
      <c r="R47" s="591" t="e">
        <f t="shared" ca="1" si="8"/>
        <v>#NAME?</v>
      </c>
      <c r="S47" s="594"/>
      <c r="U47" s="591"/>
      <c r="V47" s="591"/>
      <c r="W47" s="591"/>
    </row>
    <row r="48" spans="1:23">
      <c r="A48" s="579" t="s">
        <v>356</v>
      </c>
      <c r="B48" s="587" t="s">
        <v>349</v>
      </c>
      <c r="C48" s="588">
        <v>41759</v>
      </c>
      <c r="D48" s="588">
        <v>51074</v>
      </c>
      <c r="E48" s="589">
        <v>2.0750000000000002</v>
      </c>
      <c r="F48" s="596" t="s">
        <v>350</v>
      </c>
      <c r="G48" s="590">
        <v>45000</v>
      </c>
      <c r="H48" s="588">
        <v>44834</v>
      </c>
      <c r="I48" s="597">
        <v>620.99999999999989</v>
      </c>
      <c r="J48" s="597">
        <v>720</v>
      </c>
      <c r="K48" s="597">
        <v>738</v>
      </c>
      <c r="M48" s="579">
        <f t="shared" si="7"/>
        <v>26</v>
      </c>
      <c r="N48" s="592">
        <f t="shared" si="3"/>
        <v>2014</v>
      </c>
      <c r="O48" s="593">
        <f>VLOOKUP(M48,'Bond Rate'!$AN$10:$AR$39,IFERROR(MATCH(N48,'Bond Rate'!$AN$8:$AR$8,0),2),TRUE)*E48</f>
        <v>2.0750000000000002</v>
      </c>
      <c r="P48" s="591" t="e">
        <f t="shared" ca="1" si="8"/>
        <v>#NAME?</v>
      </c>
      <c r="Q48" s="591" t="e">
        <f t="shared" ca="1" si="8"/>
        <v>#NAME?</v>
      </c>
      <c r="R48" s="591" t="e">
        <f t="shared" ca="1" si="8"/>
        <v>#NAME?</v>
      </c>
      <c r="S48" s="594"/>
      <c r="U48" s="591"/>
      <c r="V48" s="591"/>
      <c r="W48" s="591"/>
    </row>
    <row r="49" spans="1:23">
      <c r="A49" s="579" t="s">
        <v>356</v>
      </c>
      <c r="B49" s="587" t="s">
        <v>349</v>
      </c>
      <c r="C49" s="588">
        <v>41759</v>
      </c>
      <c r="D49" s="588">
        <v>49034</v>
      </c>
      <c r="E49" s="589">
        <v>1.976</v>
      </c>
      <c r="F49" s="596" t="s">
        <v>350</v>
      </c>
      <c r="G49" s="590">
        <v>45000</v>
      </c>
      <c r="H49" s="588">
        <v>44834</v>
      </c>
      <c r="I49" s="597">
        <v>620.99999999999989</v>
      </c>
      <c r="J49" s="597">
        <v>720</v>
      </c>
      <c r="K49" s="597">
        <v>738</v>
      </c>
      <c r="M49" s="579">
        <f t="shared" si="7"/>
        <v>20</v>
      </c>
      <c r="N49" s="592">
        <f t="shared" si="3"/>
        <v>2014</v>
      </c>
      <c r="O49" s="593">
        <f>VLOOKUP(M49,'Bond Rate'!$AN$10:$AR$39,IFERROR(MATCH(N49,'Bond Rate'!$AN$8:$AR$8,0),2),TRUE)*E49</f>
        <v>1.976</v>
      </c>
      <c r="P49" s="591" t="e">
        <f t="shared" ca="1" si="8"/>
        <v>#NAME?</v>
      </c>
      <c r="Q49" s="591" t="e">
        <f t="shared" ca="1" si="8"/>
        <v>#NAME?</v>
      </c>
      <c r="R49" s="591" t="e">
        <f t="shared" ca="1" si="8"/>
        <v>#NAME?</v>
      </c>
      <c r="S49" s="594"/>
      <c r="U49" s="591"/>
      <c r="V49" s="591"/>
      <c r="W49" s="591"/>
    </row>
    <row r="50" spans="1:23">
      <c r="A50" s="579" t="s">
        <v>356</v>
      </c>
      <c r="B50" s="587" t="s">
        <v>349</v>
      </c>
      <c r="C50" s="588">
        <v>41759</v>
      </c>
      <c r="D50" s="588">
        <v>49003</v>
      </c>
      <c r="E50" s="589">
        <v>1.877</v>
      </c>
      <c r="F50" s="596" t="s">
        <v>350</v>
      </c>
      <c r="G50" s="590">
        <v>45000</v>
      </c>
      <c r="H50" s="588">
        <v>44834</v>
      </c>
      <c r="I50" s="597">
        <v>620.99999999999989</v>
      </c>
      <c r="J50" s="597">
        <v>720</v>
      </c>
      <c r="K50" s="597">
        <v>738</v>
      </c>
      <c r="M50" s="579">
        <f t="shared" si="7"/>
        <v>20</v>
      </c>
      <c r="N50" s="592">
        <f t="shared" si="3"/>
        <v>2014</v>
      </c>
      <c r="O50" s="593">
        <f>VLOOKUP(M50,'Bond Rate'!$AN$10:$AR$39,IFERROR(MATCH(N50,'Bond Rate'!$AN$8:$AR$8,0),2),TRUE)*E50</f>
        <v>1.877</v>
      </c>
      <c r="P50" s="591" t="e">
        <f t="shared" ca="1" si="8"/>
        <v>#NAME?</v>
      </c>
      <c r="Q50" s="591" t="e">
        <f t="shared" ca="1" si="8"/>
        <v>#NAME?</v>
      </c>
      <c r="R50" s="591" t="e">
        <f t="shared" ca="1" si="8"/>
        <v>#NAME?</v>
      </c>
      <c r="S50" s="594"/>
      <c r="U50" s="591"/>
      <c r="V50" s="591"/>
      <c r="W50" s="591"/>
    </row>
    <row r="51" spans="1:23">
      <c r="A51" s="579" t="s">
        <v>356</v>
      </c>
      <c r="B51" s="587" t="s">
        <v>349</v>
      </c>
      <c r="C51" s="588">
        <v>41790</v>
      </c>
      <c r="D51" s="588">
        <v>49826</v>
      </c>
      <c r="E51" s="589">
        <v>2.0870000000000002</v>
      </c>
      <c r="F51" s="596" t="s">
        <v>350</v>
      </c>
      <c r="G51" s="590">
        <v>29000</v>
      </c>
      <c r="H51" s="588">
        <v>44834</v>
      </c>
      <c r="I51" s="597">
        <v>400.2</v>
      </c>
      <c r="J51" s="597">
        <v>464</v>
      </c>
      <c r="K51" s="597">
        <v>475.6</v>
      </c>
      <c r="M51" s="579">
        <f t="shared" si="7"/>
        <v>22</v>
      </c>
      <c r="N51" s="592">
        <f t="shared" si="3"/>
        <v>2014</v>
      </c>
      <c r="O51" s="593">
        <f>VLOOKUP(M51,'Bond Rate'!$AN$10:$AR$39,IFERROR(MATCH(N51,'Bond Rate'!$AN$8:$AR$8,0),2),TRUE)*E51</f>
        <v>2.0870000000000002</v>
      </c>
      <c r="P51" s="591" t="e">
        <f t="shared" ca="1" si="8"/>
        <v>#NAME?</v>
      </c>
      <c r="Q51" s="591" t="e">
        <f t="shared" ca="1" si="8"/>
        <v>#NAME?</v>
      </c>
      <c r="R51" s="591" t="e">
        <f t="shared" ca="1" si="8"/>
        <v>#NAME?</v>
      </c>
      <c r="S51" s="594"/>
      <c r="U51" s="591"/>
      <c r="V51" s="591"/>
      <c r="W51" s="591"/>
    </row>
    <row r="52" spans="1:23">
      <c r="A52" s="579" t="s">
        <v>356</v>
      </c>
      <c r="B52" s="587" t="s">
        <v>349</v>
      </c>
      <c r="C52" s="588">
        <v>41820</v>
      </c>
      <c r="D52" s="588">
        <v>48548</v>
      </c>
      <c r="E52" s="589">
        <v>2.0870000000000002</v>
      </c>
      <c r="F52" s="596" t="s">
        <v>350</v>
      </c>
      <c r="G52" s="590">
        <v>21000</v>
      </c>
      <c r="H52" s="588">
        <v>44834</v>
      </c>
      <c r="I52" s="597">
        <v>289.79999999999995</v>
      </c>
      <c r="J52" s="597">
        <v>336</v>
      </c>
      <c r="K52" s="597">
        <v>344.4</v>
      </c>
      <c r="M52" s="579">
        <f t="shared" si="7"/>
        <v>18</v>
      </c>
      <c r="N52" s="592">
        <f t="shared" si="3"/>
        <v>2014</v>
      </c>
      <c r="O52" s="593">
        <f>VLOOKUP(M52,'Bond Rate'!$AN$10:$AR$39,IFERROR(MATCH(N52,'Bond Rate'!$AN$8:$AR$8,0),2),TRUE)*E52</f>
        <v>2.0870000000000002</v>
      </c>
      <c r="P52" s="591" t="e">
        <f t="shared" ca="1" si="8"/>
        <v>#NAME?</v>
      </c>
      <c r="Q52" s="591" t="e">
        <f t="shared" ca="1" si="8"/>
        <v>#NAME?</v>
      </c>
      <c r="R52" s="591" t="e">
        <f t="shared" ca="1" si="8"/>
        <v>#NAME?</v>
      </c>
      <c r="S52" s="594"/>
      <c r="U52" s="591"/>
      <c r="V52" s="591"/>
      <c r="W52" s="591"/>
    </row>
    <row r="53" spans="1:23" ht="25.5">
      <c r="A53" s="579" t="s">
        <v>356</v>
      </c>
      <c r="B53" s="587" t="s">
        <v>352</v>
      </c>
      <c r="C53" s="588">
        <v>41759</v>
      </c>
      <c r="D53" s="588">
        <v>43921</v>
      </c>
      <c r="E53" s="589">
        <v>1.976</v>
      </c>
      <c r="F53" s="596" t="s">
        <v>350</v>
      </c>
      <c r="G53" s="590">
        <v>2600</v>
      </c>
      <c r="H53" s="588">
        <v>43921</v>
      </c>
      <c r="I53" s="597">
        <v>35.879999999999995</v>
      </c>
      <c r="J53" s="597">
        <v>20.74301369863014</v>
      </c>
      <c r="K53" s="597">
        <v>0</v>
      </c>
      <c r="M53" s="579">
        <f t="shared" si="7"/>
        <v>6</v>
      </c>
      <c r="N53" s="592">
        <f t="shared" si="3"/>
        <v>2014</v>
      </c>
      <c r="O53" s="593">
        <f>VLOOKUP(M53,'Bond Rate'!$AN$10:$AR$39,IFERROR(MATCH(N53,'Bond Rate'!$AN$8:$AR$8,0),2),TRUE)*E53</f>
        <v>1.976</v>
      </c>
      <c r="P53" s="591" t="e">
        <f t="shared" ca="1" si="8"/>
        <v>#NAME?</v>
      </c>
      <c r="Q53" s="591" t="e">
        <f t="shared" ca="1" si="8"/>
        <v>#NAME?</v>
      </c>
      <c r="R53" s="591" t="e">
        <f t="shared" ca="1" si="8"/>
        <v>#NAME?</v>
      </c>
      <c r="S53" s="594"/>
      <c r="U53" s="591"/>
      <c r="V53" s="591"/>
      <c r="W53" s="591"/>
    </row>
    <row r="54" spans="1:23" ht="25.5">
      <c r="A54" s="579" t="s">
        <v>356</v>
      </c>
      <c r="B54" s="587" t="s">
        <v>352</v>
      </c>
      <c r="C54" s="588">
        <v>41790</v>
      </c>
      <c r="D54" s="588">
        <v>43951</v>
      </c>
      <c r="E54" s="589">
        <v>2.0750000000000002</v>
      </c>
      <c r="F54" s="596" t="s">
        <v>350</v>
      </c>
      <c r="G54" s="590">
        <v>1300</v>
      </c>
      <c r="H54" s="588">
        <v>43951</v>
      </c>
      <c r="I54" s="597">
        <v>17.939999999999998</v>
      </c>
      <c r="J54" s="597">
        <v>12.081095890410959</v>
      </c>
      <c r="K54" s="597">
        <v>0</v>
      </c>
      <c r="M54" s="579">
        <f t="shared" si="7"/>
        <v>6</v>
      </c>
      <c r="N54" s="592">
        <f t="shared" si="3"/>
        <v>2014</v>
      </c>
      <c r="O54" s="593">
        <f>VLOOKUP(M54,'Bond Rate'!$AN$10:$AR$39,IFERROR(MATCH(N54,'Bond Rate'!$AN$8:$AR$8,0),2),TRUE)*E54</f>
        <v>2.0750000000000002</v>
      </c>
      <c r="P54" s="591" t="e">
        <f t="shared" ca="1" si="8"/>
        <v>#NAME?</v>
      </c>
      <c r="Q54" s="591" t="e">
        <f t="shared" ca="1" si="8"/>
        <v>#NAME?</v>
      </c>
      <c r="R54" s="591" t="e">
        <f t="shared" ca="1" si="8"/>
        <v>#NAME?</v>
      </c>
      <c r="S54" s="594"/>
      <c r="U54" s="591"/>
      <c r="V54" s="591"/>
      <c r="W54" s="591"/>
    </row>
    <row r="55" spans="1:23">
      <c r="A55" s="579" t="s">
        <v>356</v>
      </c>
      <c r="B55" s="587" t="s">
        <v>349</v>
      </c>
      <c r="C55" s="588">
        <v>41851</v>
      </c>
      <c r="D55" s="588">
        <v>48334</v>
      </c>
      <c r="E55" s="589">
        <v>2.0750000000000002</v>
      </c>
      <c r="F55" s="596" t="s">
        <v>350</v>
      </c>
      <c r="G55" s="590">
        <v>9000</v>
      </c>
      <c r="H55" s="588">
        <v>44834</v>
      </c>
      <c r="I55" s="597">
        <v>124.19999999999999</v>
      </c>
      <c r="J55" s="597">
        <v>144</v>
      </c>
      <c r="K55" s="597">
        <v>147.6</v>
      </c>
      <c r="M55" s="579">
        <f t="shared" si="7"/>
        <v>18</v>
      </c>
      <c r="N55" s="592">
        <f t="shared" si="3"/>
        <v>2014</v>
      </c>
      <c r="O55" s="593">
        <f>VLOOKUP(M55,'Bond Rate'!$AN$10:$AR$39,IFERROR(MATCH(N55,'Bond Rate'!$AN$8:$AR$8,0),2),TRUE)*E55</f>
        <v>2.0750000000000002</v>
      </c>
      <c r="P55" s="591" t="e">
        <f t="shared" ca="1" si="8"/>
        <v>#NAME?</v>
      </c>
      <c r="Q55" s="591" t="e">
        <f t="shared" ca="1" si="8"/>
        <v>#NAME?</v>
      </c>
      <c r="R55" s="591" t="e">
        <f t="shared" ca="1" si="8"/>
        <v>#NAME?</v>
      </c>
      <c r="S55" s="594"/>
      <c r="U55" s="591"/>
      <c r="V55" s="591"/>
      <c r="W55" s="591"/>
    </row>
    <row r="56" spans="1:23">
      <c r="A56" s="579" t="s">
        <v>356</v>
      </c>
      <c r="B56" s="587" t="s">
        <v>353</v>
      </c>
      <c r="C56" s="588">
        <v>41851</v>
      </c>
      <c r="D56" s="588">
        <v>47330</v>
      </c>
      <c r="E56" s="589">
        <v>2.234</v>
      </c>
      <c r="F56" s="596" t="s">
        <v>350</v>
      </c>
      <c r="G56" s="590">
        <v>3000</v>
      </c>
      <c r="H56" s="588">
        <v>44834</v>
      </c>
      <c r="I56" s="597">
        <v>41.4</v>
      </c>
      <c r="J56" s="597">
        <v>48</v>
      </c>
      <c r="K56" s="597">
        <v>49.2</v>
      </c>
      <c r="M56" s="579">
        <f t="shared" si="7"/>
        <v>15</v>
      </c>
      <c r="N56" s="592">
        <f t="shared" si="3"/>
        <v>2014</v>
      </c>
      <c r="O56" s="593">
        <f>VLOOKUP(M56,'Bond Rate'!$AN$10:$AR$39,IFERROR(MATCH(N56,'Bond Rate'!$AN$8:$AR$8,0),2),TRUE)*E56</f>
        <v>2.234</v>
      </c>
      <c r="P56" s="591" t="e">
        <f t="shared" ca="1" si="8"/>
        <v>#NAME?</v>
      </c>
      <c r="Q56" s="591" t="e">
        <f t="shared" ca="1" si="8"/>
        <v>#NAME?</v>
      </c>
      <c r="R56" s="591" t="e">
        <f t="shared" ca="1" si="8"/>
        <v>#NAME?</v>
      </c>
      <c r="S56" s="594"/>
      <c r="U56" s="591"/>
      <c r="V56" s="591"/>
      <c r="W56" s="591"/>
    </row>
    <row r="57" spans="1:23">
      <c r="A57" s="579" t="s">
        <v>356</v>
      </c>
      <c r="B57" s="587" t="s">
        <v>349</v>
      </c>
      <c r="C57" s="588">
        <v>41882</v>
      </c>
      <c r="D57" s="588">
        <v>49521</v>
      </c>
      <c r="E57" s="589">
        <v>2.234</v>
      </c>
      <c r="F57" s="596" t="s">
        <v>350</v>
      </c>
      <c r="G57" s="590">
        <v>10000</v>
      </c>
      <c r="H57" s="588">
        <v>44834</v>
      </c>
      <c r="I57" s="597">
        <v>137.99999999999997</v>
      </c>
      <c r="J57" s="597">
        <v>160</v>
      </c>
      <c r="K57" s="597">
        <v>164</v>
      </c>
      <c r="M57" s="579">
        <f t="shared" si="7"/>
        <v>21</v>
      </c>
      <c r="N57" s="592">
        <f t="shared" si="3"/>
        <v>2014</v>
      </c>
      <c r="O57" s="593">
        <f>VLOOKUP(M57,'Bond Rate'!$AN$10:$AR$39,IFERROR(MATCH(N57,'Bond Rate'!$AN$8:$AR$8,0),2),TRUE)*E57</f>
        <v>2.234</v>
      </c>
      <c r="P57" s="591" t="e">
        <f t="shared" ca="1" si="8"/>
        <v>#NAME?</v>
      </c>
      <c r="Q57" s="591" t="e">
        <f t="shared" ca="1" si="8"/>
        <v>#NAME?</v>
      </c>
      <c r="R57" s="591" t="e">
        <f t="shared" ca="1" si="8"/>
        <v>#NAME?</v>
      </c>
      <c r="S57" s="594"/>
      <c r="U57" s="591"/>
      <c r="V57" s="591"/>
      <c r="W57" s="591"/>
    </row>
    <row r="58" spans="1:23">
      <c r="A58" s="579" t="s">
        <v>356</v>
      </c>
      <c r="B58" s="587" t="s">
        <v>349</v>
      </c>
      <c r="C58" s="588">
        <v>41882</v>
      </c>
      <c r="D58" s="588">
        <v>49552</v>
      </c>
      <c r="E58" s="589">
        <v>1.877</v>
      </c>
      <c r="F58" s="596" t="s">
        <v>350</v>
      </c>
      <c r="G58" s="590">
        <v>15000</v>
      </c>
      <c r="H58" s="588">
        <v>44834</v>
      </c>
      <c r="I58" s="597">
        <v>207</v>
      </c>
      <c r="J58" s="597">
        <v>240</v>
      </c>
      <c r="K58" s="597">
        <v>246</v>
      </c>
      <c r="M58" s="579">
        <f t="shared" si="7"/>
        <v>21</v>
      </c>
      <c r="N58" s="592">
        <f t="shared" si="3"/>
        <v>2014</v>
      </c>
      <c r="O58" s="593">
        <f>VLOOKUP(M58,'Bond Rate'!$AN$10:$AR$39,IFERROR(MATCH(N58,'Bond Rate'!$AN$8:$AR$8,0),2),TRUE)*E58</f>
        <v>1.877</v>
      </c>
      <c r="P58" s="591" t="e">
        <f t="shared" ca="1" si="8"/>
        <v>#NAME?</v>
      </c>
      <c r="Q58" s="591" t="e">
        <f t="shared" ca="1" si="8"/>
        <v>#NAME?</v>
      </c>
      <c r="R58" s="591" t="e">
        <f t="shared" ca="1" si="8"/>
        <v>#NAME?</v>
      </c>
      <c r="S58" s="594"/>
      <c r="U58" s="591"/>
      <c r="V58" s="591"/>
      <c r="W58" s="591"/>
    </row>
    <row r="59" spans="1:23">
      <c r="A59" s="579" t="s">
        <v>356</v>
      </c>
      <c r="B59" s="587" t="s">
        <v>349</v>
      </c>
      <c r="C59" s="588">
        <v>41912</v>
      </c>
      <c r="D59" s="588">
        <v>46873</v>
      </c>
      <c r="E59" s="589">
        <v>2.0750000000000002</v>
      </c>
      <c r="F59" s="596" t="s">
        <v>350</v>
      </c>
      <c r="G59" s="590">
        <v>17000</v>
      </c>
      <c r="H59" s="588">
        <v>44834</v>
      </c>
      <c r="I59" s="597">
        <v>234.6</v>
      </c>
      <c r="J59" s="597">
        <v>272</v>
      </c>
      <c r="K59" s="597">
        <v>278.8</v>
      </c>
      <c r="M59" s="579">
        <f t="shared" si="7"/>
        <v>14</v>
      </c>
      <c r="N59" s="592">
        <f t="shared" si="3"/>
        <v>2014</v>
      </c>
      <c r="O59" s="593">
        <f>VLOOKUP(M59,'Bond Rate'!$AN$10:$AR$39,IFERROR(MATCH(N59,'Bond Rate'!$AN$8:$AR$8,0),2),TRUE)*E59</f>
        <v>2.0750000000000002</v>
      </c>
      <c r="P59" s="591" t="e">
        <f t="shared" ca="1" si="8"/>
        <v>#NAME?</v>
      </c>
      <c r="Q59" s="591" t="e">
        <f t="shared" ca="1" si="8"/>
        <v>#NAME?</v>
      </c>
      <c r="R59" s="591" t="e">
        <f t="shared" ca="1" si="8"/>
        <v>#NAME?</v>
      </c>
      <c r="S59" s="594"/>
      <c r="U59" s="591"/>
      <c r="V59" s="591"/>
      <c r="W59" s="591"/>
    </row>
    <row r="60" spans="1:23" ht="25.5">
      <c r="A60" s="579" t="s">
        <v>356</v>
      </c>
      <c r="B60" s="587" t="s">
        <v>352</v>
      </c>
      <c r="C60" s="588">
        <v>41851</v>
      </c>
      <c r="D60" s="588">
        <v>44043</v>
      </c>
      <c r="E60" s="589">
        <v>2.234</v>
      </c>
      <c r="F60" s="596" t="s">
        <v>350</v>
      </c>
      <c r="G60" s="590">
        <v>1950</v>
      </c>
      <c r="H60" s="588">
        <v>44043</v>
      </c>
      <c r="I60" s="597">
        <v>26.91</v>
      </c>
      <c r="J60" s="597">
        <v>25.985753424657538</v>
      </c>
      <c r="K60" s="597">
        <v>0</v>
      </c>
      <c r="M60" s="579">
        <f t="shared" si="7"/>
        <v>6</v>
      </c>
      <c r="N60" s="592">
        <f t="shared" si="3"/>
        <v>2014</v>
      </c>
      <c r="O60" s="593">
        <f>VLOOKUP(M60,'Bond Rate'!$AN$10:$AR$39,IFERROR(MATCH(N60,'Bond Rate'!$AN$8:$AR$8,0),2),TRUE)*E60</f>
        <v>2.234</v>
      </c>
      <c r="P60" s="591" t="e">
        <f t="shared" ca="1" si="8"/>
        <v>#NAME?</v>
      </c>
      <c r="Q60" s="591" t="e">
        <f t="shared" ca="1" si="8"/>
        <v>#NAME?</v>
      </c>
      <c r="R60" s="591" t="e">
        <f t="shared" ca="1" si="8"/>
        <v>#NAME?</v>
      </c>
      <c r="S60" s="594"/>
      <c r="U60" s="591"/>
      <c r="V60" s="591"/>
      <c r="W60" s="591"/>
    </row>
    <row r="61" spans="1:23">
      <c r="A61" s="579" t="s">
        <v>356</v>
      </c>
      <c r="B61" s="587" t="s">
        <v>357</v>
      </c>
      <c r="C61" s="588">
        <v>42308</v>
      </c>
      <c r="D61" s="588">
        <v>43373</v>
      </c>
      <c r="E61" s="589">
        <v>1.976</v>
      </c>
      <c r="F61" s="596" t="s">
        <v>350</v>
      </c>
      <c r="G61" s="590">
        <v>5000</v>
      </c>
      <c r="H61" s="588">
        <v>44469</v>
      </c>
      <c r="I61" s="597">
        <v>68.999999999999986</v>
      </c>
      <c r="J61" s="597">
        <v>80</v>
      </c>
      <c r="K61" s="597">
        <v>82</v>
      </c>
      <c r="M61" s="579">
        <f t="shared" si="7"/>
        <v>3</v>
      </c>
      <c r="N61" s="592">
        <f t="shared" si="3"/>
        <v>2016</v>
      </c>
      <c r="O61" s="593">
        <f>VLOOKUP(M61,'Bond Rate'!$AN$10:$AR$39,IFERROR(MATCH(N61,'Bond Rate'!$AN$8:$AR$8,0),2),TRUE)*E61</f>
        <v>1.976</v>
      </c>
      <c r="P61" s="591" t="e">
        <f t="shared" ca="1" si="8"/>
        <v>#NAME?</v>
      </c>
      <c r="Q61" s="591" t="e">
        <f t="shared" ca="1" si="8"/>
        <v>#NAME?</v>
      </c>
      <c r="R61" s="591" t="e">
        <f t="shared" ca="1" si="8"/>
        <v>#NAME?</v>
      </c>
      <c r="S61" s="594"/>
      <c r="U61" s="591"/>
      <c r="V61" s="591"/>
      <c r="W61" s="591"/>
    </row>
    <row r="62" spans="1:23">
      <c r="A62" s="579" t="s">
        <v>356</v>
      </c>
      <c r="B62" s="587" t="s">
        <v>349</v>
      </c>
      <c r="C62" s="588">
        <v>42308</v>
      </c>
      <c r="D62" s="588">
        <v>49125</v>
      </c>
      <c r="E62" s="589">
        <v>2.1549999999999998</v>
      </c>
      <c r="F62" s="596" t="s">
        <v>350</v>
      </c>
      <c r="G62" s="590">
        <v>21000</v>
      </c>
      <c r="H62" s="588">
        <v>44834</v>
      </c>
      <c r="I62" s="597">
        <v>289.79999999999995</v>
      </c>
      <c r="J62" s="597">
        <v>336</v>
      </c>
      <c r="K62" s="597">
        <v>344.4</v>
      </c>
      <c r="M62" s="579">
        <f t="shared" si="7"/>
        <v>19</v>
      </c>
      <c r="N62" s="592">
        <f t="shared" si="3"/>
        <v>2016</v>
      </c>
      <c r="O62" s="593">
        <f>VLOOKUP(M62,'Bond Rate'!$AN$10:$AR$39,IFERROR(MATCH(N62,'Bond Rate'!$AN$8:$AR$8,0),2),TRUE)*E62</f>
        <v>2.1549999999999998</v>
      </c>
      <c r="P62" s="591" t="e">
        <f t="shared" ca="1" si="8"/>
        <v>#NAME?</v>
      </c>
      <c r="Q62" s="591" t="e">
        <f t="shared" ca="1" si="8"/>
        <v>#NAME?</v>
      </c>
      <c r="R62" s="591" t="e">
        <f t="shared" ca="1" si="8"/>
        <v>#NAME?</v>
      </c>
      <c r="S62" s="594"/>
      <c r="U62" s="591"/>
      <c r="V62" s="591"/>
      <c r="W62" s="591"/>
    </row>
    <row r="63" spans="1:23">
      <c r="A63" s="579" t="s">
        <v>356</v>
      </c>
      <c r="B63" s="587" t="s">
        <v>349</v>
      </c>
      <c r="C63" s="588">
        <v>42308</v>
      </c>
      <c r="D63" s="588">
        <v>49187</v>
      </c>
      <c r="E63" s="589">
        <v>1.877</v>
      </c>
      <c r="F63" s="596" t="s">
        <v>350</v>
      </c>
      <c r="G63" s="590">
        <v>19000</v>
      </c>
      <c r="H63" s="588">
        <v>44834</v>
      </c>
      <c r="I63" s="597">
        <v>262.2</v>
      </c>
      <c r="J63" s="597">
        <v>304</v>
      </c>
      <c r="K63" s="597">
        <v>311.59999999999997</v>
      </c>
      <c r="M63" s="579">
        <f t="shared" si="7"/>
        <v>19</v>
      </c>
      <c r="N63" s="592">
        <f t="shared" si="3"/>
        <v>2016</v>
      </c>
      <c r="O63" s="593">
        <f>VLOOKUP(M63,'Bond Rate'!$AN$10:$AR$39,IFERROR(MATCH(N63,'Bond Rate'!$AN$8:$AR$8,0),2),TRUE)*E63</f>
        <v>1.877</v>
      </c>
      <c r="P63" s="591" t="e">
        <f t="shared" ca="1" si="8"/>
        <v>#NAME?</v>
      </c>
      <c r="Q63" s="591" t="e">
        <f t="shared" ca="1" si="8"/>
        <v>#NAME?</v>
      </c>
      <c r="R63" s="591" t="e">
        <f t="shared" ca="1" si="8"/>
        <v>#NAME?</v>
      </c>
      <c r="S63" s="594"/>
      <c r="U63" s="591"/>
      <c r="V63" s="591"/>
      <c r="W63" s="591"/>
    </row>
    <row r="64" spans="1:23">
      <c r="A64" s="579" t="s">
        <v>356</v>
      </c>
      <c r="B64" s="587" t="s">
        <v>353</v>
      </c>
      <c r="C64" s="588">
        <v>42308</v>
      </c>
      <c r="D64" s="588">
        <v>46660</v>
      </c>
      <c r="E64" s="589">
        <v>1.976</v>
      </c>
      <c r="F64" s="596" t="s">
        <v>350</v>
      </c>
      <c r="G64" s="590">
        <v>5000</v>
      </c>
      <c r="H64" s="588">
        <v>44834</v>
      </c>
      <c r="I64" s="597">
        <v>68.999999999999986</v>
      </c>
      <c r="J64" s="597">
        <v>80</v>
      </c>
      <c r="K64" s="597">
        <v>82</v>
      </c>
      <c r="M64" s="579">
        <f t="shared" si="7"/>
        <v>12</v>
      </c>
      <c r="N64" s="592">
        <f t="shared" si="3"/>
        <v>2016</v>
      </c>
      <c r="O64" s="593">
        <f>VLOOKUP(M64,'Bond Rate'!$AN$10:$AR$39,IFERROR(MATCH(N64,'Bond Rate'!$AN$8:$AR$8,0),2),TRUE)*E64</f>
        <v>1.976</v>
      </c>
      <c r="P64" s="591" t="e">
        <f t="shared" ca="1" si="8"/>
        <v>#NAME?</v>
      </c>
      <c r="Q64" s="591" t="e">
        <f t="shared" ca="1" si="8"/>
        <v>#NAME?</v>
      </c>
      <c r="R64" s="591" t="e">
        <f t="shared" ca="1" si="8"/>
        <v>#NAME?</v>
      </c>
      <c r="S64" s="594"/>
      <c r="U64" s="591"/>
      <c r="V64" s="591"/>
      <c r="W64" s="591"/>
    </row>
    <row r="65" spans="1:23">
      <c r="A65" s="579" t="s">
        <v>356</v>
      </c>
      <c r="B65" s="587" t="s">
        <v>349</v>
      </c>
      <c r="C65" s="588">
        <v>42521</v>
      </c>
      <c r="D65" s="588">
        <v>45808</v>
      </c>
      <c r="E65" s="589">
        <v>2.101</v>
      </c>
      <c r="F65" s="596" t="s">
        <v>350</v>
      </c>
      <c r="G65" s="590">
        <v>20000</v>
      </c>
      <c r="H65" s="588">
        <v>44834</v>
      </c>
      <c r="I65" s="597">
        <v>275.99999999999994</v>
      </c>
      <c r="J65" s="597">
        <v>320</v>
      </c>
      <c r="K65" s="597">
        <v>328</v>
      </c>
      <c r="M65" s="579">
        <f t="shared" si="7"/>
        <v>9</v>
      </c>
      <c r="N65" s="592">
        <f t="shared" si="3"/>
        <v>2016</v>
      </c>
      <c r="O65" s="593">
        <f>VLOOKUP(M65,'Bond Rate'!$AN$10:$AR$39,IFERROR(MATCH(N65,'Bond Rate'!$AN$8:$AR$8,0),2),TRUE)*E65</f>
        <v>2.101</v>
      </c>
      <c r="P65" s="591" t="e">
        <f t="shared" ca="1" si="8"/>
        <v>#NAME?</v>
      </c>
      <c r="Q65" s="591" t="e">
        <f t="shared" ca="1" si="8"/>
        <v>#NAME?</v>
      </c>
      <c r="R65" s="591" t="e">
        <f t="shared" ca="1" si="8"/>
        <v>#NAME?</v>
      </c>
      <c r="S65" s="594"/>
      <c r="U65" s="591"/>
      <c r="V65" s="591"/>
      <c r="W65" s="591"/>
    </row>
    <row r="67" spans="1:23">
      <c r="I67" s="594"/>
      <c r="J67" s="594"/>
      <c r="K67" s="594"/>
      <c r="P67" s="594"/>
      <c r="Q67" s="594"/>
      <c r="R67" s="594"/>
      <c r="U67" s="594"/>
      <c r="V67" s="594"/>
      <c r="W67" s="594"/>
    </row>
  </sheetData>
  <mergeCells count="12">
    <mergeCell ref="B8:G8"/>
    <mergeCell ref="B3:G3"/>
    <mergeCell ref="B4:G4"/>
    <mergeCell ref="B5:G5"/>
    <mergeCell ref="B6:G6"/>
    <mergeCell ref="U6:W6"/>
    <mergeCell ref="B7:G7"/>
    <mergeCell ref="I7:K7"/>
    <mergeCell ref="P7:R7"/>
    <mergeCell ref="U7:W7"/>
    <mergeCell ref="I6:K6"/>
    <mergeCell ref="P6:R6"/>
  </mergeCells>
  <pageMargins left="0.1" right="0.1" top="0" bottom="0.1" header="0" footer="0.1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9"/>
  <sheetViews>
    <sheetView topLeftCell="T1" workbookViewId="0">
      <selection activeCell="AB10" sqref="AB10"/>
    </sheetView>
  </sheetViews>
  <sheetFormatPr defaultRowHeight="15"/>
  <cols>
    <col min="1" max="41" width="9.140625" style="579"/>
    <col min="42" max="42" width="10.7109375" style="579" bestFit="1" customWidth="1"/>
    <col min="43" max="43" width="9.140625" style="579"/>
    <col min="44" max="44" width="10" style="579" bestFit="1" customWidth="1"/>
    <col min="45" max="16384" width="9.140625" style="579"/>
  </cols>
  <sheetData>
    <row r="1" spans="2:44">
      <c r="AP1" s="598" t="s">
        <v>358</v>
      </c>
    </row>
    <row r="2" spans="2:44">
      <c r="AP2" s="599" t="s">
        <v>33</v>
      </c>
      <c r="AQ2" s="599" t="s">
        <v>359</v>
      </c>
      <c r="AR2" s="599" t="s">
        <v>34</v>
      </c>
    </row>
    <row r="3" spans="2:44">
      <c r="AN3" s="579" t="s">
        <v>287</v>
      </c>
      <c r="AP3" s="579">
        <v>0.25</v>
      </c>
      <c r="AQ3" s="579">
        <v>0.5</v>
      </c>
      <c r="AR3" s="579">
        <v>0.25</v>
      </c>
    </row>
    <row r="4" spans="2:44">
      <c r="AN4" s="579" t="s">
        <v>360</v>
      </c>
      <c r="AP4" s="579">
        <v>-1</v>
      </c>
      <c r="AQ4" s="579">
        <v>0</v>
      </c>
      <c r="AR4" s="579">
        <v>1</v>
      </c>
    </row>
    <row r="5" spans="2:44" ht="15.75" thickBot="1"/>
    <row r="6" spans="2:44" ht="15.75" thickBot="1">
      <c r="D6" s="705" t="s">
        <v>361</v>
      </c>
      <c r="E6" s="706"/>
      <c r="F6" s="706"/>
      <c r="G6" s="706"/>
      <c r="H6" s="706"/>
      <c r="I6" s="706"/>
      <c r="J6" s="706"/>
      <c r="K6" s="706"/>
      <c r="L6" s="706"/>
      <c r="M6" s="706"/>
      <c r="N6" s="707"/>
      <c r="P6" s="705" t="s">
        <v>362</v>
      </c>
      <c r="Q6" s="706"/>
      <c r="R6" s="706"/>
      <c r="S6" s="706"/>
      <c r="T6" s="706"/>
      <c r="U6" s="706"/>
      <c r="V6" s="706"/>
      <c r="W6" s="706"/>
      <c r="X6" s="706"/>
      <c r="Y6" s="706"/>
      <c r="Z6" s="707"/>
      <c r="AB6" s="705" t="s">
        <v>363</v>
      </c>
      <c r="AC6" s="706"/>
      <c r="AD6" s="706"/>
      <c r="AE6" s="706"/>
      <c r="AF6" s="706"/>
      <c r="AG6" s="706"/>
      <c r="AH6" s="706"/>
      <c r="AI6" s="706"/>
      <c r="AJ6" s="706"/>
      <c r="AK6" s="706"/>
      <c r="AL6" s="707"/>
      <c r="AP6" s="705" t="s">
        <v>364</v>
      </c>
      <c r="AQ6" s="706"/>
      <c r="AR6" s="707"/>
    </row>
    <row r="7" spans="2:44">
      <c r="B7" s="600"/>
      <c r="C7" s="600"/>
      <c r="D7" s="708" t="s">
        <v>34</v>
      </c>
      <c r="E7" s="708"/>
      <c r="F7" s="708"/>
      <c r="G7" s="600"/>
      <c r="H7" s="708" t="s">
        <v>365</v>
      </c>
      <c r="I7" s="708"/>
      <c r="J7" s="708"/>
      <c r="K7" s="600"/>
      <c r="L7" s="708" t="s">
        <v>33</v>
      </c>
      <c r="M7" s="708"/>
      <c r="N7" s="708"/>
      <c r="P7" s="708">
        <v>2019</v>
      </c>
      <c r="Q7" s="708"/>
      <c r="R7" s="708"/>
      <c r="S7" s="601"/>
      <c r="T7" s="708">
        <v>2020</v>
      </c>
      <c r="U7" s="708"/>
      <c r="V7" s="708"/>
      <c r="W7" s="601"/>
      <c r="X7" s="708">
        <v>2021</v>
      </c>
      <c r="Y7" s="708"/>
      <c r="Z7" s="708"/>
      <c r="AB7" s="708">
        <v>2019</v>
      </c>
      <c r="AC7" s="708"/>
      <c r="AD7" s="708"/>
      <c r="AE7" s="601"/>
      <c r="AF7" s="708">
        <v>2020</v>
      </c>
      <c r="AG7" s="708"/>
      <c r="AH7" s="708"/>
      <c r="AI7" s="601"/>
      <c r="AJ7" s="708">
        <v>2021</v>
      </c>
      <c r="AK7" s="708"/>
      <c r="AL7" s="708"/>
      <c r="AN7" s="602" t="s">
        <v>366</v>
      </c>
      <c r="AO7" s="602"/>
      <c r="AP7" s="613" t="e">
        <f ca="1">_xll.RiskDiscrete($AP$4:$AR$4,$AP$3:$AR$3)</f>
        <v>#NAME?</v>
      </c>
      <c r="AQ7" s="613" t="e">
        <f ca="1">_xll.RiskDiscrete($AP$4:$AR$4,$AP$3:$AR$3)</f>
        <v>#NAME?</v>
      </c>
      <c r="AR7" s="613" t="e">
        <f ca="1">_xll.RiskDiscrete($AP$4:$AR$4,$AP$3:$AR$3)</f>
        <v>#NAME?</v>
      </c>
    </row>
    <row r="8" spans="2:44">
      <c r="B8" s="603" t="s">
        <v>345</v>
      </c>
      <c r="C8" s="603"/>
      <c r="D8" s="603">
        <v>2019</v>
      </c>
      <c r="E8" s="603">
        <v>2020</v>
      </c>
      <c r="F8" s="603">
        <v>2021</v>
      </c>
      <c r="G8" s="600"/>
      <c r="H8" s="603">
        <v>2019</v>
      </c>
      <c r="I8" s="603">
        <v>2020</v>
      </c>
      <c r="J8" s="603">
        <v>2021</v>
      </c>
      <c r="K8" s="600"/>
      <c r="L8" s="603">
        <v>2019</v>
      </c>
      <c r="M8" s="603">
        <v>2020</v>
      </c>
      <c r="N8" s="603">
        <v>2021</v>
      </c>
      <c r="P8" s="604" t="s">
        <v>33</v>
      </c>
      <c r="Q8" s="604" t="s">
        <v>365</v>
      </c>
      <c r="R8" s="604" t="s">
        <v>34</v>
      </c>
      <c r="S8" s="605"/>
      <c r="T8" s="604" t="s">
        <v>33</v>
      </c>
      <c r="U8" s="604" t="s">
        <v>365</v>
      </c>
      <c r="V8" s="604" t="s">
        <v>34</v>
      </c>
      <c r="W8" s="605"/>
      <c r="X8" s="604" t="s">
        <v>33</v>
      </c>
      <c r="Y8" s="604" t="s">
        <v>365</v>
      </c>
      <c r="Z8" s="604" t="s">
        <v>34</v>
      </c>
      <c r="AB8" s="604" t="s">
        <v>33</v>
      </c>
      <c r="AC8" s="604" t="s">
        <v>365</v>
      </c>
      <c r="AD8" s="604" t="s">
        <v>34</v>
      </c>
      <c r="AE8" s="605"/>
      <c r="AF8" s="604" t="s">
        <v>33</v>
      </c>
      <c r="AG8" s="604" t="s">
        <v>365</v>
      </c>
      <c r="AH8" s="604" t="s">
        <v>34</v>
      </c>
      <c r="AI8" s="605"/>
      <c r="AJ8" s="604" t="s">
        <v>33</v>
      </c>
      <c r="AK8" s="604" t="s">
        <v>365</v>
      </c>
      <c r="AL8" s="604" t="s">
        <v>34</v>
      </c>
      <c r="AN8" s="603" t="s">
        <v>345</v>
      </c>
      <c r="AO8" s="579" t="s">
        <v>367</v>
      </c>
      <c r="AP8" s="579">
        <v>2019</v>
      </c>
      <c r="AQ8" s="579">
        <v>2020</v>
      </c>
      <c r="AR8" s="579">
        <v>2021</v>
      </c>
    </row>
    <row r="9" spans="2:44">
      <c r="G9" s="606"/>
      <c r="AO9" s="603"/>
    </row>
    <row r="10" spans="2:44">
      <c r="B10" s="603">
        <v>1</v>
      </c>
      <c r="C10" s="603"/>
      <c r="D10" s="606">
        <v>2.9284447500000002</v>
      </c>
      <c r="E10" s="607">
        <v>3.2291032499999996</v>
      </c>
      <c r="F10" s="607">
        <v>3.289161</v>
      </c>
      <c r="G10" s="600"/>
      <c r="H10" s="606">
        <v>2.9060487500000001</v>
      </c>
      <c r="I10" s="607">
        <v>3.2080545000000003</v>
      </c>
      <c r="J10" s="607">
        <v>3.208053</v>
      </c>
      <c r="K10" s="600"/>
      <c r="L10" s="606">
        <v>2.8693005</v>
      </c>
      <c r="M10" s="607">
        <v>3.1745527500000001</v>
      </c>
      <c r="N10" s="607">
        <v>3.1691739999999999</v>
      </c>
      <c r="P10" s="606">
        <f>L10</f>
        <v>2.8693005</v>
      </c>
      <c r="Q10" s="607">
        <f>H10</f>
        <v>2.9060487500000001</v>
      </c>
      <c r="R10" s="607">
        <f>D10</f>
        <v>2.9284447500000002</v>
      </c>
      <c r="S10" s="600"/>
      <c r="T10" s="606">
        <f>M10</f>
        <v>3.1745527500000001</v>
      </c>
      <c r="U10" s="607">
        <f>I10</f>
        <v>3.2080545000000003</v>
      </c>
      <c r="V10" s="607">
        <f>E10</f>
        <v>3.2291032499999996</v>
      </c>
      <c r="W10" s="600"/>
      <c r="X10" s="606">
        <f>N10</f>
        <v>3.1691739999999999</v>
      </c>
      <c r="Y10" s="607">
        <f>J10</f>
        <v>3.208053</v>
      </c>
      <c r="Z10" s="607">
        <f>F10</f>
        <v>3.289161</v>
      </c>
      <c r="AB10" s="608">
        <f>P10/$Q10</f>
        <v>0.98735456519784814</v>
      </c>
      <c r="AC10" s="608">
        <f t="shared" ref="AC10:AD25" si="0">Q10/$Q10</f>
        <v>1</v>
      </c>
      <c r="AD10" s="608">
        <f t="shared" si="0"/>
        <v>1.0077066842047988</v>
      </c>
      <c r="AE10" s="608"/>
      <c r="AF10" s="608">
        <f>T10/$U10</f>
        <v>0.98955698851126128</v>
      </c>
      <c r="AG10" s="608">
        <f t="shared" ref="AG10:AH25" si="1">U10/$U10</f>
        <v>1</v>
      </c>
      <c r="AH10" s="608">
        <f t="shared" si="1"/>
        <v>1.0065612195802782</v>
      </c>
      <c r="AI10" s="608"/>
      <c r="AJ10" s="608">
        <f>X10/$Y10</f>
        <v>0.98788081119607429</v>
      </c>
      <c r="AK10" s="608">
        <f t="shared" ref="AK10:AL25" si="2">Y10/$Y10</f>
        <v>1</v>
      </c>
      <c r="AL10" s="608">
        <f t="shared" si="2"/>
        <v>1.0252826246947915</v>
      </c>
      <c r="AN10" s="603">
        <v>1</v>
      </c>
      <c r="AO10" s="609">
        <v>1</v>
      </c>
      <c r="AP10" s="610" t="e">
        <f t="shared" ref="AP10:AP39" ca="1" si="3">OFFSET(AC10,0,AP$7)</f>
        <v>#NAME?</v>
      </c>
      <c r="AQ10" s="610" t="e">
        <f t="shared" ref="AQ10:AQ39" ca="1" si="4">OFFSET(AG10,0,AQ$7)</f>
        <v>#NAME?</v>
      </c>
      <c r="AR10" s="610" t="e">
        <f t="shared" ref="AR10:AR39" ca="1" si="5">OFFSET(AK10,0,AR$7)</f>
        <v>#NAME?</v>
      </c>
    </row>
    <row r="11" spans="2:44">
      <c r="B11" s="603">
        <v>2</v>
      </c>
      <c r="C11" s="603"/>
      <c r="D11" s="606">
        <v>3.3390884999999999</v>
      </c>
      <c r="E11" s="607">
        <v>3.6925327499999998</v>
      </c>
      <c r="F11" s="607">
        <v>3.7699402499999999</v>
      </c>
      <c r="G11" s="600"/>
      <c r="H11" s="606">
        <v>2.9947727500000001</v>
      </c>
      <c r="I11" s="607">
        <v>3.2318207500000002</v>
      </c>
      <c r="J11" s="607">
        <v>3.2318185000000001</v>
      </c>
      <c r="K11" s="600"/>
      <c r="L11" s="606">
        <v>2.9412987500000001</v>
      </c>
      <c r="M11" s="607">
        <v>3.1931132500000001</v>
      </c>
      <c r="N11" s="607">
        <v>3.1932770000000001</v>
      </c>
      <c r="P11" s="606">
        <f t="shared" ref="P11:P39" si="6">L11</f>
        <v>2.9412987500000001</v>
      </c>
      <c r="Q11" s="607">
        <f t="shared" ref="Q11:Q39" si="7">H11</f>
        <v>2.9947727500000001</v>
      </c>
      <c r="R11" s="607">
        <f t="shared" ref="R11:R39" si="8">D11</f>
        <v>3.3390884999999999</v>
      </c>
      <c r="S11" s="600"/>
      <c r="T11" s="606">
        <f t="shared" ref="T11:T39" si="9">M11</f>
        <v>3.1931132500000001</v>
      </c>
      <c r="U11" s="607">
        <f t="shared" ref="U11:U39" si="10">I11</f>
        <v>3.2318207500000002</v>
      </c>
      <c r="V11" s="607">
        <f t="shared" ref="V11:V39" si="11">E11</f>
        <v>3.6925327499999998</v>
      </c>
      <c r="W11" s="600"/>
      <c r="X11" s="606">
        <f t="shared" ref="X11:X39" si="12">N11</f>
        <v>3.1932770000000001</v>
      </c>
      <c r="Y11" s="607">
        <f t="shared" ref="Y11:Y39" si="13">J11</f>
        <v>3.2318185000000001</v>
      </c>
      <c r="Z11" s="607">
        <f t="shared" ref="Z11:Z39" si="14">F11</f>
        <v>3.7699402499999999</v>
      </c>
      <c r="AB11" s="608">
        <f t="shared" ref="AB11:AD39" si="15">P11/$Q11</f>
        <v>0.98214422112662803</v>
      </c>
      <c r="AC11" s="608">
        <f t="shared" si="0"/>
        <v>1</v>
      </c>
      <c r="AD11" s="608">
        <f t="shared" si="0"/>
        <v>1.1149722462246927</v>
      </c>
      <c r="AE11" s="608"/>
      <c r="AF11" s="608">
        <f t="shared" ref="AF11:AH39" si="16">T11/$U11</f>
        <v>0.98802300529817433</v>
      </c>
      <c r="AG11" s="608">
        <f t="shared" si="1"/>
        <v>1</v>
      </c>
      <c r="AH11" s="608">
        <f t="shared" si="1"/>
        <v>1.1425549359443896</v>
      </c>
      <c r="AI11" s="608"/>
      <c r="AJ11" s="608">
        <f t="shared" ref="AJ11:AL39" si="17">X11/$Y11</f>
        <v>0.98807436123037229</v>
      </c>
      <c r="AK11" s="608">
        <f t="shared" si="2"/>
        <v>1</v>
      </c>
      <c r="AL11" s="608">
        <f t="shared" si="2"/>
        <v>1.1665074167995511</v>
      </c>
      <c r="AN11" s="603">
        <v>2</v>
      </c>
      <c r="AO11" s="609">
        <v>1</v>
      </c>
      <c r="AP11" s="610" t="e">
        <f t="shared" ca="1" si="3"/>
        <v>#NAME?</v>
      </c>
      <c r="AQ11" s="610" t="e">
        <f t="shared" ca="1" si="4"/>
        <v>#NAME?</v>
      </c>
      <c r="AR11" s="610" t="e">
        <f t="shared" ca="1" si="5"/>
        <v>#NAME?</v>
      </c>
    </row>
    <row r="12" spans="2:44">
      <c r="B12" s="603">
        <v>3</v>
      </c>
      <c r="C12" s="603"/>
      <c r="D12" s="606">
        <v>3.7072745833333332</v>
      </c>
      <c r="E12" s="606">
        <v>4.1027788333333328</v>
      </c>
      <c r="F12" s="606">
        <v>4.1943735833333333</v>
      </c>
      <c r="G12" s="606"/>
      <c r="H12" s="606">
        <v>3.0886859166666669</v>
      </c>
      <c r="I12" s="606">
        <v>3.3412540000000002</v>
      </c>
      <c r="J12" s="606">
        <v>3.3412519166666668</v>
      </c>
      <c r="K12" s="606"/>
      <c r="L12" s="606">
        <v>3.0152057500000002</v>
      </c>
      <c r="M12" s="606">
        <v>3.29977125</v>
      </c>
      <c r="N12" s="606">
        <v>3.3032500000000002</v>
      </c>
      <c r="P12" s="606">
        <f t="shared" si="6"/>
        <v>3.0152057500000002</v>
      </c>
      <c r="Q12" s="607">
        <f t="shared" si="7"/>
        <v>3.0886859166666669</v>
      </c>
      <c r="R12" s="607">
        <f t="shared" si="8"/>
        <v>3.7072745833333332</v>
      </c>
      <c r="S12" s="600"/>
      <c r="T12" s="606">
        <f t="shared" si="9"/>
        <v>3.29977125</v>
      </c>
      <c r="U12" s="607">
        <f t="shared" si="10"/>
        <v>3.3412540000000002</v>
      </c>
      <c r="V12" s="607">
        <f t="shared" si="11"/>
        <v>4.1027788333333328</v>
      </c>
      <c r="W12" s="600"/>
      <c r="X12" s="606">
        <f t="shared" si="12"/>
        <v>3.3032500000000002</v>
      </c>
      <c r="Y12" s="607">
        <f t="shared" si="13"/>
        <v>3.3412519166666668</v>
      </c>
      <c r="Z12" s="607">
        <f t="shared" si="14"/>
        <v>4.1943735833333333</v>
      </c>
      <c r="AB12" s="608">
        <f t="shared" si="15"/>
        <v>0.97620989357637011</v>
      </c>
      <c r="AC12" s="608">
        <f t="shared" si="0"/>
        <v>1</v>
      </c>
      <c r="AD12" s="608">
        <f t="shared" si="0"/>
        <v>1.2002756781868749</v>
      </c>
      <c r="AE12" s="608"/>
      <c r="AF12" s="608">
        <f t="shared" si="16"/>
        <v>0.98758467629219449</v>
      </c>
      <c r="AG12" s="608">
        <f t="shared" si="1"/>
        <v>1</v>
      </c>
      <c r="AH12" s="608">
        <f t="shared" si="1"/>
        <v>1.2279158762947482</v>
      </c>
      <c r="AI12" s="608"/>
      <c r="AJ12" s="608">
        <f t="shared" si="17"/>
        <v>0.98862644373592212</v>
      </c>
      <c r="AK12" s="608">
        <f t="shared" si="2"/>
        <v>1</v>
      </c>
      <c r="AL12" s="608">
        <f t="shared" si="2"/>
        <v>1.2553299445669353</v>
      </c>
      <c r="AN12" s="603">
        <v>3</v>
      </c>
      <c r="AO12" s="609">
        <v>1</v>
      </c>
      <c r="AP12" s="610" t="e">
        <f t="shared" ca="1" si="3"/>
        <v>#NAME?</v>
      </c>
      <c r="AQ12" s="610" t="e">
        <f t="shared" ca="1" si="4"/>
        <v>#NAME?</v>
      </c>
      <c r="AR12" s="610" t="e">
        <f t="shared" ca="1" si="5"/>
        <v>#NAME?</v>
      </c>
    </row>
    <row r="13" spans="2:44">
      <c r="B13" s="603">
        <v>4</v>
      </c>
      <c r="C13" s="603"/>
      <c r="D13" s="606">
        <v>4.0754606666666664</v>
      </c>
      <c r="E13" s="606">
        <v>4.5130249166666658</v>
      </c>
      <c r="F13" s="606">
        <v>4.6188069166666672</v>
      </c>
      <c r="G13" s="606"/>
      <c r="H13" s="606">
        <v>3.1825990833333337</v>
      </c>
      <c r="I13" s="606">
        <v>3.4506872500000001</v>
      </c>
      <c r="J13" s="606">
        <v>3.4506853333333334</v>
      </c>
      <c r="K13" s="606"/>
      <c r="L13" s="606">
        <v>3.0891127500000004</v>
      </c>
      <c r="M13" s="606">
        <v>3.40642925</v>
      </c>
      <c r="N13" s="606">
        <v>3.4132230000000003</v>
      </c>
      <c r="P13" s="606">
        <f t="shared" si="6"/>
        <v>3.0891127500000004</v>
      </c>
      <c r="Q13" s="607">
        <f t="shared" si="7"/>
        <v>3.1825990833333337</v>
      </c>
      <c r="R13" s="607">
        <f t="shared" si="8"/>
        <v>4.0754606666666664</v>
      </c>
      <c r="S13" s="600"/>
      <c r="T13" s="606">
        <f t="shared" si="9"/>
        <v>3.40642925</v>
      </c>
      <c r="U13" s="607">
        <f t="shared" si="10"/>
        <v>3.4506872500000001</v>
      </c>
      <c r="V13" s="607">
        <f t="shared" si="11"/>
        <v>4.5130249166666658</v>
      </c>
      <c r="W13" s="600"/>
      <c r="X13" s="606">
        <f t="shared" si="12"/>
        <v>3.4132230000000003</v>
      </c>
      <c r="Y13" s="607">
        <f t="shared" si="13"/>
        <v>3.4506853333333334</v>
      </c>
      <c r="Z13" s="607">
        <f t="shared" si="14"/>
        <v>4.6188069166666672</v>
      </c>
      <c r="AB13" s="608">
        <f t="shared" si="15"/>
        <v>0.97062579015280204</v>
      </c>
      <c r="AC13" s="608">
        <f t="shared" si="0"/>
        <v>1</v>
      </c>
      <c r="AD13" s="608">
        <f t="shared" si="0"/>
        <v>1.2805447874377514</v>
      </c>
      <c r="AE13" s="608"/>
      <c r="AF13" s="608">
        <f t="shared" si="16"/>
        <v>0.98717414914956425</v>
      </c>
      <c r="AG13" s="608">
        <f t="shared" si="1"/>
        <v>1</v>
      </c>
      <c r="AH13" s="608">
        <f t="shared" si="1"/>
        <v>1.307862634223564</v>
      </c>
      <c r="AI13" s="608"/>
      <c r="AJ13" s="608">
        <f t="shared" si="17"/>
        <v>0.98914350927004269</v>
      </c>
      <c r="AK13" s="608">
        <f t="shared" si="2"/>
        <v>1</v>
      </c>
      <c r="AL13" s="608">
        <f t="shared" si="2"/>
        <v>1.3385187203392255</v>
      </c>
      <c r="AN13" s="603">
        <v>4</v>
      </c>
      <c r="AO13" s="609">
        <v>1</v>
      </c>
      <c r="AP13" s="610" t="e">
        <f t="shared" ca="1" si="3"/>
        <v>#NAME?</v>
      </c>
      <c r="AQ13" s="610" t="e">
        <f t="shared" ca="1" si="4"/>
        <v>#NAME?</v>
      </c>
      <c r="AR13" s="610" t="e">
        <f t="shared" ca="1" si="5"/>
        <v>#NAME?</v>
      </c>
    </row>
    <row r="14" spans="2:44">
      <c r="B14" s="603">
        <v>5</v>
      </c>
      <c r="C14" s="603"/>
      <c r="D14" s="606">
        <v>4.4436467500000001</v>
      </c>
      <c r="E14" s="607">
        <v>4.9232709999999997</v>
      </c>
      <c r="F14" s="607">
        <v>5.0432402500000002</v>
      </c>
      <c r="G14" s="600"/>
      <c r="H14" s="606">
        <v>3.2765122500000001</v>
      </c>
      <c r="I14" s="607">
        <v>3.5601205</v>
      </c>
      <c r="J14" s="607">
        <v>3.56011875</v>
      </c>
      <c r="K14" s="600"/>
      <c r="L14" s="606">
        <v>3.1630197500000001</v>
      </c>
      <c r="M14" s="607">
        <v>3.5130872499999999</v>
      </c>
      <c r="N14" s="607">
        <v>3.523196</v>
      </c>
      <c r="P14" s="606">
        <f t="shared" si="6"/>
        <v>3.1630197500000001</v>
      </c>
      <c r="Q14" s="607">
        <f t="shared" si="7"/>
        <v>3.2765122500000001</v>
      </c>
      <c r="R14" s="607">
        <f t="shared" si="8"/>
        <v>4.4436467500000001</v>
      </c>
      <c r="S14" s="600"/>
      <c r="T14" s="606">
        <f t="shared" si="9"/>
        <v>3.5130872499999999</v>
      </c>
      <c r="U14" s="607">
        <f t="shared" si="10"/>
        <v>3.5601205</v>
      </c>
      <c r="V14" s="607">
        <f t="shared" si="11"/>
        <v>4.9232709999999997</v>
      </c>
      <c r="W14" s="600"/>
      <c r="X14" s="606">
        <f t="shared" si="12"/>
        <v>3.523196</v>
      </c>
      <c r="Y14" s="607">
        <f t="shared" si="13"/>
        <v>3.56011875</v>
      </c>
      <c r="Z14" s="607">
        <f t="shared" si="14"/>
        <v>5.0432402500000002</v>
      </c>
      <c r="AB14" s="608">
        <f t="shared" si="15"/>
        <v>0.96536179591576377</v>
      </c>
      <c r="AC14" s="608">
        <f t="shared" si="0"/>
        <v>1</v>
      </c>
      <c r="AD14" s="608">
        <f t="shared" si="0"/>
        <v>1.3562124634205168</v>
      </c>
      <c r="AE14" s="608"/>
      <c r="AF14" s="608">
        <f t="shared" si="16"/>
        <v>0.98678886009616806</v>
      </c>
      <c r="AG14" s="608">
        <f t="shared" si="1"/>
        <v>1</v>
      </c>
      <c r="AH14" s="608">
        <f t="shared" si="1"/>
        <v>1.3828944834872863</v>
      </c>
      <c r="AI14" s="608"/>
      <c r="AJ14" s="608">
        <f t="shared" si="17"/>
        <v>0.98962878696110912</v>
      </c>
      <c r="AK14" s="608">
        <f t="shared" si="2"/>
        <v>1</v>
      </c>
      <c r="AL14" s="608">
        <f t="shared" si="2"/>
        <v>1.416593266727409</v>
      </c>
      <c r="AN14" s="603">
        <v>5</v>
      </c>
      <c r="AO14" s="609">
        <v>1</v>
      </c>
      <c r="AP14" s="610" t="e">
        <f t="shared" ca="1" si="3"/>
        <v>#NAME?</v>
      </c>
      <c r="AQ14" s="610" t="e">
        <f t="shared" ca="1" si="4"/>
        <v>#NAME?</v>
      </c>
      <c r="AR14" s="610" t="e">
        <f t="shared" ca="1" si="5"/>
        <v>#NAME?</v>
      </c>
    </row>
    <row r="15" spans="2:44">
      <c r="B15" s="603">
        <v>6</v>
      </c>
      <c r="C15" s="603"/>
      <c r="D15" s="606">
        <v>4.6442834499999996</v>
      </c>
      <c r="E15" s="606">
        <v>5.12124895</v>
      </c>
      <c r="F15" s="606">
        <v>5.2457485000000004</v>
      </c>
      <c r="G15" s="606"/>
      <c r="H15" s="606">
        <v>3.3883862000000002</v>
      </c>
      <c r="I15" s="606">
        <v>3.6608654</v>
      </c>
      <c r="J15" s="606">
        <v>3.6608635500000002</v>
      </c>
      <c r="K15" s="606"/>
      <c r="L15" s="606">
        <v>3.2671792000000002</v>
      </c>
      <c r="M15" s="606">
        <v>3.6117241</v>
      </c>
      <c r="N15" s="606">
        <v>3.62306565</v>
      </c>
      <c r="P15" s="606">
        <f t="shared" si="6"/>
        <v>3.2671792000000002</v>
      </c>
      <c r="Q15" s="607">
        <f t="shared" si="7"/>
        <v>3.3883862000000002</v>
      </c>
      <c r="R15" s="607">
        <f t="shared" si="8"/>
        <v>4.6442834499999996</v>
      </c>
      <c r="S15" s="600"/>
      <c r="T15" s="606">
        <f t="shared" si="9"/>
        <v>3.6117241</v>
      </c>
      <c r="U15" s="607">
        <f t="shared" si="10"/>
        <v>3.6608654</v>
      </c>
      <c r="V15" s="607">
        <f t="shared" si="11"/>
        <v>5.12124895</v>
      </c>
      <c r="W15" s="600"/>
      <c r="X15" s="606">
        <f t="shared" si="12"/>
        <v>3.62306565</v>
      </c>
      <c r="Y15" s="607">
        <f t="shared" si="13"/>
        <v>3.6608635500000002</v>
      </c>
      <c r="Z15" s="607">
        <f t="shared" si="14"/>
        <v>5.2457485000000004</v>
      </c>
      <c r="AB15" s="608">
        <f t="shared" si="15"/>
        <v>0.96422869388383181</v>
      </c>
      <c r="AC15" s="608">
        <f t="shared" si="0"/>
        <v>1</v>
      </c>
      <c r="AD15" s="608">
        <f t="shared" si="0"/>
        <v>1.3706476109482442</v>
      </c>
      <c r="AE15" s="608"/>
      <c r="AF15" s="608">
        <f t="shared" si="16"/>
        <v>0.98657658924034741</v>
      </c>
      <c r="AG15" s="608">
        <f t="shared" si="1"/>
        <v>1</v>
      </c>
      <c r="AH15" s="608">
        <f t="shared" si="1"/>
        <v>1.3989175756093082</v>
      </c>
      <c r="AI15" s="608"/>
      <c r="AJ15" s="608">
        <f t="shared" si="17"/>
        <v>0.98967514099234866</v>
      </c>
      <c r="AK15" s="608">
        <f t="shared" si="2"/>
        <v>1</v>
      </c>
      <c r="AL15" s="608">
        <f t="shared" si="2"/>
        <v>1.4329265290425808</v>
      </c>
      <c r="AN15" s="603">
        <v>6</v>
      </c>
      <c r="AO15" s="609">
        <v>1</v>
      </c>
      <c r="AP15" s="610" t="e">
        <f t="shared" ca="1" si="3"/>
        <v>#NAME?</v>
      </c>
      <c r="AQ15" s="610" t="e">
        <f t="shared" ca="1" si="4"/>
        <v>#NAME?</v>
      </c>
      <c r="AR15" s="610" t="e">
        <f t="shared" ca="1" si="5"/>
        <v>#NAME?</v>
      </c>
    </row>
    <row r="16" spans="2:44">
      <c r="B16" s="603">
        <v>7</v>
      </c>
      <c r="C16" s="603"/>
      <c r="D16" s="606">
        <v>4.8449201499999992</v>
      </c>
      <c r="E16" s="606">
        <v>5.3192269000000003</v>
      </c>
      <c r="F16" s="606">
        <v>5.4482567500000005</v>
      </c>
      <c r="G16" s="606"/>
      <c r="H16" s="606">
        <v>3.5002601500000003</v>
      </c>
      <c r="I16" s="606">
        <v>3.7616103000000001</v>
      </c>
      <c r="J16" s="606">
        <v>3.7616083500000004</v>
      </c>
      <c r="K16" s="606"/>
      <c r="L16" s="606">
        <v>3.3713386500000002</v>
      </c>
      <c r="M16" s="606">
        <v>3.7103609500000001</v>
      </c>
      <c r="N16" s="606">
        <v>3.7229353000000001</v>
      </c>
      <c r="P16" s="606">
        <f t="shared" si="6"/>
        <v>3.3713386500000002</v>
      </c>
      <c r="Q16" s="607">
        <f t="shared" si="7"/>
        <v>3.5002601500000003</v>
      </c>
      <c r="R16" s="607">
        <f t="shared" si="8"/>
        <v>4.8449201499999992</v>
      </c>
      <c r="S16" s="600"/>
      <c r="T16" s="606">
        <f t="shared" si="9"/>
        <v>3.7103609500000001</v>
      </c>
      <c r="U16" s="607">
        <f t="shared" si="10"/>
        <v>3.7616103000000001</v>
      </c>
      <c r="V16" s="607">
        <f t="shared" si="11"/>
        <v>5.3192269000000003</v>
      </c>
      <c r="W16" s="600"/>
      <c r="X16" s="606">
        <f t="shared" si="12"/>
        <v>3.7229353000000001</v>
      </c>
      <c r="Y16" s="607">
        <f t="shared" si="13"/>
        <v>3.7616083500000004</v>
      </c>
      <c r="Z16" s="607">
        <f t="shared" si="14"/>
        <v>5.4482567500000005</v>
      </c>
      <c r="AB16" s="608">
        <f t="shared" si="15"/>
        <v>0.96316802338249052</v>
      </c>
      <c r="AC16" s="608">
        <f t="shared" si="0"/>
        <v>1</v>
      </c>
      <c r="AD16" s="608">
        <f t="shared" si="0"/>
        <v>1.3841600173632804</v>
      </c>
      <c r="AE16" s="608"/>
      <c r="AF16" s="608">
        <f t="shared" si="16"/>
        <v>0.98637568862462977</v>
      </c>
      <c r="AG16" s="608">
        <f t="shared" si="1"/>
        <v>1</v>
      </c>
      <c r="AH16" s="608">
        <f t="shared" si="1"/>
        <v>1.4140823944468677</v>
      </c>
      <c r="AI16" s="608"/>
      <c r="AJ16" s="608">
        <f t="shared" si="17"/>
        <v>0.98971901208162716</v>
      </c>
      <c r="AK16" s="608">
        <f t="shared" si="2"/>
        <v>1</v>
      </c>
      <c r="AL16" s="608">
        <f t="shared" si="2"/>
        <v>1.4483849042923356</v>
      </c>
      <c r="AN16" s="603">
        <v>7</v>
      </c>
      <c r="AO16" s="609">
        <v>1</v>
      </c>
      <c r="AP16" s="610" t="e">
        <f t="shared" ca="1" si="3"/>
        <v>#NAME?</v>
      </c>
      <c r="AQ16" s="610" t="e">
        <f t="shared" ca="1" si="4"/>
        <v>#NAME?</v>
      </c>
      <c r="AR16" s="610" t="e">
        <f t="shared" ca="1" si="5"/>
        <v>#NAME?</v>
      </c>
    </row>
    <row r="17" spans="2:44">
      <c r="B17" s="603">
        <v>8</v>
      </c>
      <c r="C17" s="603"/>
      <c r="D17" s="606">
        <v>5.0455568499999988</v>
      </c>
      <c r="E17" s="606">
        <v>5.5172048500000006</v>
      </c>
      <c r="F17" s="606">
        <v>5.6507650000000007</v>
      </c>
      <c r="G17" s="606"/>
      <c r="H17" s="606">
        <v>3.6121341000000005</v>
      </c>
      <c r="I17" s="606">
        <v>3.8623552000000001</v>
      </c>
      <c r="J17" s="606">
        <v>3.8623531500000006</v>
      </c>
      <c r="K17" s="606"/>
      <c r="L17" s="606">
        <v>3.4754981000000003</v>
      </c>
      <c r="M17" s="606">
        <v>3.8089978000000002</v>
      </c>
      <c r="N17" s="606">
        <v>3.8228049500000001</v>
      </c>
      <c r="P17" s="606">
        <f t="shared" si="6"/>
        <v>3.4754981000000003</v>
      </c>
      <c r="Q17" s="607">
        <f t="shared" si="7"/>
        <v>3.6121341000000005</v>
      </c>
      <c r="R17" s="607">
        <f t="shared" si="8"/>
        <v>5.0455568499999988</v>
      </c>
      <c r="S17" s="600"/>
      <c r="T17" s="606">
        <f t="shared" si="9"/>
        <v>3.8089978000000002</v>
      </c>
      <c r="U17" s="607">
        <f t="shared" si="10"/>
        <v>3.8623552000000001</v>
      </c>
      <c r="V17" s="607">
        <f t="shared" si="11"/>
        <v>5.5172048500000006</v>
      </c>
      <c r="W17" s="600"/>
      <c r="X17" s="606">
        <f t="shared" si="12"/>
        <v>3.8228049500000001</v>
      </c>
      <c r="Y17" s="607">
        <f t="shared" si="13"/>
        <v>3.8623531500000006</v>
      </c>
      <c r="Z17" s="607">
        <f t="shared" si="14"/>
        <v>5.6507650000000007</v>
      </c>
      <c r="AB17" s="608">
        <f t="shared" si="15"/>
        <v>0.96217305442785195</v>
      </c>
      <c r="AC17" s="608">
        <f t="shared" si="0"/>
        <v>1</v>
      </c>
      <c r="AD17" s="608">
        <f t="shared" si="0"/>
        <v>1.3968354192608736</v>
      </c>
      <c r="AE17" s="608"/>
      <c r="AF17" s="608">
        <f t="shared" si="16"/>
        <v>0.98618526851181376</v>
      </c>
      <c r="AG17" s="608">
        <f t="shared" si="1"/>
        <v>1</v>
      </c>
      <c r="AH17" s="608">
        <f t="shared" si="1"/>
        <v>1.4284561010856796</v>
      </c>
      <c r="AI17" s="608"/>
      <c r="AJ17" s="608">
        <f t="shared" si="17"/>
        <v>0.98976059452253851</v>
      </c>
      <c r="AK17" s="608">
        <f t="shared" si="2"/>
        <v>1</v>
      </c>
      <c r="AL17" s="608">
        <f t="shared" si="2"/>
        <v>1.4630368535823814</v>
      </c>
      <c r="AN17" s="603">
        <v>8</v>
      </c>
      <c r="AO17" s="609">
        <v>1</v>
      </c>
      <c r="AP17" s="610" t="e">
        <f t="shared" ca="1" si="3"/>
        <v>#NAME?</v>
      </c>
      <c r="AQ17" s="610" t="e">
        <f t="shared" ca="1" si="4"/>
        <v>#NAME?</v>
      </c>
      <c r="AR17" s="610" t="e">
        <f t="shared" ca="1" si="5"/>
        <v>#NAME?</v>
      </c>
    </row>
    <row r="18" spans="2:44">
      <c r="B18" s="603">
        <v>9</v>
      </c>
      <c r="C18" s="603"/>
      <c r="D18" s="606">
        <v>5.2461935499999983</v>
      </c>
      <c r="E18" s="606">
        <v>5.7151828000000009</v>
      </c>
      <c r="F18" s="606">
        <v>5.8532732500000009</v>
      </c>
      <c r="G18" s="606"/>
      <c r="H18" s="606">
        <v>3.7240080500000006</v>
      </c>
      <c r="I18" s="606">
        <v>3.9631001000000001</v>
      </c>
      <c r="J18" s="606">
        <v>3.9630979500000008</v>
      </c>
      <c r="K18" s="606"/>
      <c r="L18" s="606">
        <v>3.5796575500000003</v>
      </c>
      <c r="M18" s="606">
        <v>3.9076346500000003</v>
      </c>
      <c r="N18" s="606">
        <v>3.9226746000000001</v>
      </c>
      <c r="P18" s="606">
        <f t="shared" si="6"/>
        <v>3.5796575500000003</v>
      </c>
      <c r="Q18" s="607">
        <f t="shared" si="7"/>
        <v>3.7240080500000006</v>
      </c>
      <c r="R18" s="607">
        <f t="shared" si="8"/>
        <v>5.2461935499999983</v>
      </c>
      <c r="S18" s="600"/>
      <c r="T18" s="606">
        <f t="shared" si="9"/>
        <v>3.9076346500000003</v>
      </c>
      <c r="U18" s="607">
        <f t="shared" si="10"/>
        <v>3.9631001000000001</v>
      </c>
      <c r="V18" s="607">
        <f t="shared" si="11"/>
        <v>5.7151828000000009</v>
      </c>
      <c r="W18" s="600"/>
      <c r="X18" s="606">
        <f t="shared" si="12"/>
        <v>3.9226746000000001</v>
      </c>
      <c r="Y18" s="607">
        <f t="shared" si="13"/>
        <v>3.9630979500000008</v>
      </c>
      <c r="Z18" s="607">
        <f t="shared" si="14"/>
        <v>5.8532732500000009</v>
      </c>
      <c r="AB18" s="608">
        <f t="shared" si="15"/>
        <v>0.96123786574521497</v>
      </c>
      <c r="AC18" s="608">
        <f t="shared" si="0"/>
        <v>1</v>
      </c>
      <c r="AD18" s="608">
        <f t="shared" si="0"/>
        <v>1.4087492506897232</v>
      </c>
      <c r="AE18" s="608"/>
      <c r="AF18" s="608">
        <f t="shared" si="16"/>
        <v>0.98600452963577689</v>
      </c>
      <c r="AG18" s="608">
        <f t="shared" si="1"/>
        <v>1</v>
      </c>
      <c r="AH18" s="608">
        <f t="shared" si="1"/>
        <v>1.4420990274759906</v>
      </c>
      <c r="AI18" s="608"/>
      <c r="AJ18" s="608">
        <f t="shared" si="17"/>
        <v>0.9898000628523449</v>
      </c>
      <c r="AK18" s="608">
        <f t="shared" si="2"/>
        <v>1</v>
      </c>
      <c r="AL18" s="608">
        <f t="shared" si="2"/>
        <v>1.4769438766962597</v>
      </c>
      <c r="AN18" s="603">
        <v>9</v>
      </c>
      <c r="AO18" s="609">
        <v>1</v>
      </c>
      <c r="AP18" s="610" t="e">
        <f t="shared" ca="1" si="3"/>
        <v>#NAME?</v>
      </c>
      <c r="AQ18" s="610" t="e">
        <f t="shared" ca="1" si="4"/>
        <v>#NAME?</v>
      </c>
      <c r="AR18" s="610" t="e">
        <f t="shared" ca="1" si="5"/>
        <v>#NAME?</v>
      </c>
    </row>
    <row r="19" spans="2:44">
      <c r="B19" s="603">
        <v>10</v>
      </c>
      <c r="C19" s="603"/>
      <c r="D19" s="606">
        <v>5.4468302499999997</v>
      </c>
      <c r="E19" s="607">
        <v>5.9131607499999994</v>
      </c>
      <c r="F19" s="607">
        <v>6.0557815000000002</v>
      </c>
      <c r="G19" s="600"/>
      <c r="H19" s="606">
        <v>3.8358819999999998</v>
      </c>
      <c r="I19" s="607">
        <v>4.0638449999999997</v>
      </c>
      <c r="J19" s="607">
        <v>4.0638427500000001</v>
      </c>
      <c r="K19" s="600"/>
      <c r="L19" s="606">
        <v>3.6838169999999999</v>
      </c>
      <c r="M19" s="607">
        <v>4.0062715000000004</v>
      </c>
      <c r="N19" s="607">
        <v>4.0225442500000002</v>
      </c>
      <c r="P19" s="606">
        <f t="shared" si="6"/>
        <v>3.6838169999999999</v>
      </c>
      <c r="Q19" s="607">
        <f t="shared" si="7"/>
        <v>3.8358819999999998</v>
      </c>
      <c r="R19" s="607">
        <f t="shared" si="8"/>
        <v>5.4468302499999997</v>
      </c>
      <c r="S19" s="600"/>
      <c r="T19" s="606">
        <f t="shared" si="9"/>
        <v>4.0062715000000004</v>
      </c>
      <c r="U19" s="607">
        <f t="shared" si="10"/>
        <v>4.0638449999999997</v>
      </c>
      <c r="V19" s="607">
        <f t="shared" si="11"/>
        <v>5.9131607499999994</v>
      </c>
      <c r="W19" s="600"/>
      <c r="X19" s="606">
        <f t="shared" si="12"/>
        <v>4.0225442500000002</v>
      </c>
      <c r="Y19" s="607">
        <f t="shared" si="13"/>
        <v>4.0638427500000001</v>
      </c>
      <c r="Z19" s="607">
        <f t="shared" si="14"/>
        <v>6.0557815000000002</v>
      </c>
      <c r="AB19" s="608">
        <f t="shared" si="15"/>
        <v>0.96035722683857327</v>
      </c>
      <c r="AC19" s="608">
        <f t="shared" si="0"/>
        <v>1</v>
      </c>
      <c r="AD19" s="608">
        <f t="shared" si="0"/>
        <v>1.4199681455268958</v>
      </c>
      <c r="AE19" s="608"/>
      <c r="AF19" s="608">
        <f t="shared" si="16"/>
        <v>0.98583275198734222</v>
      </c>
      <c r="AG19" s="608">
        <f t="shared" si="1"/>
        <v>1</v>
      </c>
      <c r="AH19" s="608">
        <f t="shared" si="1"/>
        <v>1.4550655229222571</v>
      </c>
      <c r="AI19" s="608"/>
      <c r="AJ19" s="608">
        <f t="shared" si="17"/>
        <v>0.98983757430082653</v>
      </c>
      <c r="AK19" s="608">
        <f t="shared" si="2"/>
        <v>1</v>
      </c>
      <c r="AL19" s="608">
        <f t="shared" si="2"/>
        <v>1.4901613749695408</v>
      </c>
      <c r="AN19" s="603">
        <v>10</v>
      </c>
      <c r="AO19" s="609">
        <v>1</v>
      </c>
      <c r="AP19" s="610" t="e">
        <f t="shared" ca="1" si="3"/>
        <v>#NAME?</v>
      </c>
      <c r="AQ19" s="610" t="e">
        <f t="shared" ca="1" si="4"/>
        <v>#NAME?</v>
      </c>
      <c r="AR19" s="610" t="e">
        <f t="shared" ca="1" si="5"/>
        <v>#NAME?</v>
      </c>
    </row>
    <row r="20" spans="2:44">
      <c r="B20" s="603">
        <v>11</v>
      </c>
      <c r="C20" s="603"/>
      <c r="D20" s="606">
        <v>5.4596320357142858</v>
      </c>
      <c r="E20" s="606">
        <v>5.9238118452380943</v>
      </c>
      <c r="F20" s="606">
        <v>6.0652156309523813</v>
      </c>
      <c r="G20" s="606"/>
      <c r="H20" s="606">
        <v>3.8607832738095236</v>
      </c>
      <c r="I20" s="606">
        <v>4.0877562619047616</v>
      </c>
      <c r="J20" s="606">
        <v>4.0877540357142861</v>
      </c>
      <c r="K20" s="606"/>
      <c r="L20" s="606">
        <v>3.7089474999999998</v>
      </c>
      <c r="M20" s="606">
        <v>4.0289305238095245</v>
      </c>
      <c r="N20" s="606">
        <v>4.0441525476190474</v>
      </c>
      <c r="P20" s="606">
        <f t="shared" si="6"/>
        <v>3.7089474999999998</v>
      </c>
      <c r="Q20" s="607">
        <f t="shared" si="7"/>
        <v>3.8607832738095236</v>
      </c>
      <c r="R20" s="607">
        <f t="shared" si="8"/>
        <v>5.4596320357142858</v>
      </c>
      <c r="S20" s="600"/>
      <c r="T20" s="606">
        <f t="shared" si="9"/>
        <v>4.0289305238095245</v>
      </c>
      <c r="U20" s="607">
        <f t="shared" si="10"/>
        <v>4.0877562619047616</v>
      </c>
      <c r="V20" s="607">
        <f t="shared" si="11"/>
        <v>5.9238118452380943</v>
      </c>
      <c r="W20" s="600"/>
      <c r="X20" s="606">
        <f t="shared" si="12"/>
        <v>4.0441525476190474</v>
      </c>
      <c r="Y20" s="607">
        <f t="shared" si="13"/>
        <v>4.0877540357142861</v>
      </c>
      <c r="Z20" s="607">
        <f t="shared" si="14"/>
        <v>6.0652156309523813</v>
      </c>
      <c r="AB20" s="608">
        <f t="shared" si="15"/>
        <v>0.96067228770919744</v>
      </c>
      <c r="AC20" s="608">
        <f t="shared" si="0"/>
        <v>1</v>
      </c>
      <c r="AD20" s="608">
        <f t="shared" si="0"/>
        <v>1.4141254891852921</v>
      </c>
      <c r="AE20" s="608"/>
      <c r="AF20" s="608">
        <f t="shared" si="16"/>
        <v>0.98560928432953432</v>
      </c>
      <c r="AG20" s="608">
        <f t="shared" si="1"/>
        <v>1</v>
      </c>
      <c r="AH20" s="608">
        <f t="shared" si="1"/>
        <v>1.4491597506544558</v>
      </c>
      <c r="AI20" s="608"/>
      <c r="AJ20" s="608">
        <f t="shared" si="17"/>
        <v>0.98933363218180526</v>
      </c>
      <c r="AK20" s="608">
        <f t="shared" si="2"/>
        <v>1</v>
      </c>
      <c r="AL20" s="608">
        <f t="shared" si="2"/>
        <v>1.4837525883312002</v>
      </c>
      <c r="AN20" s="603">
        <v>11</v>
      </c>
      <c r="AO20" s="609">
        <v>1</v>
      </c>
      <c r="AP20" s="610" t="e">
        <f t="shared" ca="1" si="3"/>
        <v>#NAME?</v>
      </c>
      <c r="AQ20" s="610" t="e">
        <f t="shared" ca="1" si="4"/>
        <v>#NAME?</v>
      </c>
      <c r="AR20" s="610" t="e">
        <f t="shared" ca="1" si="5"/>
        <v>#NAME?</v>
      </c>
    </row>
    <row r="21" spans="2:44">
      <c r="B21" s="603">
        <v>12</v>
      </c>
      <c r="C21" s="603"/>
      <c r="D21" s="606">
        <v>5.4724338214285719</v>
      </c>
      <c r="E21" s="606">
        <v>5.9344629404761893</v>
      </c>
      <c r="F21" s="606">
        <v>6.0746497619047624</v>
      </c>
      <c r="G21" s="606"/>
      <c r="H21" s="606">
        <v>3.8856845476190474</v>
      </c>
      <c r="I21" s="606">
        <v>4.1116675238095235</v>
      </c>
      <c r="J21" s="606">
        <v>4.1116653214285721</v>
      </c>
      <c r="K21" s="606"/>
      <c r="L21" s="606">
        <v>3.7340779999999998</v>
      </c>
      <c r="M21" s="606">
        <v>4.0515895476190487</v>
      </c>
      <c r="N21" s="606">
        <v>4.0657608452380947</v>
      </c>
      <c r="P21" s="606">
        <f t="shared" si="6"/>
        <v>3.7340779999999998</v>
      </c>
      <c r="Q21" s="607">
        <f t="shared" si="7"/>
        <v>3.8856845476190474</v>
      </c>
      <c r="R21" s="607">
        <f t="shared" si="8"/>
        <v>5.4724338214285719</v>
      </c>
      <c r="S21" s="600"/>
      <c r="T21" s="606">
        <f t="shared" si="9"/>
        <v>4.0515895476190487</v>
      </c>
      <c r="U21" s="607">
        <f t="shared" si="10"/>
        <v>4.1116675238095235</v>
      </c>
      <c r="V21" s="607">
        <f t="shared" si="11"/>
        <v>5.9344629404761893</v>
      </c>
      <c r="W21" s="600"/>
      <c r="X21" s="606">
        <f t="shared" si="12"/>
        <v>4.0657608452380947</v>
      </c>
      <c r="Y21" s="607">
        <f t="shared" si="13"/>
        <v>4.1116653214285721</v>
      </c>
      <c r="Z21" s="607">
        <f t="shared" si="14"/>
        <v>6.0746497619047624</v>
      </c>
      <c r="AB21" s="608">
        <f t="shared" si="15"/>
        <v>0.96098331046663465</v>
      </c>
      <c r="AC21" s="608">
        <f t="shared" si="0"/>
        <v>1</v>
      </c>
      <c r="AD21" s="608">
        <f t="shared" si="0"/>
        <v>1.4083577177621907</v>
      </c>
      <c r="AE21" s="608"/>
      <c r="AF21" s="608">
        <f t="shared" si="16"/>
        <v>0.98538841580877345</v>
      </c>
      <c r="AG21" s="608">
        <f t="shared" si="1"/>
        <v>1</v>
      </c>
      <c r="AH21" s="608">
        <f t="shared" si="1"/>
        <v>1.4433226680200586</v>
      </c>
      <c r="AI21" s="608"/>
      <c r="AJ21" s="608">
        <f t="shared" si="17"/>
        <v>0.98883555138808621</v>
      </c>
      <c r="AK21" s="608">
        <f t="shared" si="2"/>
        <v>1</v>
      </c>
      <c r="AL21" s="608">
        <f t="shared" si="2"/>
        <v>1.4774183419661608</v>
      </c>
      <c r="AN21" s="603">
        <v>12</v>
      </c>
      <c r="AO21" s="609">
        <v>1</v>
      </c>
      <c r="AP21" s="610" t="e">
        <f t="shared" ca="1" si="3"/>
        <v>#NAME?</v>
      </c>
      <c r="AQ21" s="610" t="e">
        <f t="shared" ca="1" si="4"/>
        <v>#NAME?</v>
      </c>
      <c r="AR21" s="610" t="e">
        <f t="shared" ca="1" si="5"/>
        <v>#NAME?</v>
      </c>
    </row>
    <row r="22" spans="2:44">
      <c r="B22" s="603">
        <v>13</v>
      </c>
      <c r="C22" s="603"/>
      <c r="D22" s="606">
        <v>5.4852356071428581</v>
      </c>
      <c r="E22" s="606">
        <v>5.9451140357142842</v>
      </c>
      <c r="F22" s="606">
        <v>6.0840838928571435</v>
      </c>
      <c r="G22" s="606"/>
      <c r="H22" s="606">
        <v>3.9105858214285711</v>
      </c>
      <c r="I22" s="606">
        <v>4.1355787857142854</v>
      </c>
      <c r="J22" s="606">
        <v>4.1355766071428581</v>
      </c>
      <c r="K22" s="606"/>
      <c r="L22" s="606">
        <v>3.7592084999999997</v>
      </c>
      <c r="M22" s="606">
        <v>4.0742485714285728</v>
      </c>
      <c r="N22" s="606">
        <v>4.0873691428571419</v>
      </c>
      <c r="P22" s="606">
        <f t="shared" si="6"/>
        <v>3.7592084999999997</v>
      </c>
      <c r="Q22" s="607">
        <f t="shared" si="7"/>
        <v>3.9105858214285711</v>
      </c>
      <c r="R22" s="607">
        <f t="shared" si="8"/>
        <v>5.4852356071428581</v>
      </c>
      <c r="S22" s="600"/>
      <c r="T22" s="606">
        <f t="shared" si="9"/>
        <v>4.0742485714285728</v>
      </c>
      <c r="U22" s="607">
        <f t="shared" si="10"/>
        <v>4.1355787857142854</v>
      </c>
      <c r="V22" s="607">
        <f t="shared" si="11"/>
        <v>5.9451140357142842</v>
      </c>
      <c r="W22" s="600"/>
      <c r="X22" s="606">
        <f t="shared" si="12"/>
        <v>4.0873691428571419</v>
      </c>
      <c r="Y22" s="607">
        <f t="shared" si="13"/>
        <v>4.1355766071428581</v>
      </c>
      <c r="Z22" s="607">
        <f t="shared" si="14"/>
        <v>6.0840838928571435</v>
      </c>
      <c r="AB22" s="608">
        <f t="shared" si="15"/>
        <v>0.96129037225085834</v>
      </c>
      <c r="AC22" s="608">
        <f t="shared" si="0"/>
        <v>1</v>
      </c>
      <c r="AD22" s="608">
        <f t="shared" si="0"/>
        <v>1.4026634007328993</v>
      </c>
      <c r="AE22" s="608"/>
      <c r="AF22" s="608">
        <f t="shared" si="16"/>
        <v>0.98517010134166272</v>
      </c>
      <c r="AG22" s="608">
        <f t="shared" si="1"/>
        <v>1</v>
      </c>
      <c r="AH22" s="608">
        <f t="shared" si="1"/>
        <v>1.437553083561304</v>
      </c>
      <c r="AI22" s="608"/>
      <c r="AJ22" s="608">
        <f t="shared" si="17"/>
        <v>0.98834323025174931</v>
      </c>
      <c r="AK22" s="608">
        <f t="shared" si="2"/>
        <v>1</v>
      </c>
      <c r="AL22" s="608">
        <f t="shared" si="2"/>
        <v>1.4711573429322711</v>
      </c>
      <c r="AN22" s="603">
        <v>13</v>
      </c>
      <c r="AO22" s="609">
        <v>1</v>
      </c>
      <c r="AP22" s="610" t="e">
        <f t="shared" ca="1" si="3"/>
        <v>#NAME?</v>
      </c>
      <c r="AQ22" s="610" t="e">
        <f t="shared" ca="1" si="4"/>
        <v>#NAME?</v>
      </c>
      <c r="AR22" s="610" t="e">
        <f t="shared" ca="1" si="5"/>
        <v>#NAME?</v>
      </c>
    </row>
    <row r="23" spans="2:44">
      <c r="B23" s="603">
        <v>14</v>
      </c>
      <c r="C23" s="603"/>
      <c r="D23" s="606">
        <v>5.4980373928571442</v>
      </c>
      <c r="E23" s="606">
        <v>5.9557651309523791</v>
      </c>
      <c r="F23" s="606">
        <v>6.0935180238095246</v>
      </c>
      <c r="G23" s="606"/>
      <c r="H23" s="606">
        <v>3.9354870952380949</v>
      </c>
      <c r="I23" s="606">
        <v>4.1594900476190473</v>
      </c>
      <c r="J23" s="606">
        <v>4.1594878928571442</v>
      </c>
      <c r="K23" s="606"/>
      <c r="L23" s="606">
        <v>3.7843389999999997</v>
      </c>
      <c r="M23" s="606">
        <v>4.0969075952380969</v>
      </c>
      <c r="N23" s="606">
        <v>4.1089774404761892</v>
      </c>
      <c r="P23" s="606">
        <f t="shared" si="6"/>
        <v>3.7843389999999997</v>
      </c>
      <c r="Q23" s="607">
        <f t="shared" si="7"/>
        <v>3.9354870952380949</v>
      </c>
      <c r="R23" s="607">
        <f t="shared" si="8"/>
        <v>5.4980373928571442</v>
      </c>
      <c r="S23" s="600"/>
      <c r="T23" s="606">
        <f t="shared" si="9"/>
        <v>4.0969075952380969</v>
      </c>
      <c r="U23" s="607">
        <f t="shared" si="10"/>
        <v>4.1594900476190473</v>
      </c>
      <c r="V23" s="607">
        <f t="shared" si="11"/>
        <v>5.9557651309523791</v>
      </c>
      <c r="W23" s="600"/>
      <c r="X23" s="606">
        <f t="shared" si="12"/>
        <v>4.1089774404761892</v>
      </c>
      <c r="Y23" s="607">
        <f t="shared" si="13"/>
        <v>4.1594878928571442</v>
      </c>
      <c r="Z23" s="607">
        <f t="shared" si="14"/>
        <v>6.0935180238095246</v>
      </c>
      <c r="AB23" s="608">
        <f t="shared" si="15"/>
        <v>0.96159354824947008</v>
      </c>
      <c r="AC23" s="608">
        <f t="shared" si="0"/>
        <v>1</v>
      </c>
      <c r="AD23" s="608">
        <f t="shared" si="0"/>
        <v>1.3970411437785482</v>
      </c>
      <c r="AE23" s="608"/>
      <c r="AF23" s="608">
        <f t="shared" si="16"/>
        <v>0.9849542968814714</v>
      </c>
      <c r="AG23" s="608">
        <f t="shared" si="1"/>
        <v>1</v>
      </c>
      <c r="AH23" s="608">
        <f t="shared" si="1"/>
        <v>1.4318498332173064</v>
      </c>
      <c r="AI23" s="608"/>
      <c r="AJ23" s="608">
        <f t="shared" si="17"/>
        <v>0.98785656944267253</v>
      </c>
      <c r="AK23" s="608">
        <f t="shared" si="2"/>
        <v>1</v>
      </c>
      <c r="AL23" s="608">
        <f t="shared" si="2"/>
        <v>1.4649683280178751</v>
      </c>
      <c r="AN23" s="603">
        <v>14</v>
      </c>
      <c r="AO23" s="609">
        <v>1</v>
      </c>
      <c r="AP23" s="610" t="e">
        <f t="shared" ca="1" si="3"/>
        <v>#NAME?</v>
      </c>
      <c r="AQ23" s="610" t="e">
        <f t="shared" ca="1" si="4"/>
        <v>#NAME?</v>
      </c>
      <c r="AR23" s="610" t="e">
        <f t="shared" ca="1" si="5"/>
        <v>#NAME?</v>
      </c>
    </row>
    <row r="24" spans="2:44">
      <c r="B24" s="603">
        <v>15</v>
      </c>
      <c r="C24" s="603"/>
      <c r="D24" s="606">
        <v>5.5108391785714304</v>
      </c>
      <c r="E24" s="606">
        <v>5.9664162261904741</v>
      </c>
      <c r="F24" s="606">
        <v>6.1029521547619057</v>
      </c>
      <c r="G24" s="606"/>
      <c r="H24" s="606">
        <v>3.9603883690476187</v>
      </c>
      <c r="I24" s="606">
        <v>4.1834013095238092</v>
      </c>
      <c r="J24" s="606">
        <v>4.1833991785714302</v>
      </c>
      <c r="K24" s="606"/>
      <c r="L24" s="606">
        <v>3.8094694999999996</v>
      </c>
      <c r="M24" s="606">
        <v>4.119566619047621</v>
      </c>
      <c r="N24" s="606">
        <v>4.1305857380952364</v>
      </c>
      <c r="P24" s="606">
        <f t="shared" si="6"/>
        <v>3.8094694999999996</v>
      </c>
      <c r="Q24" s="607">
        <f t="shared" si="7"/>
        <v>3.9603883690476187</v>
      </c>
      <c r="R24" s="607">
        <f t="shared" si="8"/>
        <v>5.5108391785714304</v>
      </c>
      <c r="S24" s="600"/>
      <c r="T24" s="606">
        <f t="shared" si="9"/>
        <v>4.119566619047621</v>
      </c>
      <c r="U24" s="607">
        <f t="shared" si="10"/>
        <v>4.1834013095238092</v>
      </c>
      <c r="V24" s="607">
        <f t="shared" si="11"/>
        <v>5.9664162261904741</v>
      </c>
      <c r="W24" s="600"/>
      <c r="X24" s="606">
        <f t="shared" si="12"/>
        <v>4.1305857380952364</v>
      </c>
      <c r="Y24" s="607">
        <f t="shared" si="13"/>
        <v>4.1833991785714302</v>
      </c>
      <c r="Z24" s="607">
        <f t="shared" si="14"/>
        <v>6.1029521547619057</v>
      </c>
      <c r="AB24" s="608">
        <f t="shared" si="15"/>
        <v>0.96189291175907787</v>
      </c>
      <c r="AC24" s="608">
        <f t="shared" si="0"/>
        <v>1</v>
      </c>
      <c r="AD24" s="608">
        <f t="shared" si="0"/>
        <v>1.3914895876478546</v>
      </c>
      <c r="AE24" s="608"/>
      <c r="AF24" s="608">
        <f t="shared" si="16"/>
        <v>0.98474095938850903</v>
      </c>
      <c r="AG24" s="608">
        <f t="shared" si="1"/>
        <v>1</v>
      </c>
      <c r="AH24" s="608">
        <f t="shared" si="1"/>
        <v>1.4262117795410891</v>
      </c>
      <c r="AI24" s="608"/>
      <c r="AJ24" s="608">
        <f t="shared" si="17"/>
        <v>0.9873754719017207</v>
      </c>
      <c r="AK24" s="608">
        <f t="shared" si="2"/>
        <v>1</v>
      </c>
      <c r="AL24" s="608">
        <f t="shared" si="2"/>
        <v>1.4588500628921515</v>
      </c>
      <c r="AN24" s="603">
        <v>15</v>
      </c>
      <c r="AO24" s="609">
        <v>1</v>
      </c>
      <c r="AP24" s="610" t="e">
        <f t="shared" ca="1" si="3"/>
        <v>#NAME?</v>
      </c>
      <c r="AQ24" s="610" t="e">
        <f t="shared" ca="1" si="4"/>
        <v>#NAME?</v>
      </c>
      <c r="AR24" s="610" t="e">
        <f t="shared" ca="1" si="5"/>
        <v>#NAME?</v>
      </c>
    </row>
    <row r="25" spans="2:44">
      <c r="B25" s="603">
        <v>16</v>
      </c>
      <c r="C25" s="603"/>
      <c r="D25" s="606">
        <v>5.5236409642857165</v>
      </c>
      <c r="E25" s="606">
        <v>5.977067321428569</v>
      </c>
      <c r="F25" s="606">
        <v>6.1123862857142868</v>
      </c>
      <c r="G25" s="606"/>
      <c r="H25" s="606">
        <v>3.9852896428571425</v>
      </c>
      <c r="I25" s="606">
        <v>4.2073125714285711</v>
      </c>
      <c r="J25" s="606">
        <v>4.2073104642857162</v>
      </c>
      <c r="K25" s="606"/>
      <c r="L25" s="606">
        <v>3.8345999999999996</v>
      </c>
      <c r="M25" s="606">
        <v>4.1422256428571451</v>
      </c>
      <c r="N25" s="606">
        <v>4.1521940357142837</v>
      </c>
      <c r="P25" s="606">
        <f t="shared" si="6"/>
        <v>3.8345999999999996</v>
      </c>
      <c r="Q25" s="607">
        <f t="shared" si="7"/>
        <v>3.9852896428571425</v>
      </c>
      <c r="R25" s="607">
        <f t="shared" si="8"/>
        <v>5.5236409642857165</v>
      </c>
      <c r="S25" s="600"/>
      <c r="T25" s="606">
        <f t="shared" si="9"/>
        <v>4.1422256428571451</v>
      </c>
      <c r="U25" s="607">
        <f t="shared" si="10"/>
        <v>4.2073125714285711</v>
      </c>
      <c r="V25" s="607">
        <f t="shared" si="11"/>
        <v>5.977067321428569</v>
      </c>
      <c r="W25" s="600"/>
      <c r="X25" s="606">
        <f t="shared" si="12"/>
        <v>4.1521940357142837</v>
      </c>
      <c r="Y25" s="607">
        <f t="shared" si="13"/>
        <v>4.2073104642857162</v>
      </c>
      <c r="Z25" s="607">
        <f t="shared" si="14"/>
        <v>6.1123862857142868</v>
      </c>
      <c r="AB25" s="608">
        <f t="shared" si="15"/>
        <v>0.96218853424437423</v>
      </c>
      <c r="AC25" s="608">
        <f t="shared" si="0"/>
        <v>1</v>
      </c>
      <c r="AD25" s="608">
        <f t="shared" si="0"/>
        <v>1.3860074070615596</v>
      </c>
      <c r="AE25" s="608"/>
      <c r="AF25" s="608">
        <f t="shared" si="16"/>
        <v>0.98453004680150824</v>
      </c>
      <c r="AG25" s="608">
        <f t="shared" si="1"/>
        <v>1</v>
      </c>
      <c r="AH25" s="608">
        <f t="shared" si="1"/>
        <v>1.4206378109433135</v>
      </c>
      <c r="AI25" s="608"/>
      <c r="AJ25" s="608">
        <f t="shared" si="17"/>
        <v>0.98689984277621168</v>
      </c>
      <c r="AK25" s="608">
        <f t="shared" si="2"/>
        <v>1</v>
      </c>
      <c r="AL25" s="608">
        <f t="shared" si="2"/>
        <v>1.4528013412844254</v>
      </c>
      <c r="AN25" s="603">
        <v>16</v>
      </c>
      <c r="AO25" s="609">
        <v>1</v>
      </c>
      <c r="AP25" s="610" t="e">
        <f t="shared" ca="1" si="3"/>
        <v>#NAME?</v>
      </c>
      <c r="AQ25" s="610" t="e">
        <f t="shared" ca="1" si="4"/>
        <v>#NAME?</v>
      </c>
      <c r="AR25" s="610" t="e">
        <f t="shared" ca="1" si="5"/>
        <v>#NAME?</v>
      </c>
    </row>
    <row r="26" spans="2:44">
      <c r="B26" s="603">
        <v>17</v>
      </c>
      <c r="C26" s="603"/>
      <c r="D26" s="606">
        <v>5.5364427500000026</v>
      </c>
      <c r="E26" s="606">
        <v>5.9877184166666639</v>
      </c>
      <c r="F26" s="606">
        <v>6.1218204166666679</v>
      </c>
      <c r="G26" s="606"/>
      <c r="H26" s="606">
        <v>4.0101909166666667</v>
      </c>
      <c r="I26" s="606">
        <v>4.231223833333333</v>
      </c>
      <c r="J26" s="606">
        <v>4.2312217500000022</v>
      </c>
      <c r="K26" s="606"/>
      <c r="L26" s="606">
        <v>3.8597304999999995</v>
      </c>
      <c r="M26" s="606">
        <v>4.1648846666666692</v>
      </c>
      <c r="N26" s="606">
        <v>4.1738023333333309</v>
      </c>
      <c r="P26" s="606">
        <f t="shared" si="6"/>
        <v>3.8597304999999995</v>
      </c>
      <c r="Q26" s="607">
        <f t="shared" si="7"/>
        <v>4.0101909166666667</v>
      </c>
      <c r="R26" s="607">
        <f t="shared" si="8"/>
        <v>5.5364427500000026</v>
      </c>
      <c r="S26" s="600"/>
      <c r="T26" s="606">
        <f t="shared" si="9"/>
        <v>4.1648846666666692</v>
      </c>
      <c r="U26" s="607">
        <f t="shared" si="10"/>
        <v>4.231223833333333</v>
      </c>
      <c r="V26" s="607">
        <f t="shared" si="11"/>
        <v>5.9877184166666639</v>
      </c>
      <c r="W26" s="600"/>
      <c r="X26" s="606">
        <f t="shared" si="12"/>
        <v>4.1738023333333309</v>
      </c>
      <c r="Y26" s="607">
        <f t="shared" si="13"/>
        <v>4.2312217500000022</v>
      </c>
      <c r="Z26" s="607">
        <f t="shared" si="14"/>
        <v>6.1218204166666679</v>
      </c>
      <c r="AB26" s="608">
        <f t="shared" si="15"/>
        <v>0.96248048539501152</v>
      </c>
      <c r="AC26" s="608">
        <f t="shared" si="15"/>
        <v>1</v>
      </c>
      <c r="AD26" s="608">
        <f t="shared" si="15"/>
        <v>1.380593309657681</v>
      </c>
      <c r="AE26" s="608"/>
      <c r="AF26" s="608">
        <f t="shared" si="16"/>
        <v>0.98432151800997914</v>
      </c>
      <c r="AG26" s="608">
        <f t="shared" si="16"/>
        <v>1</v>
      </c>
      <c r="AH26" s="608">
        <f t="shared" si="16"/>
        <v>1.4151268409616551</v>
      </c>
      <c r="AI26" s="608"/>
      <c r="AJ26" s="608">
        <f t="shared" si="17"/>
        <v>0.98642958935757241</v>
      </c>
      <c r="AK26" s="608">
        <f t="shared" si="17"/>
        <v>1</v>
      </c>
      <c r="AL26" s="608">
        <f t="shared" si="17"/>
        <v>1.4468209841913071</v>
      </c>
      <c r="AN26" s="603">
        <v>17</v>
      </c>
      <c r="AO26" s="609">
        <v>1</v>
      </c>
      <c r="AP26" s="610" t="e">
        <f t="shared" ca="1" si="3"/>
        <v>#NAME?</v>
      </c>
      <c r="AQ26" s="610" t="e">
        <f t="shared" ca="1" si="4"/>
        <v>#NAME?</v>
      </c>
      <c r="AR26" s="610" t="e">
        <f t="shared" ca="1" si="5"/>
        <v>#NAME?</v>
      </c>
    </row>
    <row r="27" spans="2:44">
      <c r="B27" s="603">
        <v>18</v>
      </c>
      <c r="C27" s="603"/>
      <c r="D27" s="606">
        <v>5.5492445357142888</v>
      </c>
      <c r="E27" s="606">
        <v>5.9983695119047589</v>
      </c>
      <c r="F27" s="606">
        <v>6.131254547619049</v>
      </c>
      <c r="G27" s="606"/>
      <c r="H27" s="606">
        <v>4.0350921904761909</v>
      </c>
      <c r="I27" s="606">
        <v>4.2551350952380949</v>
      </c>
      <c r="J27" s="606">
        <v>4.2551330357142882</v>
      </c>
      <c r="K27" s="606"/>
      <c r="L27" s="606">
        <v>3.8848609999999995</v>
      </c>
      <c r="M27" s="606">
        <v>4.1875436904761933</v>
      </c>
      <c r="N27" s="606">
        <v>4.1954106309523782</v>
      </c>
      <c r="P27" s="606">
        <f t="shared" si="6"/>
        <v>3.8848609999999995</v>
      </c>
      <c r="Q27" s="607">
        <f t="shared" si="7"/>
        <v>4.0350921904761909</v>
      </c>
      <c r="R27" s="607">
        <f t="shared" si="8"/>
        <v>5.5492445357142888</v>
      </c>
      <c r="S27" s="600"/>
      <c r="T27" s="606">
        <f t="shared" si="9"/>
        <v>4.1875436904761933</v>
      </c>
      <c r="U27" s="607">
        <f t="shared" si="10"/>
        <v>4.2551350952380949</v>
      </c>
      <c r="V27" s="607">
        <f t="shared" si="11"/>
        <v>5.9983695119047589</v>
      </c>
      <c r="W27" s="600"/>
      <c r="X27" s="606">
        <f t="shared" si="12"/>
        <v>4.1954106309523782</v>
      </c>
      <c r="Y27" s="607">
        <f t="shared" si="13"/>
        <v>4.2551330357142882</v>
      </c>
      <c r="Z27" s="607">
        <f t="shared" si="14"/>
        <v>6.131254547619049</v>
      </c>
      <c r="AB27" s="608">
        <f t="shared" si="15"/>
        <v>0.96276883318037343</v>
      </c>
      <c r="AC27" s="608">
        <f t="shared" si="15"/>
        <v>1</v>
      </c>
      <c r="AD27" s="608">
        <f t="shared" si="15"/>
        <v>1.3752460349758227</v>
      </c>
      <c r="AE27" s="608"/>
      <c r="AF27" s="608">
        <f t="shared" si="16"/>
        <v>0.98411533282749519</v>
      </c>
      <c r="AG27" s="608">
        <f t="shared" si="16"/>
        <v>1</v>
      </c>
      <c r="AH27" s="608">
        <f t="shared" si="16"/>
        <v>1.4096778075548084</v>
      </c>
      <c r="AI27" s="608"/>
      <c r="AJ27" s="608">
        <f t="shared" si="17"/>
        <v>0.98596462102109461</v>
      </c>
      <c r="AK27" s="608">
        <f t="shared" si="17"/>
        <v>1</v>
      </c>
      <c r="AL27" s="608">
        <f t="shared" si="17"/>
        <v>1.4409078391105639</v>
      </c>
      <c r="AN27" s="603">
        <v>18</v>
      </c>
      <c r="AO27" s="609">
        <v>1</v>
      </c>
      <c r="AP27" s="610" t="e">
        <f t="shared" ca="1" si="3"/>
        <v>#NAME?</v>
      </c>
      <c r="AQ27" s="610" t="e">
        <f t="shared" ca="1" si="4"/>
        <v>#NAME?</v>
      </c>
      <c r="AR27" s="610" t="e">
        <f t="shared" ca="1" si="5"/>
        <v>#NAME?</v>
      </c>
    </row>
    <row r="28" spans="2:44">
      <c r="B28" s="603">
        <v>19</v>
      </c>
      <c r="C28" s="603"/>
      <c r="D28" s="606">
        <v>5.5620463214285749</v>
      </c>
      <c r="E28" s="606">
        <v>6.0090206071428538</v>
      </c>
      <c r="F28" s="606">
        <v>6.1406886785714301</v>
      </c>
      <c r="G28" s="606"/>
      <c r="H28" s="606">
        <v>4.0599934642857152</v>
      </c>
      <c r="I28" s="606">
        <v>4.2790463571428567</v>
      </c>
      <c r="J28" s="606">
        <v>4.2790443214285743</v>
      </c>
      <c r="K28" s="606"/>
      <c r="L28" s="606">
        <v>3.9099914999999994</v>
      </c>
      <c r="M28" s="606">
        <v>4.2102027142857175</v>
      </c>
      <c r="N28" s="606">
        <v>4.2170189285714255</v>
      </c>
      <c r="P28" s="606">
        <f t="shared" si="6"/>
        <v>3.9099914999999994</v>
      </c>
      <c r="Q28" s="607">
        <f t="shared" si="7"/>
        <v>4.0599934642857152</v>
      </c>
      <c r="R28" s="607">
        <f t="shared" si="8"/>
        <v>5.5620463214285749</v>
      </c>
      <c r="S28" s="600"/>
      <c r="T28" s="606">
        <f t="shared" si="9"/>
        <v>4.2102027142857175</v>
      </c>
      <c r="U28" s="607">
        <f t="shared" si="10"/>
        <v>4.2790463571428567</v>
      </c>
      <c r="V28" s="607">
        <f t="shared" si="11"/>
        <v>6.0090206071428538</v>
      </c>
      <c r="W28" s="600"/>
      <c r="X28" s="606">
        <f t="shared" si="12"/>
        <v>4.2170189285714255</v>
      </c>
      <c r="Y28" s="607">
        <f t="shared" si="13"/>
        <v>4.2790443214285743</v>
      </c>
      <c r="Z28" s="607">
        <f t="shared" si="14"/>
        <v>6.1406886785714301</v>
      </c>
      <c r="AB28" s="608">
        <f t="shared" si="15"/>
        <v>0.96305364390232928</v>
      </c>
      <c r="AC28" s="608">
        <f t="shared" si="15"/>
        <v>1</v>
      </c>
      <c r="AD28" s="608">
        <f t="shared" si="15"/>
        <v>1.3699643534788595</v>
      </c>
      <c r="AE28" s="608"/>
      <c r="AF28" s="608">
        <f t="shared" si="16"/>
        <v>0.98391145196587526</v>
      </c>
      <c r="AG28" s="608">
        <f t="shared" si="16"/>
        <v>1</v>
      </c>
      <c r="AH28" s="608">
        <f t="shared" si="16"/>
        <v>1.4042896724201677</v>
      </c>
      <c r="AI28" s="608"/>
      <c r="AJ28" s="608">
        <f t="shared" si="17"/>
        <v>0.98550484916771286</v>
      </c>
      <c r="AK28" s="608">
        <f t="shared" si="17"/>
        <v>1</v>
      </c>
      <c r="AL28" s="608">
        <f t="shared" si="17"/>
        <v>1.4350607793006778</v>
      </c>
      <c r="AN28" s="603">
        <v>19</v>
      </c>
      <c r="AO28" s="609">
        <v>1</v>
      </c>
      <c r="AP28" s="610" t="e">
        <f t="shared" ca="1" si="3"/>
        <v>#NAME?</v>
      </c>
      <c r="AQ28" s="610" t="e">
        <f t="shared" ca="1" si="4"/>
        <v>#NAME?</v>
      </c>
      <c r="AR28" s="610" t="e">
        <f t="shared" ca="1" si="5"/>
        <v>#NAME?</v>
      </c>
    </row>
    <row r="29" spans="2:44">
      <c r="B29" s="603">
        <v>20</v>
      </c>
      <c r="C29" s="603"/>
      <c r="D29" s="606">
        <v>5.5748481071428611</v>
      </c>
      <c r="E29" s="606">
        <v>6.0196717023809487</v>
      </c>
      <c r="F29" s="606">
        <v>6.1501228095238112</v>
      </c>
      <c r="G29" s="606"/>
      <c r="H29" s="606">
        <v>4.0848947380952394</v>
      </c>
      <c r="I29" s="606">
        <v>4.3029576190476186</v>
      </c>
      <c r="J29" s="606">
        <v>4.3029556071428603</v>
      </c>
      <c r="K29" s="606"/>
      <c r="L29" s="606">
        <v>3.9351219999999993</v>
      </c>
      <c r="M29" s="606">
        <v>4.2328617380952416</v>
      </c>
      <c r="N29" s="606">
        <v>4.2386272261904727</v>
      </c>
      <c r="P29" s="606">
        <f t="shared" si="6"/>
        <v>3.9351219999999993</v>
      </c>
      <c r="Q29" s="607">
        <f t="shared" si="7"/>
        <v>4.0848947380952394</v>
      </c>
      <c r="R29" s="607">
        <f t="shared" si="8"/>
        <v>5.5748481071428611</v>
      </c>
      <c r="S29" s="600"/>
      <c r="T29" s="606">
        <f t="shared" si="9"/>
        <v>4.2328617380952416</v>
      </c>
      <c r="U29" s="607">
        <f t="shared" si="10"/>
        <v>4.3029576190476186</v>
      </c>
      <c r="V29" s="607">
        <f t="shared" si="11"/>
        <v>6.0196717023809487</v>
      </c>
      <c r="W29" s="600"/>
      <c r="X29" s="606">
        <f t="shared" si="12"/>
        <v>4.2386272261904727</v>
      </c>
      <c r="Y29" s="607">
        <f t="shared" si="13"/>
        <v>4.3029556071428603</v>
      </c>
      <c r="Z29" s="607">
        <f t="shared" si="14"/>
        <v>6.1501228095238112</v>
      </c>
      <c r="AB29" s="608">
        <f t="shared" si="15"/>
        <v>0.96333498224605951</v>
      </c>
      <c r="AC29" s="608">
        <f t="shared" si="15"/>
        <v>1</v>
      </c>
      <c r="AD29" s="608">
        <f t="shared" si="15"/>
        <v>1.3647470656104048</v>
      </c>
      <c r="AE29" s="608"/>
      <c r="AF29" s="608">
        <f t="shared" si="16"/>
        <v>0.98370983701022563</v>
      </c>
      <c r="AG29" s="608">
        <f t="shared" si="16"/>
        <v>1</v>
      </c>
      <c r="AH29" s="608">
        <f t="shared" si="16"/>
        <v>1.3989614203342522</v>
      </c>
      <c r="AI29" s="608"/>
      <c r="AJ29" s="608">
        <f t="shared" si="17"/>
        <v>0.98505018716772186</v>
      </c>
      <c r="AK29" s="608">
        <f t="shared" si="17"/>
        <v>1</v>
      </c>
      <c r="AL29" s="608">
        <f t="shared" si="17"/>
        <v>1.4292787030650915</v>
      </c>
      <c r="AN29" s="603">
        <v>20</v>
      </c>
      <c r="AO29" s="609">
        <v>1</v>
      </c>
      <c r="AP29" s="610" t="e">
        <f t="shared" ca="1" si="3"/>
        <v>#NAME?</v>
      </c>
      <c r="AQ29" s="610" t="e">
        <f t="shared" ca="1" si="4"/>
        <v>#NAME?</v>
      </c>
      <c r="AR29" s="610" t="e">
        <f t="shared" ca="1" si="5"/>
        <v>#NAME?</v>
      </c>
    </row>
    <row r="30" spans="2:44">
      <c r="B30" s="603">
        <v>21</v>
      </c>
      <c r="C30" s="603"/>
      <c r="D30" s="606">
        <v>5.5876498928571472</v>
      </c>
      <c r="E30" s="606">
        <v>6.0303227976190437</v>
      </c>
      <c r="F30" s="606">
        <v>6.1595569404761923</v>
      </c>
      <c r="G30" s="606"/>
      <c r="H30" s="606">
        <v>4.1097960119047636</v>
      </c>
      <c r="I30" s="606">
        <v>4.3268688809523805</v>
      </c>
      <c r="J30" s="606">
        <v>4.3268668928571463</v>
      </c>
      <c r="K30" s="606"/>
      <c r="L30" s="606">
        <v>3.9602524999999993</v>
      </c>
      <c r="M30" s="606">
        <v>4.2555207619047657</v>
      </c>
      <c r="N30" s="606">
        <v>4.26023552380952</v>
      </c>
      <c r="P30" s="606">
        <f t="shared" si="6"/>
        <v>3.9602524999999993</v>
      </c>
      <c r="Q30" s="607">
        <f t="shared" si="7"/>
        <v>4.1097960119047636</v>
      </c>
      <c r="R30" s="607">
        <f t="shared" si="8"/>
        <v>5.5876498928571472</v>
      </c>
      <c r="S30" s="600"/>
      <c r="T30" s="606">
        <f t="shared" si="9"/>
        <v>4.2555207619047657</v>
      </c>
      <c r="U30" s="607">
        <f t="shared" si="10"/>
        <v>4.3268688809523805</v>
      </c>
      <c r="V30" s="607">
        <f t="shared" si="11"/>
        <v>6.0303227976190437</v>
      </c>
      <c r="W30" s="600"/>
      <c r="X30" s="606">
        <f t="shared" si="12"/>
        <v>4.26023552380952</v>
      </c>
      <c r="Y30" s="607">
        <f t="shared" si="13"/>
        <v>4.3268668928571463</v>
      </c>
      <c r="Z30" s="607">
        <f t="shared" si="14"/>
        <v>6.1595569404761923</v>
      </c>
      <c r="AB30" s="608">
        <f t="shared" si="15"/>
        <v>0.96361291132903315</v>
      </c>
      <c r="AC30" s="608">
        <f t="shared" si="15"/>
        <v>1</v>
      </c>
      <c r="AD30" s="608">
        <f t="shared" si="15"/>
        <v>1.3595930008865438</v>
      </c>
      <c r="AE30" s="608"/>
      <c r="AF30" s="608">
        <f t="shared" si="16"/>
        <v>0.98351045039481055</v>
      </c>
      <c r="AG30" s="608">
        <f t="shared" si="16"/>
        <v>1</v>
      </c>
      <c r="AH30" s="608">
        <f t="shared" si="16"/>
        <v>1.3936920585150061</v>
      </c>
      <c r="AI30" s="608"/>
      <c r="AJ30" s="608">
        <f t="shared" si="17"/>
        <v>0.98460055030636084</v>
      </c>
      <c r="AK30" s="608">
        <f t="shared" si="17"/>
        <v>1</v>
      </c>
      <c r="AL30" s="608">
        <f t="shared" si="17"/>
        <v>1.4235605330601866</v>
      </c>
      <c r="AN30" s="603">
        <v>21</v>
      </c>
      <c r="AO30" s="609">
        <v>1</v>
      </c>
      <c r="AP30" s="610" t="e">
        <f t="shared" ca="1" si="3"/>
        <v>#NAME?</v>
      </c>
      <c r="AQ30" s="610" t="e">
        <f t="shared" ca="1" si="4"/>
        <v>#NAME?</v>
      </c>
      <c r="AR30" s="610" t="e">
        <f t="shared" ca="1" si="5"/>
        <v>#NAME?</v>
      </c>
    </row>
    <row r="31" spans="2:44">
      <c r="B31" s="603">
        <v>22</v>
      </c>
      <c r="C31" s="603"/>
      <c r="D31" s="606">
        <v>5.6004516785714333</v>
      </c>
      <c r="E31" s="606">
        <v>6.0409738928571386</v>
      </c>
      <c r="F31" s="606">
        <v>6.1689910714285734</v>
      </c>
      <c r="G31" s="606"/>
      <c r="H31" s="606">
        <v>4.1346972857142879</v>
      </c>
      <c r="I31" s="606">
        <v>4.3507801428571424</v>
      </c>
      <c r="J31" s="606">
        <v>4.3507781785714323</v>
      </c>
      <c r="K31" s="606"/>
      <c r="L31" s="606">
        <v>3.9853829999999992</v>
      </c>
      <c r="M31" s="606">
        <v>4.2781797857142898</v>
      </c>
      <c r="N31" s="606">
        <v>4.2818438214285672</v>
      </c>
      <c r="P31" s="606">
        <f t="shared" si="6"/>
        <v>3.9853829999999992</v>
      </c>
      <c r="Q31" s="607">
        <f t="shared" si="7"/>
        <v>4.1346972857142879</v>
      </c>
      <c r="R31" s="607">
        <f t="shared" si="8"/>
        <v>5.6004516785714333</v>
      </c>
      <c r="S31" s="600"/>
      <c r="T31" s="606">
        <f t="shared" si="9"/>
        <v>4.2781797857142898</v>
      </c>
      <c r="U31" s="607">
        <f t="shared" si="10"/>
        <v>4.3507801428571424</v>
      </c>
      <c r="V31" s="607">
        <f t="shared" si="11"/>
        <v>6.0409738928571386</v>
      </c>
      <c r="W31" s="600"/>
      <c r="X31" s="606">
        <f t="shared" si="12"/>
        <v>4.2818438214285672</v>
      </c>
      <c r="Y31" s="607">
        <f t="shared" si="13"/>
        <v>4.3507781785714323</v>
      </c>
      <c r="Z31" s="607">
        <f t="shared" si="14"/>
        <v>6.1689910714285734</v>
      </c>
      <c r="AB31" s="608">
        <f t="shared" si="15"/>
        <v>0.96388749274821606</v>
      </c>
      <c r="AC31" s="608">
        <f t="shared" si="15"/>
        <v>1</v>
      </c>
      <c r="AD31" s="608">
        <f t="shared" si="15"/>
        <v>1.3545010170203862</v>
      </c>
      <c r="AE31" s="608"/>
      <c r="AF31" s="608">
        <f t="shared" si="16"/>
        <v>0.9833132553797177</v>
      </c>
      <c r="AG31" s="608">
        <f t="shared" si="16"/>
        <v>1</v>
      </c>
      <c r="AH31" s="608">
        <f t="shared" si="16"/>
        <v>1.3884806160051222</v>
      </c>
      <c r="AI31" s="608"/>
      <c r="AJ31" s="608">
        <f t="shared" si="17"/>
        <v>0.98415585573119257</v>
      </c>
      <c r="AK31" s="608">
        <f t="shared" si="17"/>
        <v>1</v>
      </c>
      <c r="AL31" s="608">
        <f t="shared" si="17"/>
        <v>1.4179052156260807</v>
      </c>
      <c r="AN31" s="603">
        <v>22</v>
      </c>
      <c r="AO31" s="609">
        <v>1</v>
      </c>
      <c r="AP31" s="610" t="e">
        <f t="shared" ca="1" si="3"/>
        <v>#NAME?</v>
      </c>
      <c r="AQ31" s="610" t="e">
        <f t="shared" ca="1" si="4"/>
        <v>#NAME?</v>
      </c>
      <c r="AR31" s="610" t="e">
        <f t="shared" ca="1" si="5"/>
        <v>#NAME?</v>
      </c>
    </row>
    <row r="32" spans="2:44">
      <c r="B32" s="603">
        <v>23</v>
      </c>
      <c r="C32" s="603"/>
      <c r="D32" s="606">
        <v>5.6132534642857195</v>
      </c>
      <c r="E32" s="606">
        <v>6.0516249880952335</v>
      </c>
      <c r="F32" s="606">
        <v>6.1784252023809545</v>
      </c>
      <c r="G32" s="606"/>
      <c r="H32" s="606">
        <v>4.1595985595238121</v>
      </c>
      <c r="I32" s="606">
        <v>4.3746914047619043</v>
      </c>
      <c r="J32" s="606">
        <v>4.3746894642857184</v>
      </c>
      <c r="K32" s="606"/>
      <c r="L32" s="606">
        <v>4.0105134999999992</v>
      </c>
      <c r="M32" s="606">
        <v>4.3008388095238139</v>
      </c>
      <c r="N32" s="606">
        <v>4.3034521190476145</v>
      </c>
      <c r="P32" s="606">
        <f t="shared" si="6"/>
        <v>4.0105134999999992</v>
      </c>
      <c r="Q32" s="607">
        <f t="shared" si="7"/>
        <v>4.1595985595238121</v>
      </c>
      <c r="R32" s="607">
        <f t="shared" si="8"/>
        <v>5.6132534642857195</v>
      </c>
      <c r="S32" s="600"/>
      <c r="T32" s="606">
        <f t="shared" si="9"/>
        <v>4.3008388095238139</v>
      </c>
      <c r="U32" s="607">
        <f t="shared" si="10"/>
        <v>4.3746914047619043</v>
      </c>
      <c r="V32" s="607">
        <f t="shared" si="11"/>
        <v>6.0516249880952335</v>
      </c>
      <c r="W32" s="600"/>
      <c r="X32" s="606">
        <f t="shared" si="12"/>
        <v>4.3034521190476145</v>
      </c>
      <c r="Y32" s="607">
        <f t="shared" si="13"/>
        <v>4.3746894642857184</v>
      </c>
      <c r="Z32" s="607">
        <f t="shared" si="14"/>
        <v>6.1784252023809545</v>
      </c>
      <c r="AB32" s="608">
        <f t="shared" si="15"/>
        <v>0.96415878662558241</v>
      </c>
      <c r="AC32" s="608">
        <f t="shared" si="15"/>
        <v>1</v>
      </c>
      <c r="AD32" s="608">
        <f t="shared" si="15"/>
        <v>1.349469999078065</v>
      </c>
      <c r="AE32" s="608"/>
      <c r="AF32" s="608">
        <f t="shared" si="16"/>
        <v>0.98311821602828919</v>
      </c>
      <c r="AG32" s="608">
        <f t="shared" si="16"/>
        <v>1</v>
      </c>
      <c r="AH32" s="608">
        <f t="shared" si="16"/>
        <v>1.3833261430755932</v>
      </c>
      <c r="AI32" s="608"/>
      <c r="AJ32" s="608">
        <f t="shared" si="17"/>
        <v>0.98371602240120715</v>
      </c>
      <c r="AK32" s="608">
        <f t="shared" si="17"/>
        <v>1</v>
      </c>
      <c r="AL32" s="608">
        <f t="shared" si="17"/>
        <v>1.4123117201393729</v>
      </c>
      <c r="AN32" s="603">
        <v>23</v>
      </c>
      <c r="AO32" s="609">
        <v>1</v>
      </c>
      <c r="AP32" s="610" t="e">
        <f t="shared" ca="1" si="3"/>
        <v>#NAME?</v>
      </c>
      <c r="AQ32" s="610" t="e">
        <f t="shared" ca="1" si="4"/>
        <v>#NAME?</v>
      </c>
      <c r="AR32" s="610" t="e">
        <f t="shared" ca="1" si="5"/>
        <v>#NAME?</v>
      </c>
    </row>
    <row r="33" spans="2:44">
      <c r="B33" s="603">
        <v>24</v>
      </c>
      <c r="C33" s="603"/>
      <c r="D33" s="606">
        <v>5.6260552500000056</v>
      </c>
      <c r="E33" s="606">
        <v>6.0622760833333285</v>
      </c>
      <c r="F33" s="606">
        <v>6.1878593333333356</v>
      </c>
      <c r="G33" s="606"/>
      <c r="H33" s="606">
        <v>4.1844998333333363</v>
      </c>
      <c r="I33" s="606">
        <v>4.3986026666666662</v>
      </c>
      <c r="J33" s="606">
        <v>4.3986007500000044</v>
      </c>
      <c r="K33" s="606"/>
      <c r="L33" s="606">
        <v>4.0356439999999996</v>
      </c>
      <c r="M33" s="606">
        <v>4.323497833333338</v>
      </c>
      <c r="N33" s="606">
        <v>4.3250604166666617</v>
      </c>
      <c r="P33" s="606">
        <f t="shared" si="6"/>
        <v>4.0356439999999996</v>
      </c>
      <c r="Q33" s="607">
        <f t="shared" si="7"/>
        <v>4.1844998333333363</v>
      </c>
      <c r="R33" s="607">
        <f t="shared" si="8"/>
        <v>5.6260552500000056</v>
      </c>
      <c r="S33" s="600"/>
      <c r="T33" s="606">
        <f t="shared" si="9"/>
        <v>4.323497833333338</v>
      </c>
      <c r="U33" s="607">
        <f t="shared" si="10"/>
        <v>4.3986026666666662</v>
      </c>
      <c r="V33" s="607">
        <f t="shared" si="11"/>
        <v>6.0622760833333285</v>
      </c>
      <c r="W33" s="600"/>
      <c r="X33" s="606">
        <f t="shared" si="12"/>
        <v>4.3250604166666617</v>
      </c>
      <c r="Y33" s="607">
        <f t="shared" si="13"/>
        <v>4.3986007500000044</v>
      </c>
      <c r="Z33" s="607">
        <f t="shared" si="14"/>
        <v>6.1878593333333356</v>
      </c>
      <c r="AB33" s="608">
        <f t="shared" si="15"/>
        <v>0.9644268516520027</v>
      </c>
      <c r="AC33" s="608">
        <f t="shared" si="15"/>
        <v>1</v>
      </c>
      <c r="AD33" s="608">
        <f t="shared" si="15"/>
        <v>1.3444988586648692</v>
      </c>
      <c r="AE33" s="608"/>
      <c r="AF33" s="608">
        <f t="shared" si="16"/>
        <v>0.98292529718528909</v>
      </c>
      <c r="AG33" s="608">
        <f t="shared" si="16"/>
        <v>1</v>
      </c>
      <c r="AH33" s="608">
        <f t="shared" si="16"/>
        <v>1.3782277106487142</v>
      </c>
      <c r="AI33" s="608"/>
      <c r="AJ33" s="608">
        <f t="shared" si="17"/>
        <v>0.98328097103758672</v>
      </c>
      <c r="AK33" s="608">
        <f t="shared" si="17"/>
        <v>1</v>
      </c>
      <c r="AL33" s="608">
        <f t="shared" si="17"/>
        <v>1.4067790383869982</v>
      </c>
      <c r="AN33" s="603">
        <v>24</v>
      </c>
      <c r="AO33" s="609">
        <v>1</v>
      </c>
      <c r="AP33" s="610" t="e">
        <f t="shared" ca="1" si="3"/>
        <v>#NAME?</v>
      </c>
      <c r="AQ33" s="610" t="e">
        <f t="shared" ca="1" si="4"/>
        <v>#NAME?</v>
      </c>
      <c r="AR33" s="610" t="e">
        <f t="shared" ca="1" si="5"/>
        <v>#NAME?</v>
      </c>
    </row>
    <row r="34" spans="2:44">
      <c r="B34" s="603">
        <v>25</v>
      </c>
      <c r="C34" s="603"/>
      <c r="D34" s="606">
        <v>5.6388570357142918</v>
      </c>
      <c r="E34" s="606">
        <v>6.0729271785714234</v>
      </c>
      <c r="F34" s="606">
        <v>6.1972934642857167</v>
      </c>
      <c r="G34" s="606"/>
      <c r="H34" s="606">
        <v>4.2094011071428605</v>
      </c>
      <c r="I34" s="606">
        <v>4.4225139285714281</v>
      </c>
      <c r="J34" s="606">
        <v>4.4225120357142904</v>
      </c>
      <c r="K34" s="606"/>
      <c r="L34" s="606">
        <v>4.0607745</v>
      </c>
      <c r="M34" s="606">
        <v>4.3461568571428622</v>
      </c>
      <c r="N34" s="606">
        <v>4.346668714285709</v>
      </c>
      <c r="P34" s="606">
        <f t="shared" si="6"/>
        <v>4.0607745</v>
      </c>
      <c r="Q34" s="607">
        <f t="shared" si="7"/>
        <v>4.2094011071428605</v>
      </c>
      <c r="R34" s="607">
        <f t="shared" si="8"/>
        <v>5.6388570357142918</v>
      </c>
      <c r="S34" s="600"/>
      <c r="T34" s="606">
        <f t="shared" si="9"/>
        <v>4.3461568571428622</v>
      </c>
      <c r="U34" s="607">
        <f t="shared" si="10"/>
        <v>4.4225139285714281</v>
      </c>
      <c r="V34" s="607">
        <f t="shared" si="11"/>
        <v>6.0729271785714234</v>
      </c>
      <c r="W34" s="600"/>
      <c r="X34" s="606">
        <f t="shared" si="12"/>
        <v>4.346668714285709</v>
      </c>
      <c r="Y34" s="607">
        <f t="shared" si="13"/>
        <v>4.4225120357142904</v>
      </c>
      <c r="Z34" s="607">
        <f t="shared" si="14"/>
        <v>6.1972934642857167</v>
      </c>
      <c r="AB34" s="608">
        <f t="shared" si="15"/>
        <v>0.96469174512957234</v>
      </c>
      <c r="AC34" s="608">
        <f t="shared" si="15"/>
        <v>1</v>
      </c>
      <c r="AD34" s="608">
        <f t="shared" si="15"/>
        <v>1.3395865331402637</v>
      </c>
      <c r="AE34" s="608"/>
      <c r="AF34" s="608">
        <f t="shared" si="16"/>
        <v>0.98273446445577817</v>
      </c>
      <c r="AG34" s="608">
        <f t="shared" si="16"/>
        <v>1</v>
      </c>
      <c r="AH34" s="608">
        <f t="shared" si="16"/>
        <v>1.3731844097398052</v>
      </c>
      <c r="AI34" s="608"/>
      <c r="AJ34" s="608">
        <f t="shared" si="17"/>
        <v>0.98285062407606727</v>
      </c>
      <c r="AK34" s="608">
        <f t="shared" si="17"/>
        <v>1</v>
      </c>
      <c r="AL34" s="608">
        <f t="shared" si="17"/>
        <v>1.4013061839603964</v>
      </c>
      <c r="AN34" s="603">
        <v>25</v>
      </c>
      <c r="AO34" s="609">
        <v>1</v>
      </c>
      <c r="AP34" s="610" t="e">
        <f t="shared" ca="1" si="3"/>
        <v>#NAME?</v>
      </c>
      <c r="AQ34" s="610" t="e">
        <f t="shared" ca="1" si="4"/>
        <v>#NAME?</v>
      </c>
      <c r="AR34" s="610" t="e">
        <f t="shared" ca="1" si="5"/>
        <v>#NAME?</v>
      </c>
    </row>
    <row r="35" spans="2:44">
      <c r="B35" s="603">
        <v>26</v>
      </c>
      <c r="C35" s="603"/>
      <c r="D35" s="606">
        <v>5.6516588214285779</v>
      </c>
      <c r="E35" s="606">
        <v>6.0835782738095183</v>
      </c>
      <c r="F35" s="606">
        <v>6.2067275952380978</v>
      </c>
      <c r="G35" s="606"/>
      <c r="H35" s="606">
        <v>4.2343023809523848</v>
      </c>
      <c r="I35" s="606">
        <v>4.44642519047619</v>
      </c>
      <c r="J35" s="606">
        <v>4.4464233214285764</v>
      </c>
      <c r="K35" s="606"/>
      <c r="L35" s="606">
        <v>4.0859050000000003</v>
      </c>
      <c r="M35" s="606">
        <v>4.3688158809523863</v>
      </c>
      <c r="N35" s="606">
        <v>4.3682770119047563</v>
      </c>
      <c r="P35" s="606">
        <f t="shared" si="6"/>
        <v>4.0859050000000003</v>
      </c>
      <c r="Q35" s="607">
        <f t="shared" si="7"/>
        <v>4.2343023809523848</v>
      </c>
      <c r="R35" s="607">
        <f t="shared" si="8"/>
        <v>5.6516588214285779</v>
      </c>
      <c r="S35" s="600"/>
      <c r="T35" s="606">
        <f t="shared" si="9"/>
        <v>4.3688158809523863</v>
      </c>
      <c r="U35" s="607">
        <f t="shared" si="10"/>
        <v>4.44642519047619</v>
      </c>
      <c r="V35" s="607">
        <f t="shared" si="11"/>
        <v>6.0835782738095183</v>
      </c>
      <c r="W35" s="600"/>
      <c r="X35" s="606">
        <f t="shared" si="12"/>
        <v>4.3682770119047563</v>
      </c>
      <c r="Y35" s="607">
        <f t="shared" si="13"/>
        <v>4.4464233214285764</v>
      </c>
      <c r="Z35" s="607">
        <f t="shared" si="14"/>
        <v>6.2067275952380978</v>
      </c>
      <c r="AB35" s="608">
        <f t="shared" si="15"/>
        <v>0.96495352301244797</v>
      </c>
      <c r="AC35" s="608">
        <f t="shared" si="15"/>
        <v>1</v>
      </c>
      <c r="AD35" s="608">
        <f t="shared" si="15"/>
        <v>1.3347319848606087</v>
      </c>
      <c r="AE35" s="608"/>
      <c r="AF35" s="608">
        <f t="shared" si="16"/>
        <v>0.98254568418467148</v>
      </c>
      <c r="AG35" s="608">
        <f t="shared" si="16"/>
        <v>1</v>
      </c>
      <c r="AH35" s="608">
        <f t="shared" si="16"/>
        <v>1.3681953509169458</v>
      </c>
      <c r="AI35" s="608"/>
      <c r="AJ35" s="608">
        <f t="shared" si="17"/>
        <v>0.98242490562083662</v>
      </c>
      <c r="AK35" s="608">
        <f t="shared" si="17"/>
        <v>1</v>
      </c>
      <c r="AL35" s="608">
        <f t="shared" si="17"/>
        <v>1.3958921916692266</v>
      </c>
      <c r="AN35" s="603">
        <v>26</v>
      </c>
      <c r="AO35" s="609">
        <v>1</v>
      </c>
      <c r="AP35" s="610" t="e">
        <f t="shared" ca="1" si="3"/>
        <v>#NAME?</v>
      </c>
      <c r="AQ35" s="610" t="e">
        <f t="shared" ca="1" si="4"/>
        <v>#NAME?</v>
      </c>
      <c r="AR35" s="610" t="e">
        <f t="shared" ca="1" si="5"/>
        <v>#NAME?</v>
      </c>
    </row>
    <row r="36" spans="2:44">
      <c r="B36" s="603">
        <v>27</v>
      </c>
      <c r="C36" s="603"/>
      <c r="D36" s="606">
        <v>5.664460607142864</v>
      </c>
      <c r="E36" s="606">
        <v>6.0942293690476133</v>
      </c>
      <c r="F36" s="606">
        <v>6.2161617261904789</v>
      </c>
      <c r="G36" s="606"/>
      <c r="H36" s="606">
        <v>4.259203654761909</v>
      </c>
      <c r="I36" s="606">
        <v>4.4703364523809519</v>
      </c>
      <c r="J36" s="606">
        <v>4.4703346071428625</v>
      </c>
      <c r="K36" s="606"/>
      <c r="L36" s="606">
        <v>4.1110355000000007</v>
      </c>
      <c r="M36" s="606">
        <v>4.3914749047619104</v>
      </c>
      <c r="N36" s="606">
        <v>4.3898853095238035</v>
      </c>
      <c r="P36" s="606">
        <f t="shared" si="6"/>
        <v>4.1110355000000007</v>
      </c>
      <c r="Q36" s="607">
        <f t="shared" si="7"/>
        <v>4.259203654761909</v>
      </c>
      <c r="R36" s="607">
        <f t="shared" si="8"/>
        <v>5.664460607142864</v>
      </c>
      <c r="S36" s="600"/>
      <c r="T36" s="606">
        <f t="shared" si="9"/>
        <v>4.3914749047619104</v>
      </c>
      <c r="U36" s="607">
        <f t="shared" si="10"/>
        <v>4.4703364523809519</v>
      </c>
      <c r="V36" s="607">
        <f t="shared" si="11"/>
        <v>6.0942293690476133</v>
      </c>
      <c r="W36" s="600"/>
      <c r="X36" s="606">
        <f t="shared" si="12"/>
        <v>4.3898853095238035</v>
      </c>
      <c r="Y36" s="607">
        <f t="shared" si="13"/>
        <v>4.4703346071428625</v>
      </c>
      <c r="Z36" s="607">
        <f t="shared" si="14"/>
        <v>6.2161617261904789</v>
      </c>
      <c r="AB36" s="608">
        <f t="shared" si="15"/>
        <v>0.96521223994625094</v>
      </c>
      <c r="AC36" s="608">
        <f t="shared" si="15"/>
        <v>1</v>
      </c>
      <c r="AD36" s="608">
        <f t="shared" si="15"/>
        <v>1.3299342004484427</v>
      </c>
      <c r="AE36" s="608"/>
      <c r="AF36" s="608">
        <f t="shared" si="16"/>
        <v>0.98235892343695097</v>
      </c>
      <c r="AG36" s="608">
        <f t="shared" si="16"/>
        <v>1</v>
      </c>
      <c r="AH36" s="608">
        <f t="shared" si="16"/>
        <v>1.3632596637780492</v>
      </c>
      <c r="AI36" s="608"/>
      <c r="AJ36" s="608">
        <f t="shared" si="17"/>
        <v>0.98200374139991353</v>
      </c>
      <c r="AK36" s="608">
        <f t="shared" si="17"/>
        <v>1</v>
      </c>
      <c r="AL36" s="608">
        <f t="shared" si="17"/>
        <v>1.3905361169738997</v>
      </c>
      <c r="AN36" s="603">
        <v>27</v>
      </c>
      <c r="AO36" s="609">
        <v>1</v>
      </c>
      <c r="AP36" s="610" t="e">
        <f t="shared" ca="1" si="3"/>
        <v>#NAME?</v>
      </c>
      <c r="AQ36" s="610" t="e">
        <f t="shared" ca="1" si="4"/>
        <v>#NAME?</v>
      </c>
      <c r="AR36" s="610" t="e">
        <f t="shared" ca="1" si="5"/>
        <v>#NAME?</v>
      </c>
    </row>
    <row r="37" spans="2:44">
      <c r="B37" s="603">
        <v>28</v>
      </c>
      <c r="C37" s="603"/>
      <c r="D37" s="606">
        <v>5.6772623928571502</v>
      </c>
      <c r="E37" s="606">
        <v>6.1048804642857082</v>
      </c>
      <c r="F37" s="606">
        <v>6.22559585714286</v>
      </c>
      <c r="G37" s="606"/>
      <c r="H37" s="606">
        <v>4.2841049285714332</v>
      </c>
      <c r="I37" s="606">
        <v>4.4942477142857138</v>
      </c>
      <c r="J37" s="606">
        <v>4.4942458928571485</v>
      </c>
      <c r="K37" s="606"/>
      <c r="L37" s="606">
        <v>4.1361660000000011</v>
      </c>
      <c r="M37" s="606">
        <v>4.4141339285714345</v>
      </c>
      <c r="N37" s="606">
        <v>4.4114936071428508</v>
      </c>
      <c r="P37" s="606">
        <f t="shared" si="6"/>
        <v>4.1361660000000011</v>
      </c>
      <c r="Q37" s="607">
        <f t="shared" si="7"/>
        <v>4.2841049285714332</v>
      </c>
      <c r="R37" s="607">
        <f t="shared" si="8"/>
        <v>5.6772623928571502</v>
      </c>
      <c r="S37" s="600"/>
      <c r="T37" s="606">
        <f t="shared" si="9"/>
        <v>4.4141339285714345</v>
      </c>
      <c r="U37" s="607">
        <f t="shared" si="10"/>
        <v>4.4942477142857138</v>
      </c>
      <c r="V37" s="607">
        <f t="shared" si="11"/>
        <v>6.1048804642857082</v>
      </c>
      <c r="W37" s="600"/>
      <c r="X37" s="606">
        <f t="shared" si="12"/>
        <v>4.4114936071428508</v>
      </c>
      <c r="Y37" s="607">
        <f t="shared" si="13"/>
        <v>4.4942458928571485</v>
      </c>
      <c r="Z37" s="607">
        <f t="shared" si="14"/>
        <v>6.22559585714286</v>
      </c>
      <c r="AB37" s="608">
        <f t="shared" si="15"/>
        <v>0.96546794930609614</v>
      </c>
      <c r="AC37" s="608">
        <f t="shared" si="15"/>
        <v>1</v>
      </c>
      <c r="AD37" s="608">
        <f t="shared" si="15"/>
        <v>1.3251921900872479</v>
      </c>
      <c r="AE37" s="608"/>
      <c r="AF37" s="608">
        <f t="shared" si="16"/>
        <v>0.98217414997851049</v>
      </c>
      <c r="AG37" s="608">
        <f t="shared" si="16"/>
        <v>1</v>
      </c>
      <c r="AH37" s="608">
        <f t="shared" si="16"/>
        <v>1.3583764964446285</v>
      </c>
      <c r="AI37" s="608"/>
      <c r="AJ37" s="608">
        <f t="shared" si="17"/>
        <v>0.98158705872194962</v>
      </c>
      <c r="AK37" s="608">
        <f t="shared" si="17"/>
        <v>1</v>
      </c>
      <c r="AL37" s="608">
        <f t="shared" si="17"/>
        <v>1.3852370354362236</v>
      </c>
      <c r="AN37" s="603">
        <v>28</v>
      </c>
      <c r="AO37" s="609">
        <v>1</v>
      </c>
      <c r="AP37" s="610" t="e">
        <f t="shared" ca="1" si="3"/>
        <v>#NAME?</v>
      </c>
      <c r="AQ37" s="610" t="e">
        <f t="shared" ca="1" si="4"/>
        <v>#NAME?</v>
      </c>
      <c r="AR37" s="610" t="e">
        <f t="shared" ca="1" si="5"/>
        <v>#NAME?</v>
      </c>
    </row>
    <row r="38" spans="2:44">
      <c r="B38" s="603">
        <v>29</v>
      </c>
      <c r="C38" s="603"/>
      <c r="D38" s="606">
        <v>5.6900641785714363</v>
      </c>
      <c r="E38" s="606">
        <v>6.1155315595238031</v>
      </c>
      <c r="F38" s="606">
        <v>6.2350299880952411</v>
      </c>
      <c r="G38" s="606"/>
      <c r="H38" s="606">
        <v>4.3090062023809574</v>
      </c>
      <c r="I38" s="606">
        <v>4.5181589761904757</v>
      </c>
      <c r="J38" s="606">
        <v>4.5181571785714345</v>
      </c>
      <c r="K38" s="606"/>
      <c r="L38" s="606">
        <v>4.1612965000000015</v>
      </c>
      <c r="M38" s="606">
        <v>4.4367929523809586</v>
      </c>
      <c r="N38" s="606">
        <v>4.433101904761898</v>
      </c>
      <c r="P38" s="606">
        <f t="shared" si="6"/>
        <v>4.1612965000000015</v>
      </c>
      <c r="Q38" s="607">
        <f t="shared" si="7"/>
        <v>4.3090062023809574</v>
      </c>
      <c r="R38" s="607">
        <f t="shared" si="8"/>
        <v>5.6900641785714363</v>
      </c>
      <c r="S38" s="600"/>
      <c r="T38" s="606">
        <f t="shared" si="9"/>
        <v>4.4367929523809586</v>
      </c>
      <c r="U38" s="607">
        <f t="shared" si="10"/>
        <v>4.5181589761904757</v>
      </c>
      <c r="V38" s="607">
        <f t="shared" si="11"/>
        <v>6.1155315595238031</v>
      </c>
      <c r="W38" s="600"/>
      <c r="X38" s="606">
        <f t="shared" si="12"/>
        <v>4.433101904761898</v>
      </c>
      <c r="Y38" s="607">
        <f t="shared" si="13"/>
        <v>4.5181571785714345</v>
      </c>
      <c r="Z38" s="607">
        <f t="shared" si="14"/>
        <v>6.2350299880952411</v>
      </c>
      <c r="AB38" s="608">
        <f t="shared" si="15"/>
        <v>0.96572070323330272</v>
      </c>
      <c r="AC38" s="608">
        <f t="shared" si="15"/>
        <v>1</v>
      </c>
      <c r="AD38" s="608">
        <f t="shared" si="15"/>
        <v>1.3205049868406711</v>
      </c>
      <c r="AE38" s="608"/>
      <c r="AF38" s="608">
        <f t="shared" si="16"/>
        <v>0.98199133225760871</v>
      </c>
      <c r="AG38" s="608">
        <f t="shared" si="16"/>
        <v>1</v>
      </c>
      <c r="AH38" s="608">
        <f t="shared" si="16"/>
        <v>1.3535450150716399</v>
      </c>
      <c r="AI38" s="608"/>
      <c r="AJ38" s="608">
        <f t="shared" si="17"/>
        <v>0.98117478643440437</v>
      </c>
      <c r="AK38" s="608">
        <f t="shared" si="17"/>
        <v>1</v>
      </c>
      <c r="AL38" s="608">
        <f t="shared" si="17"/>
        <v>1.379994042187495</v>
      </c>
      <c r="AN38" s="603">
        <v>29</v>
      </c>
      <c r="AO38" s="609">
        <v>1</v>
      </c>
      <c r="AP38" s="610" t="e">
        <f t="shared" ca="1" si="3"/>
        <v>#NAME?</v>
      </c>
      <c r="AQ38" s="610" t="e">
        <f t="shared" ca="1" si="4"/>
        <v>#NAME?</v>
      </c>
      <c r="AR38" s="610" t="e">
        <f t="shared" ca="1" si="5"/>
        <v>#NAME?</v>
      </c>
    </row>
    <row r="39" spans="2:44">
      <c r="B39" s="603">
        <v>30</v>
      </c>
      <c r="C39" s="603"/>
      <c r="D39" s="606">
        <v>5.7156677499999997</v>
      </c>
      <c r="E39" s="607">
        <v>6.1368337500000001</v>
      </c>
      <c r="F39" s="607">
        <v>6.2538982499999998</v>
      </c>
      <c r="G39" s="600"/>
      <c r="H39" s="606">
        <v>4.3588087499999997</v>
      </c>
      <c r="I39" s="607">
        <v>4.5659814999999995</v>
      </c>
      <c r="J39" s="607">
        <v>4.5659797499999994</v>
      </c>
      <c r="K39" s="600"/>
      <c r="L39" s="606">
        <v>4.2115574999999996</v>
      </c>
      <c r="M39" s="607">
        <v>4.4821109999999997</v>
      </c>
      <c r="N39" s="607">
        <v>4.4763184999999996</v>
      </c>
      <c r="P39" s="606">
        <f t="shared" si="6"/>
        <v>4.2115574999999996</v>
      </c>
      <c r="Q39" s="607">
        <f t="shared" si="7"/>
        <v>4.3588087499999997</v>
      </c>
      <c r="R39" s="607">
        <f t="shared" si="8"/>
        <v>5.7156677499999997</v>
      </c>
      <c r="S39" s="600"/>
      <c r="T39" s="606">
        <f t="shared" si="9"/>
        <v>4.4821109999999997</v>
      </c>
      <c r="U39" s="607">
        <f t="shared" si="10"/>
        <v>4.5659814999999995</v>
      </c>
      <c r="V39" s="607">
        <f t="shared" si="11"/>
        <v>6.1368337500000001</v>
      </c>
      <c r="W39" s="600"/>
      <c r="X39" s="606">
        <f t="shared" si="12"/>
        <v>4.4763184999999996</v>
      </c>
      <c r="Y39" s="607">
        <f t="shared" si="13"/>
        <v>4.5659797499999994</v>
      </c>
      <c r="Z39" s="607">
        <f t="shared" si="14"/>
        <v>6.2538982499999998</v>
      </c>
      <c r="AB39" s="608">
        <f t="shared" si="15"/>
        <v>0.96621754739755439</v>
      </c>
      <c r="AC39" s="608">
        <f t="shared" si="15"/>
        <v>1</v>
      </c>
      <c r="AD39" s="608">
        <f t="shared" si="15"/>
        <v>1.3112912444254408</v>
      </c>
      <c r="AE39" s="608"/>
      <c r="AF39" s="608">
        <f t="shared" si="16"/>
        <v>0.98163144112607559</v>
      </c>
      <c r="AG39" s="608">
        <f t="shared" si="16"/>
        <v>1</v>
      </c>
      <c r="AH39" s="608">
        <f t="shared" si="16"/>
        <v>1.3440338621608521</v>
      </c>
      <c r="AI39" s="608"/>
      <c r="AJ39" s="608">
        <f t="shared" si="17"/>
        <v>0.98036319587269305</v>
      </c>
      <c r="AK39" s="608">
        <f t="shared" si="17"/>
        <v>1</v>
      </c>
      <c r="AL39" s="608">
        <f t="shared" si="17"/>
        <v>1.3696727958550408</v>
      </c>
      <c r="AN39" s="603">
        <v>30</v>
      </c>
      <c r="AO39" s="609">
        <v>1</v>
      </c>
      <c r="AP39" s="610" t="e">
        <f t="shared" ca="1" si="3"/>
        <v>#NAME?</v>
      </c>
      <c r="AQ39" s="610" t="e">
        <f t="shared" ca="1" si="4"/>
        <v>#NAME?</v>
      </c>
      <c r="AR39" s="610" t="e">
        <f t="shared" ca="1" si="5"/>
        <v>#NAME?</v>
      </c>
    </row>
  </sheetData>
  <mergeCells count="13">
    <mergeCell ref="AP6:AR6"/>
    <mergeCell ref="D7:F7"/>
    <mergeCell ref="H7:J7"/>
    <mergeCell ref="L7:N7"/>
    <mergeCell ref="P7:R7"/>
    <mergeCell ref="T7:V7"/>
    <mergeCell ref="X7:Z7"/>
    <mergeCell ref="AB7:AD7"/>
    <mergeCell ref="AF7:AH7"/>
    <mergeCell ref="AJ7:AL7"/>
    <mergeCell ref="D6:N6"/>
    <mergeCell ref="P6:Z6"/>
    <mergeCell ref="AB6:AL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15"/>
  <sheetViews>
    <sheetView workbookViewId="0">
      <pane ySplit="7" topLeftCell="A3177" activePane="bottomLeft" state="frozen"/>
      <selection pane="bottomLeft" activeCell="L3181" sqref="L3181"/>
    </sheetView>
  </sheetViews>
  <sheetFormatPr defaultRowHeight="12.75"/>
  <cols>
    <col min="1" max="1" width="9.140625" style="2"/>
    <col min="2" max="2" width="9.5703125" style="6" bestFit="1" customWidth="1"/>
    <col min="3" max="5" width="9.140625" style="6"/>
    <col min="6" max="8" width="9" style="6" bestFit="1" customWidth="1"/>
    <col min="9" max="9" width="9.140625" style="6"/>
    <col min="10" max="12" width="9" style="6" bestFit="1" customWidth="1"/>
    <col min="13" max="13" width="9.140625" style="6"/>
    <col min="14" max="16" width="9" style="6" bestFit="1" customWidth="1"/>
    <col min="17" max="20" width="9.140625" style="6"/>
    <col min="22" max="24" width="9.140625" style="6"/>
  </cols>
  <sheetData>
    <row r="1" spans="1:28" ht="48.75" customHeight="1"/>
    <row r="4" spans="1:28">
      <c r="B4" s="331" t="s">
        <v>252</v>
      </c>
      <c r="C4" s="331" t="s">
        <v>252</v>
      </c>
      <c r="D4" s="331" t="s">
        <v>252</v>
      </c>
      <c r="E4" s="331"/>
      <c r="F4" s="331"/>
      <c r="G4" s="331"/>
      <c r="H4" s="331"/>
      <c r="I4" s="331"/>
      <c r="J4" s="331" t="s">
        <v>400</v>
      </c>
      <c r="K4" s="331" t="s">
        <v>400</v>
      </c>
      <c r="L4" s="331" t="s">
        <v>400</v>
      </c>
      <c r="M4" s="331"/>
      <c r="N4" s="331"/>
      <c r="O4" s="331"/>
      <c r="P4" s="331"/>
      <c r="Q4" s="331"/>
      <c r="R4" s="329"/>
      <c r="S4" s="329"/>
      <c r="T4" s="329"/>
      <c r="U4" s="2"/>
      <c r="V4" s="329"/>
      <c r="W4" s="329" t="s">
        <v>298</v>
      </c>
      <c r="X4" s="329"/>
      <c r="Y4" s="2"/>
      <c r="Z4" s="2"/>
      <c r="AA4" s="331"/>
      <c r="AB4" s="2"/>
    </row>
    <row r="5" spans="1:28">
      <c r="B5" s="331" t="s">
        <v>236</v>
      </c>
      <c r="C5" s="331" t="s">
        <v>236</v>
      </c>
      <c r="D5" s="331" t="s">
        <v>236</v>
      </c>
      <c r="E5" s="331"/>
      <c r="F5" s="331" t="s">
        <v>263</v>
      </c>
      <c r="G5" s="331" t="s">
        <v>263</v>
      </c>
      <c r="H5" s="331" t="s">
        <v>263</v>
      </c>
      <c r="I5" s="331"/>
      <c r="J5" s="331" t="s">
        <v>263</v>
      </c>
      <c r="K5" s="331" t="s">
        <v>263</v>
      </c>
      <c r="L5" s="331" t="s">
        <v>263</v>
      </c>
      <c r="M5" s="331"/>
      <c r="N5" s="331" t="s">
        <v>398</v>
      </c>
      <c r="O5" s="331" t="s">
        <v>398</v>
      </c>
      <c r="P5" s="331" t="s">
        <v>398</v>
      </c>
      <c r="Q5" s="331"/>
      <c r="R5" s="348"/>
      <c r="S5" s="348"/>
      <c r="T5" s="348"/>
      <c r="U5" s="2"/>
      <c r="V5" s="348" t="s">
        <v>252</v>
      </c>
      <c r="W5" s="348" t="s">
        <v>252</v>
      </c>
      <c r="X5" s="348" t="s">
        <v>252</v>
      </c>
      <c r="Y5" s="2"/>
      <c r="Z5" s="2"/>
      <c r="AA5" s="331" t="s">
        <v>298</v>
      </c>
      <c r="AB5" s="2"/>
    </row>
    <row r="6" spans="1:28">
      <c r="B6" s="331" t="s">
        <v>142</v>
      </c>
      <c r="C6" s="331" t="s">
        <v>142</v>
      </c>
      <c r="D6" s="331" t="s">
        <v>142</v>
      </c>
      <c r="E6" s="331"/>
      <c r="F6" s="331" t="s">
        <v>151</v>
      </c>
      <c r="G6" s="331" t="s">
        <v>151</v>
      </c>
      <c r="H6" s="331" t="s">
        <v>151</v>
      </c>
      <c r="I6" s="331"/>
      <c r="J6" s="331" t="s">
        <v>151</v>
      </c>
      <c r="K6" s="331" t="s">
        <v>151</v>
      </c>
      <c r="L6" s="331" t="s">
        <v>151</v>
      </c>
      <c r="M6" s="331"/>
      <c r="N6" s="331" t="s">
        <v>399</v>
      </c>
      <c r="O6" s="331" t="s">
        <v>399</v>
      </c>
      <c r="P6" s="331" t="s">
        <v>399</v>
      </c>
      <c r="Q6" s="331"/>
      <c r="R6" s="331" t="s">
        <v>262</v>
      </c>
      <c r="S6" s="331" t="s">
        <v>262</v>
      </c>
      <c r="T6" s="331" t="s">
        <v>262</v>
      </c>
      <c r="U6" s="2"/>
      <c r="V6" s="331" t="s">
        <v>253</v>
      </c>
      <c r="W6" s="331" t="s">
        <v>253</v>
      </c>
      <c r="X6" s="331" t="s">
        <v>253</v>
      </c>
      <c r="Y6" s="2"/>
      <c r="Z6" s="2"/>
      <c r="AA6" s="331" t="s">
        <v>254</v>
      </c>
      <c r="AB6" s="2"/>
    </row>
    <row r="7" spans="1:28" s="324" customFormat="1">
      <c r="A7" s="323" t="s">
        <v>234</v>
      </c>
      <c r="B7" s="326" t="s">
        <v>274</v>
      </c>
      <c r="C7" s="326" t="s">
        <v>317</v>
      </c>
      <c r="D7" s="326" t="s">
        <v>318</v>
      </c>
      <c r="E7" s="328"/>
      <c r="F7" s="326" t="s">
        <v>274</v>
      </c>
      <c r="G7" s="326" t="s">
        <v>317</v>
      </c>
      <c r="H7" s="326" t="s">
        <v>318</v>
      </c>
      <c r="I7" s="328"/>
      <c r="J7" s="326" t="s">
        <v>274</v>
      </c>
      <c r="K7" s="326" t="s">
        <v>317</v>
      </c>
      <c r="L7" s="326" t="s">
        <v>318</v>
      </c>
      <c r="M7" s="328"/>
      <c r="N7" s="326" t="s">
        <v>274</v>
      </c>
      <c r="O7" s="326" t="s">
        <v>317</v>
      </c>
      <c r="P7" s="326" t="s">
        <v>318</v>
      </c>
      <c r="Q7" s="328"/>
      <c r="R7" s="326" t="s">
        <v>274</v>
      </c>
      <c r="S7" s="326" t="s">
        <v>317</v>
      </c>
      <c r="T7" s="326" t="s">
        <v>318</v>
      </c>
      <c r="V7" s="326" t="s">
        <v>274</v>
      </c>
      <c r="W7" s="326" t="s">
        <v>317</v>
      </c>
      <c r="X7" s="326" t="s">
        <v>318</v>
      </c>
      <c r="Z7" s="326" t="s">
        <v>274</v>
      </c>
      <c r="AA7" s="326" t="s">
        <v>317</v>
      </c>
      <c r="AB7" s="326" t="s">
        <v>318</v>
      </c>
    </row>
    <row r="8" spans="1:28">
      <c r="A8" s="2">
        <v>1</v>
      </c>
      <c r="B8" s="617">
        <v>-160478</v>
      </c>
      <c r="C8" s="617">
        <v>-103593</v>
      </c>
      <c r="D8" s="617">
        <v>-114388</v>
      </c>
      <c r="F8" s="330" t="e">
        <f ca="1">_xll.RiskData('Risk Summary'!$H$32,$A8)</f>
        <v>#NAME?</v>
      </c>
      <c r="G8" s="330" t="e">
        <f ca="1">_xll.RiskData('Risk Summary'!$K$32,$A8)</f>
        <v>#NAME?</v>
      </c>
      <c r="H8" s="330" t="e">
        <f ca="1">_xll.RiskData('Risk Summary'!$N$32,$A8)</f>
        <v>#NAME?</v>
      </c>
      <c r="J8" s="330" t="e">
        <f ca="1">_xll.RiskData('Risk Summary'!$H$35,$A8)</f>
        <v>#NAME?</v>
      </c>
      <c r="K8" s="330" t="e">
        <f ca="1">_xll.RiskData('Risk Summary'!$K$35,$A8)</f>
        <v>#NAME?</v>
      </c>
      <c r="L8" s="330" t="e">
        <f ca="1">_xll.RiskData('Risk Summary'!$N$35,$A8)</f>
        <v>#NAME?</v>
      </c>
      <c r="N8" s="330" t="e">
        <f ca="1">_xll.RiskData('Risk Summary'!$H$36,$A8)</f>
        <v>#NAME?</v>
      </c>
      <c r="O8" s="330" t="e">
        <f ca="1">_xll.RiskData('Risk Summary'!$K$36,$A8)</f>
        <v>#NAME?</v>
      </c>
      <c r="P8" s="330" t="e">
        <f ca="1">_xll.RiskData('Risk Summary'!$N$36,$A8)</f>
        <v>#NAME?</v>
      </c>
      <c r="R8" s="330" t="e">
        <f ca="1">_xll.RiskData('TS CF'!$H$24,$A8)-F8</f>
        <v>#NAME?</v>
      </c>
      <c r="S8" s="330" t="e">
        <f ca="1">_xll.RiskData('TS CF'!$K$24,$A8)-G8</f>
        <v>#NAME?</v>
      </c>
      <c r="T8" s="330" t="e">
        <f ca="1">_xll.RiskData('TS CF'!$N$24,$A8)-H8</f>
        <v>#NAME?</v>
      </c>
      <c r="V8" s="327" t="e">
        <f ca="1">_xll.RiskData('TS CF'!$H$21,$A8)+_xll.RiskData('TS CF'!$H$22,$A8)</f>
        <v>#NAME?</v>
      </c>
      <c r="W8" s="327" t="e">
        <f ca="1">_xll.RiskData('TS CF'!$K$21,$A8)+_xll.RiskData('TS CF'!$K$22,$A8)</f>
        <v>#NAME?</v>
      </c>
      <c r="X8" s="327" t="e">
        <f ca="1">_xll.RiskData('TS CF'!$N$21,$A8)+_xll.RiskData('TS CF'!$N$22,$A8)</f>
        <v>#NAME?</v>
      </c>
      <c r="Z8" s="327">
        <v>3642</v>
      </c>
      <c r="AA8" s="617">
        <v>5514</v>
      </c>
      <c r="AB8" s="617">
        <v>5600</v>
      </c>
    </row>
    <row r="9" spans="1:28">
      <c r="A9" s="2">
        <v>2</v>
      </c>
      <c r="B9" s="617">
        <v>-160478</v>
      </c>
      <c r="C9" s="617">
        <v>-103593</v>
      </c>
      <c r="D9" s="617">
        <v>-114388</v>
      </c>
      <c r="F9" s="330" t="e">
        <f ca="1">_xll.RiskData('Risk Summary'!$H$32,$A9)</f>
        <v>#NAME?</v>
      </c>
      <c r="G9" s="330" t="e">
        <f ca="1">_xll.RiskData('Risk Summary'!$K$32,$A9)</f>
        <v>#NAME?</v>
      </c>
      <c r="H9" s="330" t="e">
        <f ca="1">_xll.RiskData('Risk Summary'!$N$32,$A9)</f>
        <v>#NAME?</v>
      </c>
      <c r="J9" s="330" t="e">
        <f ca="1">_xll.RiskData('Risk Summary'!$H$35,$A9)</f>
        <v>#NAME?</v>
      </c>
      <c r="K9" s="330" t="e">
        <f ca="1">_xll.RiskData('Risk Summary'!$K$35,$A9)</f>
        <v>#NAME?</v>
      </c>
      <c r="L9" s="330" t="e">
        <f ca="1">_xll.RiskData('Risk Summary'!$N$35,$A9)</f>
        <v>#NAME?</v>
      </c>
      <c r="N9" s="330" t="e">
        <f ca="1">_xll.RiskData('Risk Summary'!$H$36,$A9)</f>
        <v>#NAME?</v>
      </c>
      <c r="O9" s="330" t="e">
        <f ca="1">_xll.RiskData('Risk Summary'!$K$36,$A9)</f>
        <v>#NAME?</v>
      </c>
      <c r="P9" s="330" t="e">
        <f ca="1">_xll.RiskData('Risk Summary'!$N$36,$A9)</f>
        <v>#NAME?</v>
      </c>
      <c r="R9" s="330" t="e">
        <f ca="1">_xll.RiskData('TS CF'!$H$24,$A9)-F9</f>
        <v>#NAME?</v>
      </c>
      <c r="S9" s="330" t="e">
        <f ca="1">_xll.RiskData('TS CF'!$K$24,$A9)-G9</f>
        <v>#NAME?</v>
      </c>
      <c r="T9" s="330" t="e">
        <f ca="1">_xll.RiskData('TS CF'!$N$24,$A9)-H9</f>
        <v>#NAME?</v>
      </c>
      <c r="V9" s="327" t="e">
        <f ca="1">V8</f>
        <v>#NAME?</v>
      </c>
      <c r="W9" s="327" t="e">
        <f ca="1">W8</f>
        <v>#NAME?</v>
      </c>
      <c r="X9" s="327" t="e">
        <f ca="1">X8</f>
        <v>#NAME?</v>
      </c>
    </row>
    <row r="10" spans="1:28">
      <c r="A10" s="2">
        <v>3</v>
      </c>
      <c r="B10" s="617">
        <v>-160478</v>
      </c>
      <c r="C10" s="617">
        <v>-103593</v>
      </c>
      <c r="D10" s="617">
        <v>-114388</v>
      </c>
      <c r="F10" s="330" t="e">
        <f ca="1">_xll.RiskData('Risk Summary'!$H$32,$A10)</f>
        <v>#NAME?</v>
      </c>
      <c r="G10" s="330" t="e">
        <f ca="1">_xll.RiskData('Risk Summary'!$K$32,$A10)</f>
        <v>#NAME?</v>
      </c>
      <c r="H10" s="330" t="e">
        <f ca="1">_xll.RiskData('Risk Summary'!$N$32,$A10)</f>
        <v>#NAME?</v>
      </c>
      <c r="J10" s="330" t="e">
        <f ca="1">_xll.RiskData('Risk Summary'!$H$35,$A10)</f>
        <v>#NAME?</v>
      </c>
      <c r="K10" s="330" t="e">
        <f ca="1">_xll.RiskData('Risk Summary'!$K$35,$A10)</f>
        <v>#NAME?</v>
      </c>
      <c r="L10" s="330" t="e">
        <f ca="1">_xll.RiskData('Risk Summary'!$N$35,$A10)</f>
        <v>#NAME?</v>
      </c>
      <c r="N10" s="330" t="e">
        <f ca="1">_xll.RiskData('Risk Summary'!$H$36,$A10)</f>
        <v>#NAME?</v>
      </c>
      <c r="O10" s="330" t="e">
        <f ca="1">_xll.RiskData('Risk Summary'!$K$36,$A10)</f>
        <v>#NAME?</v>
      </c>
      <c r="P10" s="330" t="e">
        <f ca="1">_xll.RiskData('Risk Summary'!$N$36,$A10)</f>
        <v>#NAME?</v>
      </c>
      <c r="R10" s="330" t="e">
        <f ca="1">_xll.RiskData('TS CF'!$H$24,$A10)-F10</f>
        <v>#NAME?</v>
      </c>
      <c r="S10" s="330" t="e">
        <f ca="1">_xll.RiskData('TS CF'!$K$24,$A10)-G10</f>
        <v>#NAME?</v>
      </c>
      <c r="T10" s="330" t="e">
        <f ca="1">_xll.RiskData('TS CF'!$N$24,$A10)-H10</f>
        <v>#NAME?</v>
      </c>
      <c r="V10" s="327" t="e">
        <f t="shared" ref="V10:V73" ca="1" si="0">V9</f>
        <v>#NAME?</v>
      </c>
      <c r="W10" s="327" t="e">
        <f t="shared" ref="W10:W73" ca="1" si="1">W9</f>
        <v>#NAME?</v>
      </c>
      <c r="X10" s="327" t="e">
        <f t="shared" ref="X10:X73" ca="1" si="2">X9</f>
        <v>#NAME?</v>
      </c>
    </row>
    <row r="11" spans="1:28">
      <c r="A11" s="2">
        <v>4</v>
      </c>
      <c r="B11" s="617">
        <v>-160478</v>
      </c>
      <c r="C11" s="617">
        <v>-103593</v>
      </c>
      <c r="D11" s="617">
        <v>-114388</v>
      </c>
      <c r="F11" s="330" t="e">
        <f ca="1">_xll.RiskData('Risk Summary'!$H$32,$A11)</f>
        <v>#NAME?</v>
      </c>
      <c r="G11" s="330" t="e">
        <f ca="1">_xll.RiskData('Risk Summary'!$K$32,$A11)</f>
        <v>#NAME?</v>
      </c>
      <c r="H11" s="330" t="e">
        <f ca="1">_xll.RiskData('Risk Summary'!$N$32,$A11)</f>
        <v>#NAME?</v>
      </c>
      <c r="J11" s="330" t="e">
        <f ca="1">_xll.RiskData('Risk Summary'!$H$35,$A11)</f>
        <v>#NAME?</v>
      </c>
      <c r="K11" s="330" t="e">
        <f ca="1">_xll.RiskData('Risk Summary'!$K$35,$A11)</f>
        <v>#NAME?</v>
      </c>
      <c r="L11" s="330" t="e">
        <f ca="1">_xll.RiskData('Risk Summary'!$N$35,$A11)</f>
        <v>#NAME?</v>
      </c>
      <c r="N11" s="330" t="e">
        <f ca="1">_xll.RiskData('Risk Summary'!$H$36,$A11)</f>
        <v>#NAME?</v>
      </c>
      <c r="O11" s="330" t="e">
        <f ca="1">_xll.RiskData('Risk Summary'!$K$36,$A11)</f>
        <v>#NAME?</v>
      </c>
      <c r="P11" s="330" t="e">
        <f ca="1">_xll.RiskData('Risk Summary'!$N$36,$A11)</f>
        <v>#NAME?</v>
      </c>
      <c r="R11" s="330" t="e">
        <f ca="1">_xll.RiskData('TS CF'!$H$24,$A11)-F11</f>
        <v>#NAME?</v>
      </c>
      <c r="S11" s="330" t="e">
        <f ca="1">_xll.RiskData('TS CF'!$K$24,$A11)-G11</f>
        <v>#NAME?</v>
      </c>
      <c r="T11" s="330" t="e">
        <f ca="1">_xll.RiskData('TS CF'!$N$24,$A11)-H11</f>
        <v>#NAME?</v>
      </c>
      <c r="V11" s="327" t="e">
        <f t="shared" ca="1" si="0"/>
        <v>#NAME?</v>
      </c>
      <c r="W11" s="327" t="e">
        <f t="shared" ca="1" si="1"/>
        <v>#NAME?</v>
      </c>
      <c r="X11" s="327" t="e">
        <f t="shared" ca="1" si="2"/>
        <v>#NAME?</v>
      </c>
    </row>
    <row r="12" spans="1:28">
      <c r="A12" s="2">
        <v>5</v>
      </c>
      <c r="B12" s="617">
        <v>-160478</v>
      </c>
      <c r="C12" s="617">
        <v>-103593</v>
      </c>
      <c r="D12" s="617">
        <v>-114388</v>
      </c>
      <c r="F12" s="330" t="e">
        <f ca="1">_xll.RiskData('Risk Summary'!$H$32,$A12)</f>
        <v>#NAME?</v>
      </c>
      <c r="G12" s="330" t="e">
        <f ca="1">_xll.RiskData('Risk Summary'!$K$32,$A12)</f>
        <v>#NAME?</v>
      </c>
      <c r="H12" s="330" t="e">
        <f ca="1">_xll.RiskData('Risk Summary'!$N$32,$A12)</f>
        <v>#NAME?</v>
      </c>
      <c r="J12" s="330" t="e">
        <f ca="1">_xll.RiskData('Risk Summary'!$H$35,$A12)</f>
        <v>#NAME?</v>
      </c>
      <c r="K12" s="330" t="e">
        <f ca="1">_xll.RiskData('Risk Summary'!$K$35,$A12)</f>
        <v>#NAME?</v>
      </c>
      <c r="L12" s="330" t="e">
        <f ca="1">_xll.RiskData('Risk Summary'!$N$35,$A12)</f>
        <v>#NAME?</v>
      </c>
      <c r="N12" s="330" t="e">
        <f ca="1">_xll.RiskData('Risk Summary'!$H$36,$A12)</f>
        <v>#NAME?</v>
      </c>
      <c r="O12" s="330" t="e">
        <f ca="1">_xll.RiskData('Risk Summary'!$K$36,$A12)</f>
        <v>#NAME?</v>
      </c>
      <c r="P12" s="330" t="e">
        <f ca="1">_xll.RiskData('Risk Summary'!$N$36,$A12)</f>
        <v>#NAME?</v>
      </c>
      <c r="R12" s="330" t="e">
        <f ca="1">_xll.RiskData('TS CF'!$H$24,$A12)-F12</f>
        <v>#NAME?</v>
      </c>
      <c r="S12" s="330" t="e">
        <f ca="1">_xll.RiskData('TS CF'!$K$24,$A12)-G12</f>
        <v>#NAME?</v>
      </c>
      <c r="T12" s="330" t="e">
        <f ca="1">_xll.RiskData('TS CF'!$N$24,$A12)-H12</f>
        <v>#NAME?</v>
      </c>
      <c r="V12" s="327" t="e">
        <f t="shared" ca="1" si="0"/>
        <v>#NAME?</v>
      </c>
      <c r="W12" s="327" t="e">
        <f t="shared" ca="1" si="1"/>
        <v>#NAME?</v>
      </c>
      <c r="X12" s="327" t="e">
        <f t="shared" ca="1" si="2"/>
        <v>#NAME?</v>
      </c>
    </row>
    <row r="13" spans="1:28">
      <c r="A13" s="2">
        <v>6</v>
      </c>
      <c r="B13" s="617">
        <v>-160478</v>
      </c>
      <c r="C13" s="617">
        <v>-103593</v>
      </c>
      <c r="D13" s="617">
        <v>-114388</v>
      </c>
      <c r="F13" s="330" t="e">
        <f ca="1">_xll.RiskData('Risk Summary'!$H$32,$A13)</f>
        <v>#NAME?</v>
      </c>
      <c r="G13" s="330" t="e">
        <f ca="1">_xll.RiskData('Risk Summary'!$K$32,$A13)</f>
        <v>#NAME?</v>
      </c>
      <c r="H13" s="330" t="e">
        <f ca="1">_xll.RiskData('Risk Summary'!$N$32,$A13)</f>
        <v>#NAME?</v>
      </c>
      <c r="J13" s="330" t="e">
        <f ca="1">_xll.RiskData('Risk Summary'!$H$35,$A13)</f>
        <v>#NAME?</v>
      </c>
      <c r="K13" s="330" t="e">
        <f ca="1">_xll.RiskData('Risk Summary'!$K$35,$A13)</f>
        <v>#NAME?</v>
      </c>
      <c r="L13" s="330" t="e">
        <f ca="1">_xll.RiskData('Risk Summary'!$N$35,$A13)</f>
        <v>#NAME?</v>
      </c>
      <c r="N13" s="330" t="e">
        <f ca="1">_xll.RiskData('Risk Summary'!$H$36,$A13)</f>
        <v>#NAME?</v>
      </c>
      <c r="O13" s="330" t="e">
        <f ca="1">_xll.RiskData('Risk Summary'!$K$36,$A13)</f>
        <v>#NAME?</v>
      </c>
      <c r="P13" s="330" t="e">
        <f ca="1">_xll.RiskData('Risk Summary'!$N$36,$A13)</f>
        <v>#NAME?</v>
      </c>
      <c r="R13" s="330" t="e">
        <f ca="1">_xll.RiskData('TS CF'!$H$24,$A13)-F13</f>
        <v>#NAME?</v>
      </c>
      <c r="S13" s="330" t="e">
        <f ca="1">_xll.RiskData('TS CF'!$K$24,$A13)-G13</f>
        <v>#NAME?</v>
      </c>
      <c r="T13" s="330" t="e">
        <f ca="1">_xll.RiskData('TS CF'!$N$24,$A13)-H13</f>
        <v>#NAME?</v>
      </c>
      <c r="V13" s="327" t="e">
        <f t="shared" ca="1" si="0"/>
        <v>#NAME?</v>
      </c>
      <c r="W13" s="327" t="e">
        <f t="shared" ca="1" si="1"/>
        <v>#NAME?</v>
      </c>
      <c r="X13" s="327" t="e">
        <f t="shared" ca="1" si="2"/>
        <v>#NAME?</v>
      </c>
    </row>
    <row r="14" spans="1:28">
      <c r="A14" s="2">
        <v>7</v>
      </c>
      <c r="B14" s="617">
        <v>-160478</v>
      </c>
      <c r="C14" s="617">
        <v>-103593</v>
      </c>
      <c r="D14" s="617">
        <v>-114388</v>
      </c>
      <c r="F14" s="330" t="e">
        <f ca="1">_xll.RiskData('Risk Summary'!$H$32,$A14)</f>
        <v>#NAME?</v>
      </c>
      <c r="G14" s="330" t="e">
        <f ca="1">_xll.RiskData('Risk Summary'!$K$32,$A14)</f>
        <v>#NAME?</v>
      </c>
      <c r="H14" s="330" t="e">
        <f ca="1">_xll.RiskData('Risk Summary'!$N$32,$A14)</f>
        <v>#NAME?</v>
      </c>
      <c r="J14" s="330" t="e">
        <f ca="1">_xll.RiskData('Risk Summary'!$H$35,$A14)</f>
        <v>#NAME?</v>
      </c>
      <c r="K14" s="330" t="e">
        <f ca="1">_xll.RiskData('Risk Summary'!$K$35,$A14)</f>
        <v>#NAME?</v>
      </c>
      <c r="L14" s="330" t="e">
        <f ca="1">_xll.RiskData('Risk Summary'!$N$35,$A14)</f>
        <v>#NAME?</v>
      </c>
      <c r="N14" s="330" t="e">
        <f ca="1">_xll.RiskData('Risk Summary'!$H$36,$A14)</f>
        <v>#NAME?</v>
      </c>
      <c r="O14" s="330" t="e">
        <f ca="1">_xll.RiskData('Risk Summary'!$K$36,$A14)</f>
        <v>#NAME?</v>
      </c>
      <c r="P14" s="330" t="e">
        <f ca="1">_xll.RiskData('Risk Summary'!$N$36,$A14)</f>
        <v>#NAME?</v>
      </c>
      <c r="R14" s="330" t="e">
        <f ca="1">_xll.RiskData('TS CF'!$H$24,$A14)-F14</f>
        <v>#NAME?</v>
      </c>
      <c r="S14" s="330" t="e">
        <f ca="1">_xll.RiskData('TS CF'!$K$24,$A14)-G14</f>
        <v>#NAME?</v>
      </c>
      <c r="T14" s="330" t="e">
        <f ca="1">_xll.RiskData('TS CF'!$N$24,$A14)-H14</f>
        <v>#NAME?</v>
      </c>
      <c r="V14" s="327" t="e">
        <f t="shared" ca="1" si="0"/>
        <v>#NAME?</v>
      </c>
      <c r="W14" s="327" t="e">
        <f t="shared" ca="1" si="1"/>
        <v>#NAME?</v>
      </c>
      <c r="X14" s="327" t="e">
        <f t="shared" ca="1" si="2"/>
        <v>#NAME?</v>
      </c>
    </row>
    <row r="15" spans="1:28">
      <c r="A15" s="2">
        <v>8</v>
      </c>
      <c r="B15" s="617">
        <v>-160478</v>
      </c>
      <c r="C15" s="617">
        <v>-103593</v>
      </c>
      <c r="D15" s="617">
        <v>-114388</v>
      </c>
      <c r="F15" s="330" t="e">
        <f ca="1">_xll.RiskData('Risk Summary'!$H$32,$A15)</f>
        <v>#NAME?</v>
      </c>
      <c r="G15" s="330" t="e">
        <f ca="1">_xll.RiskData('Risk Summary'!$K$32,$A15)</f>
        <v>#NAME?</v>
      </c>
      <c r="H15" s="330" t="e">
        <f ca="1">_xll.RiskData('Risk Summary'!$N$32,$A15)</f>
        <v>#NAME?</v>
      </c>
      <c r="J15" s="330" t="e">
        <f ca="1">_xll.RiskData('Risk Summary'!$H$35,$A15)</f>
        <v>#NAME?</v>
      </c>
      <c r="K15" s="330" t="e">
        <f ca="1">_xll.RiskData('Risk Summary'!$K$35,$A15)</f>
        <v>#NAME?</v>
      </c>
      <c r="L15" s="330" t="e">
        <f ca="1">_xll.RiskData('Risk Summary'!$N$35,$A15)</f>
        <v>#NAME?</v>
      </c>
      <c r="N15" s="330" t="e">
        <f ca="1">_xll.RiskData('Risk Summary'!$H$36,$A15)</f>
        <v>#NAME?</v>
      </c>
      <c r="O15" s="330" t="e">
        <f ca="1">_xll.RiskData('Risk Summary'!$K$36,$A15)</f>
        <v>#NAME?</v>
      </c>
      <c r="P15" s="330" t="e">
        <f ca="1">_xll.RiskData('Risk Summary'!$N$36,$A15)</f>
        <v>#NAME?</v>
      </c>
      <c r="R15" s="330" t="e">
        <f ca="1">_xll.RiskData('TS CF'!$H$24,$A15)-F15</f>
        <v>#NAME?</v>
      </c>
      <c r="S15" s="330" t="e">
        <f ca="1">_xll.RiskData('TS CF'!$K$24,$A15)-G15</f>
        <v>#NAME?</v>
      </c>
      <c r="T15" s="330" t="e">
        <f ca="1">_xll.RiskData('TS CF'!$N$24,$A15)-H15</f>
        <v>#NAME?</v>
      </c>
      <c r="V15" s="327" t="e">
        <f t="shared" ca="1" si="0"/>
        <v>#NAME?</v>
      </c>
      <c r="W15" s="327" t="e">
        <f t="shared" ca="1" si="1"/>
        <v>#NAME?</v>
      </c>
      <c r="X15" s="327" t="e">
        <f t="shared" ca="1" si="2"/>
        <v>#NAME?</v>
      </c>
    </row>
    <row r="16" spans="1:28">
      <c r="A16" s="2">
        <v>9</v>
      </c>
      <c r="B16" s="617">
        <v>-160478</v>
      </c>
      <c r="C16" s="617">
        <v>-103593</v>
      </c>
      <c r="D16" s="617">
        <v>-114388</v>
      </c>
      <c r="F16" s="330" t="e">
        <f ca="1">_xll.RiskData('Risk Summary'!$H$32,$A16)</f>
        <v>#NAME?</v>
      </c>
      <c r="G16" s="330" t="e">
        <f ca="1">_xll.RiskData('Risk Summary'!$K$32,$A16)</f>
        <v>#NAME?</v>
      </c>
      <c r="H16" s="330" t="e">
        <f ca="1">_xll.RiskData('Risk Summary'!$N$32,$A16)</f>
        <v>#NAME?</v>
      </c>
      <c r="J16" s="330" t="e">
        <f ca="1">_xll.RiskData('Risk Summary'!$H$35,$A16)</f>
        <v>#NAME?</v>
      </c>
      <c r="K16" s="330" t="e">
        <f ca="1">_xll.RiskData('Risk Summary'!$K$35,$A16)</f>
        <v>#NAME?</v>
      </c>
      <c r="L16" s="330" t="e">
        <f ca="1">_xll.RiskData('Risk Summary'!$N$35,$A16)</f>
        <v>#NAME?</v>
      </c>
      <c r="N16" s="330" t="e">
        <f ca="1">_xll.RiskData('Risk Summary'!$H$36,$A16)</f>
        <v>#NAME?</v>
      </c>
      <c r="O16" s="330" t="e">
        <f ca="1">_xll.RiskData('Risk Summary'!$K$36,$A16)</f>
        <v>#NAME?</v>
      </c>
      <c r="P16" s="330" t="e">
        <f ca="1">_xll.RiskData('Risk Summary'!$N$36,$A16)</f>
        <v>#NAME?</v>
      </c>
      <c r="R16" s="330" t="e">
        <f ca="1">_xll.RiskData('TS CF'!$H$24,$A16)-F16</f>
        <v>#NAME?</v>
      </c>
      <c r="S16" s="330" t="e">
        <f ca="1">_xll.RiskData('TS CF'!$K$24,$A16)-G16</f>
        <v>#NAME?</v>
      </c>
      <c r="T16" s="330" t="e">
        <f ca="1">_xll.RiskData('TS CF'!$N$24,$A16)-H16</f>
        <v>#NAME?</v>
      </c>
      <c r="V16" s="327" t="e">
        <f t="shared" ca="1" si="0"/>
        <v>#NAME?</v>
      </c>
      <c r="W16" s="327" t="e">
        <f t="shared" ca="1" si="1"/>
        <v>#NAME?</v>
      </c>
      <c r="X16" s="327" t="e">
        <f t="shared" ca="1" si="2"/>
        <v>#NAME?</v>
      </c>
    </row>
    <row r="17" spans="1:24">
      <c r="A17" s="2">
        <v>10</v>
      </c>
      <c r="B17" s="617">
        <v>-160478</v>
      </c>
      <c r="C17" s="617">
        <v>-103593</v>
      </c>
      <c r="D17" s="617">
        <v>-114388</v>
      </c>
      <c r="F17" s="330" t="e">
        <f ca="1">_xll.RiskData('Risk Summary'!$H$32,$A17)</f>
        <v>#NAME?</v>
      </c>
      <c r="G17" s="330" t="e">
        <f ca="1">_xll.RiskData('Risk Summary'!$K$32,$A17)</f>
        <v>#NAME?</v>
      </c>
      <c r="H17" s="330" t="e">
        <f ca="1">_xll.RiskData('Risk Summary'!$N$32,$A17)</f>
        <v>#NAME?</v>
      </c>
      <c r="J17" s="330" t="e">
        <f ca="1">_xll.RiskData('Risk Summary'!$H$35,$A17)</f>
        <v>#NAME?</v>
      </c>
      <c r="K17" s="330" t="e">
        <f ca="1">_xll.RiskData('Risk Summary'!$K$35,$A17)</f>
        <v>#NAME?</v>
      </c>
      <c r="L17" s="330" t="e">
        <f ca="1">_xll.RiskData('Risk Summary'!$N$35,$A17)</f>
        <v>#NAME?</v>
      </c>
      <c r="N17" s="330" t="e">
        <f ca="1">_xll.RiskData('Risk Summary'!$H$36,$A17)</f>
        <v>#NAME?</v>
      </c>
      <c r="O17" s="330" t="e">
        <f ca="1">_xll.RiskData('Risk Summary'!$K$36,$A17)</f>
        <v>#NAME?</v>
      </c>
      <c r="P17" s="330" t="e">
        <f ca="1">_xll.RiskData('Risk Summary'!$N$36,$A17)</f>
        <v>#NAME?</v>
      </c>
      <c r="R17" s="330" t="e">
        <f ca="1">_xll.RiskData('TS CF'!$H$24,$A17)-F17</f>
        <v>#NAME?</v>
      </c>
      <c r="S17" s="330" t="e">
        <f ca="1">_xll.RiskData('TS CF'!$K$24,$A17)-G17</f>
        <v>#NAME?</v>
      </c>
      <c r="T17" s="330" t="e">
        <f ca="1">_xll.RiskData('TS CF'!$N$24,$A17)-H17</f>
        <v>#NAME?</v>
      </c>
      <c r="V17" s="327" t="e">
        <f t="shared" ca="1" si="0"/>
        <v>#NAME?</v>
      </c>
      <c r="W17" s="327" t="e">
        <f t="shared" ca="1" si="1"/>
        <v>#NAME?</v>
      </c>
      <c r="X17" s="327" t="e">
        <f t="shared" ca="1" si="2"/>
        <v>#NAME?</v>
      </c>
    </row>
    <row r="18" spans="1:24">
      <c r="A18" s="2">
        <v>11</v>
      </c>
      <c r="B18" s="617">
        <v>-160478</v>
      </c>
      <c r="C18" s="617">
        <v>-103593</v>
      </c>
      <c r="D18" s="617">
        <v>-114388</v>
      </c>
      <c r="F18" s="330" t="e">
        <f ca="1">_xll.RiskData('Risk Summary'!$H$32,$A18)</f>
        <v>#NAME?</v>
      </c>
      <c r="G18" s="330" t="e">
        <f ca="1">_xll.RiskData('Risk Summary'!$K$32,$A18)</f>
        <v>#NAME?</v>
      </c>
      <c r="H18" s="330" t="e">
        <f ca="1">_xll.RiskData('Risk Summary'!$N$32,$A18)</f>
        <v>#NAME?</v>
      </c>
      <c r="J18" s="330" t="e">
        <f ca="1">_xll.RiskData('Risk Summary'!$H$35,$A18)</f>
        <v>#NAME?</v>
      </c>
      <c r="K18" s="330" t="e">
        <f ca="1">_xll.RiskData('Risk Summary'!$K$35,$A18)</f>
        <v>#NAME?</v>
      </c>
      <c r="L18" s="330" t="e">
        <f ca="1">_xll.RiskData('Risk Summary'!$N$35,$A18)</f>
        <v>#NAME?</v>
      </c>
      <c r="N18" s="330" t="e">
        <f ca="1">_xll.RiskData('Risk Summary'!$H$36,$A18)</f>
        <v>#NAME?</v>
      </c>
      <c r="O18" s="330" t="e">
        <f ca="1">_xll.RiskData('Risk Summary'!$K$36,$A18)</f>
        <v>#NAME?</v>
      </c>
      <c r="P18" s="330" t="e">
        <f ca="1">_xll.RiskData('Risk Summary'!$N$36,$A18)</f>
        <v>#NAME?</v>
      </c>
      <c r="R18" s="330" t="e">
        <f ca="1">_xll.RiskData('TS CF'!$H$24,$A18)-F18</f>
        <v>#NAME?</v>
      </c>
      <c r="S18" s="330" t="e">
        <f ca="1">_xll.RiskData('TS CF'!$K$24,$A18)-G18</f>
        <v>#NAME?</v>
      </c>
      <c r="T18" s="330" t="e">
        <f ca="1">_xll.RiskData('TS CF'!$N$24,$A18)-H18</f>
        <v>#NAME?</v>
      </c>
      <c r="V18" s="327" t="e">
        <f t="shared" ca="1" si="0"/>
        <v>#NAME?</v>
      </c>
      <c r="W18" s="327" t="e">
        <f t="shared" ca="1" si="1"/>
        <v>#NAME?</v>
      </c>
      <c r="X18" s="327" t="e">
        <f t="shared" ca="1" si="2"/>
        <v>#NAME?</v>
      </c>
    </row>
    <row r="19" spans="1:24">
      <c r="A19" s="2">
        <v>12</v>
      </c>
      <c r="B19" s="617">
        <v>-160478</v>
      </c>
      <c r="C19" s="617">
        <v>-103593</v>
      </c>
      <c r="D19" s="617">
        <v>-114388</v>
      </c>
      <c r="F19" s="330" t="e">
        <f ca="1">_xll.RiskData('Risk Summary'!$H$32,$A19)</f>
        <v>#NAME?</v>
      </c>
      <c r="G19" s="330" t="e">
        <f ca="1">_xll.RiskData('Risk Summary'!$K$32,$A19)</f>
        <v>#NAME?</v>
      </c>
      <c r="H19" s="330" t="e">
        <f ca="1">_xll.RiskData('Risk Summary'!$N$32,$A19)</f>
        <v>#NAME?</v>
      </c>
      <c r="J19" s="330" t="e">
        <f ca="1">_xll.RiskData('Risk Summary'!$H$35,$A19)</f>
        <v>#NAME?</v>
      </c>
      <c r="K19" s="330" t="e">
        <f ca="1">_xll.RiskData('Risk Summary'!$K$35,$A19)</f>
        <v>#NAME?</v>
      </c>
      <c r="L19" s="330" t="e">
        <f ca="1">_xll.RiskData('Risk Summary'!$N$35,$A19)</f>
        <v>#NAME?</v>
      </c>
      <c r="N19" s="330" t="e">
        <f ca="1">_xll.RiskData('Risk Summary'!$H$36,$A19)</f>
        <v>#NAME?</v>
      </c>
      <c r="O19" s="330" t="e">
        <f ca="1">_xll.RiskData('Risk Summary'!$K$36,$A19)</f>
        <v>#NAME?</v>
      </c>
      <c r="P19" s="330" t="e">
        <f ca="1">_xll.RiskData('Risk Summary'!$N$36,$A19)</f>
        <v>#NAME?</v>
      </c>
      <c r="R19" s="330" t="e">
        <f ca="1">_xll.RiskData('TS CF'!$H$24,$A19)-F19</f>
        <v>#NAME?</v>
      </c>
      <c r="S19" s="330" t="e">
        <f ca="1">_xll.RiskData('TS CF'!$K$24,$A19)-G19</f>
        <v>#NAME?</v>
      </c>
      <c r="T19" s="330" t="e">
        <f ca="1">_xll.RiskData('TS CF'!$N$24,$A19)-H19</f>
        <v>#NAME?</v>
      </c>
      <c r="V19" s="327" t="e">
        <f t="shared" ca="1" si="0"/>
        <v>#NAME?</v>
      </c>
      <c r="W19" s="327" t="e">
        <f t="shared" ca="1" si="1"/>
        <v>#NAME?</v>
      </c>
      <c r="X19" s="327" t="e">
        <f t="shared" ca="1" si="2"/>
        <v>#NAME?</v>
      </c>
    </row>
    <row r="20" spans="1:24">
      <c r="A20" s="2">
        <v>13</v>
      </c>
      <c r="B20" s="617">
        <v>-160478</v>
      </c>
      <c r="C20" s="617">
        <v>-103593</v>
      </c>
      <c r="D20" s="617">
        <v>-114388</v>
      </c>
      <c r="F20" s="330" t="e">
        <f ca="1">_xll.RiskData('Risk Summary'!$H$32,$A20)</f>
        <v>#NAME?</v>
      </c>
      <c r="G20" s="330" t="e">
        <f ca="1">_xll.RiskData('Risk Summary'!$K$32,$A20)</f>
        <v>#NAME?</v>
      </c>
      <c r="H20" s="330" t="e">
        <f ca="1">_xll.RiskData('Risk Summary'!$N$32,$A20)</f>
        <v>#NAME?</v>
      </c>
      <c r="J20" s="330" t="e">
        <f ca="1">_xll.RiskData('Risk Summary'!$H$35,$A20)</f>
        <v>#NAME?</v>
      </c>
      <c r="K20" s="330" t="e">
        <f ca="1">_xll.RiskData('Risk Summary'!$K$35,$A20)</f>
        <v>#NAME?</v>
      </c>
      <c r="L20" s="330" t="e">
        <f ca="1">_xll.RiskData('Risk Summary'!$N$35,$A20)</f>
        <v>#NAME?</v>
      </c>
      <c r="N20" s="330" t="e">
        <f ca="1">_xll.RiskData('Risk Summary'!$H$36,$A20)</f>
        <v>#NAME?</v>
      </c>
      <c r="O20" s="330" t="e">
        <f ca="1">_xll.RiskData('Risk Summary'!$K$36,$A20)</f>
        <v>#NAME?</v>
      </c>
      <c r="P20" s="330" t="e">
        <f ca="1">_xll.RiskData('Risk Summary'!$N$36,$A20)</f>
        <v>#NAME?</v>
      </c>
      <c r="R20" s="330" t="e">
        <f ca="1">_xll.RiskData('TS CF'!$H$24,$A20)-F20</f>
        <v>#NAME?</v>
      </c>
      <c r="S20" s="330" t="e">
        <f ca="1">_xll.RiskData('TS CF'!$K$24,$A20)-G20</f>
        <v>#NAME?</v>
      </c>
      <c r="T20" s="330" t="e">
        <f ca="1">_xll.RiskData('TS CF'!$N$24,$A20)-H20</f>
        <v>#NAME?</v>
      </c>
      <c r="V20" s="327" t="e">
        <f t="shared" ca="1" si="0"/>
        <v>#NAME?</v>
      </c>
      <c r="W20" s="327" t="e">
        <f t="shared" ca="1" si="1"/>
        <v>#NAME?</v>
      </c>
      <c r="X20" s="327" t="e">
        <f t="shared" ca="1" si="2"/>
        <v>#NAME?</v>
      </c>
    </row>
    <row r="21" spans="1:24">
      <c r="A21" s="2">
        <v>14</v>
      </c>
      <c r="B21" s="617">
        <v>-160478</v>
      </c>
      <c r="C21" s="617">
        <v>-103593</v>
      </c>
      <c r="D21" s="617">
        <v>-114388</v>
      </c>
      <c r="F21" s="330" t="e">
        <f ca="1">_xll.RiskData('Risk Summary'!$H$32,$A21)</f>
        <v>#NAME?</v>
      </c>
      <c r="G21" s="330" t="e">
        <f ca="1">_xll.RiskData('Risk Summary'!$K$32,$A21)</f>
        <v>#NAME?</v>
      </c>
      <c r="H21" s="330" t="e">
        <f ca="1">_xll.RiskData('Risk Summary'!$N$32,$A21)</f>
        <v>#NAME?</v>
      </c>
      <c r="J21" s="330" t="e">
        <f ca="1">_xll.RiskData('Risk Summary'!$H$35,$A21)</f>
        <v>#NAME?</v>
      </c>
      <c r="K21" s="330" t="e">
        <f ca="1">_xll.RiskData('Risk Summary'!$K$35,$A21)</f>
        <v>#NAME?</v>
      </c>
      <c r="L21" s="330" t="e">
        <f ca="1">_xll.RiskData('Risk Summary'!$N$35,$A21)</f>
        <v>#NAME?</v>
      </c>
      <c r="N21" s="330" t="e">
        <f ca="1">_xll.RiskData('Risk Summary'!$H$36,$A21)</f>
        <v>#NAME?</v>
      </c>
      <c r="O21" s="330" t="e">
        <f ca="1">_xll.RiskData('Risk Summary'!$K$36,$A21)</f>
        <v>#NAME?</v>
      </c>
      <c r="P21" s="330" t="e">
        <f ca="1">_xll.RiskData('Risk Summary'!$N$36,$A21)</f>
        <v>#NAME?</v>
      </c>
      <c r="R21" s="330" t="e">
        <f ca="1">_xll.RiskData('TS CF'!$H$24,$A21)-F21</f>
        <v>#NAME?</v>
      </c>
      <c r="S21" s="330" t="e">
        <f ca="1">_xll.RiskData('TS CF'!$K$24,$A21)-G21</f>
        <v>#NAME?</v>
      </c>
      <c r="T21" s="330" t="e">
        <f ca="1">_xll.RiskData('TS CF'!$N$24,$A21)-H21</f>
        <v>#NAME?</v>
      </c>
      <c r="V21" s="327" t="e">
        <f t="shared" ca="1" si="0"/>
        <v>#NAME?</v>
      </c>
      <c r="W21" s="327" t="e">
        <f t="shared" ca="1" si="1"/>
        <v>#NAME?</v>
      </c>
      <c r="X21" s="327" t="e">
        <f t="shared" ca="1" si="2"/>
        <v>#NAME?</v>
      </c>
    </row>
    <row r="22" spans="1:24">
      <c r="A22" s="2">
        <v>15</v>
      </c>
      <c r="B22" s="617">
        <v>-160478</v>
      </c>
      <c r="C22" s="617">
        <v>-103593</v>
      </c>
      <c r="D22" s="617">
        <v>-114388</v>
      </c>
      <c r="F22" s="330" t="e">
        <f ca="1">_xll.RiskData('Risk Summary'!$H$32,$A22)</f>
        <v>#NAME?</v>
      </c>
      <c r="G22" s="330" t="e">
        <f ca="1">_xll.RiskData('Risk Summary'!$K$32,$A22)</f>
        <v>#NAME?</v>
      </c>
      <c r="H22" s="330" t="e">
        <f ca="1">_xll.RiskData('Risk Summary'!$N$32,$A22)</f>
        <v>#NAME?</v>
      </c>
      <c r="J22" s="330" t="e">
        <f ca="1">_xll.RiskData('Risk Summary'!$H$35,$A22)</f>
        <v>#NAME?</v>
      </c>
      <c r="K22" s="330" t="e">
        <f ca="1">_xll.RiskData('Risk Summary'!$K$35,$A22)</f>
        <v>#NAME?</v>
      </c>
      <c r="L22" s="330" t="e">
        <f ca="1">_xll.RiskData('Risk Summary'!$N$35,$A22)</f>
        <v>#NAME?</v>
      </c>
      <c r="N22" s="330" t="e">
        <f ca="1">_xll.RiskData('Risk Summary'!$H$36,$A22)</f>
        <v>#NAME?</v>
      </c>
      <c r="O22" s="330" t="e">
        <f ca="1">_xll.RiskData('Risk Summary'!$K$36,$A22)</f>
        <v>#NAME?</v>
      </c>
      <c r="P22" s="330" t="e">
        <f ca="1">_xll.RiskData('Risk Summary'!$N$36,$A22)</f>
        <v>#NAME?</v>
      </c>
      <c r="R22" s="330" t="e">
        <f ca="1">_xll.RiskData('TS CF'!$H$24,$A22)-F22</f>
        <v>#NAME?</v>
      </c>
      <c r="S22" s="330" t="e">
        <f ca="1">_xll.RiskData('TS CF'!$K$24,$A22)-G22</f>
        <v>#NAME?</v>
      </c>
      <c r="T22" s="330" t="e">
        <f ca="1">_xll.RiskData('TS CF'!$N$24,$A22)-H22</f>
        <v>#NAME?</v>
      </c>
      <c r="V22" s="327" t="e">
        <f t="shared" ca="1" si="0"/>
        <v>#NAME?</v>
      </c>
      <c r="W22" s="327" t="e">
        <f t="shared" ca="1" si="1"/>
        <v>#NAME?</v>
      </c>
      <c r="X22" s="327" t="e">
        <f t="shared" ca="1" si="2"/>
        <v>#NAME?</v>
      </c>
    </row>
    <row r="23" spans="1:24">
      <c r="A23" s="2">
        <v>16</v>
      </c>
      <c r="B23" s="617">
        <v>-160478</v>
      </c>
      <c r="C23" s="617">
        <v>-103593</v>
      </c>
      <c r="D23" s="617">
        <v>-114388</v>
      </c>
      <c r="F23" s="330" t="e">
        <f ca="1">_xll.RiskData('Risk Summary'!$H$32,$A23)</f>
        <v>#NAME?</v>
      </c>
      <c r="G23" s="330" t="e">
        <f ca="1">_xll.RiskData('Risk Summary'!$K$32,$A23)</f>
        <v>#NAME?</v>
      </c>
      <c r="H23" s="330" t="e">
        <f ca="1">_xll.RiskData('Risk Summary'!$N$32,$A23)</f>
        <v>#NAME?</v>
      </c>
      <c r="J23" s="330" t="e">
        <f ca="1">_xll.RiskData('Risk Summary'!$H$35,$A23)</f>
        <v>#NAME?</v>
      </c>
      <c r="K23" s="330" t="e">
        <f ca="1">_xll.RiskData('Risk Summary'!$K$35,$A23)</f>
        <v>#NAME?</v>
      </c>
      <c r="L23" s="330" t="e">
        <f ca="1">_xll.RiskData('Risk Summary'!$N$35,$A23)</f>
        <v>#NAME?</v>
      </c>
      <c r="N23" s="330" t="e">
        <f ca="1">_xll.RiskData('Risk Summary'!$H$36,$A23)</f>
        <v>#NAME?</v>
      </c>
      <c r="O23" s="330" t="e">
        <f ca="1">_xll.RiskData('Risk Summary'!$K$36,$A23)</f>
        <v>#NAME?</v>
      </c>
      <c r="P23" s="330" t="e">
        <f ca="1">_xll.RiskData('Risk Summary'!$N$36,$A23)</f>
        <v>#NAME?</v>
      </c>
      <c r="R23" s="330" t="e">
        <f ca="1">_xll.RiskData('TS CF'!$H$24,$A23)-F23</f>
        <v>#NAME?</v>
      </c>
      <c r="S23" s="330" t="e">
        <f ca="1">_xll.RiskData('TS CF'!$K$24,$A23)-G23</f>
        <v>#NAME?</v>
      </c>
      <c r="T23" s="330" t="e">
        <f ca="1">_xll.RiskData('TS CF'!$N$24,$A23)-H23</f>
        <v>#NAME?</v>
      </c>
      <c r="V23" s="327" t="e">
        <f t="shared" ca="1" si="0"/>
        <v>#NAME?</v>
      </c>
      <c r="W23" s="327" t="e">
        <f t="shared" ca="1" si="1"/>
        <v>#NAME?</v>
      </c>
      <c r="X23" s="327" t="e">
        <f t="shared" ca="1" si="2"/>
        <v>#NAME?</v>
      </c>
    </row>
    <row r="24" spans="1:24">
      <c r="A24" s="2">
        <v>17</v>
      </c>
      <c r="B24" s="617">
        <v>-160478</v>
      </c>
      <c r="C24" s="617">
        <v>-103593</v>
      </c>
      <c r="D24" s="617">
        <v>-114388</v>
      </c>
      <c r="F24" s="330" t="e">
        <f ca="1">_xll.RiskData('Risk Summary'!$H$32,$A24)</f>
        <v>#NAME?</v>
      </c>
      <c r="G24" s="330" t="e">
        <f ca="1">_xll.RiskData('Risk Summary'!$K$32,$A24)</f>
        <v>#NAME?</v>
      </c>
      <c r="H24" s="330" t="e">
        <f ca="1">_xll.RiskData('Risk Summary'!$N$32,$A24)</f>
        <v>#NAME?</v>
      </c>
      <c r="J24" s="330" t="e">
        <f ca="1">_xll.RiskData('Risk Summary'!$H$35,$A24)</f>
        <v>#NAME?</v>
      </c>
      <c r="K24" s="330" t="e">
        <f ca="1">_xll.RiskData('Risk Summary'!$K$35,$A24)</f>
        <v>#NAME?</v>
      </c>
      <c r="L24" s="330" t="e">
        <f ca="1">_xll.RiskData('Risk Summary'!$N$35,$A24)</f>
        <v>#NAME?</v>
      </c>
      <c r="N24" s="330" t="e">
        <f ca="1">_xll.RiskData('Risk Summary'!$H$36,$A24)</f>
        <v>#NAME?</v>
      </c>
      <c r="O24" s="330" t="e">
        <f ca="1">_xll.RiskData('Risk Summary'!$K$36,$A24)</f>
        <v>#NAME?</v>
      </c>
      <c r="P24" s="330" t="e">
        <f ca="1">_xll.RiskData('Risk Summary'!$N$36,$A24)</f>
        <v>#NAME?</v>
      </c>
      <c r="R24" s="330" t="e">
        <f ca="1">_xll.RiskData('TS CF'!$H$24,$A24)-F24</f>
        <v>#NAME?</v>
      </c>
      <c r="S24" s="330" t="e">
        <f ca="1">_xll.RiskData('TS CF'!$K$24,$A24)-G24</f>
        <v>#NAME?</v>
      </c>
      <c r="T24" s="330" t="e">
        <f ca="1">_xll.RiskData('TS CF'!$N$24,$A24)-H24</f>
        <v>#NAME?</v>
      </c>
      <c r="V24" s="327" t="e">
        <f t="shared" ca="1" si="0"/>
        <v>#NAME?</v>
      </c>
      <c r="W24" s="327" t="e">
        <f t="shared" ca="1" si="1"/>
        <v>#NAME?</v>
      </c>
      <c r="X24" s="327" t="e">
        <f t="shared" ca="1" si="2"/>
        <v>#NAME?</v>
      </c>
    </row>
    <row r="25" spans="1:24">
      <c r="A25" s="2">
        <v>18</v>
      </c>
      <c r="B25" s="617">
        <v>-160478</v>
      </c>
      <c r="C25" s="617">
        <v>-103593</v>
      </c>
      <c r="D25" s="617">
        <v>-114388</v>
      </c>
      <c r="F25" s="330" t="e">
        <f ca="1">_xll.RiskData('Risk Summary'!$H$32,$A25)</f>
        <v>#NAME?</v>
      </c>
      <c r="G25" s="330" t="e">
        <f ca="1">_xll.RiskData('Risk Summary'!$K$32,$A25)</f>
        <v>#NAME?</v>
      </c>
      <c r="H25" s="330" t="e">
        <f ca="1">_xll.RiskData('Risk Summary'!$N$32,$A25)</f>
        <v>#NAME?</v>
      </c>
      <c r="J25" s="330" t="e">
        <f ca="1">_xll.RiskData('Risk Summary'!$H$35,$A25)</f>
        <v>#NAME?</v>
      </c>
      <c r="K25" s="330" t="e">
        <f ca="1">_xll.RiskData('Risk Summary'!$K$35,$A25)</f>
        <v>#NAME?</v>
      </c>
      <c r="L25" s="330" t="e">
        <f ca="1">_xll.RiskData('Risk Summary'!$N$35,$A25)</f>
        <v>#NAME?</v>
      </c>
      <c r="N25" s="330" t="e">
        <f ca="1">_xll.RiskData('Risk Summary'!$H$36,$A25)</f>
        <v>#NAME?</v>
      </c>
      <c r="O25" s="330" t="e">
        <f ca="1">_xll.RiskData('Risk Summary'!$K$36,$A25)</f>
        <v>#NAME?</v>
      </c>
      <c r="P25" s="330" t="e">
        <f ca="1">_xll.RiskData('Risk Summary'!$N$36,$A25)</f>
        <v>#NAME?</v>
      </c>
      <c r="R25" s="330" t="e">
        <f ca="1">_xll.RiskData('TS CF'!$H$24,$A25)-F25</f>
        <v>#NAME?</v>
      </c>
      <c r="S25" s="330" t="e">
        <f ca="1">_xll.RiskData('TS CF'!$K$24,$A25)-G25</f>
        <v>#NAME?</v>
      </c>
      <c r="T25" s="330" t="e">
        <f ca="1">_xll.RiskData('TS CF'!$N$24,$A25)-H25</f>
        <v>#NAME?</v>
      </c>
      <c r="V25" s="327" t="e">
        <f t="shared" ca="1" si="0"/>
        <v>#NAME?</v>
      </c>
      <c r="W25" s="327" t="e">
        <f t="shared" ca="1" si="1"/>
        <v>#NAME?</v>
      </c>
      <c r="X25" s="327" t="e">
        <f t="shared" ca="1" si="2"/>
        <v>#NAME?</v>
      </c>
    </row>
    <row r="26" spans="1:24">
      <c r="A26" s="2">
        <v>19</v>
      </c>
      <c r="B26" s="617">
        <v>-160478</v>
      </c>
      <c r="C26" s="617">
        <v>-103593</v>
      </c>
      <c r="D26" s="617">
        <v>-114388</v>
      </c>
      <c r="F26" s="330" t="e">
        <f ca="1">_xll.RiskData('Risk Summary'!$H$32,$A26)</f>
        <v>#NAME?</v>
      </c>
      <c r="G26" s="330" t="e">
        <f ca="1">_xll.RiskData('Risk Summary'!$K$32,$A26)</f>
        <v>#NAME?</v>
      </c>
      <c r="H26" s="330" t="e">
        <f ca="1">_xll.RiskData('Risk Summary'!$N$32,$A26)</f>
        <v>#NAME?</v>
      </c>
      <c r="J26" s="330" t="e">
        <f ca="1">_xll.RiskData('Risk Summary'!$H$35,$A26)</f>
        <v>#NAME?</v>
      </c>
      <c r="K26" s="330" t="e">
        <f ca="1">_xll.RiskData('Risk Summary'!$K$35,$A26)</f>
        <v>#NAME?</v>
      </c>
      <c r="L26" s="330" t="e">
        <f ca="1">_xll.RiskData('Risk Summary'!$N$35,$A26)</f>
        <v>#NAME?</v>
      </c>
      <c r="N26" s="330" t="e">
        <f ca="1">_xll.RiskData('Risk Summary'!$H$36,$A26)</f>
        <v>#NAME?</v>
      </c>
      <c r="O26" s="330" t="e">
        <f ca="1">_xll.RiskData('Risk Summary'!$K$36,$A26)</f>
        <v>#NAME?</v>
      </c>
      <c r="P26" s="330" t="e">
        <f ca="1">_xll.RiskData('Risk Summary'!$N$36,$A26)</f>
        <v>#NAME?</v>
      </c>
      <c r="R26" s="330" t="e">
        <f ca="1">_xll.RiskData('TS CF'!$H$24,$A26)-F26</f>
        <v>#NAME?</v>
      </c>
      <c r="S26" s="330" t="e">
        <f ca="1">_xll.RiskData('TS CF'!$K$24,$A26)-G26</f>
        <v>#NAME?</v>
      </c>
      <c r="T26" s="330" t="e">
        <f ca="1">_xll.RiskData('TS CF'!$N$24,$A26)-H26</f>
        <v>#NAME?</v>
      </c>
      <c r="V26" s="327" t="e">
        <f t="shared" ca="1" si="0"/>
        <v>#NAME?</v>
      </c>
      <c r="W26" s="327" t="e">
        <f t="shared" ca="1" si="1"/>
        <v>#NAME?</v>
      </c>
      <c r="X26" s="327" t="e">
        <f t="shared" ca="1" si="2"/>
        <v>#NAME?</v>
      </c>
    </row>
    <row r="27" spans="1:24">
      <c r="A27" s="2">
        <v>20</v>
      </c>
      <c r="B27" s="617">
        <v>-160478</v>
      </c>
      <c r="C27" s="617">
        <v>-103593</v>
      </c>
      <c r="D27" s="617">
        <v>-114388</v>
      </c>
      <c r="F27" s="330" t="e">
        <f ca="1">_xll.RiskData('Risk Summary'!$H$32,$A27)</f>
        <v>#NAME?</v>
      </c>
      <c r="G27" s="330" t="e">
        <f ca="1">_xll.RiskData('Risk Summary'!$K$32,$A27)</f>
        <v>#NAME?</v>
      </c>
      <c r="H27" s="330" t="e">
        <f ca="1">_xll.RiskData('Risk Summary'!$N$32,$A27)</f>
        <v>#NAME?</v>
      </c>
      <c r="J27" s="330" t="e">
        <f ca="1">_xll.RiskData('Risk Summary'!$H$35,$A27)</f>
        <v>#NAME?</v>
      </c>
      <c r="K27" s="330" t="e">
        <f ca="1">_xll.RiskData('Risk Summary'!$K$35,$A27)</f>
        <v>#NAME?</v>
      </c>
      <c r="L27" s="330" t="e">
        <f ca="1">_xll.RiskData('Risk Summary'!$N$35,$A27)</f>
        <v>#NAME?</v>
      </c>
      <c r="N27" s="330" t="e">
        <f ca="1">_xll.RiskData('Risk Summary'!$H$36,$A27)</f>
        <v>#NAME?</v>
      </c>
      <c r="O27" s="330" t="e">
        <f ca="1">_xll.RiskData('Risk Summary'!$K$36,$A27)</f>
        <v>#NAME?</v>
      </c>
      <c r="P27" s="330" t="e">
        <f ca="1">_xll.RiskData('Risk Summary'!$N$36,$A27)</f>
        <v>#NAME?</v>
      </c>
      <c r="R27" s="330" t="e">
        <f ca="1">_xll.RiskData('TS CF'!$H$24,$A27)-F27</f>
        <v>#NAME?</v>
      </c>
      <c r="S27" s="330" t="e">
        <f ca="1">_xll.RiskData('TS CF'!$K$24,$A27)-G27</f>
        <v>#NAME?</v>
      </c>
      <c r="T27" s="330" t="e">
        <f ca="1">_xll.RiskData('TS CF'!$N$24,$A27)-H27</f>
        <v>#NAME?</v>
      </c>
      <c r="V27" s="327" t="e">
        <f t="shared" ca="1" si="0"/>
        <v>#NAME?</v>
      </c>
      <c r="W27" s="327" t="e">
        <f t="shared" ca="1" si="1"/>
        <v>#NAME?</v>
      </c>
      <c r="X27" s="327" t="e">
        <f t="shared" ca="1" si="2"/>
        <v>#NAME?</v>
      </c>
    </row>
    <row r="28" spans="1:24">
      <c r="A28" s="2">
        <v>21</v>
      </c>
      <c r="B28" s="617">
        <v>-160478</v>
      </c>
      <c r="C28" s="617">
        <v>-103593</v>
      </c>
      <c r="D28" s="617">
        <v>-114388</v>
      </c>
      <c r="F28" s="330" t="e">
        <f ca="1">_xll.RiskData('Risk Summary'!$H$32,$A28)</f>
        <v>#NAME?</v>
      </c>
      <c r="G28" s="330" t="e">
        <f ca="1">_xll.RiskData('Risk Summary'!$K$32,$A28)</f>
        <v>#NAME?</v>
      </c>
      <c r="H28" s="330" t="e">
        <f ca="1">_xll.RiskData('Risk Summary'!$N$32,$A28)</f>
        <v>#NAME?</v>
      </c>
      <c r="J28" s="330" t="e">
        <f ca="1">_xll.RiskData('Risk Summary'!$H$35,$A28)</f>
        <v>#NAME?</v>
      </c>
      <c r="K28" s="330" t="e">
        <f ca="1">_xll.RiskData('Risk Summary'!$K$35,$A28)</f>
        <v>#NAME?</v>
      </c>
      <c r="L28" s="330" t="e">
        <f ca="1">_xll.RiskData('Risk Summary'!$N$35,$A28)</f>
        <v>#NAME?</v>
      </c>
      <c r="N28" s="330" t="e">
        <f ca="1">_xll.RiskData('Risk Summary'!$H$36,$A28)</f>
        <v>#NAME?</v>
      </c>
      <c r="O28" s="330" t="e">
        <f ca="1">_xll.RiskData('Risk Summary'!$K$36,$A28)</f>
        <v>#NAME?</v>
      </c>
      <c r="P28" s="330" t="e">
        <f ca="1">_xll.RiskData('Risk Summary'!$N$36,$A28)</f>
        <v>#NAME?</v>
      </c>
      <c r="R28" s="330" t="e">
        <f ca="1">_xll.RiskData('TS CF'!$H$24,$A28)-F28</f>
        <v>#NAME?</v>
      </c>
      <c r="S28" s="330" t="e">
        <f ca="1">_xll.RiskData('TS CF'!$K$24,$A28)-G28</f>
        <v>#NAME?</v>
      </c>
      <c r="T28" s="330" t="e">
        <f ca="1">_xll.RiskData('TS CF'!$N$24,$A28)-H28</f>
        <v>#NAME?</v>
      </c>
      <c r="V28" s="327" t="e">
        <f t="shared" ca="1" si="0"/>
        <v>#NAME?</v>
      </c>
      <c r="W28" s="327" t="e">
        <f t="shared" ca="1" si="1"/>
        <v>#NAME?</v>
      </c>
      <c r="X28" s="327" t="e">
        <f t="shared" ca="1" si="2"/>
        <v>#NAME?</v>
      </c>
    </row>
    <row r="29" spans="1:24">
      <c r="A29" s="2">
        <v>22</v>
      </c>
      <c r="B29" s="617">
        <v>-160478</v>
      </c>
      <c r="C29" s="617">
        <v>-103593</v>
      </c>
      <c r="D29" s="617">
        <v>-114388</v>
      </c>
      <c r="F29" s="330" t="e">
        <f ca="1">_xll.RiskData('Risk Summary'!$H$32,$A29)</f>
        <v>#NAME?</v>
      </c>
      <c r="G29" s="330" t="e">
        <f ca="1">_xll.RiskData('Risk Summary'!$K$32,$A29)</f>
        <v>#NAME?</v>
      </c>
      <c r="H29" s="330" t="e">
        <f ca="1">_xll.RiskData('Risk Summary'!$N$32,$A29)</f>
        <v>#NAME?</v>
      </c>
      <c r="J29" s="330" t="e">
        <f ca="1">_xll.RiskData('Risk Summary'!$H$35,$A29)</f>
        <v>#NAME?</v>
      </c>
      <c r="K29" s="330" t="e">
        <f ca="1">_xll.RiskData('Risk Summary'!$K$35,$A29)</f>
        <v>#NAME?</v>
      </c>
      <c r="L29" s="330" t="e">
        <f ca="1">_xll.RiskData('Risk Summary'!$N$35,$A29)</f>
        <v>#NAME?</v>
      </c>
      <c r="N29" s="330" t="e">
        <f ca="1">_xll.RiskData('Risk Summary'!$H$36,$A29)</f>
        <v>#NAME?</v>
      </c>
      <c r="O29" s="330" t="e">
        <f ca="1">_xll.RiskData('Risk Summary'!$K$36,$A29)</f>
        <v>#NAME?</v>
      </c>
      <c r="P29" s="330" t="e">
        <f ca="1">_xll.RiskData('Risk Summary'!$N$36,$A29)</f>
        <v>#NAME?</v>
      </c>
      <c r="R29" s="330" t="e">
        <f ca="1">_xll.RiskData('TS CF'!$H$24,$A29)-F29</f>
        <v>#NAME?</v>
      </c>
      <c r="S29" s="330" t="e">
        <f ca="1">_xll.RiskData('TS CF'!$K$24,$A29)-G29</f>
        <v>#NAME?</v>
      </c>
      <c r="T29" s="330" t="e">
        <f ca="1">_xll.RiskData('TS CF'!$N$24,$A29)-H29</f>
        <v>#NAME?</v>
      </c>
      <c r="V29" s="327" t="e">
        <f t="shared" ca="1" si="0"/>
        <v>#NAME?</v>
      </c>
      <c r="W29" s="327" t="e">
        <f t="shared" ca="1" si="1"/>
        <v>#NAME?</v>
      </c>
      <c r="X29" s="327" t="e">
        <f t="shared" ca="1" si="2"/>
        <v>#NAME?</v>
      </c>
    </row>
    <row r="30" spans="1:24">
      <c r="A30" s="2">
        <v>23</v>
      </c>
      <c r="B30" s="617">
        <v>-160478</v>
      </c>
      <c r="C30" s="617">
        <v>-103593</v>
      </c>
      <c r="D30" s="617">
        <v>-114388</v>
      </c>
      <c r="F30" s="330" t="e">
        <f ca="1">_xll.RiskData('Risk Summary'!$H$32,$A30)</f>
        <v>#NAME?</v>
      </c>
      <c r="G30" s="330" t="e">
        <f ca="1">_xll.RiskData('Risk Summary'!$K$32,$A30)</f>
        <v>#NAME?</v>
      </c>
      <c r="H30" s="330" t="e">
        <f ca="1">_xll.RiskData('Risk Summary'!$N$32,$A30)</f>
        <v>#NAME?</v>
      </c>
      <c r="J30" s="330" t="e">
        <f ca="1">_xll.RiskData('Risk Summary'!$H$35,$A30)</f>
        <v>#NAME?</v>
      </c>
      <c r="K30" s="330" t="e">
        <f ca="1">_xll.RiskData('Risk Summary'!$K$35,$A30)</f>
        <v>#NAME?</v>
      </c>
      <c r="L30" s="330" t="e">
        <f ca="1">_xll.RiskData('Risk Summary'!$N$35,$A30)</f>
        <v>#NAME?</v>
      </c>
      <c r="N30" s="330" t="e">
        <f ca="1">_xll.RiskData('Risk Summary'!$H$36,$A30)</f>
        <v>#NAME?</v>
      </c>
      <c r="O30" s="330" t="e">
        <f ca="1">_xll.RiskData('Risk Summary'!$K$36,$A30)</f>
        <v>#NAME?</v>
      </c>
      <c r="P30" s="330" t="e">
        <f ca="1">_xll.RiskData('Risk Summary'!$N$36,$A30)</f>
        <v>#NAME?</v>
      </c>
      <c r="R30" s="330" t="e">
        <f ca="1">_xll.RiskData('TS CF'!$H$24,$A30)-F30</f>
        <v>#NAME?</v>
      </c>
      <c r="S30" s="330" t="e">
        <f ca="1">_xll.RiskData('TS CF'!$K$24,$A30)-G30</f>
        <v>#NAME?</v>
      </c>
      <c r="T30" s="330" t="e">
        <f ca="1">_xll.RiskData('TS CF'!$N$24,$A30)-H30</f>
        <v>#NAME?</v>
      </c>
      <c r="V30" s="327" t="e">
        <f t="shared" ca="1" si="0"/>
        <v>#NAME?</v>
      </c>
      <c r="W30" s="327" t="e">
        <f t="shared" ca="1" si="1"/>
        <v>#NAME?</v>
      </c>
      <c r="X30" s="327" t="e">
        <f t="shared" ca="1" si="2"/>
        <v>#NAME?</v>
      </c>
    </row>
    <row r="31" spans="1:24">
      <c r="A31" s="2">
        <v>24</v>
      </c>
      <c r="B31" s="617">
        <v>-160478</v>
      </c>
      <c r="C31" s="617">
        <v>-103593</v>
      </c>
      <c r="D31" s="617">
        <v>-114388</v>
      </c>
      <c r="F31" s="330" t="e">
        <f ca="1">_xll.RiskData('Risk Summary'!$H$32,$A31)</f>
        <v>#NAME?</v>
      </c>
      <c r="G31" s="330" t="e">
        <f ca="1">_xll.RiskData('Risk Summary'!$K$32,$A31)</f>
        <v>#NAME?</v>
      </c>
      <c r="H31" s="330" t="e">
        <f ca="1">_xll.RiskData('Risk Summary'!$N$32,$A31)</f>
        <v>#NAME?</v>
      </c>
      <c r="J31" s="330" t="e">
        <f ca="1">_xll.RiskData('Risk Summary'!$H$35,$A31)</f>
        <v>#NAME?</v>
      </c>
      <c r="K31" s="330" t="e">
        <f ca="1">_xll.RiskData('Risk Summary'!$K$35,$A31)</f>
        <v>#NAME?</v>
      </c>
      <c r="L31" s="330" t="e">
        <f ca="1">_xll.RiskData('Risk Summary'!$N$35,$A31)</f>
        <v>#NAME?</v>
      </c>
      <c r="N31" s="330" t="e">
        <f ca="1">_xll.RiskData('Risk Summary'!$H$36,$A31)</f>
        <v>#NAME?</v>
      </c>
      <c r="O31" s="330" t="e">
        <f ca="1">_xll.RiskData('Risk Summary'!$K$36,$A31)</f>
        <v>#NAME?</v>
      </c>
      <c r="P31" s="330" t="e">
        <f ca="1">_xll.RiskData('Risk Summary'!$N$36,$A31)</f>
        <v>#NAME?</v>
      </c>
      <c r="R31" s="330" t="e">
        <f ca="1">_xll.RiskData('TS CF'!$H$24,$A31)-F31</f>
        <v>#NAME?</v>
      </c>
      <c r="S31" s="330" t="e">
        <f ca="1">_xll.RiskData('TS CF'!$K$24,$A31)-G31</f>
        <v>#NAME?</v>
      </c>
      <c r="T31" s="330" t="e">
        <f ca="1">_xll.RiskData('TS CF'!$N$24,$A31)-H31</f>
        <v>#NAME?</v>
      </c>
      <c r="V31" s="327" t="e">
        <f t="shared" ca="1" si="0"/>
        <v>#NAME?</v>
      </c>
      <c r="W31" s="327" t="e">
        <f t="shared" ca="1" si="1"/>
        <v>#NAME?</v>
      </c>
      <c r="X31" s="327" t="e">
        <f t="shared" ca="1" si="2"/>
        <v>#NAME?</v>
      </c>
    </row>
    <row r="32" spans="1:24">
      <c r="A32" s="2">
        <v>25</v>
      </c>
      <c r="B32" s="617">
        <v>-160478</v>
      </c>
      <c r="C32" s="617">
        <v>-103593</v>
      </c>
      <c r="D32" s="617">
        <v>-114388</v>
      </c>
      <c r="F32" s="330" t="e">
        <f ca="1">_xll.RiskData('Risk Summary'!$H$32,$A32)</f>
        <v>#NAME?</v>
      </c>
      <c r="G32" s="330" t="e">
        <f ca="1">_xll.RiskData('Risk Summary'!$K$32,$A32)</f>
        <v>#NAME?</v>
      </c>
      <c r="H32" s="330" t="e">
        <f ca="1">_xll.RiskData('Risk Summary'!$N$32,$A32)</f>
        <v>#NAME?</v>
      </c>
      <c r="J32" s="330" t="e">
        <f ca="1">_xll.RiskData('Risk Summary'!$H$35,$A32)</f>
        <v>#NAME?</v>
      </c>
      <c r="K32" s="330" t="e">
        <f ca="1">_xll.RiskData('Risk Summary'!$K$35,$A32)</f>
        <v>#NAME?</v>
      </c>
      <c r="L32" s="330" t="e">
        <f ca="1">_xll.RiskData('Risk Summary'!$N$35,$A32)</f>
        <v>#NAME?</v>
      </c>
      <c r="N32" s="330" t="e">
        <f ca="1">_xll.RiskData('Risk Summary'!$H$36,$A32)</f>
        <v>#NAME?</v>
      </c>
      <c r="O32" s="330" t="e">
        <f ca="1">_xll.RiskData('Risk Summary'!$K$36,$A32)</f>
        <v>#NAME?</v>
      </c>
      <c r="P32" s="330" t="e">
        <f ca="1">_xll.RiskData('Risk Summary'!$N$36,$A32)</f>
        <v>#NAME?</v>
      </c>
      <c r="R32" s="330" t="e">
        <f ca="1">_xll.RiskData('TS CF'!$H$24,$A32)-F32</f>
        <v>#NAME?</v>
      </c>
      <c r="S32" s="330" t="e">
        <f ca="1">_xll.RiskData('TS CF'!$K$24,$A32)-G32</f>
        <v>#NAME?</v>
      </c>
      <c r="T32" s="330" t="e">
        <f ca="1">_xll.RiskData('TS CF'!$N$24,$A32)-H32</f>
        <v>#NAME?</v>
      </c>
      <c r="V32" s="327" t="e">
        <f t="shared" ca="1" si="0"/>
        <v>#NAME?</v>
      </c>
      <c r="W32" s="327" t="e">
        <f t="shared" ca="1" si="1"/>
        <v>#NAME?</v>
      </c>
      <c r="X32" s="327" t="e">
        <f t="shared" ca="1" si="2"/>
        <v>#NAME?</v>
      </c>
    </row>
    <row r="33" spans="1:24">
      <c r="A33" s="2">
        <v>26</v>
      </c>
      <c r="B33" s="617">
        <v>-160478</v>
      </c>
      <c r="C33" s="617">
        <v>-103593</v>
      </c>
      <c r="D33" s="617">
        <v>-114388</v>
      </c>
      <c r="F33" s="330" t="e">
        <f ca="1">_xll.RiskData('Risk Summary'!$H$32,$A33)</f>
        <v>#NAME?</v>
      </c>
      <c r="G33" s="330" t="e">
        <f ca="1">_xll.RiskData('Risk Summary'!$K$32,$A33)</f>
        <v>#NAME?</v>
      </c>
      <c r="H33" s="330" t="e">
        <f ca="1">_xll.RiskData('Risk Summary'!$N$32,$A33)</f>
        <v>#NAME?</v>
      </c>
      <c r="J33" s="330" t="e">
        <f ca="1">_xll.RiskData('Risk Summary'!$H$35,$A33)</f>
        <v>#NAME?</v>
      </c>
      <c r="K33" s="330" t="e">
        <f ca="1">_xll.RiskData('Risk Summary'!$K$35,$A33)</f>
        <v>#NAME?</v>
      </c>
      <c r="L33" s="330" t="e">
        <f ca="1">_xll.RiskData('Risk Summary'!$N$35,$A33)</f>
        <v>#NAME?</v>
      </c>
      <c r="N33" s="330" t="e">
        <f ca="1">_xll.RiskData('Risk Summary'!$H$36,$A33)</f>
        <v>#NAME?</v>
      </c>
      <c r="O33" s="330" t="e">
        <f ca="1">_xll.RiskData('Risk Summary'!$K$36,$A33)</f>
        <v>#NAME?</v>
      </c>
      <c r="P33" s="330" t="e">
        <f ca="1">_xll.RiskData('Risk Summary'!$N$36,$A33)</f>
        <v>#NAME?</v>
      </c>
      <c r="R33" s="330" t="e">
        <f ca="1">_xll.RiskData('TS CF'!$H$24,$A33)-F33</f>
        <v>#NAME?</v>
      </c>
      <c r="S33" s="330" t="e">
        <f ca="1">_xll.RiskData('TS CF'!$K$24,$A33)-G33</f>
        <v>#NAME?</v>
      </c>
      <c r="T33" s="330" t="e">
        <f ca="1">_xll.RiskData('TS CF'!$N$24,$A33)-H33</f>
        <v>#NAME?</v>
      </c>
      <c r="V33" s="327" t="e">
        <f t="shared" ca="1" si="0"/>
        <v>#NAME?</v>
      </c>
      <c r="W33" s="327" t="e">
        <f t="shared" ca="1" si="1"/>
        <v>#NAME?</v>
      </c>
      <c r="X33" s="327" t="e">
        <f t="shared" ca="1" si="2"/>
        <v>#NAME?</v>
      </c>
    </row>
    <row r="34" spans="1:24">
      <c r="A34" s="2">
        <v>27</v>
      </c>
      <c r="B34" s="617">
        <v>-160478</v>
      </c>
      <c r="C34" s="617">
        <v>-103593</v>
      </c>
      <c r="D34" s="617">
        <v>-114388</v>
      </c>
      <c r="F34" s="330" t="e">
        <f ca="1">_xll.RiskData('Risk Summary'!$H$32,$A34)</f>
        <v>#NAME?</v>
      </c>
      <c r="G34" s="330" t="e">
        <f ca="1">_xll.RiskData('Risk Summary'!$K$32,$A34)</f>
        <v>#NAME?</v>
      </c>
      <c r="H34" s="330" t="e">
        <f ca="1">_xll.RiskData('Risk Summary'!$N$32,$A34)</f>
        <v>#NAME?</v>
      </c>
      <c r="J34" s="330" t="e">
        <f ca="1">_xll.RiskData('Risk Summary'!$H$35,$A34)</f>
        <v>#NAME?</v>
      </c>
      <c r="K34" s="330" t="e">
        <f ca="1">_xll.RiskData('Risk Summary'!$K$35,$A34)</f>
        <v>#NAME?</v>
      </c>
      <c r="L34" s="330" t="e">
        <f ca="1">_xll.RiskData('Risk Summary'!$N$35,$A34)</f>
        <v>#NAME?</v>
      </c>
      <c r="N34" s="330" t="e">
        <f ca="1">_xll.RiskData('Risk Summary'!$H$36,$A34)</f>
        <v>#NAME?</v>
      </c>
      <c r="O34" s="330" t="e">
        <f ca="1">_xll.RiskData('Risk Summary'!$K$36,$A34)</f>
        <v>#NAME?</v>
      </c>
      <c r="P34" s="330" t="e">
        <f ca="1">_xll.RiskData('Risk Summary'!$N$36,$A34)</f>
        <v>#NAME?</v>
      </c>
      <c r="R34" s="330" t="e">
        <f ca="1">_xll.RiskData('TS CF'!$H$24,$A34)-F34</f>
        <v>#NAME?</v>
      </c>
      <c r="S34" s="330" t="e">
        <f ca="1">_xll.RiskData('TS CF'!$K$24,$A34)-G34</f>
        <v>#NAME?</v>
      </c>
      <c r="T34" s="330" t="e">
        <f ca="1">_xll.RiskData('TS CF'!$N$24,$A34)-H34</f>
        <v>#NAME?</v>
      </c>
      <c r="V34" s="327" t="e">
        <f t="shared" ca="1" si="0"/>
        <v>#NAME?</v>
      </c>
      <c r="W34" s="327" t="e">
        <f t="shared" ca="1" si="1"/>
        <v>#NAME?</v>
      </c>
      <c r="X34" s="327" t="e">
        <f t="shared" ca="1" si="2"/>
        <v>#NAME?</v>
      </c>
    </row>
    <row r="35" spans="1:24">
      <c r="A35" s="2">
        <v>28</v>
      </c>
      <c r="B35" s="617">
        <v>-160478</v>
      </c>
      <c r="C35" s="617">
        <v>-103593</v>
      </c>
      <c r="D35" s="617">
        <v>-114388</v>
      </c>
      <c r="F35" s="330" t="e">
        <f ca="1">_xll.RiskData('Risk Summary'!$H$32,$A35)</f>
        <v>#NAME?</v>
      </c>
      <c r="G35" s="330" t="e">
        <f ca="1">_xll.RiskData('Risk Summary'!$K$32,$A35)</f>
        <v>#NAME?</v>
      </c>
      <c r="H35" s="330" t="e">
        <f ca="1">_xll.RiskData('Risk Summary'!$N$32,$A35)</f>
        <v>#NAME?</v>
      </c>
      <c r="J35" s="330" t="e">
        <f ca="1">_xll.RiskData('Risk Summary'!$H$35,$A35)</f>
        <v>#NAME?</v>
      </c>
      <c r="K35" s="330" t="e">
        <f ca="1">_xll.RiskData('Risk Summary'!$K$35,$A35)</f>
        <v>#NAME?</v>
      </c>
      <c r="L35" s="330" t="e">
        <f ca="1">_xll.RiskData('Risk Summary'!$N$35,$A35)</f>
        <v>#NAME?</v>
      </c>
      <c r="N35" s="330" t="e">
        <f ca="1">_xll.RiskData('Risk Summary'!$H$36,$A35)</f>
        <v>#NAME?</v>
      </c>
      <c r="O35" s="330" t="e">
        <f ca="1">_xll.RiskData('Risk Summary'!$K$36,$A35)</f>
        <v>#NAME?</v>
      </c>
      <c r="P35" s="330" t="e">
        <f ca="1">_xll.RiskData('Risk Summary'!$N$36,$A35)</f>
        <v>#NAME?</v>
      </c>
      <c r="R35" s="330" t="e">
        <f ca="1">_xll.RiskData('TS CF'!$H$24,$A35)-F35</f>
        <v>#NAME?</v>
      </c>
      <c r="S35" s="330" t="e">
        <f ca="1">_xll.RiskData('TS CF'!$K$24,$A35)-G35</f>
        <v>#NAME?</v>
      </c>
      <c r="T35" s="330" t="e">
        <f ca="1">_xll.RiskData('TS CF'!$N$24,$A35)-H35</f>
        <v>#NAME?</v>
      </c>
      <c r="V35" s="327" t="e">
        <f t="shared" ca="1" si="0"/>
        <v>#NAME?</v>
      </c>
      <c r="W35" s="327" t="e">
        <f t="shared" ca="1" si="1"/>
        <v>#NAME?</v>
      </c>
      <c r="X35" s="327" t="e">
        <f t="shared" ca="1" si="2"/>
        <v>#NAME?</v>
      </c>
    </row>
    <row r="36" spans="1:24">
      <c r="A36" s="2">
        <v>29</v>
      </c>
      <c r="B36" s="617">
        <v>-160478</v>
      </c>
      <c r="C36" s="617">
        <v>-103593</v>
      </c>
      <c r="D36" s="617">
        <v>-114388</v>
      </c>
      <c r="F36" s="330" t="e">
        <f ca="1">_xll.RiskData('Risk Summary'!$H$32,$A36)</f>
        <v>#NAME?</v>
      </c>
      <c r="G36" s="330" t="e">
        <f ca="1">_xll.RiskData('Risk Summary'!$K$32,$A36)</f>
        <v>#NAME?</v>
      </c>
      <c r="H36" s="330" t="e">
        <f ca="1">_xll.RiskData('Risk Summary'!$N$32,$A36)</f>
        <v>#NAME?</v>
      </c>
      <c r="J36" s="330" t="e">
        <f ca="1">_xll.RiskData('Risk Summary'!$H$35,$A36)</f>
        <v>#NAME?</v>
      </c>
      <c r="K36" s="330" t="e">
        <f ca="1">_xll.RiskData('Risk Summary'!$K$35,$A36)</f>
        <v>#NAME?</v>
      </c>
      <c r="L36" s="330" t="e">
        <f ca="1">_xll.RiskData('Risk Summary'!$N$35,$A36)</f>
        <v>#NAME?</v>
      </c>
      <c r="N36" s="330" t="e">
        <f ca="1">_xll.RiskData('Risk Summary'!$H$36,$A36)</f>
        <v>#NAME?</v>
      </c>
      <c r="O36" s="330" t="e">
        <f ca="1">_xll.RiskData('Risk Summary'!$K$36,$A36)</f>
        <v>#NAME?</v>
      </c>
      <c r="P36" s="330" t="e">
        <f ca="1">_xll.RiskData('Risk Summary'!$N$36,$A36)</f>
        <v>#NAME?</v>
      </c>
      <c r="R36" s="330" t="e">
        <f ca="1">_xll.RiskData('TS CF'!$H$24,$A36)-F36</f>
        <v>#NAME?</v>
      </c>
      <c r="S36" s="330" t="e">
        <f ca="1">_xll.RiskData('TS CF'!$K$24,$A36)-G36</f>
        <v>#NAME?</v>
      </c>
      <c r="T36" s="330" t="e">
        <f ca="1">_xll.RiskData('TS CF'!$N$24,$A36)-H36</f>
        <v>#NAME?</v>
      </c>
      <c r="V36" s="327" t="e">
        <f t="shared" ca="1" si="0"/>
        <v>#NAME?</v>
      </c>
      <c r="W36" s="327" t="e">
        <f t="shared" ca="1" si="1"/>
        <v>#NAME?</v>
      </c>
      <c r="X36" s="327" t="e">
        <f t="shared" ca="1" si="2"/>
        <v>#NAME?</v>
      </c>
    </row>
    <row r="37" spans="1:24">
      <c r="A37" s="2">
        <v>30</v>
      </c>
      <c r="B37" s="617">
        <v>-160478</v>
      </c>
      <c r="C37" s="617">
        <v>-103593</v>
      </c>
      <c r="D37" s="617">
        <v>-114388</v>
      </c>
      <c r="F37" s="330" t="e">
        <f ca="1">_xll.RiskData('Risk Summary'!$H$32,$A37)</f>
        <v>#NAME?</v>
      </c>
      <c r="G37" s="330" t="e">
        <f ca="1">_xll.RiskData('Risk Summary'!$K$32,$A37)</f>
        <v>#NAME?</v>
      </c>
      <c r="H37" s="330" t="e">
        <f ca="1">_xll.RiskData('Risk Summary'!$N$32,$A37)</f>
        <v>#NAME?</v>
      </c>
      <c r="J37" s="330" t="e">
        <f ca="1">_xll.RiskData('Risk Summary'!$H$35,$A37)</f>
        <v>#NAME?</v>
      </c>
      <c r="K37" s="330" t="e">
        <f ca="1">_xll.RiskData('Risk Summary'!$K$35,$A37)</f>
        <v>#NAME?</v>
      </c>
      <c r="L37" s="330" t="e">
        <f ca="1">_xll.RiskData('Risk Summary'!$N$35,$A37)</f>
        <v>#NAME?</v>
      </c>
      <c r="N37" s="330" t="e">
        <f ca="1">_xll.RiskData('Risk Summary'!$H$36,$A37)</f>
        <v>#NAME?</v>
      </c>
      <c r="O37" s="330" t="e">
        <f ca="1">_xll.RiskData('Risk Summary'!$K$36,$A37)</f>
        <v>#NAME?</v>
      </c>
      <c r="P37" s="330" t="e">
        <f ca="1">_xll.RiskData('Risk Summary'!$N$36,$A37)</f>
        <v>#NAME?</v>
      </c>
      <c r="R37" s="330" t="e">
        <f ca="1">_xll.RiskData('TS CF'!$H$24,$A37)-F37</f>
        <v>#NAME?</v>
      </c>
      <c r="S37" s="330" t="e">
        <f ca="1">_xll.RiskData('TS CF'!$K$24,$A37)-G37</f>
        <v>#NAME?</v>
      </c>
      <c r="T37" s="330" t="e">
        <f ca="1">_xll.RiskData('TS CF'!$N$24,$A37)-H37</f>
        <v>#NAME?</v>
      </c>
      <c r="V37" s="327" t="e">
        <f t="shared" ca="1" si="0"/>
        <v>#NAME?</v>
      </c>
      <c r="W37" s="327" t="e">
        <f t="shared" ca="1" si="1"/>
        <v>#NAME?</v>
      </c>
      <c r="X37" s="327" t="e">
        <f t="shared" ca="1" si="2"/>
        <v>#NAME?</v>
      </c>
    </row>
    <row r="38" spans="1:24">
      <c r="A38" s="2">
        <v>31</v>
      </c>
      <c r="B38" s="617">
        <v>-160478</v>
      </c>
      <c r="C38" s="617">
        <v>-103593</v>
      </c>
      <c r="D38" s="617">
        <v>-114388</v>
      </c>
      <c r="F38" s="330" t="e">
        <f ca="1">_xll.RiskData('Risk Summary'!$H$32,$A38)</f>
        <v>#NAME?</v>
      </c>
      <c r="G38" s="330" t="e">
        <f ca="1">_xll.RiskData('Risk Summary'!$K$32,$A38)</f>
        <v>#NAME?</v>
      </c>
      <c r="H38" s="330" t="e">
        <f ca="1">_xll.RiskData('Risk Summary'!$N$32,$A38)</f>
        <v>#NAME?</v>
      </c>
      <c r="J38" s="330" t="e">
        <f ca="1">_xll.RiskData('Risk Summary'!$H$35,$A38)</f>
        <v>#NAME?</v>
      </c>
      <c r="K38" s="330" t="e">
        <f ca="1">_xll.RiskData('Risk Summary'!$K$35,$A38)</f>
        <v>#NAME?</v>
      </c>
      <c r="L38" s="330" t="e">
        <f ca="1">_xll.RiskData('Risk Summary'!$N$35,$A38)</f>
        <v>#NAME?</v>
      </c>
      <c r="N38" s="330" t="e">
        <f ca="1">_xll.RiskData('Risk Summary'!$H$36,$A38)</f>
        <v>#NAME?</v>
      </c>
      <c r="O38" s="330" t="e">
        <f ca="1">_xll.RiskData('Risk Summary'!$K$36,$A38)</f>
        <v>#NAME?</v>
      </c>
      <c r="P38" s="330" t="e">
        <f ca="1">_xll.RiskData('Risk Summary'!$N$36,$A38)</f>
        <v>#NAME?</v>
      </c>
      <c r="R38" s="330" t="e">
        <f ca="1">_xll.RiskData('TS CF'!$H$24,$A38)-F38</f>
        <v>#NAME?</v>
      </c>
      <c r="S38" s="330" t="e">
        <f ca="1">_xll.RiskData('TS CF'!$K$24,$A38)-G38</f>
        <v>#NAME?</v>
      </c>
      <c r="T38" s="330" t="e">
        <f ca="1">_xll.RiskData('TS CF'!$N$24,$A38)-H38</f>
        <v>#NAME?</v>
      </c>
      <c r="V38" s="327" t="e">
        <f t="shared" ca="1" si="0"/>
        <v>#NAME?</v>
      </c>
      <c r="W38" s="327" t="e">
        <f t="shared" ca="1" si="1"/>
        <v>#NAME?</v>
      </c>
      <c r="X38" s="327" t="e">
        <f t="shared" ca="1" si="2"/>
        <v>#NAME?</v>
      </c>
    </row>
    <row r="39" spans="1:24">
      <c r="A39" s="2">
        <v>32</v>
      </c>
      <c r="B39" s="617">
        <v>-160478</v>
      </c>
      <c r="C39" s="617">
        <v>-103593</v>
      </c>
      <c r="D39" s="617">
        <v>-114388</v>
      </c>
      <c r="F39" s="330" t="e">
        <f ca="1">_xll.RiskData('Risk Summary'!$H$32,$A39)</f>
        <v>#NAME?</v>
      </c>
      <c r="G39" s="330" t="e">
        <f ca="1">_xll.RiskData('Risk Summary'!$K$32,$A39)</f>
        <v>#NAME?</v>
      </c>
      <c r="H39" s="330" t="e">
        <f ca="1">_xll.RiskData('Risk Summary'!$N$32,$A39)</f>
        <v>#NAME?</v>
      </c>
      <c r="J39" s="330" t="e">
        <f ca="1">_xll.RiskData('Risk Summary'!$H$35,$A39)</f>
        <v>#NAME?</v>
      </c>
      <c r="K39" s="330" t="e">
        <f ca="1">_xll.RiskData('Risk Summary'!$K$35,$A39)</f>
        <v>#NAME?</v>
      </c>
      <c r="L39" s="330" t="e">
        <f ca="1">_xll.RiskData('Risk Summary'!$N$35,$A39)</f>
        <v>#NAME?</v>
      </c>
      <c r="N39" s="330" t="e">
        <f ca="1">_xll.RiskData('Risk Summary'!$H$36,$A39)</f>
        <v>#NAME?</v>
      </c>
      <c r="O39" s="330" t="e">
        <f ca="1">_xll.RiskData('Risk Summary'!$K$36,$A39)</f>
        <v>#NAME?</v>
      </c>
      <c r="P39" s="330" t="e">
        <f ca="1">_xll.RiskData('Risk Summary'!$N$36,$A39)</f>
        <v>#NAME?</v>
      </c>
      <c r="R39" s="330" t="e">
        <f ca="1">_xll.RiskData('TS CF'!$H$24,$A39)-F39</f>
        <v>#NAME?</v>
      </c>
      <c r="S39" s="330" t="e">
        <f ca="1">_xll.RiskData('TS CF'!$K$24,$A39)-G39</f>
        <v>#NAME?</v>
      </c>
      <c r="T39" s="330" t="e">
        <f ca="1">_xll.RiskData('TS CF'!$N$24,$A39)-H39</f>
        <v>#NAME?</v>
      </c>
      <c r="V39" s="327" t="e">
        <f t="shared" ca="1" si="0"/>
        <v>#NAME?</v>
      </c>
      <c r="W39" s="327" t="e">
        <f t="shared" ca="1" si="1"/>
        <v>#NAME?</v>
      </c>
      <c r="X39" s="327" t="e">
        <f t="shared" ca="1" si="2"/>
        <v>#NAME?</v>
      </c>
    </row>
    <row r="40" spans="1:24">
      <c r="A40" s="2">
        <v>33</v>
      </c>
      <c r="B40" s="617">
        <v>-160478</v>
      </c>
      <c r="C40" s="617">
        <v>-103593</v>
      </c>
      <c r="D40" s="617">
        <v>-114388</v>
      </c>
      <c r="F40" s="330" t="e">
        <f ca="1">_xll.RiskData('Risk Summary'!$H$32,$A40)</f>
        <v>#NAME?</v>
      </c>
      <c r="G40" s="330" t="e">
        <f ca="1">_xll.RiskData('Risk Summary'!$K$32,$A40)</f>
        <v>#NAME?</v>
      </c>
      <c r="H40" s="330" t="e">
        <f ca="1">_xll.RiskData('Risk Summary'!$N$32,$A40)</f>
        <v>#NAME?</v>
      </c>
      <c r="J40" s="330" t="e">
        <f ca="1">_xll.RiskData('Risk Summary'!$H$35,$A40)</f>
        <v>#NAME?</v>
      </c>
      <c r="K40" s="330" t="e">
        <f ca="1">_xll.RiskData('Risk Summary'!$K$35,$A40)</f>
        <v>#NAME?</v>
      </c>
      <c r="L40" s="330" t="e">
        <f ca="1">_xll.RiskData('Risk Summary'!$N$35,$A40)</f>
        <v>#NAME?</v>
      </c>
      <c r="N40" s="330" t="e">
        <f ca="1">_xll.RiskData('Risk Summary'!$H$36,$A40)</f>
        <v>#NAME?</v>
      </c>
      <c r="O40" s="330" t="e">
        <f ca="1">_xll.RiskData('Risk Summary'!$K$36,$A40)</f>
        <v>#NAME?</v>
      </c>
      <c r="P40" s="330" t="e">
        <f ca="1">_xll.RiskData('Risk Summary'!$N$36,$A40)</f>
        <v>#NAME?</v>
      </c>
      <c r="R40" s="330" t="e">
        <f ca="1">_xll.RiskData('TS CF'!$H$24,$A40)-F40</f>
        <v>#NAME?</v>
      </c>
      <c r="S40" s="330" t="e">
        <f ca="1">_xll.RiskData('TS CF'!$K$24,$A40)-G40</f>
        <v>#NAME?</v>
      </c>
      <c r="T40" s="330" t="e">
        <f ca="1">_xll.RiskData('TS CF'!$N$24,$A40)-H40</f>
        <v>#NAME?</v>
      </c>
      <c r="V40" s="327" t="e">
        <f t="shared" ca="1" si="0"/>
        <v>#NAME?</v>
      </c>
      <c r="W40" s="327" t="e">
        <f t="shared" ca="1" si="1"/>
        <v>#NAME?</v>
      </c>
      <c r="X40" s="327" t="e">
        <f t="shared" ca="1" si="2"/>
        <v>#NAME?</v>
      </c>
    </row>
    <row r="41" spans="1:24">
      <c r="A41" s="2">
        <v>34</v>
      </c>
      <c r="B41" s="617">
        <v>-160478</v>
      </c>
      <c r="C41" s="617">
        <v>-103593</v>
      </c>
      <c r="D41" s="617">
        <v>-114388</v>
      </c>
      <c r="F41" s="330" t="e">
        <f ca="1">_xll.RiskData('Risk Summary'!$H$32,$A41)</f>
        <v>#NAME?</v>
      </c>
      <c r="G41" s="330" t="e">
        <f ca="1">_xll.RiskData('Risk Summary'!$K$32,$A41)</f>
        <v>#NAME?</v>
      </c>
      <c r="H41" s="330" t="e">
        <f ca="1">_xll.RiskData('Risk Summary'!$N$32,$A41)</f>
        <v>#NAME?</v>
      </c>
      <c r="J41" s="330" t="e">
        <f ca="1">_xll.RiskData('Risk Summary'!$H$35,$A41)</f>
        <v>#NAME?</v>
      </c>
      <c r="K41" s="330" t="e">
        <f ca="1">_xll.RiskData('Risk Summary'!$K$35,$A41)</f>
        <v>#NAME?</v>
      </c>
      <c r="L41" s="330" t="e">
        <f ca="1">_xll.RiskData('Risk Summary'!$N$35,$A41)</f>
        <v>#NAME?</v>
      </c>
      <c r="N41" s="330" t="e">
        <f ca="1">_xll.RiskData('Risk Summary'!$H$36,$A41)</f>
        <v>#NAME?</v>
      </c>
      <c r="O41" s="330" t="e">
        <f ca="1">_xll.RiskData('Risk Summary'!$K$36,$A41)</f>
        <v>#NAME?</v>
      </c>
      <c r="P41" s="330" t="e">
        <f ca="1">_xll.RiskData('Risk Summary'!$N$36,$A41)</f>
        <v>#NAME?</v>
      </c>
      <c r="R41" s="330" t="e">
        <f ca="1">_xll.RiskData('TS CF'!$H$24,$A41)-F41</f>
        <v>#NAME?</v>
      </c>
      <c r="S41" s="330" t="e">
        <f ca="1">_xll.RiskData('TS CF'!$K$24,$A41)-G41</f>
        <v>#NAME?</v>
      </c>
      <c r="T41" s="330" t="e">
        <f ca="1">_xll.RiskData('TS CF'!$N$24,$A41)-H41</f>
        <v>#NAME?</v>
      </c>
      <c r="V41" s="327" t="e">
        <f t="shared" ca="1" si="0"/>
        <v>#NAME?</v>
      </c>
      <c r="W41" s="327" t="e">
        <f t="shared" ca="1" si="1"/>
        <v>#NAME?</v>
      </c>
      <c r="X41" s="327" t="e">
        <f t="shared" ca="1" si="2"/>
        <v>#NAME?</v>
      </c>
    </row>
    <row r="42" spans="1:24">
      <c r="A42" s="2">
        <v>35</v>
      </c>
      <c r="B42" s="617">
        <v>-160478</v>
      </c>
      <c r="C42" s="617">
        <v>-103593</v>
      </c>
      <c r="D42" s="617">
        <v>-114388</v>
      </c>
      <c r="F42" s="330" t="e">
        <f ca="1">_xll.RiskData('Risk Summary'!$H$32,$A42)</f>
        <v>#NAME?</v>
      </c>
      <c r="G42" s="330" t="e">
        <f ca="1">_xll.RiskData('Risk Summary'!$K$32,$A42)</f>
        <v>#NAME?</v>
      </c>
      <c r="H42" s="330" t="e">
        <f ca="1">_xll.RiskData('Risk Summary'!$N$32,$A42)</f>
        <v>#NAME?</v>
      </c>
      <c r="J42" s="330" t="e">
        <f ca="1">_xll.RiskData('Risk Summary'!$H$35,$A42)</f>
        <v>#NAME?</v>
      </c>
      <c r="K42" s="330" t="e">
        <f ca="1">_xll.RiskData('Risk Summary'!$K$35,$A42)</f>
        <v>#NAME?</v>
      </c>
      <c r="L42" s="330" t="e">
        <f ca="1">_xll.RiskData('Risk Summary'!$N$35,$A42)</f>
        <v>#NAME?</v>
      </c>
      <c r="N42" s="330" t="e">
        <f ca="1">_xll.RiskData('Risk Summary'!$H$36,$A42)</f>
        <v>#NAME?</v>
      </c>
      <c r="O42" s="330" t="e">
        <f ca="1">_xll.RiskData('Risk Summary'!$K$36,$A42)</f>
        <v>#NAME?</v>
      </c>
      <c r="P42" s="330" t="e">
        <f ca="1">_xll.RiskData('Risk Summary'!$N$36,$A42)</f>
        <v>#NAME?</v>
      </c>
      <c r="R42" s="330" t="e">
        <f ca="1">_xll.RiskData('TS CF'!$H$24,$A42)-F42</f>
        <v>#NAME?</v>
      </c>
      <c r="S42" s="330" t="e">
        <f ca="1">_xll.RiskData('TS CF'!$K$24,$A42)-G42</f>
        <v>#NAME?</v>
      </c>
      <c r="T42" s="330" t="e">
        <f ca="1">_xll.RiskData('TS CF'!$N$24,$A42)-H42</f>
        <v>#NAME?</v>
      </c>
      <c r="V42" s="327" t="e">
        <f t="shared" ca="1" si="0"/>
        <v>#NAME?</v>
      </c>
      <c r="W42" s="327" t="e">
        <f t="shared" ca="1" si="1"/>
        <v>#NAME?</v>
      </c>
      <c r="X42" s="327" t="e">
        <f t="shared" ca="1" si="2"/>
        <v>#NAME?</v>
      </c>
    </row>
    <row r="43" spans="1:24">
      <c r="A43" s="2">
        <v>36</v>
      </c>
      <c r="B43" s="617">
        <v>-160478</v>
      </c>
      <c r="C43" s="617">
        <v>-103593</v>
      </c>
      <c r="D43" s="617">
        <v>-114388</v>
      </c>
      <c r="F43" s="330" t="e">
        <f ca="1">_xll.RiskData('Risk Summary'!$H$32,$A43)</f>
        <v>#NAME?</v>
      </c>
      <c r="G43" s="330" t="e">
        <f ca="1">_xll.RiskData('Risk Summary'!$K$32,$A43)</f>
        <v>#NAME?</v>
      </c>
      <c r="H43" s="330" t="e">
        <f ca="1">_xll.RiskData('Risk Summary'!$N$32,$A43)</f>
        <v>#NAME?</v>
      </c>
      <c r="J43" s="330" t="e">
        <f ca="1">_xll.RiskData('Risk Summary'!$H$35,$A43)</f>
        <v>#NAME?</v>
      </c>
      <c r="K43" s="330" t="e">
        <f ca="1">_xll.RiskData('Risk Summary'!$K$35,$A43)</f>
        <v>#NAME?</v>
      </c>
      <c r="L43" s="330" t="e">
        <f ca="1">_xll.RiskData('Risk Summary'!$N$35,$A43)</f>
        <v>#NAME?</v>
      </c>
      <c r="N43" s="330" t="e">
        <f ca="1">_xll.RiskData('Risk Summary'!$H$36,$A43)</f>
        <v>#NAME?</v>
      </c>
      <c r="O43" s="330" t="e">
        <f ca="1">_xll.RiskData('Risk Summary'!$K$36,$A43)</f>
        <v>#NAME?</v>
      </c>
      <c r="P43" s="330" t="e">
        <f ca="1">_xll.RiskData('Risk Summary'!$N$36,$A43)</f>
        <v>#NAME?</v>
      </c>
      <c r="R43" s="330" t="e">
        <f ca="1">_xll.RiskData('TS CF'!$H$24,$A43)-F43</f>
        <v>#NAME?</v>
      </c>
      <c r="S43" s="330" t="e">
        <f ca="1">_xll.RiskData('TS CF'!$K$24,$A43)-G43</f>
        <v>#NAME?</v>
      </c>
      <c r="T43" s="330" t="e">
        <f ca="1">_xll.RiskData('TS CF'!$N$24,$A43)-H43</f>
        <v>#NAME?</v>
      </c>
      <c r="V43" s="327" t="e">
        <f t="shared" ca="1" si="0"/>
        <v>#NAME?</v>
      </c>
      <c r="W43" s="327" t="e">
        <f t="shared" ca="1" si="1"/>
        <v>#NAME?</v>
      </c>
      <c r="X43" s="327" t="e">
        <f t="shared" ca="1" si="2"/>
        <v>#NAME?</v>
      </c>
    </row>
    <row r="44" spans="1:24">
      <c r="A44" s="2">
        <v>37</v>
      </c>
      <c r="B44" s="617">
        <v>-160478</v>
      </c>
      <c r="C44" s="617">
        <v>-103593</v>
      </c>
      <c r="D44" s="617">
        <v>-114388</v>
      </c>
      <c r="F44" s="330" t="e">
        <f ca="1">_xll.RiskData('Risk Summary'!$H$32,$A44)</f>
        <v>#NAME?</v>
      </c>
      <c r="G44" s="330" t="e">
        <f ca="1">_xll.RiskData('Risk Summary'!$K$32,$A44)</f>
        <v>#NAME?</v>
      </c>
      <c r="H44" s="330" t="e">
        <f ca="1">_xll.RiskData('Risk Summary'!$N$32,$A44)</f>
        <v>#NAME?</v>
      </c>
      <c r="J44" s="330" t="e">
        <f ca="1">_xll.RiskData('Risk Summary'!$H$35,$A44)</f>
        <v>#NAME?</v>
      </c>
      <c r="K44" s="330" t="e">
        <f ca="1">_xll.RiskData('Risk Summary'!$K$35,$A44)</f>
        <v>#NAME?</v>
      </c>
      <c r="L44" s="330" t="e">
        <f ca="1">_xll.RiskData('Risk Summary'!$N$35,$A44)</f>
        <v>#NAME?</v>
      </c>
      <c r="N44" s="330" t="e">
        <f ca="1">_xll.RiskData('Risk Summary'!$H$36,$A44)</f>
        <v>#NAME?</v>
      </c>
      <c r="O44" s="330" t="e">
        <f ca="1">_xll.RiskData('Risk Summary'!$K$36,$A44)</f>
        <v>#NAME?</v>
      </c>
      <c r="P44" s="330" t="e">
        <f ca="1">_xll.RiskData('Risk Summary'!$N$36,$A44)</f>
        <v>#NAME?</v>
      </c>
      <c r="R44" s="330" t="e">
        <f ca="1">_xll.RiskData('TS CF'!$H$24,$A44)-F44</f>
        <v>#NAME?</v>
      </c>
      <c r="S44" s="330" t="e">
        <f ca="1">_xll.RiskData('TS CF'!$K$24,$A44)-G44</f>
        <v>#NAME?</v>
      </c>
      <c r="T44" s="330" t="e">
        <f ca="1">_xll.RiskData('TS CF'!$N$24,$A44)-H44</f>
        <v>#NAME?</v>
      </c>
      <c r="V44" s="327" t="e">
        <f t="shared" ca="1" si="0"/>
        <v>#NAME?</v>
      </c>
      <c r="W44" s="327" t="e">
        <f t="shared" ca="1" si="1"/>
        <v>#NAME?</v>
      </c>
      <c r="X44" s="327" t="e">
        <f t="shared" ca="1" si="2"/>
        <v>#NAME?</v>
      </c>
    </row>
    <row r="45" spans="1:24">
      <c r="A45" s="2">
        <v>38</v>
      </c>
      <c r="B45" s="617">
        <v>-160478</v>
      </c>
      <c r="C45" s="617">
        <v>-103593</v>
      </c>
      <c r="D45" s="617">
        <v>-114388</v>
      </c>
      <c r="F45" s="330" t="e">
        <f ca="1">_xll.RiskData('Risk Summary'!$H$32,$A45)</f>
        <v>#NAME?</v>
      </c>
      <c r="G45" s="330" t="e">
        <f ca="1">_xll.RiskData('Risk Summary'!$K$32,$A45)</f>
        <v>#NAME?</v>
      </c>
      <c r="H45" s="330" t="e">
        <f ca="1">_xll.RiskData('Risk Summary'!$N$32,$A45)</f>
        <v>#NAME?</v>
      </c>
      <c r="J45" s="330" t="e">
        <f ca="1">_xll.RiskData('Risk Summary'!$H$35,$A45)</f>
        <v>#NAME?</v>
      </c>
      <c r="K45" s="330" t="e">
        <f ca="1">_xll.RiskData('Risk Summary'!$K$35,$A45)</f>
        <v>#NAME?</v>
      </c>
      <c r="L45" s="330" t="e">
        <f ca="1">_xll.RiskData('Risk Summary'!$N$35,$A45)</f>
        <v>#NAME?</v>
      </c>
      <c r="N45" s="330" t="e">
        <f ca="1">_xll.RiskData('Risk Summary'!$H$36,$A45)</f>
        <v>#NAME?</v>
      </c>
      <c r="O45" s="330" t="e">
        <f ca="1">_xll.RiskData('Risk Summary'!$K$36,$A45)</f>
        <v>#NAME?</v>
      </c>
      <c r="P45" s="330" t="e">
        <f ca="1">_xll.RiskData('Risk Summary'!$N$36,$A45)</f>
        <v>#NAME?</v>
      </c>
      <c r="R45" s="330" t="e">
        <f ca="1">_xll.RiskData('TS CF'!$H$24,$A45)-F45</f>
        <v>#NAME?</v>
      </c>
      <c r="S45" s="330" t="e">
        <f ca="1">_xll.RiskData('TS CF'!$K$24,$A45)-G45</f>
        <v>#NAME?</v>
      </c>
      <c r="T45" s="330" t="e">
        <f ca="1">_xll.RiskData('TS CF'!$N$24,$A45)-H45</f>
        <v>#NAME?</v>
      </c>
      <c r="V45" s="327" t="e">
        <f t="shared" ca="1" si="0"/>
        <v>#NAME?</v>
      </c>
      <c r="W45" s="327" t="e">
        <f t="shared" ca="1" si="1"/>
        <v>#NAME?</v>
      </c>
      <c r="X45" s="327" t="e">
        <f t="shared" ca="1" si="2"/>
        <v>#NAME?</v>
      </c>
    </row>
    <row r="46" spans="1:24">
      <c r="A46" s="2">
        <v>39</v>
      </c>
      <c r="B46" s="617">
        <v>-160478</v>
      </c>
      <c r="C46" s="617">
        <v>-103593</v>
      </c>
      <c r="D46" s="617">
        <v>-114388</v>
      </c>
      <c r="F46" s="330" t="e">
        <f ca="1">_xll.RiskData('Risk Summary'!$H$32,$A46)</f>
        <v>#NAME?</v>
      </c>
      <c r="G46" s="330" t="e">
        <f ca="1">_xll.RiskData('Risk Summary'!$K$32,$A46)</f>
        <v>#NAME?</v>
      </c>
      <c r="H46" s="330" t="e">
        <f ca="1">_xll.RiskData('Risk Summary'!$N$32,$A46)</f>
        <v>#NAME?</v>
      </c>
      <c r="J46" s="330" t="e">
        <f ca="1">_xll.RiskData('Risk Summary'!$H$35,$A46)</f>
        <v>#NAME?</v>
      </c>
      <c r="K46" s="330" t="e">
        <f ca="1">_xll.RiskData('Risk Summary'!$K$35,$A46)</f>
        <v>#NAME?</v>
      </c>
      <c r="L46" s="330" t="e">
        <f ca="1">_xll.RiskData('Risk Summary'!$N$35,$A46)</f>
        <v>#NAME?</v>
      </c>
      <c r="N46" s="330" t="e">
        <f ca="1">_xll.RiskData('Risk Summary'!$H$36,$A46)</f>
        <v>#NAME?</v>
      </c>
      <c r="O46" s="330" t="e">
        <f ca="1">_xll.RiskData('Risk Summary'!$K$36,$A46)</f>
        <v>#NAME?</v>
      </c>
      <c r="P46" s="330" t="e">
        <f ca="1">_xll.RiskData('Risk Summary'!$N$36,$A46)</f>
        <v>#NAME?</v>
      </c>
      <c r="R46" s="330" t="e">
        <f ca="1">_xll.RiskData('TS CF'!$H$24,$A46)-F46</f>
        <v>#NAME?</v>
      </c>
      <c r="S46" s="330" t="e">
        <f ca="1">_xll.RiskData('TS CF'!$K$24,$A46)-G46</f>
        <v>#NAME?</v>
      </c>
      <c r="T46" s="330" t="e">
        <f ca="1">_xll.RiskData('TS CF'!$N$24,$A46)-H46</f>
        <v>#NAME?</v>
      </c>
      <c r="V46" s="327" t="e">
        <f t="shared" ca="1" si="0"/>
        <v>#NAME?</v>
      </c>
      <c r="W46" s="327" t="e">
        <f t="shared" ca="1" si="1"/>
        <v>#NAME?</v>
      </c>
      <c r="X46" s="327" t="e">
        <f t="shared" ca="1" si="2"/>
        <v>#NAME?</v>
      </c>
    </row>
    <row r="47" spans="1:24">
      <c r="A47" s="2">
        <v>40</v>
      </c>
      <c r="B47" s="617">
        <v>-160478</v>
      </c>
      <c r="C47" s="617">
        <v>-103593</v>
      </c>
      <c r="D47" s="617">
        <v>-114388</v>
      </c>
      <c r="F47" s="330" t="e">
        <f ca="1">_xll.RiskData('Risk Summary'!$H$32,$A47)</f>
        <v>#NAME?</v>
      </c>
      <c r="G47" s="330" t="e">
        <f ca="1">_xll.RiskData('Risk Summary'!$K$32,$A47)</f>
        <v>#NAME?</v>
      </c>
      <c r="H47" s="330" t="e">
        <f ca="1">_xll.RiskData('Risk Summary'!$N$32,$A47)</f>
        <v>#NAME?</v>
      </c>
      <c r="J47" s="330" t="e">
        <f ca="1">_xll.RiskData('Risk Summary'!$H$35,$A47)</f>
        <v>#NAME?</v>
      </c>
      <c r="K47" s="330" t="e">
        <f ca="1">_xll.RiskData('Risk Summary'!$K$35,$A47)</f>
        <v>#NAME?</v>
      </c>
      <c r="L47" s="330" t="e">
        <f ca="1">_xll.RiskData('Risk Summary'!$N$35,$A47)</f>
        <v>#NAME?</v>
      </c>
      <c r="N47" s="330" t="e">
        <f ca="1">_xll.RiskData('Risk Summary'!$H$36,$A47)</f>
        <v>#NAME?</v>
      </c>
      <c r="O47" s="330" t="e">
        <f ca="1">_xll.RiskData('Risk Summary'!$K$36,$A47)</f>
        <v>#NAME?</v>
      </c>
      <c r="P47" s="330" t="e">
        <f ca="1">_xll.RiskData('Risk Summary'!$N$36,$A47)</f>
        <v>#NAME?</v>
      </c>
      <c r="R47" s="330" t="e">
        <f ca="1">_xll.RiskData('TS CF'!$H$24,$A47)-F47</f>
        <v>#NAME?</v>
      </c>
      <c r="S47" s="330" t="e">
        <f ca="1">_xll.RiskData('TS CF'!$K$24,$A47)-G47</f>
        <v>#NAME?</v>
      </c>
      <c r="T47" s="330" t="e">
        <f ca="1">_xll.RiskData('TS CF'!$N$24,$A47)-H47</f>
        <v>#NAME?</v>
      </c>
      <c r="V47" s="327" t="e">
        <f t="shared" ca="1" si="0"/>
        <v>#NAME?</v>
      </c>
      <c r="W47" s="327" t="e">
        <f t="shared" ca="1" si="1"/>
        <v>#NAME?</v>
      </c>
      <c r="X47" s="327" t="e">
        <f t="shared" ca="1" si="2"/>
        <v>#NAME?</v>
      </c>
    </row>
    <row r="48" spans="1:24">
      <c r="A48" s="2">
        <v>41</v>
      </c>
      <c r="B48" s="617">
        <v>-160478</v>
      </c>
      <c r="C48" s="617">
        <v>-103593</v>
      </c>
      <c r="D48" s="617">
        <v>-114388</v>
      </c>
      <c r="F48" s="330" t="e">
        <f ca="1">_xll.RiskData('Risk Summary'!$H$32,$A48)</f>
        <v>#NAME?</v>
      </c>
      <c r="G48" s="330" t="e">
        <f ca="1">_xll.RiskData('Risk Summary'!$K$32,$A48)</f>
        <v>#NAME?</v>
      </c>
      <c r="H48" s="330" t="e">
        <f ca="1">_xll.RiskData('Risk Summary'!$N$32,$A48)</f>
        <v>#NAME?</v>
      </c>
      <c r="J48" s="330" t="e">
        <f ca="1">_xll.RiskData('Risk Summary'!$H$35,$A48)</f>
        <v>#NAME?</v>
      </c>
      <c r="K48" s="330" t="e">
        <f ca="1">_xll.RiskData('Risk Summary'!$K$35,$A48)</f>
        <v>#NAME?</v>
      </c>
      <c r="L48" s="330" t="e">
        <f ca="1">_xll.RiskData('Risk Summary'!$N$35,$A48)</f>
        <v>#NAME?</v>
      </c>
      <c r="N48" s="330" t="e">
        <f ca="1">_xll.RiskData('Risk Summary'!$H$36,$A48)</f>
        <v>#NAME?</v>
      </c>
      <c r="O48" s="330" t="e">
        <f ca="1">_xll.RiskData('Risk Summary'!$K$36,$A48)</f>
        <v>#NAME?</v>
      </c>
      <c r="P48" s="330" t="e">
        <f ca="1">_xll.RiskData('Risk Summary'!$N$36,$A48)</f>
        <v>#NAME?</v>
      </c>
      <c r="R48" s="330" t="e">
        <f ca="1">_xll.RiskData('TS CF'!$H$24,$A48)-F48</f>
        <v>#NAME?</v>
      </c>
      <c r="S48" s="330" t="e">
        <f ca="1">_xll.RiskData('TS CF'!$K$24,$A48)-G48</f>
        <v>#NAME?</v>
      </c>
      <c r="T48" s="330" t="e">
        <f ca="1">_xll.RiskData('TS CF'!$N$24,$A48)-H48</f>
        <v>#NAME?</v>
      </c>
      <c r="V48" s="327" t="e">
        <f t="shared" ca="1" si="0"/>
        <v>#NAME?</v>
      </c>
      <c r="W48" s="327" t="e">
        <f t="shared" ca="1" si="1"/>
        <v>#NAME?</v>
      </c>
      <c r="X48" s="327" t="e">
        <f t="shared" ca="1" si="2"/>
        <v>#NAME?</v>
      </c>
    </row>
    <row r="49" spans="1:24">
      <c r="A49" s="2">
        <v>42</v>
      </c>
      <c r="B49" s="617">
        <v>-160478</v>
      </c>
      <c r="C49" s="617">
        <v>-103593</v>
      </c>
      <c r="D49" s="617">
        <v>-114388</v>
      </c>
      <c r="F49" s="330" t="e">
        <f ca="1">_xll.RiskData('Risk Summary'!$H$32,$A49)</f>
        <v>#NAME?</v>
      </c>
      <c r="G49" s="330" t="e">
        <f ca="1">_xll.RiskData('Risk Summary'!$K$32,$A49)</f>
        <v>#NAME?</v>
      </c>
      <c r="H49" s="330" t="e">
        <f ca="1">_xll.RiskData('Risk Summary'!$N$32,$A49)</f>
        <v>#NAME?</v>
      </c>
      <c r="J49" s="330" t="e">
        <f ca="1">_xll.RiskData('Risk Summary'!$H$35,$A49)</f>
        <v>#NAME?</v>
      </c>
      <c r="K49" s="330" t="e">
        <f ca="1">_xll.RiskData('Risk Summary'!$K$35,$A49)</f>
        <v>#NAME?</v>
      </c>
      <c r="L49" s="330" t="e">
        <f ca="1">_xll.RiskData('Risk Summary'!$N$35,$A49)</f>
        <v>#NAME?</v>
      </c>
      <c r="N49" s="330" t="e">
        <f ca="1">_xll.RiskData('Risk Summary'!$H$36,$A49)</f>
        <v>#NAME?</v>
      </c>
      <c r="O49" s="330" t="e">
        <f ca="1">_xll.RiskData('Risk Summary'!$K$36,$A49)</f>
        <v>#NAME?</v>
      </c>
      <c r="P49" s="330" t="e">
        <f ca="1">_xll.RiskData('Risk Summary'!$N$36,$A49)</f>
        <v>#NAME?</v>
      </c>
      <c r="R49" s="330" t="e">
        <f ca="1">_xll.RiskData('TS CF'!$H$24,$A49)-F49</f>
        <v>#NAME?</v>
      </c>
      <c r="S49" s="330" t="e">
        <f ca="1">_xll.RiskData('TS CF'!$K$24,$A49)-G49</f>
        <v>#NAME?</v>
      </c>
      <c r="T49" s="330" t="e">
        <f ca="1">_xll.RiskData('TS CF'!$N$24,$A49)-H49</f>
        <v>#NAME?</v>
      </c>
      <c r="V49" s="327" t="e">
        <f t="shared" ca="1" si="0"/>
        <v>#NAME?</v>
      </c>
      <c r="W49" s="327" t="e">
        <f t="shared" ca="1" si="1"/>
        <v>#NAME?</v>
      </c>
      <c r="X49" s="327" t="e">
        <f t="shared" ca="1" si="2"/>
        <v>#NAME?</v>
      </c>
    </row>
    <row r="50" spans="1:24">
      <c r="A50" s="2">
        <v>43</v>
      </c>
      <c r="B50" s="617">
        <v>-160478</v>
      </c>
      <c r="C50" s="617">
        <v>-103593</v>
      </c>
      <c r="D50" s="617">
        <v>-114388</v>
      </c>
      <c r="F50" s="330" t="e">
        <f ca="1">_xll.RiskData('Risk Summary'!$H$32,$A50)</f>
        <v>#NAME?</v>
      </c>
      <c r="G50" s="330" t="e">
        <f ca="1">_xll.RiskData('Risk Summary'!$K$32,$A50)</f>
        <v>#NAME?</v>
      </c>
      <c r="H50" s="330" t="e">
        <f ca="1">_xll.RiskData('Risk Summary'!$N$32,$A50)</f>
        <v>#NAME?</v>
      </c>
      <c r="J50" s="330" t="e">
        <f ca="1">_xll.RiskData('Risk Summary'!$H$35,$A50)</f>
        <v>#NAME?</v>
      </c>
      <c r="K50" s="330" t="e">
        <f ca="1">_xll.RiskData('Risk Summary'!$K$35,$A50)</f>
        <v>#NAME?</v>
      </c>
      <c r="L50" s="330" t="e">
        <f ca="1">_xll.RiskData('Risk Summary'!$N$35,$A50)</f>
        <v>#NAME?</v>
      </c>
      <c r="N50" s="330" t="e">
        <f ca="1">_xll.RiskData('Risk Summary'!$H$36,$A50)</f>
        <v>#NAME?</v>
      </c>
      <c r="O50" s="330" t="e">
        <f ca="1">_xll.RiskData('Risk Summary'!$K$36,$A50)</f>
        <v>#NAME?</v>
      </c>
      <c r="P50" s="330" t="e">
        <f ca="1">_xll.RiskData('Risk Summary'!$N$36,$A50)</f>
        <v>#NAME?</v>
      </c>
      <c r="R50" s="330" t="e">
        <f ca="1">_xll.RiskData('TS CF'!$H$24,$A50)-F50</f>
        <v>#NAME?</v>
      </c>
      <c r="S50" s="330" t="e">
        <f ca="1">_xll.RiskData('TS CF'!$K$24,$A50)-G50</f>
        <v>#NAME?</v>
      </c>
      <c r="T50" s="330" t="e">
        <f ca="1">_xll.RiskData('TS CF'!$N$24,$A50)-H50</f>
        <v>#NAME?</v>
      </c>
      <c r="V50" s="327" t="e">
        <f t="shared" ca="1" si="0"/>
        <v>#NAME?</v>
      </c>
      <c r="W50" s="327" t="e">
        <f t="shared" ca="1" si="1"/>
        <v>#NAME?</v>
      </c>
      <c r="X50" s="327" t="e">
        <f t="shared" ca="1" si="2"/>
        <v>#NAME?</v>
      </c>
    </row>
    <row r="51" spans="1:24">
      <c r="A51" s="2">
        <v>44</v>
      </c>
      <c r="B51" s="617">
        <v>-160478</v>
      </c>
      <c r="C51" s="617">
        <v>-103593</v>
      </c>
      <c r="D51" s="617">
        <v>-114388</v>
      </c>
      <c r="F51" s="330" t="e">
        <f ca="1">_xll.RiskData('Risk Summary'!$H$32,$A51)</f>
        <v>#NAME?</v>
      </c>
      <c r="G51" s="330" t="e">
        <f ca="1">_xll.RiskData('Risk Summary'!$K$32,$A51)</f>
        <v>#NAME?</v>
      </c>
      <c r="H51" s="330" t="e">
        <f ca="1">_xll.RiskData('Risk Summary'!$N$32,$A51)</f>
        <v>#NAME?</v>
      </c>
      <c r="J51" s="330" t="e">
        <f ca="1">_xll.RiskData('Risk Summary'!$H$35,$A51)</f>
        <v>#NAME?</v>
      </c>
      <c r="K51" s="330" t="e">
        <f ca="1">_xll.RiskData('Risk Summary'!$K$35,$A51)</f>
        <v>#NAME?</v>
      </c>
      <c r="L51" s="330" t="e">
        <f ca="1">_xll.RiskData('Risk Summary'!$N$35,$A51)</f>
        <v>#NAME?</v>
      </c>
      <c r="N51" s="330" t="e">
        <f ca="1">_xll.RiskData('Risk Summary'!$H$36,$A51)</f>
        <v>#NAME?</v>
      </c>
      <c r="O51" s="330" t="e">
        <f ca="1">_xll.RiskData('Risk Summary'!$K$36,$A51)</f>
        <v>#NAME?</v>
      </c>
      <c r="P51" s="330" t="e">
        <f ca="1">_xll.RiskData('Risk Summary'!$N$36,$A51)</f>
        <v>#NAME?</v>
      </c>
      <c r="R51" s="330" t="e">
        <f ca="1">_xll.RiskData('TS CF'!$H$24,$A51)-F51</f>
        <v>#NAME?</v>
      </c>
      <c r="S51" s="330" t="e">
        <f ca="1">_xll.RiskData('TS CF'!$K$24,$A51)-G51</f>
        <v>#NAME?</v>
      </c>
      <c r="T51" s="330" t="e">
        <f ca="1">_xll.RiskData('TS CF'!$N$24,$A51)-H51</f>
        <v>#NAME?</v>
      </c>
      <c r="V51" s="327" t="e">
        <f t="shared" ca="1" si="0"/>
        <v>#NAME?</v>
      </c>
      <c r="W51" s="327" t="e">
        <f t="shared" ca="1" si="1"/>
        <v>#NAME?</v>
      </c>
      <c r="X51" s="327" t="e">
        <f t="shared" ca="1" si="2"/>
        <v>#NAME?</v>
      </c>
    </row>
    <row r="52" spans="1:24">
      <c r="A52" s="2">
        <v>45</v>
      </c>
      <c r="B52" s="617">
        <v>-160478</v>
      </c>
      <c r="C52" s="617">
        <v>-103593</v>
      </c>
      <c r="D52" s="617">
        <v>-114388</v>
      </c>
      <c r="F52" s="330" t="e">
        <f ca="1">_xll.RiskData('Risk Summary'!$H$32,$A52)</f>
        <v>#NAME?</v>
      </c>
      <c r="G52" s="330" t="e">
        <f ca="1">_xll.RiskData('Risk Summary'!$K$32,$A52)</f>
        <v>#NAME?</v>
      </c>
      <c r="H52" s="330" t="e">
        <f ca="1">_xll.RiskData('Risk Summary'!$N$32,$A52)</f>
        <v>#NAME?</v>
      </c>
      <c r="J52" s="330" t="e">
        <f ca="1">_xll.RiskData('Risk Summary'!$H$35,$A52)</f>
        <v>#NAME?</v>
      </c>
      <c r="K52" s="330" t="e">
        <f ca="1">_xll.RiskData('Risk Summary'!$K$35,$A52)</f>
        <v>#NAME?</v>
      </c>
      <c r="L52" s="330" t="e">
        <f ca="1">_xll.RiskData('Risk Summary'!$N$35,$A52)</f>
        <v>#NAME?</v>
      </c>
      <c r="N52" s="330" t="e">
        <f ca="1">_xll.RiskData('Risk Summary'!$H$36,$A52)</f>
        <v>#NAME?</v>
      </c>
      <c r="O52" s="330" t="e">
        <f ca="1">_xll.RiskData('Risk Summary'!$K$36,$A52)</f>
        <v>#NAME?</v>
      </c>
      <c r="P52" s="330" t="e">
        <f ca="1">_xll.RiskData('Risk Summary'!$N$36,$A52)</f>
        <v>#NAME?</v>
      </c>
      <c r="R52" s="330" t="e">
        <f ca="1">_xll.RiskData('TS CF'!$H$24,$A52)-F52</f>
        <v>#NAME?</v>
      </c>
      <c r="S52" s="330" t="e">
        <f ca="1">_xll.RiskData('TS CF'!$K$24,$A52)-G52</f>
        <v>#NAME?</v>
      </c>
      <c r="T52" s="330" t="e">
        <f ca="1">_xll.RiskData('TS CF'!$N$24,$A52)-H52</f>
        <v>#NAME?</v>
      </c>
      <c r="V52" s="327" t="e">
        <f t="shared" ca="1" si="0"/>
        <v>#NAME?</v>
      </c>
      <c r="W52" s="327" t="e">
        <f t="shared" ca="1" si="1"/>
        <v>#NAME?</v>
      </c>
      <c r="X52" s="327" t="e">
        <f t="shared" ca="1" si="2"/>
        <v>#NAME?</v>
      </c>
    </row>
    <row r="53" spans="1:24">
      <c r="A53" s="2">
        <v>46</v>
      </c>
      <c r="B53" s="617">
        <v>-160478</v>
      </c>
      <c r="C53" s="617">
        <v>-103593</v>
      </c>
      <c r="D53" s="617">
        <v>-114388</v>
      </c>
      <c r="F53" s="330" t="e">
        <f ca="1">_xll.RiskData('Risk Summary'!$H$32,$A53)</f>
        <v>#NAME?</v>
      </c>
      <c r="G53" s="330" t="e">
        <f ca="1">_xll.RiskData('Risk Summary'!$K$32,$A53)</f>
        <v>#NAME?</v>
      </c>
      <c r="H53" s="330" t="e">
        <f ca="1">_xll.RiskData('Risk Summary'!$N$32,$A53)</f>
        <v>#NAME?</v>
      </c>
      <c r="J53" s="330" t="e">
        <f ca="1">_xll.RiskData('Risk Summary'!$H$35,$A53)</f>
        <v>#NAME?</v>
      </c>
      <c r="K53" s="330" t="e">
        <f ca="1">_xll.RiskData('Risk Summary'!$K$35,$A53)</f>
        <v>#NAME?</v>
      </c>
      <c r="L53" s="330" t="e">
        <f ca="1">_xll.RiskData('Risk Summary'!$N$35,$A53)</f>
        <v>#NAME?</v>
      </c>
      <c r="N53" s="330" t="e">
        <f ca="1">_xll.RiskData('Risk Summary'!$H$36,$A53)</f>
        <v>#NAME?</v>
      </c>
      <c r="O53" s="330" t="e">
        <f ca="1">_xll.RiskData('Risk Summary'!$K$36,$A53)</f>
        <v>#NAME?</v>
      </c>
      <c r="P53" s="330" t="e">
        <f ca="1">_xll.RiskData('Risk Summary'!$N$36,$A53)</f>
        <v>#NAME?</v>
      </c>
      <c r="R53" s="330" t="e">
        <f ca="1">_xll.RiskData('TS CF'!$H$24,$A53)-F53</f>
        <v>#NAME?</v>
      </c>
      <c r="S53" s="330" t="e">
        <f ca="1">_xll.RiskData('TS CF'!$K$24,$A53)-G53</f>
        <v>#NAME?</v>
      </c>
      <c r="T53" s="330" t="e">
        <f ca="1">_xll.RiskData('TS CF'!$N$24,$A53)-H53</f>
        <v>#NAME?</v>
      </c>
      <c r="V53" s="327" t="e">
        <f t="shared" ca="1" si="0"/>
        <v>#NAME?</v>
      </c>
      <c r="W53" s="327" t="e">
        <f t="shared" ca="1" si="1"/>
        <v>#NAME?</v>
      </c>
      <c r="X53" s="327" t="e">
        <f t="shared" ca="1" si="2"/>
        <v>#NAME?</v>
      </c>
    </row>
    <row r="54" spans="1:24">
      <c r="A54" s="2">
        <v>47</v>
      </c>
      <c r="B54" s="617">
        <v>-160478</v>
      </c>
      <c r="C54" s="617">
        <v>-103593</v>
      </c>
      <c r="D54" s="617">
        <v>-114388</v>
      </c>
      <c r="F54" s="330" t="e">
        <f ca="1">_xll.RiskData('Risk Summary'!$H$32,$A54)</f>
        <v>#NAME?</v>
      </c>
      <c r="G54" s="330" t="e">
        <f ca="1">_xll.RiskData('Risk Summary'!$K$32,$A54)</f>
        <v>#NAME?</v>
      </c>
      <c r="H54" s="330" t="e">
        <f ca="1">_xll.RiskData('Risk Summary'!$N$32,$A54)</f>
        <v>#NAME?</v>
      </c>
      <c r="J54" s="330" t="e">
        <f ca="1">_xll.RiskData('Risk Summary'!$H$35,$A54)</f>
        <v>#NAME?</v>
      </c>
      <c r="K54" s="330" t="e">
        <f ca="1">_xll.RiskData('Risk Summary'!$K$35,$A54)</f>
        <v>#NAME?</v>
      </c>
      <c r="L54" s="330" t="e">
        <f ca="1">_xll.RiskData('Risk Summary'!$N$35,$A54)</f>
        <v>#NAME?</v>
      </c>
      <c r="N54" s="330" t="e">
        <f ca="1">_xll.RiskData('Risk Summary'!$H$36,$A54)</f>
        <v>#NAME?</v>
      </c>
      <c r="O54" s="330" t="e">
        <f ca="1">_xll.RiskData('Risk Summary'!$K$36,$A54)</f>
        <v>#NAME?</v>
      </c>
      <c r="P54" s="330" t="e">
        <f ca="1">_xll.RiskData('Risk Summary'!$N$36,$A54)</f>
        <v>#NAME?</v>
      </c>
      <c r="R54" s="330" t="e">
        <f ca="1">_xll.RiskData('TS CF'!$H$24,$A54)-F54</f>
        <v>#NAME?</v>
      </c>
      <c r="S54" s="330" t="e">
        <f ca="1">_xll.RiskData('TS CF'!$K$24,$A54)-G54</f>
        <v>#NAME?</v>
      </c>
      <c r="T54" s="330" t="e">
        <f ca="1">_xll.RiskData('TS CF'!$N$24,$A54)-H54</f>
        <v>#NAME?</v>
      </c>
      <c r="V54" s="327" t="e">
        <f t="shared" ca="1" si="0"/>
        <v>#NAME?</v>
      </c>
      <c r="W54" s="327" t="e">
        <f t="shared" ca="1" si="1"/>
        <v>#NAME?</v>
      </c>
      <c r="X54" s="327" t="e">
        <f t="shared" ca="1" si="2"/>
        <v>#NAME?</v>
      </c>
    </row>
    <row r="55" spans="1:24">
      <c r="A55" s="2">
        <v>48</v>
      </c>
      <c r="B55" s="617">
        <v>-160478</v>
      </c>
      <c r="C55" s="617">
        <v>-103593</v>
      </c>
      <c r="D55" s="617">
        <v>-114388</v>
      </c>
      <c r="F55" s="330" t="e">
        <f ca="1">_xll.RiskData('Risk Summary'!$H$32,$A55)</f>
        <v>#NAME?</v>
      </c>
      <c r="G55" s="330" t="e">
        <f ca="1">_xll.RiskData('Risk Summary'!$K$32,$A55)</f>
        <v>#NAME?</v>
      </c>
      <c r="H55" s="330" t="e">
        <f ca="1">_xll.RiskData('Risk Summary'!$N$32,$A55)</f>
        <v>#NAME?</v>
      </c>
      <c r="J55" s="330" t="e">
        <f ca="1">_xll.RiskData('Risk Summary'!$H$35,$A55)</f>
        <v>#NAME?</v>
      </c>
      <c r="K55" s="330" t="e">
        <f ca="1">_xll.RiskData('Risk Summary'!$K$35,$A55)</f>
        <v>#NAME?</v>
      </c>
      <c r="L55" s="330" t="e">
        <f ca="1">_xll.RiskData('Risk Summary'!$N$35,$A55)</f>
        <v>#NAME?</v>
      </c>
      <c r="N55" s="330" t="e">
        <f ca="1">_xll.RiskData('Risk Summary'!$H$36,$A55)</f>
        <v>#NAME?</v>
      </c>
      <c r="O55" s="330" t="e">
        <f ca="1">_xll.RiskData('Risk Summary'!$K$36,$A55)</f>
        <v>#NAME?</v>
      </c>
      <c r="P55" s="330" t="e">
        <f ca="1">_xll.RiskData('Risk Summary'!$N$36,$A55)</f>
        <v>#NAME?</v>
      </c>
      <c r="R55" s="330" t="e">
        <f ca="1">_xll.RiskData('TS CF'!$H$24,$A55)-F55</f>
        <v>#NAME?</v>
      </c>
      <c r="S55" s="330" t="e">
        <f ca="1">_xll.RiskData('TS CF'!$K$24,$A55)-G55</f>
        <v>#NAME?</v>
      </c>
      <c r="T55" s="330" t="e">
        <f ca="1">_xll.RiskData('TS CF'!$N$24,$A55)-H55</f>
        <v>#NAME?</v>
      </c>
      <c r="V55" s="327" t="e">
        <f t="shared" ca="1" si="0"/>
        <v>#NAME?</v>
      </c>
      <c r="W55" s="327" t="e">
        <f t="shared" ca="1" si="1"/>
        <v>#NAME?</v>
      </c>
      <c r="X55" s="327" t="e">
        <f t="shared" ca="1" si="2"/>
        <v>#NAME?</v>
      </c>
    </row>
    <row r="56" spans="1:24">
      <c r="A56" s="2">
        <v>49</v>
      </c>
      <c r="B56" s="617">
        <v>-160478</v>
      </c>
      <c r="C56" s="617">
        <v>-103593</v>
      </c>
      <c r="D56" s="617">
        <v>-114388</v>
      </c>
      <c r="F56" s="330" t="e">
        <f ca="1">_xll.RiskData('Risk Summary'!$H$32,$A56)</f>
        <v>#NAME?</v>
      </c>
      <c r="G56" s="330" t="e">
        <f ca="1">_xll.RiskData('Risk Summary'!$K$32,$A56)</f>
        <v>#NAME?</v>
      </c>
      <c r="H56" s="330" t="e">
        <f ca="1">_xll.RiskData('Risk Summary'!$N$32,$A56)</f>
        <v>#NAME?</v>
      </c>
      <c r="J56" s="330" t="e">
        <f ca="1">_xll.RiskData('Risk Summary'!$H$35,$A56)</f>
        <v>#NAME?</v>
      </c>
      <c r="K56" s="330" t="e">
        <f ca="1">_xll.RiskData('Risk Summary'!$K$35,$A56)</f>
        <v>#NAME?</v>
      </c>
      <c r="L56" s="330" t="e">
        <f ca="1">_xll.RiskData('Risk Summary'!$N$35,$A56)</f>
        <v>#NAME?</v>
      </c>
      <c r="N56" s="330" t="e">
        <f ca="1">_xll.RiskData('Risk Summary'!$H$36,$A56)</f>
        <v>#NAME?</v>
      </c>
      <c r="O56" s="330" t="e">
        <f ca="1">_xll.RiskData('Risk Summary'!$K$36,$A56)</f>
        <v>#NAME?</v>
      </c>
      <c r="P56" s="330" t="e">
        <f ca="1">_xll.RiskData('Risk Summary'!$N$36,$A56)</f>
        <v>#NAME?</v>
      </c>
      <c r="R56" s="330" t="e">
        <f ca="1">_xll.RiskData('TS CF'!$H$24,$A56)-F56</f>
        <v>#NAME?</v>
      </c>
      <c r="S56" s="330" t="e">
        <f ca="1">_xll.RiskData('TS CF'!$K$24,$A56)-G56</f>
        <v>#NAME?</v>
      </c>
      <c r="T56" s="330" t="e">
        <f ca="1">_xll.RiskData('TS CF'!$N$24,$A56)-H56</f>
        <v>#NAME?</v>
      </c>
      <c r="V56" s="327" t="e">
        <f t="shared" ca="1" si="0"/>
        <v>#NAME?</v>
      </c>
      <c r="W56" s="327" t="e">
        <f t="shared" ca="1" si="1"/>
        <v>#NAME?</v>
      </c>
      <c r="X56" s="327" t="e">
        <f t="shared" ca="1" si="2"/>
        <v>#NAME?</v>
      </c>
    </row>
    <row r="57" spans="1:24">
      <c r="A57" s="2">
        <v>50</v>
      </c>
      <c r="B57" s="617">
        <v>-160478</v>
      </c>
      <c r="C57" s="617">
        <v>-103593</v>
      </c>
      <c r="D57" s="617">
        <v>-114388</v>
      </c>
      <c r="F57" s="330" t="e">
        <f ca="1">_xll.RiskData('Risk Summary'!$H$32,$A57)</f>
        <v>#NAME?</v>
      </c>
      <c r="G57" s="330" t="e">
        <f ca="1">_xll.RiskData('Risk Summary'!$K$32,$A57)</f>
        <v>#NAME?</v>
      </c>
      <c r="H57" s="330" t="e">
        <f ca="1">_xll.RiskData('Risk Summary'!$N$32,$A57)</f>
        <v>#NAME?</v>
      </c>
      <c r="J57" s="330" t="e">
        <f ca="1">_xll.RiskData('Risk Summary'!$H$35,$A57)</f>
        <v>#NAME?</v>
      </c>
      <c r="K57" s="330" t="e">
        <f ca="1">_xll.RiskData('Risk Summary'!$K$35,$A57)</f>
        <v>#NAME?</v>
      </c>
      <c r="L57" s="330" t="e">
        <f ca="1">_xll.RiskData('Risk Summary'!$N$35,$A57)</f>
        <v>#NAME?</v>
      </c>
      <c r="N57" s="330" t="e">
        <f ca="1">_xll.RiskData('Risk Summary'!$H$36,$A57)</f>
        <v>#NAME?</v>
      </c>
      <c r="O57" s="330" t="e">
        <f ca="1">_xll.RiskData('Risk Summary'!$K$36,$A57)</f>
        <v>#NAME?</v>
      </c>
      <c r="P57" s="330" t="e">
        <f ca="1">_xll.RiskData('Risk Summary'!$N$36,$A57)</f>
        <v>#NAME?</v>
      </c>
      <c r="R57" s="330" t="e">
        <f ca="1">_xll.RiskData('TS CF'!$H$24,$A57)-F57</f>
        <v>#NAME?</v>
      </c>
      <c r="S57" s="330" t="e">
        <f ca="1">_xll.RiskData('TS CF'!$K$24,$A57)-G57</f>
        <v>#NAME?</v>
      </c>
      <c r="T57" s="330" t="e">
        <f ca="1">_xll.RiskData('TS CF'!$N$24,$A57)-H57</f>
        <v>#NAME?</v>
      </c>
      <c r="V57" s="327" t="e">
        <f t="shared" ca="1" si="0"/>
        <v>#NAME?</v>
      </c>
      <c r="W57" s="327" t="e">
        <f t="shared" ca="1" si="1"/>
        <v>#NAME?</v>
      </c>
      <c r="X57" s="327" t="e">
        <f t="shared" ca="1" si="2"/>
        <v>#NAME?</v>
      </c>
    </row>
    <row r="58" spans="1:24">
      <c r="A58" s="2">
        <v>51</v>
      </c>
      <c r="B58" s="617">
        <v>-160478</v>
      </c>
      <c r="C58" s="617">
        <v>-103593</v>
      </c>
      <c r="D58" s="617">
        <v>-114388</v>
      </c>
      <c r="F58" s="330" t="e">
        <f ca="1">_xll.RiskData('Risk Summary'!$H$32,$A58)</f>
        <v>#NAME?</v>
      </c>
      <c r="G58" s="330" t="e">
        <f ca="1">_xll.RiskData('Risk Summary'!$K$32,$A58)</f>
        <v>#NAME?</v>
      </c>
      <c r="H58" s="330" t="e">
        <f ca="1">_xll.RiskData('Risk Summary'!$N$32,$A58)</f>
        <v>#NAME?</v>
      </c>
      <c r="J58" s="330" t="e">
        <f ca="1">_xll.RiskData('Risk Summary'!$H$35,$A58)</f>
        <v>#NAME?</v>
      </c>
      <c r="K58" s="330" t="e">
        <f ca="1">_xll.RiskData('Risk Summary'!$K$35,$A58)</f>
        <v>#NAME?</v>
      </c>
      <c r="L58" s="330" t="e">
        <f ca="1">_xll.RiskData('Risk Summary'!$N$35,$A58)</f>
        <v>#NAME?</v>
      </c>
      <c r="N58" s="330" t="e">
        <f ca="1">_xll.RiskData('Risk Summary'!$H$36,$A58)</f>
        <v>#NAME?</v>
      </c>
      <c r="O58" s="330" t="e">
        <f ca="1">_xll.RiskData('Risk Summary'!$K$36,$A58)</f>
        <v>#NAME?</v>
      </c>
      <c r="P58" s="330" t="e">
        <f ca="1">_xll.RiskData('Risk Summary'!$N$36,$A58)</f>
        <v>#NAME?</v>
      </c>
      <c r="R58" s="330" t="e">
        <f ca="1">_xll.RiskData('TS CF'!$H$24,$A58)-F58</f>
        <v>#NAME?</v>
      </c>
      <c r="S58" s="330" t="e">
        <f ca="1">_xll.RiskData('TS CF'!$K$24,$A58)-G58</f>
        <v>#NAME?</v>
      </c>
      <c r="T58" s="330" t="e">
        <f ca="1">_xll.RiskData('TS CF'!$N$24,$A58)-H58</f>
        <v>#NAME?</v>
      </c>
      <c r="V58" s="327" t="e">
        <f t="shared" ca="1" si="0"/>
        <v>#NAME?</v>
      </c>
      <c r="W58" s="327" t="e">
        <f t="shared" ca="1" si="1"/>
        <v>#NAME?</v>
      </c>
      <c r="X58" s="327" t="e">
        <f t="shared" ca="1" si="2"/>
        <v>#NAME?</v>
      </c>
    </row>
    <row r="59" spans="1:24">
      <c r="A59" s="2">
        <v>52</v>
      </c>
      <c r="B59" s="617">
        <v>-160478</v>
      </c>
      <c r="C59" s="617">
        <v>-103593</v>
      </c>
      <c r="D59" s="617">
        <v>-114388</v>
      </c>
      <c r="F59" s="330" t="e">
        <f ca="1">_xll.RiskData('Risk Summary'!$H$32,$A59)</f>
        <v>#NAME?</v>
      </c>
      <c r="G59" s="330" t="e">
        <f ca="1">_xll.RiskData('Risk Summary'!$K$32,$A59)</f>
        <v>#NAME?</v>
      </c>
      <c r="H59" s="330" t="e">
        <f ca="1">_xll.RiskData('Risk Summary'!$N$32,$A59)</f>
        <v>#NAME?</v>
      </c>
      <c r="J59" s="330" t="e">
        <f ca="1">_xll.RiskData('Risk Summary'!$H$35,$A59)</f>
        <v>#NAME?</v>
      </c>
      <c r="K59" s="330" t="e">
        <f ca="1">_xll.RiskData('Risk Summary'!$K$35,$A59)</f>
        <v>#NAME?</v>
      </c>
      <c r="L59" s="330" t="e">
        <f ca="1">_xll.RiskData('Risk Summary'!$N$35,$A59)</f>
        <v>#NAME?</v>
      </c>
      <c r="N59" s="330" t="e">
        <f ca="1">_xll.RiskData('Risk Summary'!$H$36,$A59)</f>
        <v>#NAME?</v>
      </c>
      <c r="O59" s="330" t="e">
        <f ca="1">_xll.RiskData('Risk Summary'!$K$36,$A59)</f>
        <v>#NAME?</v>
      </c>
      <c r="P59" s="330" t="e">
        <f ca="1">_xll.RiskData('Risk Summary'!$N$36,$A59)</f>
        <v>#NAME?</v>
      </c>
      <c r="R59" s="330" t="e">
        <f ca="1">_xll.RiskData('TS CF'!$H$24,$A59)-F59</f>
        <v>#NAME?</v>
      </c>
      <c r="S59" s="330" t="e">
        <f ca="1">_xll.RiskData('TS CF'!$K$24,$A59)-G59</f>
        <v>#NAME?</v>
      </c>
      <c r="T59" s="330" t="e">
        <f ca="1">_xll.RiskData('TS CF'!$N$24,$A59)-H59</f>
        <v>#NAME?</v>
      </c>
      <c r="V59" s="327" t="e">
        <f t="shared" ca="1" si="0"/>
        <v>#NAME?</v>
      </c>
      <c r="W59" s="327" t="e">
        <f t="shared" ca="1" si="1"/>
        <v>#NAME?</v>
      </c>
      <c r="X59" s="327" t="e">
        <f t="shared" ca="1" si="2"/>
        <v>#NAME?</v>
      </c>
    </row>
    <row r="60" spans="1:24">
      <c r="A60" s="2">
        <v>53</v>
      </c>
      <c r="B60" s="617">
        <v>-160478</v>
      </c>
      <c r="C60" s="617">
        <v>-103593</v>
      </c>
      <c r="D60" s="617">
        <v>-114388</v>
      </c>
      <c r="F60" s="330" t="e">
        <f ca="1">_xll.RiskData('Risk Summary'!$H$32,$A60)</f>
        <v>#NAME?</v>
      </c>
      <c r="G60" s="330" t="e">
        <f ca="1">_xll.RiskData('Risk Summary'!$K$32,$A60)</f>
        <v>#NAME?</v>
      </c>
      <c r="H60" s="330" t="e">
        <f ca="1">_xll.RiskData('Risk Summary'!$N$32,$A60)</f>
        <v>#NAME?</v>
      </c>
      <c r="J60" s="330" t="e">
        <f ca="1">_xll.RiskData('Risk Summary'!$H$35,$A60)</f>
        <v>#NAME?</v>
      </c>
      <c r="K60" s="330" t="e">
        <f ca="1">_xll.RiskData('Risk Summary'!$K$35,$A60)</f>
        <v>#NAME?</v>
      </c>
      <c r="L60" s="330" t="e">
        <f ca="1">_xll.RiskData('Risk Summary'!$N$35,$A60)</f>
        <v>#NAME?</v>
      </c>
      <c r="N60" s="330" t="e">
        <f ca="1">_xll.RiskData('Risk Summary'!$H$36,$A60)</f>
        <v>#NAME?</v>
      </c>
      <c r="O60" s="330" t="e">
        <f ca="1">_xll.RiskData('Risk Summary'!$K$36,$A60)</f>
        <v>#NAME?</v>
      </c>
      <c r="P60" s="330" t="e">
        <f ca="1">_xll.RiskData('Risk Summary'!$N$36,$A60)</f>
        <v>#NAME?</v>
      </c>
      <c r="R60" s="330" t="e">
        <f ca="1">_xll.RiskData('TS CF'!$H$24,$A60)-F60</f>
        <v>#NAME?</v>
      </c>
      <c r="S60" s="330" t="e">
        <f ca="1">_xll.RiskData('TS CF'!$K$24,$A60)-G60</f>
        <v>#NAME?</v>
      </c>
      <c r="T60" s="330" t="e">
        <f ca="1">_xll.RiskData('TS CF'!$N$24,$A60)-H60</f>
        <v>#NAME?</v>
      </c>
      <c r="V60" s="327" t="e">
        <f t="shared" ca="1" si="0"/>
        <v>#NAME?</v>
      </c>
      <c r="W60" s="327" t="e">
        <f t="shared" ca="1" si="1"/>
        <v>#NAME?</v>
      </c>
      <c r="X60" s="327" t="e">
        <f t="shared" ca="1" si="2"/>
        <v>#NAME?</v>
      </c>
    </row>
    <row r="61" spans="1:24">
      <c r="A61" s="2">
        <v>54</v>
      </c>
      <c r="B61" s="617">
        <v>-160478</v>
      </c>
      <c r="C61" s="617">
        <v>-103593</v>
      </c>
      <c r="D61" s="617">
        <v>-114388</v>
      </c>
      <c r="F61" s="330" t="e">
        <f ca="1">_xll.RiskData('Risk Summary'!$H$32,$A61)</f>
        <v>#NAME?</v>
      </c>
      <c r="G61" s="330" t="e">
        <f ca="1">_xll.RiskData('Risk Summary'!$K$32,$A61)</f>
        <v>#NAME?</v>
      </c>
      <c r="H61" s="330" t="e">
        <f ca="1">_xll.RiskData('Risk Summary'!$N$32,$A61)</f>
        <v>#NAME?</v>
      </c>
      <c r="J61" s="330" t="e">
        <f ca="1">_xll.RiskData('Risk Summary'!$H$35,$A61)</f>
        <v>#NAME?</v>
      </c>
      <c r="K61" s="330" t="e">
        <f ca="1">_xll.RiskData('Risk Summary'!$K$35,$A61)</f>
        <v>#NAME?</v>
      </c>
      <c r="L61" s="330" t="e">
        <f ca="1">_xll.RiskData('Risk Summary'!$N$35,$A61)</f>
        <v>#NAME?</v>
      </c>
      <c r="N61" s="330" t="e">
        <f ca="1">_xll.RiskData('Risk Summary'!$H$36,$A61)</f>
        <v>#NAME?</v>
      </c>
      <c r="O61" s="330" t="e">
        <f ca="1">_xll.RiskData('Risk Summary'!$K$36,$A61)</f>
        <v>#NAME?</v>
      </c>
      <c r="P61" s="330" t="e">
        <f ca="1">_xll.RiskData('Risk Summary'!$N$36,$A61)</f>
        <v>#NAME?</v>
      </c>
      <c r="R61" s="330" t="e">
        <f ca="1">_xll.RiskData('TS CF'!$H$24,$A61)-F61</f>
        <v>#NAME?</v>
      </c>
      <c r="S61" s="330" t="e">
        <f ca="1">_xll.RiskData('TS CF'!$K$24,$A61)-G61</f>
        <v>#NAME?</v>
      </c>
      <c r="T61" s="330" t="e">
        <f ca="1">_xll.RiskData('TS CF'!$N$24,$A61)-H61</f>
        <v>#NAME?</v>
      </c>
      <c r="V61" s="327" t="e">
        <f t="shared" ca="1" si="0"/>
        <v>#NAME?</v>
      </c>
      <c r="W61" s="327" t="e">
        <f t="shared" ca="1" si="1"/>
        <v>#NAME?</v>
      </c>
      <c r="X61" s="327" t="e">
        <f t="shared" ca="1" si="2"/>
        <v>#NAME?</v>
      </c>
    </row>
    <row r="62" spans="1:24">
      <c r="A62" s="2">
        <v>55</v>
      </c>
      <c r="B62" s="617">
        <v>-160478</v>
      </c>
      <c r="C62" s="617">
        <v>-103593</v>
      </c>
      <c r="D62" s="617">
        <v>-114388</v>
      </c>
      <c r="F62" s="330" t="e">
        <f ca="1">_xll.RiskData('Risk Summary'!$H$32,$A62)</f>
        <v>#NAME?</v>
      </c>
      <c r="G62" s="330" t="e">
        <f ca="1">_xll.RiskData('Risk Summary'!$K$32,$A62)</f>
        <v>#NAME?</v>
      </c>
      <c r="H62" s="330" t="e">
        <f ca="1">_xll.RiskData('Risk Summary'!$N$32,$A62)</f>
        <v>#NAME?</v>
      </c>
      <c r="J62" s="330" t="e">
        <f ca="1">_xll.RiskData('Risk Summary'!$H$35,$A62)</f>
        <v>#NAME?</v>
      </c>
      <c r="K62" s="330" t="e">
        <f ca="1">_xll.RiskData('Risk Summary'!$K$35,$A62)</f>
        <v>#NAME?</v>
      </c>
      <c r="L62" s="330" t="e">
        <f ca="1">_xll.RiskData('Risk Summary'!$N$35,$A62)</f>
        <v>#NAME?</v>
      </c>
      <c r="N62" s="330" t="e">
        <f ca="1">_xll.RiskData('Risk Summary'!$H$36,$A62)</f>
        <v>#NAME?</v>
      </c>
      <c r="O62" s="330" t="e">
        <f ca="1">_xll.RiskData('Risk Summary'!$K$36,$A62)</f>
        <v>#NAME?</v>
      </c>
      <c r="P62" s="330" t="e">
        <f ca="1">_xll.RiskData('Risk Summary'!$N$36,$A62)</f>
        <v>#NAME?</v>
      </c>
      <c r="R62" s="330" t="e">
        <f ca="1">_xll.RiskData('TS CF'!$H$24,$A62)-F62</f>
        <v>#NAME?</v>
      </c>
      <c r="S62" s="330" t="e">
        <f ca="1">_xll.RiskData('TS CF'!$K$24,$A62)-G62</f>
        <v>#NAME?</v>
      </c>
      <c r="T62" s="330" t="e">
        <f ca="1">_xll.RiskData('TS CF'!$N$24,$A62)-H62</f>
        <v>#NAME?</v>
      </c>
      <c r="V62" s="327" t="e">
        <f t="shared" ca="1" si="0"/>
        <v>#NAME?</v>
      </c>
      <c r="W62" s="327" t="e">
        <f t="shared" ca="1" si="1"/>
        <v>#NAME?</v>
      </c>
      <c r="X62" s="327" t="e">
        <f t="shared" ca="1" si="2"/>
        <v>#NAME?</v>
      </c>
    </row>
    <row r="63" spans="1:24">
      <c r="A63" s="2">
        <v>56</v>
      </c>
      <c r="B63" s="617">
        <v>-160478</v>
      </c>
      <c r="C63" s="617">
        <v>-103593</v>
      </c>
      <c r="D63" s="617">
        <v>-114388</v>
      </c>
      <c r="F63" s="330" t="e">
        <f ca="1">_xll.RiskData('Risk Summary'!$H$32,$A63)</f>
        <v>#NAME?</v>
      </c>
      <c r="G63" s="330" t="e">
        <f ca="1">_xll.RiskData('Risk Summary'!$K$32,$A63)</f>
        <v>#NAME?</v>
      </c>
      <c r="H63" s="330" t="e">
        <f ca="1">_xll.RiskData('Risk Summary'!$N$32,$A63)</f>
        <v>#NAME?</v>
      </c>
      <c r="J63" s="330" t="e">
        <f ca="1">_xll.RiskData('Risk Summary'!$H$35,$A63)</f>
        <v>#NAME?</v>
      </c>
      <c r="K63" s="330" t="e">
        <f ca="1">_xll.RiskData('Risk Summary'!$K$35,$A63)</f>
        <v>#NAME?</v>
      </c>
      <c r="L63" s="330" t="e">
        <f ca="1">_xll.RiskData('Risk Summary'!$N$35,$A63)</f>
        <v>#NAME?</v>
      </c>
      <c r="N63" s="330" t="e">
        <f ca="1">_xll.RiskData('Risk Summary'!$H$36,$A63)</f>
        <v>#NAME?</v>
      </c>
      <c r="O63" s="330" t="e">
        <f ca="1">_xll.RiskData('Risk Summary'!$K$36,$A63)</f>
        <v>#NAME?</v>
      </c>
      <c r="P63" s="330" t="e">
        <f ca="1">_xll.RiskData('Risk Summary'!$N$36,$A63)</f>
        <v>#NAME?</v>
      </c>
      <c r="R63" s="330" t="e">
        <f ca="1">_xll.RiskData('TS CF'!$H$24,$A63)-F63</f>
        <v>#NAME?</v>
      </c>
      <c r="S63" s="330" t="e">
        <f ca="1">_xll.RiskData('TS CF'!$K$24,$A63)-G63</f>
        <v>#NAME?</v>
      </c>
      <c r="T63" s="330" t="e">
        <f ca="1">_xll.RiskData('TS CF'!$N$24,$A63)-H63</f>
        <v>#NAME?</v>
      </c>
      <c r="V63" s="327" t="e">
        <f t="shared" ca="1" si="0"/>
        <v>#NAME?</v>
      </c>
      <c r="W63" s="327" t="e">
        <f t="shared" ca="1" si="1"/>
        <v>#NAME?</v>
      </c>
      <c r="X63" s="327" t="e">
        <f t="shared" ca="1" si="2"/>
        <v>#NAME?</v>
      </c>
    </row>
    <row r="64" spans="1:24">
      <c r="A64" s="2">
        <v>57</v>
      </c>
      <c r="B64" s="617">
        <v>-160478</v>
      </c>
      <c r="C64" s="617">
        <v>-103593</v>
      </c>
      <c r="D64" s="617">
        <v>-114388</v>
      </c>
      <c r="F64" s="330" t="e">
        <f ca="1">_xll.RiskData('Risk Summary'!$H$32,$A64)</f>
        <v>#NAME?</v>
      </c>
      <c r="G64" s="330" t="e">
        <f ca="1">_xll.RiskData('Risk Summary'!$K$32,$A64)</f>
        <v>#NAME?</v>
      </c>
      <c r="H64" s="330" t="e">
        <f ca="1">_xll.RiskData('Risk Summary'!$N$32,$A64)</f>
        <v>#NAME?</v>
      </c>
      <c r="J64" s="330" t="e">
        <f ca="1">_xll.RiskData('Risk Summary'!$H$35,$A64)</f>
        <v>#NAME?</v>
      </c>
      <c r="K64" s="330" t="e">
        <f ca="1">_xll.RiskData('Risk Summary'!$K$35,$A64)</f>
        <v>#NAME?</v>
      </c>
      <c r="L64" s="330" t="e">
        <f ca="1">_xll.RiskData('Risk Summary'!$N$35,$A64)</f>
        <v>#NAME?</v>
      </c>
      <c r="N64" s="330" t="e">
        <f ca="1">_xll.RiskData('Risk Summary'!$H$36,$A64)</f>
        <v>#NAME?</v>
      </c>
      <c r="O64" s="330" t="e">
        <f ca="1">_xll.RiskData('Risk Summary'!$K$36,$A64)</f>
        <v>#NAME?</v>
      </c>
      <c r="P64" s="330" t="e">
        <f ca="1">_xll.RiskData('Risk Summary'!$N$36,$A64)</f>
        <v>#NAME?</v>
      </c>
      <c r="R64" s="330" t="e">
        <f ca="1">_xll.RiskData('TS CF'!$H$24,$A64)-F64</f>
        <v>#NAME?</v>
      </c>
      <c r="S64" s="330" t="e">
        <f ca="1">_xll.RiskData('TS CF'!$K$24,$A64)-G64</f>
        <v>#NAME?</v>
      </c>
      <c r="T64" s="330" t="e">
        <f ca="1">_xll.RiskData('TS CF'!$N$24,$A64)-H64</f>
        <v>#NAME?</v>
      </c>
      <c r="V64" s="327" t="e">
        <f t="shared" ca="1" si="0"/>
        <v>#NAME?</v>
      </c>
      <c r="W64" s="327" t="e">
        <f t="shared" ca="1" si="1"/>
        <v>#NAME?</v>
      </c>
      <c r="X64" s="327" t="e">
        <f t="shared" ca="1" si="2"/>
        <v>#NAME?</v>
      </c>
    </row>
    <row r="65" spans="1:24">
      <c r="A65" s="2">
        <v>58</v>
      </c>
      <c r="B65" s="617">
        <v>-160478</v>
      </c>
      <c r="C65" s="617">
        <v>-103593</v>
      </c>
      <c r="D65" s="617">
        <v>-114388</v>
      </c>
      <c r="F65" s="330" t="e">
        <f ca="1">_xll.RiskData('Risk Summary'!$H$32,$A65)</f>
        <v>#NAME?</v>
      </c>
      <c r="G65" s="330" t="e">
        <f ca="1">_xll.RiskData('Risk Summary'!$K$32,$A65)</f>
        <v>#NAME?</v>
      </c>
      <c r="H65" s="330" t="e">
        <f ca="1">_xll.RiskData('Risk Summary'!$N$32,$A65)</f>
        <v>#NAME?</v>
      </c>
      <c r="J65" s="330" t="e">
        <f ca="1">_xll.RiskData('Risk Summary'!$H$35,$A65)</f>
        <v>#NAME?</v>
      </c>
      <c r="K65" s="330" t="e">
        <f ca="1">_xll.RiskData('Risk Summary'!$K$35,$A65)</f>
        <v>#NAME?</v>
      </c>
      <c r="L65" s="330" t="e">
        <f ca="1">_xll.RiskData('Risk Summary'!$N$35,$A65)</f>
        <v>#NAME?</v>
      </c>
      <c r="N65" s="330" t="e">
        <f ca="1">_xll.RiskData('Risk Summary'!$H$36,$A65)</f>
        <v>#NAME?</v>
      </c>
      <c r="O65" s="330" t="e">
        <f ca="1">_xll.RiskData('Risk Summary'!$K$36,$A65)</f>
        <v>#NAME?</v>
      </c>
      <c r="P65" s="330" t="e">
        <f ca="1">_xll.RiskData('Risk Summary'!$N$36,$A65)</f>
        <v>#NAME?</v>
      </c>
      <c r="R65" s="330" t="e">
        <f ca="1">_xll.RiskData('TS CF'!$H$24,$A65)-F65</f>
        <v>#NAME?</v>
      </c>
      <c r="S65" s="330" t="e">
        <f ca="1">_xll.RiskData('TS CF'!$K$24,$A65)-G65</f>
        <v>#NAME?</v>
      </c>
      <c r="T65" s="330" t="e">
        <f ca="1">_xll.RiskData('TS CF'!$N$24,$A65)-H65</f>
        <v>#NAME?</v>
      </c>
      <c r="V65" s="327" t="e">
        <f t="shared" ca="1" si="0"/>
        <v>#NAME?</v>
      </c>
      <c r="W65" s="327" t="e">
        <f t="shared" ca="1" si="1"/>
        <v>#NAME?</v>
      </c>
      <c r="X65" s="327" t="e">
        <f t="shared" ca="1" si="2"/>
        <v>#NAME?</v>
      </c>
    </row>
    <row r="66" spans="1:24">
      <c r="A66" s="2">
        <v>59</v>
      </c>
      <c r="B66" s="617">
        <v>-160478</v>
      </c>
      <c r="C66" s="617">
        <v>-103593</v>
      </c>
      <c r="D66" s="617">
        <v>-114388</v>
      </c>
      <c r="F66" s="330" t="e">
        <f ca="1">_xll.RiskData('Risk Summary'!$H$32,$A66)</f>
        <v>#NAME?</v>
      </c>
      <c r="G66" s="330" t="e">
        <f ca="1">_xll.RiskData('Risk Summary'!$K$32,$A66)</f>
        <v>#NAME?</v>
      </c>
      <c r="H66" s="330" t="e">
        <f ca="1">_xll.RiskData('Risk Summary'!$N$32,$A66)</f>
        <v>#NAME?</v>
      </c>
      <c r="J66" s="330" t="e">
        <f ca="1">_xll.RiskData('Risk Summary'!$H$35,$A66)</f>
        <v>#NAME?</v>
      </c>
      <c r="K66" s="330" t="e">
        <f ca="1">_xll.RiskData('Risk Summary'!$K$35,$A66)</f>
        <v>#NAME?</v>
      </c>
      <c r="L66" s="330" t="e">
        <f ca="1">_xll.RiskData('Risk Summary'!$N$35,$A66)</f>
        <v>#NAME?</v>
      </c>
      <c r="N66" s="330" t="e">
        <f ca="1">_xll.RiskData('Risk Summary'!$H$36,$A66)</f>
        <v>#NAME?</v>
      </c>
      <c r="O66" s="330" t="e">
        <f ca="1">_xll.RiskData('Risk Summary'!$K$36,$A66)</f>
        <v>#NAME?</v>
      </c>
      <c r="P66" s="330" t="e">
        <f ca="1">_xll.RiskData('Risk Summary'!$N$36,$A66)</f>
        <v>#NAME?</v>
      </c>
      <c r="R66" s="330" t="e">
        <f ca="1">_xll.RiskData('TS CF'!$H$24,$A66)-F66</f>
        <v>#NAME?</v>
      </c>
      <c r="S66" s="330" t="e">
        <f ca="1">_xll.RiskData('TS CF'!$K$24,$A66)-G66</f>
        <v>#NAME?</v>
      </c>
      <c r="T66" s="330" t="e">
        <f ca="1">_xll.RiskData('TS CF'!$N$24,$A66)-H66</f>
        <v>#NAME?</v>
      </c>
      <c r="V66" s="327" t="e">
        <f t="shared" ca="1" si="0"/>
        <v>#NAME?</v>
      </c>
      <c r="W66" s="327" t="e">
        <f t="shared" ca="1" si="1"/>
        <v>#NAME?</v>
      </c>
      <c r="X66" s="327" t="e">
        <f t="shared" ca="1" si="2"/>
        <v>#NAME?</v>
      </c>
    </row>
    <row r="67" spans="1:24">
      <c r="A67" s="2">
        <v>60</v>
      </c>
      <c r="B67" s="617">
        <v>-160478</v>
      </c>
      <c r="C67" s="617">
        <v>-103593</v>
      </c>
      <c r="D67" s="617">
        <v>-114388</v>
      </c>
      <c r="F67" s="330" t="e">
        <f ca="1">_xll.RiskData('Risk Summary'!$H$32,$A67)</f>
        <v>#NAME?</v>
      </c>
      <c r="G67" s="330" t="e">
        <f ca="1">_xll.RiskData('Risk Summary'!$K$32,$A67)</f>
        <v>#NAME?</v>
      </c>
      <c r="H67" s="330" t="e">
        <f ca="1">_xll.RiskData('Risk Summary'!$N$32,$A67)</f>
        <v>#NAME?</v>
      </c>
      <c r="J67" s="330" t="e">
        <f ca="1">_xll.RiskData('Risk Summary'!$H$35,$A67)</f>
        <v>#NAME?</v>
      </c>
      <c r="K67" s="330" t="e">
        <f ca="1">_xll.RiskData('Risk Summary'!$K$35,$A67)</f>
        <v>#NAME?</v>
      </c>
      <c r="L67" s="330" t="e">
        <f ca="1">_xll.RiskData('Risk Summary'!$N$35,$A67)</f>
        <v>#NAME?</v>
      </c>
      <c r="N67" s="330" t="e">
        <f ca="1">_xll.RiskData('Risk Summary'!$H$36,$A67)</f>
        <v>#NAME?</v>
      </c>
      <c r="O67" s="330" t="e">
        <f ca="1">_xll.RiskData('Risk Summary'!$K$36,$A67)</f>
        <v>#NAME?</v>
      </c>
      <c r="P67" s="330" t="e">
        <f ca="1">_xll.RiskData('Risk Summary'!$N$36,$A67)</f>
        <v>#NAME?</v>
      </c>
      <c r="R67" s="330" t="e">
        <f ca="1">_xll.RiskData('TS CF'!$H$24,$A67)-F67</f>
        <v>#NAME?</v>
      </c>
      <c r="S67" s="330" t="e">
        <f ca="1">_xll.RiskData('TS CF'!$K$24,$A67)-G67</f>
        <v>#NAME?</v>
      </c>
      <c r="T67" s="330" t="e">
        <f ca="1">_xll.RiskData('TS CF'!$N$24,$A67)-H67</f>
        <v>#NAME?</v>
      </c>
      <c r="V67" s="327" t="e">
        <f t="shared" ca="1" si="0"/>
        <v>#NAME?</v>
      </c>
      <c r="W67" s="327" t="e">
        <f t="shared" ca="1" si="1"/>
        <v>#NAME?</v>
      </c>
      <c r="X67" s="327" t="e">
        <f t="shared" ca="1" si="2"/>
        <v>#NAME?</v>
      </c>
    </row>
    <row r="68" spans="1:24">
      <c r="A68" s="2">
        <v>61</v>
      </c>
      <c r="B68" s="617">
        <v>-160478</v>
      </c>
      <c r="C68" s="617">
        <v>-103593</v>
      </c>
      <c r="D68" s="617">
        <v>-114388</v>
      </c>
      <c r="F68" s="330" t="e">
        <f ca="1">_xll.RiskData('Risk Summary'!$H$32,$A68)</f>
        <v>#NAME?</v>
      </c>
      <c r="G68" s="330" t="e">
        <f ca="1">_xll.RiskData('Risk Summary'!$K$32,$A68)</f>
        <v>#NAME?</v>
      </c>
      <c r="H68" s="330" t="e">
        <f ca="1">_xll.RiskData('Risk Summary'!$N$32,$A68)</f>
        <v>#NAME?</v>
      </c>
      <c r="J68" s="330" t="e">
        <f ca="1">_xll.RiskData('Risk Summary'!$H$35,$A68)</f>
        <v>#NAME?</v>
      </c>
      <c r="K68" s="330" t="e">
        <f ca="1">_xll.RiskData('Risk Summary'!$K$35,$A68)</f>
        <v>#NAME?</v>
      </c>
      <c r="L68" s="330" t="e">
        <f ca="1">_xll.RiskData('Risk Summary'!$N$35,$A68)</f>
        <v>#NAME?</v>
      </c>
      <c r="N68" s="330" t="e">
        <f ca="1">_xll.RiskData('Risk Summary'!$H$36,$A68)</f>
        <v>#NAME?</v>
      </c>
      <c r="O68" s="330" t="e">
        <f ca="1">_xll.RiskData('Risk Summary'!$K$36,$A68)</f>
        <v>#NAME?</v>
      </c>
      <c r="P68" s="330" t="e">
        <f ca="1">_xll.RiskData('Risk Summary'!$N$36,$A68)</f>
        <v>#NAME?</v>
      </c>
      <c r="R68" s="330" t="e">
        <f ca="1">_xll.RiskData('TS CF'!$H$24,$A68)-F68</f>
        <v>#NAME?</v>
      </c>
      <c r="S68" s="330" t="e">
        <f ca="1">_xll.RiskData('TS CF'!$K$24,$A68)-G68</f>
        <v>#NAME?</v>
      </c>
      <c r="T68" s="330" t="e">
        <f ca="1">_xll.RiskData('TS CF'!$N$24,$A68)-H68</f>
        <v>#NAME?</v>
      </c>
      <c r="V68" s="327" t="e">
        <f t="shared" ca="1" si="0"/>
        <v>#NAME?</v>
      </c>
      <c r="W68" s="327" t="e">
        <f t="shared" ca="1" si="1"/>
        <v>#NAME?</v>
      </c>
      <c r="X68" s="327" t="e">
        <f t="shared" ca="1" si="2"/>
        <v>#NAME?</v>
      </c>
    </row>
    <row r="69" spans="1:24">
      <c r="A69" s="2">
        <v>62</v>
      </c>
      <c r="B69" s="617">
        <v>-160478</v>
      </c>
      <c r="C69" s="617">
        <v>-103593</v>
      </c>
      <c r="D69" s="617">
        <v>-114388</v>
      </c>
      <c r="F69" s="330" t="e">
        <f ca="1">_xll.RiskData('Risk Summary'!$H$32,$A69)</f>
        <v>#NAME?</v>
      </c>
      <c r="G69" s="330" t="e">
        <f ca="1">_xll.RiskData('Risk Summary'!$K$32,$A69)</f>
        <v>#NAME?</v>
      </c>
      <c r="H69" s="330" t="e">
        <f ca="1">_xll.RiskData('Risk Summary'!$N$32,$A69)</f>
        <v>#NAME?</v>
      </c>
      <c r="J69" s="330" t="e">
        <f ca="1">_xll.RiskData('Risk Summary'!$H$35,$A69)</f>
        <v>#NAME?</v>
      </c>
      <c r="K69" s="330" t="e">
        <f ca="1">_xll.RiskData('Risk Summary'!$K$35,$A69)</f>
        <v>#NAME?</v>
      </c>
      <c r="L69" s="330" t="e">
        <f ca="1">_xll.RiskData('Risk Summary'!$N$35,$A69)</f>
        <v>#NAME?</v>
      </c>
      <c r="N69" s="330" t="e">
        <f ca="1">_xll.RiskData('Risk Summary'!$H$36,$A69)</f>
        <v>#NAME?</v>
      </c>
      <c r="O69" s="330" t="e">
        <f ca="1">_xll.RiskData('Risk Summary'!$K$36,$A69)</f>
        <v>#NAME?</v>
      </c>
      <c r="P69" s="330" t="e">
        <f ca="1">_xll.RiskData('Risk Summary'!$N$36,$A69)</f>
        <v>#NAME?</v>
      </c>
      <c r="R69" s="330" t="e">
        <f ca="1">_xll.RiskData('TS CF'!$H$24,$A69)-F69</f>
        <v>#NAME?</v>
      </c>
      <c r="S69" s="330" t="e">
        <f ca="1">_xll.RiskData('TS CF'!$K$24,$A69)-G69</f>
        <v>#NAME?</v>
      </c>
      <c r="T69" s="330" t="e">
        <f ca="1">_xll.RiskData('TS CF'!$N$24,$A69)-H69</f>
        <v>#NAME?</v>
      </c>
      <c r="V69" s="327" t="e">
        <f t="shared" ca="1" si="0"/>
        <v>#NAME?</v>
      </c>
      <c r="W69" s="327" t="e">
        <f t="shared" ca="1" si="1"/>
        <v>#NAME?</v>
      </c>
      <c r="X69" s="327" t="e">
        <f t="shared" ca="1" si="2"/>
        <v>#NAME?</v>
      </c>
    </row>
    <row r="70" spans="1:24">
      <c r="A70" s="2">
        <v>63</v>
      </c>
      <c r="B70" s="617">
        <v>-160478</v>
      </c>
      <c r="C70" s="617">
        <v>-103593</v>
      </c>
      <c r="D70" s="617">
        <v>-114388</v>
      </c>
      <c r="F70" s="330" t="e">
        <f ca="1">_xll.RiskData('Risk Summary'!$H$32,$A70)</f>
        <v>#NAME?</v>
      </c>
      <c r="G70" s="330" t="e">
        <f ca="1">_xll.RiskData('Risk Summary'!$K$32,$A70)</f>
        <v>#NAME?</v>
      </c>
      <c r="H70" s="330" t="e">
        <f ca="1">_xll.RiskData('Risk Summary'!$N$32,$A70)</f>
        <v>#NAME?</v>
      </c>
      <c r="J70" s="330" t="e">
        <f ca="1">_xll.RiskData('Risk Summary'!$H$35,$A70)</f>
        <v>#NAME?</v>
      </c>
      <c r="K70" s="330" t="e">
        <f ca="1">_xll.RiskData('Risk Summary'!$K$35,$A70)</f>
        <v>#NAME?</v>
      </c>
      <c r="L70" s="330" t="e">
        <f ca="1">_xll.RiskData('Risk Summary'!$N$35,$A70)</f>
        <v>#NAME?</v>
      </c>
      <c r="N70" s="330" t="e">
        <f ca="1">_xll.RiskData('Risk Summary'!$H$36,$A70)</f>
        <v>#NAME?</v>
      </c>
      <c r="O70" s="330" t="e">
        <f ca="1">_xll.RiskData('Risk Summary'!$K$36,$A70)</f>
        <v>#NAME?</v>
      </c>
      <c r="P70" s="330" t="e">
        <f ca="1">_xll.RiskData('Risk Summary'!$N$36,$A70)</f>
        <v>#NAME?</v>
      </c>
      <c r="R70" s="330" t="e">
        <f ca="1">_xll.RiskData('TS CF'!$H$24,$A70)-F70</f>
        <v>#NAME?</v>
      </c>
      <c r="S70" s="330" t="e">
        <f ca="1">_xll.RiskData('TS CF'!$K$24,$A70)-G70</f>
        <v>#NAME?</v>
      </c>
      <c r="T70" s="330" t="e">
        <f ca="1">_xll.RiskData('TS CF'!$N$24,$A70)-H70</f>
        <v>#NAME?</v>
      </c>
      <c r="V70" s="327" t="e">
        <f t="shared" ca="1" si="0"/>
        <v>#NAME?</v>
      </c>
      <c r="W70" s="327" t="e">
        <f t="shared" ca="1" si="1"/>
        <v>#NAME?</v>
      </c>
      <c r="X70" s="327" t="e">
        <f t="shared" ca="1" si="2"/>
        <v>#NAME?</v>
      </c>
    </row>
    <row r="71" spans="1:24">
      <c r="A71" s="2">
        <v>64</v>
      </c>
      <c r="B71" s="617">
        <v>-160478</v>
      </c>
      <c r="C71" s="617">
        <v>-103593</v>
      </c>
      <c r="D71" s="617">
        <v>-114388</v>
      </c>
      <c r="F71" s="330" t="e">
        <f ca="1">_xll.RiskData('Risk Summary'!$H$32,$A71)</f>
        <v>#NAME?</v>
      </c>
      <c r="G71" s="330" t="e">
        <f ca="1">_xll.RiskData('Risk Summary'!$K$32,$A71)</f>
        <v>#NAME?</v>
      </c>
      <c r="H71" s="330" t="e">
        <f ca="1">_xll.RiskData('Risk Summary'!$N$32,$A71)</f>
        <v>#NAME?</v>
      </c>
      <c r="J71" s="330" t="e">
        <f ca="1">_xll.RiskData('Risk Summary'!$H$35,$A71)</f>
        <v>#NAME?</v>
      </c>
      <c r="K71" s="330" t="e">
        <f ca="1">_xll.RiskData('Risk Summary'!$K$35,$A71)</f>
        <v>#NAME?</v>
      </c>
      <c r="L71" s="330" t="e">
        <f ca="1">_xll.RiskData('Risk Summary'!$N$35,$A71)</f>
        <v>#NAME?</v>
      </c>
      <c r="N71" s="330" t="e">
        <f ca="1">_xll.RiskData('Risk Summary'!$H$36,$A71)</f>
        <v>#NAME?</v>
      </c>
      <c r="O71" s="330" t="e">
        <f ca="1">_xll.RiskData('Risk Summary'!$K$36,$A71)</f>
        <v>#NAME?</v>
      </c>
      <c r="P71" s="330" t="e">
        <f ca="1">_xll.RiskData('Risk Summary'!$N$36,$A71)</f>
        <v>#NAME?</v>
      </c>
      <c r="R71" s="330" t="e">
        <f ca="1">_xll.RiskData('TS CF'!$H$24,$A71)-F71</f>
        <v>#NAME?</v>
      </c>
      <c r="S71" s="330" t="e">
        <f ca="1">_xll.RiskData('TS CF'!$K$24,$A71)-G71</f>
        <v>#NAME?</v>
      </c>
      <c r="T71" s="330" t="e">
        <f ca="1">_xll.RiskData('TS CF'!$N$24,$A71)-H71</f>
        <v>#NAME?</v>
      </c>
      <c r="V71" s="327" t="e">
        <f t="shared" ca="1" si="0"/>
        <v>#NAME?</v>
      </c>
      <c r="W71" s="327" t="e">
        <f t="shared" ca="1" si="1"/>
        <v>#NAME?</v>
      </c>
      <c r="X71" s="327" t="e">
        <f t="shared" ca="1" si="2"/>
        <v>#NAME?</v>
      </c>
    </row>
    <row r="72" spans="1:24">
      <c r="A72" s="2">
        <v>65</v>
      </c>
      <c r="B72" s="617">
        <v>-160478</v>
      </c>
      <c r="C72" s="617">
        <v>-103593</v>
      </c>
      <c r="D72" s="617">
        <v>-114388</v>
      </c>
      <c r="F72" s="330" t="e">
        <f ca="1">_xll.RiskData('Risk Summary'!$H$32,$A72)</f>
        <v>#NAME?</v>
      </c>
      <c r="G72" s="330" t="e">
        <f ca="1">_xll.RiskData('Risk Summary'!$K$32,$A72)</f>
        <v>#NAME?</v>
      </c>
      <c r="H72" s="330" t="e">
        <f ca="1">_xll.RiskData('Risk Summary'!$N$32,$A72)</f>
        <v>#NAME?</v>
      </c>
      <c r="J72" s="330" t="e">
        <f ca="1">_xll.RiskData('Risk Summary'!$H$35,$A72)</f>
        <v>#NAME?</v>
      </c>
      <c r="K72" s="330" t="e">
        <f ca="1">_xll.RiskData('Risk Summary'!$K$35,$A72)</f>
        <v>#NAME?</v>
      </c>
      <c r="L72" s="330" t="e">
        <f ca="1">_xll.RiskData('Risk Summary'!$N$35,$A72)</f>
        <v>#NAME?</v>
      </c>
      <c r="N72" s="330" t="e">
        <f ca="1">_xll.RiskData('Risk Summary'!$H$36,$A72)</f>
        <v>#NAME?</v>
      </c>
      <c r="O72" s="330" t="e">
        <f ca="1">_xll.RiskData('Risk Summary'!$K$36,$A72)</f>
        <v>#NAME?</v>
      </c>
      <c r="P72" s="330" t="e">
        <f ca="1">_xll.RiskData('Risk Summary'!$N$36,$A72)</f>
        <v>#NAME?</v>
      </c>
      <c r="R72" s="330" t="e">
        <f ca="1">_xll.RiskData('TS CF'!$H$24,$A72)-F72</f>
        <v>#NAME?</v>
      </c>
      <c r="S72" s="330" t="e">
        <f ca="1">_xll.RiskData('TS CF'!$K$24,$A72)-G72</f>
        <v>#NAME?</v>
      </c>
      <c r="T72" s="330" t="e">
        <f ca="1">_xll.RiskData('TS CF'!$N$24,$A72)-H72</f>
        <v>#NAME?</v>
      </c>
      <c r="V72" s="327" t="e">
        <f t="shared" ca="1" si="0"/>
        <v>#NAME?</v>
      </c>
      <c r="W72" s="327" t="e">
        <f t="shared" ca="1" si="1"/>
        <v>#NAME?</v>
      </c>
      <c r="X72" s="327" t="e">
        <f t="shared" ca="1" si="2"/>
        <v>#NAME?</v>
      </c>
    </row>
    <row r="73" spans="1:24">
      <c r="A73" s="2">
        <v>66</v>
      </c>
      <c r="B73" s="617">
        <v>-160478</v>
      </c>
      <c r="C73" s="617">
        <v>-103593</v>
      </c>
      <c r="D73" s="617">
        <v>-114388</v>
      </c>
      <c r="F73" s="330" t="e">
        <f ca="1">_xll.RiskData('Risk Summary'!$H$32,$A73)</f>
        <v>#NAME?</v>
      </c>
      <c r="G73" s="330" t="e">
        <f ca="1">_xll.RiskData('Risk Summary'!$K$32,$A73)</f>
        <v>#NAME?</v>
      </c>
      <c r="H73" s="330" t="e">
        <f ca="1">_xll.RiskData('Risk Summary'!$N$32,$A73)</f>
        <v>#NAME?</v>
      </c>
      <c r="J73" s="330" t="e">
        <f ca="1">_xll.RiskData('Risk Summary'!$H$35,$A73)</f>
        <v>#NAME?</v>
      </c>
      <c r="K73" s="330" t="e">
        <f ca="1">_xll.RiskData('Risk Summary'!$K$35,$A73)</f>
        <v>#NAME?</v>
      </c>
      <c r="L73" s="330" t="e">
        <f ca="1">_xll.RiskData('Risk Summary'!$N$35,$A73)</f>
        <v>#NAME?</v>
      </c>
      <c r="N73" s="330" t="e">
        <f ca="1">_xll.RiskData('Risk Summary'!$H$36,$A73)</f>
        <v>#NAME?</v>
      </c>
      <c r="O73" s="330" t="e">
        <f ca="1">_xll.RiskData('Risk Summary'!$K$36,$A73)</f>
        <v>#NAME?</v>
      </c>
      <c r="P73" s="330" t="e">
        <f ca="1">_xll.RiskData('Risk Summary'!$N$36,$A73)</f>
        <v>#NAME?</v>
      </c>
      <c r="R73" s="330" t="e">
        <f ca="1">_xll.RiskData('TS CF'!$H$24,$A73)-F73</f>
        <v>#NAME?</v>
      </c>
      <c r="S73" s="330" t="e">
        <f ca="1">_xll.RiskData('TS CF'!$K$24,$A73)-G73</f>
        <v>#NAME?</v>
      </c>
      <c r="T73" s="330" t="e">
        <f ca="1">_xll.RiskData('TS CF'!$N$24,$A73)-H73</f>
        <v>#NAME?</v>
      </c>
      <c r="V73" s="327" t="e">
        <f t="shared" ca="1" si="0"/>
        <v>#NAME?</v>
      </c>
      <c r="W73" s="327" t="e">
        <f t="shared" ca="1" si="1"/>
        <v>#NAME?</v>
      </c>
      <c r="X73" s="327" t="e">
        <f t="shared" ca="1" si="2"/>
        <v>#NAME?</v>
      </c>
    </row>
    <row r="74" spans="1:24">
      <c r="A74" s="2">
        <v>67</v>
      </c>
      <c r="B74" s="617">
        <v>-160478</v>
      </c>
      <c r="C74" s="617">
        <v>-103593</v>
      </c>
      <c r="D74" s="617">
        <v>-114388</v>
      </c>
      <c r="F74" s="330" t="e">
        <f ca="1">_xll.RiskData('Risk Summary'!$H$32,$A74)</f>
        <v>#NAME?</v>
      </c>
      <c r="G74" s="330" t="e">
        <f ca="1">_xll.RiskData('Risk Summary'!$K$32,$A74)</f>
        <v>#NAME?</v>
      </c>
      <c r="H74" s="330" t="e">
        <f ca="1">_xll.RiskData('Risk Summary'!$N$32,$A74)</f>
        <v>#NAME?</v>
      </c>
      <c r="J74" s="330" t="e">
        <f ca="1">_xll.RiskData('Risk Summary'!$H$35,$A74)</f>
        <v>#NAME?</v>
      </c>
      <c r="K74" s="330" t="e">
        <f ca="1">_xll.RiskData('Risk Summary'!$K$35,$A74)</f>
        <v>#NAME?</v>
      </c>
      <c r="L74" s="330" t="e">
        <f ca="1">_xll.RiskData('Risk Summary'!$N$35,$A74)</f>
        <v>#NAME?</v>
      </c>
      <c r="N74" s="330" t="e">
        <f ca="1">_xll.RiskData('Risk Summary'!$H$36,$A74)</f>
        <v>#NAME?</v>
      </c>
      <c r="O74" s="330" t="e">
        <f ca="1">_xll.RiskData('Risk Summary'!$K$36,$A74)</f>
        <v>#NAME?</v>
      </c>
      <c r="P74" s="330" t="e">
        <f ca="1">_xll.RiskData('Risk Summary'!$N$36,$A74)</f>
        <v>#NAME?</v>
      </c>
      <c r="R74" s="330" t="e">
        <f ca="1">_xll.RiskData('TS CF'!$H$24,$A74)-F74</f>
        <v>#NAME?</v>
      </c>
      <c r="S74" s="330" t="e">
        <f ca="1">_xll.RiskData('TS CF'!$K$24,$A74)-G74</f>
        <v>#NAME?</v>
      </c>
      <c r="T74" s="330" t="e">
        <f ca="1">_xll.RiskData('TS CF'!$N$24,$A74)-H74</f>
        <v>#NAME?</v>
      </c>
      <c r="V74" s="327" t="e">
        <f t="shared" ref="V74:V137" ca="1" si="3">V73</f>
        <v>#NAME?</v>
      </c>
      <c r="W74" s="327" t="e">
        <f t="shared" ref="W74:W137" ca="1" si="4">W73</f>
        <v>#NAME?</v>
      </c>
      <c r="X74" s="327" t="e">
        <f t="shared" ref="X74:X137" ca="1" si="5">X73</f>
        <v>#NAME?</v>
      </c>
    </row>
    <row r="75" spans="1:24">
      <c r="A75" s="2">
        <v>68</v>
      </c>
      <c r="B75" s="617">
        <v>-160478</v>
      </c>
      <c r="C75" s="617">
        <v>-103593</v>
      </c>
      <c r="D75" s="617">
        <v>-114388</v>
      </c>
      <c r="F75" s="330" t="e">
        <f ca="1">_xll.RiskData('Risk Summary'!$H$32,$A75)</f>
        <v>#NAME?</v>
      </c>
      <c r="G75" s="330" t="e">
        <f ca="1">_xll.RiskData('Risk Summary'!$K$32,$A75)</f>
        <v>#NAME?</v>
      </c>
      <c r="H75" s="330" t="e">
        <f ca="1">_xll.RiskData('Risk Summary'!$N$32,$A75)</f>
        <v>#NAME?</v>
      </c>
      <c r="J75" s="330" t="e">
        <f ca="1">_xll.RiskData('Risk Summary'!$H$35,$A75)</f>
        <v>#NAME?</v>
      </c>
      <c r="K75" s="330" t="e">
        <f ca="1">_xll.RiskData('Risk Summary'!$K$35,$A75)</f>
        <v>#NAME?</v>
      </c>
      <c r="L75" s="330" t="e">
        <f ca="1">_xll.RiskData('Risk Summary'!$N$35,$A75)</f>
        <v>#NAME?</v>
      </c>
      <c r="N75" s="330" t="e">
        <f ca="1">_xll.RiskData('Risk Summary'!$H$36,$A75)</f>
        <v>#NAME?</v>
      </c>
      <c r="O75" s="330" t="e">
        <f ca="1">_xll.RiskData('Risk Summary'!$K$36,$A75)</f>
        <v>#NAME?</v>
      </c>
      <c r="P75" s="330" t="e">
        <f ca="1">_xll.RiskData('Risk Summary'!$N$36,$A75)</f>
        <v>#NAME?</v>
      </c>
      <c r="R75" s="330" t="e">
        <f ca="1">_xll.RiskData('TS CF'!$H$24,$A75)-F75</f>
        <v>#NAME?</v>
      </c>
      <c r="S75" s="330" t="e">
        <f ca="1">_xll.RiskData('TS CF'!$K$24,$A75)-G75</f>
        <v>#NAME?</v>
      </c>
      <c r="T75" s="330" t="e">
        <f ca="1">_xll.RiskData('TS CF'!$N$24,$A75)-H75</f>
        <v>#NAME?</v>
      </c>
      <c r="V75" s="327" t="e">
        <f t="shared" ca="1" si="3"/>
        <v>#NAME?</v>
      </c>
      <c r="W75" s="327" t="e">
        <f t="shared" ca="1" si="4"/>
        <v>#NAME?</v>
      </c>
      <c r="X75" s="327" t="e">
        <f t="shared" ca="1" si="5"/>
        <v>#NAME?</v>
      </c>
    </row>
    <row r="76" spans="1:24">
      <c r="A76" s="2">
        <v>69</v>
      </c>
      <c r="B76" s="617">
        <v>-160478</v>
      </c>
      <c r="C76" s="617">
        <v>-103593</v>
      </c>
      <c r="D76" s="617">
        <v>-114388</v>
      </c>
      <c r="F76" s="330" t="e">
        <f ca="1">_xll.RiskData('Risk Summary'!$H$32,$A76)</f>
        <v>#NAME?</v>
      </c>
      <c r="G76" s="330" t="e">
        <f ca="1">_xll.RiskData('Risk Summary'!$K$32,$A76)</f>
        <v>#NAME?</v>
      </c>
      <c r="H76" s="330" t="e">
        <f ca="1">_xll.RiskData('Risk Summary'!$N$32,$A76)</f>
        <v>#NAME?</v>
      </c>
      <c r="J76" s="330" t="e">
        <f ca="1">_xll.RiskData('Risk Summary'!$H$35,$A76)</f>
        <v>#NAME?</v>
      </c>
      <c r="K76" s="330" t="e">
        <f ca="1">_xll.RiskData('Risk Summary'!$K$35,$A76)</f>
        <v>#NAME?</v>
      </c>
      <c r="L76" s="330" t="e">
        <f ca="1">_xll.RiskData('Risk Summary'!$N$35,$A76)</f>
        <v>#NAME?</v>
      </c>
      <c r="N76" s="330" t="e">
        <f ca="1">_xll.RiskData('Risk Summary'!$H$36,$A76)</f>
        <v>#NAME?</v>
      </c>
      <c r="O76" s="330" t="e">
        <f ca="1">_xll.RiskData('Risk Summary'!$K$36,$A76)</f>
        <v>#NAME?</v>
      </c>
      <c r="P76" s="330" t="e">
        <f ca="1">_xll.RiskData('Risk Summary'!$N$36,$A76)</f>
        <v>#NAME?</v>
      </c>
      <c r="R76" s="330" t="e">
        <f ca="1">_xll.RiskData('TS CF'!$H$24,$A76)-F76</f>
        <v>#NAME?</v>
      </c>
      <c r="S76" s="330" t="e">
        <f ca="1">_xll.RiskData('TS CF'!$K$24,$A76)-G76</f>
        <v>#NAME?</v>
      </c>
      <c r="T76" s="330" t="e">
        <f ca="1">_xll.RiskData('TS CF'!$N$24,$A76)-H76</f>
        <v>#NAME?</v>
      </c>
      <c r="V76" s="327" t="e">
        <f t="shared" ca="1" si="3"/>
        <v>#NAME?</v>
      </c>
      <c r="W76" s="327" t="e">
        <f t="shared" ca="1" si="4"/>
        <v>#NAME?</v>
      </c>
      <c r="X76" s="327" t="e">
        <f t="shared" ca="1" si="5"/>
        <v>#NAME?</v>
      </c>
    </row>
    <row r="77" spans="1:24">
      <c r="A77" s="2">
        <v>70</v>
      </c>
      <c r="B77" s="617">
        <v>-160478</v>
      </c>
      <c r="C77" s="617">
        <v>-103593</v>
      </c>
      <c r="D77" s="617">
        <v>-114388</v>
      </c>
      <c r="F77" s="330" t="e">
        <f ca="1">_xll.RiskData('Risk Summary'!$H$32,$A77)</f>
        <v>#NAME?</v>
      </c>
      <c r="G77" s="330" t="e">
        <f ca="1">_xll.RiskData('Risk Summary'!$K$32,$A77)</f>
        <v>#NAME?</v>
      </c>
      <c r="H77" s="330" t="e">
        <f ca="1">_xll.RiskData('Risk Summary'!$N$32,$A77)</f>
        <v>#NAME?</v>
      </c>
      <c r="J77" s="330" t="e">
        <f ca="1">_xll.RiskData('Risk Summary'!$H$35,$A77)</f>
        <v>#NAME?</v>
      </c>
      <c r="K77" s="330" t="e">
        <f ca="1">_xll.RiskData('Risk Summary'!$K$35,$A77)</f>
        <v>#NAME?</v>
      </c>
      <c r="L77" s="330" t="e">
        <f ca="1">_xll.RiskData('Risk Summary'!$N$35,$A77)</f>
        <v>#NAME?</v>
      </c>
      <c r="N77" s="330" t="e">
        <f ca="1">_xll.RiskData('Risk Summary'!$H$36,$A77)</f>
        <v>#NAME?</v>
      </c>
      <c r="O77" s="330" t="e">
        <f ca="1">_xll.RiskData('Risk Summary'!$K$36,$A77)</f>
        <v>#NAME?</v>
      </c>
      <c r="P77" s="330" t="e">
        <f ca="1">_xll.RiskData('Risk Summary'!$N$36,$A77)</f>
        <v>#NAME?</v>
      </c>
      <c r="R77" s="330" t="e">
        <f ca="1">_xll.RiskData('TS CF'!$H$24,$A77)-F77</f>
        <v>#NAME?</v>
      </c>
      <c r="S77" s="330" t="e">
        <f ca="1">_xll.RiskData('TS CF'!$K$24,$A77)-G77</f>
        <v>#NAME?</v>
      </c>
      <c r="T77" s="330" t="e">
        <f ca="1">_xll.RiskData('TS CF'!$N$24,$A77)-H77</f>
        <v>#NAME?</v>
      </c>
      <c r="V77" s="327" t="e">
        <f t="shared" ca="1" si="3"/>
        <v>#NAME?</v>
      </c>
      <c r="W77" s="327" t="e">
        <f t="shared" ca="1" si="4"/>
        <v>#NAME?</v>
      </c>
      <c r="X77" s="327" t="e">
        <f t="shared" ca="1" si="5"/>
        <v>#NAME?</v>
      </c>
    </row>
    <row r="78" spans="1:24">
      <c r="A78" s="2">
        <v>71</v>
      </c>
      <c r="B78" s="617">
        <v>-160478</v>
      </c>
      <c r="C78" s="617">
        <v>-103593</v>
      </c>
      <c r="D78" s="617">
        <v>-114388</v>
      </c>
      <c r="F78" s="330" t="e">
        <f ca="1">_xll.RiskData('Risk Summary'!$H$32,$A78)</f>
        <v>#NAME?</v>
      </c>
      <c r="G78" s="330" t="e">
        <f ca="1">_xll.RiskData('Risk Summary'!$K$32,$A78)</f>
        <v>#NAME?</v>
      </c>
      <c r="H78" s="330" t="e">
        <f ca="1">_xll.RiskData('Risk Summary'!$N$32,$A78)</f>
        <v>#NAME?</v>
      </c>
      <c r="J78" s="330" t="e">
        <f ca="1">_xll.RiskData('Risk Summary'!$H$35,$A78)</f>
        <v>#NAME?</v>
      </c>
      <c r="K78" s="330" t="e">
        <f ca="1">_xll.RiskData('Risk Summary'!$K$35,$A78)</f>
        <v>#NAME?</v>
      </c>
      <c r="L78" s="330" t="e">
        <f ca="1">_xll.RiskData('Risk Summary'!$N$35,$A78)</f>
        <v>#NAME?</v>
      </c>
      <c r="N78" s="330" t="e">
        <f ca="1">_xll.RiskData('Risk Summary'!$H$36,$A78)</f>
        <v>#NAME?</v>
      </c>
      <c r="O78" s="330" t="e">
        <f ca="1">_xll.RiskData('Risk Summary'!$K$36,$A78)</f>
        <v>#NAME?</v>
      </c>
      <c r="P78" s="330" t="e">
        <f ca="1">_xll.RiskData('Risk Summary'!$N$36,$A78)</f>
        <v>#NAME?</v>
      </c>
      <c r="R78" s="330" t="e">
        <f ca="1">_xll.RiskData('TS CF'!$H$24,$A78)-F78</f>
        <v>#NAME?</v>
      </c>
      <c r="S78" s="330" t="e">
        <f ca="1">_xll.RiskData('TS CF'!$K$24,$A78)-G78</f>
        <v>#NAME?</v>
      </c>
      <c r="T78" s="330" t="e">
        <f ca="1">_xll.RiskData('TS CF'!$N$24,$A78)-H78</f>
        <v>#NAME?</v>
      </c>
      <c r="V78" s="327" t="e">
        <f t="shared" ca="1" si="3"/>
        <v>#NAME?</v>
      </c>
      <c r="W78" s="327" t="e">
        <f t="shared" ca="1" si="4"/>
        <v>#NAME?</v>
      </c>
      <c r="X78" s="327" t="e">
        <f t="shared" ca="1" si="5"/>
        <v>#NAME?</v>
      </c>
    </row>
    <row r="79" spans="1:24">
      <c r="A79" s="2">
        <v>72</v>
      </c>
      <c r="B79" s="617">
        <v>-160478</v>
      </c>
      <c r="C79" s="617">
        <v>-103593</v>
      </c>
      <c r="D79" s="617">
        <v>-114388</v>
      </c>
      <c r="F79" s="330" t="e">
        <f ca="1">_xll.RiskData('Risk Summary'!$H$32,$A79)</f>
        <v>#NAME?</v>
      </c>
      <c r="G79" s="330" t="e">
        <f ca="1">_xll.RiskData('Risk Summary'!$K$32,$A79)</f>
        <v>#NAME?</v>
      </c>
      <c r="H79" s="330" t="e">
        <f ca="1">_xll.RiskData('Risk Summary'!$N$32,$A79)</f>
        <v>#NAME?</v>
      </c>
      <c r="J79" s="330" t="e">
        <f ca="1">_xll.RiskData('Risk Summary'!$H$35,$A79)</f>
        <v>#NAME?</v>
      </c>
      <c r="K79" s="330" t="e">
        <f ca="1">_xll.RiskData('Risk Summary'!$K$35,$A79)</f>
        <v>#NAME?</v>
      </c>
      <c r="L79" s="330" t="e">
        <f ca="1">_xll.RiskData('Risk Summary'!$N$35,$A79)</f>
        <v>#NAME?</v>
      </c>
      <c r="N79" s="330" t="e">
        <f ca="1">_xll.RiskData('Risk Summary'!$H$36,$A79)</f>
        <v>#NAME?</v>
      </c>
      <c r="O79" s="330" t="e">
        <f ca="1">_xll.RiskData('Risk Summary'!$K$36,$A79)</f>
        <v>#NAME?</v>
      </c>
      <c r="P79" s="330" t="e">
        <f ca="1">_xll.RiskData('Risk Summary'!$N$36,$A79)</f>
        <v>#NAME?</v>
      </c>
      <c r="R79" s="330" t="e">
        <f ca="1">_xll.RiskData('TS CF'!$H$24,$A79)-F79</f>
        <v>#NAME?</v>
      </c>
      <c r="S79" s="330" t="e">
        <f ca="1">_xll.RiskData('TS CF'!$K$24,$A79)-G79</f>
        <v>#NAME?</v>
      </c>
      <c r="T79" s="330" t="e">
        <f ca="1">_xll.RiskData('TS CF'!$N$24,$A79)-H79</f>
        <v>#NAME?</v>
      </c>
      <c r="V79" s="327" t="e">
        <f t="shared" ca="1" si="3"/>
        <v>#NAME?</v>
      </c>
      <c r="W79" s="327" t="e">
        <f t="shared" ca="1" si="4"/>
        <v>#NAME?</v>
      </c>
      <c r="X79" s="327" t="e">
        <f t="shared" ca="1" si="5"/>
        <v>#NAME?</v>
      </c>
    </row>
    <row r="80" spans="1:24">
      <c r="A80" s="2">
        <v>73</v>
      </c>
      <c r="B80" s="617">
        <v>-160478</v>
      </c>
      <c r="C80" s="617">
        <v>-103593</v>
      </c>
      <c r="D80" s="617">
        <v>-114388</v>
      </c>
      <c r="F80" s="330" t="e">
        <f ca="1">_xll.RiskData('Risk Summary'!$H$32,$A80)</f>
        <v>#NAME?</v>
      </c>
      <c r="G80" s="330" t="e">
        <f ca="1">_xll.RiskData('Risk Summary'!$K$32,$A80)</f>
        <v>#NAME?</v>
      </c>
      <c r="H80" s="330" t="e">
        <f ca="1">_xll.RiskData('Risk Summary'!$N$32,$A80)</f>
        <v>#NAME?</v>
      </c>
      <c r="J80" s="330" t="e">
        <f ca="1">_xll.RiskData('Risk Summary'!$H$35,$A80)</f>
        <v>#NAME?</v>
      </c>
      <c r="K80" s="330" t="e">
        <f ca="1">_xll.RiskData('Risk Summary'!$K$35,$A80)</f>
        <v>#NAME?</v>
      </c>
      <c r="L80" s="330" t="e">
        <f ca="1">_xll.RiskData('Risk Summary'!$N$35,$A80)</f>
        <v>#NAME?</v>
      </c>
      <c r="N80" s="330" t="e">
        <f ca="1">_xll.RiskData('Risk Summary'!$H$36,$A80)</f>
        <v>#NAME?</v>
      </c>
      <c r="O80" s="330" t="e">
        <f ca="1">_xll.RiskData('Risk Summary'!$K$36,$A80)</f>
        <v>#NAME?</v>
      </c>
      <c r="P80" s="330" t="e">
        <f ca="1">_xll.RiskData('Risk Summary'!$N$36,$A80)</f>
        <v>#NAME?</v>
      </c>
      <c r="R80" s="330" t="e">
        <f ca="1">_xll.RiskData('TS CF'!$H$24,$A80)-F80</f>
        <v>#NAME?</v>
      </c>
      <c r="S80" s="330" t="e">
        <f ca="1">_xll.RiskData('TS CF'!$K$24,$A80)-G80</f>
        <v>#NAME?</v>
      </c>
      <c r="T80" s="330" t="e">
        <f ca="1">_xll.RiskData('TS CF'!$N$24,$A80)-H80</f>
        <v>#NAME?</v>
      </c>
      <c r="V80" s="327" t="e">
        <f t="shared" ca="1" si="3"/>
        <v>#NAME?</v>
      </c>
      <c r="W80" s="327" t="e">
        <f t="shared" ca="1" si="4"/>
        <v>#NAME?</v>
      </c>
      <c r="X80" s="327" t="e">
        <f t="shared" ca="1" si="5"/>
        <v>#NAME?</v>
      </c>
    </row>
    <row r="81" spans="1:24">
      <c r="A81" s="2">
        <v>74</v>
      </c>
      <c r="B81" s="617">
        <v>-160478</v>
      </c>
      <c r="C81" s="617">
        <v>-103593</v>
      </c>
      <c r="D81" s="617">
        <v>-114388</v>
      </c>
      <c r="F81" s="330" t="e">
        <f ca="1">_xll.RiskData('Risk Summary'!$H$32,$A81)</f>
        <v>#NAME?</v>
      </c>
      <c r="G81" s="330" t="e">
        <f ca="1">_xll.RiskData('Risk Summary'!$K$32,$A81)</f>
        <v>#NAME?</v>
      </c>
      <c r="H81" s="330" t="e">
        <f ca="1">_xll.RiskData('Risk Summary'!$N$32,$A81)</f>
        <v>#NAME?</v>
      </c>
      <c r="J81" s="330" t="e">
        <f ca="1">_xll.RiskData('Risk Summary'!$H$35,$A81)</f>
        <v>#NAME?</v>
      </c>
      <c r="K81" s="330" t="e">
        <f ca="1">_xll.RiskData('Risk Summary'!$K$35,$A81)</f>
        <v>#NAME?</v>
      </c>
      <c r="L81" s="330" t="e">
        <f ca="1">_xll.RiskData('Risk Summary'!$N$35,$A81)</f>
        <v>#NAME?</v>
      </c>
      <c r="N81" s="330" t="e">
        <f ca="1">_xll.RiskData('Risk Summary'!$H$36,$A81)</f>
        <v>#NAME?</v>
      </c>
      <c r="O81" s="330" t="e">
        <f ca="1">_xll.RiskData('Risk Summary'!$K$36,$A81)</f>
        <v>#NAME?</v>
      </c>
      <c r="P81" s="330" t="e">
        <f ca="1">_xll.RiskData('Risk Summary'!$N$36,$A81)</f>
        <v>#NAME?</v>
      </c>
      <c r="R81" s="330" t="e">
        <f ca="1">_xll.RiskData('TS CF'!$H$24,$A81)-F81</f>
        <v>#NAME?</v>
      </c>
      <c r="S81" s="330" t="e">
        <f ca="1">_xll.RiskData('TS CF'!$K$24,$A81)-G81</f>
        <v>#NAME?</v>
      </c>
      <c r="T81" s="330" t="e">
        <f ca="1">_xll.RiskData('TS CF'!$N$24,$A81)-H81</f>
        <v>#NAME?</v>
      </c>
      <c r="V81" s="327" t="e">
        <f t="shared" ca="1" si="3"/>
        <v>#NAME?</v>
      </c>
      <c r="W81" s="327" t="e">
        <f t="shared" ca="1" si="4"/>
        <v>#NAME?</v>
      </c>
      <c r="X81" s="327" t="e">
        <f t="shared" ca="1" si="5"/>
        <v>#NAME?</v>
      </c>
    </row>
    <row r="82" spans="1:24">
      <c r="A82" s="2">
        <v>75</v>
      </c>
      <c r="B82" s="617">
        <v>-160478</v>
      </c>
      <c r="C82" s="617">
        <v>-103593</v>
      </c>
      <c r="D82" s="617">
        <v>-114388</v>
      </c>
      <c r="F82" s="330" t="e">
        <f ca="1">_xll.RiskData('Risk Summary'!$H$32,$A82)</f>
        <v>#NAME?</v>
      </c>
      <c r="G82" s="330" t="e">
        <f ca="1">_xll.RiskData('Risk Summary'!$K$32,$A82)</f>
        <v>#NAME?</v>
      </c>
      <c r="H82" s="330" t="e">
        <f ca="1">_xll.RiskData('Risk Summary'!$N$32,$A82)</f>
        <v>#NAME?</v>
      </c>
      <c r="J82" s="330" t="e">
        <f ca="1">_xll.RiskData('Risk Summary'!$H$35,$A82)</f>
        <v>#NAME?</v>
      </c>
      <c r="K82" s="330" t="e">
        <f ca="1">_xll.RiskData('Risk Summary'!$K$35,$A82)</f>
        <v>#NAME?</v>
      </c>
      <c r="L82" s="330" t="e">
        <f ca="1">_xll.RiskData('Risk Summary'!$N$35,$A82)</f>
        <v>#NAME?</v>
      </c>
      <c r="N82" s="330" t="e">
        <f ca="1">_xll.RiskData('Risk Summary'!$H$36,$A82)</f>
        <v>#NAME?</v>
      </c>
      <c r="O82" s="330" t="e">
        <f ca="1">_xll.RiskData('Risk Summary'!$K$36,$A82)</f>
        <v>#NAME?</v>
      </c>
      <c r="P82" s="330" t="e">
        <f ca="1">_xll.RiskData('Risk Summary'!$N$36,$A82)</f>
        <v>#NAME?</v>
      </c>
      <c r="R82" s="330" t="e">
        <f ca="1">_xll.RiskData('TS CF'!$H$24,$A82)-F82</f>
        <v>#NAME?</v>
      </c>
      <c r="S82" s="330" t="e">
        <f ca="1">_xll.RiskData('TS CF'!$K$24,$A82)-G82</f>
        <v>#NAME?</v>
      </c>
      <c r="T82" s="330" t="e">
        <f ca="1">_xll.RiskData('TS CF'!$N$24,$A82)-H82</f>
        <v>#NAME?</v>
      </c>
      <c r="V82" s="327" t="e">
        <f t="shared" ca="1" si="3"/>
        <v>#NAME?</v>
      </c>
      <c r="W82" s="327" t="e">
        <f t="shared" ca="1" si="4"/>
        <v>#NAME?</v>
      </c>
      <c r="X82" s="327" t="e">
        <f t="shared" ca="1" si="5"/>
        <v>#NAME?</v>
      </c>
    </row>
    <row r="83" spans="1:24">
      <c r="A83" s="2">
        <v>76</v>
      </c>
      <c r="B83" s="617">
        <v>-160478</v>
      </c>
      <c r="C83" s="617">
        <v>-103593</v>
      </c>
      <c r="D83" s="617">
        <v>-114388</v>
      </c>
      <c r="F83" s="330" t="e">
        <f ca="1">_xll.RiskData('Risk Summary'!$H$32,$A83)</f>
        <v>#NAME?</v>
      </c>
      <c r="G83" s="330" t="e">
        <f ca="1">_xll.RiskData('Risk Summary'!$K$32,$A83)</f>
        <v>#NAME?</v>
      </c>
      <c r="H83" s="330" t="e">
        <f ca="1">_xll.RiskData('Risk Summary'!$N$32,$A83)</f>
        <v>#NAME?</v>
      </c>
      <c r="J83" s="330" t="e">
        <f ca="1">_xll.RiskData('Risk Summary'!$H$35,$A83)</f>
        <v>#NAME?</v>
      </c>
      <c r="K83" s="330" t="e">
        <f ca="1">_xll.RiskData('Risk Summary'!$K$35,$A83)</f>
        <v>#NAME?</v>
      </c>
      <c r="L83" s="330" t="e">
        <f ca="1">_xll.RiskData('Risk Summary'!$N$35,$A83)</f>
        <v>#NAME?</v>
      </c>
      <c r="N83" s="330" t="e">
        <f ca="1">_xll.RiskData('Risk Summary'!$H$36,$A83)</f>
        <v>#NAME?</v>
      </c>
      <c r="O83" s="330" t="e">
        <f ca="1">_xll.RiskData('Risk Summary'!$K$36,$A83)</f>
        <v>#NAME?</v>
      </c>
      <c r="P83" s="330" t="e">
        <f ca="1">_xll.RiskData('Risk Summary'!$N$36,$A83)</f>
        <v>#NAME?</v>
      </c>
      <c r="R83" s="330" t="e">
        <f ca="1">_xll.RiskData('TS CF'!$H$24,$A83)-F83</f>
        <v>#NAME?</v>
      </c>
      <c r="S83" s="330" t="e">
        <f ca="1">_xll.RiskData('TS CF'!$K$24,$A83)-G83</f>
        <v>#NAME?</v>
      </c>
      <c r="T83" s="330" t="e">
        <f ca="1">_xll.RiskData('TS CF'!$N$24,$A83)-H83</f>
        <v>#NAME?</v>
      </c>
      <c r="V83" s="327" t="e">
        <f t="shared" ca="1" si="3"/>
        <v>#NAME?</v>
      </c>
      <c r="W83" s="327" t="e">
        <f t="shared" ca="1" si="4"/>
        <v>#NAME?</v>
      </c>
      <c r="X83" s="327" t="e">
        <f t="shared" ca="1" si="5"/>
        <v>#NAME?</v>
      </c>
    </row>
    <row r="84" spans="1:24">
      <c r="A84" s="2">
        <v>77</v>
      </c>
      <c r="B84" s="617">
        <v>-160478</v>
      </c>
      <c r="C84" s="617">
        <v>-103593</v>
      </c>
      <c r="D84" s="617">
        <v>-114388</v>
      </c>
      <c r="F84" s="330" t="e">
        <f ca="1">_xll.RiskData('Risk Summary'!$H$32,$A84)</f>
        <v>#NAME?</v>
      </c>
      <c r="G84" s="330" t="e">
        <f ca="1">_xll.RiskData('Risk Summary'!$K$32,$A84)</f>
        <v>#NAME?</v>
      </c>
      <c r="H84" s="330" t="e">
        <f ca="1">_xll.RiskData('Risk Summary'!$N$32,$A84)</f>
        <v>#NAME?</v>
      </c>
      <c r="J84" s="330" t="e">
        <f ca="1">_xll.RiskData('Risk Summary'!$H$35,$A84)</f>
        <v>#NAME?</v>
      </c>
      <c r="K84" s="330" t="e">
        <f ca="1">_xll.RiskData('Risk Summary'!$K$35,$A84)</f>
        <v>#NAME?</v>
      </c>
      <c r="L84" s="330" t="e">
        <f ca="1">_xll.RiskData('Risk Summary'!$N$35,$A84)</f>
        <v>#NAME?</v>
      </c>
      <c r="N84" s="330" t="e">
        <f ca="1">_xll.RiskData('Risk Summary'!$H$36,$A84)</f>
        <v>#NAME?</v>
      </c>
      <c r="O84" s="330" t="e">
        <f ca="1">_xll.RiskData('Risk Summary'!$K$36,$A84)</f>
        <v>#NAME?</v>
      </c>
      <c r="P84" s="330" t="e">
        <f ca="1">_xll.RiskData('Risk Summary'!$N$36,$A84)</f>
        <v>#NAME?</v>
      </c>
      <c r="R84" s="330" t="e">
        <f ca="1">_xll.RiskData('TS CF'!$H$24,$A84)-F84</f>
        <v>#NAME?</v>
      </c>
      <c r="S84" s="330" t="e">
        <f ca="1">_xll.RiskData('TS CF'!$K$24,$A84)-G84</f>
        <v>#NAME?</v>
      </c>
      <c r="T84" s="330" t="e">
        <f ca="1">_xll.RiskData('TS CF'!$N$24,$A84)-H84</f>
        <v>#NAME?</v>
      </c>
      <c r="V84" s="327" t="e">
        <f t="shared" ca="1" si="3"/>
        <v>#NAME?</v>
      </c>
      <c r="W84" s="327" t="e">
        <f t="shared" ca="1" si="4"/>
        <v>#NAME?</v>
      </c>
      <c r="X84" s="327" t="e">
        <f t="shared" ca="1" si="5"/>
        <v>#NAME?</v>
      </c>
    </row>
    <row r="85" spans="1:24">
      <c r="A85" s="2">
        <v>78</v>
      </c>
      <c r="B85" s="617">
        <v>-160478</v>
      </c>
      <c r="C85" s="617">
        <v>-103593</v>
      </c>
      <c r="D85" s="617">
        <v>-114388</v>
      </c>
      <c r="F85" s="330" t="e">
        <f ca="1">_xll.RiskData('Risk Summary'!$H$32,$A85)</f>
        <v>#NAME?</v>
      </c>
      <c r="G85" s="330" t="e">
        <f ca="1">_xll.RiskData('Risk Summary'!$K$32,$A85)</f>
        <v>#NAME?</v>
      </c>
      <c r="H85" s="330" t="e">
        <f ca="1">_xll.RiskData('Risk Summary'!$N$32,$A85)</f>
        <v>#NAME?</v>
      </c>
      <c r="J85" s="330" t="e">
        <f ca="1">_xll.RiskData('Risk Summary'!$H$35,$A85)</f>
        <v>#NAME?</v>
      </c>
      <c r="K85" s="330" t="e">
        <f ca="1">_xll.RiskData('Risk Summary'!$K$35,$A85)</f>
        <v>#NAME?</v>
      </c>
      <c r="L85" s="330" t="e">
        <f ca="1">_xll.RiskData('Risk Summary'!$N$35,$A85)</f>
        <v>#NAME?</v>
      </c>
      <c r="N85" s="330" t="e">
        <f ca="1">_xll.RiskData('Risk Summary'!$H$36,$A85)</f>
        <v>#NAME?</v>
      </c>
      <c r="O85" s="330" t="e">
        <f ca="1">_xll.RiskData('Risk Summary'!$K$36,$A85)</f>
        <v>#NAME?</v>
      </c>
      <c r="P85" s="330" t="e">
        <f ca="1">_xll.RiskData('Risk Summary'!$N$36,$A85)</f>
        <v>#NAME?</v>
      </c>
      <c r="R85" s="330" t="e">
        <f ca="1">_xll.RiskData('TS CF'!$H$24,$A85)-F85</f>
        <v>#NAME?</v>
      </c>
      <c r="S85" s="330" t="e">
        <f ca="1">_xll.RiskData('TS CF'!$K$24,$A85)-G85</f>
        <v>#NAME?</v>
      </c>
      <c r="T85" s="330" t="e">
        <f ca="1">_xll.RiskData('TS CF'!$N$24,$A85)-H85</f>
        <v>#NAME?</v>
      </c>
      <c r="V85" s="327" t="e">
        <f t="shared" ca="1" si="3"/>
        <v>#NAME?</v>
      </c>
      <c r="W85" s="327" t="e">
        <f t="shared" ca="1" si="4"/>
        <v>#NAME?</v>
      </c>
      <c r="X85" s="327" t="e">
        <f t="shared" ca="1" si="5"/>
        <v>#NAME?</v>
      </c>
    </row>
    <row r="86" spans="1:24">
      <c r="A86" s="2">
        <v>79</v>
      </c>
      <c r="B86" s="617">
        <v>-160478</v>
      </c>
      <c r="C86" s="617">
        <v>-103593</v>
      </c>
      <c r="D86" s="617">
        <v>-114388</v>
      </c>
      <c r="F86" s="330" t="e">
        <f ca="1">_xll.RiskData('Risk Summary'!$H$32,$A86)</f>
        <v>#NAME?</v>
      </c>
      <c r="G86" s="330" t="e">
        <f ca="1">_xll.RiskData('Risk Summary'!$K$32,$A86)</f>
        <v>#NAME?</v>
      </c>
      <c r="H86" s="330" t="e">
        <f ca="1">_xll.RiskData('Risk Summary'!$N$32,$A86)</f>
        <v>#NAME?</v>
      </c>
      <c r="J86" s="330" t="e">
        <f ca="1">_xll.RiskData('Risk Summary'!$H$35,$A86)</f>
        <v>#NAME?</v>
      </c>
      <c r="K86" s="330" t="e">
        <f ca="1">_xll.RiskData('Risk Summary'!$K$35,$A86)</f>
        <v>#NAME?</v>
      </c>
      <c r="L86" s="330" t="e">
        <f ca="1">_xll.RiskData('Risk Summary'!$N$35,$A86)</f>
        <v>#NAME?</v>
      </c>
      <c r="N86" s="330" t="e">
        <f ca="1">_xll.RiskData('Risk Summary'!$H$36,$A86)</f>
        <v>#NAME?</v>
      </c>
      <c r="O86" s="330" t="e">
        <f ca="1">_xll.RiskData('Risk Summary'!$K$36,$A86)</f>
        <v>#NAME?</v>
      </c>
      <c r="P86" s="330" t="e">
        <f ca="1">_xll.RiskData('Risk Summary'!$N$36,$A86)</f>
        <v>#NAME?</v>
      </c>
      <c r="R86" s="330" t="e">
        <f ca="1">_xll.RiskData('TS CF'!$H$24,$A86)-F86</f>
        <v>#NAME?</v>
      </c>
      <c r="S86" s="330" t="e">
        <f ca="1">_xll.RiskData('TS CF'!$K$24,$A86)-G86</f>
        <v>#NAME?</v>
      </c>
      <c r="T86" s="330" t="e">
        <f ca="1">_xll.RiskData('TS CF'!$N$24,$A86)-H86</f>
        <v>#NAME?</v>
      </c>
      <c r="V86" s="327" t="e">
        <f t="shared" ca="1" si="3"/>
        <v>#NAME?</v>
      </c>
      <c r="W86" s="327" t="e">
        <f t="shared" ca="1" si="4"/>
        <v>#NAME?</v>
      </c>
      <c r="X86" s="327" t="e">
        <f t="shared" ca="1" si="5"/>
        <v>#NAME?</v>
      </c>
    </row>
    <row r="87" spans="1:24">
      <c r="A87" s="2">
        <v>80</v>
      </c>
      <c r="B87" s="617">
        <v>-160478</v>
      </c>
      <c r="C87" s="617">
        <v>-103593</v>
      </c>
      <c r="D87" s="617">
        <v>-114388</v>
      </c>
      <c r="F87" s="330" t="e">
        <f ca="1">_xll.RiskData('Risk Summary'!$H$32,$A87)</f>
        <v>#NAME?</v>
      </c>
      <c r="G87" s="330" t="e">
        <f ca="1">_xll.RiskData('Risk Summary'!$K$32,$A87)</f>
        <v>#NAME?</v>
      </c>
      <c r="H87" s="330" t="e">
        <f ca="1">_xll.RiskData('Risk Summary'!$N$32,$A87)</f>
        <v>#NAME?</v>
      </c>
      <c r="J87" s="330" t="e">
        <f ca="1">_xll.RiskData('Risk Summary'!$H$35,$A87)</f>
        <v>#NAME?</v>
      </c>
      <c r="K87" s="330" t="e">
        <f ca="1">_xll.RiskData('Risk Summary'!$K$35,$A87)</f>
        <v>#NAME?</v>
      </c>
      <c r="L87" s="330" t="e">
        <f ca="1">_xll.RiskData('Risk Summary'!$N$35,$A87)</f>
        <v>#NAME?</v>
      </c>
      <c r="N87" s="330" t="e">
        <f ca="1">_xll.RiskData('Risk Summary'!$H$36,$A87)</f>
        <v>#NAME?</v>
      </c>
      <c r="O87" s="330" t="e">
        <f ca="1">_xll.RiskData('Risk Summary'!$K$36,$A87)</f>
        <v>#NAME?</v>
      </c>
      <c r="P87" s="330" t="e">
        <f ca="1">_xll.RiskData('Risk Summary'!$N$36,$A87)</f>
        <v>#NAME?</v>
      </c>
      <c r="R87" s="330" t="e">
        <f ca="1">_xll.RiskData('TS CF'!$H$24,$A87)-F87</f>
        <v>#NAME?</v>
      </c>
      <c r="S87" s="330" t="e">
        <f ca="1">_xll.RiskData('TS CF'!$K$24,$A87)-G87</f>
        <v>#NAME?</v>
      </c>
      <c r="T87" s="330" t="e">
        <f ca="1">_xll.RiskData('TS CF'!$N$24,$A87)-H87</f>
        <v>#NAME?</v>
      </c>
      <c r="V87" s="327" t="e">
        <f t="shared" ca="1" si="3"/>
        <v>#NAME?</v>
      </c>
      <c r="W87" s="327" t="e">
        <f t="shared" ca="1" si="4"/>
        <v>#NAME?</v>
      </c>
      <c r="X87" s="327" t="e">
        <f t="shared" ca="1" si="5"/>
        <v>#NAME?</v>
      </c>
    </row>
    <row r="88" spans="1:24">
      <c r="A88" s="2">
        <v>81</v>
      </c>
      <c r="B88" s="617">
        <v>-160478</v>
      </c>
      <c r="C88" s="617">
        <v>-103593</v>
      </c>
      <c r="D88" s="617">
        <v>-114388</v>
      </c>
      <c r="F88" s="330" t="e">
        <f ca="1">_xll.RiskData('Risk Summary'!$H$32,$A88)</f>
        <v>#NAME?</v>
      </c>
      <c r="G88" s="330" t="e">
        <f ca="1">_xll.RiskData('Risk Summary'!$K$32,$A88)</f>
        <v>#NAME?</v>
      </c>
      <c r="H88" s="330" t="e">
        <f ca="1">_xll.RiskData('Risk Summary'!$N$32,$A88)</f>
        <v>#NAME?</v>
      </c>
      <c r="J88" s="330" t="e">
        <f ca="1">_xll.RiskData('Risk Summary'!$H$35,$A88)</f>
        <v>#NAME?</v>
      </c>
      <c r="K88" s="330" t="e">
        <f ca="1">_xll.RiskData('Risk Summary'!$K$35,$A88)</f>
        <v>#NAME?</v>
      </c>
      <c r="L88" s="330" t="e">
        <f ca="1">_xll.RiskData('Risk Summary'!$N$35,$A88)</f>
        <v>#NAME?</v>
      </c>
      <c r="N88" s="330" t="e">
        <f ca="1">_xll.RiskData('Risk Summary'!$H$36,$A88)</f>
        <v>#NAME?</v>
      </c>
      <c r="O88" s="330" t="e">
        <f ca="1">_xll.RiskData('Risk Summary'!$K$36,$A88)</f>
        <v>#NAME?</v>
      </c>
      <c r="P88" s="330" t="e">
        <f ca="1">_xll.RiskData('Risk Summary'!$N$36,$A88)</f>
        <v>#NAME?</v>
      </c>
      <c r="R88" s="330" t="e">
        <f ca="1">_xll.RiskData('TS CF'!$H$24,$A88)-F88</f>
        <v>#NAME?</v>
      </c>
      <c r="S88" s="330" t="e">
        <f ca="1">_xll.RiskData('TS CF'!$K$24,$A88)-G88</f>
        <v>#NAME?</v>
      </c>
      <c r="T88" s="330" t="e">
        <f ca="1">_xll.RiskData('TS CF'!$N$24,$A88)-H88</f>
        <v>#NAME?</v>
      </c>
      <c r="V88" s="327" t="e">
        <f t="shared" ca="1" si="3"/>
        <v>#NAME?</v>
      </c>
      <c r="W88" s="327" t="e">
        <f t="shared" ca="1" si="4"/>
        <v>#NAME?</v>
      </c>
      <c r="X88" s="327" t="e">
        <f t="shared" ca="1" si="5"/>
        <v>#NAME?</v>
      </c>
    </row>
    <row r="89" spans="1:24">
      <c r="A89" s="2">
        <v>82</v>
      </c>
      <c r="B89" s="617">
        <v>-160478</v>
      </c>
      <c r="C89" s="617">
        <v>-103593</v>
      </c>
      <c r="D89" s="617">
        <v>-114388</v>
      </c>
      <c r="F89" s="330" t="e">
        <f ca="1">_xll.RiskData('Risk Summary'!$H$32,$A89)</f>
        <v>#NAME?</v>
      </c>
      <c r="G89" s="330" t="e">
        <f ca="1">_xll.RiskData('Risk Summary'!$K$32,$A89)</f>
        <v>#NAME?</v>
      </c>
      <c r="H89" s="330" t="e">
        <f ca="1">_xll.RiskData('Risk Summary'!$N$32,$A89)</f>
        <v>#NAME?</v>
      </c>
      <c r="J89" s="330" t="e">
        <f ca="1">_xll.RiskData('Risk Summary'!$H$35,$A89)</f>
        <v>#NAME?</v>
      </c>
      <c r="K89" s="330" t="e">
        <f ca="1">_xll.RiskData('Risk Summary'!$K$35,$A89)</f>
        <v>#NAME?</v>
      </c>
      <c r="L89" s="330" t="e">
        <f ca="1">_xll.RiskData('Risk Summary'!$N$35,$A89)</f>
        <v>#NAME?</v>
      </c>
      <c r="N89" s="330" t="e">
        <f ca="1">_xll.RiskData('Risk Summary'!$H$36,$A89)</f>
        <v>#NAME?</v>
      </c>
      <c r="O89" s="330" t="e">
        <f ca="1">_xll.RiskData('Risk Summary'!$K$36,$A89)</f>
        <v>#NAME?</v>
      </c>
      <c r="P89" s="330" t="e">
        <f ca="1">_xll.RiskData('Risk Summary'!$N$36,$A89)</f>
        <v>#NAME?</v>
      </c>
      <c r="R89" s="330" t="e">
        <f ca="1">_xll.RiskData('TS CF'!$H$24,$A89)-F89</f>
        <v>#NAME?</v>
      </c>
      <c r="S89" s="330" t="e">
        <f ca="1">_xll.RiskData('TS CF'!$K$24,$A89)-G89</f>
        <v>#NAME?</v>
      </c>
      <c r="T89" s="330" t="e">
        <f ca="1">_xll.RiskData('TS CF'!$N$24,$A89)-H89</f>
        <v>#NAME?</v>
      </c>
      <c r="V89" s="327" t="e">
        <f t="shared" ca="1" si="3"/>
        <v>#NAME?</v>
      </c>
      <c r="W89" s="327" t="e">
        <f t="shared" ca="1" si="4"/>
        <v>#NAME?</v>
      </c>
      <c r="X89" s="327" t="e">
        <f t="shared" ca="1" si="5"/>
        <v>#NAME?</v>
      </c>
    </row>
    <row r="90" spans="1:24">
      <c r="A90" s="2">
        <v>83</v>
      </c>
      <c r="B90" s="617">
        <v>-160478</v>
      </c>
      <c r="C90" s="617">
        <v>-103593</v>
      </c>
      <c r="D90" s="617">
        <v>-114388</v>
      </c>
      <c r="F90" s="330" t="e">
        <f ca="1">_xll.RiskData('Risk Summary'!$H$32,$A90)</f>
        <v>#NAME?</v>
      </c>
      <c r="G90" s="330" t="e">
        <f ca="1">_xll.RiskData('Risk Summary'!$K$32,$A90)</f>
        <v>#NAME?</v>
      </c>
      <c r="H90" s="330" t="e">
        <f ca="1">_xll.RiskData('Risk Summary'!$N$32,$A90)</f>
        <v>#NAME?</v>
      </c>
      <c r="J90" s="330" t="e">
        <f ca="1">_xll.RiskData('Risk Summary'!$H$35,$A90)</f>
        <v>#NAME?</v>
      </c>
      <c r="K90" s="330" t="e">
        <f ca="1">_xll.RiskData('Risk Summary'!$K$35,$A90)</f>
        <v>#NAME?</v>
      </c>
      <c r="L90" s="330" t="e">
        <f ca="1">_xll.RiskData('Risk Summary'!$N$35,$A90)</f>
        <v>#NAME?</v>
      </c>
      <c r="N90" s="330" t="e">
        <f ca="1">_xll.RiskData('Risk Summary'!$H$36,$A90)</f>
        <v>#NAME?</v>
      </c>
      <c r="O90" s="330" t="e">
        <f ca="1">_xll.RiskData('Risk Summary'!$K$36,$A90)</f>
        <v>#NAME?</v>
      </c>
      <c r="P90" s="330" t="e">
        <f ca="1">_xll.RiskData('Risk Summary'!$N$36,$A90)</f>
        <v>#NAME?</v>
      </c>
      <c r="R90" s="330" t="e">
        <f ca="1">_xll.RiskData('TS CF'!$H$24,$A90)-F90</f>
        <v>#NAME?</v>
      </c>
      <c r="S90" s="330" t="e">
        <f ca="1">_xll.RiskData('TS CF'!$K$24,$A90)-G90</f>
        <v>#NAME?</v>
      </c>
      <c r="T90" s="330" t="e">
        <f ca="1">_xll.RiskData('TS CF'!$N$24,$A90)-H90</f>
        <v>#NAME?</v>
      </c>
      <c r="V90" s="327" t="e">
        <f t="shared" ca="1" si="3"/>
        <v>#NAME?</v>
      </c>
      <c r="W90" s="327" t="e">
        <f t="shared" ca="1" si="4"/>
        <v>#NAME?</v>
      </c>
      <c r="X90" s="327" t="e">
        <f t="shared" ca="1" si="5"/>
        <v>#NAME?</v>
      </c>
    </row>
    <row r="91" spans="1:24">
      <c r="A91" s="2">
        <v>84</v>
      </c>
      <c r="B91" s="617">
        <v>-160478</v>
      </c>
      <c r="C91" s="617">
        <v>-103593</v>
      </c>
      <c r="D91" s="617">
        <v>-114388</v>
      </c>
      <c r="F91" s="330" t="e">
        <f ca="1">_xll.RiskData('Risk Summary'!$H$32,$A91)</f>
        <v>#NAME?</v>
      </c>
      <c r="G91" s="330" t="e">
        <f ca="1">_xll.RiskData('Risk Summary'!$K$32,$A91)</f>
        <v>#NAME?</v>
      </c>
      <c r="H91" s="330" t="e">
        <f ca="1">_xll.RiskData('Risk Summary'!$N$32,$A91)</f>
        <v>#NAME?</v>
      </c>
      <c r="J91" s="330" t="e">
        <f ca="1">_xll.RiskData('Risk Summary'!$H$35,$A91)</f>
        <v>#NAME?</v>
      </c>
      <c r="K91" s="330" t="e">
        <f ca="1">_xll.RiskData('Risk Summary'!$K$35,$A91)</f>
        <v>#NAME?</v>
      </c>
      <c r="L91" s="330" t="e">
        <f ca="1">_xll.RiskData('Risk Summary'!$N$35,$A91)</f>
        <v>#NAME?</v>
      </c>
      <c r="N91" s="330" t="e">
        <f ca="1">_xll.RiskData('Risk Summary'!$H$36,$A91)</f>
        <v>#NAME?</v>
      </c>
      <c r="O91" s="330" t="e">
        <f ca="1">_xll.RiskData('Risk Summary'!$K$36,$A91)</f>
        <v>#NAME?</v>
      </c>
      <c r="P91" s="330" t="e">
        <f ca="1">_xll.RiskData('Risk Summary'!$N$36,$A91)</f>
        <v>#NAME?</v>
      </c>
      <c r="R91" s="330" t="e">
        <f ca="1">_xll.RiskData('TS CF'!$H$24,$A91)-F91</f>
        <v>#NAME?</v>
      </c>
      <c r="S91" s="330" t="e">
        <f ca="1">_xll.RiskData('TS CF'!$K$24,$A91)-G91</f>
        <v>#NAME?</v>
      </c>
      <c r="T91" s="330" t="e">
        <f ca="1">_xll.RiskData('TS CF'!$N$24,$A91)-H91</f>
        <v>#NAME?</v>
      </c>
      <c r="V91" s="327" t="e">
        <f t="shared" ca="1" si="3"/>
        <v>#NAME?</v>
      </c>
      <c r="W91" s="327" t="e">
        <f t="shared" ca="1" si="4"/>
        <v>#NAME?</v>
      </c>
      <c r="X91" s="327" t="e">
        <f t="shared" ca="1" si="5"/>
        <v>#NAME?</v>
      </c>
    </row>
    <row r="92" spans="1:24">
      <c r="A92" s="2">
        <v>85</v>
      </c>
      <c r="B92" s="617">
        <v>-160478</v>
      </c>
      <c r="C92" s="617">
        <v>-103593</v>
      </c>
      <c r="D92" s="617">
        <v>-114388</v>
      </c>
      <c r="F92" s="330" t="e">
        <f ca="1">_xll.RiskData('Risk Summary'!$H$32,$A92)</f>
        <v>#NAME?</v>
      </c>
      <c r="G92" s="330" t="e">
        <f ca="1">_xll.RiskData('Risk Summary'!$K$32,$A92)</f>
        <v>#NAME?</v>
      </c>
      <c r="H92" s="330" t="e">
        <f ca="1">_xll.RiskData('Risk Summary'!$N$32,$A92)</f>
        <v>#NAME?</v>
      </c>
      <c r="J92" s="330" t="e">
        <f ca="1">_xll.RiskData('Risk Summary'!$H$35,$A92)</f>
        <v>#NAME?</v>
      </c>
      <c r="K92" s="330" t="e">
        <f ca="1">_xll.RiskData('Risk Summary'!$K$35,$A92)</f>
        <v>#NAME?</v>
      </c>
      <c r="L92" s="330" t="e">
        <f ca="1">_xll.RiskData('Risk Summary'!$N$35,$A92)</f>
        <v>#NAME?</v>
      </c>
      <c r="N92" s="330" t="e">
        <f ca="1">_xll.RiskData('Risk Summary'!$H$36,$A92)</f>
        <v>#NAME?</v>
      </c>
      <c r="O92" s="330" t="e">
        <f ca="1">_xll.RiskData('Risk Summary'!$K$36,$A92)</f>
        <v>#NAME?</v>
      </c>
      <c r="P92" s="330" t="e">
        <f ca="1">_xll.RiskData('Risk Summary'!$N$36,$A92)</f>
        <v>#NAME?</v>
      </c>
      <c r="R92" s="330" t="e">
        <f ca="1">_xll.RiskData('TS CF'!$H$24,$A92)-F92</f>
        <v>#NAME?</v>
      </c>
      <c r="S92" s="330" t="e">
        <f ca="1">_xll.RiskData('TS CF'!$K$24,$A92)-G92</f>
        <v>#NAME?</v>
      </c>
      <c r="T92" s="330" t="e">
        <f ca="1">_xll.RiskData('TS CF'!$N$24,$A92)-H92</f>
        <v>#NAME?</v>
      </c>
      <c r="V92" s="327" t="e">
        <f t="shared" ca="1" si="3"/>
        <v>#NAME?</v>
      </c>
      <c r="W92" s="327" t="e">
        <f t="shared" ca="1" si="4"/>
        <v>#NAME?</v>
      </c>
      <c r="X92" s="327" t="e">
        <f t="shared" ca="1" si="5"/>
        <v>#NAME?</v>
      </c>
    </row>
    <row r="93" spans="1:24">
      <c r="A93" s="2">
        <v>86</v>
      </c>
      <c r="B93" s="617">
        <v>-160478</v>
      </c>
      <c r="C93" s="617">
        <v>-103593</v>
      </c>
      <c r="D93" s="617">
        <v>-114388</v>
      </c>
      <c r="F93" s="330" t="e">
        <f ca="1">_xll.RiskData('Risk Summary'!$H$32,$A93)</f>
        <v>#NAME?</v>
      </c>
      <c r="G93" s="330" t="e">
        <f ca="1">_xll.RiskData('Risk Summary'!$K$32,$A93)</f>
        <v>#NAME?</v>
      </c>
      <c r="H93" s="330" t="e">
        <f ca="1">_xll.RiskData('Risk Summary'!$N$32,$A93)</f>
        <v>#NAME?</v>
      </c>
      <c r="J93" s="330" t="e">
        <f ca="1">_xll.RiskData('Risk Summary'!$H$35,$A93)</f>
        <v>#NAME?</v>
      </c>
      <c r="K93" s="330" t="e">
        <f ca="1">_xll.RiskData('Risk Summary'!$K$35,$A93)</f>
        <v>#NAME?</v>
      </c>
      <c r="L93" s="330" t="e">
        <f ca="1">_xll.RiskData('Risk Summary'!$N$35,$A93)</f>
        <v>#NAME?</v>
      </c>
      <c r="N93" s="330" t="e">
        <f ca="1">_xll.RiskData('Risk Summary'!$H$36,$A93)</f>
        <v>#NAME?</v>
      </c>
      <c r="O93" s="330" t="e">
        <f ca="1">_xll.RiskData('Risk Summary'!$K$36,$A93)</f>
        <v>#NAME?</v>
      </c>
      <c r="P93" s="330" t="e">
        <f ca="1">_xll.RiskData('Risk Summary'!$N$36,$A93)</f>
        <v>#NAME?</v>
      </c>
      <c r="R93" s="330" t="e">
        <f ca="1">_xll.RiskData('TS CF'!$H$24,$A93)-F93</f>
        <v>#NAME?</v>
      </c>
      <c r="S93" s="330" t="e">
        <f ca="1">_xll.RiskData('TS CF'!$K$24,$A93)-G93</f>
        <v>#NAME?</v>
      </c>
      <c r="T93" s="330" t="e">
        <f ca="1">_xll.RiskData('TS CF'!$N$24,$A93)-H93</f>
        <v>#NAME?</v>
      </c>
      <c r="V93" s="327" t="e">
        <f t="shared" ca="1" si="3"/>
        <v>#NAME?</v>
      </c>
      <c r="W93" s="327" t="e">
        <f t="shared" ca="1" si="4"/>
        <v>#NAME?</v>
      </c>
      <c r="X93" s="327" t="e">
        <f t="shared" ca="1" si="5"/>
        <v>#NAME?</v>
      </c>
    </row>
    <row r="94" spans="1:24">
      <c r="A94" s="2">
        <v>87</v>
      </c>
      <c r="B94" s="617">
        <v>-160478</v>
      </c>
      <c r="C94" s="617">
        <v>-103593</v>
      </c>
      <c r="D94" s="617">
        <v>-114388</v>
      </c>
      <c r="F94" s="330" t="e">
        <f ca="1">_xll.RiskData('Risk Summary'!$H$32,$A94)</f>
        <v>#NAME?</v>
      </c>
      <c r="G94" s="330" t="e">
        <f ca="1">_xll.RiskData('Risk Summary'!$K$32,$A94)</f>
        <v>#NAME?</v>
      </c>
      <c r="H94" s="330" t="e">
        <f ca="1">_xll.RiskData('Risk Summary'!$N$32,$A94)</f>
        <v>#NAME?</v>
      </c>
      <c r="J94" s="330" t="e">
        <f ca="1">_xll.RiskData('Risk Summary'!$H$35,$A94)</f>
        <v>#NAME?</v>
      </c>
      <c r="K94" s="330" t="e">
        <f ca="1">_xll.RiskData('Risk Summary'!$K$35,$A94)</f>
        <v>#NAME?</v>
      </c>
      <c r="L94" s="330" t="e">
        <f ca="1">_xll.RiskData('Risk Summary'!$N$35,$A94)</f>
        <v>#NAME?</v>
      </c>
      <c r="N94" s="330" t="e">
        <f ca="1">_xll.RiskData('Risk Summary'!$H$36,$A94)</f>
        <v>#NAME?</v>
      </c>
      <c r="O94" s="330" t="e">
        <f ca="1">_xll.RiskData('Risk Summary'!$K$36,$A94)</f>
        <v>#NAME?</v>
      </c>
      <c r="P94" s="330" t="e">
        <f ca="1">_xll.RiskData('Risk Summary'!$N$36,$A94)</f>
        <v>#NAME?</v>
      </c>
      <c r="R94" s="330" t="e">
        <f ca="1">_xll.RiskData('TS CF'!$H$24,$A94)-F94</f>
        <v>#NAME?</v>
      </c>
      <c r="S94" s="330" t="e">
        <f ca="1">_xll.RiskData('TS CF'!$K$24,$A94)-G94</f>
        <v>#NAME?</v>
      </c>
      <c r="T94" s="330" t="e">
        <f ca="1">_xll.RiskData('TS CF'!$N$24,$A94)-H94</f>
        <v>#NAME?</v>
      </c>
      <c r="V94" s="327" t="e">
        <f t="shared" ca="1" si="3"/>
        <v>#NAME?</v>
      </c>
      <c r="W94" s="327" t="e">
        <f t="shared" ca="1" si="4"/>
        <v>#NAME?</v>
      </c>
      <c r="X94" s="327" t="e">
        <f t="shared" ca="1" si="5"/>
        <v>#NAME?</v>
      </c>
    </row>
    <row r="95" spans="1:24">
      <c r="A95" s="2">
        <v>88</v>
      </c>
      <c r="B95" s="617">
        <v>-160478</v>
      </c>
      <c r="C95" s="617">
        <v>-103593</v>
      </c>
      <c r="D95" s="617">
        <v>-114388</v>
      </c>
      <c r="F95" s="330" t="e">
        <f ca="1">_xll.RiskData('Risk Summary'!$H$32,$A95)</f>
        <v>#NAME?</v>
      </c>
      <c r="G95" s="330" t="e">
        <f ca="1">_xll.RiskData('Risk Summary'!$K$32,$A95)</f>
        <v>#NAME?</v>
      </c>
      <c r="H95" s="330" t="e">
        <f ca="1">_xll.RiskData('Risk Summary'!$N$32,$A95)</f>
        <v>#NAME?</v>
      </c>
      <c r="J95" s="330" t="e">
        <f ca="1">_xll.RiskData('Risk Summary'!$H$35,$A95)</f>
        <v>#NAME?</v>
      </c>
      <c r="K95" s="330" t="e">
        <f ca="1">_xll.RiskData('Risk Summary'!$K$35,$A95)</f>
        <v>#NAME?</v>
      </c>
      <c r="L95" s="330" t="e">
        <f ca="1">_xll.RiskData('Risk Summary'!$N$35,$A95)</f>
        <v>#NAME?</v>
      </c>
      <c r="N95" s="330" t="e">
        <f ca="1">_xll.RiskData('Risk Summary'!$H$36,$A95)</f>
        <v>#NAME?</v>
      </c>
      <c r="O95" s="330" t="e">
        <f ca="1">_xll.RiskData('Risk Summary'!$K$36,$A95)</f>
        <v>#NAME?</v>
      </c>
      <c r="P95" s="330" t="e">
        <f ca="1">_xll.RiskData('Risk Summary'!$N$36,$A95)</f>
        <v>#NAME?</v>
      </c>
      <c r="R95" s="330" t="e">
        <f ca="1">_xll.RiskData('TS CF'!$H$24,$A95)-F95</f>
        <v>#NAME?</v>
      </c>
      <c r="S95" s="330" t="e">
        <f ca="1">_xll.RiskData('TS CF'!$K$24,$A95)-G95</f>
        <v>#NAME?</v>
      </c>
      <c r="T95" s="330" t="e">
        <f ca="1">_xll.RiskData('TS CF'!$N$24,$A95)-H95</f>
        <v>#NAME?</v>
      </c>
      <c r="V95" s="327" t="e">
        <f t="shared" ca="1" si="3"/>
        <v>#NAME?</v>
      </c>
      <c r="W95" s="327" t="e">
        <f t="shared" ca="1" si="4"/>
        <v>#NAME?</v>
      </c>
      <c r="X95" s="327" t="e">
        <f t="shared" ca="1" si="5"/>
        <v>#NAME?</v>
      </c>
    </row>
    <row r="96" spans="1:24">
      <c r="A96" s="2">
        <v>89</v>
      </c>
      <c r="B96" s="617">
        <v>-160478</v>
      </c>
      <c r="C96" s="617">
        <v>-103593</v>
      </c>
      <c r="D96" s="617">
        <v>-114388</v>
      </c>
      <c r="F96" s="330" t="e">
        <f ca="1">_xll.RiskData('Risk Summary'!$H$32,$A96)</f>
        <v>#NAME?</v>
      </c>
      <c r="G96" s="330" t="e">
        <f ca="1">_xll.RiskData('Risk Summary'!$K$32,$A96)</f>
        <v>#NAME?</v>
      </c>
      <c r="H96" s="330" t="e">
        <f ca="1">_xll.RiskData('Risk Summary'!$N$32,$A96)</f>
        <v>#NAME?</v>
      </c>
      <c r="J96" s="330" t="e">
        <f ca="1">_xll.RiskData('Risk Summary'!$H$35,$A96)</f>
        <v>#NAME?</v>
      </c>
      <c r="K96" s="330" t="e">
        <f ca="1">_xll.RiskData('Risk Summary'!$K$35,$A96)</f>
        <v>#NAME?</v>
      </c>
      <c r="L96" s="330" t="e">
        <f ca="1">_xll.RiskData('Risk Summary'!$N$35,$A96)</f>
        <v>#NAME?</v>
      </c>
      <c r="N96" s="330" t="e">
        <f ca="1">_xll.RiskData('Risk Summary'!$H$36,$A96)</f>
        <v>#NAME?</v>
      </c>
      <c r="O96" s="330" t="e">
        <f ca="1">_xll.RiskData('Risk Summary'!$K$36,$A96)</f>
        <v>#NAME?</v>
      </c>
      <c r="P96" s="330" t="e">
        <f ca="1">_xll.RiskData('Risk Summary'!$N$36,$A96)</f>
        <v>#NAME?</v>
      </c>
      <c r="R96" s="330" t="e">
        <f ca="1">_xll.RiskData('TS CF'!$H$24,$A96)-F96</f>
        <v>#NAME?</v>
      </c>
      <c r="S96" s="330" t="e">
        <f ca="1">_xll.RiskData('TS CF'!$K$24,$A96)-G96</f>
        <v>#NAME?</v>
      </c>
      <c r="T96" s="330" t="e">
        <f ca="1">_xll.RiskData('TS CF'!$N$24,$A96)-H96</f>
        <v>#NAME?</v>
      </c>
      <c r="V96" s="327" t="e">
        <f t="shared" ca="1" si="3"/>
        <v>#NAME?</v>
      </c>
      <c r="W96" s="327" t="e">
        <f t="shared" ca="1" si="4"/>
        <v>#NAME?</v>
      </c>
      <c r="X96" s="327" t="e">
        <f t="shared" ca="1" si="5"/>
        <v>#NAME?</v>
      </c>
    </row>
    <row r="97" spans="1:24">
      <c r="A97" s="2">
        <v>90</v>
      </c>
      <c r="B97" s="617">
        <v>-160478</v>
      </c>
      <c r="C97" s="617">
        <v>-103593</v>
      </c>
      <c r="D97" s="617">
        <v>-114388</v>
      </c>
      <c r="F97" s="330" t="e">
        <f ca="1">_xll.RiskData('Risk Summary'!$H$32,$A97)</f>
        <v>#NAME?</v>
      </c>
      <c r="G97" s="330" t="e">
        <f ca="1">_xll.RiskData('Risk Summary'!$K$32,$A97)</f>
        <v>#NAME?</v>
      </c>
      <c r="H97" s="330" t="e">
        <f ca="1">_xll.RiskData('Risk Summary'!$N$32,$A97)</f>
        <v>#NAME?</v>
      </c>
      <c r="J97" s="330" t="e">
        <f ca="1">_xll.RiskData('Risk Summary'!$H$35,$A97)</f>
        <v>#NAME?</v>
      </c>
      <c r="K97" s="330" t="e">
        <f ca="1">_xll.RiskData('Risk Summary'!$K$35,$A97)</f>
        <v>#NAME?</v>
      </c>
      <c r="L97" s="330" t="e">
        <f ca="1">_xll.RiskData('Risk Summary'!$N$35,$A97)</f>
        <v>#NAME?</v>
      </c>
      <c r="N97" s="330" t="e">
        <f ca="1">_xll.RiskData('Risk Summary'!$H$36,$A97)</f>
        <v>#NAME?</v>
      </c>
      <c r="O97" s="330" t="e">
        <f ca="1">_xll.RiskData('Risk Summary'!$K$36,$A97)</f>
        <v>#NAME?</v>
      </c>
      <c r="P97" s="330" t="e">
        <f ca="1">_xll.RiskData('Risk Summary'!$N$36,$A97)</f>
        <v>#NAME?</v>
      </c>
      <c r="R97" s="330" t="e">
        <f ca="1">_xll.RiskData('TS CF'!$H$24,$A97)-F97</f>
        <v>#NAME?</v>
      </c>
      <c r="S97" s="330" t="e">
        <f ca="1">_xll.RiskData('TS CF'!$K$24,$A97)-G97</f>
        <v>#NAME?</v>
      </c>
      <c r="T97" s="330" t="e">
        <f ca="1">_xll.RiskData('TS CF'!$N$24,$A97)-H97</f>
        <v>#NAME?</v>
      </c>
      <c r="V97" s="327" t="e">
        <f t="shared" ca="1" si="3"/>
        <v>#NAME?</v>
      </c>
      <c r="W97" s="327" t="e">
        <f t="shared" ca="1" si="4"/>
        <v>#NAME?</v>
      </c>
      <c r="X97" s="327" t="e">
        <f t="shared" ca="1" si="5"/>
        <v>#NAME?</v>
      </c>
    </row>
    <row r="98" spans="1:24">
      <c r="A98" s="2">
        <v>91</v>
      </c>
      <c r="B98" s="617">
        <v>-160478</v>
      </c>
      <c r="C98" s="617">
        <v>-103593</v>
      </c>
      <c r="D98" s="617">
        <v>-114388</v>
      </c>
      <c r="F98" s="330" t="e">
        <f ca="1">_xll.RiskData('Risk Summary'!$H$32,$A98)</f>
        <v>#NAME?</v>
      </c>
      <c r="G98" s="330" t="e">
        <f ca="1">_xll.RiskData('Risk Summary'!$K$32,$A98)</f>
        <v>#NAME?</v>
      </c>
      <c r="H98" s="330" t="e">
        <f ca="1">_xll.RiskData('Risk Summary'!$N$32,$A98)</f>
        <v>#NAME?</v>
      </c>
      <c r="J98" s="330" t="e">
        <f ca="1">_xll.RiskData('Risk Summary'!$H$35,$A98)</f>
        <v>#NAME?</v>
      </c>
      <c r="K98" s="330" t="e">
        <f ca="1">_xll.RiskData('Risk Summary'!$K$35,$A98)</f>
        <v>#NAME?</v>
      </c>
      <c r="L98" s="330" t="e">
        <f ca="1">_xll.RiskData('Risk Summary'!$N$35,$A98)</f>
        <v>#NAME?</v>
      </c>
      <c r="N98" s="330" t="e">
        <f ca="1">_xll.RiskData('Risk Summary'!$H$36,$A98)</f>
        <v>#NAME?</v>
      </c>
      <c r="O98" s="330" t="e">
        <f ca="1">_xll.RiskData('Risk Summary'!$K$36,$A98)</f>
        <v>#NAME?</v>
      </c>
      <c r="P98" s="330" t="e">
        <f ca="1">_xll.RiskData('Risk Summary'!$N$36,$A98)</f>
        <v>#NAME?</v>
      </c>
      <c r="R98" s="330" t="e">
        <f ca="1">_xll.RiskData('TS CF'!$H$24,$A98)-F98</f>
        <v>#NAME?</v>
      </c>
      <c r="S98" s="330" t="e">
        <f ca="1">_xll.RiskData('TS CF'!$K$24,$A98)-G98</f>
        <v>#NAME?</v>
      </c>
      <c r="T98" s="330" t="e">
        <f ca="1">_xll.RiskData('TS CF'!$N$24,$A98)-H98</f>
        <v>#NAME?</v>
      </c>
      <c r="V98" s="327" t="e">
        <f t="shared" ca="1" si="3"/>
        <v>#NAME?</v>
      </c>
      <c r="W98" s="327" t="e">
        <f t="shared" ca="1" si="4"/>
        <v>#NAME?</v>
      </c>
      <c r="X98" s="327" t="e">
        <f t="shared" ca="1" si="5"/>
        <v>#NAME?</v>
      </c>
    </row>
    <row r="99" spans="1:24">
      <c r="A99" s="2">
        <v>92</v>
      </c>
      <c r="B99" s="617">
        <v>-160478</v>
      </c>
      <c r="C99" s="617">
        <v>-103593</v>
      </c>
      <c r="D99" s="617">
        <v>-114388</v>
      </c>
      <c r="F99" s="330" t="e">
        <f ca="1">_xll.RiskData('Risk Summary'!$H$32,$A99)</f>
        <v>#NAME?</v>
      </c>
      <c r="G99" s="330" t="e">
        <f ca="1">_xll.RiskData('Risk Summary'!$K$32,$A99)</f>
        <v>#NAME?</v>
      </c>
      <c r="H99" s="330" t="e">
        <f ca="1">_xll.RiskData('Risk Summary'!$N$32,$A99)</f>
        <v>#NAME?</v>
      </c>
      <c r="J99" s="330" t="e">
        <f ca="1">_xll.RiskData('Risk Summary'!$H$35,$A99)</f>
        <v>#NAME?</v>
      </c>
      <c r="K99" s="330" t="e">
        <f ca="1">_xll.RiskData('Risk Summary'!$K$35,$A99)</f>
        <v>#NAME?</v>
      </c>
      <c r="L99" s="330" t="e">
        <f ca="1">_xll.RiskData('Risk Summary'!$N$35,$A99)</f>
        <v>#NAME?</v>
      </c>
      <c r="N99" s="330" t="e">
        <f ca="1">_xll.RiskData('Risk Summary'!$H$36,$A99)</f>
        <v>#NAME?</v>
      </c>
      <c r="O99" s="330" t="e">
        <f ca="1">_xll.RiskData('Risk Summary'!$K$36,$A99)</f>
        <v>#NAME?</v>
      </c>
      <c r="P99" s="330" t="e">
        <f ca="1">_xll.RiskData('Risk Summary'!$N$36,$A99)</f>
        <v>#NAME?</v>
      </c>
      <c r="R99" s="330" t="e">
        <f ca="1">_xll.RiskData('TS CF'!$H$24,$A99)-F99</f>
        <v>#NAME?</v>
      </c>
      <c r="S99" s="330" t="e">
        <f ca="1">_xll.RiskData('TS CF'!$K$24,$A99)-G99</f>
        <v>#NAME?</v>
      </c>
      <c r="T99" s="330" t="e">
        <f ca="1">_xll.RiskData('TS CF'!$N$24,$A99)-H99</f>
        <v>#NAME?</v>
      </c>
      <c r="V99" s="327" t="e">
        <f t="shared" ca="1" si="3"/>
        <v>#NAME?</v>
      </c>
      <c r="W99" s="327" t="e">
        <f t="shared" ca="1" si="4"/>
        <v>#NAME?</v>
      </c>
      <c r="X99" s="327" t="e">
        <f t="shared" ca="1" si="5"/>
        <v>#NAME?</v>
      </c>
    </row>
    <row r="100" spans="1:24">
      <c r="A100" s="2">
        <v>93</v>
      </c>
      <c r="B100" s="617">
        <v>-160478</v>
      </c>
      <c r="C100" s="617">
        <v>-103593</v>
      </c>
      <c r="D100" s="617">
        <v>-114388</v>
      </c>
      <c r="F100" s="330" t="e">
        <f ca="1">_xll.RiskData('Risk Summary'!$H$32,$A100)</f>
        <v>#NAME?</v>
      </c>
      <c r="G100" s="330" t="e">
        <f ca="1">_xll.RiskData('Risk Summary'!$K$32,$A100)</f>
        <v>#NAME?</v>
      </c>
      <c r="H100" s="330" t="e">
        <f ca="1">_xll.RiskData('Risk Summary'!$N$32,$A100)</f>
        <v>#NAME?</v>
      </c>
      <c r="J100" s="330" t="e">
        <f ca="1">_xll.RiskData('Risk Summary'!$H$35,$A100)</f>
        <v>#NAME?</v>
      </c>
      <c r="K100" s="330" t="e">
        <f ca="1">_xll.RiskData('Risk Summary'!$K$35,$A100)</f>
        <v>#NAME?</v>
      </c>
      <c r="L100" s="330" t="e">
        <f ca="1">_xll.RiskData('Risk Summary'!$N$35,$A100)</f>
        <v>#NAME?</v>
      </c>
      <c r="N100" s="330" t="e">
        <f ca="1">_xll.RiskData('Risk Summary'!$H$36,$A100)</f>
        <v>#NAME?</v>
      </c>
      <c r="O100" s="330" t="e">
        <f ca="1">_xll.RiskData('Risk Summary'!$K$36,$A100)</f>
        <v>#NAME?</v>
      </c>
      <c r="P100" s="330" t="e">
        <f ca="1">_xll.RiskData('Risk Summary'!$N$36,$A100)</f>
        <v>#NAME?</v>
      </c>
      <c r="R100" s="330" t="e">
        <f ca="1">_xll.RiskData('TS CF'!$H$24,$A100)-F100</f>
        <v>#NAME?</v>
      </c>
      <c r="S100" s="330" t="e">
        <f ca="1">_xll.RiskData('TS CF'!$K$24,$A100)-G100</f>
        <v>#NAME?</v>
      </c>
      <c r="T100" s="330" t="e">
        <f ca="1">_xll.RiskData('TS CF'!$N$24,$A100)-H100</f>
        <v>#NAME?</v>
      </c>
      <c r="V100" s="327" t="e">
        <f t="shared" ca="1" si="3"/>
        <v>#NAME?</v>
      </c>
      <c r="W100" s="327" t="e">
        <f t="shared" ca="1" si="4"/>
        <v>#NAME?</v>
      </c>
      <c r="X100" s="327" t="e">
        <f t="shared" ca="1" si="5"/>
        <v>#NAME?</v>
      </c>
    </row>
    <row r="101" spans="1:24">
      <c r="A101" s="2">
        <v>94</v>
      </c>
      <c r="B101" s="617">
        <v>-160478</v>
      </c>
      <c r="C101" s="617">
        <v>-103593</v>
      </c>
      <c r="D101" s="617">
        <v>-114388</v>
      </c>
      <c r="F101" s="330" t="e">
        <f ca="1">_xll.RiskData('Risk Summary'!$H$32,$A101)</f>
        <v>#NAME?</v>
      </c>
      <c r="G101" s="330" t="e">
        <f ca="1">_xll.RiskData('Risk Summary'!$K$32,$A101)</f>
        <v>#NAME?</v>
      </c>
      <c r="H101" s="330" t="e">
        <f ca="1">_xll.RiskData('Risk Summary'!$N$32,$A101)</f>
        <v>#NAME?</v>
      </c>
      <c r="J101" s="330" t="e">
        <f ca="1">_xll.RiskData('Risk Summary'!$H$35,$A101)</f>
        <v>#NAME?</v>
      </c>
      <c r="K101" s="330" t="e">
        <f ca="1">_xll.RiskData('Risk Summary'!$K$35,$A101)</f>
        <v>#NAME?</v>
      </c>
      <c r="L101" s="330" t="e">
        <f ca="1">_xll.RiskData('Risk Summary'!$N$35,$A101)</f>
        <v>#NAME?</v>
      </c>
      <c r="N101" s="330" t="e">
        <f ca="1">_xll.RiskData('Risk Summary'!$H$36,$A101)</f>
        <v>#NAME?</v>
      </c>
      <c r="O101" s="330" t="e">
        <f ca="1">_xll.RiskData('Risk Summary'!$K$36,$A101)</f>
        <v>#NAME?</v>
      </c>
      <c r="P101" s="330" t="e">
        <f ca="1">_xll.RiskData('Risk Summary'!$N$36,$A101)</f>
        <v>#NAME?</v>
      </c>
      <c r="R101" s="330" t="e">
        <f ca="1">_xll.RiskData('TS CF'!$H$24,$A101)-F101</f>
        <v>#NAME?</v>
      </c>
      <c r="S101" s="330" t="e">
        <f ca="1">_xll.RiskData('TS CF'!$K$24,$A101)-G101</f>
        <v>#NAME?</v>
      </c>
      <c r="T101" s="330" t="e">
        <f ca="1">_xll.RiskData('TS CF'!$N$24,$A101)-H101</f>
        <v>#NAME?</v>
      </c>
      <c r="V101" s="327" t="e">
        <f t="shared" ca="1" si="3"/>
        <v>#NAME?</v>
      </c>
      <c r="W101" s="327" t="e">
        <f t="shared" ca="1" si="4"/>
        <v>#NAME?</v>
      </c>
      <c r="X101" s="327" t="e">
        <f t="shared" ca="1" si="5"/>
        <v>#NAME?</v>
      </c>
    </row>
    <row r="102" spans="1:24">
      <c r="A102" s="2">
        <v>95</v>
      </c>
      <c r="B102" s="617">
        <v>-160478</v>
      </c>
      <c r="C102" s="617">
        <v>-103593</v>
      </c>
      <c r="D102" s="617">
        <v>-114388</v>
      </c>
      <c r="F102" s="330" t="e">
        <f ca="1">_xll.RiskData('Risk Summary'!$H$32,$A102)</f>
        <v>#NAME?</v>
      </c>
      <c r="G102" s="330" t="e">
        <f ca="1">_xll.RiskData('Risk Summary'!$K$32,$A102)</f>
        <v>#NAME?</v>
      </c>
      <c r="H102" s="330" t="e">
        <f ca="1">_xll.RiskData('Risk Summary'!$N$32,$A102)</f>
        <v>#NAME?</v>
      </c>
      <c r="J102" s="330" t="e">
        <f ca="1">_xll.RiskData('Risk Summary'!$H$35,$A102)</f>
        <v>#NAME?</v>
      </c>
      <c r="K102" s="330" t="e">
        <f ca="1">_xll.RiskData('Risk Summary'!$K$35,$A102)</f>
        <v>#NAME?</v>
      </c>
      <c r="L102" s="330" t="e">
        <f ca="1">_xll.RiskData('Risk Summary'!$N$35,$A102)</f>
        <v>#NAME?</v>
      </c>
      <c r="N102" s="330" t="e">
        <f ca="1">_xll.RiskData('Risk Summary'!$H$36,$A102)</f>
        <v>#NAME?</v>
      </c>
      <c r="O102" s="330" t="e">
        <f ca="1">_xll.RiskData('Risk Summary'!$K$36,$A102)</f>
        <v>#NAME?</v>
      </c>
      <c r="P102" s="330" t="e">
        <f ca="1">_xll.RiskData('Risk Summary'!$N$36,$A102)</f>
        <v>#NAME?</v>
      </c>
      <c r="R102" s="330" t="e">
        <f ca="1">_xll.RiskData('TS CF'!$H$24,$A102)-F102</f>
        <v>#NAME?</v>
      </c>
      <c r="S102" s="330" t="e">
        <f ca="1">_xll.RiskData('TS CF'!$K$24,$A102)-G102</f>
        <v>#NAME?</v>
      </c>
      <c r="T102" s="330" t="e">
        <f ca="1">_xll.RiskData('TS CF'!$N$24,$A102)-H102</f>
        <v>#NAME?</v>
      </c>
      <c r="V102" s="327" t="e">
        <f t="shared" ca="1" si="3"/>
        <v>#NAME?</v>
      </c>
      <c r="W102" s="327" t="e">
        <f t="shared" ca="1" si="4"/>
        <v>#NAME?</v>
      </c>
      <c r="X102" s="327" t="e">
        <f t="shared" ca="1" si="5"/>
        <v>#NAME?</v>
      </c>
    </row>
    <row r="103" spans="1:24">
      <c r="A103" s="2">
        <v>96</v>
      </c>
      <c r="B103" s="617">
        <v>-160478</v>
      </c>
      <c r="C103" s="617">
        <v>-103593</v>
      </c>
      <c r="D103" s="617">
        <v>-114388</v>
      </c>
      <c r="F103" s="330" t="e">
        <f ca="1">_xll.RiskData('Risk Summary'!$H$32,$A103)</f>
        <v>#NAME?</v>
      </c>
      <c r="G103" s="330" t="e">
        <f ca="1">_xll.RiskData('Risk Summary'!$K$32,$A103)</f>
        <v>#NAME?</v>
      </c>
      <c r="H103" s="330" t="e">
        <f ca="1">_xll.RiskData('Risk Summary'!$N$32,$A103)</f>
        <v>#NAME?</v>
      </c>
      <c r="J103" s="330" t="e">
        <f ca="1">_xll.RiskData('Risk Summary'!$H$35,$A103)</f>
        <v>#NAME?</v>
      </c>
      <c r="K103" s="330" t="e">
        <f ca="1">_xll.RiskData('Risk Summary'!$K$35,$A103)</f>
        <v>#NAME?</v>
      </c>
      <c r="L103" s="330" t="e">
        <f ca="1">_xll.RiskData('Risk Summary'!$N$35,$A103)</f>
        <v>#NAME?</v>
      </c>
      <c r="N103" s="330" t="e">
        <f ca="1">_xll.RiskData('Risk Summary'!$H$36,$A103)</f>
        <v>#NAME?</v>
      </c>
      <c r="O103" s="330" t="e">
        <f ca="1">_xll.RiskData('Risk Summary'!$K$36,$A103)</f>
        <v>#NAME?</v>
      </c>
      <c r="P103" s="330" t="e">
        <f ca="1">_xll.RiskData('Risk Summary'!$N$36,$A103)</f>
        <v>#NAME?</v>
      </c>
      <c r="R103" s="330" t="e">
        <f ca="1">_xll.RiskData('TS CF'!$H$24,$A103)-F103</f>
        <v>#NAME?</v>
      </c>
      <c r="S103" s="330" t="e">
        <f ca="1">_xll.RiskData('TS CF'!$K$24,$A103)-G103</f>
        <v>#NAME?</v>
      </c>
      <c r="T103" s="330" t="e">
        <f ca="1">_xll.RiskData('TS CF'!$N$24,$A103)-H103</f>
        <v>#NAME?</v>
      </c>
      <c r="V103" s="327" t="e">
        <f t="shared" ca="1" si="3"/>
        <v>#NAME?</v>
      </c>
      <c r="W103" s="327" t="e">
        <f t="shared" ca="1" si="4"/>
        <v>#NAME?</v>
      </c>
      <c r="X103" s="327" t="e">
        <f t="shared" ca="1" si="5"/>
        <v>#NAME?</v>
      </c>
    </row>
    <row r="104" spans="1:24">
      <c r="A104" s="2">
        <v>97</v>
      </c>
      <c r="B104" s="617">
        <v>-160478</v>
      </c>
      <c r="C104" s="617">
        <v>-103593</v>
      </c>
      <c r="D104" s="617">
        <v>-114388</v>
      </c>
      <c r="F104" s="330" t="e">
        <f ca="1">_xll.RiskData('Risk Summary'!$H$32,$A104)</f>
        <v>#NAME?</v>
      </c>
      <c r="G104" s="330" t="e">
        <f ca="1">_xll.RiskData('Risk Summary'!$K$32,$A104)</f>
        <v>#NAME?</v>
      </c>
      <c r="H104" s="330" t="e">
        <f ca="1">_xll.RiskData('Risk Summary'!$N$32,$A104)</f>
        <v>#NAME?</v>
      </c>
      <c r="J104" s="330" t="e">
        <f ca="1">_xll.RiskData('Risk Summary'!$H$35,$A104)</f>
        <v>#NAME?</v>
      </c>
      <c r="K104" s="330" t="e">
        <f ca="1">_xll.RiskData('Risk Summary'!$K$35,$A104)</f>
        <v>#NAME?</v>
      </c>
      <c r="L104" s="330" t="e">
        <f ca="1">_xll.RiskData('Risk Summary'!$N$35,$A104)</f>
        <v>#NAME?</v>
      </c>
      <c r="N104" s="330" t="e">
        <f ca="1">_xll.RiskData('Risk Summary'!$H$36,$A104)</f>
        <v>#NAME?</v>
      </c>
      <c r="O104" s="330" t="e">
        <f ca="1">_xll.RiskData('Risk Summary'!$K$36,$A104)</f>
        <v>#NAME?</v>
      </c>
      <c r="P104" s="330" t="e">
        <f ca="1">_xll.RiskData('Risk Summary'!$N$36,$A104)</f>
        <v>#NAME?</v>
      </c>
      <c r="R104" s="330" t="e">
        <f ca="1">_xll.RiskData('TS CF'!$H$24,$A104)-F104</f>
        <v>#NAME?</v>
      </c>
      <c r="S104" s="330" t="e">
        <f ca="1">_xll.RiskData('TS CF'!$K$24,$A104)-G104</f>
        <v>#NAME?</v>
      </c>
      <c r="T104" s="330" t="e">
        <f ca="1">_xll.RiskData('TS CF'!$N$24,$A104)-H104</f>
        <v>#NAME?</v>
      </c>
      <c r="V104" s="327" t="e">
        <f t="shared" ca="1" si="3"/>
        <v>#NAME?</v>
      </c>
      <c r="W104" s="327" t="e">
        <f t="shared" ca="1" si="4"/>
        <v>#NAME?</v>
      </c>
      <c r="X104" s="327" t="e">
        <f t="shared" ca="1" si="5"/>
        <v>#NAME?</v>
      </c>
    </row>
    <row r="105" spans="1:24">
      <c r="A105" s="2">
        <v>98</v>
      </c>
      <c r="B105" s="617">
        <v>-160478</v>
      </c>
      <c r="C105" s="617">
        <v>-103593</v>
      </c>
      <c r="D105" s="617">
        <v>-114388</v>
      </c>
      <c r="F105" s="330" t="e">
        <f ca="1">_xll.RiskData('Risk Summary'!$H$32,$A105)</f>
        <v>#NAME?</v>
      </c>
      <c r="G105" s="330" t="e">
        <f ca="1">_xll.RiskData('Risk Summary'!$K$32,$A105)</f>
        <v>#NAME?</v>
      </c>
      <c r="H105" s="330" t="e">
        <f ca="1">_xll.RiskData('Risk Summary'!$N$32,$A105)</f>
        <v>#NAME?</v>
      </c>
      <c r="J105" s="330" t="e">
        <f ca="1">_xll.RiskData('Risk Summary'!$H$35,$A105)</f>
        <v>#NAME?</v>
      </c>
      <c r="K105" s="330" t="e">
        <f ca="1">_xll.RiskData('Risk Summary'!$K$35,$A105)</f>
        <v>#NAME?</v>
      </c>
      <c r="L105" s="330" t="e">
        <f ca="1">_xll.RiskData('Risk Summary'!$N$35,$A105)</f>
        <v>#NAME?</v>
      </c>
      <c r="N105" s="330" t="e">
        <f ca="1">_xll.RiskData('Risk Summary'!$H$36,$A105)</f>
        <v>#NAME?</v>
      </c>
      <c r="O105" s="330" t="e">
        <f ca="1">_xll.RiskData('Risk Summary'!$K$36,$A105)</f>
        <v>#NAME?</v>
      </c>
      <c r="P105" s="330" t="e">
        <f ca="1">_xll.RiskData('Risk Summary'!$N$36,$A105)</f>
        <v>#NAME?</v>
      </c>
      <c r="R105" s="330" t="e">
        <f ca="1">_xll.RiskData('TS CF'!$H$24,$A105)-F105</f>
        <v>#NAME?</v>
      </c>
      <c r="S105" s="330" t="e">
        <f ca="1">_xll.RiskData('TS CF'!$K$24,$A105)-G105</f>
        <v>#NAME?</v>
      </c>
      <c r="T105" s="330" t="e">
        <f ca="1">_xll.RiskData('TS CF'!$N$24,$A105)-H105</f>
        <v>#NAME?</v>
      </c>
      <c r="V105" s="327" t="e">
        <f t="shared" ca="1" si="3"/>
        <v>#NAME?</v>
      </c>
      <c r="W105" s="327" t="e">
        <f t="shared" ca="1" si="4"/>
        <v>#NAME?</v>
      </c>
      <c r="X105" s="327" t="e">
        <f t="shared" ca="1" si="5"/>
        <v>#NAME?</v>
      </c>
    </row>
    <row r="106" spans="1:24">
      <c r="A106" s="2">
        <v>99</v>
      </c>
      <c r="B106" s="617">
        <v>-160478</v>
      </c>
      <c r="C106" s="617">
        <v>-103593</v>
      </c>
      <c r="D106" s="617">
        <v>-114388</v>
      </c>
      <c r="F106" s="330" t="e">
        <f ca="1">_xll.RiskData('Risk Summary'!$H$32,$A106)</f>
        <v>#NAME?</v>
      </c>
      <c r="G106" s="330" t="e">
        <f ca="1">_xll.RiskData('Risk Summary'!$K$32,$A106)</f>
        <v>#NAME?</v>
      </c>
      <c r="H106" s="330" t="e">
        <f ca="1">_xll.RiskData('Risk Summary'!$N$32,$A106)</f>
        <v>#NAME?</v>
      </c>
      <c r="J106" s="330" t="e">
        <f ca="1">_xll.RiskData('Risk Summary'!$H$35,$A106)</f>
        <v>#NAME?</v>
      </c>
      <c r="K106" s="330" t="e">
        <f ca="1">_xll.RiskData('Risk Summary'!$K$35,$A106)</f>
        <v>#NAME?</v>
      </c>
      <c r="L106" s="330" t="e">
        <f ca="1">_xll.RiskData('Risk Summary'!$N$35,$A106)</f>
        <v>#NAME?</v>
      </c>
      <c r="N106" s="330" t="e">
        <f ca="1">_xll.RiskData('Risk Summary'!$H$36,$A106)</f>
        <v>#NAME?</v>
      </c>
      <c r="O106" s="330" t="e">
        <f ca="1">_xll.RiskData('Risk Summary'!$K$36,$A106)</f>
        <v>#NAME?</v>
      </c>
      <c r="P106" s="330" t="e">
        <f ca="1">_xll.RiskData('Risk Summary'!$N$36,$A106)</f>
        <v>#NAME?</v>
      </c>
      <c r="R106" s="330" t="e">
        <f ca="1">_xll.RiskData('TS CF'!$H$24,$A106)-F106</f>
        <v>#NAME?</v>
      </c>
      <c r="S106" s="330" t="e">
        <f ca="1">_xll.RiskData('TS CF'!$K$24,$A106)-G106</f>
        <v>#NAME?</v>
      </c>
      <c r="T106" s="330" t="e">
        <f ca="1">_xll.RiskData('TS CF'!$N$24,$A106)-H106</f>
        <v>#NAME?</v>
      </c>
      <c r="V106" s="327" t="e">
        <f t="shared" ca="1" si="3"/>
        <v>#NAME?</v>
      </c>
      <c r="W106" s="327" t="e">
        <f t="shared" ca="1" si="4"/>
        <v>#NAME?</v>
      </c>
      <c r="X106" s="327" t="e">
        <f t="shared" ca="1" si="5"/>
        <v>#NAME?</v>
      </c>
    </row>
    <row r="107" spans="1:24">
      <c r="A107" s="2">
        <v>100</v>
      </c>
      <c r="B107" s="617">
        <v>-160478</v>
      </c>
      <c r="C107" s="617">
        <v>-103593</v>
      </c>
      <c r="D107" s="617">
        <v>-114388</v>
      </c>
      <c r="F107" s="330" t="e">
        <f ca="1">_xll.RiskData('Risk Summary'!$H$32,$A107)</f>
        <v>#NAME?</v>
      </c>
      <c r="G107" s="330" t="e">
        <f ca="1">_xll.RiskData('Risk Summary'!$K$32,$A107)</f>
        <v>#NAME?</v>
      </c>
      <c r="H107" s="330" t="e">
        <f ca="1">_xll.RiskData('Risk Summary'!$N$32,$A107)</f>
        <v>#NAME?</v>
      </c>
      <c r="J107" s="330" t="e">
        <f ca="1">_xll.RiskData('Risk Summary'!$H$35,$A107)</f>
        <v>#NAME?</v>
      </c>
      <c r="K107" s="330" t="e">
        <f ca="1">_xll.RiskData('Risk Summary'!$K$35,$A107)</f>
        <v>#NAME?</v>
      </c>
      <c r="L107" s="330" t="e">
        <f ca="1">_xll.RiskData('Risk Summary'!$N$35,$A107)</f>
        <v>#NAME?</v>
      </c>
      <c r="N107" s="330" t="e">
        <f ca="1">_xll.RiskData('Risk Summary'!$H$36,$A107)</f>
        <v>#NAME?</v>
      </c>
      <c r="O107" s="330" t="e">
        <f ca="1">_xll.RiskData('Risk Summary'!$K$36,$A107)</f>
        <v>#NAME?</v>
      </c>
      <c r="P107" s="330" t="e">
        <f ca="1">_xll.RiskData('Risk Summary'!$N$36,$A107)</f>
        <v>#NAME?</v>
      </c>
      <c r="R107" s="330" t="e">
        <f ca="1">_xll.RiskData('TS CF'!$H$24,$A107)-F107</f>
        <v>#NAME?</v>
      </c>
      <c r="S107" s="330" t="e">
        <f ca="1">_xll.RiskData('TS CF'!$K$24,$A107)-G107</f>
        <v>#NAME?</v>
      </c>
      <c r="T107" s="330" t="e">
        <f ca="1">_xll.RiskData('TS CF'!$N$24,$A107)-H107</f>
        <v>#NAME?</v>
      </c>
      <c r="V107" s="327" t="e">
        <f t="shared" ca="1" si="3"/>
        <v>#NAME?</v>
      </c>
      <c r="W107" s="327" t="e">
        <f t="shared" ca="1" si="4"/>
        <v>#NAME?</v>
      </c>
      <c r="X107" s="327" t="e">
        <f t="shared" ca="1" si="5"/>
        <v>#NAME?</v>
      </c>
    </row>
    <row r="108" spans="1:24">
      <c r="A108" s="2">
        <v>101</v>
      </c>
      <c r="B108" s="617">
        <v>-160478</v>
      </c>
      <c r="C108" s="617">
        <v>-103593</v>
      </c>
      <c r="D108" s="617">
        <v>-114388</v>
      </c>
      <c r="F108" s="330" t="e">
        <f ca="1">_xll.RiskData('Risk Summary'!$H$32,$A108)</f>
        <v>#NAME?</v>
      </c>
      <c r="G108" s="330" t="e">
        <f ca="1">_xll.RiskData('Risk Summary'!$K$32,$A108)</f>
        <v>#NAME?</v>
      </c>
      <c r="H108" s="330" t="e">
        <f ca="1">_xll.RiskData('Risk Summary'!$N$32,$A108)</f>
        <v>#NAME?</v>
      </c>
      <c r="J108" s="330" t="e">
        <f ca="1">_xll.RiskData('Risk Summary'!$H$35,$A108)</f>
        <v>#NAME?</v>
      </c>
      <c r="K108" s="330" t="e">
        <f ca="1">_xll.RiskData('Risk Summary'!$K$35,$A108)</f>
        <v>#NAME?</v>
      </c>
      <c r="L108" s="330" t="e">
        <f ca="1">_xll.RiskData('Risk Summary'!$N$35,$A108)</f>
        <v>#NAME?</v>
      </c>
      <c r="N108" s="330" t="e">
        <f ca="1">_xll.RiskData('Risk Summary'!$H$36,$A108)</f>
        <v>#NAME?</v>
      </c>
      <c r="O108" s="330" t="e">
        <f ca="1">_xll.RiskData('Risk Summary'!$K$36,$A108)</f>
        <v>#NAME?</v>
      </c>
      <c r="P108" s="330" t="e">
        <f ca="1">_xll.RiskData('Risk Summary'!$N$36,$A108)</f>
        <v>#NAME?</v>
      </c>
      <c r="R108" s="330" t="e">
        <f ca="1">_xll.RiskData('TS CF'!$H$24,$A108)-F108</f>
        <v>#NAME?</v>
      </c>
      <c r="S108" s="330" t="e">
        <f ca="1">_xll.RiskData('TS CF'!$K$24,$A108)-G108</f>
        <v>#NAME?</v>
      </c>
      <c r="T108" s="330" t="e">
        <f ca="1">_xll.RiskData('TS CF'!$N$24,$A108)-H108</f>
        <v>#NAME?</v>
      </c>
      <c r="V108" s="327" t="e">
        <f t="shared" ca="1" si="3"/>
        <v>#NAME?</v>
      </c>
      <c r="W108" s="327" t="e">
        <f t="shared" ca="1" si="4"/>
        <v>#NAME?</v>
      </c>
      <c r="X108" s="327" t="e">
        <f t="shared" ca="1" si="5"/>
        <v>#NAME?</v>
      </c>
    </row>
    <row r="109" spans="1:24">
      <c r="A109" s="2">
        <v>102</v>
      </c>
      <c r="B109" s="617">
        <v>-160478</v>
      </c>
      <c r="C109" s="617">
        <v>-103593</v>
      </c>
      <c r="D109" s="617">
        <v>-114388</v>
      </c>
      <c r="F109" s="330" t="e">
        <f ca="1">_xll.RiskData('Risk Summary'!$H$32,$A109)</f>
        <v>#NAME?</v>
      </c>
      <c r="G109" s="330" t="e">
        <f ca="1">_xll.RiskData('Risk Summary'!$K$32,$A109)</f>
        <v>#NAME?</v>
      </c>
      <c r="H109" s="330" t="e">
        <f ca="1">_xll.RiskData('Risk Summary'!$N$32,$A109)</f>
        <v>#NAME?</v>
      </c>
      <c r="J109" s="330" t="e">
        <f ca="1">_xll.RiskData('Risk Summary'!$H$35,$A109)</f>
        <v>#NAME?</v>
      </c>
      <c r="K109" s="330" t="e">
        <f ca="1">_xll.RiskData('Risk Summary'!$K$35,$A109)</f>
        <v>#NAME?</v>
      </c>
      <c r="L109" s="330" t="e">
        <f ca="1">_xll.RiskData('Risk Summary'!$N$35,$A109)</f>
        <v>#NAME?</v>
      </c>
      <c r="N109" s="330" t="e">
        <f ca="1">_xll.RiskData('Risk Summary'!$H$36,$A109)</f>
        <v>#NAME?</v>
      </c>
      <c r="O109" s="330" t="e">
        <f ca="1">_xll.RiskData('Risk Summary'!$K$36,$A109)</f>
        <v>#NAME?</v>
      </c>
      <c r="P109" s="330" t="e">
        <f ca="1">_xll.RiskData('Risk Summary'!$N$36,$A109)</f>
        <v>#NAME?</v>
      </c>
      <c r="R109" s="330" t="e">
        <f ca="1">_xll.RiskData('TS CF'!$H$24,$A109)-F109</f>
        <v>#NAME?</v>
      </c>
      <c r="S109" s="330" t="e">
        <f ca="1">_xll.RiskData('TS CF'!$K$24,$A109)-G109</f>
        <v>#NAME?</v>
      </c>
      <c r="T109" s="330" t="e">
        <f ca="1">_xll.RiskData('TS CF'!$N$24,$A109)-H109</f>
        <v>#NAME?</v>
      </c>
      <c r="V109" s="327" t="e">
        <f t="shared" ca="1" si="3"/>
        <v>#NAME?</v>
      </c>
      <c r="W109" s="327" t="e">
        <f t="shared" ca="1" si="4"/>
        <v>#NAME?</v>
      </c>
      <c r="X109" s="327" t="e">
        <f t="shared" ca="1" si="5"/>
        <v>#NAME?</v>
      </c>
    </row>
    <row r="110" spans="1:24">
      <c r="A110" s="2">
        <v>103</v>
      </c>
      <c r="B110" s="617">
        <v>-160478</v>
      </c>
      <c r="C110" s="617">
        <v>-103593</v>
      </c>
      <c r="D110" s="617">
        <v>-114388</v>
      </c>
      <c r="F110" s="330" t="e">
        <f ca="1">_xll.RiskData('Risk Summary'!$H$32,$A110)</f>
        <v>#NAME?</v>
      </c>
      <c r="G110" s="330" t="e">
        <f ca="1">_xll.RiskData('Risk Summary'!$K$32,$A110)</f>
        <v>#NAME?</v>
      </c>
      <c r="H110" s="330" t="e">
        <f ca="1">_xll.RiskData('Risk Summary'!$N$32,$A110)</f>
        <v>#NAME?</v>
      </c>
      <c r="J110" s="330" t="e">
        <f ca="1">_xll.RiskData('Risk Summary'!$H$35,$A110)</f>
        <v>#NAME?</v>
      </c>
      <c r="K110" s="330" t="e">
        <f ca="1">_xll.RiskData('Risk Summary'!$K$35,$A110)</f>
        <v>#NAME?</v>
      </c>
      <c r="L110" s="330" t="e">
        <f ca="1">_xll.RiskData('Risk Summary'!$N$35,$A110)</f>
        <v>#NAME?</v>
      </c>
      <c r="N110" s="330" t="e">
        <f ca="1">_xll.RiskData('Risk Summary'!$H$36,$A110)</f>
        <v>#NAME?</v>
      </c>
      <c r="O110" s="330" t="e">
        <f ca="1">_xll.RiskData('Risk Summary'!$K$36,$A110)</f>
        <v>#NAME?</v>
      </c>
      <c r="P110" s="330" t="e">
        <f ca="1">_xll.RiskData('Risk Summary'!$N$36,$A110)</f>
        <v>#NAME?</v>
      </c>
      <c r="R110" s="330" t="e">
        <f ca="1">_xll.RiskData('TS CF'!$H$24,$A110)-F110</f>
        <v>#NAME?</v>
      </c>
      <c r="S110" s="330" t="e">
        <f ca="1">_xll.RiskData('TS CF'!$K$24,$A110)-G110</f>
        <v>#NAME?</v>
      </c>
      <c r="T110" s="330" t="e">
        <f ca="1">_xll.RiskData('TS CF'!$N$24,$A110)-H110</f>
        <v>#NAME?</v>
      </c>
      <c r="V110" s="327" t="e">
        <f t="shared" ca="1" si="3"/>
        <v>#NAME?</v>
      </c>
      <c r="W110" s="327" t="e">
        <f t="shared" ca="1" si="4"/>
        <v>#NAME?</v>
      </c>
      <c r="X110" s="327" t="e">
        <f t="shared" ca="1" si="5"/>
        <v>#NAME?</v>
      </c>
    </row>
    <row r="111" spans="1:24">
      <c r="A111" s="2">
        <v>104</v>
      </c>
      <c r="B111" s="617">
        <v>-160478</v>
      </c>
      <c r="C111" s="617">
        <v>-103593</v>
      </c>
      <c r="D111" s="617">
        <v>-114388</v>
      </c>
      <c r="F111" s="330" t="e">
        <f ca="1">_xll.RiskData('Risk Summary'!$H$32,$A111)</f>
        <v>#NAME?</v>
      </c>
      <c r="G111" s="330" t="e">
        <f ca="1">_xll.RiskData('Risk Summary'!$K$32,$A111)</f>
        <v>#NAME?</v>
      </c>
      <c r="H111" s="330" t="e">
        <f ca="1">_xll.RiskData('Risk Summary'!$N$32,$A111)</f>
        <v>#NAME?</v>
      </c>
      <c r="J111" s="330" t="e">
        <f ca="1">_xll.RiskData('Risk Summary'!$H$35,$A111)</f>
        <v>#NAME?</v>
      </c>
      <c r="K111" s="330" t="e">
        <f ca="1">_xll.RiskData('Risk Summary'!$K$35,$A111)</f>
        <v>#NAME?</v>
      </c>
      <c r="L111" s="330" t="e">
        <f ca="1">_xll.RiskData('Risk Summary'!$N$35,$A111)</f>
        <v>#NAME?</v>
      </c>
      <c r="N111" s="330" t="e">
        <f ca="1">_xll.RiskData('Risk Summary'!$H$36,$A111)</f>
        <v>#NAME?</v>
      </c>
      <c r="O111" s="330" t="e">
        <f ca="1">_xll.RiskData('Risk Summary'!$K$36,$A111)</f>
        <v>#NAME?</v>
      </c>
      <c r="P111" s="330" t="e">
        <f ca="1">_xll.RiskData('Risk Summary'!$N$36,$A111)</f>
        <v>#NAME?</v>
      </c>
      <c r="R111" s="330" t="e">
        <f ca="1">_xll.RiskData('TS CF'!$H$24,$A111)-F111</f>
        <v>#NAME?</v>
      </c>
      <c r="S111" s="330" t="e">
        <f ca="1">_xll.RiskData('TS CF'!$K$24,$A111)-G111</f>
        <v>#NAME?</v>
      </c>
      <c r="T111" s="330" t="e">
        <f ca="1">_xll.RiskData('TS CF'!$N$24,$A111)-H111</f>
        <v>#NAME?</v>
      </c>
      <c r="V111" s="327" t="e">
        <f t="shared" ca="1" si="3"/>
        <v>#NAME?</v>
      </c>
      <c r="W111" s="327" t="e">
        <f t="shared" ca="1" si="4"/>
        <v>#NAME?</v>
      </c>
      <c r="X111" s="327" t="e">
        <f t="shared" ca="1" si="5"/>
        <v>#NAME?</v>
      </c>
    </row>
    <row r="112" spans="1:24">
      <c r="A112" s="2">
        <v>105</v>
      </c>
      <c r="B112" s="617">
        <v>-160478</v>
      </c>
      <c r="C112" s="617">
        <v>-103593</v>
      </c>
      <c r="D112" s="617">
        <v>-114388</v>
      </c>
      <c r="F112" s="330" t="e">
        <f ca="1">_xll.RiskData('Risk Summary'!$H$32,$A112)</f>
        <v>#NAME?</v>
      </c>
      <c r="G112" s="330" t="e">
        <f ca="1">_xll.RiskData('Risk Summary'!$K$32,$A112)</f>
        <v>#NAME?</v>
      </c>
      <c r="H112" s="330" t="e">
        <f ca="1">_xll.RiskData('Risk Summary'!$N$32,$A112)</f>
        <v>#NAME?</v>
      </c>
      <c r="J112" s="330" t="e">
        <f ca="1">_xll.RiskData('Risk Summary'!$H$35,$A112)</f>
        <v>#NAME?</v>
      </c>
      <c r="K112" s="330" t="e">
        <f ca="1">_xll.RiskData('Risk Summary'!$K$35,$A112)</f>
        <v>#NAME?</v>
      </c>
      <c r="L112" s="330" t="e">
        <f ca="1">_xll.RiskData('Risk Summary'!$N$35,$A112)</f>
        <v>#NAME?</v>
      </c>
      <c r="N112" s="330" t="e">
        <f ca="1">_xll.RiskData('Risk Summary'!$H$36,$A112)</f>
        <v>#NAME?</v>
      </c>
      <c r="O112" s="330" t="e">
        <f ca="1">_xll.RiskData('Risk Summary'!$K$36,$A112)</f>
        <v>#NAME?</v>
      </c>
      <c r="P112" s="330" t="e">
        <f ca="1">_xll.RiskData('Risk Summary'!$N$36,$A112)</f>
        <v>#NAME?</v>
      </c>
      <c r="R112" s="330" t="e">
        <f ca="1">_xll.RiskData('TS CF'!$H$24,$A112)-F112</f>
        <v>#NAME?</v>
      </c>
      <c r="S112" s="330" t="e">
        <f ca="1">_xll.RiskData('TS CF'!$K$24,$A112)-G112</f>
        <v>#NAME?</v>
      </c>
      <c r="T112" s="330" t="e">
        <f ca="1">_xll.RiskData('TS CF'!$N$24,$A112)-H112</f>
        <v>#NAME?</v>
      </c>
      <c r="V112" s="327" t="e">
        <f t="shared" ca="1" si="3"/>
        <v>#NAME?</v>
      </c>
      <c r="W112" s="327" t="e">
        <f t="shared" ca="1" si="4"/>
        <v>#NAME?</v>
      </c>
      <c r="X112" s="327" t="e">
        <f t="shared" ca="1" si="5"/>
        <v>#NAME?</v>
      </c>
    </row>
    <row r="113" spans="1:24">
      <c r="A113" s="2">
        <v>106</v>
      </c>
      <c r="B113" s="617">
        <v>-160478</v>
      </c>
      <c r="C113" s="617">
        <v>-103593</v>
      </c>
      <c r="D113" s="617">
        <v>-114388</v>
      </c>
      <c r="F113" s="330" t="e">
        <f ca="1">_xll.RiskData('Risk Summary'!$H$32,$A113)</f>
        <v>#NAME?</v>
      </c>
      <c r="G113" s="330" t="e">
        <f ca="1">_xll.RiskData('Risk Summary'!$K$32,$A113)</f>
        <v>#NAME?</v>
      </c>
      <c r="H113" s="330" t="e">
        <f ca="1">_xll.RiskData('Risk Summary'!$N$32,$A113)</f>
        <v>#NAME?</v>
      </c>
      <c r="J113" s="330" t="e">
        <f ca="1">_xll.RiskData('Risk Summary'!$H$35,$A113)</f>
        <v>#NAME?</v>
      </c>
      <c r="K113" s="330" t="e">
        <f ca="1">_xll.RiskData('Risk Summary'!$K$35,$A113)</f>
        <v>#NAME?</v>
      </c>
      <c r="L113" s="330" t="e">
        <f ca="1">_xll.RiskData('Risk Summary'!$N$35,$A113)</f>
        <v>#NAME?</v>
      </c>
      <c r="N113" s="330" t="e">
        <f ca="1">_xll.RiskData('Risk Summary'!$H$36,$A113)</f>
        <v>#NAME?</v>
      </c>
      <c r="O113" s="330" t="e">
        <f ca="1">_xll.RiskData('Risk Summary'!$K$36,$A113)</f>
        <v>#NAME?</v>
      </c>
      <c r="P113" s="330" t="e">
        <f ca="1">_xll.RiskData('Risk Summary'!$N$36,$A113)</f>
        <v>#NAME?</v>
      </c>
      <c r="R113" s="330" t="e">
        <f ca="1">_xll.RiskData('TS CF'!$H$24,$A113)-F113</f>
        <v>#NAME?</v>
      </c>
      <c r="S113" s="330" t="e">
        <f ca="1">_xll.RiskData('TS CF'!$K$24,$A113)-G113</f>
        <v>#NAME?</v>
      </c>
      <c r="T113" s="330" t="e">
        <f ca="1">_xll.RiskData('TS CF'!$N$24,$A113)-H113</f>
        <v>#NAME?</v>
      </c>
      <c r="V113" s="327" t="e">
        <f t="shared" ca="1" si="3"/>
        <v>#NAME?</v>
      </c>
      <c r="W113" s="327" t="e">
        <f t="shared" ca="1" si="4"/>
        <v>#NAME?</v>
      </c>
      <c r="X113" s="327" t="e">
        <f t="shared" ca="1" si="5"/>
        <v>#NAME?</v>
      </c>
    </row>
    <row r="114" spans="1:24">
      <c r="A114" s="2">
        <v>107</v>
      </c>
      <c r="B114" s="617">
        <v>-160478</v>
      </c>
      <c r="C114" s="617">
        <v>-103593</v>
      </c>
      <c r="D114" s="617">
        <v>-114388</v>
      </c>
      <c r="F114" s="330" t="e">
        <f ca="1">_xll.RiskData('Risk Summary'!$H$32,$A114)</f>
        <v>#NAME?</v>
      </c>
      <c r="G114" s="330" t="e">
        <f ca="1">_xll.RiskData('Risk Summary'!$K$32,$A114)</f>
        <v>#NAME?</v>
      </c>
      <c r="H114" s="330" t="e">
        <f ca="1">_xll.RiskData('Risk Summary'!$N$32,$A114)</f>
        <v>#NAME?</v>
      </c>
      <c r="J114" s="330" t="e">
        <f ca="1">_xll.RiskData('Risk Summary'!$H$35,$A114)</f>
        <v>#NAME?</v>
      </c>
      <c r="K114" s="330" t="e">
        <f ca="1">_xll.RiskData('Risk Summary'!$K$35,$A114)</f>
        <v>#NAME?</v>
      </c>
      <c r="L114" s="330" t="e">
        <f ca="1">_xll.RiskData('Risk Summary'!$N$35,$A114)</f>
        <v>#NAME?</v>
      </c>
      <c r="N114" s="330" t="e">
        <f ca="1">_xll.RiskData('Risk Summary'!$H$36,$A114)</f>
        <v>#NAME?</v>
      </c>
      <c r="O114" s="330" t="e">
        <f ca="1">_xll.RiskData('Risk Summary'!$K$36,$A114)</f>
        <v>#NAME?</v>
      </c>
      <c r="P114" s="330" t="e">
        <f ca="1">_xll.RiskData('Risk Summary'!$N$36,$A114)</f>
        <v>#NAME?</v>
      </c>
      <c r="R114" s="330" t="e">
        <f ca="1">_xll.RiskData('TS CF'!$H$24,$A114)-F114</f>
        <v>#NAME?</v>
      </c>
      <c r="S114" s="330" t="e">
        <f ca="1">_xll.RiskData('TS CF'!$K$24,$A114)-G114</f>
        <v>#NAME?</v>
      </c>
      <c r="T114" s="330" t="e">
        <f ca="1">_xll.RiskData('TS CF'!$N$24,$A114)-H114</f>
        <v>#NAME?</v>
      </c>
      <c r="V114" s="327" t="e">
        <f t="shared" ca="1" si="3"/>
        <v>#NAME?</v>
      </c>
      <c r="W114" s="327" t="e">
        <f t="shared" ca="1" si="4"/>
        <v>#NAME?</v>
      </c>
      <c r="X114" s="327" t="e">
        <f t="shared" ca="1" si="5"/>
        <v>#NAME?</v>
      </c>
    </row>
    <row r="115" spans="1:24">
      <c r="A115" s="2">
        <v>108</v>
      </c>
      <c r="B115" s="617">
        <v>-160478</v>
      </c>
      <c r="C115" s="617">
        <v>-103593</v>
      </c>
      <c r="D115" s="617">
        <v>-114388</v>
      </c>
      <c r="F115" s="330" t="e">
        <f ca="1">_xll.RiskData('Risk Summary'!$H$32,$A115)</f>
        <v>#NAME?</v>
      </c>
      <c r="G115" s="330" t="e">
        <f ca="1">_xll.RiskData('Risk Summary'!$K$32,$A115)</f>
        <v>#NAME?</v>
      </c>
      <c r="H115" s="330" t="e">
        <f ca="1">_xll.RiskData('Risk Summary'!$N$32,$A115)</f>
        <v>#NAME?</v>
      </c>
      <c r="J115" s="330" t="e">
        <f ca="1">_xll.RiskData('Risk Summary'!$H$35,$A115)</f>
        <v>#NAME?</v>
      </c>
      <c r="K115" s="330" t="e">
        <f ca="1">_xll.RiskData('Risk Summary'!$K$35,$A115)</f>
        <v>#NAME?</v>
      </c>
      <c r="L115" s="330" t="e">
        <f ca="1">_xll.RiskData('Risk Summary'!$N$35,$A115)</f>
        <v>#NAME?</v>
      </c>
      <c r="N115" s="330" t="e">
        <f ca="1">_xll.RiskData('Risk Summary'!$H$36,$A115)</f>
        <v>#NAME?</v>
      </c>
      <c r="O115" s="330" t="e">
        <f ca="1">_xll.RiskData('Risk Summary'!$K$36,$A115)</f>
        <v>#NAME?</v>
      </c>
      <c r="P115" s="330" t="e">
        <f ca="1">_xll.RiskData('Risk Summary'!$N$36,$A115)</f>
        <v>#NAME?</v>
      </c>
      <c r="R115" s="330" t="e">
        <f ca="1">_xll.RiskData('TS CF'!$H$24,$A115)-F115</f>
        <v>#NAME?</v>
      </c>
      <c r="S115" s="330" t="e">
        <f ca="1">_xll.RiskData('TS CF'!$K$24,$A115)-G115</f>
        <v>#NAME?</v>
      </c>
      <c r="T115" s="330" t="e">
        <f ca="1">_xll.RiskData('TS CF'!$N$24,$A115)-H115</f>
        <v>#NAME?</v>
      </c>
      <c r="V115" s="327" t="e">
        <f t="shared" ca="1" si="3"/>
        <v>#NAME?</v>
      </c>
      <c r="W115" s="327" t="e">
        <f t="shared" ca="1" si="4"/>
        <v>#NAME?</v>
      </c>
      <c r="X115" s="327" t="e">
        <f t="shared" ca="1" si="5"/>
        <v>#NAME?</v>
      </c>
    </row>
    <row r="116" spans="1:24">
      <c r="A116" s="2">
        <v>109</v>
      </c>
      <c r="B116" s="617">
        <v>-160478</v>
      </c>
      <c r="C116" s="617">
        <v>-103593</v>
      </c>
      <c r="D116" s="617">
        <v>-114388</v>
      </c>
      <c r="F116" s="330" t="e">
        <f ca="1">_xll.RiskData('Risk Summary'!$H$32,$A116)</f>
        <v>#NAME?</v>
      </c>
      <c r="G116" s="330" t="e">
        <f ca="1">_xll.RiskData('Risk Summary'!$K$32,$A116)</f>
        <v>#NAME?</v>
      </c>
      <c r="H116" s="330" t="e">
        <f ca="1">_xll.RiskData('Risk Summary'!$N$32,$A116)</f>
        <v>#NAME?</v>
      </c>
      <c r="J116" s="330" t="e">
        <f ca="1">_xll.RiskData('Risk Summary'!$H$35,$A116)</f>
        <v>#NAME?</v>
      </c>
      <c r="K116" s="330" t="e">
        <f ca="1">_xll.RiskData('Risk Summary'!$K$35,$A116)</f>
        <v>#NAME?</v>
      </c>
      <c r="L116" s="330" t="e">
        <f ca="1">_xll.RiskData('Risk Summary'!$N$35,$A116)</f>
        <v>#NAME?</v>
      </c>
      <c r="N116" s="330" t="e">
        <f ca="1">_xll.RiskData('Risk Summary'!$H$36,$A116)</f>
        <v>#NAME?</v>
      </c>
      <c r="O116" s="330" t="e">
        <f ca="1">_xll.RiskData('Risk Summary'!$K$36,$A116)</f>
        <v>#NAME?</v>
      </c>
      <c r="P116" s="330" t="e">
        <f ca="1">_xll.RiskData('Risk Summary'!$N$36,$A116)</f>
        <v>#NAME?</v>
      </c>
      <c r="R116" s="330" t="e">
        <f ca="1">_xll.RiskData('TS CF'!$H$24,$A116)-F116</f>
        <v>#NAME?</v>
      </c>
      <c r="S116" s="330" t="e">
        <f ca="1">_xll.RiskData('TS CF'!$K$24,$A116)-G116</f>
        <v>#NAME?</v>
      </c>
      <c r="T116" s="330" t="e">
        <f ca="1">_xll.RiskData('TS CF'!$N$24,$A116)-H116</f>
        <v>#NAME?</v>
      </c>
      <c r="V116" s="327" t="e">
        <f t="shared" ca="1" si="3"/>
        <v>#NAME?</v>
      </c>
      <c r="W116" s="327" t="e">
        <f t="shared" ca="1" si="4"/>
        <v>#NAME?</v>
      </c>
      <c r="X116" s="327" t="e">
        <f t="shared" ca="1" si="5"/>
        <v>#NAME?</v>
      </c>
    </row>
    <row r="117" spans="1:24">
      <c r="A117" s="2">
        <v>110</v>
      </c>
      <c r="B117" s="617">
        <v>-160478</v>
      </c>
      <c r="C117" s="617">
        <v>-103593</v>
      </c>
      <c r="D117" s="617">
        <v>-114388</v>
      </c>
      <c r="F117" s="330" t="e">
        <f ca="1">_xll.RiskData('Risk Summary'!$H$32,$A117)</f>
        <v>#NAME?</v>
      </c>
      <c r="G117" s="330" t="e">
        <f ca="1">_xll.RiskData('Risk Summary'!$K$32,$A117)</f>
        <v>#NAME?</v>
      </c>
      <c r="H117" s="330" t="e">
        <f ca="1">_xll.RiskData('Risk Summary'!$N$32,$A117)</f>
        <v>#NAME?</v>
      </c>
      <c r="J117" s="330" t="e">
        <f ca="1">_xll.RiskData('Risk Summary'!$H$35,$A117)</f>
        <v>#NAME?</v>
      </c>
      <c r="K117" s="330" t="e">
        <f ca="1">_xll.RiskData('Risk Summary'!$K$35,$A117)</f>
        <v>#NAME?</v>
      </c>
      <c r="L117" s="330" t="e">
        <f ca="1">_xll.RiskData('Risk Summary'!$N$35,$A117)</f>
        <v>#NAME?</v>
      </c>
      <c r="N117" s="330" t="e">
        <f ca="1">_xll.RiskData('Risk Summary'!$H$36,$A117)</f>
        <v>#NAME?</v>
      </c>
      <c r="O117" s="330" t="e">
        <f ca="1">_xll.RiskData('Risk Summary'!$K$36,$A117)</f>
        <v>#NAME?</v>
      </c>
      <c r="P117" s="330" t="e">
        <f ca="1">_xll.RiskData('Risk Summary'!$N$36,$A117)</f>
        <v>#NAME?</v>
      </c>
      <c r="R117" s="330" t="e">
        <f ca="1">_xll.RiskData('TS CF'!$H$24,$A117)-F117</f>
        <v>#NAME?</v>
      </c>
      <c r="S117" s="330" t="e">
        <f ca="1">_xll.RiskData('TS CF'!$K$24,$A117)-G117</f>
        <v>#NAME?</v>
      </c>
      <c r="T117" s="330" t="e">
        <f ca="1">_xll.RiskData('TS CF'!$N$24,$A117)-H117</f>
        <v>#NAME?</v>
      </c>
      <c r="V117" s="327" t="e">
        <f t="shared" ca="1" si="3"/>
        <v>#NAME?</v>
      </c>
      <c r="W117" s="327" t="e">
        <f t="shared" ca="1" si="4"/>
        <v>#NAME?</v>
      </c>
      <c r="X117" s="327" t="e">
        <f t="shared" ca="1" si="5"/>
        <v>#NAME?</v>
      </c>
    </row>
    <row r="118" spans="1:24">
      <c r="A118" s="2">
        <v>111</v>
      </c>
      <c r="B118" s="617">
        <v>-160478</v>
      </c>
      <c r="C118" s="617">
        <v>-103593</v>
      </c>
      <c r="D118" s="617">
        <v>-114388</v>
      </c>
      <c r="F118" s="330" t="e">
        <f ca="1">_xll.RiskData('Risk Summary'!$H$32,$A118)</f>
        <v>#NAME?</v>
      </c>
      <c r="G118" s="330" t="e">
        <f ca="1">_xll.RiskData('Risk Summary'!$K$32,$A118)</f>
        <v>#NAME?</v>
      </c>
      <c r="H118" s="330" t="e">
        <f ca="1">_xll.RiskData('Risk Summary'!$N$32,$A118)</f>
        <v>#NAME?</v>
      </c>
      <c r="J118" s="330" t="e">
        <f ca="1">_xll.RiskData('Risk Summary'!$H$35,$A118)</f>
        <v>#NAME?</v>
      </c>
      <c r="K118" s="330" t="e">
        <f ca="1">_xll.RiskData('Risk Summary'!$K$35,$A118)</f>
        <v>#NAME?</v>
      </c>
      <c r="L118" s="330" t="e">
        <f ca="1">_xll.RiskData('Risk Summary'!$N$35,$A118)</f>
        <v>#NAME?</v>
      </c>
      <c r="N118" s="330" t="e">
        <f ca="1">_xll.RiskData('Risk Summary'!$H$36,$A118)</f>
        <v>#NAME?</v>
      </c>
      <c r="O118" s="330" t="e">
        <f ca="1">_xll.RiskData('Risk Summary'!$K$36,$A118)</f>
        <v>#NAME?</v>
      </c>
      <c r="P118" s="330" t="e">
        <f ca="1">_xll.RiskData('Risk Summary'!$N$36,$A118)</f>
        <v>#NAME?</v>
      </c>
      <c r="R118" s="330" t="e">
        <f ca="1">_xll.RiskData('TS CF'!$H$24,$A118)-F118</f>
        <v>#NAME?</v>
      </c>
      <c r="S118" s="330" t="e">
        <f ca="1">_xll.RiskData('TS CF'!$K$24,$A118)-G118</f>
        <v>#NAME?</v>
      </c>
      <c r="T118" s="330" t="e">
        <f ca="1">_xll.RiskData('TS CF'!$N$24,$A118)-H118</f>
        <v>#NAME?</v>
      </c>
      <c r="V118" s="327" t="e">
        <f t="shared" ca="1" si="3"/>
        <v>#NAME?</v>
      </c>
      <c r="W118" s="327" t="e">
        <f t="shared" ca="1" si="4"/>
        <v>#NAME?</v>
      </c>
      <c r="X118" s="327" t="e">
        <f t="shared" ca="1" si="5"/>
        <v>#NAME?</v>
      </c>
    </row>
    <row r="119" spans="1:24">
      <c r="A119" s="2">
        <v>112</v>
      </c>
      <c r="B119" s="617">
        <v>-160478</v>
      </c>
      <c r="C119" s="617">
        <v>-103593</v>
      </c>
      <c r="D119" s="617">
        <v>-114388</v>
      </c>
      <c r="F119" s="330" t="e">
        <f ca="1">_xll.RiskData('Risk Summary'!$H$32,$A119)</f>
        <v>#NAME?</v>
      </c>
      <c r="G119" s="330" t="e">
        <f ca="1">_xll.RiskData('Risk Summary'!$K$32,$A119)</f>
        <v>#NAME?</v>
      </c>
      <c r="H119" s="330" t="e">
        <f ca="1">_xll.RiskData('Risk Summary'!$N$32,$A119)</f>
        <v>#NAME?</v>
      </c>
      <c r="J119" s="330" t="e">
        <f ca="1">_xll.RiskData('Risk Summary'!$H$35,$A119)</f>
        <v>#NAME?</v>
      </c>
      <c r="K119" s="330" t="e">
        <f ca="1">_xll.RiskData('Risk Summary'!$K$35,$A119)</f>
        <v>#NAME?</v>
      </c>
      <c r="L119" s="330" t="e">
        <f ca="1">_xll.RiskData('Risk Summary'!$N$35,$A119)</f>
        <v>#NAME?</v>
      </c>
      <c r="N119" s="330" t="e">
        <f ca="1">_xll.RiskData('Risk Summary'!$H$36,$A119)</f>
        <v>#NAME?</v>
      </c>
      <c r="O119" s="330" t="e">
        <f ca="1">_xll.RiskData('Risk Summary'!$K$36,$A119)</f>
        <v>#NAME?</v>
      </c>
      <c r="P119" s="330" t="e">
        <f ca="1">_xll.RiskData('Risk Summary'!$N$36,$A119)</f>
        <v>#NAME?</v>
      </c>
      <c r="R119" s="330" t="e">
        <f ca="1">_xll.RiskData('TS CF'!$H$24,$A119)-F119</f>
        <v>#NAME?</v>
      </c>
      <c r="S119" s="330" t="e">
        <f ca="1">_xll.RiskData('TS CF'!$K$24,$A119)-G119</f>
        <v>#NAME?</v>
      </c>
      <c r="T119" s="330" t="e">
        <f ca="1">_xll.RiskData('TS CF'!$N$24,$A119)-H119</f>
        <v>#NAME?</v>
      </c>
      <c r="V119" s="327" t="e">
        <f t="shared" ca="1" si="3"/>
        <v>#NAME?</v>
      </c>
      <c r="W119" s="327" t="e">
        <f t="shared" ca="1" si="4"/>
        <v>#NAME?</v>
      </c>
      <c r="X119" s="327" t="e">
        <f t="shared" ca="1" si="5"/>
        <v>#NAME?</v>
      </c>
    </row>
    <row r="120" spans="1:24">
      <c r="A120" s="2">
        <v>113</v>
      </c>
      <c r="B120" s="617">
        <v>-160478</v>
      </c>
      <c r="C120" s="617">
        <v>-103593</v>
      </c>
      <c r="D120" s="617">
        <v>-114388</v>
      </c>
      <c r="F120" s="330" t="e">
        <f ca="1">_xll.RiskData('Risk Summary'!$H$32,$A120)</f>
        <v>#NAME?</v>
      </c>
      <c r="G120" s="330" t="e">
        <f ca="1">_xll.RiskData('Risk Summary'!$K$32,$A120)</f>
        <v>#NAME?</v>
      </c>
      <c r="H120" s="330" t="e">
        <f ca="1">_xll.RiskData('Risk Summary'!$N$32,$A120)</f>
        <v>#NAME?</v>
      </c>
      <c r="J120" s="330" t="e">
        <f ca="1">_xll.RiskData('Risk Summary'!$H$35,$A120)</f>
        <v>#NAME?</v>
      </c>
      <c r="K120" s="330" t="e">
        <f ca="1">_xll.RiskData('Risk Summary'!$K$35,$A120)</f>
        <v>#NAME?</v>
      </c>
      <c r="L120" s="330" t="e">
        <f ca="1">_xll.RiskData('Risk Summary'!$N$35,$A120)</f>
        <v>#NAME?</v>
      </c>
      <c r="N120" s="330" t="e">
        <f ca="1">_xll.RiskData('Risk Summary'!$H$36,$A120)</f>
        <v>#NAME?</v>
      </c>
      <c r="O120" s="330" t="e">
        <f ca="1">_xll.RiskData('Risk Summary'!$K$36,$A120)</f>
        <v>#NAME?</v>
      </c>
      <c r="P120" s="330" t="e">
        <f ca="1">_xll.RiskData('Risk Summary'!$N$36,$A120)</f>
        <v>#NAME?</v>
      </c>
      <c r="R120" s="330" t="e">
        <f ca="1">_xll.RiskData('TS CF'!$H$24,$A120)-F120</f>
        <v>#NAME?</v>
      </c>
      <c r="S120" s="330" t="e">
        <f ca="1">_xll.RiskData('TS CF'!$K$24,$A120)-G120</f>
        <v>#NAME?</v>
      </c>
      <c r="T120" s="330" t="e">
        <f ca="1">_xll.RiskData('TS CF'!$N$24,$A120)-H120</f>
        <v>#NAME?</v>
      </c>
      <c r="V120" s="327" t="e">
        <f t="shared" ca="1" si="3"/>
        <v>#NAME?</v>
      </c>
      <c r="W120" s="327" t="e">
        <f t="shared" ca="1" si="4"/>
        <v>#NAME?</v>
      </c>
      <c r="X120" s="327" t="e">
        <f t="shared" ca="1" si="5"/>
        <v>#NAME?</v>
      </c>
    </row>
    <row r="121" spans="1:24">
      <c r="A121" s="2">
        <v>114</v>
      </c>
      <c r="B121" s="617">
        <v>-160478</v>
      </c>
      <c r="C121" s="617">
        <v>-103593</v>
      </c>
      <c r="D121" s="617">
        <v>-114388</v>
      </c>
      <c r="F121" s="330" t="e">
        <f ca="1">_xll.RiskData('Risk Summary'!$H$32,$A121)</f>
        <v>#NAME?</v>
      </c>
      <c r="G121" s="330" t="e">
        <f ca="1">_xll.RiskData('Risk Summary'!$K$32,$A121)</f>
        <v>#NAME?</v>
      </c>
      <c r="H121" s="330" t="e">
        <f ca="1">_xll.RiskData('Risk Summary'!$N$32,$A121)</f>
        <v>#NAME?</v>
      </c>
      <c r="J121" s="330" t="e">
        <f ca="1">_xll.RiskData('Risk Summary'!$H$35,$A121)</f>
        <v>#NAME?</v>
      </c>
      <c r="K121" s="330" t="e">
        <f ca="1">_xll.RiskData('Risk Summary'!$K$35,$A121)</f>
        <v>#NAME?</v>
      </c>
      <c r="L121" s="330" t="e">
        <f ca="1">_xll.RiskData('Risk Summary'!$N$35,$A121)</f>
        <v>#NAME?</v>
      </c>
      <c r="N121" s="330" t="e">
        <f ca="1">_xll.RiskData('Risk Summary'!$H$36,$A121)</f>
        <v>#NAME?</v>
      </c>
      <c r="O121" s="330" t="e">
        <f ca="1">_xll.RiskData('Risk Summary'!$K$36,$A121)</f>
        <v>#NAME?</v>
      </c>
      <c r="P121" s="330" t="e">
        <f ca="1">_xll.RiskData('Risk Summary'!$N$36,$A121)</f>
        <v>#NAME?</v>
      </c>
      <c r="R121" s="330" t="e">
        <f ca="1">_xll.RiskData('TS CF'!$H$24,$A121)-F121</f>
        <v>#NAME?</v>
      </c>
      <c r="S121" s="330" t="e">
        <f ca="1">_xll.RiskData('TS CF'!$K$24,$A121)-G121</f>
        <v>#NAME?</v>
      </c>
      <c r="T121" s="330" t="e">
        <f ca="1">_xll.RiskData('TS CF'!$N$24,$A121)-H121</f>
        <v>#NAME?</v>
      </c>
      <c r="V121" s="327" t="e">
        <f t="shared" ca="1" si="3"/>
        <v>#NAME?</v>
      </c>
      <c r="W121" s="327" t="e">
        <f t="shared" ca="1" si="4"/>
        <v>#NAME?</v>
      </c>
      <c r="X121" s="327" t="e">
        <f t="shared" ca="1" si="5"/>
        <v>#NAME?</v>
      </c>
    </row>
    <row r="122" spans="1:24">
      <c r="A122" s="2">
        <v>115</v>
      </c>
      <c r="B122" s="617">
        <v>-160478</v>
      </c>
      <c r="C122" s="617">
        <v>-103593</v>
      </c>
      <c r="D122" s="617">
        <v>-114388</v>
      </c>
      <c r="F122" s="330" t="e">
        <f ca="1">_xll.RiskData('Risk Summary'!$H$32,$A122)</f>
        <v>#NAME?</v>
      </c>
      <c r="G122" s="330" t="e">
        <f ca="1">_xll.RiskData('Risk Summary'!$K$32,$A122)</f>
        <v>#NAME?</v>
      </c>
      <c r="H122" s="330" t="e">
        <f ca="1">_xll.RiskData('Risk Summary'!$N$32,$A122)</f>
        <v>#NAME?</v>
      </c>
      <c r="J122" s="330" t="e">
        <f ca="1">_xll.RiskData('Risk Summary'!$H$35,$A122)</f>
        <v>#NAME?</v>
      </c>
      <c r="K122" s="330" t="e">
        <f ca="1">_xll.RiskData('Risk Summary'!$K$35,$A122)</f>
        <v>#NAME?</v>
      </c>
      <c r="L122" s="330" t="e">
        <f ca="1">_xll.RiskData('Risk Summary'!$N$35,$A122)</f>
        <v>#NAME?</v>
      </c>
      <c r="N122" s="330" t="e">
        <f ca="1">_xll.RiskData('Risk Summary'!$H$36,$A122)</f>
        <v>#NAME?</v>
      </c>
      <c r="O122" s="330" t="e">
        <f ca="1">_xll.RiskData('Risk Summary'!$K$36,$A122)</f>
        <v>#NAME?</v>
      </c>
      <c r="P122" s="330" t="e">
        <f ca="1">_xll.RiskData('Risk Summary'!$N$36,$A122)</f>
        <v>#NAME?</v>
      </c>
      <c r="R122" s="330" t="e">
        <f ca="1">_xll.RiskData('TS CF'!$H$24,$A122)-F122</f>
        <v>#NAME?</v>
      </c>
      <c r="S122" s="330" t="e">
        <f ca="1">_xll.RiskData('TS CF'!$K$24,$A122)-G122</f>
        <v>#NAME?</v>
      </c>
      <c r="T122" s="330" t="e">
        <f ca="1">_xll.RiskData('TS CF'!$N$24,$A122)-H122</f>
        <v>#NAME?</v>
      </c>
      <c r="V122" s="327" t="e">
        <f t="shared" ca="1" si="3"/>
        <v>#NAME?</v>
      </c>
      <c r="W122" s="327" t="e">
        <f t="shared" ca="1" si="4"/>
        <v>#NAME?</v>
      </c>
      <c r="X122" s="327" t="e">
        <f t="shared" ca="1" si="5"/>
        <v>#NAME?</v>
      </c>
    </row>
    <row r="123" spans="1:24">
      <c r="A123" s="2">
        <v>116</v>
      </c>
      <c r="B123" s="617">
        <v>-160478</v>
      </c>
      <c r="C123" s="617">
        <v>-103593</v>
      </c>
      <c r="D123" s="617">
        <v>-114388</v>
      </c>
      <c r="F123" s="330" t="e">
        <f ca="1">_xll.RiskData('Risk Summary'!$H$32,$A123)</f>
        <v>#NAME?</v>
      </c>
      <c r="G123" s="330" t="e">
        <f ca="1">_xll.RiskData('Risk Summary'!$K$32,$A123)</f>
        <v>#NAME?</v>
      </c>
      <c r="H123" s="330" t="e">
        <f ca="1">_xll.RiskData('Risk Summary'!$N$32,$A123)</f>
        <v>#NAME?</v>
      </c>
      <c r="J123" s="330" t="e">
        <f ca="1">_xll.RiskData('Risk Summary'!$H$35,$A123)</f>
        <v>#NAME?</v>
      </c>
      <c r="K123" s="330" t="e">
        <f ca="1">_xll.RiskData('Risk Summary'!$K$35,$A123)</f>
        <v>#NAME?</v>
      </c>
      <c r="L123" s="330" t="e">
        <f ca="1">_xll.RiskData('Risk Summary'!$N$35,$A123)</f>
        <v>#NAME?</v>
      </c>
      <c r="N123" s="330" t="e">
        <f ca="1">_xll.RiskData('Risk Summary'!$H$36,$A123)</f>
        <v>#NAME?</v>
      </c>
      <c r="O123" s="330" t="e">
        <f ca="1">_xll.RiskData('Risk Summary'!$K$36,$A123)</f>
        <v>#NAME?</v>
      </c>
      <c r="P123" s="330" t="e">
        <f ca="1">_xll.RiskData('Risk Summary'!$N$36,$A123)</f>
        <v>#NAME?</v>
      </c>
      <c r="R123" s="330" t="e">
        <f ca="1">_xll.RiskData('TS CF'!$H$24,$A123)-F123</f>
        <v>#NAME?</v>
      </c>
      <c r="S123" s="330" t="e">
        <f ca="1">_xll.RiskData('TS CF'!$K$24,$A123)-G123</f>
        <v>#NAME?</v>
      </c>
      <c r="T123" s="330" t="e">
        <f ca="1">_xll.RiskData('TS CF'!$N$24,$A123)-H123</f>
        <v>#NAME?</v>
      </c>
      <c r="V123" s="327" t="e">
        <f t="shared" ca="1" si="3"/>
        <v>#NAME?</v>
      </c>
      <c r="W123" s="327" t="e">
        <f t="shared" ca="1" si="4"/>
        <v>#NAME?</v>
      </c>
      <c r="X123" s="327" t="e">
        <f t="shared" ca="1" si="5"/>
        <v>#NAME?</v>
      </c>
    </row>
    <row r="124" spans="1:24">
      <c r="A124" s="2">
        <v>117</v>
      </c>
      <c r="B124" s="617">
        <v>-160478</v>
      </c>
      <c r="C124" s="617">
        <v>-103593</v>
      </c>
      <c r="D124" s="617">
        <v>-114388</v>
      </c>
      <c r="F124" s="330" t="e">
        <f ca="1">_xll.RiskData('Risk Summary'!$H$32,$A124)</f>
        <v>#NAME?</v>
      </c>
      <c r="G124" s="330" t="e">
        <f ca="1">_xll.RiskData('Risk Summary'!$K$32,$A124)</f>
        <v>#NAME?</v>
      </c>
      <c r="H124" s="330" t="e">
        <f ca="1">_xll.RiskData('Risk Summary'!$N$32,$A124)</f>
        <v>#NAME?</v>
      </c>
      <c r="J124" s="330" t="e">
        <f ca="1">_xll.RiskData('Risk Summary'!$H$35,$A124)</f>
        <v>#NAME?</v>
      </c>
      <c r="K124" s="330" t="e">
        <f ca="1">_xll.RiskData('Risk Summary'!$K$35,$A124)</f>
        <v>#NAME?</v>
      </c>
      <c r="L124" s="330" t="e">
        <f ca="1">_xll.RiskData('Risk Summary'!$N$35,$A124)</f>
        <v>#NAME?</v>
      </c>
      <c r="N124" s="330" t="e">
        <f ca="1">_xll.RiskData('Risk Summary'!$H$36,$A124)</f>
        <v>#NAME?</v>
      </c>
      <c r="O124" s="330" t="e">
        <f ca="1">_xll.RiskData('Risk Summary'!$K$36,$A124)</f>
        <v>#NAME?</v>
      </c>
      <c r="P124" s="330" t="e">
        <f ca="1">_xll.RiskData('Risk Summary'!$N$36,$A124)</f>
        <v>#NAME?</v>
      </c>
      <c r="R124" s="330" t="e">
        <f ca="1">_xll.RiskData('TS CF'!$H$24,$A124)-F124</f>
        <v>#NAME?</v>
      </c>
      <c r="S124" s="330" t="e">
        <f ca="1">_xll.RiskData('TS CF'!$K$24,$A124)-G124</f>
        <v>#NAME?</v>
      </c>
      <c r="T124" s="330" t="e">
        <f ca="1">_xll.RiskData('TS CF'!$N$24,$A124)-H124</f>
        <v>#NAME?</v>
      </c>
      <c r="V124" s="327" t="e">
        <f t="shared" ca="1" si="3"/>
        <v>#NAME?</v>
      </c>
      <c r="W124" s="327" t="e">
        <f t="shared" ca="1" si="4"/>
        <v>#NAME?</v>
      </c>
      <c r="X124" s="327" t="e">
        <f t="shared" ca="1" si="5"/>
        <v>#NAME?</v>
      </c>
    </row>
    <row r="125" spans="1:24">
      <c r="A125" s="2">
        <v>118</v>
      </c>
      <c r="B125" s="617">
        <v>-160478</v>
      </c>
      <c r="C125" s="617">
        <v>-103593</v>
      </c>
      <c r="D125" s="617">
        <v>-114388</v>
      </c>
      <c r="F125" s="330" t="e">
        <f ca="1">_xll.RiskData('Risk Summary'!$H$32,$A125)</f>
        <v>#NAME?</v>
      </c>
      <c r="G125" s="330" t="e">
        <f ca="1">_xll.RiskData('Risk Summary'!$K$32,$A125)</f>
        <v>#NAME?</v>
      </c>
      <c r="H125" s="330" t="e">
        <f ca="1">_xll.RiskData('Risk Summary'!$N$32,$A125)</f>
        <v>#NAME?</v>
      </c>
      <c r="J125" s="330" t="e">
        <f ca="1">_xll.RiskData('Risk Summary'!$H$35,$A125)</f>
        <v>#NAME?</v>
      </c>
      <c r="K125" s="330" t="e">
        <f ca="1">_xll.RiskData('Risk Summary'!$K$35,$A125)</f>
        <v>#NAME?</v>
      </c>
      <c r="L125" s="330" t="e">
        <f ca="1">_xll.RiskData('Risk Summary'!$N$35,$A125)</f>
        <v>#NAME?</v>
      </c>
      <c r="N125" s="330" t="e">
        <f ca="1">_xll.RiskData('Risk Summary'!$H$36,$A125)</f>
        <v>#NAME?</v>
      </c>
      <c r="O125" s="330" t="e">
        <f ca="1">_xll.RiskData('Risk Summary'!$K$36,$A125)</f>
        <v>#NAME?</v>
      </c>
      <c r="P125" s="330" t="e">
        <f ca="1">_xll.RiskData('Risk Summary'!$N$36,$A125)</f>
        <v>#NAME?</v>
      </c>
      <c r="R125" s="330" t="e">
        <f ca="1">_xll.RiskData('TS CF'!$H$24,$A125)-F125</f>
        <v>#NAME?</v>
      </c>
      <c r="S125" s="330" t="e">
        <f ca="1">_xll.RiskData('TS CF'!$K$24,$A125)-G125</f>
        <v>#NAME?</v>
      </c>
      <c r="T125" s="330" t="e">
        <f ca="1">_xll.RiskData('TS CF'!$N$24,$A125)-H125</f>
        <v>#NAME?</v>
      </c>
      <c r="V125" s="327" t="e">
        <f t="shared" ca="1" si="3"/>
        <v>#NAME?</v>
      </c>
      <c r="W125" s="327" t="e">
        <f t="shared" ca="1" si="4"/>
        <v>#NAME?</v>
      </c>
      <c r="X125" s="327" t="e">
        <f t="shared" ca="1" si="5"/>
        <v>#NAME?</v>
      </c>
    </row>
    <row r="126" spans="1:24">
      <c r="A126" s="2">
        <v>119</v>
      </c>
      <c r="B126" s="617">
        <v>-160478</v>
      </c>
      <c r="C126" s="617">
        <v>-103593</v>
      </c>
      <c r="D126" s="617">
        <v>-114388</v>
      </c>
      <c r="F126" s="330" t="e">
        <f ca="1">_xll.RiskData('Risk Summary'!$H$32,$A126)</f>
        <v>#NAME?</v>
      </c>
      <c r="G126" s="330" t="e">
        <f ca="1">_xll.RiskData('Risk Summary'!$K$32,$A126)</f>
        <v>#NAME?</v>
      </c>
      <c r="H126" s="330" t="e">
        <f ca="1">_xll.RiskData('Risk Summary'!$N$32,$A126)</f>
        <v>#NAME?</v>
      </c>
      <c r="J126" s="330" t="e">
        <f ca="1">_xll.RiskData('Risk Summary'!$H$35,$A126)</f>
        <v>#NAME?</v>
      </c>
      <c r="K126" s="330" t="e">
        <f ca="1">_xll.RiskData('Risk Summary'!$K$35,$A126)</f>
        <v>#NAME?</v>
      </c>
      <c r="L126" s="330" t="e">
        <f ca="1">_xll.RiskData('Risk Summary'!$N$35,$A126)</f>
        <v>#NAME?</v>
      </c>
      <c r="N126" s="330" t="e">
        <f ca="1">_xll.RiskData('Risk Summary'!$H$36,$A126)</f>
        <v>#NAME?</v>
      </c>
      <c r="O126" s="330" t="e">
        <f ca="1">_xll.RiskData('Risk Summary'!$K$36,$A126)</f>
        <v>#NAME?</v>
      </c>
      <c r="P126" s="330" t="e">
        <f ca="1">_xll.RiskData('Risk Summary'!$N$36,$A126)</f>
        <v>#NAME?</v>
      </c>
      <c r="R126" s="330" t="e">
        <f ca="1">_xll.RiskData('TS CF'!$H$24,$A126)-F126</f>
        <v>#NAME?</v>
      </c>
      <c r="S126" s="330" t="e">
        <f ca="1">_xll.RiskData('TS CF'!$K$24,$A126)-G126</f>
        <v>#NAME?</v>
      </c>
      <c r="T126" s="330" t="e">
        <f ca="1">_xll.RiskData('TS CF'!$N$24,$A126)-H126</f>
        <v>#NAME?</v>
      </c>
      <c r="V126" s="327" t="e">
        <f t="shared" ca="1" si="3"/>
        <v>#NAME?</v>
      </c>
      <c r="W126" s="327" t="e">
        <f t="shared" ca="1" si="4"/>
        <v>#NAME?</v>
      </c>
      <c r="X126" s="327" t="e">
        <f t="shared" ca="1" si="5"/>
        <v>#NAME?</v>
      </c>
    </row>
    <row r="127" spans="1:24">
      <c r="A127" s="2">
        <v>120</v>
      </c>
      <c r="B127" s="617">
        <v>-160478</v>
      </c>
      <c r="C127" s="617">
        <v>-103593</v>
      </c>
      <c r="D127" s="617">
        <v>-114388</v>
      </c>
      <c r="F127" s="330" t="e">
        <f ca="1">_xll.RiskData('Risk Summary'!$H$32,$A127)</f>
        <v>#NAME?</v>
      </c>
      <c r="G127" s="330" t="e">
        <f ca="1">_xll.RiskData('Risk Summary'!$K$32,$A127)</f>
        <v>#NAME?</v>
      </c>
      <c r="H127" s="330" t="e">
        <f ca="1">_xll.RiskData('Risk Summary'!$N$32,$A127)</f>
        <v>#NAME?</v>
      </c>
      <c r="J127" s="330" t="e">
        <f ca="1">_xll.RiskData('Risk Summary'!$H$35,$A127)</f>
        <v>#NAME?</v>
      </c>
      <c r="K127" s="330" t="e">
        <f ca="1">_xll.RiskData('Risk Summary'!$K$35,$A127)</f>
        <v>#NAME?</v>
      </c>
      <c r="L127" s="330" t="e">
        <f ca="1">_xll.RiskData('Risk Summary'!$N$35,$A127)</f>
        <v>#NAME?</v>
      </c>
      <c r="N127" s="330" t="e">
        <f ca="1">_xll.RiskData('Risk Summary'!$H$36,$A127)</f>
        <v>#NAME?</v>
      </c>
      <c r="O127" s="330" t="e">
        <f ca="1">_xll.RiskData('Risk Summary'!$K$36,$A127)</f>
        <v>#NAME?</v>
      </c>
      <c r="P127" s="330" t="e">
        <f ca="1">_xll.RiskData('Risk Summary'!$N$36,$A127)</f>
        <v>#NAME?</v>
      </c>
      <c r="R127" s="330" t="e">
        <f ca="1">_xll.RiskData('TS CF'!$H$24,$A127)-F127</f>
        <v>#NAME?</v>
      </c>
      <c r="S127" s="330" t="e">
        <f ca="1">_xll.RiskData('TS CF'!$K$24,$A127)-G127</f>
        <v>#NAME?</v>
      </c>
      <c r="T127" s="330" t="e">
        <f ca="1">_xll.RiskData('TS CF'!$N$24,$A127)-H127</f>
        <v>#NAME?</v>
      </c>
      <c r="V127" s="327" t="e">
        <f t="shared" ca="1" si="3"/>
        <v>#NAME?</v>
      </c>
      <c r="W127" s="327" t="e">
        <f t="shared" ca="1" si="4"/>
        <v>#NAME?</v>
      </c>
      <c r="X127" s="327" t="e">
        <f t="shared" ca="1" si="5"/>
        <v>#NAME?</v>
      </c>
    </row>
    <row r="128" spans="1:24">
      <c r="A128" s="2">
        <v>121</v>
      </c>
      <c r="B128" s="617">
        <v>-160478</v>
      </c>
      <c r="C128" s="617">
        <v>-103593</v>
      </c>
      <c r="D128" s="617">
        <v>-114388</v>
      </c>
      <c r="F128" s="330" t="e">
        <f ca="1">_xll.RiskData('Risk Summary'!$H$32,$A128)</f>
        <v>#NAME?</v>
      </c>
      <c r="G128" s="330" t="e">
        <f ca="1">_xll.RiskData('Risk Summary'!$K$32,$A128)</f>
        <v>#NAME?</v>
      </c>
      <c r="H128" s="330" t="e">
        <f ca="1">_xll.RiskData('Risk Summary'!$N$32,$A128)</f>
        <v>#NAME?</v>
      </c>
      <c r="J128" s="330" t="e">
        <f ca="1">_xll.RiskData('Risk Summary'!$H$35,$A128)</f>
        <v>#NAME?</v>
      </c>
      <c r="K128" s="330" t="e">
        <f ca="1">_xll.RiskData('Risk Summary'!$K$35,$A128)</f>
        <v>#NAME?</v>
      </c>
      <c r="L128" s="330" t="e">
        <f ca="1">_xll.RiskData('Risk Summary'!$N$35,$A128)</f>
        <v>#NAME?</v>
      </c>
      <c r="N128" s="330" t="e">
        <f ca="1">_xll.RiskData('Risk Summary'!$H$36,$A128)</f>
        <v>#NAME?</v>
      </c>
      <c r="O128" s="330" t="e">
        <f ca="1">_xll.RiskData('Risk Summary'!$K$36,$A128)</f>
        <v>#NAME?</v>
      </c>
      <c r="P128" s="330" t="e">
        <f ca="1">_xll.RiskData('Risk Summary'!$N$36,$A128)</f>
        <v>#NAME?</v>
      </c>
      <c r="R128" s="330" t="e">
        <f ca="1">_xll.RiskData('TS CF'!$H$24,$A128)-F128</f>
        <v>#NAME?</v>
      </c>
      <c r="S128" s="330" t="e">
        <f ca="1">_xll.RiskData('TS CF'!$K$24,$A128)-G128</f>
        <v>#NAME?</v>
      </c>
      <c r="T128" s="330" t="e">
        <f ca="1">_xll.RiskData('TS CF'!$N$24,$A128)-H128</f>
        <v>#NAME?</v>
      </c>
      <c r="V128" s="327" t="e">
        <f t="shared" ca="1" si="3"/>
        <v>#NAME?</v>
      </c>
      <c r="W128" s="327" t="e">
        <f t="shared" ca="1" si="4"/>
        <v>#NAME?</v>
      </c>
      <c r="X128" s="327" t="e">
        <f t="shared" ca="1" si="5"/>
        <v>#NAME?</v>
      </c>
    </row>
    <row r="129" spans="1:24">
      <c r="A129" s="2">
        <v>122</v>
      </c>
      <c r="B129" s="617">
        <v>-160478</v>
      </c>
      <c r="C129" s="617">
        <v>-103593</v>
      </c>
      <c r="D129" s="617">
        <v>-114388</v>
      </c>
      <c r="F129" s="330" t="e">
        <f ca="1">_xll.RiskData('Risk Summary'!$H$32,$A129)</f>
        <v>#NAME?</v>
      </c>
      <c r="G129" s="330" t="e">
        <f ca="1">_xll.RiskData('Risk Summary'!$K$32,$A129)</f>
        <v>#NAME?</v>
      </c>
      <c r="H129" s="330" t="e">
        <f ca="1">_xll.RiskData('Risk Summary'!$N$32,$A129)</f>
        <v>#NAME?</v>
      </c>
      <c r="J129" s="330" t="e">
        <f ca="1">_xll.RiskData('Risk Summary'!$H$35,$A129)</f>
        <v>#NAME?</v>
      </c>
      <c r="K129" s="330" t="e">
        <f ca="1">_xll.RiskData('Risk Summary'!$K$35,$A129)</f>
        <v>#NAME?</v>
      </c>
      <c r="L129" s="330" t="e">
        <f ca="1">_xll.RiskData('Risk Summary'!$N$35,$A129)</f>
        <v>#NAME?</v>
      </c>
      <c r="N129" s="330" t="e">
        <f ca="1">_xll.RiskData('Risk Summary'!$H$36,$A129)</f>
        <v>#NAME?</v>
      </c>
      <c r="O129" s="330" t="e">
        <f ca="1">_xll.RiskData('Risk Summary'!$K$36,$A129)</f>
        <v>#NAME?</v>
      </c>
      <c r="P129" s="330" t="e">
        <f ca="1">_xll.RiskData('Risk Summary'!$N$36,$A129)</f>
        <v>#NAME?</v>
      </c>
      <c r="R129" s="330" t="e">
        <f ca="1">_xll.RiskData('TS CF'!$H$24,$A129)-F129</f>
        <v>#NAME?</v>
      </c>
      <c r="S129" s="330" t="e">
        <f ca="1">_xll.RiskData('TS CF'!$K$24,$A129)-G129</f>
        <v>#NAME?</v>
      </c>
      <c r="T129" s="330" t="e">
        <f ca="1">_xll.RiskData('TS CF'!$N$24,$A129)-H129</f>
        <v>#NAME?</v>
      </c>
      <c r="V129" s="327" t="e">
        <f t="shared" ca="1" si="3"/>
        <v>#NAME?</v>
      </c>
      <c r="W129" s="327" t="e">
        <f t="shared" ca="1" si="4"/>
        <v>#NAME?</v>
      </c>
      <c r="X129" s="327" t="e">
        <f t="shared" ca="1" si="5"/>
        <v>#NAME?</v>
      </c>
    </row>
    <row r="130" spans="1:24">
      <c r="A130" s="2">
        <v>123</v>
      </c>
      <c r="B130" s="617">
        <v>-160478</v>
      </c>
      <c r="C130" s="617">
        <v>-103593</v>
      </c>
      <c r="D130" s="617">
        <v>-114388</v>
      </c>
      <c r="F130" s="330" t="e">
        <f ca="1">_xll.RiskData('Risk Summary'!$H$32,$A130)</f>
        <v>#NAME?</v>
      </c>
      <c r="G130" s="330" t="e">
        <f ca="1">_xll.RiskData('Risk Summary'!$K$32,$A130)</f>
        <v>#NAME?</v>
      </c>
      <c r="H130" s="330" t="e">
        <f ca="1">_xll.RiskData('Risk Summary'!$N$32,$A130)</f>
        <v>#NAME?</v>
      </c>
      <c r="J130" s="330" t="e">
        <f ca="1">_xll.RiskData('Risk Summary'!$H$35,$A130)</f>
        <v>#NAME?</v>
      </c>
      <c r="K130" s="330" t="e">
        <f ca="1">_xll.RiskData('Risk Summary'!$K$35,$A130)</f>
        <v>#NAME?</v>
      </c>
      <c r="L130" s="330" t="e">
        <f ca="1">_xll.RiskData('Risk Summary'!$N$35,$A130)</f>
        <v>#NAME?</v>
      </c>
      <c r="N130" s="330" t="e">
        <f ca="1">_xll.RiskData('Risk Summary'!$H$36,$A130)</f>
        <v>#NAME?</v>
      </c>
      <c r="O130" s="330" t="e">
        <f ca="1">_xll.RiskData('Risk Summary'!$K$36,$A130)</f>
        <v>#NAME?</v>
      </c>
      <c r="P130" s="330" t="e">
        <f ca="1">_xll.RiskData('Risk Summary'!$N$36,$A130)</f>
        <v>#NAME?</v>
      </c>
      <c r="R130" s="330" t="e">
        <f ca="1">_xll.RiskData('TS CF'!$H$24,$A130)-F130</f>
        <v>#NAME?</v>
      </c>
      <c r="S130" s="330" t="e">
        <f ca="1">_xll.RiskData('TS CF'!$K$24,$A130)-G130</f>
        <v>#NAME?</v>
      </c>
      <c r="T130" s="330" t="e">
        <f ca="1">_xll.RiskData('TS CF'!$N$24,$A130)-H130</f>
        <v>#NAME?</v>
      </c>
      <c r="V130" s="327" t="e">
        <f t="shared" ca="1" si="3"/>
        <v>#NAME?</v>
      </c>
      <c r="W130" s="327" t="e">
        <f t="shared" ca="1" si="4"/>
        <v>#NAME?</v>
      </c>
      <c r="X130" s="327" t="e">
        <f t="shared" ca="1" si="5"/>
        <v>#NAME?</v>
      </c>
    </row>
    <row r="131" spans="1:24">
      <c r="A131" s="2">
        <v>124</v>
      </c>
      <c r="B131" s="617">
        <v>-160478</v>
      </c>
      <c r="C131" s="617">
        <v>-103593</v>
      </c>
      <c r="D131" s="617">
        <v>-114388</v>
      </c>
      <c r="F131" s="330" t="e">
        <f ca="1">_xll.RiskData('Risk Summary'!$H$32,$A131)</f>
        <v>#NAME?</v>
      </c>
      <c r="G131" s="330" t="e">
        <f ca="1">_xll.RiskData('Risk Summary'!$K$32,$A131)</f>
        <v>#NAME?</v>
      </c>
      <c r="H131" s="330" t="e">
        <f ca="1">_xll.RiskData('Risk Summary'!$N$32,$A131)</f>
        <v>#NAME?</v>
      </c>
      <c r="J131" s="330" t="e">
        <f ca="1">_xll.RiskData('Risk Summary'!$H$35,$A131)</f>
        <v>#NAME?</v>
      </c>
      <c r="K131" s="330" t="e">
        <f ca="1">_xll.RiskData('Risk Summary'!$K$35,$A131)</f>
        <v>#NAME?</v>
      </c>
      <c r="L131" s="330" t="e">
        <f ca="1">_xll.RiskData('Risk Summary'!$N$35,$A131)</f>
        <v>#NAME?</v>
      </c>
      <c r="N131" s="330" t="e">
        <f ca="1">_xll.RiskData('Risk Summary'!$H$36,$A131)</f>
        <v>#NAME?</v>
      </c>
      <c r="O131" s="330" t="e">
        <f ca="1">_xll.RiskData('Risk Summary'!$K$36,$A131)</f>
        <v>#NAME?</v>
      </c>
      <c r="P131" s="330" t="e">
        <f ca="1">_xll.RiskData('Risk Summary'!$N$36,$A131)</f>
        <v>#NAME?</v>
      </c>
      <c r="R131" s="330" t="e">
        <f ca="1">_xll.RiskData('TS CF'!$H$24,$A131)-F131</f>
        <v>#NAME?</v>
      </c>
      <c r="S131" s="330" t="e">
        <f ca="1">_xll.RiskData('TS CF'!$K$24,$A131)-G131</f>
        <v>#NAME?</v>
      </c>
      <c r="T131" s="330" t="e">
        <f ca="1">_xll.RiskData('TS CF'!$N$24,$A131)-H131</f>
        <v>#NAME?</v>
      </c>
      <c r="V131" s="327" t="e">
        <f t="shared" ca="1" si="3"/>
        <v>#NAME?</v>
      </c>
      <c r="W131" s="327" t="e">
        <f t="shared" ca="1" si="4"/>
        <v>#NAME?</v>
      </c>
      <c r="X131" s="327" t="e">
        <f t="shared" ca="1" si="5"/>
        <v>#NAME?</v>
      </c>
    </row>
    <row r="132" spans="1:24">
      <c r="A132" s="2">
        <v>125</v>
      </c>
      <c r="B132" s="617">
        <v>-160478</v>
      </c>
      <c r="C132" s="617">
        <v>-103593</v>
      </c>
      <c r="D132" s="617">
        <v>-114388</v>
      </c>
      <c r="F132" s="330" t="e">
        <f ca="1">_xll.RiskData('Risk Summary'!$H$32,$A132)</f>
        <v>#NAME?</v>
      </c>
      <c r="G132" s="330" t="e">
        <f ca="1">_xll.RiskData('Risk Summary'!$K$32,$A132)</f>
        <v>#NAME?</v>
      </c>
      <c r="H132" s="330" t="e">
        <f ca="1">_xll.RiskData('Risk Summary'!$N$32,$A132)</f>
        <v>#NAME?</v>
      </c>
      <c r="J132" s="330" t="e">
        <f ca="1">_xll.RiskData('Risk Summary'!$H$35,$A132)</f>
        <v>#NAME?</v>
      </c>
      <c r="K132" s="330" t="e">
        <f ca="1">_xll.RiskData('Risk Summary'!$K$35,$A132)</f>
        <v>#NAME?</v>
      </c>
      <c r="L132" s="330" t="e">
        <f ca="1">_xll.RiskData('Risk Summary'!$N$35,$A132)</f>
        <v>#NAME?</v>
      </c>
      <c r="N132" s="330" t="e">
        <f ca="1">_xll.RiskData('Risk Summary'!$H$36,$A132)</f>
        <v>#NAME?</v>
      </c>
      <c r="O132" s="330" t="e">
        <f ca="1">_xll.RiskData('Risk Summary'!$K$36,$A132)</f>
        <v>#NAME?</v>
      </c>
      <c r="P132" s="330" t="e">
        <f ca="1">_xll.RiskData('Risk Summary'!$N$36,$A132)</f>
        <v>#NAME?</v>
      </c>
      <c r="R132" s="330" t="e">
        <f ca="1">_xll.RiskData('TS CF'!$H$24,$A132)-F132</f>
        <v>#NAME?</v>
      </c>
      <c r="S132" s="330" t="e">
        <f ca="1">_xll.RiskData('TS CF'!$K$24,$A132)-G132</f>
        <v>#NAME?</v>
      </c>
      <c r="T132" s="330" t="e">
        <f ca="1">_xll.RiskData('TS CF'!$N$24,$A132)-H132</f>
        <v>#NAME?</v>
      </c>
      <c r="V132" s="327" t="e">
        <f t="shared" ca="1" si="3"/>
        <v>#NAME?</v>
      </c>
      <c r="W132" s="327" t="e">
        <f t="shared" ca="1" si="4"/>
        <v>#NAME?</v>
      </c>
      <c r="X132" s="327" t="e">
        <f t="shared" ca="1" si="5"/>
        <v>#NAME?</v>
      </c>
    </row>
    <row r="133" spans="1:24">
      <c r="A133" s="2">
        <v>126</v>
      </c>
      <c r="B133" s="617">
        <v>-160478</v>
      </c>
      <c r="C133" s="617">
        <v>-103593</v>
      </c>
      <c r="D133" s="617">
        <v>-114388</v>
      </c>
      <c r="F133" s="330" t="e">
        <f ca="1">_xll.RiskData('Risk Summary'!$H$32,$A133)</f>
        <v>#NAME?</v>
      </c>
      <c r="G133" s="330" t="e">
        <f ca="1">_xll.RiskData('Risk Summary'!$K$32,$A133)</f>
        <v>#NAME?</v>
      </c>
      <c r="H133" s="330" t="e">
        <f ca="1">_xll.RiskData('Risk Summary'!$N$32,$A133)</f>
        <v>#NAME?</v>
      </c>
      <c r="J133" s="330" t="e">
        <f ca="1">_xll.RiskData('Risk Summary'!$H$35,$A133)</f>
        <v>#NAME?</v>
      </c>
      <c r="K133" s="330" t="e">
        <f ca="1">_xll.RiskData('Risk Summary'!$K$35,$A133)</f>
        <v>#NAME?</v>
      </c>
      <c r="L133" s="330" t="e">
        <f ca="1">_xll.RiskData('Risk Summary'!$N$35,$A133)</f>
        <v>#NAME?</v>
      </c>
      <c r="N133" s="330" t="e">
        <f ca="1">_xll.RiskData('Risk Summary'!$H$36,$A133)</f>
        <v>#NAME?</v>
      </c>
      <c r="O133" s="330" t="e">
        <f ca="1">_xll.RiskData('Risk Summary'!$K$36,$A133)</f>
        <v>#NAME?</v>
      </c>
      <c r="P133" s="330" t="e">
        <f ca="1">_xll.RiskData('Risk Summary'!$N$36,$A133)</f>
        <v>#NAME?</v>
      </c>
      <c r="R133" s="330" t="e">
        <f ca="1">_xll.RiskData('TS CF'!$H$24,$A133)-F133</f>
        <v>#NAME?</v>
      </c>
      <c r="S133" s="330" t="e">
        <f ca="1">_xll.RiskData('TS CF'!$K$24,$A133)-G133</f>
        <v>#NAME?</v>
      </c>
      <c r="T133" s="330" t="e">
        <f ca="1">_xll.RiskData('TS CF'!$N$24,$A133)-H133</f>
        <v>#NAME?</v>
      </c>
      <c r="V133" s="327" t="e">
        <f t="shared" ca="1" si="3"/>
        <v>#NAME?</v>
      </c>
      <c r="W133" s="327" t="e">
        <f t="shared" ca="1" si="4"/>
        <v>#NAME?</v>
      </c>
      <c r="X133" s="327" t="e">
        <f t="shared" ca="1" si="5"/>
        <v>#NAME?</v>
      </c>
    </row>
    <row r="134" spans="1:24">
      <c r="A134" s="2">
        <v>127</v>
      </c>
      <c r="B134" s="617">
        <v>-160478</v>
      </c>
      <c r="C134" s="617">
        <v>-103593</v>
      </c>
      <c r="D134" s="617">
        <v>-114388</v>
      </c>
      <c r="F134" s="330" t="e">
        <f ca="1">_xll.RiskData('Risk Summary'!$H$32,$A134)</f>
        <v>#NAME?</v>
      </c>
      <c r="G134" s="330" t="e">
        <f ca="1">_xll.RiskData('Risk Summary'!$K$32,$A134)</f>
        <v>#NAME?</v>
      </c>
      <c r="H134" s="330" t="e">
        <f ca="1">_xll.RiskData('Risk Summary'!$N$32,$A134)</f>
        <v>#NAME?</v>
      </c>
      <c r="J134" s="330" t="e">
        <f ca="1">_xll.RiskData('Risk Summary'!$H$35,$A134)</f>
        <v>#NAME?</v>
      </c>
      <c r="K134" s="330" t="e">
        <f ca="1">_xll.RiskData('Risk Summary'!$K$35,$A134)</f>
        <v>#NAME?</v>
      </c>
      <c r="L134" s="330" t="e">
        <f ca="1">_xll.RiskData('Risk Summary'!$N$35,$A134)</f>
        <v>#NAME?</v>
      </c>
      <c r="N134" s="330" t="e">
        <f ca="1">_xll.RiskData('Risk Summary'!$H$36,$A134)</f>
        <v>#NAME?</v>
      </c>
      <c r="O134" s="330" t="e">
        <f ca="1">_xll.RiskData('Risk Summary'!$K$36,$A134)</f>
        <v>#NAME?</v>
      </c>
      <c r="P134" s="330" t="e">
        <f ca="1">_xll.RiskData('Risk Summary'!$N$36,$A134)</f>
        <v>#NAME?</v>
      </c>
      <c r="R134" s="330" t="e">
        <f ca="1">_xll.RiskData('TS CF'!$H$24,$A134)-F134</f>
        <v>#NAME?</v>
      </c>
      <c r="S134" s="330" t="e">
        <f ca="1">_xll.RiskData('TS CF'!$K$24,$A134)-G134</f>
        <v>#NAME?</v>
      </c>
      <c r="T134" s="330" t="e">
        <f ca="1">_xll.RiskData('TS CF'!$N$24,$A134)-H134</f>
        <v>#NAME?</v>
      </c>
      <c r="V134" s="327" t="e">
        <f t="shared" ca="1" si="3"/>
        <v>#NAME?</v>
      </c>
      <c r="W134" s="327" t="e">
        <f t="shared" ca="1" si="4"/>
        <v>#NAME?</v>
      </c>
      <c r="X134" s="327" t="e">
        <f t="shared" ca="1" si="5"/>
        <v>#NAME?</v>
      </c>
    </row>
    <row r="135" spans="1:24">
      <c r="A135" s="2">
        <v>128</v>
      </c>
      <c r="B135" s="617">
        <v>-160478</v>
      </c>
      <c r="C135" s="617">
        <v>-103593</v>
      </c>
      <c r="D135" s="617">
        <v>-114388</v>
      </c>
      <c r="F135" s="330" t="e">
        <f ca="1">_xll.RiskData('Risk Summary'!$H$32,$A135)</f>
        <v>#NAME?</v>
      </c>
      <c r="G135" s="330" t="e">
        <f ca="1">_xll.RiskData('Risk Summary'!$K$32,$A135)</f>
        <v>#NAME?</v>
      </c>
      <c r="H135" s="330" t="e">
        <f ca="1">_xll.RiskData('Risk Summary'!$N$32,$A135)</f>
        <v>#NAME?</v>
      </c>
      <c r="J135" s="330" t="e">
        <f ca="1">_xll.RiskData('Risk Summary'!$H$35,$A135)</f>
        <v>#NAME?</v>
      </c>
      <c r="K135" s="330" t="e">
        <f ca="1">_xll.RiskData('Risk Summary'!$K$35,$A135)</f>
        <v>#NAME?</v>
      </c>
      <c r="L135" s="330" t="e">
        <f ca="1">_xll.RiskData('Risk Summary'!$N$35,$A135)</f>
        <v>#NAME?</v>
      </c>
      <c r="N135" s="330" t="e">
        <f ca="1">_xll.RiskData('Risk Summary'!$H$36,$A135)</f>
        <v>#NAME?</v>
      </c>
      <c r="O135" s="330" t="e">
        <f ca="1">_xll.RiskData('Risk Summary'!$K$36,$A135)</f>
        <v>#NAME?</v>
      </c>
      <c r="P135" s="330" t="e">
        <f ca="1">_xll.RiskData('Risk Summary'!$N$36,$A135)</f>
        <v>#NAME?</v>
      </c>
      <c r="R135" s="330" t="e">
        <f ca="1">_xll.RiskData('TS CF'!$H$24,$A135)-F135</f>
        <v>#NAME?</v>
      </c>
      <c r="S135" s="330" t="e">
        <f ca="1">_xll.RiskData('TS CF'!$K$24,$A135)-G135</f>
        <v>#NAME?</v>
      </c>
      <c r="T135" s="330" t="e">
        <f ca="1">_xll.RiskData('TS CF'!$N$24,$A135)-H135</f>
        <v>#NAME?</v>
      </c>
      <c r="V135" s="327" t="e">
        <f t="shared" ca="1" si="3"/>
        <v>#NAME?</v>
      </c>
      <c r="W135" s="327" t="e">
        <f t="shared" ca="1" si="4"/>
        <v>#NAME?</v>
      </c>
      <c r="X135" s="327" t="e">
        <f t="shared" ca="1" si="5"/>
        <v>#NAME?</v>
      </c>
    </row>
    <row r="136" spans="1:24">
      <c r="A136" s="2">
        <v>129</v>
      </c>
      <c r="B136" s="617">
        <v>-160478</v>
      </c>
      <c r="C136" s="617">
        <v>-103593</v>
      </c>
      <c r="D136" s="617">
        <v>-114388</v>
      </c>
      <c r="F136" s="330" t="e">
        <f ca="1">_xll.RiskData('Risk Summary'!$H$32,$A136)</f>
        <v>#NAME?</v>
      </c>
      <c r="G136" s="330" t="e">
        <f ca="1">_xll.RiskData('Risk Summary'!$K$32,$A136)</f>
        <v>#NAME?</v>
      </c>
      <c r="H136" s="330" t="e">
        <f ca="1">_xll.RiskData('Risk Summary'!$N$32,$A136)</f>
        <v>#NAME?</v>
      </c>
      <c r="J136" s="330" t="e">
        <f ca="1">_xll.RiskData('Risk Summary'!$H$35,$A136)</f>
        <v>#NAME?</v>
      </c>
      <c r="K136" s="330" t="e">
        <f ca="1">_xll.RiskData('Risk Summary'!$K$35,$A136)</f>
        <v>#NAME?</v>
      </c>
      <c r="L136" s="330" t="e">
        <f ca="1">_xll.RiskData('Risk Summary'!$N$35,$A136)</f>
        <v>#NAME?</v>
      </c>
      <c r="N136" s="330" t="e">
        <f ca="1">_xll.RiskData('Risk Summary'!$H$36,$A136)</f>
        <v>#NAME?</v>
      </c>
      <c r="O136" s="330" t="e">
        <f ca="1">_xll.RiskData('Risk Summary'!$K$36,$A136)</f>
        <v>#NAME?</v>
      </c>
      <c r="P136" s="330" t="e">
        <f ca="1">_xll.RiskData('Risk Summary'!$N$36,$A136)</f>
        <v>#NAME?</v>
      </c>
      <c r="R136" s="330" t="e">
        <f ca="1">_xll.RiskData('TS CF'!$H$24,$A136)-F136</f>
        <v>#NAME?</v>
      </c>
      <c r="S136" s="330" t="e">
        <f ca="1">_xll.RiskData('TS CF'!$K$24,$A136)-G136</f>
        <v>#NAME?</v>
      </c>
      <c r="T136" s="330" t="e">
        <f ca="1">_xll.RiskData('TS CF'!$N$24,$A136)-H136</f>
        <v>#NAME?</v>
      </c>
      <c r="V136" s="327" t="e">
        <f t="shared" ca="1" si="3"/>
        <v>#NAME?</v>
      </c>
      <c r="W136" s="327" t="e">
        <f t="shared" ca="1" si="4"/>
        <v>#NAME?</v>
      </c>
      <c r="X136" s="327" t="e">
        <f t="shared" ca="1" si="5"/>
        <v>#NAME?</v>
      </c>
    </row>
    <row r="137" spans="1:24">
      <c r="A137" s="2">
        <v>130</v>
      </c>
      <c r="B137" s="617">
        <v>-160478</v>
      </c>
      <c r="C137" s="617">
        <v>-103593</v>
      </c>
      <c r="D137" s="617">
        <v>-114388</v>
      </c>
      <c r="F137" s="330" t="e">
        <f ca="1">_xll.RiskData('Risk Summary'!$H$32,$A137)</f>
        <v>#NAME?</v>
      </c>
      <c r="G137" s="330" t="e">
        <f ca="1">_xll.RiskData('Risk Summary'!$K$32,$A137)</f>
        <v>#NAME?</v>
      </c>
      <c r="H137" s="330" t="e">
        <f ca="1">_xll.RiskData('Risk Summary'!$N$32,$A137)</f>
        <v>#NAME?</v>
      </c>
      <c r="J137" s="330" t="e">
        <f ca="1">_xll.RiskData('Risk Summary'!$H$35,$A137)</f>
        <v>#NAME?</v>
      </c>
      <c r="K137" s="330" t="e">
        <f ca="1">_xll.RiskData('Risk Summary'!$K$35,$A137)</f>
        <v>#NAME?</v>
      </c>
      <c r="L137" s="330" t="e">
        <f ca="1">_xll.RiskData('Risk Summary'!$N$35,$A137)</f>
        <v>#NAME?</v>
      </c>
      <c r="N137" s="330" t="e">
        <f ca="1">_xll.RiskData('Risk Summary'!$H$36,$A137)</f>
        <v>#NAME?</v>
      </c>
      <c r="O137" s="330" t="e">
        <f ca="1">_xll.RiskData('Risk Summary'!$K$36,$A137)</f>
        <v>#NAME?</v>
      </c>
      <c r="P137" s="330" t="e">
        <f ca="1">_xll.RiskData('Risk Summary'!$N$36,$A137)</f>
        <v>#NAME?</v>
      </c>
      <c r="R137" s="330" t="e">
        <f ca="1">_xll.RiskData('TS CF'!$H$24,$A137)-F137</f>
        <v>#NAME?</v>
      </c>
      <c r="S137" s="330" t="e">
        <f ca="1">_xll.RiskData('TS CF'!$K$24,$A137)-G137</f>
        <v>#NAME?</v>
      </c>
      <c r="T137" s="330" t="e">
        <f ca="1">_xll.RiskData('TS CF'!$N$24,$A137)-H137</f>
        <v>#NAME?</v>
      </c>
      <c r="V137" s="327" t="e">
        <f t="shared" ca="1" si="3"/>
        <v>#NAME?</v>
      </c>
      <c r="W137" s="327" t="e">
        <f t="shared" ca="1" si="4"/>
        <v>#NAME?</v>
      </c>
      <c r="X137" s="327" t="e">
        <f t="shared" ca="1" si="5"/>
        <v>#NAME?</v>
      </c>
    </row>
    <row r="138" spans="1:24">
      <c r="A138" s="2">
        <v>131</v>
      </c>
      <c r="B138" s="617">
        <v>-160478</v>
      </c>
      <c r="C138" s="617">
        <v>-103593</v>
      </c>
      <c r="D138" s="617">
        <v>-114388</v>
      </c>
      <c r="F138" s="330" t="e">
        <f ca="1">_xll.RiskData('Risk Summary'!$H$32,$A138)</f>
        <v>#NAME?</v>
      </c>
      <c r="G138" s="330" t="e">
        <f ca="1">_xll.RiskData('Risk Summary'!$K$32,$A138)</f>
        <v>#NAME?</v>
      </c>
      <c r="H138" s="330" t="e">
        <f ca="1">_xll.RiskData('Risk Summary'!$N$32,$A138)</f>
        <v>#NAME?</v>
      </c>
      <c r="J138" s="330" t="e">
        <f ca="1">_xll.RiskData('Risk Summary'!$H$35,$A138)</f>
        <v>#NAME?</v>
      </c>
      <c r="K138" s="330" t="e">
        <f ca="1">_xll.RiskData('Risk Summary'!$K$35,$A138)</f>
        <v>#NAME?</v>
      </c>
      <c r="L138" s="330" t="e">
        <f ca="1">_xll.RiskData('Risk Summary'!$N$35,$A138)</f>
        <v>#NAME?</v>
      </c>
      <c r="N138" s="330" t="e">
        <f ca="1">_xll.RiskData('Risk Summary'!$H$36,$A138)</f>
        <v>#NAME?</v>
      </c>
      <c r="O138" s="330" t="e">
        <f ca="1">_xll.RiskData('Risk Summary'!$K$36,$A138)</f>
        <v>#NAME?</v>
      </c>
      <c r="P138" s="330" t="e">
        <f ca="1">_xll.RiskData('Risk Summary'!$N$36,$A138)</f>
        <v>#NAME?</v>
      </c>
      <c r="R138" s="330" t="e">
        <f ca="1">_xll.RiskData('TS CF'!$H$24,$A138)-F138</f>
        <v>#NAME?</v>
      </c>
      <c r="S138" s="330" t="e">
        <f ca="1">_xll.RiskData('TS CF'!$K$24,$A138)-G138</f>
        <v>#NAME?</v>
      </c>
      <c r="T138" s="330" t="e">
        <f ca="1">_xll.RiskData('TS CF'!$N$24,$A138)-H138</f>
        <v>#NAME?</v>
      </c>
      <c r="V138" s="327" t="e">
        <f t="shared" ref="V138:V201" ca="1" si="6">V137</f>
        <v>#NAME?</v>
      </c>
      <c r="W138" s="327" t="e">
        <f t="shared" ref="W138:W201" ca="1" si="7">W137</f>
        <v>#NAME?</v>
      </c>
      <c r="X138" s="327" t="e">
        <f t="shared" ref="X138:X201" ca="1" si="8">X137</f>
        <v>#NAME?</v>
      </c>
    </row>
    <row r="139" spans="1:24">
      <c r="A139" s="2">
        <v>132</v>
      </c>
      <c r="B139" s="617">
        <v>-160478</v>
      </c>
      <c r="C139" s="617">
        <v>-103593</v>
      </c>
      <c r="D139" s="617">
        <v>-114388</v>
      </c>
      <c r="F139" s="330" t="e">
        <f ca="1">_xll.RiskData('Risk Summary'!$H$32,$A139)</f>
        <v>#NAME?</v>
      </c>
      <c r="G139" s="330" t="e">
        <f ca="1">_xll.RiskData('Risk Summary'!$K$32,$A139)</f>
        <v>#NAME?</v>
      </c>
      <c r="H139" s="330" t="e">
        <f ca="1">_xll.RiskData('Risk Summary'!$N$32,$A139)</f>
        <v>#NAME?</v>
      </c>
      <c r="J139" s="330" t="e">
        <f ca="1">_xll.RiskData('Risk Summary'!$H$35,$A139)</f>
        <v>#NAME?</v>
      </c>
      <c r="K139" s="330" t="e">
        <f ca="1">_xll.RiskData('Risk Summary'!$K$35,$A139)</f>
        <v>#NAME?</v>
      </c>
      <c r="L139" s="330" t="e">
        <f ca="1">_xll.RiskData('Risk Summary'!$N$35,$A139)</f>
        <v>#NAME?</v>
      </c>
      <c r="N139" s="330" t="e">
        <f ca="1">_xll.RiskData('Risk Summary'!$H$36,$A139)</f>
        <v>#NAME?</v>
      </c>
      <c r="O139" s="330" t="e">
        <f ca="1">_xll.RiskData('Risk Summary'!$K$36,$A139)</f>
        <v>#NAME?</v>
      </c>
      <c r="P139" s="330" t="e">
        <f ca="1">_xll.RiskData('Risk Summary'!$N$36,$A139)</f>
        <v>#NAME?</v>
      </c>
      <c r="R139" s="330" t="e">
        <f ca="1">_xll.RiskData('TS CF'!$H$24,$A139)-F139</f>
        <v>#NAME?</v>
      </c>
      <c r="S139" s="330" t="e">
        <f ca="1">_xll.RiskData('TS CF'!$K$24,$A139)-G139</f>
        <v>#NAME?</v>
      </c>
      <c r="T139" s="330" t="e">
        <f ca="1">_xll.RiskData('TS CF'!$N$24,$A139)-H139</f>
        <v>#NAME?</v>
      </c>
      <c r="V139" s="327" t="e">
        <f t="shared" ca="1" si="6"/>
        <v>#NAME?</v>
      </c>
      <c r="W139" s="327" t="e">
        <f t="shared" ca="1" si="7"/>
        <v>#NAME?</v>
      </c>
      <c r="X139" s="327" t="e">
        <f t="shared" ca="1" si="8"/>
        <v>#NAME?</v>
      </c>
    </row>
    <row r="140" spans="1:24">
      <c r="A140" s="2">
        <v>133</v>
      </c>
      <c r="B140" s="617">
        <v>-160478</v>
      </c>
      <c r="C140" s="617">
        <v>-103593</v>
      </c>
      <c r="D140" s="617">
        <v>-114388</v>
      </c>
      <c r="F140" s="330" t="e">
        <f ca="1">_xll.RiskData('Risk Summary'!$H$32,$A140)</f>
        <v>#NAME?</v>
      </c>
      <c r="G140" s="330" t="e">
        <f ca="1">_xll.RiskData('Risk Summary'!$K$32,$A140)</f>
        <v>#NAME?</v>
      </c>
      <c r="H140" s="330" t="e">
        <f ca="1">_xll.RiskData('Risk Summary'!$N$32,$A140)</f>
        <v>#NAME?</v>
      </c>
      <c r="J140" s="330" t="e">
        <f ca="1">_xll.RiskData('Risk Summary'!$H$35,$A140)</f>
        <v>#NAME?</v>
      </c>
      <c r="K140" s="330" t="e">
        <f ca="1">_xll.RiskData('Risk Summary'!$K$35,$A140)</f>
        <v>#NAME?</v>
      </c>
      <c r="L140" s="330" t="e">
        <f ca="1">_xll.RiskData('Risk Summary'!$N$35,$A140)</f>
        <v>#NAME?</v>
      </c>
      <c r="N140" s="330" t="e">
        <f ca="1">_xll.RiskData('Risk Summary'!$H$36,$A140)</f>
        <v>#NAME?</v>
      </c>
      <c r="O140" s="330" t="e">
        <f ca="1">_xll.RiskData('Risk Summary'!$K$36,$A140)</f>
        <v>#NAME?</v>
      </c>
      <c r="P140" s="330" t="e">
        <f ca="1">_xll.RiskData('Risk Summary'!$N$36,$A140)</f>
        <v>#NAME?</v>
      </c>
      <c r="R140" s="330" t="e">
        <f ca="1">_xll.RiskData('TS CF'!$H$24,$A140)-F140</f>
        <v>#NAME?</v>
      </c>
      <c r="S140" s="330" t="e">
        <f ca="1">_xll.RiskData('TS CF'!$K$24,$A140)-G140</f>
        <v>#NAME?</v>
      </c>
      <c r="T140" s="330" t="e">
        <f ca="1">_xll.RiskData('TS CF'!$N$24,$A140)-H140</f>
        <v>#NAME?</v>
      </c>
      <c r="V140" s="327" t="e">
        <f t="shared" ca="1" si="6"/>
        <v>#NAME?</v>
      </c>
      <c r="W140" s="327" t="e">
        <f t="shared" ca="1" si="7"/>
        <v>#NAME?</v>
      </c>
      <c r="X140" s="327" t="e">
        <f t="shared" ca="1" si="8"/>
        <v>#NAME?</v>
      </c>
    </row>
    <row r="141" spans="1:24">
      <c r="A141" s="2">
        <v>134</v>
      </c>
      <c r="B141" s="617">
        <v>-160478</v>
      </c>
      <c r="C141" s="617">
        <v>-103593</v>
      </c>
      <c r="D141" s="617">
        <v>-114388</v>
      </c>
      <c r="F141" s="330" t="e">
        <f ca="1">_xll.RiskData('Risk Summary'!$H$32,$A141)</f>
        <v>#NAME?</v>
      </c>
      <c r="G141" s="330" t="e">
        <f ca="1">_xll.RiskData('Risk Summary'!$K$32,$A141)</f>
        <v>#NAME?</v>
      </c>
      <c r="H141" s="330" t="e">
        <f ca="1">_xll.RiskData('Risk Summary'!$N$32,$A141)</f>
        <v>#NAME?</v>
      </c>
      <c r="J141" s="330" t="e">
        <f ca="1">_xll.RiskData('Risk Summary'!$H$35,$A141)</f>
        <v>#NAME?</v>
      </c>
      <c r="K141" s="330" t="e">
        <f ca="1">_xll.RiskData('Risk Summary'!$K$35,$A141)</f>
        <v>#NAME?</v>
      </c>
      <c r="L141" s="330" t="e">
        <f ca="1">_xll.RiskData('Risk Summary'!$N$35,$A141)</f>
        <v>#NAME?</v>
      </c>
      <c r="N141" s="330" t="e">
        <f ca="1">_xll.RiskData('Risk Summary'!$H$36,$A141)</f>
        <v>#NAME?</v>
      </c>
      <c r="O141" s="330" t="e">
        <f ca="1">_xll.RiskData('Risk Summary'!$K$36,$A141)</f>
        <v>#NAME?</v>
      </c>
      <c r="P141" s="330" t="e">
        <f ca="1">_xll.RiskData('Risk Summary'!$N$36,$A141)</f>
        <v>#NAME?</v>
      </c>
      <c r="R141" s="330" t="e">
        <f ca="1">_xll.RiskData('TS CF'!$H$24,$A141)-F141</f>
        <v>#NAME?</v>
      </c>
      <c r="S141" s="330" t="e">
        <f ca="1">_xll.RiskData('TS CF'!$K$24,$A141)-G141</f>
        <v>#NAME?</v>
      </c>
      <c r="T141" s="330" t="e">
        <f ca="1">_xll.RiskData('TS CF'!$N$24,$A141)-H141</f>
        <v>#NAME?</v>
      </c>
      <c r="V141" s="327" t="e">
        <f t="shared" ca="1" si="6"/>
        <v>#NAME?</v>
      </c>
      <c r="W141" s="327" t="e">
        <f t="shared" ca="1" si="7"/>
        <v>#NAME?</v>
      </c>
      <c r="X141" s="327" t="e">
        <f t="shared" ca="1" si="8"/>
        <v>#NAME?</v>
      </c>
    </row>
    <row r="142" spans="1:24">
      <c r="A142" s="2">
        <v>135</v>
      </c>
      <c r="B142" s="617">
        <v>-160478</v>
      </c>
      <c r="C142" s="617">
        <v>-103593</v>
      </c>
      <c r="D142" s="617">
        <v>-114388</v>
      </c>
      <c r="F142" s="330" t="e">
        <f ca="1">_xll.RiskData('Risk Summary'!$H$32,$A142)</f>
        <v>#NAME?</v>
      </c>
      <c r="G142" s="330" t="e">
        <f ca="1">_xll.RiskData('Risk Summary'!$K$32,$A142)</f>
        <v>#NAME?</v>
      </c>
      <c r="H142" s="330" t="e">
        <f ca="1">_xll.RiskData('Risk Summary'!$N$32,$A142)</f>
        <v>#NAME?</v>
      </c>
      <c r="J142" s="330" t="e">
        <f ca="1">_xll.RiskData('Risk Summary'!$H$35,$A142)</f>
        <v>#NAME?</v>
      </c>
      <c r="K142" s="330" t="e">
        <f ca="1">_xll.RiskData('Risk Summary'!$K$35,$A142)</f>
        <v>#NAME?</v>
      </c>
      <c r="L142" s="330" t="e">
        <f ca="1">_xll.RiskData('Risk Summary'!$N$35,$A142)</f>
        <v>#NAME?</v>
      </c>
      <c r="N142" s="330" t="e">
        <f ca="1">_xll.RiskData('Risk Summary'!$H$36,$A142)</f>
        <v>#NAME?</v>
      </c>
      <c r="O142" s="330" t="e">
        <f ca="1">_xll.RiskData('Risk Summary'!$K$36,$A142)</f>
        <v>#NAME?</v>
      </c>
      <c r="P142" s="330" t="e">
        <f ca="1">_xll.RiskData('Risk Summary'!$N$36,$A142)</f>
        <v>#NAME?</v>
      </c>
      <c r="R142" s="330" t="e">
        <f ca="1">_xll.RiskData('TS CF'!$H$24,$A142)-F142</f>
        <v>#NAME?</v>
      </c>
      <c r="S142" s="330" t="e">
        <f ca="1">_xll.RiskData('TS CF'!$K$24,$A142)-G142</f>
        <v>#NAME?</v>
      </c>
      <c r="T142" s="330" t="e">
        <f ca="1">_xll.RiskData('TS CF'!$N$24,$A142)-H142</f>
        <v>#NAME?</v>
      </c>
      <c r="V142" s="327" t="e">
        <f t="shared" ca="1" si="6"/>
        <v>#NAME?</v>
      </c>
      <c r="W142" s="327" t="e">
        <f t="shared" ca="1" si="7"/>
        <v>#NAME?</v>
      </c>
      <c r="X142" s="327" t="e">
        <f t="shared" ca="1" si="8"/>
        <v>#NAME?</v>
      </c>
    </row>
    <row r="143" spans="1:24">
      <c r="A143" s="2">
        <v>136</v>
      </c>
      <c r="B143" s="617">
        <v>-160478</v>
      </c>
      <c r="C143" s="617">
        <v>-103593</v>
      </c>
      <c r="D143" s="617">
        <v>-114388</v>
      </c>
      <c r="F143" s="330" t="e">
        <f ca="1">_xll.RiskData('Risk Summary'!$H$32,$A143)</f>
        <v>#NAME?</v>
      </c>
      <c r="G143" s="330" t="e">
        <f ca="1">_xll.RiskData('Risk Summary'!$K$32,$A143)</f>
        <v>#NAME?</v>
      </c>
      <c r="H143" s="330" t="e">
        <f ca="1">_xll.RiskData('Risk Summary'!$N$32,$A143)</f>
        <v>#NAME?</v>
      </c>
      <c r="J143" s="330" t="e">
        <f ca="1">_xll.RiskData('Risk Summary'!$H$35,$A143)</f>
        <v>#NAME?</v>
      </c>
      <c r="K143" s="330" t="e">
        <f ca="1">_xll.RiskData('Risk Summary'!$K$35,$A143)</f>
        <v>#NAME?</v>
      </c>
      <c r="L143" s="330" t="e">
        <f ca="1">_xll.RiskData('Risk Summary'!$N$35,$A143)</f>
        <v>#NAME?</v>
      </c>
      <c r="N143" s="330" t="e">
        <f ca="1">_xll.RiskData('Risk Summary'!$H$36,$A143)</f>
        <v>#NAME?</v>
      </c>
      <c r="O143" s="330" t="e">
        <f ca="1">_xll.RiskData('Risk Summary'!$K$36,$A143)</f>
        <v>#NAME?</v>
      </c>
      <c r="P143" s="330" t="e">
        <f ca="1">_xll.RiskData('Risk Summary'!$N$36,$A143)</f>
        <v>#NAME?</v>
      </c>
      <c r="R143" s="330" t="e">
        <f ca="1">_xll.RiskData('TS CF'!$H$24,$A143)-F143</f>
        <v>#NAME?</v>
      </c>
      <c r="S143" s="330" t="e">
        <f ca="1">_xll.RiskData('TS CF'!$K$24,$A143)-G143</f>
        <v>#NAME?</v>
      </c>
      <c r="T143" s="330" t="e">
        <f ca="1">_xll.RiskData('TS CF'!$N$24,$A143)-H143</f>
        <v>#NAME?</v>
      </c>
      <c r="V143" s="327" t="e">
        <f t="shared" ca="1" si="6"/>
        <v>#NAME?</v>
      </c>
      <c r="W143" s="327" t="e">
        <f t="shared" ca="1" si="7"/>
        <v>#NAME?</v>
      </c>
      <c r="X143" s="327" t="e">
        <f t="shared" ca="1" si="8"/>
        <v>#NAME?</v>
      </c>
    </row>
    <row r="144" spans="1:24">
      <c r="A144" s="2">
        <v>137</v>
      </c>
      <c r="B144" s="617">
        <v>-160478</v>
      </c>
      <c r="C144" s="617">
        <v>-103593</v>
      </c>
      <c r="D144" s="617">
        <v>-114388</v>
      </c>
      <c r="F144" s="330" t="e">
        <f ca="1">_xll.RiskData('Risk Summary'!$H$32,$A144)</f>
        <v>#NAME?</v>
      </c>
      <c r="G144" s="330" t="e">
        <f ca="1">_xll.RiskData('Risk Summary'!$K$32,$A144)</f>
        <v>#NAME?</v>
      </c>
      <c r="H144" s="330" t="e">
        <f ca="1">_xll.RiskData('Risk Summary'!$N$32,$A144)</f>
        <v>#NAME?</v>
      </c>
      <c r="J144" s="330" t="e">
        <f ca="1">_xll.RiskData('Risk Summary'!$H$35,$A144)</f>
        <v>#NAME?</v>
      </c>
      <c r="K144" s="330" t="e">
        <f ca="1">_xll.RiskData('Risk Summary'!$K$35,$A144)</f>
        <v>#NAME?</v>
      </c>
      <c r="L144" s="330" t="e">
        <f ca="1">_xll.RiskData('Risk Summary'!$N$35,$A144)</f>
        <v>#NAME?</v>
      </c>
      <c r="N144" s="330" t="e">
        <f ca="1">_xll.RiskData('Risk Summary'!$H$36,$A144)</f>
        <v>#NAME?</v>
      </c>
      <c r="O144" s="330" t="e">
        <f ca="1">_xll.RiskData('Risk Summary'!$K$36,$A144)</f>
        <v>#NAME?</v>
      </c>
      <c r="P144" s="330" t="e">
        <f ca="1">_xll.RiskData('Risk Summary'!$N$36,$A144)</f>
        <v>#NAME?</v>
      </c>
      <c r="R144" s="330" t="e">
        <f ca="1">_xll.RiskData('TS CF'!$H$24,$A144)-F144</f>
        <v>#NAME?</v>
      </c>
      <c r="S144" s="330" t="e">
        <f ca="1">_xll.RiskData('TS CF'!$K$24,$A144)-G144</f>
        <v>#NAME?</v>
      </c>
      <c r="T144" s="330" t="e">
        <f ca="1">_xll.RiskData('TS CF'!$N$24,$A144)-H144</f>
        <v>#NAME?</v>
      </c>
      <c r="V144" s="327" t="e">
        <f t="shared" ca="1" si="6"/>
        <v>#NAME?</v>
      </c>
      <c r="W144" s="327" t="e">
        <f t="shared" ca="1" si="7"/>
        <v>#NAME?</v>
      </c>
      <c r="X144" s="327" t="e">
        <f t="shared" ca="1" si="8"/>
        <v>#NAME?</v>
      </c>
    </row>
    <row r="145" spans="1:24">
      <c r="A145" s="2">
        <v>138</v>
      </c>
      <c r="B145" s="617">
        <v>-160478</v>
      </c>
      <c r="C145" s="617">
        <v>-103593</v>
      </c>
      <c r="D145" s="617">
        <v>-114388</v>
      </c>
      <c r="F145" s="330" t="e">
        <f ca="1">_xll.RiskData('Risk Summary'!$H$32,$A145)</f>
        <v>#NAME?</v>
      </c>
      <c r="G145" s="330" t="e">
        <f ca="1">_xll.RiskData('Risk Summary'!$K$32,$A145)</f>
        <v>#NAME?</v>
      </c>
      <c r="H145" s="330" t="e">
        <f ca="1">_xll.RiskData('Risk Summary'!$N$32,$A145)</f>
        <v>#NAME?</v>
      </c>
      <c r="J145" s="330" t="e">
        <f ca="1">_xll.RiskData('Risk Summary'!$H$35,$A145)</f>
        <v>#NAME?</v>
      </c>
      <c r="K145" s="330" t="e">
        <f ca="1">_xll.RiskData('Risk Summary'!$K$35,$A145)</f>
        <v>#NAME?</v>
      </c>
      <c r="L145" s="330" t="e">
        <f ca="1">_xll.RiskData('Risk Summary'!$N$35,$A145)</f>
        <v>#NAME?</v>
      </c>
      <c r="N145" s="330" t="e">
        <f ca="1">_xll.RiskData('Risk Summary'!$H$36,$A145)</f>
        <v>#NAME?</v>
      </c>
      <c r="O145" s="330" t="e">
        <f ca="1">_xll.RiskData('Risk Summary'!$K$36,$A145)</f>
        <v>#NAME?</v>
      </c>
      <c r="P145" s="330" t="e">
        <f ca="1">_xll.RiskData('Risk Summary'!$N$36,$A145)</f>
        <v>#NAME?</v>
      </c>
      <c r="R145" s="330" t="e">
        <f ca="1">_xll.RiskData('TS CF'!$H$24,$A145)-F145</f>
        <v>#NAME?</v>
      </c>
      <c r="S145" s="330" t="e">
        <f ca="1">_xll.RiskData('TS CF'!$K$24,$A145)-G145</f>
        <v>#NAME?</v>
      </c>
      <c r="T145" s="330" t="e">
        <f ca="1">_xll.RiskData('TS CF'!$N$24,$A145)-H145</f>
        <v>#NAME?</v>
      </c>
      <c r="V145" s="327" t="e">
        <f t="shared" ca="1" si="6"/>
        <v>#NAME?</v>
      </c>
      <c r="W145" s="327" t="e">
        <f t="shared" ca="1" si="7"/>
        <v>#NAME?</v>
      </c>
      <c r="X145" s="327" t="e">
        <f t="shared" ca="1" si="8"/>
        <v>#NAME?</v>
      </c>
    </row>
    <row r="146" spans="1:24">
      <c r="A146" s="2">
        <v>139</v>
      </c>
      <c r="B146" s="617">
        <v>-160478</v>
      </c>
      <c r="C146" s="617">
        <v>-103593</v>
      </c>
      <c r="D146" s="617">
        <v>-114388</v>
      </c>
      <c r="F146" s="330" t="e">
        <f ca="1">_xll.RiskData('Risk Summary'!$H$32,$A146)</f>
        <v>#NAME?</v>
      </c>
      <c r="G146" s="330" t="e">
        <f ca="1">_xll.RiskData('Risk Summary'!$K$32,$A146)</f>
        <v>#NAME?</v>
      </c>
      <c r="H146" s="330" t="e">
        <f ca="1">_xll.RiskData('Risk Summary'!$N$32,$A146)</f>
        <v>#NAME?</v>
      </c>
      <c r="J146" s="330" t="e">
        <f ca="1">_xll.RiskData('Risk Summary'!$H$35,$A146)</f>
        <v>#NAME?</v>
      </c>
      <c r="K146" s="330" t="e">
        <f ca="1">_xll.RiskData('Risk Summary'!$K$35,$A146)</f>
        <v>#NAME?</v>
      </c>
      <c r="L146" s="330" t="e">
        <f ca="1">_xll.RiskData('Risk Summary'!$N$35,$A146)</f>
        <v>#NAME?</v>
      </c>
      <c r="N146" s="330" t="e">
        <f ca="1">_xll.RiskData('Risk Summary'!$H$36,$A146)</f>
        <v>#NAME?</v>
      </c>
      <c r="O146" s="330" t="e">
        <f ca="1">_xll.RiskData('Risk Summary'!$K$36,$A146)</f>
        <v>#NAME?</v>
      </c>
      <c r="P146" s="330" t="e">
        <f ca="1">_xll.RiskData('Risk Summary'!$N$36,$A146)</f>
        <v>#NAME?</v>
      </c>
      <c r="R146" s="330" t="e">
        <f ca="1">_xll.RiskData('TS CF'!$H$24,$A146)-F146</f>
        <v>#NAME?</v>
      </c>
      <c r="S146" s="330" t="e">
        <f ca="1">_xll.RiskData('TS CF'!$K$24,$A146)-G146</f>
        <v>#NAME?</v>
      </c>
      <c r="T146" s="330" t="e">
        <f ca="1">_xll.RiskData('TS CF'!$N$24,$A146)-H146</f>
        <v>#NAME?</v>
      </c>
      <c r="V146" s="327" t="e">
        <f t="shared" ca="1" si="6"/>
        <v>#NAME?</v>
      </c>
      <c r="W146" s="327" t="e">
        <f t="shared" ca="1" si="7"/>
        <v>#NAME?</v>
      </c>
      <c r="X146" s="327" t="e">
        <f t="shared" ca="1" si="8"/>
        <v>#NAME?</v>
      </c>
    </row>
    <row r="147" spans="1:24">
      <c r="A147" s="2">
        <v>140</v>
      </c>
      <c r="B147" s="617">
        <v>-160478</v>
      </c>
      <c r="C147" s="617">
        <v>-103593</v>
      </c>
      <c r="D147" s="617">
        <v>-114388</v>
      </c>
      <c r="F147" s="330" t="e">
        <f ca="1">_xll.RiskData('Risk Summary'!$H$32,$A147)</f>
        <v>#NAME?</v>
      </c>
      <c r="G147" s="330" t="e">
        <f ca="1">_xll.RiskData('Risk Summary'!$K$32,$A147)</f>
        <v>#NAME?</v>
      </c>
      <c r="H147" s="330" t="e">
        <f ca="1">_xll.RiskData('Risk Summary'!$N$32,$A147)</f>
        <v>#NAME?</v>
      </c>
      <c r="J147" s="330" t="e">
        <f ca="1">_xll.RiskData('Risk Summary'!$H$35,$A147)</f>
        <v>#NAME?</v>
      </c>
      <c r="K147" s="330" t="e">
        <f ca="1">_xll.RiskData('Risk Summary'!$K$35,$A147)</f>
        <v>#NAME?</v>
      </c>
      <c r="L147" s="330" t="e">
        <f ca="1">_xll.RiskData('Risk Summary'!$N$35,$A147)</f>
        <v>#NAME?</v>
      </c>
      <c r="N147" s="330" t="e">
        <f ca="1">_xll.RiskData('Risk Summary'!$H$36,$A147)</f>
        <v>#NAME?</v>
      </c>
      <c r="O147" s="330" t="e">
        <f ca="1">_xll.RiskData('Risk Summary'!$K$36,$A147)</f>
        <v>#NAME?</v>
      </c>
      <c r="P147" s="330" t="e">
        <f ca="1">_xll.RiskData('Risk Summary'!$N$36,$A147)</f>
        <v>#NAME?</v>
      </c>
      <c r="R147" s="330" t="e">
        <f ca="1">_xll.RiskData('TS CF'!$H$24,$A147)-F147</f>
        <v>#NAME?</v>
      </c>
      <c r="S147" s="330" t="e">
        <f ca="1">_xll.RiskData('TS CF'!$K$24,$A147)-G147</f>
        <v>#NAME?</v>
      </c>
      <c r="T147" s="330" t="e">
        <f ca="1">_xll.RiskData('TS CF'!$N$24,$A147)-H147</f>
        <v>#NAME?</v>
      </c>
      <c r="V147" s="327" t="e">
        <f t="shared" ca="1" si="6"/>
        <v>#NAME?</v>
      </c>
      <c r="W147" s="327" t="e">
        <f t="shared" ca="1" si="7"/>
        <v>#NAME?</v>
      </c>
      <c r="X147" s="327" t="e">
        <f t="shared" ca="1" si="8"/>
        <v>#NAME?</v>
      </c>
    </row>
    <row r="148" spans="1:24">
      <c r="A148" s="2">
        <v>141</v>
      </c>
      <c r="B148" s="617">
        <v>-160478</v>
      </c>
      <c r="C148" s="617">
        <v>-103593</v>
      </c>
      <c r="D148" s="617">
        <v>-114388</v>
      </c>
      <c r="F148" s="330" t="e">
        <f ca="1">_xll.RiskData('Risk Summary'!$H$32,$A148)</f>
        <v>#NAME?</v>
      </c>
      <c r="G148" s="330" t="e">
        <f ca="1">_xll.RiskData('Risk Summary'!$K$32,$A148)</f>
        <v>#NAME?</v>
      </c>
      <c r="H148" s="330" t="e">
        <f ca="1">_xll.RiskData('Risk Summary'!$N$32,$A148)</f>
        <v>#NAME?</v>
      </c>
      <c r="J148" s="330" t="e">
        <f ca="1">_xll.RiskData('Risk Summary'!$H$35,$A148)</f>
        <v>#NAME?</v>
      </c>
      <c r="K148" s="330" t="e">
        <f ca="1">_xll.RiskData('Risk Summary'!$K$35,$A148)</f>
        <v>#NAME?</v>
      </c>
      <c r="L148" s="330" t="e">
        <f ca="1">_xll.RiskData('Risk Summary'!$N$35,$A148)</f>
        <v>#NAME?</v>
      </c>
      <c r="N148" s="330" t="e">
        <f ca="1">_xll.RiskData('Risk Summary'!$H$36,$A148)</f>
        <v>#NAME?</v>
      </c>
      <c r="O148" s="330" t="e">
        <f ca="1">_xll.RiskData('Risk Summary'!$K$36,$A148)</f>
        <v>#NAME?</v>
      </c>
      <c r="P148" s="330" t="e">
        <f ca="1">_xll.RiskData('Risk Summary'!$N$36,$A148)</f>
        <v>#NAME?</v>
      </c>
      <c r="R148" s="330" t="e">
        <f ca="1">_xll.RiskData('TS CF'!$H$24,$A148)-F148</f>
        <v>#NAME?</v>
      </c>
      <c r="S148" s="330" t="e">
        <f ca="1">_xll.RiskData('TS CF'!$K$24,$A148)-G148</f>
        <v>#NAME?</v>
      </c>
      <c r="T148" s="330" t="e">
        <f ca="1">_xll.RiskData('TS CF'!$N$24,$A148)-H148</f>
        <v>#NAME?</v>
      </c>
      <c r="V148" s="327" t="e">
        <f t="shared" ca="1" si="6"/>
        <v>#NAME?</v>
      </c>
      <c r="W148" s="327" t="e">
        <f t="shared" ca="1" si="7"/>
        <v>#NAME?</v>
      </c>
      <c r="X148" s="327" t="e">
        <f t="shared" ca="1" si="8"/>
        <v>#NAME?</v>
      </c>
    </row>
    <row r="149" spans="1:24">
      <c r="A149" s="2">
        <v>142</v>
      </c>
      <c r="B149" s="617">
        <v>-160478</v>
      </c>
      <c r="C149" s="617">
        <v>-103593</v>
      </c>
      <c r="D149" s="617">
        <v>-114388</v>
      </c>
      <c r="F149" s="330" t="e">
        <f ca="1">_xll.RiskData('Risk Summary'!$H$32,$A149)</f>
        <v>#NAME?</v>
      </c>
      <c r="G149" s="330" t="e">
        <f ca="1">_xll.RiskData('Risk Summary'!$K$32,$A149)</f>
        <v>#NAME?</v>
      </c>
      <c r="H149" s="330" t="e">
        <f ca="1">_xll.RiskData('Risk Summary'!$N$32,$A149)</f>
        <v>#NAME?</v>
      </c>
      <c r="J149" s="330" t="e">
        <f ca="1">_xll.RiskData('Risk Summary'!$H$35,$A149)</f>
        <v>#NAME?</v>
      </c>
      <c r="K149" s="330" t="e">
        <f ca="1">_xll.RiskData('Risk Summary'!$K$35,$A149)</f>
        <v>#NAME?</v>
      </c>
      <c r="L149" s="330" t="e">
        <f ca="1">_xll.RiskData('Risk Summary'!$N$35,$A149)</f>
        <v>#NAME?</v>
      </c>
      <c r="N149" s="330" t="e">
        <f ca="1">_xll.RiskData('Risk Summary'!$H$36,$A149)</f>
        <v>#NAME?</v>
      </c>
      <c r="O149" s="330" t="e">
        <f ca="1">_xll.RiskData('Risk Summary'!$K$36,$A149)</f>
        <v>#NAME?</v>
      </c>
      <c r="P149" s="330" t="e">
        <f ca="1">_xll.RiskData('Risk Summary'!$N$36,$A149)</f>
        <v>#NAME?</v>
      </c>
      <c r="R149" s="330" t="e">
        <f ca="1">_xll.RiskData('TS CF'!$H$24,$A149)-F149</f>
        <v>#NAME?</v>
      </c>
      <c r="S149" s="330" t="e">
        <f ca="1">_xll.RiskData('TS CF'!$K$24,$A149)-G149</f>
        <v>#NAME?</v>
      </c>
      <c r="T149" s="330" t="e">
        <f ca="1">_xll.RiskData('TS CF'!$N$24,$A149)-H149</f>
        <v>#NAME?</v>
      </c>
      <c r="V149" s="327" t="e">
        <f t="shared" ca="1" si="6"/>
        <v>#NAME?</v>
      </c>
      <c r="W149" s="327" t="e">
        <f t="shared" ca="1" si="7"/>
        <v>#NAME?</v>
      </c>
      <c r="X149" s="327" t="e">
        <f t="shared" ca="1" si="8"/>
        <v>#NAME?</v>
      </c>
    </row>
    <row r="150" spans="1:24">
      <c r="A150" s="2">
        <v>143</v>
      </c>
      <c r="B150" s="617">
        <v>-160478</v>
      </c>
      <c r="C150" s="617">
        <v>-103593</v>
      </c>
      <c r="D150" s="617">
        <v>-114388</v>
      </c>
      <c r="F150" s="330" t="e">
        <f ca="1">_xll.RiskData('Risk Summary'!$H$32,$A150)</f>
        <v>#NAME?</v>
      </c>
      <c r="G150" s="330" t="e">
        <f ca="1">_xll.RiskData('Risk Summary'!$K$32,$A150)</f>
        <v>#NAME?</v>
      </c>
      <c r="H150" s="330" t="e">
        <f ca="1">_xll.RiskData('Risk Summary'!$N$32,$A150)</f>
        <v>#NAME?</v>
      </c>
      <c r="J150" s="330" t="e">
        <f ca="1">_xll.RiskData('Risk Summary'!$H$35,$A150)</f>
        <v>#NAME?</v>
      </c>
      <c r="K150" s="330" t="e">
        <f ca="1">_xll.RiskData('Risk Summary'!$K$35,$A150)</f>
        <v>#NAME?</v>
      </c>
      <c r="L150" s="330" t="e">
        <f ca="1">_xll.RiskData('Risk Summary'!$N$35,$A150)</f>
        <v>#NAME?</v>
      </c>
      <c r="N150" s="330" t="e">
        <f ca="1">_xll.RiskData('Risk Summary'!$H$36,$A150)</f>
        <v>#NAME?</v>
      </c>
      <c r="O150" s="330" t="e">
        <f ca="1">_xll.RiskData('Risk Summary'!$K$36,$A150)</f>
        <v>#NAME?</v>
      </c>
      <c r="P150" s="330" t="e">
        <f ca="1">_xll.RiskData('Risk Summary'!$N$36,$A150)</f>
        <v>#NAME?</v>
      </c>
      <c r="R150" s="330" t="e">
        <f ca="1">_xll.RiskData('TS CF'!$H$24,$A150)-F150</f>
        <v>#NAME?</v>
      </c>
      <c r="S150" s="330" t="e">
        <f ca="1">_xll.RiskData('TS CF'!$K$24,$A150)-G150</f>
        <v>#NAME?</v>
      </c>
      <c r="T150" s="330" t="e">
        <f ca="1">_xll.RiskData('TS CF'!$N$24,$A150)-H150</f>
        <v>#NAME?</v>
      </c>
      <c r="V150" s="327" t="e">
        <f t="shared" ca="1" si="6"/>
        <v>#NAME?</v>
      </c>
      <c r="W150" s="327" t="e">
        <f t="shared" ca="1" si="7"/>
        <v>#NAME?</v>
      </c>
      <c r="X150" s="327" t="e">
        <f t="shared" ca="1" si="8"/>
        <v>#NAME?</v>
      </c>
    </row>
    <row r="151" spans="1:24">
      <c r="A151" s="2">
        <v>144</v>
      </c>
      <c r="B151" s="617">
        <v>-160478</v>
      </c>
      <c r="C151" s="617">
        <v>-103593</v>
      </c>
      <c r="D151" s="617">
        <v>-114388</v>
      </c>
      <c r="F151" s="330" t="e">
        <f ca="1">_xll.RiskData('Risk Summary'!$H$32,$A151)</f>
        <v>#NAME?</v>
      </c>
      <c r="G151" s="330" t="e">
        <f ca="1">_xll.RiskData('Risk Summary'!$K$32,$A151)</f>
        <v>#NAME?</v>
      </c>
      <c r="H151" s="330" t="e">
        <f ca="1">_xll.RiskData('Risk Summary'!$N$32,$A151)</f>
        <v>#NAME?</v>
      </c>
      <c r="J151" s="330" t="e">
        <f ca="1">_xll.RiskData('Risk Summary'!$H$35,$A151)</f>
        <v>#NAME?</v>
      </c>
      <c r="K151" s="330" t="e">
        <f ca="1">_xll.RiskData('Risk Summary'!$K$35,$A151)</f>
        <v>#NAME?</v>
      </c>
      <c r="L151" s="330" t="e">
        <f ca="1">_xll.RiskData('Risk Summary'!$N$35,$A151)</f>
        <v>#NAME?</v>
      </c>
      <c r="N151" s="330" t="e">
        <f ca="1">_xll.RiskData('Risk Summary'!$H$36,$A151)</f>
        <v>#NAME?</v>
      </c>
      <c r="O151" s="330" t="e">
        <f ca="1">_xll.RiskData('Risk Summary'!$K$36,$A151)</f>
        <v>#NAME?</v>
      </c>
      <c r="P151" s="330" t="e">
        <f ca="1">_xll.RiskData('Risk Summary'!$N$36,$A151)</f>
        <v>#NAME?</v>
      </c>
      <c r="R151" s="330" t="e">
        <f ca="1">_xll.RiskData('TS CF'!$H$24,$A151)-F151</f>
        <v>#NAME?</v>
      </c>
      <c r="S151" s="330" t="e">
        <f ca="1">_xll.RiskData('TS CF'!$K$24,$A151)-G151</f>
        <v>#NAME?</v>
      </c>
      <c r="T151" s="330" t="e">
        <f ca="1">_xll.RiskData('TS CF'!$N$24,$A151)-H151</f>
        <v>#NAME?</v>
      </c>
      <c r="V151" s="327" t="e">
        <f t="shared" ca="1" si="6"/>
        <v>#NAME?</v>
      </c>
      <c r="W151" s="327" t="e">
        <f t="shared" ca="1" si="7"/>
        <v>#NAME?</v>
      </c>
      <c r="X151" s="327" t="e">
        <f t="shared" ca="1" si="8"/>
        <v>#NAME?</v>
      </c>
    </row>
    <row r="152" spans="1:24">
      <c r="A152" s="2">
        <v>145</v>
      </c>
      <c r="B152" s="617">
        <v>-160478</v>
      </c>
      <c r="C152" s="617">
        <v>-103593</v>
      </c>
      <c r="D152" s="617">
        <v>-114388</v>
      </c>
      <c r="F152" s="330" t="e">
        <f ca="1">_xll.RiskData('Risk Summary'!$H$32,$A152)</f>
        <v>#NAME?</v>
      </c>
      <c r="G152" s="330" t="e">
        <f ca="1">_xll.RiskData('Risk Summary'!$K$32,$A152)</f>
        <v>#NAME?</v>
      </c>
      <c r="H152" s="330" t="e">
        <f ca="1">_xll.RiskData('Risk Summary'!$N$32,$A152)</f>
        <v>#NAME?</v>
      </c>
      <c r="J152" s="330" t="e">
        <f ca="1">_xll.RiskData('Risk Summary'!$H$35,$A152)</f>
        <v>#NAME?</v>
      </c>
      <c r="K152" s="330" t="e">
        <f ca="1">_xll.RiskData('Risk Summary'!$K$35,$A152)</f>
        <v>#NAME?</v>
      </c>
      <c r="L152" s="330" t="e">
        <f ca="1">_xll.RiskData('Risk Summary'!$N$35,$A152)</f>
        <v>#NAME?</v>
      </c>
      <c r="N152" s="330" t="e">
        <f ca="1">_xll.RiskData('Risk Summary'!$H$36,$A152)</f>
        <v>#NAME?</v>
      </c>
      <c r="O152" s="330" t="e">
        <f ca="1">_xll.RiskData('Risk Summary'!$K$36,$A152)</f>
        <v>#NAME?</v>
      </c>
      <c r="P152" s="330" t="e">
        <f ca="1">_xll.RiskData('Risk Summary'!$N$36,$A152)</f>
        <v>#NAME?</v>
      </c>
      <c r="R152" s="330" t="e">
        <f ca="1">_xll.RiskData('TS CF'!$H$24,$A152)-F152</f>
        <v>#NAME?</v>
      </c>
      <c r="S152" s="330" t="e">
        <f ca="1">_xll.RiskData('TS CF'!$K$24,$A152)-G152</f>
        <v>#NAME?</v>
      </c>
      <c r="T152" s="330" t="e">
        <f ca="1">_xll.RiskData('TS CF'!$N$24,$A152)-H152</f>
        <v>#NAME?</v>
      </c>
      <c r="V152" s="327" t="e">
        <f t="shared" ca="1" si="6"/>
        <v>#NAME?</v>
      </c>
      <c r="W152" s="327" t="e">
        <f t="shared" ca="1" si="7"/>
        <v>#NAME?</v>
      </c>
      <c r="X152" s="327" t="e">
        <f t="shared" ca="1" si="8"/>
        <v>#NAME?</v>
      </c>
    </row>
    <row r="153" spans="1:24">
      <c r="A153" s="2">
        <v>146</v>
      </c>
      <c r="B153" s="617">
        <v>-160478</v>
      </c>
      <c r="C153" s="617">
        <v>-103593</v>
      </c>
      <c r="D153" s="617">
        <v>-114388</v>
      </c>
      <c r="F153" s="330" t="e">
        <f ca="1">_xll.RiskData('Risk Summary'!$H$32,$A153)</f>
        <v>#NAME?</v>
      </c>
      <c r="G153" s="330" t="e">
        <f ca="1">_xll.RiskData('Risk Summary'!$K$32,$A153)</f>
        <v>#NAME?</v>
      </c>
      <c r="H153" s="330" t="e">
        <f ca="1">_xll.RiskData('Risk Summary'!$N$32,$A153)</f>
        <v>#NAME?</v>
      </c>
      <c r="J153" s="330" t="e">
        <f ca="1">_xll.RiskData('Risk Summary'!$H$35,$A153)</f>
        <v>#NAME?</v>
      </c>
      <c r="K153" s="330" t="e">
        <f ca="1">_xll.RiskData('Risk Summary'!$K$35,$A153)</f>
        <v>#NAME?</v>
      </c>
      <c r="L153" s="330" t="e">
        <f ca="1">_xll.RiskData('Risk Summary'!$N$35,$A153)</f>
        <v>#NAME?</v>
      </c>
      <c r="N153" s="330" t="e">
        <f ca="1">_xll.RiskData('Risk Summary'!$H$36,$A153)</f>
        <v>#NAME?</v>
      </c>
      <c r="O153" s="330" t="e">
        <f ca="1">_xll.RiskData('Risk Summary'!$K$36,$A153)</f>
        <v>#NAME?</v>
      </c>
      <c r="P153" s="330" t="e">
        <f ca="1">_xll.RiskData('Risk Summary'!$N$36,$A153)</f>
        <v>#NAME?</v>
      </c>
      <c r="R153" s="330" t="e">
        <f ca="1">_xll.RiskData('TS CF'!$H$24,$A153)-F153</f>
        <v>#NAME?</v>
      </c>
      <c r="S153" s="330" t="e">
        <f ca="1">_xll.RiskData('TS CF'!$K$24,$A153)-G153</f>
        <v>#NAME?</v>
      </c>
      <c r="T153" s="330" t="e">
        <f ca="1">_xll.RiskData('TS CF'!$N$24,$A153)-H153</f>
        <v>#NAME?</v>
      </c>
      <c r="V153" s="327" t="e">
        <f t="shared" ca="1" si="6"/>
        <v>#NAME?</v>
      </c>
      <c r="W153" s="327" t="e">
        <f t="shared" ca="1" si="7"/>
        <v>#NAME?</v>
      </c>
      <c r="X153" s="327" t="e">
        <f t="shared" ca="1" si="8"/>
        <v>#NAME?</v>
      </c>
    </row>
    <row r="154" spans="1:24">
      <c r="A154" s="2">
        <v>147</v>
      </c>
      <c r="B154" s="617">
        <v>-160478</v>
      </c>
      <c r="C154" s="617">
        <v>-103593</v>
      </c>
      <c r="D154" s="617">
        <v>-114388</v>
      </c>
      <c r="F154" s="330" t="e">
        <f ca="1">_xll.RiskData('Risk Summary'!$H$32,$A154)</f>
        <v>#NAME?</v>
      </c>
      <c r="G154" s="330" t="e">
        <f ca="1">_xll.RiskData('Risk Summary'!$K$32,$A154)</f>
        <v>#NAME?</v>
      </c>
      <c r="H154" s="330" t="e">
        <f ca="1">_xll.RiskData('Risk Summary'!$N$32,$A154)</f>
        <v>#NAME?</v>
      </c>
      <c r="J154" s="330" t="e">
        <f ca="1">_xll.RiskData('Risk Summary'!$H$35,$A154)</f>
        <v>#NAME?</v>
      </c>
      <c r="K154" s="330" t="e">
        <f ca="1">_xll.RiskData('Risk Summary'!$K$35,$A154)</f>
        <v>#NAME?</v>
      </c>
      <c r="L154" s="330" t="e">
        <f ca="1">_xll.RiskData('Risk Summary'!$N$35,$A154)</f>
        <v>#NAME?</v>
      </c>
      <c r="N154" s="330" t="e">
        <f ca="1">_xll.RiskData('Risk Summary'!$H$36,$A154)</f>
        <v>#NAME?</v>
      </c>
      <c r="O154" s="330" t="e">
        <f ca="1">_xll.RiskData('Risk Summary'!$K$36,$A154)</f>
        <v>#NAME?</v>
      </c>
      <c r="P154" s="330" t="e">
        <f ca="1">_xll.RiskData('Risk Summary'!$N$36,$A154)</f>
        <v>#NAME?</v>
      </c>
      <c r="R154" s="330" t="e">
        <f ca="1">_xll.RiskData('TS CF'!$H$24,$A154)-F154</f>
        <v>#NAME?</v>
      </c>
      <c r="S154" s="330" t="e">
        <f ca="1">_xll.RiskData('TS CF'!$K$24,$A154)-G154</f>
        <v>#NAME?</v>
      </c>
      <c r="T154" s="330" t="e">
        <f ca="1">_xll.RiskData('TS CF'!$N$24,$A154)-H154</f>
        <v>#NAME?</v>
      </c>
      <c r="V154" s="327" t="e">
        <f t="shared" ca="1" si="6"/>
        <v>#NAME?</v>
      </c>
      <c r="W154" s="327" t="e">
        <f t="shared" ca="1" si="7"/>
        <v>#NAME?</v>
      </c>
      <c r="X154" s="327" t="e">
        <f t="shared" ca="1" si="8"/>
        <v>#NAME?</v>
      </c>
    </row>
    <row r="155" spans="1:24">
      <c r="A155" s="2">
        <v>148</v>
      </c>
      <c r="B155" s="617">
        <v>-160478</v>
      </c>
      <c r="C155" s="617">
        <v>-103593</v>
      </c>
      <c r="D155" s="617">
        <v>-114388</v>
      </c>
      <c r="F155" s="330" t="e">
        <f ca="1">_xll.RiskData('Risk Summary'!$H$32,$A155)</f>
        <v>#NAME?</v>
      </c>
      <c r="G155" s="330" t="e">
        <f ca="1">_xll.RiskData('Risk Summary'!$K$32,$A155)</f>
        <v>#NAME?</v>
      </c>
      <c r="H155" s="330" t="e">
        <f ca="1">_xll.RiskData('Risk Summary'!$N$32,$A155)</f>
        <v>#NAME?</v>
      </c>
      <c r="J155" s="330" t="e">
        <f ca="1">_xll.RiskData('Risk Summary'!$H$35,$A155)</f>
        <v>#NAME?</v>
      </c>
      <c r="K155" s="330" t="e">
        <f ca="1">_xll.RiskData('Risk Summary'!$K$35,$A155)</f>
        <v>#NAME?</v>
      </c>
      <c r="L155" s="330" t="e">
        <f ca="1">_xll.RiskData('Risk Summary'!$N$35,$A155)</f>
        <v>#NAME?</v>
      </c>
      <c r="N155" s="330" t="e">
        <f ca="1">_xll.RiskData('Risk Summary'!$H$36,$A155)</f>
        <v>#NAME?</v>
      </c>
      <c r="O155" s="330" t="e">
        <f ca="1">_xll.RiskData('Risk Summary'!$K$36,$A155)</f>
        <v>#NAME?</v>
      </c>
      <c r="P155" s="330" t="e">
        <f ca="1">_xll.RiskData('Risk Summary'!$N$36,$A155)</f>
        <v>#NAME?</v>
      </c>
      <c r="R155" s="330" t="e">
        <f ca="1">_xll.RiskData('TS CF'!$H$24,$A155)-F155</f>
        <v>#NAME?</v>
      </c>
      <c r="S155" s="330" t="e">
        <f ca="1">_xll.RiskData('TS CF'!$K$24,$A155)-G155</f>
        <v>#NAME?</v>
      </c>
      <c r="T155" s="330" t="e">
        <f ca="1">_xll.RiskData('TS CF'!$N$24,$A155)-H155</f>
        <v>#NAME?</v>
      </c>
      <c r="V155" s="327" t="e">
        <f t="shared" ca="1" si="6"/>
        <v>#NAME?</v>
      </c>
      <c r="W155" s="327" t="e">
        <f t="shared" ca="1" si="7"/>
        <v>#NAME?</v>
      </c>
      <c r="X155" s="327" t="e">
        <f t="shared" ca="1" si="8"/>
        <v>#NAME?</v>
      </c>
    </row>
    <row r="156" spans="1:24">
      <c r="A156" s="2">
        <v>149</v>
      </c>
      <c r="B156" s="617">
        <v>-160478</v>
      </c>
      <c r="C156" s="617">
        <v>-103593</v>
      </c>
      <c r="D156" s="617">
        <v>-114388</v>
      </c>
      <c r="F156" s="330" t="e">
        <f ca="1">_xll.RiskData('Risk Summary'!$H$32,$A156)</f>
        <v>#NAME?</v>
      </c>
      <c r="G156" s="330" t="e">
        <f ca="1">_xll.RiskData('Risk Summary'!$K$32,$A156)</f>
        <v>#NAME?</v>
      </c>
      <c r="H156" s="330" t="e">
        <f ca="1">_xll.RiskData('Risk Summary'!$N$32,$A156)</f>
        <v>#NAME?</v>
      </c>
      <c r="J156" s="330" t="e">
        <f ca="1">_xll.RiskData('Risk Summary'!$H$35,$A156)</f>
        <v>#NAME?</v>
      </c>
      <c r="K156" s="330" t="e">
        <f ca="1">_xll.RiskData('Risk Summary'!$K$35,$A156)</f>
        <v>#NAME?</v>
      </c>
      <c r="L156" s="330" t="e">
        <f ca="1">_xll.RiskData('Risk Summary'!$N$35,$A156)</f>
        <v>#NAME?</v>
      </c>
      <c r="N156" s="330" t="e">
        <f ca="1">_xll.RiskData('Risk Summary'!$H$36,$A156)</f>
        <v>#NAME?</v>
      </c>
      <c r="O156" s="330" t="e">
        <f ca="1">_xll.RiskData('Risk Summary'!$K$36,$A156)</f>
        <v>#NAME?</v>
      </c>
      <c r="P156" s="330" t="e">
        <f ca="1">_xll.RiskData('Risk Summary'!$N$36,$A156)</f>
        <v>#NAME?</v>
      </c>
      <c r="R156" s="330" t="e">
        <f ca="1">_xll.RiskData('TS CF'!$H$24,$A156)-F156</f>
        <v>#NAME?</v>
      </c>
      <c r="S156" s="330" t="e">
        <f ca="1">_xll.RiskData('TS CF'!$K$24,$A156)-G156</f>
        <v>#NAME?</v>
      </c>
      <c r="T156" s="330" t="e">
        <f ca="1">_xll.RiskData('TS CF'!$N$24,$A156)-H156</f>
        <v>#NAME?</v>
      </c>
      <c r="V156" s="327" t="e">
        <f t="shared" ca="1" si="6"/>
        <v>#NAME?</v>
      </c>
      <c r="W156" s="327" t="e">
        <f t="shared" ca="1" si="7"/>
        <v>#NAME?</v>
      </c>
      <c r="X156" s="327" t="e">
        <f t="shared" ca="1" si="8"/>
        <v>#NAME?</v>
      </c>
    </row>
    <row r="157" spans="1:24">
      <c r="A157" s="2">
        <v>150</v>
      </c>
      <c r="B157" s="617">
        <v>-160478</v>
      </c>
      <c r="C157" s="617">
        <v>-103593</v>
      </c>
      <c r="D157" s="617">
        <v>-114388</v>
      </c>
      <c r="F157" s="330" t="e">
        <f ca="1">_xll.RiskData('Risk Summary'!$H$32,$A157)</f>
        <v>#NAME?</v>
      </c>
      <c r="G157" s="330" t="e">
        <f ca="1">_xll.RiskData('Risk Summary'!$K$32,$A157)</f>
        <v>#NAME?</v>
      </c>
      <c r="H157" s="330" t="e">
        <f ca="1">_xll.RiskData('Risk Summary'!$N$32,$A157)</f>
        <v>#NAME?</v>
      </c>
      <c r="J157" s="330" t="e">
        <f ca="1">_xll.RiskData('Risk Summary'!$H$35,$A157)</f>
        <v>#NAME?</v>
      </c>
      <c r="K157" s="330" t="e">
        <f ca="1">_xll.RiskData('Risk Summary'!$K$35,$A157)</f>
        <v>#NAME?</v>
      </c>
      <c r="L157" s="330" t="e">
        <f ca="1">_xll.RiskData('Risk Summary'!$N$35,$A157)</f>
        <v>#NAME?</v>
      </c>
      <c r="N157" s="330" t="e">
        <f ca="1">_xll.RiskData('Risk Summary'!$H$36,$A157)</f>
        <v>#NAME?</v>
      </c>
      <c r="O157" s="330" t="e">
        <f ca="1">_xll.RiskData('Risk Summary'!$K$36,$A157)</f>
        <v>#NAME?</v>
      </c>
      <c r="P157" s="330" t="e">
        <f ca="1">_xll.RiskData('Risk Summary'!$N$36,$A157)</f>
        <v>#NAME?</v>
      </c>
      <c r="R157" s="330" t="e">
        <f ca="1">_xll.RiskData('TS CF'!$H$24,$A157)-F157</f>
        <v>#NAME?</v>
      </c>
      <c r="S157" s="330" t="e">
        <f ca="1">_xll.RiskData('TS CF'!$K$24,$A157)-G157</f>
        <v>#NAME?</v>
      </c>
      <c r="T157" s="330" t="e">
        <f ca="1">_xll.RiskData('TS CF'!$N$24,$A157)-H157</f>
        <v>#NAME?</v>
      </c>
      <c r="V157" s="327" t="e">
        <f t="shared" ca="1" si="6"/>
        <v>#NAME?</v>
      </c>
      <c r="W157" s="327" t="e">
        <f t="shared" ca="1" si="7"/>
        <v>#NAME?</v>
      </c>
      <c r="X157" s="327" t="e">
        <f t="shared" ca="1" si="8"/>
        <v>#NAME?</v>
      </c>
    </row>
    <row r="158" spans="1:24">
      <c r="A158" s="2">
        <v>151</v>
      </c>
      <c r="B158" s="617">
        <v>-160478</v>
      </c>
      <c r="C158" s="617">
        <v>-103593</v>
      </c>
      <c r="D158" s="617">
        <v>-114388</v>
      </c>
      <c r="F158" s="330" t="e">
        <f ca="1">_xll.RiskData('Risk Summary'!$H$32,$A158)</f>
        <v>#NAME?</v>
      </c>
      <c r="G158" s="330" t="e">
        <f ca="1">_xll.RiskData('Risk Summary'!$K$32,$A158)</f>
        <v>#NAME?</v>
      </c>
      <c r="H158" s="330" t="e">
        <f ca="1">_xll.RiskData('Risk Summary'!$N$32,$A158)</f>
        <v>#NAME?</v>
      </c>
      <c r="J158" s="330" t="e">
        <f ca="1">_xll.RiskData('Risk Summary'!$H$35,$A158)</f>
        <v>#NAME?</v>
      </c>
      <c r="K158" s="330" t="e">
        <f ca="1">_xll.RiskData('Risk Summary'!$K$35,$A158)</f>
        <v>#NAME?</v>
      </c>
      <c r="L158" s="330" t="e">
        <f ca="1">_xll.RiskData('Risk Summary'!$N$35,$A158)</f>
        <v>#NAME?</v>
      </c>
      <c r="N158" s="330" t="e">
        <f ca="1">_xll.RiskData('Risk Summary'!$H$36,$A158)</f>
        <v>#NAME?</v>
      </c>
      <c r="O158" s="330" t="e">
        <f ca="1">_xll.RiskData('Risk Summary'!$K$36,$A158)</f>
        <v>#NAME?</v>
      </c>
      <c r="P158" s="330" t="e">
        <f ca="1">_xll.RiskData('Risk Summary'!$N$36,$A158)</f>
        <v>#NAME?</v>
      </c>
      <c r="R158" s="330" t="e">
        <f ca="1">_xll.RiskData('TS CF'!$H$24,$A158)-F158</f>
        <v>#NAME?</v>
      </c>
      <c r="S158" s="330" t="e">
        <f ca="1">_xll.RiskData('TS CF'!$K$24,$A158)-G158</f>
        <v>#NAME?</v>
      </c>
      <c r="T158" s="330" t="e">
        <f ca="1">_xll.RiskData('TS CF'!$N$24,$A158)-H158</f>
        <v>#NAME?</v>
      </c>
      <c r="V158" s="327" t="e">
        <f t="shared" ca="1" si="6"/>
        <v>#NAME?</v>
      </c>
      <c r="W158" s="327" t="e">
        <f t="shared" ca="1" si="7"/>
        <v>#NAME?</v>
      </c>
      <c r="X158" s="327" t="e">
        <f t="shared" ca="1" si="8"/>
        <v>#NAME?</v>
      </c>
    </row>
    <row r="159" spans="1:24">
      <c r="A159" s="2">
        <v>152</v>
      </c>
      <c r="B159" s="617">
        <v>-160478</v>
      </c>
      <c r="C159" s="617">
        <v>-103593</v>
      </c>
      <c r="D159" s="617">
        <v>-114388</v>
      </c>
      <c r="F159" s="330" t="e">
        <f ca="1">_xll.RiskData('Risk Summary'!$H$32,$A159)</f>
        <v>#NAME?</v>
      </c>
      <c r="G159" s="330" t="e">
        <f ca="1">_xll.RiskData('Risk Summary'!$K$32,$A159)</f>
        <v>#NAME?</v>
      </c>
      <c r="H159" s="330" t="e">
        <f ca="1">_xll.RiskData('Risk Summary'!$N$32,$A159)</f>
        <v>#NAME?</v>
      </c>
      <c r="J159" s="330" t="e">
        <f ca="1">_xll.RiskData('Risk Summary'!$H$35,$A159)</f>
        <v>#NAME?</v>
      </c>
      <c r="K159" s="330" t="e">
        <f ca="1">_xll.RiskData('Risk Summary'!$K$35,$A159)</f>
        <v>#NAME?</v>
      </c>
      <c r="L159" s="330" t="e">
        <f ca="1">_xll.RiskData('Risk Summary'!$N$35,$A159)</f>
        <v>#NAME?</v>
      </c>
      <c r="N159" s="330" t="e">
        <f ca="1">_xll.RiskData('Risk Summary'!$H$36,$A159)</f>
        <v>#NAME?</v>
      </c>
      <c r="O159" s="330" t="e">
        <f ca="1">_xll.RiskData('Risk Summary'!$K$36,$A159)</f>
        <v>#NAME?</v>
      </c>
      <c r="P159" s="330" t="e">
        <f ca="1">_xll.RiskData('Risk Summary'!$N$36,$A159)</f>
        <v>#NAME?</v>
      </c>
      <c r="R159" s="330" t="e">
        <f ca="1">_xll.RiskData('TS CF'!$H$24,$A159)-F159</f>
        <v>#NAME?</v>
      </c>
      <c r="S159" s="330" t="e">
        <f ca="1">_xll.RiskData('TS CF'!$K$24,$A159)-G159</f>
        <v>#NAME?</v>
      </c>
      <c r="T159" s="330" t="e">
        <f ca="1">_xll.RiskData('TS CF'!$N$24,$A159)-H159</f>
        <v>#NAME?</v>
      </c>
      <c r="V159" s="327" t="e">
        <f t="shared" ca="1" si="6"/>
        <v>#NAME?</v>
      </c>
      <c r="W159" s="327" t="e">
        <f t="shared" ca="1" si="7"/>
        <v>#NAME?</v>
      </c>
      <c r="X159" s="327" t="e">
        <f t="shared" ca="1" si="8"/>
        <v>#NAME?</v>
      </c>
    </row>
    <row r="160" spans="1:24">
      <c r="A160" s="2">
        <v>153</v>
      </c>
      <c r="B160" s="617">
        <v>-160478</v>
      </c>
      <c r="C160" s="617">
        <v>-103593</v>
      </c>
      <c r="D160" s="617">
        <v>-114388</v>
      </c>
      <c r="F160" s="330" t="e">
        <f ca="1">_xll.RiskData('Risk Summary'!$H$32,$A160)</f>
        <v>#NAME?</v>
      </c>
      <c r="G160" s="330" t="e">
        <f ca="1">_xll.RiskData('Risk Summary'!$K$32,$A160)</f>
        <v>#NAME?</v>
      </c>
      <c r="H160" s="330" t="e">
        <f ca="1">_xll.RiskData('Risk Summary'!$N$32,$A160)</f>
        <v>#NAME?</v>
      </c>
      <c r="J160" s="330" t="e">
        <f ca="1">_xll.RiskData('Risk Summary'!$H$35,$A160)</f>
        <v>#NAME?</v>
      </c>
      <c r="K160" s="330" t="e">
        <f ca="1">_xll.RiskData('Risk Summary'!$K$35,$A160)</f>
        <v>#NAME?</v>
      </c>
      <c r="L160" s="330" t="e">
        <f ca="1">_xll.RiskData('Risk Summary'!$N$35,$A160)</f>
        <v>#NAME?</v>
      </c>
      <c r="N160" s="330" t="e">
        <f ca="1">_xll.RiskData('Risk Summary'!$H$36,$A160)</f>
        <v>#NAME?</v>
      </c>
      <c r="O160" s="330" t="e">
        <f ca="1">_xll.RiskData('Risk Summary'!$K$36,$A160)</f>
        <v>#NAME?</v>
      </c>
      <c r="P160" s="330" t="e">
        <f ca="1">_xll.RiskData('Risk Summary'!$N$36,$A160)</f>
        <v>#NAME?</v>
      </c>
      <c r="R160" s="330" t="e">
        <f ca="1">_xll.RiskData('TS CF'!$H$24,$A160)-F160</f>
        <v>#NAME?</v>
      </c>
      <c r="S160" s="330" t="e">
        <f ca="1">_xll.RiskData('TS CF'!$K$24,$A160)-G160</f>
        <v>#NAME?</v>
      </c>
      <c r="T160" s="330" t="e">
        <f ca="1">_xll.RiskData('TS CF'!$N$24,$A160)-H160</f>
        <v>#NAME?</v>
      </c>
      <c r="V160" s="327" t="e">
        <f t="shared" ca="1" si="6"/>
        <v>#NAME?</v>
      </c>
      <c r="W160" s="327" t="e">
        <f t="shared" ca="1" si="7"/>
        <v>#NAME?</v>
      </c>
      <c r="X160" s="327" t="e">
        <f t="shared" ca="1" si="8"/>
        <v>#NAME?</v>
      </c>
    </row>
    <row r="161" spans="1:24">
      <c r="A161" s="2">
        <v>154</v>
      </c>
      <c r="B161" s="617">
        <v>-160478</v>
      </c>
      <c r="C161" s="617">
        <v>-103593</v>
      </c>
      <c r="D161" s="617">
        <v>-114388</v>
      </c>
      <c r="F161" s="330" t="e">
        <f ca="1">_xll.RiskData('Risk Summary'!$H$32,$A161)</f>
        <v>#NAME?</v>
      </c>
      <c r="G161" s="330" t="e">
        <f ca="1">_xll.RiskData('Risk Summary'!$K$32,$A161)</f>
        <v>#NAME?</v>
      </c>
      <c r="H161" s="330" t="e">
        <f ca="1">_xll.RiskData('Risk Summary'!$N$32,$A161)</f>
        <v>#NAME?</v>
      </c>
      <c r="J161" s="330" t="e">
        <f ca="1">_xll.RiskData('Risk Summary'!$H$35,$A161)</f>
        <v>#NAME?</v>
      </c>
      <c r="K161" s="330" t="e">
        <f ca="1">_xll.RiskData('Risk Summary'!$K$35,$A161)</f>
        <v>#NAME?</v>
      </c>
      <c r="L161" s="330" t="e">
        <f ca="1">_xll.RiskData('Risk Summary'!$N$35,$A161)</f>
        <v>#NAME?</v>
      </c>
      <c r="N161" s="330" t="e">
        <f ca="1">_xll.RiskData('Risk Summary'!$H$36,$A161)</f>
        <v>#NAME?</v>
      </c>
      <c r="O161" s="330" t="e">
        <f ca="1">_xll.RiskData('Risk Summary'!$K$36,$A161)</f>
        <v>#NAME?</v>
      </c>
      <c r="P161" s="330" t="e">
        <f ca="1">_xll.RiskData('Risk Summary'!$N$36,$A161)</f>
        <v>#NAME?</v>
      </c>
      <c r="R161" s="330" t="e">
        <f ca="1">_xll.RiskData('TS CF'!$H$24,$A161)-F161</f>
        <v>#NAME?</v>
      </c>
      <c r="S161" s="330" t="e">
        <f ca="1">_xll.RiskData('TS CF'!$K$24,$A161)-G161</f>
        <v>#NAME?</v>
      </c>
      <c r="T161" s="330" t="e">
        <f ca="1">_xll.RiskData('TS CF'!$N$24,$A161)-H161</f>
        <v>#NAME?</v>
      </c>
      <c r="V161" s="327" t="e">
        <f t="shared" ca="1" si="6"/>
        <v>#NAME?</v>
      </c>
      <c r="W161" s="327" t="e">
        <f t="shared" ca="1" si="7"/>
        <v>#NAME?</v>
      </c>
      <c r="X161" s="327" t="e">
        <f t="shared" ca="1" si="8"/>
        <v>#NAME?</v>
      </c>
    </row>
    <row r="162" spans="1:24">
      <c r="A162" s="2">
        <v>155</v>
      </c>
      <c r="B162" s="617">
        <v>-160478</v>
      </c>
      <c r="C162" s="617">
        <v>-103593</v>
      </c>
      <c r="D162" s="617">
        <v>-114388</v>
      </c>
      <c r="F162" s="330" t="e">
        <f ca="1">_xll.RiskData('Risk Summary'!$H$32,$A162)</f>
        <v>#NAME?</v>
      </c>
      <c r="G162" s="330" t="e">
        <f ca="1">_xll.RiskData('Risk Summary'!$K$32,$A162)</f>
        <v>#NAME?</v>
      </c>
      <c r="H162" s="330" t="e">
        <f ca="1">_xll.RiskData('Risk Summary'!$N$32,$A162)</f>
        <v>#NAME?</v>
      </c>
      <c r="J162" s="330" t="e">
        <f ca="1">_xll.RiskData('Risk Summary'!$H$35,$A162)</f>
        <v>#NAME?</v>
      </c>
      <c r="K162" s="330" t="e">
        <f ca="1">_xll.RiskData('Risk Summary'!$K$35,$A162)</f>
        <v>#NAME?</v>
      </c>
      <c r="L162" s="330" t="e">
        <f ca="1">_xll.RiskData('Risk Summary'!$N$35,$A162)</f>
        <v>#NAME?</v>
      </c>
      <c r="N162" s="330" t="e">
        <f ca="1">_xll.RiskData('Risk Summary'!$H$36,$A162)</f>
        <v>#NAME?</v>
      </c>
      <c r="O162" s="330" t="e">
        <f ca="1">_xll.RiskData('Risk Summary'!$K$36,$A162)</f>
        <v>#NAME?</v>
      </c>
      <c r="P162" s="330" t="e">
        <f ca="1">_xll.RiskData('Risk Summary'!$N$36,$A162)</f>
        <v>#NAME?</v>
      </c>
      <c r="R162" s="330" t="e">
        <f ca="1">_xll.RiskData('TS CF'!$H$24,$A162)-F162</f>
        <v>#NAME?</v>
      </c>
      <c r="S162" s="330" t="e">
        <f ca="1">_xll.RiskData('TS CF'!$K$24,$A162)-G162</f>
        <v>#NAME?</v>
      </c>
      <c r="T162" s="330" t="e">
        <f ca="1">_xll.RiskData('TS CF'!$N$24,$A162)-H162</f>
        <v>#NAME?</v>
      </c>
      <c r="V162" s="327" t="e">
        <f t="shared" ca="1" si="6"/>
        <v>#NAME?</v>
      </c>
      <c r="W162" s="327" t="e">
        <f t="shared" ca="1" si="7"/>
        <v>#NAME?</v>
      </c>
      <c r="X162" s="327" t="e">
        <f t="shared" ca="1" si="8"/>
        <v>#NAME?</v>
      </c>
    </row>
    <row r="163" spans="1:24">
      <c r="A163" s="2">
        <v>156</v>
      </c>
      <c r="B163" s="617">
        <v>-160478</v>
      </c>
      <c r="C163" s="617">
        <v>-103593</v>
      </c>
      <c r="D163" s="617">
        <v>-114388</v>
      </c>
      <c r="F163" s="330" t="e">
        <f ca="1">_xll.RiskData('Risk Summary'!$H$32,$A163)</f>
        <v>#NAME?</v>
      </c>
      <c r="G163" s="330" t="e">
        <f ca="1">_xll.RiskData('Risk Summary'!$K$32,$A163)</f>
        <v>#NAME?</v>
      </c>
      <c r="H163" s="330" t="e">
        <f ca="1">_xll.RiskData('Risk Summary'!$N$32,$A163)</f>
        <v>#NAME?</v>
      </c>
      <c r="J163" s="330" t="e">
        <f ca="1">_xll.RiskData('Risk Summary'!$H$35,$A163)</f>
        <v>#NAME?</v>
      </c>
      <c r="K163" s="330" t="e">
        <f ca="1">_xll.RiskData('Risk Summary'!$K$35,$A163)</f>
        <v>#NAME?</v>
      </c>
      <c r="L163" s="330" t="e">
        <f ca="1">_xll.RiskData('Risk Summary'!$N$35,$A163)</f>
        <v>#NAME?</v>
      </c>
      <c r="N163" s="330" t="e">
        <f ca="1">_xll.RiskData('Risk Summary'!$H$36,$A163)</f>
        <v>#NAME?</v>
      </c>
      <c r="O163" s="330" t="e">
        <f ca="1">_xll.RiskData('Risk Summary'!$K$36,$A163)</f>
        <v>#NAME?</v>
      </c>
      <c r="P163" s="330" t="e">
        <f ca="1">_xll.RiskData('Risk Summary'!$N$36,$A163)</f>
        <v>#NAME?</v>
      </c>
      <c r="R163" s="330" t="e">
        <f ca="1">_xll.RiskData('TS CF'!$H$24,$A163)-F163</f>
        <v>#NAME?</v>
      </c>
      <c r="S163" s="330" t="e">
        <f ca="1">_xll.RiskData('TS CF'!$K$24,$A163)-G163</f>
        <v>#NAME?</v>
      </c>
      <c r="T163" s="330" t="e">
        <f ca="1">_xll.RiskData('TS CF'!$N$24,$A163)-H163</f>
        <v>#NAME?</v>
      </c>
      <c r="V163" s="327" t="e">
        <f t="shared" ca="1" si="6"/>
        <v>#NAME?</v>
      </c>
      <c r="W163" s="327" t="e">
        <f t="shared" ca="1" si="7"/>
        <v>#NAME?</v>
      </c>
      <c r="X163" s="327" t="e">
        <f t="shared" ca="1" si="8"/>
        <v>#NAME?</v>
      </c>
    </row>
    <row r="164" spans="1:24">
      <c r="A164" s="2">
        <v>157</v>
      </c>
      <c r="B164" s="617">
        <v>-160478</v>
      </c>
      <c r="C164" s="617">
        <v>-103593</v>
      </c>
      <c r="D164" s="617">
        <v>-114388</v>
      </c>
      <c r="F164" s="330" t="e">
        <f ca="1">_xll.RiskData('Risk Summary'!$H$32,$A164)</f>
        <v>#NAME?</v>
      </c>
      <c r="G164" s="330" t="e">
        <f ca="1">_xll.RiskData('Risk Summary'!$K$32,$A164)</f>
        <v>#NAME?</v>
      </c>
      <c r="H164" s="330" t="e">
        <f ca="1">_xll.RiskData('Risk Summary'!$N$32,$A164)</f>
        <v>#NAME?</v>
      </c>
      <c r="J164" s="330" t="e">
        <f ca="1">_xll.RiskData('Risk Summary'!$H$35,$A164)</f>
        <v>#NAME?</v>
      </c>
      <c r="K164" s="330" t="e">
        <f ca="1">_xll.RiskData('Risk Summary'!$K$35,$A164)</f>
        <v>#NAME?</v>
      </c>
      <c r="L164" s="330" t="e">
        <f ca="1">_xll.RiskData('Risk Summary'!$N$35,$A164)</f>
        <v>#NAME?</v>
      </c>
      <c r="N164" s="330" t="e">
        <f ca="1">_xll.RiskData('Risk Summary'!$H$36,$A164)</f>
        <v>#NAME?</v>
      </c>
      <c r="O164" s="330" t="e">
        <f ca="1">_xll.RiskData('Risk Summary'!$K$36,$A164)</f>
        <v>#NAME?</v>
      </c>
      <c r="P164" s="330" t="e">
        <f ca="1">_xll.RiskData('Risk Summary'!$N$36,$A164)</f>
        <v>#NAME?</v>
      </c>
      <c r="R164" s="330" t="e">
        <f ca="1">_xll.RiskData('TS CF'!$H$24,$A164)-F164</f>
        <v>#NAME?</v>
      </c>
      <c r="S164" s="330" t="e">
        <f ca="1">_xll.RiskData('TS CF'!$K$24,$A164)-G164</f>
        <v>#NAME?</v>
      </c>
      <c r="T164" s="330" t="e">
        <f ca="1">_xll.RiskData('TS CF'!$N$24,$A164)-H164</f>
        <v>#NAME?</v>
      </c>
      <c r="V164" s="327" t="e">
        <f t="shared" ca="1" si="6"/>
        <v>#NAME?</v>
      </c>
      <c r="W164" s="327" t="e">
        <f t="shared" ca="1" si="7"/>
        <v>#NAME?</v>
      </c>
      <c r="X164" s="327" t="e">
        <f t="shared" ca="1" si="8"/>
        <v>#NAME?</v>
      </c>
    </row>
    <row r="165" spans="1:24">
      <c r="A165" s="2">
        <v>158</v>
      </c>
      <c r="B165" s="617">
        <v>-160478</v>
      </c>
      <c r="C165" s="617">
        <v>-103593</v>
      </c>
      <c r="D165" s="617">
        <v>-114388</v>
      </c>
      <c r="F165" s="330" t="e">
        <f ca="1">_xll.RiskData('Risk Summary'!$H$32,$A165)</f>
        <v>#NAME?</v>
      </c>
      <c r="G165" s="330" t="e">
        <f ca="1">_xll.RiskData('Risk Summary'!$K$32,$A165)</f>
        <v>#NAME?</v>
      </c>
      <c r="H165" s="330" t="e">
        <f ca="1">_xll.RiskData('Risk Summary'!$N$32,$A165)</f>
        <v>#NAME?</v>
      </c>
      <c r="J165" s="330" t="e">
        <f ca="1">_xll.RiskData('Risk Summary'!$H$35,$A165)</f>
        <v>#NAME?</v>
      </c>
      <c r="K165" s="330" t="e">
        <f ca="1">_xll.RiskData('Risk Summary'!$K$35,$A165)</f>
        <v>#NAME?</v>
      </c>
      <c r="L165" s="330" t="e">
        <f ca="1">_xll.RiskData('Risk Summary'!$N$35,$A165)</f>
        <v>#NAME?</v>
      </c>
      <c r="N165" s="330" t="e">
        <f ca="1">_xll.RiskData('Risk Summary'!$H$36,$A165)</f>
        <v>#NAME?</v>
      </c>
      <c r="O165" s="330" t="e">
        <f ca="1">_xll.RiskData('Risk Summary'!$K$36,$A165)</f>
        <v>#NAME?</v>
      </c>
      <c r="P165" s="330" t="e">
        <f ca="1">_xll.RiskData('Risk Summary'!$N$36,$A165)</f>
        <v>#NAME?</v>
      </c>
      <c r="R165" s="330" t="e">
        <f ca="1">_xll.RiskData('TS CF'!$H$24,$A165)-F165</f>
        <v>#NAME?</v>
      </c>
      <c r="S165" s="330" t="e">
        <f ca="1">_xll.RiskData('TS CF'!$K$24,$A165)-G165</f>
        <v>#NAME?</v>
      </c>
      <c r="T165" s="330" t="e">
        <f ca="1">_xll.RiskData('TS CF'!$N$24,$A165)-H165</f>
        <v>#NAME?</v>
      </c>
      <c r="V165" s="327" t="e">
        <f t="shared" ca="1" si="6"/>
        <v>#NAME?</v>
      </c>
      <c r="W165" s="327" t="e">
        <f t="shared" ca="1" si="7"/>
        <v>#NAME?</v>
      </c>
      <c r="X165" s="327" t="e">
        <f t="shared" ca="1" si="8"/>
        <v>#NAME?</v>
      </c>
    </row>
    <row r="166" spans="1:24">
      <c r="A166" s="2">
        <v>159</v>
      </c>
      <c r="B166" s="617">
        <v>-160478</v>
      </c>
      <c r="C166" s="617">
        <v>-103593</v>
      </c>
      <c r="D166" s="617">
        <v>-114388</v>
      </c>
      <c r="F166" s="330" t="e">
        <f ca="1">_xll.RiskData('Risk Summary'!$H$32,$A166)</f>
        <v>#NAME?</v>
      </c>
      <c r="G166" s="330" t="e">
        <f ca="1">_xll.RiskData('Risk Summary'!$K$32,$A166)</f>
        <v>#NAME?</v>
      </c>
      <c r="H166" s="330" t="e">
        <f ca="1">_xll.RiskData('Risk Summary'!$N$32,$A166)</f>
        <v>#NAME?</v>
      </c>
      <c r="J166" s="330" t="e">
        <f ca="1">_xll.RiskData('Risk Summary'!$H$35,$A166)</f>
        <v>#NAME?</v>
      </c>
      <c r="K166" s="330" t="e">
        <f ca="1">_xll.RiskData('Risk Summary'!$K$35,$A166)</f>
        <v>#NAME?</v>
      </c>
      <c r="L166" s="330" t="e">
        <f ca="1">_xll.RiskData('Risk Summary'!$N$35,$A166)</f>
        <v>#NAME?</v>
      </c>
      <c r="N166" s="330" t="e">
        <f ca="1">_xll.RiskData('Risk Summary'!$H$36,$A166)</f>
        <v>#NAME?</v>
      </c>
      <c r="O166" s="330" t="e">
        <f ca="1">_xll.RiskData('Risk Summary'!$K$36,$A166)</f>
        <v>#NAME?</v>
      </c>
      <c r="P166" s="330" t="e">
        <f ca="1">_xll.RiskData('Risk Summary'!$N$36,$A166)</f>
        <v>#NAME?</v>
      </c>
      <c r="R166" s="330" t="e">
        <f ca="1">_xll.RiskData('TS CF'!$H$24,$A166)-F166</f>
        <v>#NAME?</v>
      </c>
      <c r="S166" s="330" t="e">
        <f ca="1">_xll.RiskData('TS CF'!$K$24,$A166)-G166</f>
        <v>#NAME?</v>
      </c>
      <c r="T166" s="330" t="e">
        <f ca="1">_xll.RiskData('TS CF'!$N$24,$A166)-H166</f>
        <v>#NAME?</v>
      </c>
      <c r="V166" s="327" t="e">
        <f t="shared" ca="1" si="6"/>
        <v>#NAME?</v>
      </c>
      <c r="W166" s="327" t="e">
        <f t="shared" ca="1" si="7"/>
        <v>#NAME?</v>
      </c>
      <c r="X166" s="327" t="e">
        <f t="shared" ca="1" si="8"/>
        <v>#NAME?</v>
      </c>
    </row>
    <row r="167" spans="1:24">
      <c r="A167" s="2">
        <v>160</v>
      </c>
      <c r="B167" s="617">
        <v>-160478</v>
      </c>
      <c r="C167" s="617">
        <v>-103593</v>
      </c>
      <c r="D167" s="617">
        <v>-114388</v>
      </c>
      <c r="F167" s="330" t="e">
        <f ca="1">_xll.RiskData('Risk Summary'!$H$32,$A167)</f>
        <v>#NAME?</v>
      </c>
      <c r="G167" s="330" t="e">
        <f ca="1">_xll.RiskData('Risk Summary'!$K$32,$A167)</f>
        <v>#NAME?</v>
      </c>
      <c r="H167" s="330" t="e">
        <f ca="1">_xll.RiskData('Risk Summary'!$N$32,$A167)</f>
        <v>#NAME?</v>
      </c>
      <c r="J167" s="330" t="e">
        <f ca="1">_xll.RiskData('Risk Summary'!$H$35,$A167)</f>
        <v>#NAME?</v>
      </c>
      <c r="K167" s="330" t="e">
        <f ca="1">_xll.RiskData('Risk Summary'!$K$35,$A167)</f>
        <v>#NAME?</v>
      </c>
      <c r="L167" s="330" t="e">
        <f ca="1">_xll.RiskData('Risk Summary'!$N$35,$A167)</f>
        <v>#NAME?</v>
      </c>
      <c r="N167" s="330" t="e">
        <f ca="1">_xll.RiskData('Risk Summary'!$H$36,$A167)</f>
        <v>#NAME?</v>
      </c>
      <c r="O167" s="330" t="e">
        <f ca="1">_xll.RiskData('Risk Summary'!$K$36,$A167)</f>
        <v>#NAME?</v>
      </c>
      <c r="P167" s="330" t="e">
        <f ca="1">_xll.RiskData('Risk Summary'!$N$36,$A167)</f>
        <v>#NAME?</v>
      </c>
      <c r="R167" s="330" t="e">
        <f ca="1">_xll.RiskData('TS CF'!$H$24,$A167)-F167</f>
        <v>#NAME?</v>
      </c>
      <c r="S167" s="330" t="e">
        <f ca="1">_xll.RiskData('TS CF'!$K$24,$A167)-G167</f>
        <v>#NAME?</v>
      </c>
      <c r="T167" s="330" t="e">
        <f ca="1">_xll.RiskData('TS CF'!$N$24,$A167)-H167</f>
        <v>#NAME?</v>
      </c>
      <c r="V167" s="327" t="e">
        <f t="shared" ca="1" si="6"/>
        <v>#NAME?</v>
      </c>
      <c r="W167" s="327" t="e">
        <f t="shared" ca="1" si="7"/>
        <v>#NAME?</v>
      </c>
      <c r="X167" s="327" t="e">
        <f t="shared" ca="1" si="8"/>
        <v>#NAME?</v>
      </c>
    </row>
    <row r="168" spans="1:24">
      <c r="A168" s="2">
        <v>161</v>
      </c>
      <c r="B168" s="617">
        <v>-160478</v>
      </c>
      <c r="C168" s="617">
        <v>-103593</v>
      </c>
      <c r="D168" s="617">
        <v>-114388</v>
      </c>
      <c r="F168" s="330" t="e">
        <f ca="1">_xll.RiskData('Risk Summary'!$H$32,$A168)</f>
        <v>#NAME?</v>
      </c>
      <c r="G168" s="330" t="e">
        <f ca="1">_xll.RiskData('Risk Summary'!$K$32,$A168)</f>
        <v>#NAME?</v>
      </c>
      <c r="H168" s="330" t="e">
        <f ca="1">_xll.RiskData('Risk Summary'!$N$32,$A168)</f>
        <v>#NAME?</v>
      </c>
      <c r="J168" s="330" t="e">
        <f ca="1">_xll.RiskData('Risk Summary'!$H$35,$A168)</f>
        <v>#NAME?</v>
      </c>
      <c r="K168" s="330" t="e">
        <f ca="1">_xll.RiskData('Risk Summary'!$K$35,$A168)</f>
        <v>#NAME?</v>
      </c>
      <c r="L168" s="330" t="e">
        <f ca="1">_xll.RiskData('Risk Summary'!$N$35,$A168)</f>
        <v>#NAME?</v>
      </c>
      <c r="N168" s="330" t="e">
        <f ca="1">_xll.RiskData('Risk Summary'!$H$36,$A168)</f>
        <v>#NAME?</v>
      </c>
      <c r="O168" s="330" t="e">
        <f ca="1">_xll.RiskData('Risk Summary'!$K$36,$A168)</f>
        <v>#NAME?</v>
      </c>
      <c r="P168" s="330" t="e">
        <f ca="1">_xll.RiskData('Risk Summary'!$N$36,$A168)</f>
        <v>#NAME?</v>
      </c>
      <c r="R168" s="330" t="e">
        <f ca="1">_xll.RiskData('TS CF'!$H$24,$A168)-F168</f>
        <v>#NAME?</v>
      </c>
      <c r="S168" s="330" t="e">
        <f ca="1">_xll.RiskData('TS CF'!$K$24,$A168)-G168</f>
        <v>#NAME?</v>
      </c>
      <c r="T168" s="330" t="e">
        <f ca="1">_xll.RiskData('TS CF'!$N$24,$A168)-H168</f>
        <v>#NAME?</v>
      </c>
      <c r="V168" s="327" t="e">
        <f t="shared" ca="1" si="6"/>
        <v>#NAME?</v>
      </c>
      <c r="W168" s="327" t="e">
        <f t="shared" ca="1" si="7"/>
        <v>#NAME?</v>
      </c>
      <c r="X168" s="327" t="e">
        <f t="shared" ca="1" si="8"/>
        <v>#NAME?</v>
      </c>
    </row>
    <row r="169" spans="1:24">
      <c r="A169" s="2">
        <v>162</v>
      </c>
      <c r="B169" s="617">
        <v>-160478</v>
      </c>
      <c r="C169" s="617">
        <v>-103593</v>
      </c>
      <c r="D169" s="617">
        <v>-114388</v>
      </c>
      <c r="F169" s="330" t="e">
        <f ca="1">_xll.RiskData('Risk Summary'!$H$32,$A169)</f>
        <v>#NAME?</v>
      </c>
      <c r="G169" s="330" t="e">
        <f ca="1">_xll.RiskData('Risk Summary'!$K$32,$A169)</f>
        <v>#NAME?</v>
      </c>
      <c r="H169" s="330" t="e">
        <f ca="1">_xll.RiskData('Risk Summary'!$N$32,$A169)</f>
        <v>#NAME?</v>
      </c>
      <c r="J169" s="330" t="e">
        <f ca="1">_xll.RiskData('Risk Summary'!$H$35,$A169)</f>
        <v>#NAME?</v>
      </c>
      <c r="K169" s="330" t="e">
        <f ca="1">_xll.RiskData('Risk Summary'!$K$35,$A169)</f>
        <v>#NAME?</v>
      </c>
      <c r="L169" s="330" t="e">
        <f ca="1">_xll.RiskData('Risk Summary'!$N$35,$A169)</f>
        <v>#NAME?</v>
      </c>
      <c r="N169" s="330" t="e">
        <f ca="1">_xll.RiskData('Risk Summary'!$H$36,$A169)</f>
        <v>#NAME?</v>
      </c>
      <c r="O169" s="330" t="e">
        <f ca="1">_xll.RiskData('Risk Summary'!$K$36,$A169)</f>
        <v>#NAME?</v>
      </c>
      <c r="P169" s="330" t="e">
        <f ca="1">_xll.RiskData('Risk Summary'!$N$36,$A169)</f>
        <v>#NAME?</v>
      </c>
      <c r="R169" s="330" t="e">
        <f ca="1">_xll.RiskData('TS CF'!$H$24,$A169)-F169</f>
        <v>#NAME?</v>
      </c>
      <c r="S169" s="330" t="e">
        <f ca="1">_xll.RiskData('TS CF'!$K$24,$A169)-G169</f>
        <v>#NAME?</v>
      </c>
      <c r="T169" s="330" t="e">
        <f ca="1">_xll.RiskData('TS CF'!$N$24,$A169)-H169</f>
        <v>#NAME?</v>
      </c>
      <c r="V169" s="327" t="e">
        <f t="shared" ca="1" si="6"/>
        <v>#NAME?</v>
      </c>
      <c r="W169" s="327" t="e">
        <f t="shared" ca="1" si="7"/>
        <v>#NAME?</v>
      </c>
      <c r="X169" s="327" t="e">
        <f t="shared" ca="1" si="8"/>
        <v>#NAME?</v>
      </c>
    </row>
    <row r="170" spans="1:24">
      <c r="A170" s="2">
        <v>163</v>
      </c>
      <c r="B170" s="617">
        <v>-160478</v>
      </c>
      <c r="C170" s="617">
        <v>-103593</v>
      </c>
      <c r="D170" s="617">
        <v>-114388</v>
      </c>
      <c r="F170" s="330" t="e">
        <f ca="1">_xll.RiskData('Risk Summary'!$H$32,$A170)</f>
        <v>#NAME?</v>
      </c>
      <c r="G170" s="330" t="e">
        <f ca="1">_xll.RiskData('Risk Summary'!$K$32,$A170)</f>
        <v>#NAME?</v>
      </c>
      <c r="H170" s="330" t="e">
        <f ca="1">_xll.RiskData('Risk Summary'!$N$32,$A170)</f>
        <v>#NAME?</v>
      </c>
      <c r="J170" s="330" t="e">
        <f ca="1">_xll.RiskData('Risk Summary'!$H$35,$A170)</f>
        <v>#NAME?</v>
      </c>
      <c r="K170" s="330" t="e">
        <f ca="1">_xll.RiskData('Risk Summary'!$K$35,$A170)</f>
        <v>#NAME?</v>
      </c>
      <c r="L170" s="330" t="e">
        <f ca="1">_xll.RiskData('Risk Summary'!$N$35,$A170)</f>
        <v>#NAME?</v>
      </c>
      <c r="N170" s="330" t="e">
        <f ca="1">_xll.RiskData('Risk Summary'!$H$36,$A170)</f>
        <v>#NAME?</v>
      </c>
      <c r="O170" s="330" t="e">
        <f ca="1">_xll.RiskData('Risk Summary'!$K$36,$A170)</f>
        <v>#NAME?</v>
      </c>
      <c r="P170" s="330" t="e">
        <f ca="1">_xll.RiskData('Risk Summary'!$N$36,$A170)</f>
        <v>#NAME?</v>
      </c>
      <c r="R170" s="330" t="e">
        <f ca="1">_xll.RiskData('TS CF'!$H$24,$A170)-F170</f>
        <v>#NAME?</v>
      </c>
      <c r="S170" s="330" t="e">
        <f ca="1">_xll.RiskData('TS CF'!$K$24,$A170)-G170</f>
        <v>#NAME?</v>
      </c>
      <c r="T170" s="330" t="e">
        <f ca="1">_xll.RiskData('TS CF'!$N$24,$A170)-H170</f>
        <v>#NAME?</v>
      </c>
      <c r="V170" s="327" t="e">
        <f t="shared" ca="1" si="6"/>
        <v>#NAME?</v>
      </c>
      <c r="W170" s="327" t="e">
        <f t="shared" ca="1" si="7"/>
        <v>#NAME?</v>
      </c>
      <c r="X170" s="327" t="e">
        <f t="shared" ca="1" si="8"/>
        <v>#NAME?</v>
      </c>
    </row>
    <row r="171" spans="1:24">
      <c r="A171" s="2">
        <v>164</v>
      </c>
      <c r="B171" s="617">
        <v>-160478</v>
      </c>
      <c r="C171" s="617">
        <v>-103593</v>
      </c>
      <c r="D171" s="617">
        <v>-114388</v>
      </c>
      <c r="F171" s="330" t="e">
        <f ca="1">_xll.RiskData('Risk Summary'!$H$32,$A171)</f>
        <v>#NAME?</v>
      </c>
      <c r="G171" s="330" t="e">
        <f ca="1">_xll.RiskData('Risk Summary'!$K$32,$A171)</f>
        <v>#NAME?</v>
      </c>
      <c r="H171" s="330" t="e">
        <f ca="1">_xll.RiskData('Risk Summary'!$N$32,$A171)</f>
        <v>#NAME?</v>
      </c>
      <c r="J171" s="330" t="e">
        <f ca="1">_xll.RiskData('Risk Summary'!$H$35,$A171)</f>
        <v>#NAME?</v>
      </c>
      <c r="K171" s="330" t="e">
        <f ca="1">_xll.RiskData('Risk Summary'!$K$35,$A171)</f>
        <v>#NAME?</v>
      </c>
      <c r="L171" s="330" t="e">
        <f ca="1">_xll.RiskData('Risk Summary'!$N$35,$A171)</f>
        <v>#NAME?</v>
      </c>
      <c r="N171" s="330" t="e">
        <f ca="1">_xll.RiskData('Risk Summary'!$H$36,$A171)</f>
        <v>#NAME?</v>
      </c>
      <c r="O171" s="330" t="e">
        <f ca="1">_xll.RiskData('Risk Summary'!$K$36,$A171)</f>
        <v>#NAME?</v>
      </c>
      <c r="P171" s="330" t="e">
        <f ca="1">_xll.RiskData('Risk Summary'!$N$36,$A171)</f>
        <v>#NAME?</v>
      </c>
      <c r="R171" s="330" t="e">
        <f ca="1">_xll.RiskData('TS CF'!$H$24,$A171)-F171</f>
        <v>#NAME?</v>
      </c>
      <c r="S171" s="330" t="e">
        <f ca="1">_xll.RiskData('TS CF'!$K$24,$A171)-G171</f>
        <v>#NAME?</v>
      </c>
      <c r="T171" s="330" t="e">
        <f ca="1">_xll.RiskData('TS CF'!$N$24,$A171)-H171</f>
        <v>#NAME?</v>
      </c>
      <c r="V171" s="327" t="e">
        <f t="shared" ca="1" si="6"/>
        <v>#NAME?</v>
      </c>
      <c r="W171" s="327" t="e">
        <f t="shared" ca="1" si="7"/>
        <v>#NAME?</v>
      </c>
      <c r="X171" s="327" t="e">
        <f t="shared" ca="1" si="8"/>
        <v>#NAME?</v>
      </c>
    </row>
    <row r="172" spans="1:24">
      <c r="A172" s="2">
        <v>165</v>
      </c>
      <c r="B172" s="617">
        <v>-160478</v>
      </c>
      <c r="C172" s="617">
        <v>-103593</v>
      </c>
      <c r="D172" s="617">
        <v>-114388</v>
      </c>
      <c r="F172" s="330" t="e">
        <f ca="1">_xll.RiskData('Risk Summary'!$H$32,$A172)</f>
        <v>#NAME?</v>
      </c>
      <c r="G172" s="330" t="e">
        <f ca="1">_xll.RiskData('Risk Summary'!$K$32,$A172)</f>
        <v>#NAME?</v>
      </c>
      <c r="H172" s="330" t="e">
        <f ca="1">_xll.RiskData('Risk Summary'!$N$32,$A172)</f>
        <v>#NAME?</v>
      </c>
      <c r="J172" s="330" t="e">
        <f ca="1">_xll.RiskData('Risk Summary'!$H$35,$A172)</f>
        <v>#NAME?</v>
      </c>
      <c r="K172" s="330" t="e">
        <f ca="1">_xll.RiskData('Risk Summary'!$K$35,$A172)</f>
        <v>#NAME?</v>
      </c>
      <c r="L172" s="330" t="e">
        <f ca="1">_xll.RiskData('Risk Summary'!$N$35,$A172)</f>
        <v>#NAME?</v>
      </c>
      <c r="N172" s="330" t="e">
        <f ca="1">_xll.RiskData('Risk Summary'!$H$36,$A172)</f>
        <v>#NAME?</v>
      </c>
      <c r="O172" s="330" t="e">
        <f ca="1">_xll.RiskData('Risk Summary'!$K$36,$A172)</f>
        <v>#NAME?</v>
      </c>
      <c r="P172" s="330" t="e">
        <f ca="1">_xll.RiskData('Risk Summary'!$N$36,$A172)</f>
        <v>#NAME?</v>
      </c>
      <c r="R172" s="330" t="e">
        <f ca="1">_xll.RiskData('TS CF'!$H$24,$A172)-F172</f>
        <v>#NAME?</v>
      </c>
      <c r="S172" s="330" t="e">
        <f ca="1">_xll.RiskData('TS CF'!$K$24,$A172)-G172</f>
        <v>#NAME?</v>
      </c>
      <c r="T172" s="330" t="e">
        <f ca="1">_xll.RiskData('TS CF'!$N$24,$A172)-H172</f>
        <v>#NAME?</v>
      </c>
      <c r="V172" s="327" t="e">
        <f t="shared" ca="1" si="6"/>
        <v>#NAME?</v>
      </c>
      <c r="W172" s="327" t="e">
        <f t="shared" ca="1" si="7"/>
        <v>#NAME?</v>
      </c>
      <c r="X172" s="327" t="e">
        <f t="shared" ca="1" si="8"/>
        <v>#NAME?</v>
      </c>
    </row>
    <row r="173" spans="1:24">
      <c r="A173" s="2">
        <v>166</v>
      </c>
      <c r="B173" s="617">
        <v>-160478</v>
      </c>
      <c r="C173" s="617">
        <v>-103593</v>
      </c>
      <c r="D173" s="617">
        <v>-114388</v>
      </c>
      <c r="F173" s="330" t="e">
        <f ca="1">_xll.RiskData('Risk Summary'!$H$32,$A173)</f>
        <v>#NAME?</v>
      </c>
      <c r="G173" s="330" t="e">
        <f ca="1">_xll.RiskData('Risk Summary'!$K$32,$A173)</f>
        <v>#NAME?</v>
      </c>
      <c r="H173" s="330" t="e">
        <f ca="1">_xll.RiskData('Risk Summary'!$N$32,$A173)</f>
        <v>#NAME?</v>
      </c>
      <c r="J173" s="330" t="e">
        <f ca="1">_xll.RiskData('Risk Summary'!$H$35,$A173)</f>
        <v>#NAME?</v>
      </c>
      <c r="K173" s="330" t="e">
        <f ca="1">_xll.RiskData('Risk Summary'!$K$35,$A173)</f>
        <v>#NAME?</v>
      </c>
      <c r="L173" s="330" t="e">
        <f ca="1">_xll.RiskData('Risk Summary'!$N$35,$A173)</f>
        <v>#NAME?</v>
      </c>
      <c r="N173" s="330" t="e">
        <f ca="1">_xll.RiskData('Risk Summary'!$H$36,$A173)</f>
        <v>#NAME?</v>
      </c>
      <c r="O173" s="330" t="e">
        <f ca="1">_xll.RiskData('Risk Summary'!$K$36,$A173)</f>
        <v>#NAME?</v>
      </c>
      <c r="P173" s="330" t="e">
        <f ca="1">_xll.RiskData('Risk Summary'!$N$36,$A173)</f>
        <v>#NAME?</v>
      </c>
      <c r="R173" s="330" t="e">
        <f ca="1">_xll.RiskData('TS CF'!$H$24,$A173)-F173</f>
        <v>#NAME?</v>
      </c>
      <c r="S173" s="330" t="e">
        <f ca="1">_xll.RiskData('TS CF'!$K$24,$A173)-G173</f>
        <v>#NAME?</v>
      </c>
      <c r="T173" s="330" t="e">
        <f ca="1">_xll.RiskData('TS CF'!$N$24,$A173)-H173</f>
        <v>#NAME?</v>
      </c>
      <c r="V173" s="327" t="e">
        <f t="shared" ca="1" si="6"/>
        <v>#NAME?</v>
      </c>
      <c r="W173" s="327" t="e">
        <f t="shared" ca="1" si="7"/>
        <v>#NAME?</v>
      </c>
      <c r="X173" s="327" t="e">
        <f t="shared" ca="1" si="8"/>
        <v>#NAME?</v>
      </c>
    </row>
    <row r="174" spans="1:24">
      <c r="A174" s="2">
        <v>167</v>
      </c>
      <c r="B174" s="617">
        <v>-160478</v>
      </c>
      <c r="C174" s="617">
        <v>-103593</v>
      </c>
      <c r="D174" s="617">
        <v>-114388</v>
      </c>
      <c r="F174" s="330" t="e">
        <f ca="1">_xll.RiskData('Risk Summary'!$H$32,$A174)</f>
        <v>#NAME?</v>
      </c>
      <c r="G174" s="330" t="e">
        <f ca="1">_xll.RiskData('Risk Summary'!$K$32,$A174)</f>
        <v>#NAME?</v>
      </c>
      <c r="H174" s="330" t="e">
        <f ca="1">_xll.RiskData('Risk Summary'!$N$32,$A174)</f>
        <v>#NAME?</v>
      </c>
      <c r="J174" s="330" t="e">
        <f ca="1">_xll.RiskData('Risk Summary'!$H$35,$A174)</f>
        <v>#NAME?</v>
      </c>
      <c r="K174" s="330" t="e">
        <f ca="1">_xll.RiskData('Risk Summary'!$K$35,$A174)</f>
        <v>#NAME?</v>
      </c>
      <c r="L174" s="330" t="e">
        <f ca="1">_xll.RiskData('Risk Summary'!$N$35,$A174)</f>
        <v>#NAME?</v>
      </c>
      <c r="N174" s="330" t="e">
        <f ca="1">_xll.RiskData('Risk Summary'!$H$36,$A174)</f>
        <v>#NAME?</v>
      </c>
      <c r="O174" s="330" t="e">
        <f ca="1">_xll.RiskData('Risk Summary'!$K$36,$A174)</f>
        <v>#NAME?</v>
      </c>
      <c r="P174" s="330" t="e">
        <f ca="1">_xll.RiskData('Risk Summary'!$N$36,$A174)</f>
        <v>#NAME?</v>
      </c>
      <c r="R174" s="330" t="e">
        <f ca="1">_xll.RiskData('TS CF'!$H$24,$A174)-F174</f>
        <v>#NAME?</v>
      </c>
      <c r="S174" s="330" t="e">
        <f ca="1">_xll.RiskData('TS CF'!$K$24,$A174)-G174</f>
        <v>#NAME?</v>
      </c>
      <c r="T174" s="330" t="e">
        <f ca="1">_xll.RiskData('TS CF'!$N$24,$A174)-H174</f>
        <v>#NAME?</v>
      </c>
      <c r="V174" s="327" t="e">
        <f t="shared" ca="1" si="6"/>
        <v>#NAME?</v>
      </c>
      <c r="W174" s="327" t="e">
        <f t="shared" ca="1" si="7"/>
        <v>#NAME?</v>
      </c>
      <c r="X174" s="327" t="e">
        <f t="shared" ca="1" si="8"/>
        <v>#NAME?</v>
      </c>
    </row>
    <row r="175" spans="1:24">
      <c r="A175" s="2">
        <v>168</v>
      </c>
      <c r="B175" s="617">
        <v>-160478</v>
      </c>
      <c r="C175" s="617">
        <v>-103593</v>
      </c>
      <c r="D175" s="617">
        <v>-114388</v>
      </c>
      <c r="F175" s="330" t="e">
        <f ca="1">_xll.RiskData('Risk Summary'!$H$32,$A175)</f>
        <v>#NAME?</v>
      </c>
      <c r="G175" s="330" t="e">
        <f ca="1">_xll.RiskData('Risk Summary'!$K$32,$A175)</f>
        <v>#NAME?</v>
      </c>
      <c r="H175" s="330" t="e">
        <f ca="1">_xll.RiskData('Risk Summary'!$N$32,$A175)</f>
        <v>#NAME?</v>
      </c>
      <c r="J175" s="330" t="e">
        <f ca="1">_xll.RiskData('Risk Summary'!$H$35,$A175)</f>
        <v>#NAME?</v>
      </c>
      <c r="K175" s="330" t="e">
        <f ca="1">_xll.RiskData('Risk Summary'!$K$35,$A175)</f>
        <v>#NAME?</v>
      </c>
      <c r="L175" s="330" t="e">
        <f ca="1">_xll.RiskData('Risk Summary'!$N$35,$A175)</f>
        <v>#NAME?</v>
      </c>
      <c r="N175" s="330" t="e">
        <f ca="1">_xll.RiskData('Risk Summary'!$H$36,$A175)</f>
        <v>#NAME?</v>
      </c>
      <c r="O175" s="330" t="e">
        <f ca="1">_xll.RiskData('Risk Summary'!$K$36,$A175)</f>
        <v>#NAME?</v>
      </c>
      <c r="P175" s="330" t="e">
        <f ca="1">_xll.RiskData('Risk Summary'!$N$36,$A175)</f>
        <v>#NAME?</v>
      </c>
      <c r="R175" s="330" t="e">
        <f ca="1">_xll.RiskData('TS CF'!$H$24,$A175)-F175</f>
        <v>#NAME?</v>
      </c>
      <c r="S175" s="330" t="e">
        <f ca="1">_xll.RiskData('TS CF'!$K$24,$A175)-G175</f>
        <v>#NAME?</v>
      </c>
      <c r="T175" s="330" t="e">
        <f ca="1">_xll.RiskData('TS CF'!$N$24,$A175)-H175</f>
        <v>#NAME?</v>
      </c>
      <c r="V175" s="327" t="e">
        <f t="shared" ca="1" si="6"/>
        <v>#NAME?</v>
      </c>
      <c r="W175" s="327" t="e">
        <f t="shared" ca="1" si="7"/>
        <v>#NAME?</v>
      </c>
      <c r="X175" s="327" t="e">
        <f t="shared" ca="1" si="8"/>
        <v>#NAME?</v>
      </c>
    </row>
    <row r="176" spans="1:24">
      <c r="A176" s="2">
        <v>169</v>
      </c>
      <c r="B176" s="617">
        <v>-160478</v>
      </c>
      <c r="C176" s="617">
        <v>-103593</v>
      </c>
      <c r="D176" s="617">
        <v>-114388</v>
      </c>
      <c r="F176" s="330" t="e">
        <f ca="1">_xll.RiskData('Risk Summary'!$H$32,$A176)</f>
        <v>#NAME?</v>
      </c>
      <c r="G176" s="330" t="e">
        <f ca="1">_xll.RiskData('Risk Summary'!$K$32,$A176)</f>
        <v>#NAME?</v>
      </c>
      <c r="H176" s="330" t="e">
        <f ca="1">_xll.RiskData('Risk Summary'!$N$32,$A176)</f>
        <v>#NAME?</v>
      </c>
      <c r="J176" s="330" t="e">
        <f ca="1">_xll.RiskData('Risk Summary'!$H$35,$A176)</f>
        <v>#NAME?</v>
      </c>
      <c r="K176" s="330" t="e">
        <f ca="1">_xll.RiskData('Risk Summary'!$K$35,$A176)</f>
        <v>#NAME?</v>
      </c>
      <c r="L176" s="330" t="e">
        <f ca="1">_xll.RiskData('Risk Summary'!$N$35,$A176)</f>
        <v>#NAME?</v>
      </c>
      <c r="N176" s="330" t="e">
        <f ca="1">_xll.RiskData('Risk Summary'!$H$36,$A176)</f>
        <v>#NAME?</v>
      </c>
      <c r="O176" s="330" t="e">
        <f ca="1">_xll.RiskData('Risk Summary'!$K$36,$A176)</f>
        <v>#NAME?</v>
      </c>
      <c r="P176" s="330" t="e">
        <f ca="1">_xll.RiskData('Risk Summary'!$N$36,$A176)</f>
        <v>#NAME?</v>
      </c>
      <c r="R176" s="330" t="e">
        <f ca="1">_xll.RiskData('TS CF'!$H$24,$A176)-F176</f>
        <v>#NAME?</v>
      </c>
      <c r="S176" s="330" t="e">
        <f ca="1">_xll.RiskData('TS CF'!$K$24,$A176)-G176</f>
        <v>#NAME?</v>
      </c>
      <c r="T176" s="330" t="e">
        <f ca="1">_xll.RiskData('TS CF'!$N$24,$A176)-H176</f>
        <v>#NAME?</v>
      </c>
      <c r="V176" s="327" t="e">
        <f t="shared" ca="1" si="6"/>
        <v>#NAME?</v>
      </c>
      <c r="W176" s="327" t="e">
        <f t="shared" ca="1" si="7"/>
        <v>#NAME?</v>
      </c>
      <c r="X176" s="327" t="e">
        <f t="shared" ca="1" si="8"/>
        <v>#NAME?</v>
      </c>
    </row>
    <row r="177" spans="1:24">
      <c r="A177" s="2">
        <v>170</v>
      </c>
      <c r="B177" s="617">
        <v>-160478</v>
      </c>
      <c r="C177" s="617">
        <v>-103593</v>
      </c>
      <c r="D177" s="617">
        <v>-114388</v>
      </c>
      <c r="F177" s="330" t="e">
        <f ca="1">_xll.RiskData('Risk Summary'!$H$32,$A177)</f>
        <v>#NAME?</v>
      </c>
      <c r="G177" s="330" t="e">
        <f ca="1">_xll.RiskData('Risk Summary'!$K$32,$A177)</f>
        <v>#NAME?</v>
      </c>
      <c r="H177" s="330" t="e">
        <f ca="1">_xll.RiskData('Risk Summary'!$N$32,$A177)</f>
        <v>#NAME?</v>
      </c>
      <c r="J177" s="330" t="e">
        <f ca="1">_xll.RiskData('Risk Summary'!$H$35,$A177)</f>
        <v>#NAME?</v>
      </c>
      <c r="K177" s="330" t="e">
        <f ca="1">_xll.RiskData('Risk Summary'!$K$35,$A177)</f>
        <v>#NAME?</v>
      </c>
      <c r="L177" s="330" t="e">
        <f ca="1">_xll.RiskData('Risk Summary'!$N$35,$A177)</f>
        <v>#NAME?</v>
      </c>
      <c r="N177" s="330" t="e">
        <f ca="1">_xll.RiskData('Risk Summary'!$H$36,$A177)</f>
        <v>#NAME?</v>
      </c>
      <c r="O177" s="330" t="e">
        <f ca="1">_xll.RiskData('Risk Summary'!$K$36,$A177)</f>
        <v>#NAME?</v>
      </c>
      <c r="P177" s="330" t="e">
        <f ca="1">_xll.RiskData('Risk Summary'!$N$36,$A177)</f>
        <v>#NAME?</v>
      </c>
      <c r="R177" s="330" t="e">
        <f ca="1">_xll.RiskData('TS CF'!$H$24,$A177)-F177</f>
        <v>#NAME?</v>
      </c>
      <c r="S177" s="330" t="e">
        <f ca="1">_xll.RiskData('TS CF'!$K$24,$A177)-G177</f>
        <v>#NAME?</v>
      </c>
      <c r="T177" s="330" t="e">
        <f ca="1">_xll.RiskData('TS CF'!$N$24,$A177)-H177</f>
        <v>#NAME?</v>
      </c>
      <c r="V177" s="327" t="e">
        <f t="shared" ca="1" si="6"/>
        <v>#NAME?</v>
      </c>
      <c r="W177" s="327" t="e">
        <f t="shared" ca="1" si="7"/>
        <v>#NAME?</v>
      </c>
      <c r="X177" s="327" t="e">
        <f t="shared" ca="1" si="8"/>
        <v>#NAME?</v>
      </c>
    </row>
    <row r="178" spans="1:24">
      <c r="A178" s="2">
        <v>171</v>
      </c>
      <c r="B178" s="617">
        <v>-160478</v>
      </c>
      <c r="C178" s="617">
        <v>-103593</v>
      </c>
      <c r="D178" s="617">
        <v>-114388</v>
      </c>
      <c r="F178" s="330" t="e">
        <f ca="1">_xll.RiskData('Risk Summary'!$H$32,$A178)</f>
        <v>#NAME?</v>
      </c>
      <c r="G178" s="330" t="e">
        <f ca="1">_xll.RiskData('Risk Summary'!$K$32,$A178)</f>
        <v>#NAME?</v>
      </c>
      <c r="H178" s="330" t="e">
        <f ca="1">_xll.RiskData('Risk Summary'!$N$32,$A178)</f>
        <v>#NAME?</v>
      </c>
      <c r="J178" s="330" t="e">
        <f ca="1">_xll.RiskData('Risk Summary'!$H$35,$A178)</f>
        <v>#NAME?</v>
      </c>
      <c r="K178" s="330" t="e">
        <f ca="1">_xll.RiskData('Risk Summary'!$K$35,$A178)</f>
        <v>#NAME?</v>
      </c>
      <c r="L178" s="330" t="e">
        <f ca="1">_xll.RiskData('Risk Summary'!$N$35,$A178)</f>
        <v>#NAME?</v>
      </c>
      <c r="N178" s="330" t="e">
        <f ca="1">_xll.RiskData('Risk Summary'!$H$36,$A178)</f>
        <v>#NAME?</v>
      </c>
      <c r="O178" s="330" t="e">
        <f ca="1">_xll.RiskData('Risk Summary'!$K$36,$A178)</f>
        <v>#NAME?</v>
      </c>
      <c r="P178" s="330" t="e">
        <f ca="1">_xll.RiskData('Risk Summary'!$N$36,$A178)</f>
        <v>#NAME?</v>
      </c>
      <c r="R178" s="330" t="e">
        <f ca="1">_xll.RiskData('TS CF'!$H$24,$A178)-F178</f>
        <v>#NAME?</v>
      </c>
      <c r="S178" s="330" t="e">
        <f ca="1">_xll.RiskData('TS CF'!$K$24,$A178)-G178</f>
        <v>#NAME?</v>
      </c>
      <c r="T178" s="330" t="e">
        <f ca="1">_xll.RiskData('TS CF'!$N$24,$A178)-H178</f>
        <v>#NAME?</v>
      </c>
      <c r="V178" s="327" t="e">
        <f t="shared" ca="1" si="6"/>
        <v>#NAME?</v>
      </c>
      <c r="W178" s="327" t="e">
        <f t="shared" ca="1" si="7"/>
        <v>#NAME?</v>
      </c>
      <c r="X178" s="327" t="e">
        <f t="shared" ca="1" si="8"/>
        <v>#NAME?</v>
      </c>
    </row>
    <row r="179" spans="1:24">
      <c r="A179" s="2">
        <v>172</v>
      </c>
      <c r="B179" s="617">
        <v>-160478</v>
      </c>
      <c r="C179" s="617">
        <v>-103593</v>
      </c>
      <c r="D179" s="617">
        <v>-114388</v>
      </c>
      <c r="F179" s="330" t="e">
        <f ca="1">_xll.RiskData('Risk Summary'!$H$32,$A179)</f>
        <v>#NAME?</v>
      </c>
      <c r="G179" s="330" t="e">
        <f ca="1">_xll.RiskData('Risk Summary'!$K$32,$A179)</f>
        <v>#NAME?</v>
      </c>
      <c r="H179" s="330" t="e">
        <f ca="1">_xll.RiskData('Risk Summary'!$N$32,$A179)</f>
        <v>#NAME?</v>
      </c>
      <c r="J179" s="330" t="e">
        <f ca="1">_xll.RiskData('Risk Summary'!$H$35,$A179)</f>
        <v>#NAME?</v>
      </c>
      <c r="K179" s="330" t="e">
        <f ca="1">_xll.RiskData('Risk Summary'!$K$35,$A179)</f>
        <v>#NAME?</v>
      </c>
      <c r="L179" s="330" t="e">
        <f ca="1">_xll.RiskData('Risk Summary'!$N$35,$A179)</f>
        <v>#NAME?</v>
      </c>
      <c r="N179" s="330" t="e">
        <f ca="1">_xll.RiskData('Risk Summary'!$H$36,$A179)</f>
        <v>#NAME?</v>
      </c>
      <c r="O179" s="330" t="e">
        <f ca="1">_xll.RiskData('Risk Summary'!$K$36,$A179)</f>
        <v>#NAME?</v>
      </c>
      <c r="P179" s="330" t="e">
        <f ca="1">_xll.RiskData('Risk Summary'!$N$36,$A179)</f>
        <v>#NAME?</v>
      </c>
      <c r="R179" s="330" t="e">
        <f ca="1">_xll.RiskData('TS CF'!$H$24,$A179)-F179</f>
        <v>#NAME?</v>
      </c>
      <c r="S179" s="330" t="e">
        <f ca="1">_xll.RiskData('TS CF'!$K$24,$A179)-G179</f>
        <v>#NAME?</v>
      </c>
      <c r="T179" s="330" t="e">
        <f ca="1">_xll.RiskData('TS CF'!$N$24,$A179)-H179</f>
        <v>#NAME?</v>
      </c>
      <c r="V179" s="327" t="e">
        <f t="shared" ca="1" si="6"/>
        <v>#NAME?</v>
      </c>
      <c r="W179" s="327" t="e">
        <f t="shared" ca="1" si="7"/>
        <v>#NAME?</v>
      </c>
      <c r="X179" s="327" t="e">
        <f t="shared" ca="1" si="8"/>
        <v>#NAME?</v>
      </c>
    </row>
    <row r="180" spans="1:24">
      <c r="A180" s="2">
        <v>173</v>
      </c>
      <c r="B180" s="617">
        <v>-160478</v>
      </c>
      <c r="C180" s="617">
        <v>-103593</v>
      </c>
      <c r="D180" s="617">
        <v>-114388</v>
      </c>
      <c r="F180" s="330" t="e">
        <f ca="1">_xll.RiskData('Risk Summary'!$H$32,$A180)</f>
        <v>#NAME?</v>
      </c>
      <c r="G180" s="330" t="e">
        <f ca="1">_xll.RiskData('Risk Summary'!$K$32,$A180)</f>
        <v>#NAME?</v>
      </c>
      <c r="H180" s="330" t="e">
        <f ca="1">_xll.RiskData('Risk Summary'!$N$32,$A180)</f>
        <v>#NAME?</v>
      </c>
      <c r="J180" s="330" t="e">
        <f ca="1">_xll.RiskData('Risk Summary'!$H$35,$A180)</f>
        <v>#NAME?</v>
      </c>
      <c r="K180" s="330" t="e">
        <f ca="1">_xll.RiskData('Risk Summary'!$K$35,$A180)</f>
        <v>#NAME?</v>
      </c>
      <c r="L180" s="330" t="e">
        <f ca="1">_xll.RiskData('Risk Summary'!$N$35,$A180)</f>
        <v>#NAME?</v>
      </c>
      <c r="N180" s="330" t="e">
        <f ca="1">_xll.RiskData('Risk Summary'!$H$36,$A180)</f>
        <v>#NAME?</v>
      </c>
      <c r="O180" s="330" t="e">
        <f ca="1">_xll.RiskData('Risk Summary'!$K$36,$A180)</f>
        <v>#NAME?</v>
      </c>
      <c r="P180" s="330" t="e">
        <f ca="1">_xll.RiskData('Risk Summary'!$N$36,$A180)</f>
        <v>#NAME?</v>
      </c>
      <c r="R180" s="330" t="e">
        <f ca="1">_xll.RiskData('TS CF'!$H$24,$A180)-F180</f>
        <v>#NAME?</v>
      </c>
      <c r="S180" s="330" t="e">
        <f ca="1">_xll.RiskData('TS CF'!$K$24,$A180)-G180</f>
        <v>#NAME?</v>
      </c>
      <c r="T180" s="330" t="e">
        <f ca="1">_xll.RiskData('TS CF'!$N$24,$A180)-H180</f>
        <v>#NAME?</v>
      </c>
      <c r="V180" s="327" t="e">
        <f t="shared" ca="1" si="6"/>
        <v>#NAME?</v>
      </c>
      <c r="W180" s="327" t="e">
        <f t="shared" ca="1" si="7"/>
        <v>#NAME?</v>
      </c>
      <c r="X180" s="327" t="e">
        <f t="shared" ca="1" si="8"/>
        <v>#NAME?</v>
      </c>
    </row>
    <row r="181" spans="1:24">
      <c r="A181" s="2">
        <v>174</v>
      </c>
      <c r="B181" s="617">
        <v>-160478</v>
      </c>
      <c r="C181" s="617">
        <v>-103593</v>
      </c>
      <c r="D181" s="617">
        <v>-114388</v>
      </c>
      <c r="F181" s="330" t="e">
        <f ca="1">_xll.RiskData('Risk Summary'!$H$32,$A181)</f>
        <v>#NAME?</v>
      </c>
      <c r="G181" s="330" t="e">
        <f ca="1">_xll.RiskData('Risk Summary'!$K$32,$A181)</f>
        <v>#NAME?</v>
      </c>
      <c r="H181" s="330" t="e">
        <f ca="1">_xll.RiskData('Risk Summary'!$N$32,$A181)</f>
        <v>#NAME?</v>
      </c>
      <c r="J181" s="330" t="e">
        <f ca="1">_xll.RiskData('Risk Summary'!$H$35,$A181)</f>
        <v>#NAME?</v>
      </c>
      <c r="K181" s="330" t="e">
        <f ca="1">_xll.RiskData('Risk Summary'!$K$35,$A181)</f>
        <v>#NAME?</v>
      </c>
      <c r="L181" s="330" t="e">
        <f ca="1">_xll.RiskData('Risk Summary'!$N$35,$A181)</f>
        <v>#NAME?</v>
      </c>
      <c r="N181" s="330" t="e">
        <f ca="1">_xll.RiskData('Risk Summary'!$H$36,$A181)</f>
        <v>#NAME?</v>
      </c>
      <c r="O181" s="330" t="e">
        <f ca="1">_xll.RiskData('Risk Summary'!$K$36,$A181)</f>
        <v>#NAME?</v>
      </c>
      <c r="P181" s="330" t="e">
        <f ca="1">_xll.RiskData('Risk Summary'!$N$36,$A181)</f>
        <v>#NAME?</v>
      </c>
      <c r="R181" s="330" t="e">
        <f ca="1">_xll.RiskData('TS CF'!$H$24,$A181)-F181</f>
        <v>#NAME?</v>
      </c>
      <c r="S181" s="330" t="e">
        <f ca="1">_xll.RiskData('TS CF'!$K$24,$A181)-G181</f>
        <v>#NAME?</v>
      </c>
      <c r="T181" s="330" t="e">
        <f ca="1">_xll.RiskData('TS CF'!$N$24,$A181)-H181</f>
        <v>#NAME?</v>
      </c>
      <c r="V181" s="327" t="e">
        <f t="shared" ca="1" si="6"/>
        <v>#NAME?</v>
      </c>
      <c r="W181" s="327" t="e">
        <f t="shared" ca="1" si="7"/>
        <v>#NAME?</v>
      </c>
      <c r="X181" s="327" t="e">
        <f t="shared" ca="1" si="8"/>
        <v>#NAME?</v>
      </c>
    </row>
    <row r="182" spans="1:24">
      <c r="A182" s="2">
        <v>175</v>
      </c>
      <c r="B182" s="617">
        <v>-160478</v>
      </c>
      <c r="C182" s="617">
        <v>-103593</v>
      </c>
      <c r="D182" s="617">
        <v>-114388</v>
      </c>
      <c r="F182" s="330" t="e">
        <f ca="1">_xll.RiskData('Risk Summary'!$H$32,$A182)</f>
        <v>#NAME?</v>
      </c>
      <c r="G182" s="330" t="e">
        <f ca="1">_xll.RiskData('Risk Summary'!$K$32,$A182)</f>
        <v>#NAME?</v>
      </c>
      <c r="H182" s="330" t="e">
        <f ca="1">_xll.RiskData('Risk Summary'!$N$32,$A182)</f>
        <v>#NAME?</v>
      </c>
      <c r="J182" s="330" t="e">
        <f ca="1">_xll.RiskData('Risk Summary'!$H$35,$A182)</f>
        <v>#NAME?</v>
      </c>
      <c r="K182" s="330" t="e">
        <f ca="1">_xll.RiskData('Risk Summary'!$K$35,$A182)</f>
        <v>#NAME?</v>
      </c>
      <c r="L182" s="330" t="e">
        <f ca="1">_xll.RiskData('Risk Summary'!$N$35,$A182)</f>
        <v>#NAME?</v>
      </c>
      <c r="N182" s="330" t="e">
        <f ca="1">_xll.RiskData('Risk Summary'!$H$36,$A182)</f>
        <v>#NAME?</v>
      </c>
      <c r="O182" s="330" t="e">
        <f ca="1">_xll.RiskData('Risk Summary'!$K$36,$A182)</f>
        <v>#NAME?</v>
      </c>
      <c r="P182" s="330" t="e">
        <f ca="1">_xll.RiskData('Risk Summary'!$N$36,$A182)</f>
        <v>#NAME?</v>
      </c>
      <c r="R182" s="330" t="e">
        <f ca="1">_xll.RiskData('TS CF'!$H$24,$A182)-F182</f>
        <v>#NAME?</v>
      </c>
      <c r="S182" s="330" t="e">
        <f ca="1">_xll.RiskData('TS CF'!$K$24,$A182)-G182</f>
        <v>#NAME?</v>
      </c>
      <c r="T182" s="330" t="e">
        <f ca="1">_xll.RiskData('TS CF'!$N$24,$A182)-H182</f>
        <v>#NAME?</v>
      </c>
      <c r="V182" s="327" t="e">
        <f t="shared" ca="1" si="6"/>
        <v>#NAME?</v>
      </c>
      <c r="W182" s="327" t="e">
        <f t="shared" ca="1" si="7"/>
        <v>#NAME?</v>
      </c>
      <c r="X182" s="327" t="e">
        <f t="shared" ca="1" si="8"/>
        <v>#NAME?</v>
      </c>
    </row>
    <row r="183" spans="1:24">
      <c r="A183" s="2">
        <v>176</v>
      </c>
      <c r="B183" s="617">
        <v>-160478</v>
      </c>
      <c r="C183" s="617">
        <v>-103593</v>
      </c>
      <c r="D183" s="617">
        <v>-114388</v>
      </c>
      <c r="F183" s="330" t="e">
        <f ca="1">_xll.RiskData('Risk Summary'!$H$32,$A183)</f>
        <v>#NAME?</v>
      </c>
      <c r="G183" s="330" t="e">
        <f ca="1">_xll.RiskData('Risk Summary'!$K$32,$A183)</f>
        <v>#NAME?</v>
      </c>
      <c r="H183" s="330" t="e">
        <f ca="1">_xll.RiskData('Risk Summary'!$N$32,$A183)</f>
        <v>#NAME?</v>
      </c>
      <c r="J183" s="330" t="e">
        <f ca="1">_xll.RiskData('Risk Summary'!$H$35,$A183)</f>
        <v>#NAME?</v>
      </c>
      <c r="K183" s="330" t="e">
        <f ca="1">_xll.RiskData('Risk Summary'!$K$35,$A183)</f>
        <v>#NAME?</v>
      </c>
      <c r="L183" s="330" t="e">
        <f ca="1">_xll.RiskData('Risk Summary'!$N$35,$A183)</f>
        <v>#NAME?</v>
      </c>
      <c r="N183" s="330" t="e">
        <f ca="1">_xll.RiskData('Risk Summary'!$H$36,$A183)</f>
        <v>#NAME?</v>
      </c>
      <c r="O183" s="330" t="e">
        <f ca="1">_xll.RiskData('Risk Summary'!$K$36,$A183)</f>
        <v>#NAME?</v>
      </c>
      <c r="P183" s="330" t="e">
        <f ca="1">_xll.RiskData('Risk Summary'!$N$36,$A183)</f>
        <v>#NAME?</v>
      </c>
      <c r="R183" s="330" t="e">
        <f ca="1">_xll.RiskData('TS CF'!$H$24,$A183)-F183</f>
        <v>#NAME?</v>
      </c>
      <c r="S183" s="330" t="e">
        <f ca="1">_xll.RiskData('TS CF'!$K$24,$A183)-G183</f>
        <v>#NAME?</v>
      </c>
      <c r="T183" s="330" t="e">
        <f ca="1">_xll.RiskData('TS CF'!$N$24,$A183)-H183</f>
        <v>#NAME?</v>
      </c>
      <c r="V183" s="327" t="e">
        <f t="shared" ca="1" si="6"/>
        <v>#NAME?</v>
      </c>
      <c r="W183" s="327" t="e">
        <f t="shared" ca="1" si="7"/>
        <v>#NAME?</v>
      </c>
      <c r="X183" s="327" t="e">
        <f t="shared" ca="1" si="8"/>
        <v>#NAME?</v>
      </c>
    </row>
    <row r="184" spans="1:24">
      <c r="A184" s="2">
        <v>177</v>
      </c>
      <c r="B184" s="617">
        <v>-160478</v>
      </c>
      <c r="C184" s="617">
        <v>-103593</v>
      </c>
      <c r="D184" s="617">
        <v>-114388</v>
      </c>
      <c r="F184" s="330" t="e">
        <f ca="1">_xll.RiskData('Risk Summary'!$H$32,$A184)</f>
        <v>#NAME?</v>
      </c>
      <c r="G184" s="330" t="e">
        <f ca="1">_xll.RiskData('Risk Summary'!$K$32,$A184)</f>
        <v>#NAME?</v>
      </c>
      <c r="H184" s="330" t="e">
        <f ca="1">_xll.RiskData('Risk Summary'!$N$32,$A184)</f>
        <v>#NAME?</v>
      </c>
      <c r="J184" s="330" t="e">
        <f ca="1">_xll.RiskData('Risk Summary'!$H$35,$A184)</f>
        <v>#NAME?</v>
      </c>
      <c r="K184" s="330" t="e">
        <f ca="1">_xll.RiskData('Risk Summary'!$K$35,$A184)</f>
        <v>#NAME?</v>
      </c>
      <c r="L184" s="330" t="e">
        <f ca="1">_xll.RiskData('Risk Summary'!$N$35,$A184)</f>
        <v>#NAME?</v>
      </c>
      <c r="N184" s="330" t="e">
        <f ca="1">_xll.RiskData('Risk Summary'!$H$36,$A184)</f>
        <v>#NAME?</v>
      </c>
      <c r="O184" s="330" t="e">
        <f ca="1">_xll.RiskData('Risk Summary'!$K$36,$A184)</f>
        <v>#NAME?</v>
      </c>
      <c r="P184" s="330" t="e">
        <f ca="1">_xll.RiskData('Risk Summary'!$N$36,$A184)</f>
        <v>#NAME?</v>
      </c>
      <c r="R184" s="330" t="e">
        <f ca="1">_xll.RiskData('TS CF'!$H$24,$A184)-F184</f>
        <v>#NAME?</v>
      </c>
      <c r="S184" s="330" t="e">
        <f ca="1">_xll.RiskData('TS CF'!$K$24,$A184)-G184</f>
        <v>#NAME?</v>
      </c>
      <c r="T184" s="330" t="e">
        <f ca="1">_xll.RiskData('TS CF'!$N$24,$A184)-H184</f>
        <v>#NAME?</v>
      </c>
      <c r="V184" s="327" t="e">
        <f t="shared" ca="1" si="6"/>
        <v>#NAME?</v>
      </c>
      <c r="W184" s="327" t="e">
        <f t="shared" ca="1" si="7"/>
        <v>#NAME?</v>
      </c>
      <c r="X184" s="327" t="e">
        <f t="shared" ca="1" si="8"/>
        <v>#NAME?</v>
      </c>
    </row>
    <row r="185" spans="1:24">
      <c r="A185" s="2">
        <v>178</v>
      </c>
      <c r="B185" s="617">
        <v>-160478</v>
      </c>
      <c r="C185" s="617">
        <v>-103593</v>
      </c>
      <c r="D185" s="617">
        <v>-114388</v>
      </c>
      <c r="F185" s="330" t="e">
        <f ca="1">_xll.RiskData('Risk Summary'!$H$32,$A185)</f>
        <v>#NAME?</v>
      </c>
      <c r="G185" s="330" t="e">
        <f ca="1">_xll.RiskData('Risk Summary'!$K$32,$A185)</f>
        <v>#NAME?</v>
      </c>
      <c r="H185" s="330" t="e">
        <f ca="1">_xll.RiskData('Risk Summary'!$N$32,$A185)</f>
        <v>#NAME?</v>
      </c>
      <c r="J185" s="330" t="e">
        <f ca="1">_xll.RiskData('Risk Summary'!$H$35,$A185)</f>
        <v>#NAME?</v>
      </c>
      <c r="K185" s="330" t="e">
        <f ca="1">_xll.RiskData('Risk Summary'!$K$35,$A185)</f>
        <v>#NAME?</v>
      </c>
      <c r="L185" s="330" t="e">
        <f ca="1">_xll.RiskData('Risk Summary'!$N$35,$A185)</f>
        <v>#NAME?</v>
      </c>
      <c r="N185" s="330" t="e">
        <f ca="1">_xll.RiskData('Risk Summary'!$H$36,$A185)</f>
        <v>#NAME?</v>
      </c>
      <c r="O185" s="330" t="e">
        <f ca="1">_xll.RiskData('Risk Summary'!$K$36,$A185)</f>
        <v>#NAME?</v>
      </c>
      <c r="P185" s="330" t="e">
        <f ca="1">_xll.RiskData('Risk Summary'!$N$36,$A185)</f>
        <v>#NAME?</v>
      </c>
      <c r="R185" s="330" t="e">
        <f ca="1">_xll.RiskData('TS CF'!$H$24,$A185)-F185</f>
        <v>#NAME?</v>
      </c>
      <c r="S185" s="330" t="e">
        <f ca="1">_xll.RiskData('TS CF'!$K$24,$A185)-G185</f>
        <v>#NAME?</v>
      </c>
      <c r="T185" s="330" t="e">
        <f ca="1">_xll.RiskData('TS CF'!$N$24,$A185)-H185</f>
        <v>#NAME?</v>
      </c>
      <c r="V185" s="327" t="e">
        <f t="shared" ca="1" si="6"/>
        <v>#NAME?</v>
      </c>
      <c r="W185" s="327" t="e">
        <f t="shared" ca="1" si="7"/>
        <v>#NAME?</v>
      </c>
      <c r="X185" s="327" t="e">
        <f t="shared" ca="1" si="8"/>
        <v>#NAME?</v>
      </c>
    </row>
    <row r="186" spans="1:24">
      <c r="A186" s="2">
        <v>179</v>
      </c>
      <c r="B186" s="617">
        <v>-160478</v>
      </c>
      <c r="C186" s="617">
        <v>-103593</v>
      </c>
      <c r="D186" s="617">
        <v>-114388</v>
      </c>
      <c r="F186" s="330" t="e">
        <f ca="1">_xll.RiskData('Risk Summary'!$H$32,$A186)</f>
        <v>#NAME?</v>
      </c>
      <c r="G186" s="330" t="e">
        <f ca="1">_xll.RiskData('Risk Summary'!$K$32,$A186)</f>
        <v>#NAME?</v>
      </c>
      <c r="H186" s="330" t="e">
        <f ca="1">_xll.RiskData('Risk Summary'!$N$32,$A186)</f>
        <v>#NAME?</v>
      </c>
      <c r="J186" s="330" t="e">
        <f ca="1">_xll.RiskData('Risk Summary'!$H$35,$A186)</f>
        <v>#NAME?</v>
      </c>
      <c r="K186" s="330" t="e">
        <f ca="1">_xll.RiskData('Risk Summary'!$K$35,$A186)</f>
        <v>#NAME?</v>
      </c>
      <c r="L186" s="330" t="e">
        <f ca="1">_xll.RiskData('Risk Summary'!$N$35,$A186)</f>
        <v>#NAME?</v>
      </c>
      <c r="N186" s="330" t="e">
        <f ca="1">_xll.RiskData('Risk Summary'!$H$36,$A186)</f>
        <v>#NAME?</v>
      </c>
      <c r="O186" s="330" t="e">
        <f ca="1">_xll.RiskData('Risk Summary'!$K$36,$A186)</f>
        <v>#NAME?</v>
      </c>
      <c r="P186" s="330" t="e">
        <f ca="1">_xll.RiskData('Risk Summary'!$N$36,$A186)</f>
        <v>#NAME?</v>
      </c>
      <c r="R186" s="330" t="e">
        <f ca="1">_xll.RiskData('TS CF'!$H$24,$A186)-F186</f>
        <v>#NAME?</v>
      </c>
      <c r="S186" s="330" t="e">
        <f ca="1">_xll.RiskData('TS CF'!$K$24,$A186)-G186</f>
        <v>#NAME?</v>
      </c>
      <c r="T186" s="330" t="e">
        <f ca="1">_xll.RiskData('TS CF'!$N$24,$A186)-H186</f>
        <v>#NAME?</v>
      </c>
      <c r="V186" s="327" t="e">
        <f t="shared" ca="1" si="6"/>
        <v>#NAME?</v>
      </c>
      <c r="W186" s="327" t="e">
        <f t="shared" ca="1" si="7"/>
        <v>#NAME?</v>
      </c>
      <c r="X186" s="327" t="e">
        <f t="shared" ca="1" si="8"/>
        <v>#NAME?</v>
      </c>
    </row>
    <row r="187" spans="1:24">
      <c r="A187" s="2">
        <v>180</v>
      </c>
      <c r="B187" s="617">
        <v>-160478</v>
      </c>
      <c r="C187" s="617">
        <v>-103593</v>
      </c>
      <c r="D187" s="617">
        <v>-114388</v>
      </c>
      <c r="F187" s="330" t="e">
        <f ca="1">_xll.RiskData('Risk Summary'!$H$32,$A187)</f>
        <v>#NAME?</v>
      </c>
      <c r="G187" s="330" t="e">
        <f ca="1">_xll.RiskData('Risk Summary'!$K$32,$A187)</f>
        <v>#NAME?</v>
      </c>
      <c r="H187" s="330" t="e">
        <f ca="1">_xll.RiskData('Risk Summary'!$N$32,$A187)</f>
        <v>#NAME?</v>
      </c>
      <c r="J187" s="330" t="e">
        <f ca="1">_xll.RiskData('Risk Summary'!$H$35,$A187)</f>
        <v>#NAME?</v>
      </c>
      <c r="K187" s="330" t="e">
        <f ca="1">_xll.RiskData('Risk Summary'!$K$35,$A187)</f>
        <v>#NAME?</v>
      </c>
      <c r="L187" s="330" t="e">
        <f ca="1">_xll.RiskData('Risk Summary'!$N$35,$A187)</f>
        <v>#NAME?</v>
      </c>
      <c r="N187" s="330" t="e">
        <f ca="1">_xll.RiskData('Risk Summary'!$H$36,$A187)</f>
        <v>#NAME?</v>
      </c>
      <c r="O187" s="330" t="e">
        <f ca="1">_xll.RiskData('Risk Summary'!$K$36,$A187)</f>
        <v>#NAME?</v>
      </c>
      <c r="P187" s="330" t="e">
        <f ca="1">_xll.RiskData('Risk Summary'!$N$36,$A187)</f>
        <v>#NAME?</v>
      </c>
      <c r="R187" s="330" t="e">
        <f ca="1">_xll.RiskData('TS CF'!$H$24,$A187)-F187</f>
        <v>#NAME?</v>
      </c>
      <c r="S187" s="330" t="e">
        <f ca="1">_xll.RiskData('TS CF'!$K$24,$A187)-G187</f>
        <v>#NAME?</v>
      </c>
      <c r="T187" s="330" t="e">
        <f ca="1">_xll.RiskData('TS CF'!$N$24,$A187)-H187</f>
        <v>#NAME?</v>
      </c>
      <c r="V187" s="327" t="e">
        <f t="shared" ca="1" si="6"/>
        <v>#NAME?</v>
      </c>
      <c r="W187" s="327" t="e">
        <f t="shared" ca="1" si="7"/>
        <v>#NAME?</v>
      </c>
      <c r="X187" s="327" t="e">
        <f t="shared" ca="1" si="8"/>
        <v>#NAME?</v>
      </c>
    </row>
    <row r="188" spans="1:24">
      <c r="A188" s="2">
        <v>181</v>
      </c>
      <c r="B188" s="617">
        <v>-160478</v>
      </c>
      <c r="C188" s="617">
        <v>-103593</v>
      </c>
      <c r="D188" s="617">
        <v>-114388</v>
      </c>
      <c r="F188" s="330" t="e">
        <f ca="1">_xll.RiskData('Risk Summary'!$H$32,$A188)</f>
        <v>#NAME?</v>
      </c>
      <c r="G188" s="330" t="e">
        <f ca="1">_xll.RiskData('Risk Summary'!$K$32,$A188)</f>
        <v>#NAME?</v>
      </c>
      <c r="H188" s="330" t="e">
        <f ca="1">_xll.RiskData('Risk Summary'!$N$32,$A188)</f>
        <v>#NAME?</v>
      </c>
      <c r="J188" s="330" t="e">
        <f ca="1">_xll.RiskData('Risk Summary'!$H$35,$A188)</f>
        <v>#NAME?</v>
      </c>
      <c r="K188" s="330" t="e">
        <f ca="1">_xll.RiskData('Risk Summary'!$K$35,$A188)</f>
        <v>#NAME?</v>
      </c>
      <c r="L188" s="330" t="e">
        <f ca="1">_xll.RiskData('Risk Summary'!$N$35,$A188)</f>
        <v>#NAME?</v>
      </c>
      <c r="N188" s="330" t="e">
        <f ca="1">_xll.RiskData('Risk Summary'!$H$36,$A188)</f>
        <v>#NAME?</v>
      </c>
      <c r="O188" s="330" t="e">
        <f ca="1">_xll.RiskData('Risk Summary'!$K$36,$A188)</f>
        <v>#NAME?</v>
      </c>
      <c r="P188" s="330" t="e">
        <f ca="1">_xll.RiskData('Risk Summary'!$N$36,$A188)</f>
        <v>#NAME?</v>
      </c>
      <c r="R188" s="330" t="e">
        <f ca="1">_xll.RiskData('TS CF'!$H$24,$A188)-F188</f>
        <v>#NAME?</v>
      </c>
      <c r="S188" s="330" t="e">
        <f ca="1">_xll.RiskData('TS CF'!$K$24,$A188)-G188</f>
        <v>#NAME?</v>
      </c>
      <c r="T188" s="330" t="e">
        <f ca="1">_xll.RiskData('TS CF'!$N$24,$A188)-H188</f>
        <v>#NAME?</v>
      </c>
      <c r="V188" s="327" t="e">
        <f t="shared" ca="1" si="6"/>
        <v>#NAME?</v>
      </c>
      <c r="W188" s="327" t="e">
        <f t="shared" ca="1" si="7"/>
        <v>#NAME?</v>
      </c>
      <c r="X188" s="327" t="e">
        <f t="shared" ca="1" si="8"/>
        <v>#NAME?</v>
      </c>
    </row>
    <row r="189" spans="1:24">
      <c r="A189" s="2">
        <v>182</v>
      </c>
      <c r="B189" s="617">
        <v>-160478</v>
      </c>
      <c r="C189" s="617">
        <v>-103593</v>
      </c>
      <c r="D189" s="617">
        <v>-114388</v>
      </c>
      <c r="F189" s="330" t="e">
        <f ca="1">_xll.RiskData('Risk Summary'!$H$32,$A189)</f>
        <v>#NAME?</v>
      </c>
      <c r="G189" s="330" t="e">
        <f ca="1">_xll.RiskData('Risk Summary'!$K$32,$A189)</f>
        <v>#NAME?</v>
      </c>
      <c r="H189" s="330" t="e">
        <f ca="1">_xll.RiskData('Risk Summary'!$N$32,$A189)</f>
        <v>#NAME?</v>
      </c>
      <c r="J189" s="330" t="e">
        <f ca="1">_xll.RiskData('Risk Summary'!$H$35,$A189)</f>
        <v>#NAME?</v>
      </c>
      <c r="K189" s="330" t="e">
        <f ca="1">_xll.RiskData('Risk Summary'!$K$35,$A189)</f>
        <v>#NAME?</v>
      </c>
      <c r="L189" s="330" t="e">
        <f ca="1">_xll.RiskData('Risk Summary'!$N$35,$A189)</f>
        <v>#NAME?</v>
      </c>
      <c r="N189" s="330" t="e">
        <f ca="1">_xll.RiskData('Risk Summary'!$H$36,$A189)</f>
        <v>#NAME?</v>
      </c>
      <c r="O189" s="330" t="e">
        <f ca="1">_xll.RiskData('Risk Summary'!$K$36,$A189)</f>
        <v>#NAME?</v>
      </c>
      <c r="P189" s="330" t="e">
        <f ca="1">_xll.RiskData('Risk Summary'!$N$36,$A189)</f>
        <v>#NAME?</v>
      </c>
      <c r="R189" s="330" t="e">
        <f ca="1">_xll.RiskData('TS CF'!$H$24,$A189)-F189</f>
        <v>#NAME?</v>
      </c>
      <c r="S189" s="330" t="e">
        <f ca="1">_xll.RiskData('TS CF'!$K$24,$A189)-G189</f>
        <v>#NAME?</v>
      </c>
      <c r="T189" s="330" t="e">
        <f ca="1">_xll.RiskData('TS CF'!$N$24,$A189)-H189</f>
        <v>#NAME?</v>
      </c>
      <c r="V189" s="327" t="e">
        <f t="shared" ca="1" si="6"/>
        <v>#NAME?</v>
      </c>
      <c r="W189" s="327" t="e">
        <f t="shared" ca="1" si="7"/>
        <v>#NAME?</v>
      </c>
      <c r="X189" s="327" t="e">
        <f t="shared" ca="1" si="8"/>
        <v>#NAME?</v>
      </c>
    </row>
    <row r="190" spans="1:24">
      <c r="A190" s="2">
        <v>183</v>
      </c>
      <c r="B190" s="617">
        <v>-160478</v>
      </c>
      <c r="C190" s="617">
        <v>-103593</v>
      </c>
      <c r="D190" s="617">
        <v>-114388</v>
      </c>
      <c r="F190" s="330" t="e">
        <f ca="1">_xll.RiskData('Risk Summary'!$H$32,$A190)</f>
        <v>#NAME?</v>
      </c>
      <c r="G190" s="330" t="e">
        <f ca="1">_xll.RiskData('Risk Summary'!$K$32,$A190)</f>
        <v>#NAME?</v>
      </c>
      <c r="H190" s="330" t="e">
        <f ca="1">_xll.RiskData('Risk Summary'!$N$32,$A190)</f>
        <v>#NAME?</v>
      </c>
      <c r="J190" s="330" t="e">
        <f ca="1">_xll.RiskData('Risk Summary'!$H$35,$A190)</f>
        <v>#NAME?</v>
      </c>
      <c r="K190" s="330" t="e">
        <f ca="1">_xll.RiskData('Risk Summary'!$K$35,$A190)</f>
        <v>#NAME?</v>
      </c>
      <c r="L190" s="330" t="e">
        <f ca="1">_xll.RiskData('Risk Summary'!$N$35,$A190)</f>
        <v>#NAME?</v>
      </c>
      <c r="N190" s="330" t="e">
        <f ca="1">_xll.RiskData('Risk Summary'!$H$36,$A190)</f>
        <v>#NAME?</v>
      </c>
      <c r="O190" s="330" t="e">
        <f ca="1">_xll.RiskData('Risk Summary'!$K$36,$A190)</f>
        <v>#NAME?</v>
      </c>
      <c r="P190" s="330" t="e">
        <f ca="1">_xll.RiskData('Risk Summary'!$N$36,$A190)</f>
        <v>#NAME?</v>
      </c>
      <c r="R190" s="330" t="e">
        <f ca="1">_xll.RiskData('TS CF'!$H$24,$A190)-F190</f>
        <v>#NAME?</v>
      </c>
      <c r="S190" s="330" t="e">
        <f ca="1">_xll.RiskData('TS CF'!$K$24,$A190)-G190</f>
        <v>#NAME?</v>
      </c>
      <c r="T190" s="330" t="e">
        <f ca="1">_xll.RiskData('TS CF'!$N$24,$A190)-H190</f>
        <v>#NAME?</v>
      </c>
      <c r="V190" s="327" t="e">
        <f t="shared" ca="1" si="6"/>
        <v>#NAME?</v>
      </c>
      <c r="W190" s="327" t="e">
        <f t="shared" ca="1" si="7"/>
        <v>#NAME?</v>
      </c>
      <c r="X190" s="327" t="e">
        <f t="shared" ca="1" si="8"/>
        <v>#NAME?</v>
      </c>
    </row>
    <row r="191" spans="1:24">
      <c r="A191" s="2">
        <v>184</v>
      </c>
      <c r="B191" s="617">
        <v>-160478</v>
      </c>
      <c r="C191" s="617">
        <v>-103593</v>
      </c>
      <c r="D191" s="617">
        <v>-114388</v>
      </c>
      <c r="F191" s="330" t="e">
        <f ca="1">_xll.RiskData('Risk Summary'!$H$32,$A191)</f>
        <v>#NAME?</v>
      </c>
      <c r="G191" s="330" t="e">
        <f ca="1">_xll.RiskData('Risk Summary'!$K$32,$A191)</f>
        <v>#NAME?</v>
      </c>
      <c r="H191" s="330" t="e">
        <f ca="1">_xll.RiskData('Risk Summary'!$N$32,$A191)</f>
        <v>#NAME?</v>
      </c>
      <c r="J191" s="330" t="e">
        <f ca="1">_xll.RiskData('Risk Summary'!$H$35,$A191)</f>
        <v>#NAME?</v>
      </c>
      <c r="K191" s="330" t="e">
        <f ca="1">_xll.RiskData('Risk Summary'!$K$35,$A191)</f>
        <v>#NAME?</v>
      </c>
      <c r="L191" s="330" t="e">
        <f ca="1">_xll.RiskData('Risk Summary'!$N$35,$A191)</f>
        <v>#NAME?</v>
      </c>
      <c r="N191" s="330" t="e">
        <f ca="1">_xll.RiskData('Risk Summary'!$H$36,$A191)</f>
        <v>#NAME?</v>
      </c>
      <c r="O191" s="330" t="e">
        <f ca="1">_xll.RiskData('Risk Summary'!$K$36,$A191)</f>
        <v>#NAME?</v>
      </c>
      <c r="P191" s="330" t="e">
        <f ca="1">_xll.RiskData('Risk Summary'!$N$36,$A191)</f>
        <v>#NAME?</v>
      </c>
      <c r="R191" s="330" t="e">
        <f ca="1">_xll.RiskData('TS CF'!$H$24,$A191)-F191</f>
        <v>#NAME?</v>
      </c>
      <c r="S191" s="330" t="e">
        <f ca="1">_xll.RiskData('TS CF'!$K$24,$A191)-G191</f>
        <v>#NAME?</v>
      </c>
      <c r="T191" s="330" t="e">
        <f ca="1">_xll.RiskData('TS CF'!$N$24,$A191)-H191</f>
        <v>#NAME?</v>
      </c>
      <c r="V191" s="327" t="e">
        <f t="shared" ca="1" si="6"/>
        <v>#NAME?</v>
      </c>
      <c r="W191" s="327" t="e">
        <f t="shared" ca="1" si="7"/>
        <v>#NAME?</v>
      </c>
      <c r="X191" s="327" t="e">
        <f t="shared" ca="1" si="8"/>
        <v>#NAME?</v>
      </c>
    </row>
    <row r="192" spans="1:24">
      <c r="A192" s="2">
        <v>185</v>
      </c>
      <c r="B192" s="617">
        <v>-160478</v>
      </c>
      <c r="C192" s="617">
        <v>-103593</v>
      </c>
      <c r="D192" s="617">
        <v>-114388</v>
      </c>
      <c r="F192" s="330" t="e">
        <f ca="1">_xll.RiskData('Risk Summary'!$H$32,$A192)</f>
        <v>#NAME?</v>
      </c>
      <c r="G192" s="330" t="e">
        <f ca="1">_xll.RiskData('Risk Summary'!$K$32,$A192)</f>
        <v>#NAME?</v>
      </c>
      <c r="H192" s="330" t="e">
        <f ca="1">_xll.RiskData('Risk Summary'!$N$32,$A192)</f>
        <v>#NAME?</v>
      </c>
      <c r="J192" s="330" t="e">
        <f ca="1">_xll.RiskData('Risk Summary'!$H$35,$A192)</f>
        <v>#NAME?</v>
      </c>
      <c r="K192" s="330" t="e">
        <f ca="1">_xll.RiskData('Risk Summary'!$K$35,$A192)</f>
        <v>#NAME?</v>
      </c>
      <c r="L192" s="330" t="e">
        <f ca="1">_xll.RiskData('Risk Summary'!$N$35,$A192)</f>
        <v>#NAME?</v>
      </c>
      <c r="N192" s="330" t="e">
        <f ca="1">_xll.RiskData('Risk Summary'!$H$36,$A192)</f>
        <v>#NAME?</v>
      </c>
      <c r="O192" s="330" t="e">
        <f ca="1">_xll.RiskData('Risk Summary'!$K$36,$A192)</f>
        <v>#NAME?</v>
      </c>
      <c r="P192" s="330" t="e">
        <f ca="1">_xll.RiskData('Risk Summary'!$N$36,$A192)</f>
        <v>#NAME?</v>
      </c>
      <c r="R192" s="330" t="e">
        <f ca="1">_xll.RiskData('TS CF'!$H$24,$A192)-F192</f>
        <v>#NAME?</v>
      </c>
      <c r="S192" s="330" t="e">
        <f ca="1">_xll.RiskData('TS CF'!$K$24,$A192)-G192</f>
        <v>#NAME?</v>
      </c>
      <c r="T192" s="330" t="e">
        <f ca="1">_xll.RiskData('TS CF'!$N$24,$A192)-H192</f>
        <v>#NAME?</v>
      </c>
      <c r="V192" s="327" t="e">
        <f t="shared" ca="1" si="6"/>
        <v>#NAME?</v>
      </c>
      <c r="W192" s="327" t="e">
        <f t="shared" ca="1" si="7"/>
        <v>#NAME?</v>
      </c>
      <c r="X192" s="327" t="e">
        <f t="shared" ca="1" si="8"/>
        <v>#NAME?</v>
      </c>
    </row>
    <row r="193" spans="1:24">
      <c r="A193" s="2">
        <v>186</v>
      </c>
      <c r="B193" s="617">
        <v>-160478</v>
      </c>
      <c r="C193" s="617">
        <v>-103593</v>
      </c>
      <c r="D193" s="617">
        <v>-114388</v>
      </c>
      <c r="F193" s="330" t="e">
        <f ca="1">_xll.RiskData('Risk Summary'!$H$32,$A193)</f>
        <v>#NAME?</v>
      </c>
      <c r="G193" s="330" t="e">
        <f ca="1">_xll.RiskData('Risk Summary'!$K$32,$A193)</f>
        <v>#NAME?</v>
      </c>
      <c r="H193" s="330" t="e">
        <f ca="1">_xll.RiskData('Risk Summary'!$N$32,$A193)</f>
        <v>#NAME?</v>
      </c>
      <c r="J193" s="330" t="e">
        <f ca="1">_xll.RiskData('Risk Summary'!$H$35,$A193)</f>
        <v>#NAME?</v>
      </c>
      <c r="K193" s="330" t="e">
        <f ca="1">_xll.RiskData('Risk Summary'!$K$35,$A193)</f>
        <v>#NAME?</v>
      </c>
      <c r="L193" s="330" t="e">
        <f ca="1">_xll.RiskData('Risk Summary'!$N$35,$A193)</f>
        <v>#NAME?</v>
      </c>
      <c r="N193" s="330" t="e">
        <f ca="1">_xll.RiskData('Risk Summary'!$H$36,$A193)</f>
        <v>#NAME?</v>
      </c>
      <c r="O193" s="330" t="e">
        <f ca="1">_xll.RiskData('Risk Summary'!$K$36,$A193)</f>
        <v>#NAME?</v>
      </c>
      <c r="P193" s="330" t="e">
        <f ca="1">_xll.RiskData('Risk Summary'!$N$36,$A193)</f>
        <v>#NAME?</v>
      </c>
      <c r="R193" s="330" t="e">
        <f ca="1">_xll.RiskData('TS CF'!$H$24,$A193)-F193</f>
        <v>#NAME?</v>
      </c>
      <c r="S193" s="330" t="e">
        <f ca="1">_xll.RiskData('TS CF'!$K$24,$A193)-G193</f>
        <v>#NAME?</v>
      </c>
      <c r="T193" s="330" t="e">
        <f ca="1">_xll.RiskData('TS CF'!$N$24,$A193)-H193</f>
        <v>#NAME?</v>
      </c>
      <c r="V193" s="327" t="e">
        <f t="shared" ca="1" si="6"/>
        <v>#NAME?</v>
      </c>
      <c r="W193" s="327" t="e">
        <f t="shared" ca="1" si="7"/>
        <v>#NAME?</v>
      </c>
      <c r="X193" s="327" t="e">
        <f t="shared" ca="1" si="8"/>
        <v>#NAME?</v>
      </c>
    </row>
    <row r="194" spans="1:24">
      <c r="A194" s="2">
        <v>187</v>
      </c>
      <c r="B194" s="617">
        <v>-160478</v>
      </c>
      <c r="C194" s="617">
        <v>-103593</v>
      </c>
      <c r="D194" s="617">
        <v>-114388</v>
      </c>
      <c r="F194" s="330" t="e">
        <f ca="1">_xll.RiskData('Risk Summary'!$H$32,$A194)</f>
        <v>#NAME?</v>
      </c>
      <c r="G194" s="330" t="e">
        <f ca="1">_xll.RiskData('Risk Summary'!$K$32,$A194)</f>
        <v>#NAME?</v>
      </c>
      <c r="H194" s="330" t="e">
        <f ca="1">_xll.RiskData('Risk Summary'!$N$32,$A194)</f>
        <v>#NAME?</v>
      </c>
      <c r="J194" s="330" t="e">
        <f ca="1">_xll.RiskData('Risk Summary'!$H$35,$A194)</f>
        <v>#NAME?</v>
      </c>
      <c r="K194" s="330" t="e">
        <f ca="1">_xll.RiskData('Risk Summary'!$K$35,$A194)</f>
        <v>#NAME?</v>
      </c>
      <c r="L194" s="330" t="e">
        <f ca="1">_xll.RiskData('Risk Summary'!$N$35,$A194)</f>
        <v>#NAME?</v>
      </c>
      <c r="N194" s="330" t="e">
        <f ca="1">_xll.RiskData('Risk Summary'!$H$36,$A194)</f>
        <v>#NAME?</v>
      </c>
      <c r="O194" s="330" t="e">
        <f ca="1">_xll.RiskData('Risk Summary'!$K$36,$A194)</f>
        <v>#NAME?</v>
      </c>
      <c r="P194" s="330" t="e">
        <f ca="1">_xll.RiskData('Risk Summary'!$N$36,$A194)</f>
        <v>#NAME?</v>
      </c>
      <c r="R194" s="330" t="e">
        <f ca="1">_xll.RiskData('TS CF'!$H$24,$A194)-F194</f>
        <v>#NAME?</v>
      </c>
      <c r="S194" s="330" t="e">
        <f ca="1">_xll.RiskData('TS CF'!$K$24,$A194)-G194</f>
        <v>#NAME?</v>
      </c>
      <c r="T194" s="330" t="e">
        <f ca="1">_xll.RiskData('TS CF'!$N$24,$A194)-H194</f>
        <v>#NAME?</v>
      </c>
      <c r="V194" s="327" t="e">
        <f t="shared" ca="1" si="6"/>
        <v>#NAME?</v>
      </c>
      <c r="W194" s="327" t="e">
        <f t="shared" ca="1" si="7"/>
        <v>#NAME?</v>
      </c>
      <c r="X194" s="327" t="e">
        <f t="shared" ca="1" si="8"/>
        <v>#NAME?</v>
      </c>
    </row>
    <row r="195" spans="1:24">
      <c r="A195" s="2">
        <v>188</v>
      </c>
      <c r="B195" s="617">
        <v>-160478</v>
      </c>
      <c r="C195" s="617">
        <v>-103593</v>
      </c>
      <c r="D195" s="617">
        <v>-114388</v>
      </c>
      <c r="F195" s="330" t="e">
        <f ca="1">_xll.RiskData('Risk Summary'!$H$32,$A195)</f>
        <v>#NAME?</v>
      </c>
      <c r="G195" s="330" t="e">
        <f ca="1">_xll.RiskData('Risk Summary'!$K$32,$A195)</f>
        <v>#NAME?</v>
      </c>
      <c r="H195" s="330" t="e">
        <f ca="1">_xll.RiskData('Risk Summary'!$N$32,$A195)</f>
        <v>#NAME?</v>
      </c>
      <c r="J195" s="330" t="e">
        <f ca="1">_xll.RiskData('Risk Summary'!$H$35,$A195)</f>
        <v>#NAME?</v>
      </c>
      <c r="K195" s="330" t="e">
        <f ca="1">_xll.RiskData('Risk Summary'!$K$35,$A195)</f>
        <v>#NAME?</v>
      </c>
      <c r="L195" s="330" t="e">
        <f ca="1">_xll.RiskData('Risk Summary'!$N$35,$A195)</f>
        <v>#NAME?</v>
      </c>
      <c r="N195" s="330" t="e">
        <f ca="1">_xll.RiskData('Risk Summary'!$H$36,$A195)</f>
        <v>#NAME?</v>
      </c>
      <c r="O195" s="330" t="e">
        <f ca="1">_xll.RiskData('Risk Summary'!$K$36,$A195)</f>
        <v>#NAME?</v>
      </c>
      <c r="P195" s="330" t="e">
        <f ca="1">_xll.RiskData('Risk Summary'!$N$36,$A195)</f>
        <v>#NAME?</v>
      </c>
      <c r="R195" s="330" t="e">
        <f ca="1">_xll.RiskData('TS CF'!$H$24,$A195)-F195</f>
        <v>#NAME?</v>
      </c>
      <c r="S195" s="330" t="e">
        <f ca="1">_xll.RiskData('TS CF'!$K$24,$A195)-G195</f>
        <v>#NAME?</v>
      </c>
      <c r="T195" s="330" t="e">
        <f ca="1">_xll.RiskData('TS CF'!$N$24,$A195)-H195</f>
        <v>#NAME?</v>
      </c>
      <c r="V195" s="327" t="e">
        <f t="shared" ca="1" si="6"/>
        <v>#NAME?</v>
      </c>
      <c r="W195" s="327" t="e">
        <f t="shared" ca="1" si="7"/>
        <v>#NAME?</v>
      </c>
      <c r="X195" s="327" t="e">
        <f t="shared" ca="1" si="8"/>
        <v>#NAME?</v>
      </c>
    </row>
    <row r="196" spans="1:24">
      <c r="A196" s="2">
        <v>189</v>
      </c>
      <c r="B196" s="617">
        <v>-160478</v>
      </c>
      <c r="C196" s="617">
        <v>-103593</v>
      </c>
      <c r="D196" s="617">
        <v>-114388</v>
      </c>
      <c r="F196" s="330" t="e">
        <f ca="1">_xll.RiskData('Risk Summary'!$H$32,$A196)</f>
        <v>#NAME?</v>
      </c>
      <c r="G196" s="330" t="e">
        <f ca="1">_xll.RiskData('Risk Summary'!$K$32,$A196)</f>
        <v>#NAME?</v>
      </c>
      <c r="H196" s="330" t="e">
        <f ca="1">_xll.RiskData('Risk Summary'!$N$32,$A196)</f>
        <v>#NAME?</v>
      </c>
      <c r="J196" s="330" t="e">
        <f ca="1">_xll.RiskData('Risk Summary'!$H$35,$A196)</f>
        <v>#NAME?</v>
      </c>
      <c r="K196" s="330" t="e">
        <f ca="1">_xll.RiskData('Risk Summary'!$K$35,$A196)</f>
        <v>#NAME?</v>
      </c>
      <c r="L196" s="330" t="e">
        <f ca="1">_xll.RiskData('Risk Summary'!$N$35,$A196)</f>
        <v>#NAME?</v>
      </c>
      <c r="N196" s="330" t="e">
        <f ca="1">_xll.RiskData('Risk Summary'!$H$36,$A196)</f>
        <v>#NAME?</v>
      </c>
      <c r="O196" s="330" t="e">
        <f ca="1">_xll.RiskData('Risk Summary'!$K$36,$A196)</f>
        <v>#NAME?</v>
      </c>
      <c r="P196" s="330" t="e">
        <f ca="1">_xll.RiskData('Risk Summary'!$N$36,$A196)</f>
        <v>#NAME?</v>
      </c>
      <c r="R196" s="330" t="e">
        <f ca="1">_xll.RiskData('TS CF'!$H$24,$A196)-F196</f>
        <v>#NAME?</v>
      </c>
      <c r="S196" s="330" t="e">
        <f ca="1">_xll.RiskData('TS CF'!$K$24,$A196)-G196</f>
        <v>#NAME?</v>
      </c>
      <c r="T196" s="330" t="e">
        <f ca="1">_xll.RiskData('TS CF'!$N$24,$A196)-H196</f>
        <v>#NAME?</v>
      </c>
      <c r="V196" s="327" t="e">
        <f t="shared" ca="1" si="6"/>
        <v>#NAME?</v>
      </c>
      <c r="W196" s="327" t="e">
        <f t="shared" ca="1" si="7"/>
        <v>#NAME?</v>
      </c>
      <c r="X196" s="327" t="e">
        <f t="shared" ca="1" si="8"/>
        <v>#NAME?</v>
      </c>
    </row>
    <row r="197" spans="1:24">
      <c r="A197" s="2">
        <v>190</v>
      </c>
      <c r="B197" s="617">
        <v>-160478</v>
      </c>
      <c r="C197" s="617">
        <v>-103593</v>
      </c>
      <c r="D197" s="617">
        <v>-114388</v>
      </c>
      <c r="F197" s="330" t="e">
        <f ca="1">_xll.RiskData('Risk Summary'!$H$32,$A197)</f>
        <v>#NAME?</v>
      </c>
      <c r="G197" s="330" t="e">
        <f ca="1">_xll.RiskData('Risk Summary'!$K$32,$A197)</f>
        <v>#NAME?</v>
      </c>
      <c r="H197" s="330" t="e">
        <f ca="1">_xll.RiskData('Risk Summary'!$N$32,$A197)</f>
        <v>#NAME?</v>
      </c>
      <c r="J197" s="330" t="e">
        <f ca="1">_xll.RiskData('Risk Summary'!$H$35,$A197)</f>
        <v>#NAME?</v>
      </c>
      <c r="K197" s="330" t="e">
        <f ca="1">_xll.RiskData('Risk Summary'!$K$35,$A197)</f>
        <v>#NAME?</v>
      </c>
      <c r="L197" s="330" t="e">
        <f ca="1">_xll.RiskData('Risk Summary'!$N$35,$A197)</f>
        <v>#NAME?</v>
      </c>
      <c r="N197" s="330" t="e">
        <f ca="1">_xll.RiskData('Risk Summary'!$H$36,$A197)</f>
        <v>#NAME?</v>
      </c>
      <c r="O197" s="330" t="e">
        <f ca="1">_xll.RiskData('Risk Summary'!$K$36,$A197)</f>
        <v>#NAME?</v>
      </c>
      <c r="P197" s="330" t="e">
        <f ca="1">_xll.RiskData('Risk Summary'!$N$36,$A197)</f>
        <v>#NAME?</v>
      </c>
      <c r="R197" s="330" t="e">
        <f ca="1">_xll.RiskData('TS CF'!$H$24,$A197)-F197</f>
        <v>#NAME?</v>
      </c>
      <c r="S197" s="330" t="e">
        <f ca="1">_xll.RiskData('TS CF'!$K$24,$A197)-G197</f>
        <v>#NAME?</v>
      </c>
      <c r="T197" s="330" t="e">
        <f ca="1">_xll.RiskData('TS CF'!$N$24,$A197)-H197</f>
        <v>#NAME?</v>
      </c>
      <c r="V197" s="327" t="e">
        <f t="shared" ca="1" si="6"/>
        <v>#NAME?</v>
      </c>
      <c r="W197" s="327" t="e">
        <f t="shared" ca="1" si="7"/>
        <v>#NAME?</v>
      </c>
      <c r="X197" s="327" t="e">
        <f t="shared" ca="1" si="8"/>
        <v>#NAME?</v>
      </c>
    </row>
    <row r="198" spans="1:24">
      <c r="A198" s="2">
        <v>191</v>
      </c>
      <c r="B198" s="617">
        <v>-160478</v>
      </c>
      <c r="C198" s="617">
        <v>-103593</v>
      </c>
      <c r="D198" s="617">
        <v>-114388</v>
      </c>
      <c r="F198" s="330" t="e">
        <f ca="1">_xll.RiskData('Risk Summary'!$H$32,$A198)</f>
        <v>#NAME?</v>
      </c>
      <c r="G198" s="330" t="e">
        <f ca="1">_xll.RiskData('Risk Summary'!$K$32,$A198)</f>
        <v>#NAME?</v>
      </c>
      <c r="H198" s="330" t="e">
        <f ca="1">_xll.RiskData('Risk Summary'!$N$32,$A198)</f>
        <v>#NAME?</v>
      </c>
      <c r="J198" s="330" t="e">
        <f ca="1">_xll.RiskData('Risk Summary'!$H$35,$A198)</f>
        <v>#NAME?</v>
      </c>
      <c r="K198" s="330" t="e">
        <f ca="1">_xll.RiskData('Risk Summary'!$K$35,$A198)</f>
        <v>#NAME?</v>
      </c>
      <c r="L198" s="330" t="e">
        <f ca="1">_xll.RiskData('Risk Summary'!$N$35,$A198)</f>
        <v>#NAME?</v>
      </c>
      <c r="N198" s="330" t="e">
        <f ca="1">_xll.RiskData('Risk Summary'!$H$36,$A198)</f>
        <v>#NAME?</v>
      </c>
      <c r="O198" s="330" t="e">
        <f ca="1">_xll.RiskData('Risk Summary'!$K$36,$A198)</f>
        <v>#NAME?</v>
      </c>
      <c r="P198" s="330" t="e">
        <f ca="1">_xll.RiskData('Risk Summary'!$N$36,$A198)</f>
        <v>#NAME?</v>
      </c>
      <c r="R198" s="330" t="e">
        <f ca="1">_xll.RiskData('TS CF'!$H$24,$A198)-F198</f>
        <v>#NAME?</v>
      </c>
      <c r="S198" s="330" t="e">
        <f ca="1">_xll.RiskData('TS CF'!$K$24,$A198)-G198</f>
        <v>#NAME?</v>
      </c>
      <c r="T198" s="330" t="e">
        <f ca="1">_xll.RiskData('TS CF'!$N$24,$A198)-H198</f>
        <v>#NAME?</v>
      </c>
      <c r="V198" s="327" t="e">
        <f t="shared" ca="1" si="6"/>
        <v>#NAME?</v>
      </c>
      <c r="W198" s="327" t="e">
        <f t="shared" ca="1" si="7"/>
        <v>#NAME?</v>
      </c>
      <c r="X198" s="327" t="e">
        <f t="shared" ca="1" si="8"/>
        <v>#NAME?</v>
      </c>
    </row>
    <row r="199" spans="1:24">
      <c r="A199" s="2">
        <v>192</v>
      </c>
      <c r="B199" s="617">
        <v>-160478</v>
      </c>
      <c r="C199" s="617">
        <v>-103593</v>
      </c>
      <c r="D199" s="617">
        <v>-114388</v>
      </c>
      <c r="F199" s="330" t="e">
        <f ca="1">_xll.RiskData('Risk Summary'!$H$32,$A199)</f>
        <v>#NAME?</v>
      </c>
      <c r="G199" s="330" t="e">
        <f ca="1">_xll.RiskData('Risk Summary'!$K$32,$A199)</f>
        <v>#NAME?</v>
      </c>
      <c r="H199" s="330" t="e">
        <f ca="1">_xll.RiskData('Risk Summary'!$N$32,$A199)</f>
        <v>#NAME?</v>
      </c>
      <c r="J199" s="330" t="e">
        <f ca="1">_xll.RiskData('Risk Summary'!$H$35,$A199)</f>
        <v>#NAME?</v>
      </c>
      <c r="K199" s="330" t="e">
        <f ca="1">_xll.RiskData('Risk Summary'!$K$35,$A199)</f>
        <v>#NAME?</v>
      </c>
      <c r="L199" s="330" t="e">
        <f ca="1">_xll.RiskData('Risk Summary'!$N$35,$A199)</f>
        <v>#NAME?</v>
      </c>
      <c r="N199" s="330" t="e">
        <f ca="1">_xll.RiskData('Risk Summary'!$H$36,$A199)</f>
        <v>#NAME?</v>
      </c>
      <c r="O199" s="330" t="e">
        <f ca="1">_xll.RiskData('Risk Summary'!$K$36,$A199)</f>
        <v>#NAME?</v>
      </c>
      <c r="P199" s="330" t="e">
        <f ca="1">_xll.RiskData('Risk Summary'!$N$36,$A199)</f>
        <v>#NAME?</v>
      </c>
      <c r="R199" s="330" t="e">
        <f ca="1">_xll.RiskData('TS CF'!$H$24,$A199)-F199</f>
        <v>#NAME?</v>
      </c>
      <c r="S199" s="330" t="e">
        <f ca="1">_xll.RiskData('TS CF'!$K$24,$A199)-G199</f>
        <v>#NAME?</v>
      </c>
      <c r="T199" s="330" t="e">
        <f ca="1">_xll.RiskData('TS CF'!$N$24,$A199)-H199</f>
        <v>#NAME?</v>
      </c>
      <c r="V199" s="327" t="e">
        <f t="shared" ca="1" si="6"/>
        <v>#NAME?</v>
      </c>
      <c r="W199" s="327" t="e">
        <f t="shared" ca="1" si="7"/>
        <v>#NAME?</v>
      </c>
      <c r="X199" s="327" t="e">
        <f t="shared" ca="1" si="8"/>
        <v>#NAME?</v>
      </c>
    </row>
    <row r="200" spans="1:24">
      <c r="A200" s="2">
        <v>193</v>
      </c>
      <c r="B200" s="617">
        <v>-160478</v>
      </c>
      <c r="C200" s="617">
        <v>-103593</v>
      </c>
      <c r="D200" s="617">
        <v>-114388</v>
      </c>
      <c r="F200" s="330" t="e">
        <f ca="1">_xll.RiskData('Risk Summary'!$H$32,$A200)</f>
        <v>#NAME?</v>
      </c>
      <c r="G200" s="330" t="e">
        <f ca="1">_xll.RiskData('Risk Summary'!$K$32,$A200)</f>
        <v>#NAME?</v>
      </c>
      <c r="H200" s="330" t="e">
        <f ca="1">_xll.RiskData('Risk Summary'!$N$32,$A200)</f>
        <v>#NAME?</v>
      </c>
      <c r="J200" s="330" t="e">
        <f ca="1">_xll.RiskData('Risk Summary'!$H$35,$A200)</f>
        <v>#NAME?</v>
      </c>
      <c r="K200" s="330" t="e">
        <f ca="1">_xll.RiskData('Risk Summary'!$K$35,$A200)</f>
        <v>#NAME?</v>
      </c>
      <c r="L200" s="330" t="e">
        <f ca="1">_xll.RiskData('Risk Summary'!$N$35,$A200)</f>
        <v>#NAME?</v>
      </c>
      <c r="N200" s="330" t="e">
        <f ca="1">_xll.RiskData('Risk Summary'!$H$36,$A200)</f>
        <v>#NAME?</v>
      </c>
      <c r="O200" s="330" t="e">
        <f ca="1">_xll.RiskData('Risk Summary'!$K$36,$A200)</f>
        <v>#NAME?</v>
      </c>
      <c r="P200" s="330" t="e">
        <f ca="1">_xll.RiskData('Risk Summary'!$N$36,$A200)</f>
        <v>#NAME?</v>
      </c>
      <c r="R200" s="330" t="e">
        <f ca="1">_xll.RiskData('TS CF'!$H$24,$A200)-F200</f>
        <v>#NAME?</v>
      </c>
      <c r="S200" s="330" t="e">
        <f ca="1">_xll.RiskData('TS CF'!$K$24,$A200)-G200</f>
        <v>#NAME?</v>
      </c>
      <c r="T200" s="330" t="e">
        <f ca="1">_xll.RiskData('TS CF'!$N$24,$A200)-H200</f>
        <v>#NAME?</v>
      </c>
      <c r="V200" s="327" t="e">
        <f t="shared" ca="1" si="6"/>
        <v>#NAME?</v>
      </c>
      <c r="W200" s="327" t="e">
        <f t="shared" ca="1" si="7"/>
        <v>#NAME?</v>
      </c>
      <c r="X200" s="327" t="e">
        <f t="shared" ca="1" si="8"/>
        <v>#NAME?</v>
      </c>
    </row>
    <row r="201" spans="1:24">
      <c r="A201" s="2">
        <v>194</v>
      </c>
      <c r="B201" s="617">
        <v>-160478</v>
      </c>
      <c r="C201" s="617">
        <v>-103593</v>
      </c>
      <c r="D201" s="617">
        <v>-114388</v>
      </c>
      <c r="F201" s="330" t="e">
        <f ca="1">_xll.RiskData('Risk Summary'!$H$32,$A201)</f>
        <v>#NAME?</v>
      </c>
      <c r="G201" s="330" t="e">
        <f ca="1">_xll.RiskData('Risk Summary'!$K$32,$A201)</f>
        <v>#NAME?</v>
      </c>
      <c r="H201" s="330" t="e">
        <f ca="1">_xll.RiskData('Risk Summary'!$N$32,$A201)</f>
        <v>#NAME?</v>
      </c>
      <c r="J201" s="330" t="e">
        <f ca="1">_xll.RiskData('Risk Summary'!$H$35,$A201)</f>
        <v>#NAME?</v>
      </c>
      <c r="K201" s="330" t="e">
        <f ca="1">_xll.RiskData('Risk Summary'!$K$35,$A201)</f>
        <v>#NAME?</v>
      </c>
      <c r="L201" s="330" t="e">
        <f ca="1">_xll.RiskData('Risk Summary'!$N$35,$A201)</f>
        <v>#NAME?</v>
      </c>
      <c r="N201" s="330" t="e">
        <f ca="1">_xll.RiskData('Risk Summary'!$H$36,$A201)</f>
        <v>#NAME?</v>
      </c>
      <c r="O201" s="330" t="e">
        <f ca="1">_xll.RiskData('Risk Summary'!$K$36,$A201)</f>
        <v>#NAME?</v>
      </c>
      <c r="P201" s="330" t="e">
        <f ca="1">_xll.RiskData('Risk Summary'!$N$36,$A201)</f>
        <v>#NAME?</v>
      </c>
      <c r="R201" s="330" t="e">
        <f ca="1">_xll.RiskData('TS CF'!$H$24,$A201)-F201</f>
        <v>#NAME?</v>
      </c>
      <c r="S201" s="330" t="e">
        <f ca="1">_xll.RiskData('TS CF'!$K$24,$A201)-G201</f>
        <v>#NAME?</v>
      </c>
      <c r="T201" s="330" t="e">
        <f ca="1">_xll.RiskData('TS CF'!$N$24,$A201)-H201</f>
        <v>#NAME?</v>
      </c>
      <c r="V201" s="327" t="e">
        <f t="shared" ca="1" si="6"/>
        <v>#NAME?</v>
      </c>
      <c r="W201" s="327" t="e">
        <f t="shared" ca="1" si="7"/>
        <v>#NAME?</v>
      </c>
      <c r="X201" s="327" t="e">
        <f t="shared" ca="1" si="8"/>
        <v>#NAME?</v>
      </c>
    </row>
    <row r="202" spans="1:24">
      <c r="A202" s="2">
        <v>195</v>
      </c>
      <c r="B202" s="617">
        <v>-160478</v>
      </c>
      <c r="C202" s="617">
        <v>-103593</v>
      </c>
      <c r="D202" s="617">
        <v>-114388</v>
      </c>
      <c r="F202" s="330" t="e">
        <f ca="1">_xll.RiskData('Risk Summary'!$H$32,$A202)</f>
        <v>#NAME?</v>
      </c>
      <c r="G202" s="330" t="e">
        <f ca="1">_xll.RiskData('Risk Summary'!$K$32,$A202)</f>
        <v>#NAME?</v>
      </c>
      <c r="H202" s="330" t="e">
        <f ca="1">_xll.RiskData('Risk Summary'!$N$32,$A202)</f>
        <v>#NAME?</v>
      </c>
      <c r="J202" s="330" t="e">
        <f ca="1">_xll.RiskData('Risk Summary'!$H$35,$A202)</f>
        <v>#NAME?</v>
      </c>
      <c r="K202" s="330" t="e">
        <f ca="1">_xll.RiskData('Risk Summary'!$K$35,$A202)</f>
        <v>#NAME?</v>
      </c>
      <c r="L202" s="330" t="e">
        <f ca="1">_xll.RiskData('Risk Summary'!$N$35,$A202)</f>
        <v>#NAME?</v>
      </c>
      <c r="N202" s="330" t="e">
        <f ca="1">_xll.RiskData('Risk Summary'!$H$36,$A202)</f>
        <v>#NAME?</v>
      </c>
      <c r="O202" s="330" t="e">
        <f ca="1">_xll.RiskData('Risk Summary'!$K$36,$A202)</f>
        <v>#NAME?</v>
      </c>
      <c r="P202" s="330" t="e">
        <f ca="1">_xll.RiskData('Risk Summary'!$N$36,$A202)</f>
        <v>#NAME?</v>
      </c>
      <c r="R202" s="330" t="e">
        <f ca="1">_xll.RiskData('TS CF'!$H$24,$A202)-F202</f>
        <v>#NAME?</v>
      </c>
      <c r="S202" s="330" t="e">
        <f ca="1">_xll.RiskData('TS CF'!$K$24,$A202)-G202</f>
        <v>#NAME?</v>
      </c>
      <c r="T202" s="330" t="e">
        <f ca="1">_xll.RiskData('TS CF'!$N$24,$A202)-H202</f>
        <v>#NAME?</v>
      </c>
      <c r="V202" s="327" t="e">
        <f t="shared" ref="V202:V265" ca="1" si="9">V201</f>
        <v>#NAME?</v>
      </c>
      <c r="W202" s="327" t="e">
        <f t="shared" ref="W202:W265" ca="1" si="10">W201</f>
        <v>#NAME?</v>
      </c>
      <c r="X202" s="327" t="e">
        <f t="shared" ref="X202:X265" ca="1" si="11">X201</f>
        <v>#NAME?</v>
      </c>
    </row>
    <row r="203" spans="1:24">
      <c r="A203" s="2">
        <v>196</v>
      </c>
      <c r="B203" s="617">
        <v>-160478</v>
      </c>
      <c r="C203" s="617">
        <v>-103593</v>
      </c>
      <c r="D203" s="617">
        <v>-114388</v>
      </c>
      <c r="F203" s="330" t="e">
        <f ca="1">_xll.RiskData('Risk Summary'!$H$32,$A203)</f>
        <v>#NAME?</v>
      </c>
      <c r="G203" s="330" t="e">
        <f ca="1">_xll.RiskData('Risk Summary'!$K$32,$A203)</f>
        <v>#NAME?</v>
      </c>
      <c r="H203" s="330" t="e">
        <f ca="1">_xll.RiskData('Risk Summary'!$N$32,$A203)</f>
        <v>#NAME?</v>
      </c>
      <c r="J203" s="330" t="e">
        <f ca="1">_xll.RiskData('Risk Summary'!$H$35,$A203)</f>
        <v>#NAME?</v>
      </c>
      <c r="K203" s="330" t="e">
        <f ca="1">_xll.RiskData('Risk Summary'!$K$35,$A203)</f>
        <v>#NAME?</v>
      </c>
      <c r="L203" s="330" t="e">
        <f ca="1">_xll.RiskData('Risk Summary'!$N$35,$A203)</f>
        <v>#NAME?</v>
      </c>
      <c r="N203" s="330" t="e">
        <f ca="1">_xll.RiskData('Risk Summary'!$H$36,$A203)</f>
        <v>#NAME?</v>
      </c>
      <c r="O203" s="330" t="e">
        <f ca="1">_xll.RiskData('Risk Summary'!$K$36,$A203)</f>
        <v>#NAME?</v>
      </c>
      <c r="P203" s="330" t="e">
        <f ca="1">_xll.RiskData('Risk Summary'!$N$36,$A203)</f>
        <v>#NAME?</v>
      </c>
      <c r="R203" s="330" t="e">
        <f ca="1">_xll.RiskData('TS CF'!$H$24,$A203)-F203</f>
        <v>#NAME?</v>
      </c>
      <c r="S203" s="330" t="e">
        <f ca="1">_xll.RiskData('TS CF'!$K$24,$A203)-G203</f>
        <v>#NAME?</v>
      </c>
      <c r="T203" s="330" t="e">
        <f ca="1">_xll.RiskData('TS CF'!$N$24,$A203)-H203</f>
        <v>#NAME?</v>
      </c>
      <c r="V203" s="327" t="e">
        <f t="shared" ca="1" si="9"/>
        <v>#NAME?</v>
      </c>
      <c r="W203" s="327" t="e">
        <f t="shared" ca="1" si="10"/>
        <v>#NAME?</v>
      </c>
      <c r="X203" s="327" t="e">
        <f t="shared" ca="1" si="11"/>
        <v>#NAME?</v>
      </c>
    </row>
    <row r="204" spans="1:24">
      <c r="A204" s="2">
        <v>197</v>
      </c>
      <c r="B204" s="617">
        <v>-160478</v>
      </c>
      <c r="C204" s="617">
        <v>-103593</v>
      </c>
      <c r="D204" s="617">
        <v>-114388</v>
      </c>
      <c r="F204" s="330" t="e">
        <f ca="1">_xll.RiskData('Risk Summary'!$H$32,$A204)</f>
        <v>#NAME?</v>
      </c>
      <c r="G204" s="330" t="e">
        <f ca="1">_xll.RiskData('Risk Summary'!$K$32,$A204)</f>
        <v>#NAME?</v>
      </c>
      <c r="H204" s="330" t="e">
        <f ca="1">_xll.RiskData('Risk Summary'!$N$32,$A204)</f>
        <v>#NAME?</v>
      </c>
      <c r="J204" s="330" t="e">
        <f ca="1">_xll.RiskData('Risk Summary'!$H$35,$A204)</f>
        <v>#NAME?</v>
      </c>
      <c r="K204" s="330" t="e">
        <f ca="1">_xll.RiskData('Risk Summary'!$K$35,$A204)</f>
        <v>#NAME?</v>
      </c>
      <c r="L204" s="330" t="e">
        <f ca="1">_xll.RiskData('Risk Summary'!$N$35,$A204)</f>
        <v>#NAME?</v>
      </c>
      <c r="N204" s="330" t="e">
        <f ca="1">_xll.RiskData('Risk Summary'!$H$36,$A204)</f>
        <v>#NAME?</v>
      </c>
      <c r="O204" s="330" t="e">
        <f ca="1">_xll.RiskData('Risk Summary'!$K$36,$A204)</f>
        <v>#NAME?</v>
      </c>
      <c r="P204" s="330" t="e">
        <f ca="1">_xll.RiskData('Risk Summary'!$N$36,$A204)</f>
        <v>#NAME?</v>
      </c>
      <c r="R204" s="330" t="e">
        <f ca="1">_xll.RiskData('TS CF'!$H$24,$A204)-F204</f>
        <v>#NAME?</v>
      </c>
      <c r="S204" s="330" t="e">
        <f ca="1">_xll.RiskData('TS CF'!$K$24,$A204)-G204</f>
        <v>#NAME?</v>
      </c>
      <c r="T204" s="330" t="e">
        <f ca="1">_xll.RiskData('TS CF'!$N$24,$A204)-H204</f>
        <v>#NAME?</v>
      </c>
      <c r="V204" s="327" t="e">
        <f t="shared" ca="1" si="9"/>
        <v>#NAME?</v>
      </c>
      <c r="W204" s="327" t="e">
        <f t="shared" ca="1" si="10"/>
        <v>#NAME?</v>
      </c>
      <c r="X204" s="327" t="e">
        <f t="shared" ca="1" si="11"/>
        <v>#NAME?</v>
      </c>
    </row>
    <row r="205" spans="1:24">
      <c r="A205" s="2">
        <v>198</v>
      </c>
      <c r="B205" s="617">
        <v>-160478</v>
      </c>
      <c r="C205" s="617">
        <v>-103593</v>
      </c>
      <c r="D205" s="617">
        <v>-114388</v>
      </c>
      <c r="F205" s="330" t="e">
        <f ca="1">_xll.RiskData('Risk Summary'!$H$32,$A205)</f>
        <v>#NAME?</v>
      </c>
      <c r="G205" s="330" t="e">
        <f ca="1">_xll.RiskData('Risk Summary'!$K$32,$A205)</f>
        <v>#NAME?</v>
      </c>
      <c r="H205" s="330" t="e">
        <f ca="1">_xll.RiskData('Risk Summary'!$N$32,$A205)</f>
        <v>#NAME?</v>
      </c>
      <c r="J205" s="330" t="e">
        <f ca="1">_xll.RiskData('Risk Summary'!$H$35,$A205)</f>
        <v>#NAME?</v>
      </c>
      <c r="K205" s="330" t="e">
        <f ca="1">_xll.RiskData('Risk Summary'!$K$35,$A205)</f>
        <v>#NAME?</v>
      </c>
      <c r="L205" s="330" t="e">
        <f ca="1">_xll.RiskData('Risk Summary'!$N$35,$A205)</f>
        <v>#NAME?</v>
      </c>
      <c r="N205" s="330" t="e">
        <f ca="1">_xll.RiskData('Risk Summary'!$H$36,$A205)</f>
        <v>#NAME?</v>
      </c>
      <c r="O205" s="330" t="e">
        <f ca="1">_xll.RiskData('Risk Summary'!$K$36,$A205)</f>
        <v>#NAME?</v>
      </c>
      <c r="P205" s="330" t="e">
        <f ca="1">_xll.RiskData('Risk Summary'!$N$36,$A205)</f>
        <v>#NAME?</v>
      </c>
      <c r="R205" s="330" t="e">
        <f ca="1">_xll.RiskData('TS CF'!$H$24,$A205)-F205</f>
        <v>#NAME?</v>
      </c>
      <c r="S205" s="330" t="e">
        <f ca="1">_xll.RiskData('TS CF'!$K$24,$A205)-G205</f>
        <v>#NAME?</v>
      </c>
      <c r="T205" s="330" t="e">
        <f ca="1">_xll.RiskData('TS CF'!$N$24,$A205)-H205</f>
        <v>#NAME?</v>
      </c>
      <c r="V205" s="327" t="e">
        <f t="shared" ca="1" si="9"/>
        <v>#NAME?</v>
      </c>
      <c r="W205" s="327" t="e">
        <f t="shared" ca="1" si="10"/>
        <v>#NAME?</v>
      </c>
      <c r="X205" s="327" t="e">
        <f t="shared" ca="1" si="11"/>
        <v>#NAME?</v>
      </c>
    </row>
    <row r="206" spans="1:24">
      <c r="A206" s="2">
        <v>199</v>
      </c>
      <c r="B206" s="617">
        <v>-160478</v>
      </c>
      <c r="C206" s="617">
        <v>-103593</v>
      </c>
      <c r="D206" s="617">
        <v>-114388</v>
      </c>
      <c r="F206" s="330" t="e">
        <f ca="1">_xll.RiskData('Risk Summary'!$H$32,$A206)</f>
        <v>#NAME?</v>
      </c>
      <c r="G206" s="330" t="e">
        <f ca="1">_xll.RiskData('Risk Summary'!$K$32,$A206)</f>
        <v>#NAME?</v>
      </c>
      <c r="H206" s="330" t="e">
        <f ca="1">_xll.RiskData('Risk Summary'!$N$32,$A206)</f>
        <v>#NAME?</v>
      </c>
      <c r="J206" s="330" t="e">
        <f ca="1">_xll.RiskData('Risk Summary'!$H$35,$A206)</f>
        <v>#NAME?</v>
      </c>
      <c r="K206" s="330" t="e">
        <f ca="1">_xll.RiskData('Risk Summary'!$K$35,$A206)</f>
        <v>#NAME?</v>
      </c>
      <c r="L206" s="330" t="e">
        <f ca="1">_xll.RiskData('Risk Summary'!$N$35,$A206)</f>
        <v>#NAME?</v>
      </c>
      <c r="N206" s="330" t="e">
        <f ca="1">_xll.RiskData('Risk Summary'!$H$36,$A206)</f>
        <v>#NAME?</v>
      </c>
      <c r="O206" s="330" t="e">
        <f ca="1">_xll.RiskData('Risk Summary'!$K$36,$A206)</f>
        <v>#NAME?</v>
      </c>
      <c r="P206" s="330" t="e">
        <f ca="1">_xll.RiskData('Risk Summary'!$N$36,$A206)</f>
        <v>#NAME?</v>
      </c>
      <c r="R206" s="330" t="e">
        <f ca="1">_xll.RiskData('TS CF'!$H$24,$A206)-F206</f>
        <v>#NAME?</v>
      </c>
      <c r="S206" s="330" t="e">
        <f ca="1">_xll.RiskData('TS CF'!$K$24,$A206)-G206</f>
        <v>#NAME?</v>
      </c>
      <c r="T206" s="330" t="e">
        <f ca="1">_xll.RiskData('TS CF'!$N$24,$A206)-H206</f>
        <v>#NAME?</v>
      </c>
      <c r="V206" s="327" t="e">
        <f t="shared" ca="1" si="9"/>
        <v>#NAME?</v>
      </c>
      <c r="W206" s="327" t="e">
        <f t="shared" ca="1" si="10"/>
        <v>#NAME?</v>
      </c>
      <c r="X206" s="327" t="e">
        <f t="shared" ca="1" si="11"/>
        <v>#NAME?</v>
      </c>
    </row>
    <row r="207" spans="1:24">
      <c r="A207" s="2">
        <v>200</v>
      </c>
      <c r="B207" s="617">
        <v>-160478</v>
      </c>
      <c r="C207" s="617">
        <v>-103593</v>
      </c>
      <c r="D207" s="617">
        <v>-114388</v>
      </c>
      <c r="F207" s="330" t="e">
        <f ca="1">_xll.RiskData('Risk Summary'!$H$32,$A207)</f>
        <v>#NAME?</v>
      </c>
      <c r="G207" s="330" t="e">
        <f ca="1">_xll.RiskData('Risk Summary'!$K$32,$A207)</f>
        <v>#NAME?</v>
      </c>
      <c r="H207" s="330" t="e">
        <f ca="1">_xll.RiskData('Risk Summary'!$N$32,$A207)</f>
        <v>#NAME?</v>
      </c>
      <c r="J207" s="330" t="e">
        <f ca="1">_xll.RiskData('Risk Summary'!$H$35,$A207)</f>
        <v>#NAME?</v>
      </c>
      <c r="K207" s="330" t="e">
        <f ca="1">_xll.RiskData('Risk Summary'!$K$35,$A207)</f>
        <v>#NAME?</v>
      </c>
      <c r="L207" s="330" t="e">
        <f ca="1">_xll.RiskData('Risk Summary'!$N$35,$A207)</f>
        <v>#NAME?</v>
      </c>
      <c r="N207" s="330" t="e">
        <f ca="1">_xll.RiskData('Risk Summary'!$H$36,$A207)</f>
        <v>#NAME?</v>
      </c>
      <c r="O207" s="330" t="e">
        <f ca="1">_xll.RiskData('Risk Summary'!$K$36,$A207)</f>
        <v>#NAME?</v>
      </c>
      <c r="P207" s="330" t="e">
        <f ca="1">_xll.RiskData('Risk Summary'!$N$36,$A207)</f>
        <v>#NAME?</v>
      </c>
      <c r="R207" s="330" t="e">
        <f ca="1">_xll.RiskData('TS CF'!$H$24,$A207)-F207</f>
        <v>#NAME?</v>
      </c>
      <c r="S207" s="330" t="e">
        <f ca="1">_xll.RiskData('TS CF'!$K$24,$A207)-G207</f>
        <v>#NAME?</v>
      </c>
      <c r="T207" s="330" t="e">
        <f ca="1">_xll.RiskData('TS CF'!$N$24,$A207)-H207</f>
        <v>#NAME?</v>
      </c>
      <c r="V207" s="327" t="e">
        <f t="shared" ca="1" si="9"/>
        <v>#NAME?</v>
      </c>
      <c r="W207" s="327" t="e">
        <f t="shared" ca="1" si="10"/>
        <v>#NAME?</v>
      </c>
      <c r="X207" s="327" t="e">
        <f t="shared" ca="1" si="11"/>
        <v>#NAME?</v>
      </c>
    </row>
    <row r="208" spans="1:24">
      <c r="A208" s="2">
        <v>201</v>
      </c>
      <c r="B208" s="617">
        <v>-160478</v>
      </c>
      <c r="C208" s="617">
        <v>-103593</v>
      </c>
      <c r="D208" s="617">
        <v>-114388</v>
      </c>
      <c r="F208" s="330" t="e">
        <f ca="1">_xll.RiskData('Risk Summary'!$H$32,$A208)</f>
        <v>#NAME?</v>
      </c>
      <c r="G208" s="330" t="e">
        <f ca="1">_xll.RiskData('Risk Summary'!$K$32,$A208)</f>
        <v>#NAME?</v>
      </c>
      <c r="H208" s="330" t="e">
        <f ca="1">_xll.RiskData('Risk Summary'!$N$32,$A208)</f>
        <v>#NAME?</v>
      </c>
      <c r="J208" s="330" t="e">
        <f ca="1">_xll.RiskData('Risk Summary'!$H$35,$A208)</f>
        <v>#NAME?</v>
      </c>
      <c r="K208" s="330" t="e">
        <f ca="1">_xll.RiskData('Risk Summary'!$K$35,$A208)</f>
        <v>#NAME?</v>
      </c>
      <c r="L208" s="330" t="e">
        <f ca="1">_xll.RiskData('Risk Summary'!$N$35,$A208)</f>
        <v>#NAME?</v>
      </c>
      <c r="N208" s="330" t="e">
        <f ca="1">_xll.RiskData('Risk Summary'!$H$36,$A208)</f>
        <v>#NAME?</v>
      </c>
      <c r="O208" s="330" t="e">
        <f ca="1">_xll.RiskData('Risk Summary'!$K$36,$A208)</f>
        <v>#NAME?</v>
      </c>
      <c r="P208" s="330" t="e">
        <f ca="1">_xll.RiskData('Risk Summary'!$N$36,$A208)</f>
        <v>#NAME?</v>
      </c>
      <c r="R208" s="330" t="e">
        <f ca="1">_xll.RiskData('TS CF'!$H$24,$A208)-F208</f>
        <v>#NAME?</v>
      </c>
      <c r="S208" s="330" t="e">
        <f ca="1">_xll.RiskData('TS CF'!$K$24,$A208)-G208</f>
        <v>#NAME?</v>
      </c>
      <c r="T208" s="330" t="e">
        <f ca="1">_xll.RiskData('TS CF'!$N$24,$A208)-H208</f>
        <v>#NAME?</v>
      </c>
      <c r="V208" s="327" t="e">
        <f t="shared" ca="1" si="9"/>
        <v>#NAME?</v>
      </c>
      <c r="W208" s="327" t="e">
        <f t="shared" ca="1" si="10"/>
        <v>#NAME?</v>
      </c>
      <c r="X208" s="327" t="e">
        <f t="shared" ca="1" si="11"/>
        <v>#NAME?</v>
      </c>
    </row>
    <row r="209" spans="1:24">
      <c r="A209" s="2">
        <v>202</v>
      </c>
      <c r="B209" s="617">
        <v>-160478</v>
      </c>
      <c r="C209" s="617">
        <v>-103593</v>
      </c>
      <c r="D209" s="617">
        <v>-114388</v>
      </c>
      <c r="F209" s="330" t="e">
        <f ca="1">_xll.RiskData('Risk Summary'!$H$32,$A209)</f>
        <v>#NAME?</v>
      </c>
      <c r="G209" s="330" t="e">
        <f ca="1">_xll.RiskData('Risk Summary'!$K$32,$A209)</f>
        <v>#NAME?</v>
      </c>
      <c r="H209" s="330" t="e">
        <f ca="1">_xll.RiskData('Risk Summary'!$N$32,$A209)</f>
        <v>#NAME?</v>
      </c>
      <c r="J209" s="330" t="e">
        <f ca="1">_xll.RiskData('Risk Summary'!$H$35,$A209)</f>
        <v>#NAME?</v>
      </c>
      <c r="K209" s="330" t="e">
        <f ca="1">_xll.RiskData('Risk Summary'!$K$35,$A209)</f>
        <v>#NAME?</v>
      </c>
      <c r="L209" s="330" t="e">
        <f ca="1">_xll.RiskData('Risk Summary'!$N$35,$A209)</f>
        <v>#NAME?</v>
      </c>
      <c r="N209" s="330" t="e">
        <f ca="1">_xll.RiskData('Risk Summary'!$H$36,$A209)</f>
        <v>#NAME?</v>
      </c>
      <c r="O209" s="330" t="e">
        <f ca="1">_xll.RiskData('Risk Summary'!$K$36,$A209)</f>
        <v>#NAME?</v>
      </c>
      <c r="P209" s="330" t="e">
        <f ca="1">_xll.RiskData('Risk Summary'!$N$36,$A209)</f>
        <v>#NAME?</v>
      </c>
      <c r="R209" s="330" t="e">
        <f ca="1">_xll.RiskData('TS CF'!$H$24,$A209)-F209</f>
        <v>#NAME?</v>
      </c>
      <c r="S209" s="330" t="e">
        <f ca="1">_xll.RiskData('TS CF'!$K$24,$A209)-G209</f>
        <v>#NAME?</v>
      </c>
      <c r="T209" s="330" t="e">
        <f ca="1">_xll.RiskData('TS CF'!$N$24,$A209)-H209</f>
        <v>#NAME?</v>
      </c>
      <c r="V209" s="327" t="e">
        <f t="shared" ca="1" si="9"/>
        <v>#NAME?</v>
      </c>
      <c r="W209" s="327" t="e">
        <f t="shared" ca="1" si="10"/>
        <v>#NAME?</v>
      </c>
      <c r="X209" s="327" t="e">
        <f t="shared" ca="1" si="11"/>
        <v>#NAME?</v>
      </c>
    </row>
    <row r="210" spans="1:24">
      <c r="A210" s="2">
        <v>203</v>
      </c>
      <c r="B210" s="617">
        <v>-160478</v>
      </c>
      <c r="C210" s="617">
        <v>-103593</v>
      </c>
      <c r="D210" s="617">
        <v>-114388</v>
      </c>
      <c r="F210" s="330" t="e">
        <f ca="1">_xll.RiskData('Risk Summary'!$H$32,$A210)</f>
        <v>#NAME?</v>
      </c>
      <c r="G210" s="330" t="e">
        <f ca="1">_xll.RiskData('Risk Summary'!$K$32,$A210)</f>
        <v>#NAME?</v>
      </c>
      <c r="H210" s="330" t="e">
        <f ca="1">_xll.RiskData('Risk Summary'!$N$32,$A210)</f>
        <v>#NAME?</v>
      </c>
      <c r="J210" s="330" t="e">
        <f ca="1">_xll.RiskData('Risk Summary'!$H$35,$A210)</f>
        <v>#NAME?</v>
      </c>
      <c r="K210" s="330" t="e">
        <f ca="1">_xll.RiskData('Risk Summary'!$K$35,$A210)</f>
        <v>#NAME?</v>
      </c>
      <c r="L210" s="330" t="e">
        <f ca="1">_xll.RiskData('Risk Summary'!$N$35,$A210)</f>
        <v>#NAME?</v>
      </c>
      <c r="N210" s="330" t="e">
        <f ca="1">_xll.RiskData('Risk Summary'!$H$36,$A210)</f>
        <v>#NAME?</v>
      </c>
      <c r="O210" s="330" t="e">
        <f ca="1">_xll.RiskData('Risk Summary'!$K$36,$A210)</f>
        <v>#NAME?</v>
      </c>
      <c r="P210" s="330" t="e">
        <f ca="1">_xll.RiskData('Risk Summary'!$N$36,$A210)</f>
        <v>#NAME?</v>
      </c>
      <c r="R210" s="330" t="e">
        <f ca="1">_xll.RiskData('TS CF'!$H$24,$A210)-F210</f>
        <v>#NAME?</v>
      </c>
      <c r="S210" s="330" t="e">
        <f ca="1">_xll.RiskData('TS CF'!$K$24,$A210)-G210</f>
        <v>#NAME?</v>
      </c>
      <c r="T210" s="330" t="e">
        <f ca="1">_xll.RiskData('TS CF'!$N$24,$A210)-H210</f>
        <v>#NAME?</v>
      </c>
      <c r="V210" s="327" t="e">
        <f t="shared" ca="1" si="9"/>
        <v>#NAME?</v>
      </c>
      <c r="W210" s="327" t="e">
        <f t="shared" ca="1" si="10"/>
        <v>#NAME?</v>
      </c>
      <c r="X210" s="327" t="e">
        <f t="shared" ca="1" si="11"/>
        <v>#NAME?</v>
      </c>
    </row>
    <row r="211" spans="1:24">
      <c r="A211" s="2">
        <v>204</v>
      </c>
      <c r="B211" s="617">
        <v>-160478</v>
      </c>
      <c r="C211" s="617">
        <v>-103593</v>
      </c>
      <c r="D211" s="617">
        <v>-114388</v>
      </c>
      <c r="F211" s="330" t="e">
        <f ca="1">_xll.RiskData('Risk Summary'!$H$32,$A211)</f>
        <v>#NAME?</v>
      </c>
      <c r="G211" s="330" t="e">
        <f ca="1">_xll.RiskData('Risk Summary'!$K$32,$A211)</f>
        <v>#NAME?</v>
      </c>
      <c r="H211" s="330" t="e">
        <f ca="1">_xll.RiskData('Risk Summary'!$N$32,$A211)</f>
        <v>#NAME?</v>
      </c>
      <c r="J211" s="330" t="e">
        <f ca="1">_xll.RiskData('Risk Summary'!$H$35,$A211)</f>
        <v>#NAME?</v>
      </c>
      <c r="K211" s="330" t="e">
        <f ca="1">_xll.RiskData('Risk Summary'!$K$35,$A211)</f>
        <v>#NAME?</v>
      </c>
      <c r="L211" s="330" t="e">
        <f ca="1">_xll.RiskData('Risk Summary'!$N$35,$A211)</f>
        <v>#NAME?</v>
      </c>
      <c r="N211" s="330" t="e">
        <f ca="1">_xll.RiskData('Risk Summary'!$H$36,$A211)</f>
        <v>#NAME?</v>
      </c>
      <c r="O211" s="330" t="e">
        <f ca="1">_xll.RiskData('Risk Summary'!$K$36,$A211)</f>
        <v>#NAME?</v>
      </c>
      <c r="P211" s="330" t="e">
        <f ca="1">_xll.RiskData('Risk Summary'!$N$36,$A211)</f>
        <v>#NAME?</v>
      </c>
      <c r="R211" s="330" t="e">
        <f ca="1">_xll.RiskData('TS CF'!$H$24,$A211)-F211</f>
        <v>#NAME?</v>
      </c>
      <c r="S211" s="330" t="e">
        <f ca="1">_xll.RiskData('TS CF'!$K$24,$A211)-G211</f>
        <v>#NAME?</v>
      </c>
      <c r="T211" s="330" t="e">
        <f ca="1">_xll.RiskData('TS CF'!$N$24,$A211)-H211</f>
        <v>#NAME?</v>
      </c>
      <c r="V211" s="327" t="e">
        <f t="shared" ca="1" si="9"/>
        <v>#NAME?</v>
      </c>
      <c r="W211" s="327" t="e">
        <f t="shared" ca="1" si="10"/>
        <v>#NAME?</v>
      </c>
      <c r="X211" s="327" t="e">
        <f t="shared" ca="1" si="11"/>
        <v>#NAME?</v>
      </c>
    </row>
    <row r="212" spans="1:24">
      <c r="A212" s="2">
        <v>205</v>
      </c>
      <c r="B212" s="617">
        <v>-160478</v>
      </c>
      <c r="C212" s="617">
        <v>-103593</v>
      </c>
      <c r="D212" s="617">
        <v>-114388</v>
      </c>
      <c r="F212" s="330" t="e">
        <f ca="1">_xll.RiskData('Risk Summary'!$H$32,$A212)</f>
        <v>#NAME?</v>
      </c>
      <c r="G212" s="330" t="e">
        <f ca="1">_xll.RiskData('Risk Summary'!$K$32,$A212)</f>
        <v>#NAME?</v>
      </c>
      <c r="H212" s="330" t="e">
        <f ca="1">_xll.RiskData('Risk Summary'!$N$32,$A212)</f>
        <v>#NAME?</v>
      </c>
      <c r="J212" s="330" t="e">
        <f ca="1">_xll.RiskData('Risk Summary'!$H$35,$A212)</f>
        <v>#NAME?</v>
      </c>
      <c r="K212" s="330" t="e">
        <f ca="1">_xll.RiskData('Risk Summary'!$K$35,$A212)</f>
        <v>#NAME?</v>
      </c>
      <c r="L212" s="330" t="e">
        <f ca="1">_xll.RiskData('Risk Summary'!$N$35,$A212)</f>
        <v>#NAME?</v>
      </c>
      <c r="N212" s="330" t="e">
        <f ca="1">_xll.RiskData('Risk Summary'!$H$36,$A212)</f>
        <v>#NAME?</v>
      </c>
      <c r="O212" s="330" t="e">
        <f ca="1">_xll.RiskData('Risk Summary'!$K$36,$A212)</f>
        <v>#NAME?</v>
      </c>
      <c r="P212" s="330" t="e">
        <f ca="1">_xll.RiskData('Risk Summary'!$N$36,$A212)</f>
        <v>#NAME?</v>
      </c>
      <c r="R212" s="330" t="e">
        <f ca="1">_xll.RiskData('TS CF'!$H$24,$A212)-F212</f>
        <v>#NAME?</v>
      </c>
      <c r="S212" s="330" t="e">
        <f ca="1">_xll.RiskData('TS CF'!$K$24,$A212)-G212</f>
        <v>#NAME?</v>
      </c>
      <c r="T212" s="330" t="e">
        <f ca="1">_xll.RiskData('TS CF'!$N$24,$A212)-H212</f>
        <v>#NAME?</v>
      </c>
      <c r="V212" s="327" t="e">
        <f t="shared" ca="1" si="9"/>
        <v>#NAME?</v>
      </c>
      <c r="W212" s="327" t="e">
        <f t="shared" ca="1" si="10"/>
        <v>#NAME?</v>
      </c>
      <c r="X212" s="327" t="e">
        <f t="shared" ca="1" si="11"/>
        <v>#NAME?</v>
      </c>
    </row>
    <row r="213" spans="1:24">
      <c r="A213" s="2">
        <v>206</v>
      </c>
      <c r="B213" s="617">
        <v>-160478</v>
      </c>
      <c r="C213" s="617">
        <v>-103593</v>
      </c>
      <c r="D213" s="617">
        <v>-114388</v>
      </c>
      <c r="F213" s="330" t="e">
        <f ca="1">_xll.RiskData('Risk Summary'!$H$32,$A213)</f>
        <v>#NAME?</v>
      </c>
      <c r="G213" s="330" t="e">
        <f ca="1">_xll.RiskData('Risk Summary'!$K$32,$A213)</f>
        <v>#NAME?</v>
      </c>
      <c r="H213" s="330" t="e">
        <f ca="1">_xll.RiskData('Risk Summary'!$N$32,$A213)</f>
        <v>#NAME?</v>
      </c>
      <c r="J213" s="330" t="e">
        <f ca="1">_xll.RiskData('Risk Summary'!$H$35,$A213)</f>
        <v>#NAME?</v>
      </c>
      <c r="K213" s="330" t="e">
        <f ca="1">_xll.RiskData('Risk Summary'!$K$35,$A213)</f>
        <v>#NAME?</v>
      </c>
      <c r="L213" s="330" t="e">
        <f ca="1">_xll.RiskData('Risk Summary'!$N$35,$A213)</f>
        <v>#NAME?</v>
      </c>
      <c r="N213" s="330" t="e">
        <f ca="1">_xll.RiskData('Risk Summary'!$H$36,$A213)</f>
        <v>#NAME?</v>
      </c>
      <c r="O213" s="330" t="e">
        <f ca="1">_xll.RiskData('Risk Summary'!$K$36,$A213)</f>
        <v>#NAME?</v>
      </c>
      <c r="P213" s="330" t="e">
        <f ca="1">_xll.RiskData('Risk Summary'!$N$36,$A213)</f>
        <v>#NAME?</v>
      </c>
      <c r="R213" s="330" t="e">
        <f ca="1">_xll.RiskData('TS CF'!$H$24,$A213)-F213</f>
        <v>#NAME?</v>
      </c>
      <c r="S213" s="330" t="e">
        <f ca="1">_xll.RiskData('TS CF'!$K$24,$A213)-G213</f>
        <v>#NAME?</v>
      </c>
      <c r="T213" s="330" t="e">
        <f ca="1">_xll.RiskData('TS CF'!$N$24,$A213)-H213</f>
        <v>#NAME?</v>
      </c>
      <c r="V213" s="327" t="e">
        <f t="shared" ca="1" si="9"/>
        <v>#NAME?</v>
      </c>
      <c r="W213" s="327" t="e">
        <f t="shared" ca="1" si="10"/>
        <v>#NAME?</v>
      </c>
      <c r="X213" s="327" t="e">
        <f t="shared" ca="1" si="11"/>
        <v>#NAME?</v>
      </c>
    </row>
    <row r="214" spans="1:24">
      <c r="A214" s="2">
        <v>207</v>
      </c>
      <c r="B214" s="617">
        <v>-160478</v>
      </c>
      <c r="C214" s="617">
        <v>-103593</v>
      </c>
      <c r="D214" s="617">
        <v>-114388</v>
      </c>
      <c r="F214" s="330" t="e">
        <f ca="1">_xll.RiskData('Risk Summary'!$H$32,$A214)</f>
        <v>#NAME?</v>
      </c>
      <c r="G214" s="330" t="e">
        <f ca="1">_xll.RiskData('Risk Summary'!$K$32,$A214)</f>
        <v>#NAME?</v>
      </c>
      <c r="H214" s="330" t="e">
        <f ca="1">_xll.RiskData('Risk Summary'!$N$32,$A214)</f>
        <v>#NAME?</v>
      </c>
      <c r="J214" s="330" t="e">
        <f ca="1">_xll.RiskData('Risk Summary'!$H$35,$A214)</f>
        <v>#NAME?</v>
      </c>
      <c r="K214" s="330" t="e">
        <f ca="1">_xll.RiskData('Risk Summary'!$K$35,$A214)</f>
        <v>#NAME?</v>
      </c>
      <c r="L214" s="330" t="e">
        <f ca="1">_xll.RiskData('Risk Summary'!$N$35,$A214)</f>
        <v>#NAME?</v>
      </c>
      <c r="N214" s="330" t="e">
        <f ca="1">_xll.RiskData('Risk Summary'!$H$36,$A214)</f>
        <v>#NAME?</v>
      </c>
      <c r="O214" s="330" t="e">
        <f ca="1">_xll.RiskData('Risk Summary'!$K$36,$A214)</f>
        <v>#NAME?</v>
      </c>
      <c r="P214" s="330" t="e">
        <f ca="1">_xll.RiskData('Risk Summary'!$N$36,$A214)</f>
        <v>#NAME?</v>
      </c>
      <c r="R214" s="330" t="e">
        <f ca="1">_xll.RiskData('TS CF'!$H$24,$A214)-F214</f>
        <v>#NAME?</v>
      </c>
      <c r="S214" s="330" t="e">
        <f ca="1">_xll.RiskData('TS CF'!$K$24,$A214)-G214</f>
        <v>#NAME?</v>
      </c>
      <c r="T214" s="330" t="e">
        <f ca="1">_xll.RiskData('TS CF'!$N$24,$A214)-H214</f>
        <v>#NAME?</v>
      </c>
      <c r="V214" s="327" t="e">
        <f t="shared" ca="1" si="9"/>
        <v>#NAME?</v>
      </c>
      <c r="W214" s="327" t="e">
        <f t="shared" ca="1" si="10"/>
        <v>#NAME?</v>
      </c>
      <c r="X214" s="327" t="e">
        <f t="shared" ca="1" si="11"/>
        <v>#NAME?</v>
      </c>
    </row>
    <row r="215" spans="1:24">
      <c r="A215" s="2">
        <v>208</v>
      </c>
      <c r="B215" s="617">
        <v>-160478</v>
      </c>
      <c r="C215" s="617">
        <v>-103593</v>
      </c>
      <c r="D215" s="617">
        <v>-114388</v>
      </c>
      <c r="F215" s="330" t="e">
        <f ca="1">_xll.RiskData('Risk Summary'!$H$32,$A215)</f>
        <v>#NAME?</v>
      </c>
      <c r="G215" s="330" t="e">
        <f ca="1">_xll.RiskData('Risk Summary'!$K$32,$A215)</f>
        <v>#NAME?</v>
      </c>
      <c r="H215" s="330" t="e">
        <f ca="1">_xll.RiskData('Risk Summary'!$N$32,$A215)</f>
        <v>#NAME?</v>
      </c>
      <c r="J215" s="330" t="e">
        <f ca="1">_xll.RiskData('Risk Summary'!$H$35,$A215)</f>
        <v>#NAME?</v>
      </c>
      <c r="K215" s="330" t="e">
        <f ca="1">_xll.RiskData('Risk Summary'!$K$35,$A215)</f>
        <v>#NAME?</v>
      </c>
      <c r="L215" s="330" t="e">
        <f ca="1">_xll.RiskData('Risk Summary'!$N$35,$A215)</f>
        <v>#NAME?</v>
      </c>
      <c r="N215" s="330" t="e">
        <f ca="1">_xll.RiskData('Risk Summary'!$H$36,$A215)</f>
        <v>#NAME?</v>
      </c>
      <c r="O215" s="330" t="e">
        <f ca="1">_xll.RiskData('Risk Summary'!$K$36,$A215)</f>
        <v>#NAME?</v>
      </c>
      <c r="P215" s="330" t="e">
        <f ca="1">_xll.RiskData('Risk Summary'!$N$36,$A215)</f>
        <v>#NAME?</v>
      </c>
      <c r="R215" s="330" t="e">
        <f ca="1">_xll.RiskData('TS CF'!$H$24,$A215)-F215</f>
        <v>#NAME?</v>
      </c>
      <c r="S215" s="330" t="e">
        <f ca="1">_xll.RiskData('TS CF'!$K$24,$A215)-G215</f>
        <v>#NAME?</v>
      </c>
      <c r="T215" s="330" t="e">
        <f ca="1">_xll.RiskData('TS CF'!$N$24,$A215)-H215</f>
        <v>#NAME?</v>
      </c>
      <c r="V215" s="327" t="e">
        <f t="shared" ca="1" si="9"/>
        <v>#NAME?</v>
      </c>
      <c r="W215" s="327" t="e">
        <f t="shared" ca="1" si="10"/>
        <v>#NAME?</v>
      </c>
      <c r="X215" s="327" t="e">
        <f t="shared" ca="1" si="11"/>
        <v>#NAME?</v>
      </c>
    </row>
    <row r="216" spans="1:24">
      <c r="A216" s="2">
        <v>209</v>
      </c>
      <c r="B216" s="617">
        <v>-160478</v>
      </c>
      <c r="C216" s="617">
        <v>-103593</v>
      </c>
      <c r="D216" s="617">
        <v>-114388</v>
      </c>
      <c r="F216" s="330" t="e">
        <f ca="1">_xll.RiskData('Risk Summary'!$H$32,$A216)</f>
        <v>#NAME?</v>
      </c>
      <c r="G216" s="330" t="e">
        <f ca="1">_xll.RiskData('Risk Summary'!$K$32,$A216)</f>
        <v>#NAME?</v>
      </c>
      <c r="H216" s="330" t="e">
        <f ca="1">_xll.RiskData('Risk Summary'!$N$32,$A216)</f>
        <v>#NAME?</v>
      </c>
      <c r="J216" s="330" t="e">
        <f ca="1">_xll.RiskData('Risk Summary'!$H$35,$A216)</f>
        <v>#NAME?</v>
      </c>
      <c r="K216" s="330" t="e">
        <f ca="1">_xll.RiskData('Risk Summary'!$K$35,$A216)</f>
        <v>#NAME?</v>
      </c>
      <c r="L216" s="330" t="e">
        <f ca="1">_xll.RiskData('Risk Summary'!$N$35,$A216)</f>
        <v>#NAME?</v>
      </c>
      <c r="N216" s="330" t="e">
        <f ca="1">_xll.RiskData('Risk Summary'!$H$36,$A216)</f>
        <v>#NAME?</v>
      </c>
      <c r="O216" s="330" t="e">
        <f ca="1">_xll.RiskData('Risk Summary'!$K$36,$A216)</f>
        <v>#NAME?</v>
      </c>
      <c r="P216" s="330" t="e">
        <f ca="1">_xll.RiskData('Risk Summary'!$N$36,$A216)</f>
        <v>#NAME?</v>
      </c>
      <c r="R216" s="330" t="e">
        <f ca="1">_xll.RiskData('TS CF'!$H$24,$A216)-F216</f>
        <v>#NAME?</v>
      </c>
      <c r="S216" s="330" t="e">
        <f ca="1">_xll.RiskData('TS CF'!$K$24,$A216)-G216</f>
        <v>#NAME?</v>
      </c>
      <c r="T216" s="330" t="e">
        <f ca="1">_xll.RiskData('TS CF'!$N$24,$A216)-H216</f>
        <v>#NAME?</v>
      </c>
      <c r="V216" s="327" t="e">
        <f t="shared" ca="1" si="9"/>
        <v>#NAME?</v>
      </c>
      <c r="W216" s="327" t="e">
        <f t="shared" ca="1" si="10"/>
        <v>#NAME?</v>
      </c>
      <c r="X216" s="327" t="e">
        <f t="shared" ca="1" si="11"/>
        <v>#NAME?</v>
      </c>
    </row>
    <row r="217" spans="1:24">
      <c r="A217" s="2">
        <v>210</v>
      </c>
      <c r="B217" s="617">
        <v>-160478</v>
      </c>
      <c r="C217" s="617">
        <v>-103593</v>
      </c>
      <c r="D217" s="617">
        <v>-114388</v>
      </c>
      <c r="F217" s="330" t="e">
        <f ca="1">_xll.RiskData('Risk Summary'!$H$32,$A217)</f>
        <v>#NAME?</v>
      </c>
      <c r="G217" s="330" t="e">
        <f ca="1">_xll.RiskData('Risk Summary'!$K$32,$A217)</f>
        <v>#NAME?</v>
      </c>
      <c r="H217" s="330" t="e">
        <f ca="1">_xll.RiskData('Risk Summary'!$N$32,$A217)</f>
        <v>#NAME?</v>
      </c>
      <c r="J217" s="330" t="e">
        <f ca="1">_xll.RiskData('Risk Summary'!$H$35,$A217)</f>
        <v>#NAME?</v>
      </c>
      <c r="K217" s="330" t="e">
        <f ca="1">_xll.RiskData('Risk Summary'!$K$35,$A217)</f>
        <v>#NAME?</v>
      </c>
      <c r="L217" s="330" t="e">
        <f ca="1">_xll.RiskData('Risk Summary'!$N$35,$A217)</f>
        <v>#NAME?</v>
      </c>
      <c r="N217" s="330" t="e">
        <f ca="1">_xll.RiskData('Risk Summary'!$H$36,$A217)</f>
        <v>#NAME?</v>
      </c>
      <c r="O217" s="330" t="e">
        <f ca="1">_xll.RiskData('Risk Summary'!$K$36,$A217)</f>
        <v>#NAME?</v>
      </c>
      <c r="P217" s="330" t="e">
        <f ca="1">_xll.RiskData('Risk Summary'!$N$36,$A217)</f>
        <v>#NAME?</v>
      </c>
      <c r="R217" s="330" t="e">
        <f ca="1">_xll.RiskData('TS CF'!$H$24,$A217)-F217</f>
        <v>#NAME?</v>
      </c>
      <c r="S217" s="330" t="e">
        <f ca="1">_xll.RiskData('TS CF'!$K$24,$A217)-G217</f>
        <v>#NAME?</v>
      </c>
      <c r="T217" s="330" t="e">
        <f ca="1">_xll.RiskData('TS CF'!$N$24,$A217)-H217</f>
        <v>#NAME?</v>
      </c>
      <c r="V217" s="327" t="e">
        <f t="shared" ca="1" si="9"/>
        <v>#NAME?</v>
      </c>
      <c r="W217" s="327" t="e">
        <f t="shared" ca="1" si="10"/>
        <v>#NAME?</v>
      </c>
      <c r="X217" s="327" t="e">
        <f t="shared" ca="1" si="11"/>
        <v>#NAME?</v>
      </c>
    </row>
    <row r="218" spans="1:24">
      <c r="A218" s="2">
        <v>211</v>
      </c>
      <c r="B218" s="617">
        <v>-160478</v>
      </c>
      <c r="C218" s="617">
        <v>-103593</v>
      </c>
      <c r="D218" s="617">
        <v>-114388</v>
      </c>
      <c r="F218" s="330" t="e">
        <f ca="1">_xll.RiskData('Risk Summary'!$H$32,$A218)</f>
        <v>#NAME?</v>
      </c>
      <c r="G218" s="330" t="e">
        <f ca="1">_xll.RiskData('Risk Summary'!$K$32,$A218)</f>
        <v>#NAME?</v>
      </c>
      <c r="H218" s="330" t="e">
        <f ca="1">_xll.RiskData('Risk Summary'!$N$32,$A218)</f>
        <v>#NAME?</v>
      </c>
      <c r="J218" s="330" t="e">
        <f ca="1">_xll.RiskData('Risk Summary'!$H$35,$A218)</f>
        <v>#NAME?</v>
      </c>
      <c r="K218" s="330" t="e">
        <f ca="1">_xll.RiskData('Risk Summary'!$K$35,$A218)</f>
        <v>#NAME?</v>
      </c>
      <c r="L218" s="330" t="e">
        <f ca="1">_xll.RiskData('Risk Summary'!$N$35,$A218)</f>
        <v>#NAME?</v>
      </c>
      <c r="N218" s="330" t="e">
        <f ca="1">_xll.RiskData('Risk Summary'!$H$36,$A218)</f>
        <v>#NAME?</v>
      </c>
      <c r="O218" s="330" t="e">
        <f ca="1">_xll.RiskData('Risk Summary'!$K$36,$A218)</f>
        <v>#NAME?</v>
      </c>
      <c r="P218" s="330" t="e">
        <f ca="1">_xll.RiskData('Risk Summary'!$N$36,$A218)</f>
        <v>#NAME?</v>
      </c>
      <c r="R218" s="330" t="e">
        <f ca="1">_xll.RiskData('TS CF'!$H$24,$A218)-F218</f>
        <v>#NAME?</v>
      </c>
      <c r="S218" s="330" t="e">
        <f ca="1">_xll.RiskData('TS CF'!$K$24,$A218)-G218</f>
        <v>#NAME?</v>
      </c>
      <c r="T218" s="330" t="e">
        <f ca="1">_xll.RiskData('TS CF'!$N$24,$A218)-H218</f>
        <v>#NAME?</v>
      </c>
      <c r="V218" s="327" t="e">
        <f t="shared" ca="1" si="9"/>
        <v>#NAME?</v>
      </c>
      <c r="W218" s="327" t="e">
        <f t="shared" ca="1" si="10"/>
        <v>#NAME?</v>
      </c>
      <c r="X218" s="327" t="e">
        <f t="shared" ca="1" si="11"/>
        <v>#NAME?</v>
      </c>
    </row>
    <row r="219" spans="1:24">
      <c r="A219" s="2">
        <v>212</v>
      </c>
      <c r="B219" s="617">
        <v>-160478</v>
      </c>
      <c r="C219" s="617">
        <v>-103593</v>
      </c>
      <c r="D219" s="617">
        <v>-114388</v>
      </c>
      <c r="F219" s="330" t="e">
        <f ca="1">_xll.RiskData('Risk Summary'!$H$32,$A219)</f>
        <v>#NAME?</v>
      </c>
      <c r="G219" s="330" t="e">
        <f ca="1">_xll.RiskData('Risk Summary'!$K$32,$A219)</f>
        <v>#NAME?</v>
      </c>
      <c r="H219" s="330" t="e">
        <f ca="1">_xll.RiskData('Risk Summary'!$N$32,$A219)</f>
        <v>#NAME?</v>
      </c>
      <c r="J219" s="330" t="e">
        <f ca="1">_xll.RiskData('Risk Summary'!$H$35,$A219)</f>
        <v>#NAME?</v>
      </c>
      <c r="K219" s="330" t="e">
        <f ca="1">_xll.RiskData('Risk Summary'!$K$35,$A219)</f>
        <v>#NAME?</v>
      </c>
      <c r="L219" s="330" t="e">
        <f ca="1">_xll.RiskData('Risk Summary'!$N$35,$A219)</f>
        <v>#NAME?</v>
      </c>
      <c r="N219" s="330" t="e">
        <f ca="1">_xll.RiskData('Risk Summary'!$H$36,$A219)</f>
        <v>#NAME?</v>
      </c>
      <c r="O219" s="330" t="e">
        <f ca="1">_xll.RiskData('Risk Summary'!$K$36,$A219)</f>
        <v>#NAME?</v>
      </c>
      <c r="P219" s="330" t="e">
        <f ca="1">_xll.RiskData('Risk Summary'!$N$36,$A219)</f>
        <v>#NAME?</v>
      </c>
      <c r="R219" s="330" t="e">
        <f ca="1">_xll.RiskData('TS CF'!$H$24,$A219)-F219</f>
        <v>#NAME?</v>
      </c>
      <c r="S219" s="330" t="e">
        <f ca="1">_xll.RiskData('TS CF'!$K$24,$A219)-G219</f>
        <v>#NAME?</v>
      </c>
      <c r="T219" s="330" t="e">
        <f ca="1">_xll.RiskData('TS CF'!$N$24,$A219)-H219</f>
        <v>#NAME?</v>
      </c>
      <c r="V219" s="327" t="e">
        <f t="shared" ca="1" si="9"/>
        <v>#NAME?</v>
      </c>
      <c r="W219" s="327" t="e">
        <f t="shared" ca="1" si="10"/>
        <v>#NAME?</v>
      </c>
      <c r="X219" s="327" t="e">
        <f t="shared" ca="1" si="11"/>
        <v>#NAME?</v>
      </c>
    </row>
    <row r="220" spans="1:24">
      <c r="A220" s="2">
        <v>213</v>
      </c>
      <c r="B220" s="617">
        <v>-160478</v>
      </c>
      <c r="C220" s="617">
        <v>-103593</v>
      </c>
      <c r="D220" s="617">
        <v>-114388</v>
      </c>
      <c r="F220" s="330" t="e">
        <f ca="1">_xll.RiskData('Risk Summary'!$H$32,$A220)</f>
        <v>#NAME?</v>
      </c>
      <c r="G220" s="330" t="e">
        <f ca="1">_xll.RiskData('Risk Summary'!$K$32,$A220)</f>
        <v>#NAME?</v>
      </c>
      <c r="H220" s="330" t="e">
        <f ca="1">_xll.RiskData('Risk Summary'!$N$32,$A220)</f>
        <v>#NAME?</v>
      </c>
      <c r="J220" s="330" t="e">
        <f ca="1">_xll.RiskData('Risk Summary'!$H$35,$A220)</f>
        <v>#NAME?</v>
      </c>
      <c r="K220" s="330" t="e">
        <f ca="1">_xll.RiskData('Risk Summary'!$K$35,$A220)</f>
        <v>#NAME?</v>
      </c>
      <c r="L220" s="330" t="e">
        <f ca="1">_xll.RiskData('Risk Summary'!$N$35,$A220)</f>
        <v>#NAME?</v>
      </c>
      <c r="N220" s="330" t="e">
        <f ca="1">_xll.RiskData('Risk Summary'!$H$36,$A220)</f>
        <v>#NAME?</v>
      </c>
      <c r="O220" s="330" t="e">
        <f ca="1">_xll.RiskData('Risk Summary'!$K$36,$A220)</f>
        <v>#NAME?</v>
      </c>
      <c r="P220" s="330" t="e">
        <f ca="1">_xll.RiskData('Risk Summary'!$N$36,$A220)</f>
        <v>#NAME?</v>
      </c>
      <c r="R220" s="330" t="e">
        <f ca="1">_xll.RiskData('TS CF'!$H$24,$A220)-F220</f>
        <v>#NAME?</v>
      </c>
      <c r="S220" s="330" t="e">
        <f ca="1">_xll.RiskData('TS CF'!$K$24,$A220)-G220</f>
        <v>#NAME?</v>
      </c>
      <c r="T220" s="330" t="e">
        <f ca="1">_xll.RiskData('TS CF'!$N$24,$A220)-H220</f>
        <v>#NAME?</v>
      </c>
      <c r="V220" s="327" t="e">
        <f t="shared" ca="1" si="9"/>
        <v>#NAME?</v>
      </c>
      <c r="W220" s="327" t="e">
        <f t="shared" ca="1" si="10"/>
        <v>#NAME?</v>
      </c>
      <c r="X220" s="327" t="e">
        <f t="shared" ca="1" si="11"/>
        <v>#NAME?</v>
      </c>
    </row>
    <row r="221" spans="1:24">
      <c r="A221" s="2">
        <v>214</v>
      </c>
      <c r="B221" s="617">
        <v>-160478</v>
      </c>
      <c r="C221" s="617">
        <v>-103593</v>
      </c>
      <c r="D221" s="617">
        <v>-114388</v>
      </c>
      <c r="F221" s="330" t="e">
        <f ca="1">_xll.RiskData('Risk Summary'!$H$32,$A221)</f>
        <v>#NAME?</v>
      </c>
      <c r="G221" s="330" t="e">
        <f ca="1">_xll.RiskData('Risk Summary'!$K$32,$A221)</f>
        <v>#NAME?</v>
      </c>
      <c r="H221" s="330" t="e">
        <f ca="1">_xll.RiskData('Risk Summary'!$N$32,$A221)</f>
        <v>#NAME?</v>
      </c>
      <c r="J221" s="330" t="e">
        <f ca="1">_xll.RiskData('Risk Summary'!$H$35,$A221)</f>
        <v>#NAME?</v>
      </c>
      <c r="K221" s="330" t="e">
        <f ca="1">_xll.RiskData('Risk Summary'!$K$35,$A221)</f>
        <v>#NAME?</v>
      </c>
      <c r="L221" s="330" t="e">
        <f ca="1">_xll.RiskData('Risk Summary'!$N$35,$A221)</f>
        <v>#NAME?</v>
      </c>
      <c r="N221" s="330" t="e">
        <f ca="1">_xll.RiskData('Risk Summary'!$H$36,$A221)</f>
        <v>#NAME?</v>
      </c>
      <c r="O221" s="330" t="e">
        <f ca="1">_xll.RiskData('Risk Summary'!$K$36,$A221)</f>
        <v>#NAME?</v>
      </c>
      <c r="P221" s="330" t="e">
        <f ca="1">_xll.RiskData('Risk Summary'!$N$36,$A221)</f>
        <v>#NAME?</v>
      </c>
      <c r="R221" s="330" t="e">
        <f ca="1">_xll.RiskData('TS CF'!$H$24,$A221)-F221</f>
        <v>#NAME?</v>
      </c>
      <c r="S221" s="330" t="e">
        <f ca="1">_xll.RiskData('TS CF'!$K$24,$A221)-G221</f>
        <v>#NAME?</v>
      </c>
      <c r="T221" s="330" t="e">
        <f ca="1">_xll.RiskData('TS CF'!$N$24,$A221)-H221</f>
        <v>#NAME?</v>
      </c>
      <c r="V221" s="327" t="e">
        <f t="shared" ca="1" si="9"/>
        <v>#NAME?</v>
      </c>
      <c r="W221" s="327" t="e">
        <f t="shared" ca="1" si="10"/>
        <v>#NAME?</v>
      </c>
      <c r="X221" s="327" t="e">
        <f t="shared" ca="1" si="11"/>
        <v>#NAME?</v>
      </c>
    </row>
    <row r="222" spans="1:24">
      <c r="A222" s="2">
        <v>215</v>
      </c>
      <c r="B222" s="617">
        <v>-160478</v>
      </c>
      <c r="C222" s="617">
        <v>-103593</v>
      </c>
      <c r="D222" s="617">
        <v>-114388</v>
      </c>
      <c r="F222" s="330" t="e">
        <f ca="1">_xll.RiskData('Risk Summary'!$H$32,$A222)</f>
        <v>#NAME?</v>
      </c>
      <c r="G222" s="330" t="e">
        <f ca="1">_xll.RiskData('Risk Summary'!$K$32,$A222)</f>
        <v>#NAME?</v>
      </c>
      <c r="H222" s="330" t="e">
        <f ca="1">_xll.RiskData('Risk Summary'!$N$32,$A222)</f>
        <v>#NAME?</v>
      </c>
      <c r="J222" s="330" t="e">
        <f ca="1">_xll.RiskData('Risk Summary'!$H$35,$A222)</f>
        <v>#NAME?</v>
      </c>
      <c r="K222" s="330" t="e">
        <f ca="1">_xll.RiskData('Risk Summary'!$K$35,$A222)</f>
        <v>#NAME?</v>
      </c>
      <c r="L222" s="330" t="e">
        <f ca="1">_xll.RiskData('Risk Summary'!$N$35,$A222)</f>
        <v>#NAME?</v>
      </c>
      <c r="N222" s="330" t="e">
        <f ca="1">_xll.RiskData('Risk Summary'!$H$36,$A222)</f>
        <v>#NAME?</v>
      </c>
      <c r="O222" s="330" t="e">
        <f ca="1">_xll.RiskData('Risk Summary'!$K$36,$A222)</f>
        <v>#NAME?</v>
      </c>
      <c r="P222" s="330" t="e">
        <f ca="1">_xll.RiskData('Risk Summary'!$N$36,$A222)</f>
        <v>#NAME?</v>
      </c>
      <c r="R222" s="330" t="e">
        <f ca="1">_xll.RiskData('TS CF'!$H$24,$A222)-F222</f>
        <v>#NAME?</v>
      </c>
      <c r="S222" s="330" t="e">
        <f ca="1">_xll.RiskData('TS CF'!$K$24,$A222)-G222</f>
        <v>#NAME?</v>
      </c>
      <c r="T222" s="330" t="e">
        <f ca="1">_xll.RiskData('TS CF'!$N$24,$A222)-H222</f>
        <v>#NAME?</v>
      </c>
      <c r="V222" s="327" t="e">
        <f t="shared" ca="1" si="9"/>
        <v>#NAME?</v>
      </c>
      <c r="W222" s="327" t="e">
        <f t="shared" ca="1" si="10"/>
        <v>#NAME?</v>
      </c>
      <c r="X222" s="327" t="e">
        <f t="shared" ca="1" si="11"/>
        <v>#NAME?</v>
      </c>
    </row>
    <row r="223" spans="1:24">
      <c r="A223" s="2">
        <v>216</v>
      </c>
      <c r="B223" s="617">
        <v>-160478</v>
      </c>
      <c r="C223" s="617">
        <v>-103593</v>
      </c>
      <c r="D223" s="617">
        <v>-114388</v>
      </c>
      <c r="F223" s="330" t="e">
        <f ca="1">_xll.RiskData('Risk Summary'!$H$32,$A223)</f>
        <v>#NAME?</v>
      </c>
      <c r="G223" s="330" t="e">
        <f ca="1">_xll.RiskData('Risk Summary'!$K$32,$A223)</f>
        <v>#NAME?</v>
      </c>
      <c r="H223" s="330" t="e">
        <f ca="1">_xll.RiskData('Risk Summary'!$N$32,$A223)</f>
        <v>#NAME?</v>
      </c>
      <c r="J223" s="330" t="e">
        <f ca="1">_xll.RiskData('Risk Summary'!$H$35,$A223)</f>
        <v>#NAME?</v>
      </c>
      <c r="K223" s="330" t="e">
        <f ca="1">_xll.RiskData('Risk Summary'!$K$35,$A223)</f>
        <v>#NAME?</v>
      </c>
      <c r="L223" s="330" t="e">
        <f ca="1">_xll.RiskData('Risk Summary'!$N$35,$A223)</f>
        <v>#NAME?</v>
      </c>
      <c r="N223" s="330" t="e">
        <f ca="1">_xll.RiskData('Risk Summary'!$H$36,$A223)</f>
        <v>#NAME?</v>
      </c>
      <c r="O223" s="330" t="e">
        <f ca="1">_xll.RiskData('Risk Summary'!$K$36,$A223)</f>
        <v>#NAME?</v>
      </c>
      <c r="P223" s="330" t="e">
        <f ca="1">_xll.RiskData('Risk Summary'!$N$36,$A223)</f>
        <v>#NAME?</v>
      </c>
      <c r="R223" s="330" t="e">
        <f ca="1">_xll.RiskData('TS CF'!$H$24,$A223)-F223</f>
        <v>#NAME?</v>
      </c>
      <c r="S223" s="330" t="e">
        <f ca="1">_xll.RiskData('TS CF'!$K$24,$A223)-G223</f>
        <v>#NAME?</v>
      </c>
      <c r="T223" s="330" t="e">
        <f ca="1">_xll.RiskData('TS CF'!$N$24,$A223)-H223</f>
        <v>#NAME?</v>
      </c>
      <c r="V223" s="327" t="e">
        <f t="shared" ca="1" si="9"/>
        <v>#NAME?</v>
      </c>
      <c r="W223" s="327" t="e">
        <f t="shared" ca="1" si="10"/>
        <v>#NAME?</v>
      </c>
      <c r="X223" s="327" t="e">
        <f t="shared" ca="1" si="11"/>
        <v>#NAME?</v>
      </c>
    </row>
    <row r="224" spans="1:24">
      <c r="A224" s="2">
        <v>217</v>
      </c>
      <c r="B224" s="617">
        <v>-160478</v>
      </c>
      <c r="C224" s="617">
        <v>-103593</v>
      </c>
      <c r="D224" s="617">
        <v>-114388</v>
      </c>
      <c r="F224" s="330" t="e">
        <f ca="1">_xll.RiskData('Risk Summary'!$H$32,$A224)</f>
        <v>#NAME?</v>
      </c>
      <c r="G224" s="330" t="e">
        <f ca="1">_xll.RiskData('Risk Summary'!$K$32,$A224)</f>
        <v>#NAME?</v>
      </c>
      <c r="H224" s="330" t="e">
        <f ca="1">_xll.RiskData('Risk Summary'!$N$32,$A224)</f>
        <v>#NAME?</v>
      </c>
      <c r="J224" s="330" t="e">
        <f ca="1">_xll.RiskData('Risk Summary'!$H$35,$A224)</f>
        <v>#NAME?</v>
      </c>
      <c r="K224" s="330" t="e">
        <f ca="1">_xll.RiskData('Risk Summary'!$K$35,$A224)</f>
        <v>#NAME?</v>
      </c>
      <c r="L224" s="330" t="e">
        <f ca="1">_xll.RiskData('Risk Summary'!$N$35,$A224)</f>
        <v>#NAME?</v>
      </c>
      <c r="N224" s="330" t="e">
        <f ca="1">_xll.RiskData('Risk Summary'!$H$36,$A224)</f>
        <v>#NAME?</v>
      </c>
      <c r="O224" s="330" t="e">
        <f ca="1">_xll.RiskData('Risk Summary'!$K$36,$A224)</f>
        <v>#NAME?</v>
      </c>
      <c r="P224" s="330" t="e">
        <f ca="1">_xll.RiskData('Risk Summary'!$N$36,$A224)</f>
        <v>#NAME?</v>
      </c>
      <c r="R224" s="330" t="e">
        <f ca="1">_xll.RiskData('TS CF'!$H$24,$A224)-F224</f>
        <v>#NAME?</v>
      </c>
      <c r="S224" s="330" t="e">
        <f ca="1">_xll.RiskData('TS CF'!$K$24,$A224)-G224</f>
        <v>#NAME?</v>
      </c>
      <c r="T224" s="330" t="e">
        <f ca="1">_xll.RiskData('TS CF'!$N$24,$A224)-H224</f>
        <v>#NAME?</v>
      </c>
      <c r="V224" s="327" t="e">
        <f t="shared" ca="1" si="9"/>
        <v>#NAME?</v>
      </c>
      <c r="W224" s="327" t="e">
        <f t="shared" ca="1" si="10"/>
        <v>#NAME?</v>
      </c>
      <c r="X224" s="327" t="e">
        <f t="shared" ca="1" si="11"/>
        <v>#NAME?</v>
      </c>
    </row>
    <row r="225" spans="1:24">
      <c r="A225" s="2">
        <v>218</v>
      </c>
      <c r="B225" s="617">
        <v>-160478</v>
      </c>
      <c r="C225" s="617">
        <v>-103593</v>
      </c>
      <c r="D225" s="617">
        <v>-114388</v>
      </c>
      <c r="F225" s="330" t="e">
        <f ca="1">_xll.RiskData('Risk Summary'!$H$32,$A225)</f>
        <v>#NAME?</v>
      </c>
      <c r="G225" s="330" t="e">
        <f ca="1">_xll.RiskData('Risk Summary'!$K$32,$A225)</f>
        <v>#NAME?</v>
      </c>
      <c r="H225" s="330" t="e">
        <f ca="1">_xll.RiskData('Risk Summary'!$N$32,$A225)</f>
        <v>#NAME?</v>
      </c>
      <c r="J225" s="330" t="e">
        <f ca="1">_xll.RiskData('Risk Summary'!$H$35,$A225)</f>
        <v>#NAME?</v>
      </c>
      <c r="K225" s="330" t="e">
        <f ca="1">_xll.RiskData('Risk Summary'!$K$35,$A225)</f>
        <v>#NAME?</v>
      </c>
      <c r="L225" s="330" t="e">
        <f ca="1">_xll.RiskData('Risk Summary'!$N$35,$A225)</f>
        <v>#NAME?</v>
      </c>
      <c r="N225" s="330" t="e">
        <f ca="1">_xll.RiskData('Risk Summary'!$H$36,$A225)</f>
        <v>#NAME?</v>
      </c>
      <c r="O225" s="330" t="e">
        <f ca="1">_xll.RiskData('Risk Summary'!$K$36,$A225)</f>
        <v>#NAME?</v>
      </c>
      <c r="P225" s="330" t="e">
        <f ca="1">_xll.RiskData('Risk Summary'!$N$36,$A225)</f>
        <v>#NAME?</v>
      </c>
      <c r="R225" s="330" t="e">
        <f ca="1">_xll.RiskData('TS CF'!$H$24,$A225)-F225</f>
        <v>#NAME?</v>
      </c>
      <c r="S225" s="330" t="e">
        <f ca="1">_xll.RiskData('TS CF'!$K$24,$A225)-G225</f>
        <v>#NAME?</v>
      </c>
      <c r="T225" s="330" t="e">
        <f ca="1">_xll.RiskData('TS CF'!$N$24,$A225)-H225</f>
        <v>#NAME?</v>
      </c>
      <c r="V225" s="327" t="e">
        <f t="shared" ca="1" si="9"/>
        <v>#NAME?</v>
      </c>
      <c r="W225" s="327" t="e">
        <f t="shared" ca="1" si="10"/>
        <v>#NAME?</v>
      </c>
      <c r="X225" s="327" t="e">
        <f t="shared" ca="1" si="11"/>
        <v>#NAME?</v>
      </c>
    </row>
    <row r="226" spans="1:24">
      <c r="A226" s="2">
        <v>219</v>
      </c>
      <c r="B226" s="617">
        <v>-160478</v>
      </c>
      <c r="C226" s="617">
        <v>-103593</v>
      </c>
      <c r="D226" s="617">
        <v>-114388</v>
      </c>
      <c r="F226" s="330" t="e">
        <f ca="1">_xll.RiskData('Risk Summary'!$H$32,$A226)</f>
        <v>#NAME?</v>
      </c>
      <c r="G226" s="330" t="e">
        <f ca="1">_xll.RiskData('Risk Summary'!$K$32,$A226)</f>
        <v>#NAME?</v>
      </c>
      <c r="H226" s="330" t="e">
        <f ca="1">_xll.RiskData('Risk Summary'!$N$32,$A226)</f>
        <v>#NAME?</v>
      </c>
      <c r="J226" s="330" t="e">
        <f ca="1">_xll.RiskData('Risk Summary'!$H$35,$A226)</f>
        <v>#NAME?</v>
      </c>
      <c r="K226" s="330" t="e">
        <f ca="1">_xll.RiskData('Risk Summary'!$K$35,$A226)</f>
        <v>#NAME?</v>
      </c>
      <c r="L226" s="330" t="e">
        <f ca="1">_xll.RiskData('Risk Summary'!$N$35,$A226)</f>
        <v>#NAME?</v>
      </c>
      <c r="N226" s="330" t="e">
        <f ca="1">_xll.RiskData('Risk Summary'!$H$36,$A226)</f>
        <v>#NAME?</v>
      </c>
      <c r="O226" s="330" t="e">
        <f ca="1">_xll.RiskData('Risk Summary'!$K$36,$A226)</f>
        <v>#NAME?</v>
      </c>
      <c r="P226" s="330" t="e">
        <f ca="1">_xll.RiskData('Risk Summary'!$N$36,$A226)</f>
        <v>#NAME?</v>
      </c>
      <c r="R226" s="330" t="e">
        <f ca="1">_xll.RiskData('TS CF'!$H$24,$A226)-F226</f>
        <v>#NAME?</v>
      </c>
      <c r="S226" s="330" t="e">
        <f ca="1">_xll.RiskData('TS CF'!$K$24,$A226)-G226</f>
        <v>#NAME?</v>
      </c>
      <c r="T226" s="330" t="e">
        <f ca="1">_xll.RiskData('TS CF'!$N$24,$A226)-H226</f>
        <v>#NAME?</v>
      </c>
      <c r="V226" s="327" t="e">
        <f t="shared" ca="1" si="9"/>
        <v>#NAME?</v>
      </c>
      <c r="W226" s="327" t="e">
        <f t="shared" ca="1" si="10"/>
        <v>#NAME?</v>
      </c>
      <c r="X226" s="327" t="e">
        <f t="shared" ca="1" si="11"/>
        <v>#NAME?</v>
      </c>
    </row>
    <row r="227" spans="1:24">
      <c r="A227" s="2">
        <v>220</v>
      </c>
      <c r="B227" s="617">
        <v>-160478</v>
      </c>
      <c r="C227" s="617">
        <v>-103593</v>
      </c>
      <c r="D227" s="617">
        <v>-114388</v>
      </c>
      <c r="F227" s="330" t="e">
        <f ca="1">_xll.RiskData('Risk Summary'!$H$32,$A227)</f>
        <v>#NAME?</v>
      </c>
      <c r="G227" s="330" t="e">
        <f ca="1">_xll.RiskData('Risk Summary'!$K$32,$A227)</f>
        <v>#NAME?</v>
      </c>
      <c r="H227" s="330" t="e">
        <f ca="1">_xll.RiskData('Risk Summary'!$N$32,$A227)</f>
        <v>#NAME?</v>
      </c>
      <c r="J227" s="330" t="e">
        <f ca="1">_xll.RiskData('Risk Summary'!$H$35,$A227)</f>
        <v>#NAME?</v>
      </c>
      <c r="K227" s="330" t="e">
        <f ca="1">_xll.RiskData('Risk Summary'!$K$35,$A227)</f>
        <v>#NAME?</v>
      </c>
      <c r="L227" s="330" t="e">
        <f ca="1">_xll.RiskData('Risk Summary'!$N$35,$A227)</f>
        <v>#NAME?</v>
      </c>
      <c r="N227" s="330" t="e">
        <f ca="1">_xll.RiskData('Risk Summary'!$H$36,$A227)</f>
        <v>#NAME?</v>
      </c>
      <c r="O227" s="330" t="e">
        <f ca="1">_xll.RiskData('Risk Summary'!$K$36,$A227)</f>
        <v>#NAME?</v>
      </c>
      <c r="P227" s="330" t="e">
        <f ca="1">_xll.RiskData('Risk Summary'!$N$36,$A227)</f>
        <v>#NAME?</v>
      </c>
      <c r="R227" s="330" t="e">
        <f ca="1">_xll.RiskData('TS CF'!$H$24,$A227)-F227</f>
        <v>#NAME?</v>
      </c>
      <c r="S227" s="330" t="e">
        <f ca="1">_xll.RiskData('TS CF'!$K$24,$A227)-G227</f>
        <v>#NAME?</v>
      </c>
      <c r="T227" s="330" t="e">
        <f ca="1">_xll.RiskData('TS CF'!$N$24,$A227)-H227</f>
        <v>#NAME?</v>
      </c>
      <c r="V227" s="327" t="e">
        <f t="shared" ca="1" si="9"/>
        <v>#NAME?</v>
      </c>
      <c r="W227" s="327" t="e">
        <f t="shared" ca="1" si="10"/>
        <v>#NAME?</v>
      </c>
      <c r="X227" s="327" t="e">
        <f t="shared" ca="1" si="11"/>
        <v>#NAME?</v>
      </c>
    </row>
    <row r="228" spans="1:24">
      <c r="A228" s="2">
        <v>221</v>
      </c>
      <c r="B228" s="617">
        <v>-160478</v>
      </c>
      <c r="C228" s="617">
        <v>-103593</v>
      </c>
      <c r="D228" s="617">
        <v>-114388</v>
      </c>
      <c r="F228" s="330" t="e">
        <f ca="1">_xll.RiskData('Risk Summary'!$H$32,$A228)</f>
        <v>#NAME?</v>
      </c>
      <c r="G228" s="330" t="e">
        <f ca="1">_xll.RiskData('Risk Summary'!$K$32,$A228)</f>
        <v>#NAME?</v>
      </c>
      <c r="H228" s="330" t="e">
        <f ca="1">_xll.RiskData('Risk Summary'!$N$32,$A228)</f>
        <v>#NAME?</v>
      </c>
      <c r="J228" s="330" t="e">
        <f ca="1">_xll.RiskData('Risk Summary'!$H$35,$A228)</f>
        <v>#NAME?</v>
      </c>
      <c r="K228" s="330" t="e">
        <f ca="1">_xll.RiskData('Risk Summary'!$K$35,$A228)</f>
        <v>#NAME?</v>
      </c>
      <c r="L228" s="330" t="e">
        <f ca="1">_xll.RiskData('Risk Summary'!$N$35,$A228)</f>
        <v>#NAME?</v>
      </c>
      <c r="N228" s="330" t="e">
        <f ca="1">_xll.RiskData('Risk Summary'!$H$36,$A228)</f>
        <v>#NAME?</v>
      </c>
      <c r="O228" s="330" t="e">
        <f ca="1">_xll.RiskData('Risk Summary'!$K$36,$A228)</f>
        <v>#NAME?</v>
      </c>
      <c r="P228" s="330" t="e">
        <f ca="1">_xll.RiskData('Risk Summary'!$N$36,$A228)</f>
        <v>#NAME?</v>
      </c>
      <c r="R228" s="330" t="e">
        <f ca="1">_xll.RiskData('TS CF'!$H$24,$A228)-F228</f>
        <v>#NAME?</v>
      </c>
      <c r="S228" s="330" t="e">
        <f ca="1">_xll.RiskData('TS CF'!$K$24,$A228)-G228</f>
        <v>#NAME?</v>
      </c>
      <c r="T228" s="330" t="e">
        <f ca="1">_xll.RiskData('TS CF'!$N$24,$A228)-H228</f>
        <v>#NAME?</v>
      </c>
      <c r="V228" s="327" t="e">
        <f t="shared" ca="1" si="9"/>
        <v>#NAME?</v>
      </c>
      <c r="W228" s="327" t="e">
        <f t="shared" ca="1" si="10"/>
        <v>#NAME?</v>
      </c>
      <c r="X228" s="327" t="e">
        <f t="shared" ca="1" si="11"/>
        <v>#NAME?</v>
      </c>
    </row>
    <row r="229" spans="1:24">
      <c r="A229" s="2">
        <v>222</v>
      </c>
      <c r="B229" s="617">
        <v>-160478</v>
      </c>
      <c r="C229" s="617">
        <v>-103593</v>
      </c>
      <c r="D229" s="617">
        <v>-114388</v>
      </c>
      <c r="F229" s="330" t="e">
        <f ca="1">_xll.RiskData('Risk Summary'!$H$32,$A229)</f>
        <v>#NAME?</v>
      </c>
      <c r="G229" s="330" t="e">
        <f ca="1">_xll.RiskData('Risk Summary'!$K$32,$A229)</f>
        <v>#NAME?</v>
      </c>
      <c r="H229" s="330" t="e">
        <f ca="1">_xll.RiskData('Risk Summary'!$N$32,$A229)</f>
        <v>#NAME?</v>
      </c>
      <c r="J229" s="330" t="e">
        <f ca="1">_xll.RiskData('Risk Summary'!$H$35,$A229)</f>
        <v>#NAME?</v>
      </c>
      <c r="K229" s="330" t="e">
        <f ca="1">_xll.RiskData('Risk Summary'!$K$35,$A229)</f>
        <v>#NAME?</v>
      </c>
      <c r="L229" s="330" t="e">
        <f ca="1">_xll.RiskData('Risk Summary'!$N$35,$A229)</f>
        <v>#NAME?</v>
      </c>
      <c r="N229" s="330" t="e">
        <f ca="1">_xll.RiskData('Risk Summary'!$H$36,$A229)</f>
        <v>#NAME?</v>
      </c>
      <c r="O229" s="330" t="e">
        <f ca="1">_xll.RiskData('Risk Summary'!$K$36,$A229)</f>
        <v>#NAME?</v>
      </c>
      <c r="P229" s="330" t="e">
        <f ca="1">_xll.RiskData('Risk Summary'!$N$36,$A229)</f>
        <v>#NAME?</v>
      </c>
      <c r="R229" s="330" t="e">
        <f ca="1">_xll.RiskData('TS CF'!$H$24,$A229)-F229</f>
        <v>#NAME?</v>
      </c>
      <c r="S229" s="330" t="e">
        <f ca="1">_xll.RiskData('TS CF'!$K$24,$A229)-G229</f>
        <v>#NAME?</v>
      </c>
      <c r="T229" s="330" t="e">
        <f ca="1">_xll.RiskData('TS CF'!$N$24,$A229)-H229</f>
        <v>#NAME?</v>
      </c>
      <c r="V229" s="327" t="e">
        <f t="shared" ca="1" si="9"/>
        <v>#NAME?</v>
      </c>
      <c r="W229" s="327" t="e">
        <f t="shared" ca="1" si="10"/>
        <v>#NAME?</v>
      </c>
      <c r="X229" s="327" t="e">
        <f t="shared" ca="1" si="11"/>
        <v>#NAME?</v>
      </c>
    </row>
    <row r="230" spans="1:24">
      <c r="A230" s="2">
        <v>223</v>
      </c>
      <c r="B230" s="617">
        <v>-160478</v>
      </c>
      <c r="C230" s="617">
        <v>-103593</v>
      </c>
      <c r="D230" s="617">
        <v>-114388</v>
      </c>
      <c r="F230" s="330" t="e">
        <f ca="1">_xll.RiskData('Risk Summary'!$H$32,$A230)</f>
        <v>#NAME?</v>
      </c>
      <c r="G230" s="330" t="e">
        <f ca="1">_xll.RiskData('Risk Summary'!$K$32,$A230)</f>
        <v>#NAME?</v>
      </c>
      <c r="H230" s="330" t="e">
        <f ca="1">_xll.RiskData('Risk Summary'!$N$32,$A230)</f>
        <v>#NAME?</v>
      </c>
      <c r="J230" s="330" t="e">
        <f ca="1">_xll.RiskData('Risk Summary'!$H$35,$A230)</f>
        <v>#NAME?</v>
      </c>
      <c r="K230" s="330" t="e">
        <f ca="1">_xll.RiskData('Risk Summary'!$K$35,$A230)</f>
        <v>#NAME?</v>
      </c>
      <c r="L230" s="330" t="e">
        <f ca="1">_xll.RiskData('Risk Summary'!$N$35,$A230)</f>
        <v>#NAME?</v>
      </c>
      <c r="N230" s="330" t="e">
        <f ca="1">_xll.RiskData('Risk Summary'!$H$36,$A230)</f>
        <v>#NAME?</v>
      </c>
      <c r="O230" s="330" t="e">
        <f ca="1">_xll.RiskData('Risk Summary'!$K$36,$A230)</f>
        <v>#NAME?</v>
      </c>
      <c r="P230" s="330" t="e">
        <f ca="1">_xll.RiskData('Risk Summary'!$N$36,$A230)</f>
        <v>#NAME?</v>
      </c>
      <c r="R230" s="330" t="e">
        <f ca="1">_xll.RiskData('TS CF'!$H$24,$A230)-F230</f>
        <v>#NAME?</v>
      </c>
      <c r="S230" s="330" t="e">
        <f ca="1">_xll.RiskData('TS CF'!$K$24,$A230)-G230</f>
        <v>#NAME?</v>
      </c>
      <c r="T230" s="330" t="e">
        <f ca="1">_xll.RiskData('TS CF'!$N$24,$A230)-H230</f>
        <v>#NAME?</v>
      </c>
      <c r="V230" s="327" t="e">
        <f t="shared" ca="1" si="9"/>
        <v>#NAME?</v>
      </c>
      <c r="W230" s="327" t="e">
        <f t="shared" ca="1" si="10"/>
        <v>#NAME?</v>
      </c>
      <c r="X230" s="327" t="e">
        <f t="shared" ca="1" si="11"/>
        <v>#NAME?</v>
      </c>
    </row>
    <row r="231" spans="1:24">
      <c r="A231" s="2">
        <v>224</v>
      </c>
      <c r="B231" s="617">
        <v>-160478</v>
      </c>
      <c r="C231" s="617">
        <v>-103593</v>
      </c>
      <c r="D231" s="617">
        <v>-114388</v>
      </c>
      <c r="F231" s="330" t="e">
        <f ca="1">_xll.RiskData('Risk Summary'!$H$32,$A231)</f>
        <v>#NAME?</v>
      </c>
      <c r="G231" s="330" t="e">
        <f ca="1">_xll.RiskData('Risk Summary'!$K$32,$A231)</f>
        <v>#NAME?</v>
      </c>
      <c r="H231" s="330" t="e">
        <f ca="1">_xll.RiskData('Risk Summary'!$N$32,$A231)</f>
        <v>#NAME?</v>
      </c>
      <c r="J231" s="330" t="e">
        <f ca="1">_xll.RiskData('Risk Summary'!$H$35,$A231)</f>
        <v>#NAME?</v>
      </c>
      <c r="K231" s="330" t="e">
        <f ca="1">_xll.RiskData('Risk Summary'!$K$35,$A231)</f>
        <v>#NAME?</v>
      </c>
      <c r="L231" s="330" t="e">
        <f ca="1">_xll.RiskData('Risk Summary'!$N$35,$A231)</f>
        <v>#NAME?</v>
      </c>
      <c r="N231" s="330" t="e">
        <f ca="1">_xll.RiskData('Risk Summary'!$H$36,$A231)</f>
        <v>#NAME?</v>
      </c>
      <c r="O231" s="330" t="e">
        <f ca="1">_xll.RiskData('Risk Summary'!$K$36,$A231)</f>
        <v>#NAME?</v>
      </c>
      <c r="P231" s="330" t="e">
        <f ca="1">_xll.RiskData('Risk Summary'!$N$36,$A231)</f>
        <v>#NAME?</v>
      </c>
      <c r="R231" s="330" t="e">
        <f ca="1">_xll.RiskData('TS CF'!$H$24,$A231)-F231</f>
        <v>#NAME?</v>
      </c>
      <c r="S231" s="330" t="e">
        <f ca="1">_xll.RiskData('TS CF'!$K$24,$A231)-G231</f>
        <v>#NAME?</v>
      </c>
      <c r="T231" s="330" t="e">
        <f ca="1">_xll.RiskData('TS CF'!$N$24,$A231)-H231</f>
        <v>#NAME?</v>
      </c>
      <c r="V231" s="327" t="e">
        <f t="shared" ca="1" si="9"/>
        <v>#NAME?</v>
      </c>
      <c r="W231" s="327" t="e">
        <f t="shared" ca="1" si="10"/>
        <v>#NAME?</v>
      </c>
      <c r="X231" s="327" t="e">
        <f t="shared" ca="1" si="11"/>
        <v>#NAME?</v>
      </c>
    </row>
    <row r="232" spans="1:24">
      <c r="A232" s="2">
        <v>225</v>
      </c>
      <c r="B232" s="617">
        <v>-160478</v>
      </c>
      <c r="C232" s="617">
        <v>-103593</v>
      </c>
      <c r="D232" s="617">
        <v>-114388</v>
      </c>
      <c r="F232" s="330" t="e">
        <f ca="1">_xll.RiskData('Risk Summary'!$H$32,$A232)</f>
        <v>#NAME?</v>
      </c>
      <c r="G232" s="330" t="e">
        <f ca="1">_xll.RiskData('Risk Summary'!$K$32,$A232)</f>
        <v>#NAME?</v>
      </c>
      <c r="H232" s="330" t="e">
        <f ca="1">_xll.RiskData('Risk Summary'!$N$32,$A232)</f>
        <v>#NAME?</v>
      </c>
      <c r="J232" s="330" t="e">
        <f ca="1">_xll.RiskData('Risk Summary'!$H$35,$A232)</f>
        <v>#NAME?</v>
      </c>
      <c r="K232" s="330" t="e">
        <f ca="1">_xll.RiskData('Risk Summary'!$K$35,$A232)</f>
        <v>#NAME?</v>
      </c>
      <c r="L232" s="330" t="e">
        <f ca="1">_xll.RiskData('Risk Summary'!$N$35,$A232)</f>
        <v>#NAME?</v>
      </c>
      <c r="N232" s="330" t="e">
        <f ca="1">_xll.RiskData('Risk Summary'!$H$36,$A232)</f>
        <v>#NAME?</v>
      </c>
      <c r="O232" s="330" t="e">
        <f ca="1">_xll.RiskData('Risk Summary'!$K$36,$A232)</f>
        <v>#NAME?</v>
      </c>
      <c r="P232" s="330" t="e">
        <f ca="1">_xll.RiskData('Risk Summary'!$N$36,$A232)</f>
        <v>#NAME?</v>
      </c>
      <c r="R232" s="330" t="e">
        <f ca="1">_xll.RiskData('TS CF'!$H$24,$A232)-F232</f>
        <v>#NAME?</v>
      </c>
      <c r="S232" s="330" t="e">
        <f ca="1">_xll.RiskData('TS CF'!$K$24,$A232)-G232</f>
        <v>#NAME?</v>
      </c>
      <c r="T232" s="330" t="e">
        <f ca="1">_xll.RiskData('TS CF'!$N$24,$A232)-H232</f>
        <v>#NAME?</v>
      </c>
      <c r="V232" s="327" t="e">
        <f t="shared" ca="1" si="9"/>
        <v>#NAME?</v>
      </c>
      <c r="W232" s="327" t="e">
        <f t="shared" ca="1" si="10"/>
        <v>#NAME?</v>
      </c>
      <c r="X232" s="327" t="e">
        <f t="shared" ca="1" si="11"/>
        <v>#NAME?</v>
      </c>
    </row>
    <row r="233" spans="1:24">
      <c r="A233" s="2">
        <v>226</v>
      </c>
      <c r="B233" s="617">
        <v>-160478</v>
      </c>
      <c r="C233" s="617">
        <v>-103593</v>
      </c>
      <c r="D233" s="617">
        <v>-114388</v>
      </c>
      <c r="F233" s="330" t="e">
        <f ca="1">_xll.RiskData('Risk Summary'!$H$32,$A233)</f>
        <v>#NAME?</v>
      </c>
      <c r="G233" s="330" t="e">
        <f ca="1">_xll.RiskData('Risk Summary'!$K$32,$A233)</f>
        <v>#NAME?</v>
      </c>
      <c r="H233" s="330" t="e">
        <f ca="1">_xll.RiskData('Risk Summary'!$N$32,$A233)</f>
        <v>#NAME?</v>
      </c>
      <c r="J233" s="330" t="e">
        <f ca="1">_xll.RiskData('Risk Summary'!$H$35,$A233)</f>
        <v>#NAME?</v>
      </c>
      <c r="K233" s="330" t="e">
        <f ca="1">_xll.RiskData('Risk Summary'!$K$35,$A233)</f>
        <v>#NAME?</v>
      </c>
      <c r="L233" s="330" t="e">
        <f ca="1">_xll.RiskData('Risk Summary'!$N$35,$A233)</f>
        <v>#NAME?</v>
      </c>
      <c r="N233" s="330" t="e">
        <f ca="1">_xll.RiskData('Risk Summary'!$H$36,$A233)</f>
        <v>#NAME?</v>
      </c>
      <c r="O233" s="330" t="e">
        <f ca="1">_xll.RiskData('Risk Summary'!$K$36,$A233)</f>
        <v>#NAME?</v>
      </c>
      <c r="P233" s="330" t="e">
        <f ca="1">_xll.RiskData('Risk Summary'!$N$36,$A233)</f>
        <v>#NAME?</v>
      </c>
      <c r="R233" s="330" t="e">
        <f ca="1">_xll.RiskData('TS CF'!$H$24,$A233)-F233</f>
        <v>#NAME?</v>
      </c>
      <c r="S233" s="330" t="e">
        <f ca="1">_xll.RiskData('TS CF'!$K$24,$A233)-G233</f>
        <v>#NAME?</v>
      </c>
      <c r="T233" s="330" t="e">
        <f ca="1">_xll.RiskData('TS CF'!$N$24,$A233)-H233</f>
        <v>#NAME?</v>
      </c>
      <c r="V233" s="327" t="e">
        <f t="shared" ca="1" si="9"/>
        <v>#NAME?</v>
      </c>
      <c r="W233" s="327" t="e">
        <f t="shared" ca="1" si="10"/>
        <v>#NAME?</v>
      </c>
      <c r="X233" s="327" t="e">
        <f t="shared" ca="1" si="11"/>
        <v>#NAME?</v>
      </c>
    </row>
    <row r="234" spans="1:24">
      <c r="A234" s="2">
        <v>227</v>
      </c>
      <c r="B234" s="617">
        <v>-160478</v>
      </c>
      <c r="C234" s="617">
        <v>-103593</v>
      </c>
      <c r="D234" s="617">
        <v>-114388</v>
      </c>
      <c r="F234" s="330" t="e">
        <f ca="1">_xll.RiskData('Risk Summary'!$H$32,$A234)</f>
        <v>#NAME?</v>
      </c>
      <c r="G234" s="330" t="e">
        <f ca="1">_xll.RiskData('Risk Summary'!$K$32,$A234)</f>
        <v>#NAME?</v>
      </c>
      <c r="H234" s="330" t="e">
        <f ca="1">_xll.RiskData('Risk Summary'!$N$32,$A234)</f>
        <v>#NAME?</v>
      </c>
      <c r="J234" s="330" t="e">
        <f ca="1">_xll.RiskData('Risk Summary'!$H$35,$A234)</f>
        <v>#NAME?</v>
      </c>
      <c r="K234" s="330" t="e">
        <f ca="1">_xll.RiskData('Risk Summary'!$K$35,$A234)</f>
        <v>#NAME?</v>
      </c>
      <c r="L234" s="330" t="e">
        <f ca="1">_xll.RiskData('Risk Summary'!$N$35,$A234)</f>
        <v>#NAME?</v>
      </c>
      <c r="N234" s="330" t="e">
        <f ca="1">_xll.RiskData('Risk Summary'!$H$36,$A234)</f>
        <v>#NAME?</v>
      </c>
      <c r="O234" s="330" t="e">
        <f ca="1">_xll.RiskData('Risk Summary'!$K$36,$A234)</f>
        <v>#NAME?</v>
      </c>
      <c r="P234" s="330" t="e">
        <f ca="1">_xll.RiskData('Risk Summary'!$N$36,$A234)</f>
        <v>#NAME?</v>
      </c>
      <c r="R234" s="330" t="e">
        <f ca="1">_xll.RiskData('TS CF'!$H$24,$A234)-F234</f>
        <v>#NAME?</v>
      </c>
      <c r="S234" s="330" t="e">
        <f ca="1">_xll.RiskData('TS CF'!$K$24,$A234)-G234</f>
        <v>#NAME?</v>
      </c>
      <c r="T234" s="330" t="e">
        <f ca="1">_xll.RiskData('TS CF'!$N$24,$A234)-H234</f>
        <v>#NAME?</v>
      </c>
      <c r="V234" s="327" t="e">
        <f t="shared" ca="1" si="9"/>
        <v>#NAME?</v>
      </c>
      <c r="W234" s="327" t="e">
        <f t="shared" ca="1" si="10"/>
        <v>#NAME?</v>
      </c>
      <c r="X234" s="327" t="e">
        <f t="shared" ca="1" si="11"/>
        <v>#NAME?</v>
      </c>
    </row>
    <row r="235" spans="1:24">
      <c r="A235" s="2">
        <v>228</v>
      </c>
      <c r="B235" s="617">
        <v>-160478</v>
      </c>
      <c r="C235" s="617">
        <v>-103593</v>
      </c>
      <c r="D235" s="617">
        <v>-114388</v>
      </c>
      <c r="F235" s="330" t="e">
        <f ca="1">_xll.RiskData('Risk Summary'!$H$32,$A235)</f>
        <v>#NAME?</v>
      </c>
      <c r="G235" s="330" t="e">
        <f ca="1">_xll.RiskData('Risk Summary'!$K$32,$A235)</f>
        <v>#NAME?</v>
      </c>
      <c r="H235" s="330" t="e">
        <f ca="1">_xll.RiskData('Risk Summary'!$N$32,$A235)</f>
        <v>#NAME?</v>
      </c>
      <c r="J235" s="330" t="e">
        <f ca="1">_xll.RiskData('Risk Summary'!$H$35,$A235)</f>
        <v>#NAME?</v>
      </c>
      <c r="K235" s="330" t="e">
        <f ca="1">_xll.RiskData('Risk Summary'!$K$35,$A235)</f>
        <v>#NAME?</v>
      </c>
      <c r="L235" s="330" t="e">
        <f ca="1">_xll.RiskData('Risk Summary'!$N$35,$A235)</f>
        <v>#NAME?</v>
      </c>
      <c r="N235" s="330" t="e">
        <f ca="1">_xll.RiskData('Risk Summary'!$H$36,$A235)</f>
        <v>#NAME?</v>
      </c>
      <c r="O235" s="330" t="e">
        <f ca="1">_xll.RiskData('Risk Summary'!$K$36,$A235)</f>
        <v>#NAME?</v>
      </c>
      <c r="P235" s="330" t="e">
        <f ca="1">_xll.RiskData('Risk Summary'!$N$36,$A235)</f>
        <v>#NAME?</v>
      </c>
      <c r="R235" s="330" t="e">
        <f ca="1">_xll.RiskData('TS CF'!$H$24,$A235)-F235</f>
        <v>#NAME?</v>
      </c>
      <c r="S235" s="330" t="e">
        <f ca="1">_xll.RiskData('TS CF'!$K$24,$A235)-G235</f>
        <v>#NAME?</v>
      </c>
      <c r="T235" s="330" t="e">
        <f ca="1">_xll.RiskData('TS CF'!$N$24,$A235)-H235</f>
        <v>#NAME?</v>
      </c>
      <c r="V235" s="327" t="e">
        <f t="shared" ca="1" si="9"/>
        <v>#NAME?</v>
      </c>
      <c r="W235" s="327" t="e">
        <f t="shared" ca="1" si="10"/>
        <v>#NAME?</v>
      </c>
      <c r="X235" s="327" t="e">
        <f t="shared" ca="1" si="11"/>
        <v>#NAME?</v>
      </c>
    </row>
    <row r="236" spans="1:24">
      <c r="A236" s="2">
        <v>229</v>
      </c>
      <c r="B236" s="617">
        <v>-160478</v>
      </c>
      <c r="C236" s="617">
        <v>-103593</v>
      </c>
      <c r="D236" s="617">
        <v>-114388</v>
      </c>
      <c r="F236" s="330" t="e">
        <f ca="1">_xll.RiskData('Risk Summary'!$H$32,$A236)</f>
        <v>#NAME?</v>
      </c>
      <c r="G236" s="330" t="e">
        <f ca="1">_xll.RiskData('Risk Summary'!$K$32,$A236)</f>
        <v>#NAME?</v>
      </c>
      <c r="H236" s="330" t="e">
        <f ca="1">_xll.RiskData('Risk Summary'!$N$32,$A236)</f>
        <v>#NAME?</v>
      </c>
      <c r="J236" s="330" t="e">
        <f ca="1">_xll.RiskData('Risk Summary'!$H$35,$A236)</f>
        <v>#NAME?</v>
      </c>
      <c r="K236" s="330" t="e">
        <f ca="1">_xll.RiskData('Risk Summary'!$K$35,$A236)</f>
        <v>#NAME?</v>
      </c>
      <c r="L236" s="330" t="e">
        <f ca="1">_xll.RiskData('Risk Summary'!$N$35,$A236)</f>
        <v>#NAME?</v>
      </c>
      <c r="N236" s="330" t="e">
        <f ca="1">_xll.RiskData('Risk Summary'!$H$36,$A236)</f>
        <v>#NAME?</v>
      </c>
      <c r="O236" s="330" t="e">
        <f ca="1">_xll.RiskData('Risk Summary'!$K$36,$A236)</f>
        <v>#NAME?</v>
      </c>
      <c r="P236" s="330" t="e">
        <f ca="1">_xll.RiskData('Risk Summary'!$N$36,$A236)</f>
        <v>#NAME?</v>
      </c>
      <c r="R236" s="330" t="e">
        <f ca="1">_xll.RiskData('TS CF'!$H$24,$A236)-F236</f>
        <v>#NAME?</v>
      </c>
      <c r="S236" s="330" t="e">
        <f ca="1">_xll.RiskData('TS CF'!$K$24,$A236)-G236</f>
        <v>#NAME?</v>
      </c>
      <c r="T236" s="330" t="e">
        <f ca="1">_xll.RiskData('TS CF'!$N$24,$A236)-H236</f>
        <v>#NAME?</v>
      </c>
      <c r="V236" s="327" t="e">
        <f t="shared" ca="1" si="9"/>
        <v>#NAME?</v>
      </c>
      <c r="W236" s="327" t="e">
        <f t="shared" ca="1" si="10"/>
        <v>#NAME?</v>
      </c>
      <c r="X236" s="327" t="e">
        <f t="shared" ca="1" si="11"/>
        <v>#NAME?</v>
      </c>
    </row>
    <row r="237" spans="1:24">
      <c r="A237" s="2">
        <v>230</v>
      </c>
      <c r="B237" s="617">
        <v>-160478</v>
      </c>
      <c r="C237" s="617">
        <v>-103593</v>
      </c>
      <c r="D237" s="617">
        <v>-114388</v>
      </c>
      <c r="F237" s="330" t="e">
        <f ca="1">_xll.RiskData('Risk Summary'!$H$32,$A237)</f>
        <v>#NAME?</v>
      </c>
      <c r="G237" s="330" t="e">
        <f ca="1">_xll.RiskData('Risk Summary'!$K$32,$A237)</f>
        <v>#NAME?</v>
      </c>
      <c r="H237" s="330" t="e">
        <f ca="1">_xll.RiskData('Risk Summary'!$N$32,$A237)</f>
        <v>#NAME?</v>
      </c>
      <c r="J237" s="330" t="e">
        <f ca="1">_xll.RiskData('Risk Summary'!$H$35,$A237)</f>
        <v>#NAME?</v>
      </c>
      <c r="K237" s="330" t="e">
        <f ca="1">_xll.RiskData('Risk Summary'!$K$35,$A237)</f>
        <v>#NAME?</v>
      </c>
      <c r="L237" s="330" t="e">
        <f ca="1">_xll.RiskData('Risk Summary'!$N$35,$A237)</f>
        <v>#NAME?</v>
      </c>
      <c r="N237" s="330" t="e">
        <f ca="1">_xll.RiskData('Risk Summary'!$H$36,$A237)</f>
        <v>#NAME?</v>
      </c>
      <c r="O237" s="330" t="e">
        <f ca="1">_xll.RiskData('Risk Summary'!$K$36,$A237)</f>
        <v>#NAME?</v>
      </c>
      <c r="P237" s="330" t="e">
        <f ca="1">_xll.RiskData('Risk Summary'!$N$36,$A237)</f>
        <v>#NAME?</v>
      </c>
      <c r="R237" s="330" t="e">
        <f ca="1">_xll.RiskData('TS CF'!$H$24,$A237)-F237</f>
        <v>#NAME?</v>
      </c>
      <c r="S237" s="330" t="e">
        <f ca="1">_xll.RiskData('TS CF'!$K$24,$A237)-G237</f>
        <v>#NAME?</v>
      </c>
      <c r="T237" s="330" t="e">
        <f ca="1">_xll.RiskData('TS CF'!$N$24,$A237)-H237</f>
        <v>#NAME?</v>
      </c>
      <c r="V237" s="327" t="e">
        <f t="shared" ca="1" si="9"/>
        <v>#NAME?</v>
      </c>
      <c r="W237" s="327" t="e">
        <f t="shared" ca="1" si="10"/>
        <v>#NAME?</v>
      </c>
      <c r="X237" s="327" t="e">
        <f t="shared" ca="1" si="11"/>
        <v>#NAME?</v>
      </c>
    </row>
    <row r="238" spans="1:24">
      <c r="A238" s="2">
        <v>231</v>
      </c>
      <c r="B238" s="617">
        <v>-160478</v>
      </c>
      <c r="C238" s="617">
        <v>-103593</v>
      </c>
      <c r="D238" s="617">
        <v>-114388</v>
      </c>
      <c r="F238" s="330" t="e">
        <f ca="1">_xll.RiskData('Risk Summary'!$H$32,$A238)</f>
        <v>#NAME?</v>
      </c>
      <c r="G238" s="330" t="e">
        <f ca="1">_xll.RiskData('Risk Summary'!$K$32,$A238)</f>
        <v>#NAME?</v>
      </c>
      <c r="H238" s="330" t="e">
        <f ca="1">_xll.RiskData('Risk Summary'!$N$32,$A238)</f>
        <v>#NAME?</v>
      </c>
      <c r="J238" s="330" t="e">
        <f ca="1">_xll.RiskData('Risk Summary'!$H$35,$A238)</f>
        <v>#NAME?</v>
      </c>
      <c r="K238" s="330" t="e">
        <f ca="1">_xll.RiskData('Risk Summary'!$K$35,$A238)</f>
        <v>#NAME?</v>
      </c>
      <c r="L238" s="330" t="e">
        <f ca="1">_xll.RiskData('Risk Summary'!$N$35,$A238)</f>
        <v>#NAME?</v>
      </c>
      <c r="N238" s="330" t="e">
        <f ca="1">_xll.RiskData('Risk Summary'!$H$36,$A238)</f>
        <v>#NAME?</v>
      </c>
      <c r="O238" s="330" t="e">
        <f ca="1">_xll.RiskData('Risk Summary'!$K$36,$A238)</f>
        <v>#NAME?</v>
      </c>
      <c r="P238" s="330" t="e">
        <f ca="1">_xll.RiskData('Risk Summary'!$N$36,$A238)</f>
        <v>#NAME?</v>
      </c>
      <c r="R238" s="330" t="e">
        <f ca="1">_xll.RiskData('TS CF'!$H$24,$A238)-F238</f>
        <v>#NAME?</v>
      </c>
      <c r="S238" s="330" t="e">
        <f ca="1">_xll.RiskData('TS CF'!$K$24,$A238)-G238</f>
        <v>#NAME?</v>
      </c>
      <c r="T238" s="330" t="e">
        <f ca="1">_xll.RiskData('TS CF'!$N$24,$A238)-H238</f>
        <v>#NAME?</v>
      </c>
      <c r="V238" s="327" t="e">
        <f t="shared" ca="1" si="9"/>
        <v>#NAME?</v>
      </c>
      <c r="W238" s="327" t="e">
        <f t="shared" ca="1" si="10"/>
        <v>#NAME?</v>
      </c>
      <c r="X238" s="327" t="e">
        <f t="shared" ca="1" si="11"/>
        <v>#NAME?</v>
      </c>
    </row>
    <row r="239" spans="1:24">
      <c r="A239" s="2">
        <v>232</v>
      </c>
      <c r="B239" s="617">
        <v>-160478</v>
      </c>
      <c r="C239" s="617">
        <v>-103593</v>
      </c>
      <c r="D239" s="617">
        <v>-114388</v>
      </c>
      <c r="F239" s="330" t="e">
        <f ca="1">_xll.RiskData('Risk Summary'!$H$32,$A239)</f>
        <v>#NAME?</v>
      </c>
      <c r="G239" s="330" t="e">
        <f ca="1">_xll.RiskData('Risk Summary'!$K$32,$A239)</f>
        <v>#NAME?</v>
      </c>
      <c r="H239" s="330" t="e">
        <f ca="1">_xll.RiskData('Risk Summary'!$N$32,$A239)</f>
        <v>#NAME?</v>
      </c>
      <c r="J239" s="330" t="e">
        <f ca="1">_xll.RiskData('Risk Summary'!$H$35,$A239)</f>
        <v>#NAME?</v>
      </c>
      <c r="K239" s="330" t="e">
        <f ca="1">_xll.RiskData('Risk Summary'!$K$35,$A239)</f>
        <v>#NAME?</v>
      </c>
      <c r="L239" s="330" t="e">
        <f ca="1">_xll.RiskData('Risk Summary'!$N$35,$A239)</f>
        <v>#NAME?</v>
      </c>
      <c r="N239" s="330" t="e">
        <f ca="1">_xll.RiskData('Risk Summary'!$H$36,$A239)</f>
        <v>#NAME?</v>
      </c>
      <c r="O239" s="330" t="e">
        <f ca="1">_xll.RiskData('Risk Summary'!$K$36,$A239)</f>
        <v>#NAME?</v>
      </c>
      <c r="P239" s="330" t="e">
        <f ca="1">_xll.RiskData('Risk Summary'!$N$36,$A239)</f>
        <v>#NAME?</v>
      </c>
      <c r="R239" s="330" t="e">
        <f ca="1">_xll.RiskData('TS CF'!$H$24,$A239)-F239</f>
        <v>#NAME?</v>
      </c>
      <c r="S239" s="330" t="e">
        <f ca="1">_xll.RiskData('TS CF'!$K$24,$A239)-G239</f>
        <v>#NAME?</v>
      </c>
      <c r="T239" s="330" t="e">
        <f ca="1">_xll.RiskData('TS CF'!$N$24,$A239)-H239</f>
        <v>#NAME?</v>
      </c>
      <c r="V239" s="327" t="e">
        <f t="shared" ca="1" si="9"/>
        <v>#NAME?</v>
      </c>
      <c r="W239" s="327" t="e">
        <f t="shared" ca="1" si="10"/>
        <v>#NAME?</v>
      </c>
      <c r="X239" s="327" t="e">
        <f t="shared" ca="1" si="11"/>
        <v>#NAME?</v>
      </c>
    </row>
    <row r="240" spans="1:24">
      <c r="A240" s="2">
        <v>233</v>
      </c>
      <c r="B240" s="617">
        <v>-160478</v>
      </c>
      <c r="C240" s="617">
        <v>-103593</v>
      </c>
      <c r="D240" s="617">
        <v>-114388</v>
      </c>
      <c r="F240" s="330" t="e">
        <f ca="1">_xll.RiskData('Risk Summary'!$H$32,$A240)</f>
        <v>#NAME?</v>
      </c>
      <c r="G240" s="330" t="e">
        <f ca="1">_xll.RiskData('Risk Summary'!$K$32,$A240)</f>
        <v>#NAME?</v>
      </c>
      <c r="H240" s="330" t="e">
        <f ca="1">_xll.RiskData('Risk Summary'!$N$32,$A240)</f>
        <v>#NAME?</v>
      </c>
      <c r="J240" s="330" t="e">
        <f ca="1">_xll.RiskData('Risk Summary'!$H$35,$A240)</f>
        <v>#NAME?</v>
      </c>
      <c r="K240" s="330" t="e">
        <f ca="1">_xll.RiskData('Risk Summary'!$K$35,$A240)</f>
        <v>#NAME?</v>
      </c>
      <c r="L240" s="330" t="e">
        <f ca="1">_xll.RiskData('Risk Summary'!$N$35,$A240)</f>
        <v>#NAME?</v>
      </c>
      <c r="N240" s="330" t="e">
        <f ca="1">_xll.RiskData('Risk Summary'!$H$36,$A240)</f>
        <v>#NAME?</v>
      </c>
      <c r="O240" s="330" t="e">
        <f ca="1">_xll.RiskData('Risk Summary'!$K$36,$A240)</f>
        <v>#NAME?</v>
      </c>
      <c r="P240" s="330" t="e">
        <f ca="1">_xll.RiskData('Risk Summary'!$N$36,$A240)</f>
        <v>#NAME?</v>
      </c>
      <c r="R240" s="330" t="e">
        <f ca="1">_xll.RiskData('TS CF'!$H$24,$A240)-F240</f>
        <v>#NAME?</v>
      </c>
      <c r="S240" s="330" t="e">
        <f ca="1">_xll.RiskData('TS CF'!$K$24,$A240)-G240</f>
        <v>#NAME?</v>
      </c>
      <c r="T240" s="330" t="e">
        <f ca="1">_xll.RiskData('TS CF'!$N$24,$A240)-H240</f>
        <v>#NAME?</v>
      </c>
      <c r="V240" s="327" t="e">
        <f t="shared" ca="1" si="9"/>
        <v>#NAME?</v>
      </c>
      <c r="W240" s="327" t="e">
        <f t="shared" ca="1" si="10"/>
        <v>#NAME?</v>
      </c>
      <c r="X240" s="327" t="e">
        <f t="shared" ca="1" si="11"/>
        <v>#NAME?</v>
      </c>
    </row>
    <row r="241" spans="1:24">
      <c r="A241" s="2">
        <v>234</v>
      </c>
      <c r="B241" s="617">
        <v>-160478</v>
      </c>
      <c r="C241" s="617">
        <v>-103593</v>
      </c>
      <c r="D241" s="617">
        <v>-114388</v>
      </c>
      <c r="F241" s="330" t="e">
        <f ca="1">_xll.RiskData('Risk Summary'!$H$32,$A241)</f>
        <v>#NAME?</v>
      </c>
      <c r="G241" s="330" t="e">
        <f ca="1">_xll.RiskData('Risk Summary'!$K$32,$A241)</f>
        <v>#NAME?</v>
      </c>
      <c r="H241" s="330" t="e">
        <f ca="1">_xll.RiskData('Risk Summary'!$N$32,$A241)</f>
        <v>#NAME?</v>
      </c>
      <c r="J241" s="330" t="e">
        <f ca="1">_xll.RiskData('Risk Summary'!$H$35,$A241)</f>
        <v>#NAME?</v>
      </c>
      <c r="K241" s="330" t="e">
        <f ca="1">_xll.RiskData('Risk Summary'!$K$35,$A241)</f>
        <v>#NAME?</v>
      </c>
      <c r="L241" s="330" t="e">
        <f ca="1">_xll.RiskData('Risk Summary'!$N$35,$A241)</f>
        <v>#NAME?</v>
      </c>
      <c r="N241" s="330" t="e">
        <f ca="1">_xll.RiskData('Risk Summary'!$H$36,$A241)</f>
        <v>#NAME?</v>
      </c>
      <c r="O241" s="330" t="e">
        <f ca="1">_xll.RiskData('Risk Summary'!$K$36,$A241)</f>
        <v>#NAME?</v>
      </c>
      <c r="P241" s="330" t="e">
        <f ca="1">_xll.RiskData('Risk Summary'!$N$36,$A241)</f>
        <v>#NAME?</v>
      </c>
      <c r="R241" s="330" t="e">
        <f ca="1">_xll.RiskData('TS CF'!$H$24,$A241)-F241</f>
        <v>#NAME?</v>
      </c>
      <c r="S241" s="330" t="e">
        <f ca="1">_xll.RiskData('TS CF'!$K$24,$A241)-G241</f>
        <v>#NAME?</v>
      </c>
      <c r="T241" s="330" t="e">
        <f ca="1">_xll.RiskData('TS CF'!$N$24,$A241)-H241</f>
        <v>#NAME?</v>
      </c>
      <c r="V241" s="327" t="e">
        <f t="shared" ca="1" si="9"/>
        <v>#NAME?</v>
      </c>
      <c r="W241" s="327" t="e">
        <f t="shared" ca="1" si="10"/>
        <v>#NAME?</v>
      </c>
      <c r="X241" s="327" t="e">
        <f t="shared" ca="1" si="11"/>
        <v>#NAME?</v>
      </c>
    </row>
    <row r="242" spans="1:24">
      <c r="A242" s="2">
        <v>235</v>
      </c>
      <c r="B242" s="617">
        <v>-160478</v>
      </c>
      <c r="C242" s="617">
        <v>-103593</v>
      </c>
      <c r="D242" s="617">
        <v>-114388</v>
      </c>
      <c r="F242" s="330" t="e">
        <f ca="1">_xll.RiskData('Risk Summary'!$H$32,$A242)</f>
        <v>#NAME?</v>
      </c>
      <c r="G242" s="330" t="e">
        <f ca="1">_xll.RiskData('Risk Summary'!$K$32,$A242)</f>
        <v>#NAME?</v>
      </c>
      <c r="H242" s="330" t="e">
        <f ca="1">_xll.RiskData('Risk Summary'!$N$32,$A242)</f>
        <v>#NAME?</v>
      </c>
      <c r="J242" s="330" t="e">
        <f ca="1">_xll.RiskData('Risk Summary'!$H$35,$A242)</f>
        <v>#NAME?</v>
      </c>
      <c r="K242" s="330" t="e">
        <f ca="1">_xll.RiskData('Risk Summary'!$K$35,$A242)</f>
        <v>#NAME?</v>
      </c>
      <c r="L242" s="330" t="e">
        <f ca="1">_xll.RiskData('Risk Summary'!$N$35,$A242)</f>
        <v>#NAME?</v>
      </c>
      <c r="N242" s="330" t="e">
        <f ca="1">_xll.RiskData('Risk Summary'!$H$36,$A242)</f>
        <v>#NAME?</v>
      </c>
      <c r="O242" s="330" t="e">
        <f ca="1">_xll.RiskData('Risk Summary'!$K$36,$A242)</f>
        <v>#NAME?</v>
      </c>
      <c r="P242" s="330" t="e">
        <f ca="1">_xll.RiskData('Risk Summary'!$N$36,$A242)</f>
        <v>#NAME?</v>
      </c>
      <c r="R242" s="330" t="e">
        <f ca="1">_xll.RiskData('TS CF'!$H$24,$A242)-F242</f>
        <v>#NAME?</v>
      </c>
      <c r="S242" s="330" t="e">
        <f ca="1">_xll.RiskData('TS CF'!$K$24,$A242)-G242</f>
        <v>#NAME?</v>
      </c>
      <c r="T242" s="330" t="e">
        <f ca="1">_xll.RiskData('TS CF'!$N$24,$A242)-H242</f>
        <v>#NAME?</v>
      </c>
      <c r="V242" s="327" t="e">
        <f t="shared" ca="1" si="9"/>
        <v>#NAME?</v>
      </c>
      <c r="W242" s="327" t="e">
        <f t="shared" ca="1" si="10"/>
        <v>#NAME?</v>
      </c>
      <c r="X242" s="327" t="e">
        <f t="shared" ca="1" si="11"/>
        <v>#NAME?</v>
      </c>
    </row>
    <row r="243" spans="1:24">
      <c r="A243" s="2">
        <v>236</v>
      </c>
      <c r="B243" s="617">
        <v>-160478</v>
      </c>
      <c r="C243" s="617">
        <v>-103593</v>
      </c>
      <c r="D243" s="617">
        <v>-114388</v>
      </c>
      <c r="F243" s="330" t="e">
        <f ca="1">_xll.RiskData('Risk Summary'!$H$32,$A243)</f>
        <v>#NAME?</v>
      </c>
      <c r="G243" s="330" t="e">
        <f ca="1">_xll.RiskData('Risk Summary'!$K$32,$A243)</f>
        <v>#NAME?</v>
      </c>
      <c r="H243" s="330" t="e">
        <f ca="1">_xll.RiskData('Risk Summary'!$N$32,$A243)</f>
        <v>#NAME?</v>
      </c>
      <c r="J243" s="330" t="e">
        <f ca="1">_xll.RiskData('Risk Summary'!$H$35,$A243)</f>
        <v>#NAME?</v>
      </c>
      <c r="K243" s="330" t="e">
        <f ca="1">_xll.RiskData('Risk Summary'!$K$35,$A243)</f>
        <v>#NAME?</v>
      </c>
      <c r="L243" s="330" t="e">
        <f ca="1">_xll.RiskData('Risk Summary'!$N$35,$A243)</f>
        <v>#NAME?</v>
      </c>
      <c r="N243" s="330" t="e">
        <f ca="1">_xll.RiskData('Risk Summary'!$H$36,$A243)</f>
        <v>#NAME?</v>
      </c>
      <c r="O243" s="330" t="e">
        <f ca="1">_xll.RiskData('Risk Summary'!$K$36,$A243)</f>
        <v>#NAME?</v>
      </c>
      <c r="P243" s="330" t="e">
        <f ca="1">_xll.RiskData('Risk Summary'!$N$36,$A243)</f>
        <v>#NAME?</v>
      </c>
      <c r="R243" s="330" t="e">
        <f ca="1">_xll.RiskData('TS CF'!$H$24,$A243)-F243</f>
        <v>#NAME?</v>
      </c>
      <c r="S243" s="330" t="e">
        <f ca="1">_xll.RiskData('TS CF'!$K$24,$A243)-G243</f>
        <v>#NAME?</v>
      </c>
      <c r="T243" s="330" t="e">
        <f ca="1">_xll.RiskData('TS CF'!$N$24,$A243)-H243</f>
        <v>#NAME?</v>
      </c>
      <c r="V243" s="327" t="e">
        <f t="shared" ca="1" si="9"/>
        <v>#NAME?</v>
      </c>
      <c r="W243" s="327" t="e">
        <f t="shared" ca="1" si="10"/>
        <v>#NAME?</v>
      </c>
      <c r="X243" s="327" t="e">
        <f t="shared" ca="1" si="11"/>
        <v>#NAME?</v>
      </c>
    </row>
    <row r="244" spans="1:24">
      <c r="A244" s="2">
        <v>237</v>
      </c>
      <c r="B244" s="617">
        <v>-160478</v>
      </c>
      <c r="C244" s="617">
        <v>-103593</v>
      </c>
      <c r="D244" s="617">
        <v>-114388</v>
      </c>
      <c r="F244" s="330" t="e">
        <f ca="1">_xll.RiskData('Risk Summary'!$H$32,$A244)</f>
        <v>#NAME?</v>
      </c>
      <c r="G244" s="330" t="e">
        <f ca="1">_xll.RiskData('Risk Summary'!$K$32,$A244)</f>
        <v>#NAME?</v>
      </c>
      <c r="H244" s="330" t="e">
        <f ca="1">_xll.RiskData('Risk Summary'!$N$32,$A244)</f>
        <v>#NAME?</v>
      </c>
      <c r="J244" s="330" t="e">
        <f ca="1">_xll.RiskData('Risk Summary'!$H$35,$A244)</f>
        <v>#NAME?</v>
      </c>
      <c r="K244" s="330" t="e">
        <f ca="1">_xll.RiskData('Risk Summary'!$K$35,$A244)</f>
        <v>#NAME?</v>
      </c>
      <c r="L244" s="330" t="e">
        <f ca="1">_xll.RiskData('Risk Summary'!$N$35,$A244)</f>
        <v>#NAME?</v>
      </c>
      <c r="N244" s="330" t="e">
        <f ca="1">_xll.RiskData('Risk Summary'!$H$36,$A244)</f>
        <v>#NAME?</v>
      </c>
      <c r="O244" s="330" t="e">
        <f ca="1">_xll.RiskData('Risk Summary'!$K$36,$A244)</f>
        <v>#NAME?</v>
      </c>
      <c r="P244" s="330" t="e">
        <f ca="1">_xll.RiskData('Risk Summary'!$N$36,$A244)</f>
        <v>#NAME?</v>
      </c>
      <c r="R244" s="330" t="e">
        <f ca="1">_xll.RiskData('TS CF'!$H$24,$A244)-F244</f>
        <v>#NAME?</v>
      </c>
      <c r="S244" s="330" t="e">
        <f ca="1">_xll.RiskData('TS CF'!$K$24,$A244)-G244</f>
        <v>#NAME?</v>
      </c>
      <c r="T244" s="330" t="e">
        <f ca="1">_xll.RiskData('TS CF'!$N$24,$A244)-H244</f>
        <v>#NAME?</v>
      </c>
      <c r="V244" s="327" t="e">
        <f t="shared" ca="1" si="9"/>
        <v>#NAME?</v>
      </c>
      <c r="W244" s="327" t="e">
        <f t="shared" ca="1" si="10"/>
        <v>#NAME?</v>
      </c>
      <c r="X244" s="327" t="e">
        <f t="shared" ca="1" si="11"/>
        <v>#NAME?</v>
      </c>
    </row>
    <row r="245" spans="1:24">
      <c r="A245" s="2">
        <v>238</v>
      </c>
      <c r="B245" s="617">
        <v>-160478</v>
      </c>
      <c r="C245" s="617">
        <v>-103593</v>
      </c>
      <c r="D245" s="617">
        <v>-114388</v>
      </c>
      <c r="F245" s="330" t="e">
        <f ca="1">_xll.RiskData('Risk Summary'!$H$32,$A245)</f>
        <v>#NAME?</v>
      </c>
      <c r="G245" s="330" t="e">
        <f ca="1">_xll.RiskData('Risk Summary'!$K$32,$A245)</f>
        <v>#NAME?</v>
      </c>
      <c r="H245" s="330" t="e">
        <f ca="1">_xll.RiskData('Risk Summary'!$N$32,$A245)</f>
        <v>#NAME?</v>
      </c>
      <c r="J245" s="330" t="e">
        <f ca="1">_xll.RiskData('Risk Summary'!$H$35,$A245)</f>
        <v>#NAME?</v>
      </c>
      <c r="K245" s="330" t="e">
        <f ca="1">_xll.RiskData('Risk Summary'!$K$35,$A245)</f>
        <v>#NAME?</v>
      </c>
      <c r="L245" s="330" t="e">
        <f ca="1">_xll.RiskData('Risk Summary'!$N$35,$A245)</f>
        <v>#NAME?</v>
      </c>
      <c r="N245" s="330" t="e">
        <f ca="1">_xll.RiskData('Risk Summary'!$H$36,$A245)</f>
        <v>#NAME?</v>
      </c>
      <c r="O245" s="330" t="e">
        <f ca="1">_xll.RiskData('Risk Summary'!$K$36,$A245)</f>
        <v>#NAME?</v>
      </c>
      <c r="P245" s="330" t="e">
        <f ca="1">_xll.RiskData('Risk Summary'!$N$36,$A245)</f>
        <v>#NAME?</v>
      </c>
      <c r="R245" s="330" t="e">
        <f ca="1">_xll.RiskData('TS CF'!$H$24,$A245)-F245</f>
        <v>#NAME?</v>
      </c>
      <c r="S245" s="330" t="e">
        <f ca="1">_xll.RiskData('TS CF'!$K$24,$A245)-G245</f>
        <v>#NAME?</v>
      </c>
      <c r="T245" s="330" t="e">
        <f ca="1">_xll.RiskData('TS CF'!$N$24,$A245)-H245</f>
        <v>#NAME?</v>
      </c>
      <c r="V245" s="327" t="e">
        <f t="shared" ca="1" si="9"/>
        <v>#NAME?</v>
      </c>
      <c r="W245" s="327" t="e">
        <f t="shared" ca="1" si="10"/>
        <v>#NAME?</v>
      </c>
      <c r="X245" s="327" t="e">
        <f t="shared" ca="1" si="11"/>
        <v>#NAME?</v>
      </c>
    </row>
    <row r="246" spans="1:24">
      <c r="A246" s="2">
        <v>239</v>
      </c>
      <c r="B246" s="617">
        <v>-160478</v>
      </c>
      <c r="C246" s="617">
        <v>-103593</v>
      </c>
      <c r="D246" s="617">
        <v>-114388</v>
      </c>
      <c r="F246" s="330" t="e">
        <f ca="1">_xll.RiskData('Risk Summary'!$H$32,$A246)</f>
        <v>#NAME?</v>
      </c>
      <c r="G246" s="330" t="e">
        <f ca="1">_xll.RiskData('Risk Summary'!$K$32,$A246)</f>
        <v>#NAME?</v>
      </c>
      <c r="H246" s="330" t="e">
        <f ca="1">_xll.RiskData('Risk Summary'!$N$32,$A246)</f>
        <v>#NAME?</v>
      </c>
      <c r="J246" s="330" t="e">
        <f ca="1">_xll.RiskData('Risk Summary'!$H$35,$A246)</f>
        <v>#NAME?</v>
      </c>
      <c r="K246" s="330" t="e">
        <f ca="1">_xll.RiskData('Risk Summary'!$K$35,$A246)</f>
        <v>#NAME?</v>
      </c>
      <c r="L246" s="330" t="e">
        <f ca="1">_xll.RiskData('Risk Summary'!$N$35,$A246)</f>
        <v>#NAME?</v>
      </c>
      <c r="N246" s="330" t="e">
        <f ca="1">_xll.RiskData('Risk Summary'!$H$36,$A246)</f>
        <v>#NAME?</v>
      </c>
      <c r="O246" s="330" t="e">
        <f ca="1">_xll.RiskData('Risk Summary'!$K$36,$A246)</f>
        <v>#NAME?</v>
      </c>
      <c r="P246" s="330" t="e">
        <f ca="1">_xll.RiskData('Risk Summary'!$N$36,$A246)</f>
        <v>#NAME?</v>
      </c>
      <c r="R246" s="330" t="e">
        <f ca="1">_xll.RiskData('TS CF'!$H$24,$A246)-F246</f>
        <v>#NAME?</v>
      </c>
      <c r="S246" s="330" t="e">
        <f ca="1">_xll.RiskData('TS CF'!$K$24,$A246)-G246</f>
        <v>#NAME?</v>
      </c>
      <c r="T246" s="330" t="e">
        <f ca="1">_xll.RiskData('TS CF'!$N$24,$A246)-H246</f>
        <v>#NAME?</v>
      </c>
      <c r="V246" s="327" t="e">
        <f t="shared" ca="1" si="9"/>
        <v>#NAME?</v>
      </c>
      <c r="W246" s="327" t="e">
        <f t="shared" ca="1" si="10"/>
        <v>#NAME?</v>
      </c>
      <c r="X246" s="327" t="e">
        <f t="shared" ca="1" si="11"/>
        <v>#NAME?</v>
      </c>
    </row>
    <row r="247" spans="1:24">
      <c r="A247" s="2">
        <v>240</v>
      </c>
      <c r="B247" s="617">
        <v>-160478</v>
      </c>
      <c r="C247" s="617">
        <v>-103593</v>
      </c>
      <c r="D247" s="617">
        <v>-114388</v>
      </c>
      <c r="F247" s="330" t="e">
        <f ca="1">_xll.RiskData('Risk Summary'!$H$32,$A247)</f>
        <v>#NAME?</v>
      </c>
      <c r="G247" s="330" t="e">
        <f ca="1">_xll.RiskData('Risk Summary'!$K$32,$A247)</f>
        <v>#NAME?</v>
      </c>
      <c r="H247" s="330" t="e">
        <f ca="1">_xll.RiskData('Risk Summary'!$N$32,$A247)</f>
        <v>#NAME?</v>
      </c>
      <c r="J247" s="330" t="e">
        <f ca="1">_xll.RiskData('Risk Summary'!$H$35,$A247)</f>
        <v>#NAME?</v>
      </c>
      <c r="K247" s="330" t="e">
        <f ca="1">_xll.RiskData('Risk Summary'!$K$35,$A247)</f>
        <v>#NAME?</v>
      </c>
      <c r="L247" s="330" t="e">
        <f ca="1">_xll.RiskData('Risk Summary'!$N$35,$A247)</f>
        <v>#NAME?</v>
      </c>
      <c r="N247" s="330" t="e">
        <f ca="1">_xll.RiskData('Risk Summary'!$H$36,$A247)</f>
        <v>#NAME?</v>
      </c>
      <c r="O247" s="330" t="e">
        <f ca="1">_xll.RiskData('Risk Summary'!$K$36,$A247)</f>
        <v>#NAME?</v>
      </c>
      <c r="P247" s="330" t="e">
        <f ca="1">_xll.RiskData('Risk Summary'!$N$36,$A247)</f>
        <v>#NAME?</v>
      </c>
      <c r="R247" s="330" t="e">
        <f ca="1">_xll.RiskData('TS CF'!$H$24,$A247)-F247</f>
        <v>#NAME?</v>
      </c>
      <c r="S247" s="330" t="e">
        <f ca="1">_xll.RiskData('TS CF'!$K$24,$A247)-G247</f>
        <v>#NAME?</v>
      </c>
      <c r="T247" s="330" t="e">
        <f ca="1">_xll.RiskData('TS CF'!$N$24,$A247)-H247</f>
        <v>#NAME?</v>
      </c>
      <c r="V247" s="327" t="e">
        <f t="shared" ca="1" si="9"/>
        <v>#NAME?</v>
      </c>
      <c r="W247" s="327" t="e">
        <f t="shared" ca="1" si="10"/>
        <v>#NAME?</v>
      </c>
      <c r="X247" s="327" t="e">
        <f t="shared" ca="1" si="11"/>
        <v>#NAME?</v>
      </c>
    </row>
    <row r="248" spans="1:24">
      <c r="A248" s="2">
        <v>241</v>
      </c>
      <c r="B248" s="617">
        <v>-160478</v>
      </c>
      <c r="C248" s="617">
        <v>-103593</v>
      </c>
      <c r="D248" s="617">
        <v>-114388</v>
      </c>
      <c r="F248" s="330" t="e">
        <f ca="1">_xll.RiskData('Risk Summary'!$H$32,$A248)</f>
        <v>#NAME?</v>
      </c>
      <c r="G248" s="330" t="e">
        <f ca="1">_xll.RiskData('Risk Summary'!$K$32,$A248)</f>
        <v>#NAME?</v>
      </c>
      <c r="H248" s="330" t="e">
        <f ca="1">_xll.RiskData('Risk Summary'!$N$32,$A248)</f>
        <v>#NAME?</v>
      </c>
      <c r="J248" s="330" t="e">
        <f ca="1">_xll.RiskData('Risk Summary'!$H$35,$A248)</f>
        <v>#NAME?</v>
      </c>
      <c r="K248" s="330" t="e">
        <f ca="1">_xll.RiskData('Risk Summary'!$K$35,$A248)</f>
        <v>#NAME?</v>
      </c>
      <c r="L248" s="330" t="e">
        <f ca="1">_xll.RiskData('Risk Summary'!$N$35,$A248)</f>
        <v>#NAME?</v>
      </c>
      <c r="N248" s="330" t="e">
        <f ca="1">_xll.RiskData('Risk Summary'!$H$36,$A248)</f>
        <v>#NAME?</v>
      </c>
      <c r="O248" s="330" t="e">
        <f ca="1">_xll.RiskData('Risk Summary'!$K$36,$A248)</f>
        <v>#NAME?</v>
      </c>
      <c r="P248" s="330" t="e">
        <f ca="1">_xll.RiskData('Risk Summary'!$N$36,$A248)</f>
        <v>#NAME?</v>
      </c>
      <c r="R248" s="330" t="e">
        <f ca="1">_xll.RiskData('TS CF'!$H$24,$A248)-F248</f>
        <v>#NAME?</v>
      </c>
      <c r="S248" s="330" t="e">
        <f ca="1">_xll.RiskData('TS CF'!$K$24,$A248)-G248</f>
        <v>#NAME?</v>
      </c>
      <c r="T248" s="330" t="e">
        <f ca="1">_xll.RiskData('TS CF'!$N$24,$A248)-H248</f>
        <v>#NAME?</v>
      </c>
      <c r="V248" s="327" t="e">
        <f t="shared" ca="1" si="9"/>
        <v>#NAME?</v>
      </c>
      <c r="W248" s="327" t="e">
        <f t="shared" ca="1" si="10"/>
        <v>#NAME?</v>
      </c>
      <c r="X248" s="327" t="e">
        <f t="shared" ca="1" si="11"/>
        <v>#NAME?</v>
      </c>
    </row>
    <row r="249" spans="1:24">
      <c r="A249" s="2">
        <v>242</v>
      </c>
      <c r="B249" s="617">
        <v>-160478</v>
      </c>
      <c r="C249" s="617">
        <v>-103593</v>
      </c>
      <c r="D249" s="617">
        <v>-114388</v>
      </c>
      <c r="F249" s="330" t="e">
        <f ca="1">_xll.RiskData('Risk Summary'!$H$32,$A249)</f>
        <v>#NAME?</v>
      </c>
      <c r="G249" s="330" t="e">
        <f ca="1">_xll.RiskData('Risk Summary'!$K$32,$A249)</f>
        <v>#NAME?</v>
      </c>
      <c r="H249" s="330" t="e">
        <f ca="1">_xll.RiskData('Risk Summary'!$N$32,$A249)</f>
        <v>#NAME?</v>
      </c>
      <c r="J249" s="330" t="e">
        <f ca="1">_xll.RiskData('Risk Summary'!$H$35,$A249)</f>
        <v>#NAME?</v>
      </c>
      <c r="K249" s="330" t="e">
        <f ca="1">_xll.RiskData('Risk Summary'!$K$35,$A249)</f>
        <v>#NAME?</v>
      </c>
      <c r="L249" s="330" t="e">
        <f ca="1">_xll.RiskData('Risk Summary'!$N$35,$A249)</f>
        <v>#NAME?</v>
      </c>
      <c r="N249" s="330" t="e">
        <f ca="1">_xll.RiskData('Risk Summary'!$H$36,$A249)</f>
        <v>#NAME?</v>
      </c>
      <c r="O249" s="330" t="e">
        <f ca="1">_xll.RiskData('Risk Summary'!$K$36,$A249)</f>
        <v>#NAME?</v>
      </c>
      <c r="P249" s="330" t="e">
        <f ca="1">_xll.RiskData('Risk Summary'!$N$36,$A249)</f>
        <v>#NAME?</v>
      </c>
      <c r="R249" s="330" t="e">
        <f ca="1">_xll.RiskData('TS CF'!$H$24,$A249)-F249</f>
        <v>#NAME?</v>
      </c>
      <c r="S249" s="330" t="e">
        <f ca="1">_xll.RiskData('TS CF'!$K$24,$A249)-G249</f>
        <v>#NAME?</v>
      </c>
      <c r="T249" s="330" t="e">
        <f ca="1">_xll.RiskData('TS CF'!$N$24,$A249)-H249</f>
        <v>#NAME?</v>
      </c>
      <c r="V249" s="327" t="e">
        <f t="shared" ca="1" si="9"/>
        <v>#NAME?</v>
      </c>
      <c r="W249" s="327" t="e">
        <f t="shared" ca="1" si="10"/>
        <v>#NAME?</v>
      </c>
      <c r="X249" s="327" t="e">
        <f t="shared" ca="1" si="11"/>
        <v>#NAME?</v>
      </c>
    </row>
    <row r="250" spans="1:24">
      <c r="A250" s="2">
        <v>243</v>
      </c>
      <c r="B250" s="617">
        <v>-160478</v>
      </c>
      <c r="C250" s="617">
        <v>-103593</v>
      </c>
      <c r="D250" s="617">
        <v>-114388</v>
      </c>
      <c r="F250" s="330" t="e">
        <f ca="1">_xll.RiskData('Risk Summary'!$H$32,$A250)</f>
        <v>#NAME?</v>
      </c>
      <c r="G250" s="330" t="e">
        <f ca="1">_xll.RiskData('Risk Summary'!$K$32,$A250)</f>
        <v>#NAME?</v>
      </c>
      <c r="H250" s="330" t="e">
        <f ca="1">_xll.RiskData('Risk Summary'!$N$32,$A250)</f>
        <v>#NAME?</v>
      </c>
      <c r="J250" s="330" t="e">
        <f ca="1">_xll.RiskData('Risk Summary'!$H$35,$A250)</f>
        <v>#NAME?</v>
      </c>
      <c r="K250" s="330" t="e">
        <f ca="1">_xll.RiskData('Risk Summary'!$K$35,$A250)</f>
        <v>#NAME?</v>
      </c>
      <c r="L250" s="330" t="e">
        <f ca="1">_xll.RiskData('Risk Summary'!$N$35,$A250)</f>
        <v>#NAME?</v>
      </c>
      <c r="N250" s="330" t="e">
        <f ca="1">_xll.RiskData('Risk Summary'!$H$36,$A250)</f>
        <v>#NAME?</v>
      </c>
      <c r="O250" s="330" t="e">
        <f ca="1">_xll.RiskData('Risk Summary'!$K$36,$A250)</f>
        <v>#NAME?</v>
      </c>
      <c r="P250" s="330" t="e">
        <f ca="1">_xll.RiskData('Risk Summary'!$N$36,$A250)</f>
        <v>#NAME?</v>
      </c>
      <c r="R250" s="330" t="e">
        <f ca="1">_xll.RiskData('TS CF'!$H$24,$A250)-F250</f>
        <v>#NAME?</v>
      </c>
      <c r="S250" s="330" t="e">
        <f ca="1">_xll.RiskData('TS CF'!$K$24,$A250)-G250</f>
        <v>#NAME?</v>
      </c>
      <c r="T250" s="330" t="e">
        <f ca="1">_xll.RiskData('TS CF'!$N$24,$A250)-H250</f>
        <v>#NAME?</v>
      </c>
      <c r="V250" s="327" t="e">
        <f t="shared" ca="1" si="9"/>
        <v>#NAME?</v>
      </c>
      <c r="W250" s="327" t="e">
        <f t="shared" ca="1" si="10"/>
        <v>#NAME?</v>
      </c>
      <c r="X250" s="327" t="e">
        <f t="shared" ca="1" si="11"/>
        <v>#NAME?</v>
      </c>
    </row>
    <row r="251" spans="1:24">
      <c r="A251" s="2">
        <v>244</v>
      </c>
      <c r="B251" s="617">
        <v>-160478</v>
      </c>
      <c r="C251" s="617">
        <v>-103593</v>
      </c>
      <c r="D251" s="617">
        <v>-114388</v>
      </c>
      <c r="F251" s="330" t="e">
        <f ca="1">_xll.RiskData('Risk Summary'!$H$32,$A251)</f>
        <v>#NAME?</v>
      </c>
      <c r="G251" s="330" t="e">
        <f ca="1">_xll.RiskData('Risk Summary'!$K$32,$A251)</f>
        <v>#NAME?</v>
      </c>
      <c r="H251" s="330" t="e">
        <f ca="1">_xll.RiskData('Risk Summary'!$N$32,$A251)</f>
        <v>#NAME?</v>
      </c>
      <c r="J251" s="330" t="e">
        <f ca="1">_xll.RiskData('Risk Summary'!$H$35,$A251)</f>
        <v>#NAME?</v>
      </c>
      <c r="K251" s="330" t="e">
        <f ca="1">_xll.RiskData('Risk Summary'!$K$35,$A251)</f>
        <v>#NAME?</v>
      </c>
      <c r="L251" s="330" t="e">
        <f ca="1">_xll.RiskData('Risk Summary'!$N$35,$A251)</f>
        <v>#NAME?</v>
      </c>
      <c r="N251" s="330" t="e">
        <f ca="1">_xll.RiskData('Risk Summary'!$H$36,$A251)</f>
        <v>#NAME?</v>
      </c>
      <c r="O251" s="330" t="e">
        <f ca="1">_xll.RiskData('Risk Summary'!$K$36,$A251)</f>
        <v>#NAME?</v>
      </c>
      <c r="P251" s="330" t="e">
        <f ca="1">_xll.RiskData('Risk Summary'!$N$36,$A251)</f>
        <v>#NAME?</v>
      </c>
      <c r="R251" s="330" t="e">
        <f ca="1">_xll.RiskData('TS CF'!$H$24,$A251)-F251</f>
        <v>#NAME?</v>
      </c>
      <c r="S251" s="330" t="e">
        <f ca="1">_xll.RiskData('TS CF'!$K$24,$A251)-G251</f>
        <v>#NAME?</v>
      </c>
      <c r="T251" s="330" t="e">
        <f ca="1">_xll.RiskData('TS CF'!$N$24,$A251)-H251</f>
        <v>#NAME?</v>
      </c>
      <c r="V251" s="327" t="e">
        <f t="shared" ca="1" si="9"/>
        <v>#NAME?</v>
      </c>
      <c r="W251" s="327" t="e">
        <f t="shared" ca="1" si="10"/>
        <v>#NAME?</v>
      </c>
      <c r="X251" s="327" t="e">
        <f t="shared" ca="1" si="11"/>
        <v>#NAME?</v>
      </c>
    </row>
    <row r="252" spans="1:24">
      <c r="A252" s="2">
        <v>245</v>
      </c>
      <c r="B252" s="617">
        <v>-160478</v>
      </c>
      <c r="C252" s="617">
        <v>-103593</v>
      </c>
      <c r="D252" s="617">
        <v>-114388</v>
      </c>
      <c r="F252" s="330" t="e">
        <f ca="1">_xll.RiskData('Risk Summary'!$H$32,$A252)</f>
        <v>#NAME?</v>
      </c>
      <c r="G252" s="330" t="e">
        <f ca="1">_xll.RiskData('Risk Summary'!$K$32,$A252)</f>
        <v>#NAME?</v>
      </c>
      <c r="H252" s="330" t="e">
        <f ca="1">_xll.RiskData('Risk Summary'!$N$32,$A252)</f>
        <v>#NAME?</v>
      </c>
      <c r="J252" s="330" t="e">
        <f ca="1">_xll.RiskData('Risk Summary'!$H$35,$A252)</f>
        <v>#NAME?</v>
      </c>
      <c r="K252" s="330" t="e">
        <f ca="1">_xll.RiskData('Risk Summary'!$K$35,$A252)</f>
        <v>#NAME?</v>
      </c>
      <c r="L252" s="330" t="e">
        <f ca="1">_xll.RiskData('Risk Summary'!$N$35,$A252)</f>
        <v>#NAME?</v>
      </c>
      <c r="N252" s="330" t="e">
        <f ca="1">_xll.RiskData('Risk Summary'!$H$36,$A252)</f>
        <v>#NAME?</v>
      </c>
      <c r="O252" s="330" t="e">
        <f ca="1">_xll.RiskData('Risk Summary'!$K$36,$A252)</f>
        <v>#NAME?</v>
      </c>
      <c r="P252" s="330" t="e">
        <f ca="1">_xll.RiskData('Risk Summary'!$N$36,$A252)</f>
        <v>#NAME?</v>
      </c>
      <c r="R252" s="330" t="e">
        <f ca="1">_xll.RiskData('TS CF'!$H$24,$A252)-F252</f>
        <v>#NAME?</v>
      </c>
      <c r="S252" s="330" t="e">
        <f ca="1">_xll.RiskData('TS CF'!$K$24,$A252)-G252</f>
        <v>#NAME?</v>
      </c>
      <c r="T252" s="330" t="e">
        <f ca="1">_xll.RiskData('TS CF'!$N$24,$A252)-H252</f>
        <v>#NAME?</v>
      </c>
      <c r="V252" s="327" t="e">
        <f t="shared" ca="1" si="9"/>
        <v>#NAME?</v>
      </c>
      <c r="W252" s="327" t="e">
        <f t="shared" ca="1" si="10"/>
        <v>#NAME?</v>
      </c>
      <c r="X252" s="327" t="e">
        <f t="shared" ca="1" si="11"/>
        <v>#NAME?</v>
      </c>
    </row>
    <row r="253" spans="1:24">
      <c r="A253" s="2">
        <v>246</v>
      </c>
      <c r="B253" s="617">
        <v>-160478</v>
      </c>
      <c r="C253" s="617">
        <v>-103593</v>
      </c>
      <c r="D253" s="617">
        <v>-114388</v>
      </c>
      <c r="F253" s="330" t="e">
        <f ca="1">_xll.RiskData('Risk Summary'!$H$32,$A253)</f>
        <v>#NAME?</v>
      </c>
      <c r="G253" s="330" t="e">
        <f ca="1">_xll.RiskData('Risk Summary'!$K$32,$A253)</f>
        <v>#NAME?</v>
      </c>
      <c r="H253" s="330" t="e">
        <f ca="1">_xll.RiskData('Risk Summary'!$N$32,$A253)</f>
        <v>#NAME?</v>
      </c>
      <c r="J253" s="330" t="e">
        <f ca="1">_xll.RiskData('Risk Summary'!$H$35,$A253)</f>
        <v>#NAME?</v>
      </c>
      <c r="K253" s="330" t="e">
        <f ca="1">_xll.RiskData('Risk Summary'!$K$35,$A253)</f>
        <v>#NAME?</v>
      </c>
      <c r="L253" s="330" t="e">
        <f ca="1">_xll.RiskData('Risk Summary'!$N$35,$A253)</f>
        <v>#NAME?</v>
      </c>
      <c r="N253" s="330" t="e">
        <f ca="1">_xll.RiskData('Risk Summary'!$H$36,$A253)</f>
        <v>#NAME?</v>
      </c>
      <c r="O253" s="330" t="e">
        <f ca="1">_xll.RiskData('Risk Summary'!$K$36,$A253)</f>
        <v>#NAME?</v>
      </c>
      <c r="P253" s="330" t="e">
        <f ca="1">_xll.RiskData('Risk Summary'!$N$36,$A253)</f>
        <v>#NAME?</v>
      </c>
      <c r="R253" s="330" t="e">
        <f ca="1">_xll.RiskData('TS CF'!$H$24,$A253)-F253</f>
        <v>#NAME?</v>
      </c>
      <c r="S253" s="330" t="e">
        <f ca="1">_xll.RiskData('TS CF'!$K$24,$A253)-G253</f>
        <v>#NAME?</v>
      </c>
      <c r="T253" s="330" t="e">
        <f ca="1">_xll.RiskData('TS CF'!$N$24,$A253)-H253</f>
        <v>#NAME?</v>
      </c>
      <c r="V253" s="327" t="e">
        <f t="shared" ca="1" si="9"/>
        <v>#NAME?</v>
      </c>
      <c r="W253" s="327" t="e">
        <f t="shared" ca="1" si="10"/>
        <v>#NAME?</v>
      </c>
      <c r="X253" s="327" t="e">
        <f t="shared" ca="1" si="11"/>
        <v>#NAME?</v>
      </c>
    </row>
    <row r="254" spans="1:24">
      <c r="A254" s="2">
        <v>247</v>
      </c>
      <c r="B254" s="617">
        <v>-160478</v>
      </c>
      <c r="C254" s="617">
        <v>-103593</v>
      </c>
      <c r="D254" s="617">
        <v>-114388</v>
      </c>
      <c r="F254" s="330" t="e">
        <f ca="1">_xll.RiskData('Risk Summary'!$H$32,$A254)</f>
        <v>#NAME?</v>
      </c>
      <c r="G254" s="330" t="e">
        <f ca="1">_xll.RiskData('Risk Summary'!$K$32,$A254)</f>
        <v>#NAME?</v>
      </c>
      <c r="H254" s="330" t="e">
        <f ca="1">_xll.RiskData('Risk Summary'!$N$32,$A254)</f>
        <v>#NAME?</v>
      </c>
      <c r="J254" s="330" t="e">
        <f ca="1">_xll.RiskData('Risk Summary'!$H$35,$A254)</f>
        <v>#NAME?</v>
      </c>
      <c r="K254" s="330" t="e">
        <f ca="1">_xll.RiskData('Risk Summary'!$K$35,$A254)</f>
        <v>#NAME?</v>
      </c>
      <c r="L254" s="330" t="e">
        <f ca="1">_xll.RiskData('Risk Summary'!$N$35,$A254)</f>
        <v>#NAME?</v>
      </c>
      <c r="N254" s="330" t="e">
        <f ca="1">_xll.RiskData('Risk Summary'!$H$36,$A254)</f>
        <v>#NAME?</v>
      </c>
      <c r="O254" s="330" t="e">
        <f ca="1">_xll.RiskData('Risk Summary'!$K$36,$A254)</f>
        <v>#NAME?</v>
      </c>
      <c r="P254" s="330" t="e">
        <f ca="1">_xll.RiskData('Risk Summary'!$N$36,$A254)</f>
        <v>#NAME?</v>
      </c>
      <c r="R254" s="330" t="e">
        <f ca="1">_xll.RiskData('TS CF'!$H$24,$A254)-F254</f>
        <v>#NAME?</v>
      </c>
      <c r="S254" s="330" t="e">
        <f ca="1">_xll.RiskData('TS CF'!$K$24,$A254)-G254</f>
        <v>#NAME?</v>
      </c>
      <c r="T254" s="330" t="e">
        <f ca="1">_xll.RiskData('TS CF'!$N$24,$A254)-H254</f>
        <v>#NAME?</v>
      </c>
      <c r="V254" s="327" t="e">
        <f t="shared" ca="1" si="9"/>
        <v>#NAME?</v>
      </c>
      <c r="W254" s="327" t="e">
        <f t="shared" ca="1" si="10"/>
        <v>#NAME?</v>
      </c>
      <c r="X254" s="327" t="e">
        <f t="shared" ca="1" si="11"/>
        <v>#NAME?</v>
      </c>
    </row>
    <row r="255" spans="1:24">
      <c r="A255" s="2">
        <v>248</v>
      </c>
      <c r="B255" s="617">
        <v>-160478</v>
      </c>
      <c r="C255" s="617">
        <v>-103593</v>
      </c>
      <c r="D255" s="617">
        <v>-114388</v>
      </c>
      <c r="F255" s="330" t="e">
        <f ca="1">_xll.RiskData('Risk Summary'!$H$32,$A255)</f>
        <v>#NAME?</v>
      </c>
      <c r="G255" s="330" t="e">
        <f ca="1">_xll.RiskData('Risk Summary'!$K$32,$A255)</f>
        <v>#NAME?</v>
      </c>
      <c r="H255" s="330" t="e">
        <f ca="1">_xll.RiskData('Risk Summary'!$N$32,$A255)</f>
        <v>#NAME?</v>
      </c>
      <c r="J255" s="330" t="e">
        <f ca="1">_xll.RiskData('Risk Summary'!$H$35,$A255)</f>
        <v>#NAME?</v>
      </c>
      <c r="K255" s="330" t="e">
        <f ca="1">_xll.RiskData('Risk Summary'!$K$35,$A255)</f>
        <v>#NAME?</v>
      </c>
      <c r="L255" s="330" t="e">
        <f ca="1">_xll.RiskData('Risk Summary'!$N$35,$A255)</f>
        <v>#NAME?</v>
      </c>
      <c r="N255" s="330" t="e">
        <f ca="1">_xll.RiskData('Risk Summary'!$H$36,$A255)</f>
        <v>#NAME?</v>
      </c>
      <c r="O255" s="330" t="e">
        <f ca="1">_xll.RiskData('Risk Summary'!$K$36,$A255)</f>
        <v>#NAME?</v>
      </c>
      <c r="P255" s="330" t="e">
        <f ca="1">_xll.RiskData('Risk Summary'!$N$36,$A255)</f>
        <v>#NAME?</v>
      </c>
      <c r="R255" s="330" t="e">
        <f ca="1">_xll.RiskData('TS CF'!$H$24,$A255)-F255</f>
        <v>#NAME?</v>
      </c>
      <c r="S255" s="330" t="e">
        <f ca="1">_xll.RiskData('TS CF'!$K$24,$A255)-G255</f>
        <v>#NAME?</v>
      </c>
      <c r="T255" s="330" t="e">
        <f ca="1">_xll.RiskData('TS CF'!$N$24,$A255)-H255</f>
        <v>#NAME?</v>
      </c>
      <c r="V255" s="327" t="e">
        <f t="shared" ca="1" si="9"/>
        <v>#NAME?</v>
      </c>
      <c r="W255" s="327" t="e">
        <f t="shared" ca="1" si="10"/>
        <v>#NAME?</v>
      </c>
      <c r="X255" s="327" t="e">
        <f t="shared" ca="1" si="11"/>
        <v>#NAME?</v>
      </c>
    </row>
    <row r="256" spans="1:24">
      <c r="A256" s="2">
        <v>249</v>
      </c>
      <c r="B256" s="617">
        <v>-160478</v>
      </c>
      <c r="C256" s="617">
        <v>-103593</v>
      </c>
      <c r="D256" s="617">
        <v>-114388</v>
      </c>
      <c r="F256" s="330" t="e">
        <f ca="1">_xll.RiskData('Risk Summary'!$H$32,$A256)</f>
        <v>#NAME?</v>
      </c>
      <c r="G256" s="330" t="e">
        <f ca="1">_xll.RiskData('Risk Summary'!$K$32,$A256)</f>
        <v>#NAME?</v>
      </c>
      <c r="H256" s="330" t="e">
        <f ca="1">_xll.RiskData('Risk Summary'!$N$32,$A256)</f>
        <v>#NAME?</v>
      </c>
      <c r="J256" s="330" t="e">
        <f ca="1">_xll.RiskData('Risk Summary'!$H$35,$A256)</f>
        <v>#NAME?</v>
      </c>
      <c r="K256" s="330" t="e">
        <f ca="1">_xll.RiskData('Risk Summary'!$K$35,$A256)</f>
        <v>#NAME?</v>
      </c>
      <c r="L256" s="330" t="e">
        <f ca="1">_xll.RiskData('Risk Summary'!$N$35,$A256)</f>
        <v>#NAME?</v>
      </c>
      <c r="N256" s="330" t="e">
        <f ca="1">_xll.RiskData('Risk Summary'!$H$36,$A256)</f>
        <v>#NAME?</v>
      </c>
      <c r="O256" s="330" t="e">
        <f ca="1">_xll.RiskData('Risk Summary'!$K$36,$A256)</f>
        <v>#NAME?</v>
      </c>
      <c r="P256" s="330" t="e">
        <f ca="1">_xll.RiskData('Risk Summary'!$N$36,$A256)</f>
        <v>#NAME?</v>
      </c>
      <c r="R256" s="330" t="e">
        <f ca="1">_xll.RiskData('TS CF'!$H$24,$A256)-F256</f>
        <v>#NAME?</v>
      </c>
      <c r="S256" s="330" t="e">
        <f ca="1">_xll.RiskData('TS CF'!$K$24,$A256)-G256</f>
        <v>#NAME?</v>
      </c>
      <c r="T256" s="330" t="e">
        <f ca="1">_xll.RiskData('TS CF'!$N$24,$A256)-H256</f>
        <v>#NAME?</v>
      </c>
      <c r="V256" s="327" t="e">
        <f t="shared" ca="1" si="9"/>
        <v>#NAME?</v>
      </c>
      <c r="W256" s="327" t="e">
        <f t="shared" ca="1" si="10"/>
        <v>#NAME?</v>
      </c>
      <c r="X256" s="327" t="e">
        <f t="shared" ca="1" si="11"/>
        <v>#NAME?</v>
      </c>
    </row>
    <row r="257" spans="1:24">
      <c r="A257" s="2">
        <v>250</v>
      </c>
      <c r="B257" s="617">
        <v>-160478</v>
      </c>
      <c r="C257" s="617">
        <v>-103593</v>
      </c>
      <c r="D257" s="617">
        <v>-114388</v>
      </c>
      <c r="F257" s="330" t="e">
        <f ca="1">_xll.RiskData('Risk Summary'!$H$32,$A257)</f>
        <v>#NAME?</v>
      </c>
      <c r="G257" s="330" t="e">
        <f ca="1">_xll.RiskData('Risk Summary'!$K$32,$A257)</f>
        <v>#NAME?</v>
      </c>
      <c r="H257" s="330" t="e">
        <f ca="1">_xll.RiskData('Risk Summary'!$N$32,$A257)</f>
        <v>#NAME?</v>
      </c>
      <c r="J257" s="330" t="e">
        <f ca="1">_xll.RiskData('Risk Summary'!$H$35,$A257)</f>
        <v>#NAME?</v>
      </c>
      <c r="K257" s="330" t="e">
        <f ca="1">_xll.RiskData('Risk Summary'!$K$35,$A257)</f>
        <v>#NAME?</v>
      </c>
      <c r="L257" s="330" t="e">
        <f ca="1">_xll.RiskData('Risk Summary'!$N$35,$A257)</f>
        <v>#NAME?</v>
      </c>
      <c r="N257" s="330" t="e">
        <f ca="1">_xll.RiskData('Risk Summary'!$H$36,$A257)</f>
        <v>#NAME?</v>
      </c>
      <c r="O257" s="330" t="e">
        <f ca="1">_xll.RiskData('Risk Summary'!$K$36,$A257)</f>
        <v>#NAME?</v>
      </c>
      <c r="P257" s="330" t="e">
        <f ca="1">_xll.RiskData('Risk Summary'!$N$36,$A257)</f>
        <v>#NAME?</v>
      </c>
      <c r="R257" s="330" t="e">
        <f ca="1">_xll.RiskData('TS CF'!$H$24,$A257)-F257</f>
        <v>#NAME?</v>
      </c>
      <c r="S257" s="330" t="e">
        <f ca="1">_xll.RiskData('TS CF'!$K$24,$A257)-G257</f>
        <v>#NAME?</v>
      </c>
      <c r="T257" s="330" t="e">
        <f ca="1">_xll.RiskData('TS CF'!$N$24,$A257)-H257</f>
        <v>#NAME?</v>
      </c>
      <c r="V257" s="327" t="e">
        <f t="shared" ca="1" si="9"/>
        <v>#NAME?</v>
      </c>
      <c r="W257" s="327" t="e">
        <f t="shared" ca="1" si="10"/>
        <v>#NAME?</v>
      </c>
      <c r="X257" s="327" t="e">
        <f t="shared" ca="1" si="11"/>
        <v>#NAME?</v>
      </c>
    </row>
    <row r="258" spans="1:24">
      <c r="A258" s="2">
        <v>251</v>
      </c>
      <c r="B258" s="617">
        <v>-160478</v>
      </c>
      <c r="C258" s="617">
        <v>-103593</v>
      </c>
      <c r="D258" s="617">
        <v>-114388</v>
      </c>
      <c r="F258" s="330" t="e">
        <f ca="1">_xll.RiskData('Risk Summary'!$H$32,$A258)</f>
        <v>#NAME?</v>
      </c>
      <c r="G258" s="330" t="e">
        <f ca="1">_xll.RiskData('Risk Summary'!$K$32,$A258)</f>
        <v>#NAME?</v>
      </c>
      <c r="H258" s="330" t="e">
        <f ca="1">_xll.RiskData('Risk Summary'!$N$32,$A258)</f>
        <v>#NAME?</v>
      </c>
      <c r="J258" s="330" t="e">
        <f ca="1">_xll.RiskData('Risk Summary'!$H$35,$A258)</f>
        <v>#NAME?</v>
      </c>
      <c r="K258" s="330" t="e">
        <f ca="1">_xll.RiskData('Risk Summary'!$K$35,$A258)</f>
        <v>#NAME?</v>
      </c>
      <c r="L258" s="330" t="e">
        <f ca="1">_xll.RiskData('Risk Summary'!$N$35,$A258)</f>
        <v>#NAME?</v>
      </c>
      <c r="N258" s="330" t="e">
        <f ca="1">_xll.RiskData('Risk Summary'!$H$36,$A258)</f>
        <v>#NAME?</v>
      </c>
      <c r="O258" s="330" t="e">
        <f ca="1">_xll.RiskData('Risk Summary'!$K$36,$A258)</f>
        <v>#NAME?</v>
      </c>
      <c r="P258" s="330" t="e">
        <f ca="1">_xll.RiskData('Risk Summary'!$N$36,$A258)</f>
        <v>#NAME?</v>
      </c>
      <c r="R258" s="330" t="e">
        <f ca="1">_xll.RiskData('TS CF'!$H$24,$A258)-F258</f>
        <v>#NAME?</v>
      </c>
      <c r="S258" s="330" t="e">
        <f ca="1">_xll.RiskData('TS CF'!$K$24,$A258)-G258</f>
        <v>#NAME?</v>
      </c>
      <c r="T258" s="330" t="e">
        <f ca="1">_xll.RiskData('TS CF'!$N$24,$A258)-H258</f>
        <v>#NAME?</v>
      </c>
      <c r="V258" s="327" t="e">
        <f t="shared" ca="1" si="9"/>
        <v>#NAME?</v>
      </c>
      <c r="W258" s="327" t="e">
        <f t="shared" ca="1" si="10"/>
        <v>#NAME?</v>
      </c>
      <c r="X258" s="327" t="e">
        <f t="shared" ca="1" si="11"/>
        <v>#NAME?</v>
      </c>
    </row>
    <row r="259" spans="1:24">
      <c r="A259" s="2">
        <v>252</v>
      </c>
      <c r="B259" s="617">
        <v>-160478</v>
      </c>
      <c r="C259" s="617">
        <v>-103593</v>
      </c>
      <c r="D259" s="617">
        <v>-114388</v>
      </c>
      <c r="F259" s="330" t="e">
        <f ca="1">_xll.RiskData('Risk Summary'!$H$32,$A259)</f>
        <v>#NAME?</v>
      </c>
      <c r="G259" s="330" t="e">
        <f ca="1">_xll.RiskData('Risk Summary'!$K$32,$A259)</f>
        <v>#NAME?</v>
      </c>
      <c r="H259" s="330" t="e">
        <f ca="1">_xll.RiskData('Risk Summary'!$N$32,$A259)</f>
        <v>#NAME?</v>
      </c>
      <c r="J259" s="330" t="e">
        <f ca="1">_xll.RiskData('Risk Summary'!$H$35,$A259)</f>
        <v>#NAME?</v>
      </c>
      <c r="K259" s="330" t="e">
        <f ca="1">_xll.RiskData('Risk Summary'!$K$35,$A259)</f>
        <v>#NAME?</v>
      </c>
      <c r="L259" s="330" t="e">
        <f ca="1">_xll.RiskData('Risk Summary'!$N$35,$A259)</f>
        <v>#NAME?</v>
      </c>
      <c r="N259" s="330" t="e">
        <f ca="1">_xll.RiskData('Risk Summary'!$H$36,$A259)</f>
        <v>#NAME?</v>
      </c>
      <c r="O259" s="330" t="e">
        <f ca="1">_xll.RiskData('Risk Summary'!$K$36,$A259)</f>
        <v>#NAME?</v>
      </c>
      <c r="P259" s="330" t="e">
        <f ca="1">_xll.RiskData('Risk Summary'!$N$36,$A259)</f>
        <v>#NAME?</v>
      </c>
      <c r="R259" s="330" t="e">
        <f ca="1">_xll.RiskData('TS CF'!$H$24,$A259)-F259</f>
        <v>#NAME?</v>
      </c>
      <c r="S259" s="330" t="e">
        <f ca="1">_xll.RiskData('TS CF'!$K$24,$A259)-G259</f>
        <v>#NAME?</v>
      </c>
      <c r="T259" s="330" t="e">
        <f ca="1">_xll.RiskData('TS CF'!$N$24,$A259)-H259</f>
        <v>#NAME?</v>
      </c>
      <c r="V259" s="327" t="e">
        <f t="shared" ca="1" si="9"/>
        <v>#NAME?</v>
      </c>
      <c r="W259" s="327" t="e">
        <f t="shared" ca="1" si="10"/>
        <v>#NAME?</v>
      </c>
      <c r="X259" s="327" t="e">
        <f t="shared" ca="1" si="11"/>
        <v>#NAME?</v>
      </c>
    </row>
    <row r="260" spans="1:24">
      <c r="A260" s="2">
        <v>253</v>
      </c>
      <c r="B260" s="617">
        <v>-160478</v>
      </c>
      <c r="C260" s="617">
        <v>-103593</v>
      </c>
      <c r="D260" s="617">
        <v>-114388</v>
      </c>
      <c r="F260" s="330" t="e">
        <f ca="1">_xll.RiskData('Risk Summary'!$H$32,$A260)</f>
        <v>#NAME?</v>
      </c>
      <c r="G260" s="330" t="e">
        <f ca="1">_xll.RiskData('Risk Summary'!$K$32,$A260)</f>
        <v>#NAME?</v>
      </c>
      <c r="H260" s="330" t="e">
        <f ca="1">_xll.RiskData('Risk Summary'!$N$32,$A260)</f>
        <v>#NAME?</v>
      </c>
      <c r="J260" s="330" t="e">
        <f ca="1">_xll.RiskData('Risk Summary'!$H$35,$A260)</f>
        <v>#NAME?</v>
      </c>
      <c r="K260" s="330" t="e">
        <f ca="1">_xll.RiskData('Risk Summary'!$K$35,$A260)</f>
        <v>#NAME?</v>
      </c>
      <c r="L260" s="330" t="e">
        <f ca="1">_xll.RiskData('Risk Summary'!$N$35,$A260)</f>
        <v>#NAME?</v>
      </c>
      <c r="N260" s="330" t="e">
        <f ca="1">_xll.RiskData('Risk Summary'!$H$36,$A260)</f>
        <v>#NAME?</v>
      </c>
      <c r="O260" s="330" t="e">
        <f ca="1">_xll.RiskData('Risk Summary'!$K$36,$A260)</f>
        <v>#NAME?</v>
      </c>
      <c r="P260" s="330" t="e">
        <f ca="1">_xll.RiskData('Risk Summary'!$N$36,$A260)</f>
        <v>#NAME?</v>
      </c>
      <c r="R260" s="330" t="e">
        <f ca="1">_xll.RiskData('TS CF'!$H$24,$A260)-F260</f>
        <v>#NAME?</v>
      </c>
      <c r="S260" s="330" t="e">
        <f ca="1">_xll.RiskData('TS CF'!$K$24,$A260)-G260</f>
        <v>#NAME?</v>
      </c>
      <c r="T260" s="330" t="e">
        <f ca="1">_xll.RiskData('TS CF'!$N$24,$A260)-H260</f>
        <v>#NAME?</v>
      </c>
      <c r="V260" s="327" t="e">
        <f t="shared" ca="1" si="9"/>
        <v>#NAME?</v>
      </c>
      <c r="W260" s="327" t="e">
        <f t="shared" ca="1" si="10"/>
        <v>#NAME?</v>
      </c>
      <c r="X260" s="327" t="e">
        <f t="shared" ca="1" si="11"/>
        <v>#NAME?</v>
      </c>
    </row>
    <row r="261" spans="1:24">
      <c r="A261" s="2">
        <v>254</v>
      </c>
      <c r="B261" s="617">
        <v>-160478</v>
      </c>
      <c r="C261" s="617">
        <v>-103593</v>
      </c>
      <c r="D261" s="617">
        <v>-114388</v>
      </c>
      <c r="F261" s="330" t="e">
        <f ca="1">_xll.RiskData('Risk Summary'!$H$32,$A261)</f>
        <v>#NAME?</v>
      </c>
      <c r="G261" s="330" t="e">
        <f ca="1">_xll.RiskData('Risk Summary'!$K$32,$A261)</f>
        <v>#NAME?</v>
      </c>
      <c r="H261" s="330" t="e">
        <f ca="1">_xll.RiskData('Risk Summary'!$N$32,$A261)</f>
        <v>#NAME?</v>
      </c>
      <c r="J261" s="330" t="e">
        <f ca="1">_xll.RiskData('Risk Summary'!$H$35,$A261)</f>
        <v>#NAME?</v>
      </c>
      <c r="K261" s="330" t="e">
        <f ca="1">_xll.RiskData('Risk Summary'!$K$35,$A261)</f>
        <v>#NAME?</v>
      </c>
      <c r="L261" s="330" t="e">
        <f ca="1">_xll.RiskData('Risk Summary'!$N$35,$A261)</f>
        <v>#NAME?</v>
      </c>
      <c r="N261" s="330" t="e">
        <f ca="1">_xll.RiskData('Risk Summary'!$H$36,$A261)</f>
        <v>#NAME?</v>
      </c>
      <c r="O261" s="330" t="e">
        <f ca="1">_xll.RiskData('Risk Summary'!$K$36,$A261)</f>
        <v>#NAME?</v>
      </c>
      <c r="P261" s="330" t="e">
        <f ca="1">_xll.RiskData('Risk Summary'!$N$36,$A261)</f>
        <v>#NAME?</v>
      </c>
      <c r="R261" s="330" t="e">
        <f ca="1">_xll.RiskData('TS CF'!$H$24,$A261)-F261</f>
        <v>#NAME?</v>
      </c>
      <c r="S261" s="330" t="e">
        <f ca="1">_xll.RiskData('TS CF'!$K$24,$A261)-G261</f>
        <v>#NAME?</v>
      </c>
      <c r="T261" s="330" t="e">
        <f ca="1">_xll.RiskData('TS CF'!$N$24,$A261)-H261</f>
        <v>#NAME?</v>
      </c>
      <c r="V261" s="327" t="e">
        <f t="shared" ca="1" si="9"/>
        <v>#NAME?</v>
      </c>
      <c r="W261" s="327" t="e">
        <f t="shared" ca="1" si="10"/>
        <v>#NAME?</v>
      </c>
      <c r="X261" s="327" t="e">
        <f t="shared" ca="1" si="11"/>
        <v>#NAME?</v>
      </c>
    </row>
    <row r="262" spans="1:24">
      <c r="A262" s="2">
        <v>255</v>
      </c>
      <c r="B262" s="617">
        <v>-160478</v>
      </c>
      <c r="C262" s="617">
        <v>-103593</v>
      </c>
      <c r="D262" s="617">
        <v>-114388</v>
      </c>
      <c r="F262" s="330" t="e">
        <f ca="1">_xll.RiskData('Risk Summary'!$H$32,$A262)</f>
        <v>#NAME?</v>
      </c>
      <c r="G262" s="330" t="e">
        <f ca="1">_xll.RiskData('Risk Summary'!$K$32,$A262)</f>
        <v>#NAME?</v>
      </c>
      <c r="H262" s="330" t="e">
        <f ca="1">_xll.RiskData('Risk Summary'!$N$32,$A262)</f>
        <v>#NAME?</v>
      </c>
      <c r="J262" s="330" t="e">
        <f ca="1">_xll.RiskData('Risk Summary'!$H$35,$A262)</f>
        <v>#NAME?</v>
      </c>
      <c r="K262" s="330" t="e">
        <f ca="1">_xll.RiskData('Risk Summary'!$K$35,$A262)</f>
        <v>#NAME?</v>
      </c>
      <c r="L262" s="330" t="e">
        <f ca="1">_xll.RiskData('Risk Summary'!$N$35,$A262)</f>
        <v>#NAME?</v>
      </c>
      <c r="N262" s="330" t="e">
        <f ca="1">_xll.RiskData('Risk Summary'!$H$36,$A262)</f>
        <v>#NAME?</v>
      </c>
      <c r="O262" s="330" t="e">
        <f ca="1">_xll.RiskData('Risk Summary'!$K$36,$A262)</f>
        <v>#NAME?</v>
      </c>
      <c r="P262" s="330" t="e">
        <f ca="1">_xll.RiskData('Risk Summary'!$N$36,$A262)</f>
        <v>#NAME?</v>
      </c>
      <c r="R262" s="330" t="e">
        <f ca="1">_xll.RiskData('TS CF'!$H$24,$A262)-F262</f>
        <v>#NAME?</v>
      </c>
      <c r="S262" s="330" t="e">
        <f ca="1">_xll.RiskData('TS CF'!$K$24,$A262)-G262</f>
        <v>#NAME?</v>
      </c>
      <c r="T262" s="330" t="e">
        <f ca="1">_xll.RiskData('TS CF'!$N$24,$A262)-H262</f>
        <v>#NAME?</v>
      </c>
      <c r="V262" s="327" t="e">
        <f t="shared" ca="1" si="9"/>
        <v>#NAME?</v>
      </c>
      <c r="W262" s="327" t="e">
        <f t="shared" ca="1" si="10"/>
        <v>#NAME?</v>
      </c>
      <c r="X262" s="327" t="e">
        <f t="shared" ca="1" si="11"/>
        <v>#NAME?</v>
      </c>
    </row>
    <row r="263" spans="1:24">
      <c r="A263" s="2">
        <v>256</v>
      </c>
      <c r="B263" s="617">
        <v>-160478</v>
      </c>
      <c r="C263" s="617">
        <v>-103593</v>
      </c>
      <c r="D263" s="617">
        <v>-114388</v>
      </c>
      <c r="F263" s="330" t="e">
        <f ca="1">_xll.RiskData('Risk Summary'!$H$32,$A263)</f>
        <v>#NAME?</v>
      </c>
      <c r="G263" s="330" t="e">
        <f ca="1">_xll.RiskData('Risk Summary'!$K$32,$A263)</f>
        <v>#NAME?</v>
      </c>
      <c r="H263" s="330" t="e">
        <f ca="1">_xll.RiskData('Risk Summary'!$N$32,$A263)</f>
        <v>#NAME?</v>
      </c>
      <c r="J263" s="330" t="e">
        <f ca="1">_xll.RiskData('Risk Summary'!$H$35,$A263)</f>
        <v>#NAME?</v>
      </c>
      <c r="K263" s="330" t="e">
        <f ca="1">_xll.RiskData('Risk Summary'!$K$35,$A263)</f>
        <v>#NAME?</v>
      </c>
      <c r="L263" s="330" t="e">
        <f ca="1">_xll.RiskData('Risk Summary'!$N$35,$A263)</f>
        <v>#NAME?</v>
      </c>
      <c r="N263" s="330" t="e">
        <f ca="1">_xll.RiskData('Risk Summary'!$H$36,$A263)</f>
        <v>#NAME?</v>
      </c>
      <c r="O263" s="330" t="e">
        <f ca="1">_xll.RiskData('Risk Summary'!$K$36,$A263)</f>
        <v>#NAME?</v>
      </c>
      <c r="P263" s="330" t="e">
        <f ca="1">_xll.RiskData('Risk Summary'!$N$36,$A263)</f>
        <v>#NAME?</v>
      </c>
      <c r="R263" s="330" t="e">
        <f ca="1">_xll.RiskData('TS CF'!$H$24,$A263)-F263</f>
        <v>#NAME?</v>
      </c>
      <c r="S263" s="330" t="e">
        <f ca="1">_xll.RiskData('TS CF'!$K$24,$A263)-G263</f>
        <v>#NAME?</v>
      </c>
      <c r="T263" s="330" t="e">
        <f ca="1">_xll.RiskData('TS CF'!$N$24,$A263)-H263</f>
        <v>#NAME?</v>
      </c>
      <c r="V263" s="327" t="e">
        <f t="shared" ca="1" si="9"/>
        <v>#NAME?</v>
      </c>
      <c r="W263" s="327" t="e">
        <f t="shared" ca="1" si="10"/>
        <v>#NAME?</v>
      </c>
      <c r="X263" s="327" t="e">
        <f t="shared" ca="1" si="11"/>
        <v>#NAME?</v>
      </c>
    </row>
    <row r="264" spans="1:24">
      <c r="A264" s="2">
        <v>257</v>
      </c>
      <c r="B264" s="617">
        <v>-160478</v>
      </c>
      <c r="C264" s="617">
        <v>-103593</v>
      </c>
      <c r="D264" s="617">
        <v>-114388</v>
      </c>
      <c r="F264" s="330" t="e">
        <f ca="1">_xll.RiskData('Risk Summary'!$H$32,$A264)</f>
        <v>#NAME?</v>
      </c>
      <c r="G264" s="330" t="e">
        <f ca="1">_xll.RiskData('Risk Summary'!$K$32,$A264)</f>
        <v>#NAME?</v>
      </c>
      <c r="H264" s="330" t="e">
        <f ca="1">_xll.RiskData('Risk Summary'!$N$32,$A264)</f>
        <v>#NAME?</v>
      </c>
      <c r="J264" s="330" t="e">
        <f ca="1">_xll.RiskData('Risk Summary'!$H$35,$A264)</f>
        <v>#NAME?</v>
      </c>
      <c r="K264" s="330" t="e">
        <f ca="1">_xll.RiskData('Risk Summary'!$K$35,$A264)</f>
        <v>#NAME?</v>
      </c>
      <c r="L264" s="330" t="e">
        <f ca="1">_xll.RiskData('Risk Summary'!$N$35,$A264)</f>
        <v>#NAME?</v>
      </c>
      <c r="N264" s="330" t="e">
        <f ca="1">_xll.RiskData('Risk Summary'!$H$36,$A264)</f>
        <v>#NAME?</v>
      </c>
      <c r="O264" s="330" t="e">
        <f ca="1">_xll.RiskData('Risk Summary'!$K$36,$A264)</f>
        <v>#NAME?</v>
      </c>
      <c r="P264" s="330" t="e">
        <f ca="1">_xll.RiskData('Risk Summary'!$N$36,$A264)</f>
        <v>#NAME?</v>
      </c>
      <c r="R264" s="330" t="e">
        <f ca="1">_xll.RiskData('TS CF'!$H$24,$A264)-F264</f>
        <v>#NAME?</v>
      </c>
      <c r="S264" s="330" t="e">
        <f ca="1">_xll.RiskData('TS CF'!$K$24,$A264)-G264</f>
        <v>#NAME?</v>
      </c>
      <c r="T264" s="330" t="e">
        <f ca="1">_xll.RiskData('TS CF'!$N$24,$A264)-H264</f>
        <v>#NAME?</v>
      </c>
      <c r="V264" s="327" t="e">
        <f t="shared" ca="1" si="9"/>
        <v>#NAME?</v>
      </c>
      <c r="W264" s="327" t="e">
        <f t="shared" ca="1" si="10"/>
        <v>#NAME?</v>
      </c>
      <c r="X264" s="327" t="e">
        <f t="shared" ca="1" si="11"/>
        <v>#NAME?</v>
      </c>
    </row>
    <row r="265" spans="1:24">
      <c r="A265" s="2">
        <v>258</v>
      </c>
      <c r="B265" s="617">
        <v>-160478</v>
      </c>
      <c r="C265" s="617">
        <v>-103593</v>
      </c>
      <c r="D265" s="617">
        <v>-114388</v>
      </c>
      <c r="F265" s="330" t="e">
        <f ca="1">_xll.RiskData('Risk Summary'!$H$32,$A265)</f>
        <v>#NAME?</v>
      </c>
      <c r="G265" s="330" t="e">
        <f ca="1">_xll.RiskData('Risk Summary'!$K$32,$A265)</f>
        <v>#NAME?</v>
      </c>
      <c r="H265" s="330" t="e">
        <f ca="1">_xll.RiskData('Risk Summary'!$N$32,$A265)</f>
        <v>#NAME?</v>
      </c>
      <c r="J265" s="330" t="e">
        <f ca="1">_xll.RiskData('Risk Summary'!$H$35,$A265)</f>
        <v>#NAME?</v>
      </c>
      <c r="K265" s="330" t="e">
        <f ca="1">_xll.RiskData('Risk Summary'!$K$35,$A265)</f>
        <v>#NAME?</v>
      </c>
      <c r="L265" s="330" t="e">
        <f ca="1">_xll.RiskData('Risk Summary'!$N$35,$A265)</f>
        <v>#NAME?</v>
      </c>
      <c r="N265" s="330" t="e">
        <f ca="1">_xll.RiskData('Risk Summary'!$H$36,$A265)</f>
        <v>#NAME?</v>
      </c>
      <c r="O265" s="330" t="e">
        <f ca="1">_xll.RiskData('Risk Summary'!$K$36,$A265)</f>
        <v>#NAME?</v>
      </c>
      <c r="P265" s="330" t="e">
        <f ca="1">_xll.RiskData('Risk Summary'!$N$36,$A265)</f>
        <v>#NAME?</v>
      </c>
      <c r="R265" s="330" t="e">
        <f ca="1">_xll.RiskData('TS CF'!$H$24,$A265)-F265</f>
        <v>#NAME?</v>
      </c>
      <c r="S265" s="330" t="e">
        <f ca="1">_xll.RiskData('TS CF'!$K$24,$A265)-G265</f>
        <v>#NAME?</v>
      </c>
      <c r="T265" s="330" t="e">
        <f ca="1">_xll.RiskData('TS CF'!$N$24,$A265)-H265</f>
        <v>#NAME?</v>
      </c>
      <c r="V265" s="327" t="e">
        <f t="shared" ca="1" si="9"/>
        <v>#NAME?</v>
      </c>
      <c r="W265" s="327" t="e">
        <f t="shared" ca="1" si="10"/>
        <v>#NAME?</v>
      </c>
      <c r="X265" s="327" t="e">
        <f t="shared" ca="1" si="11"/>
        <v>#NAME?</v>
      </c>
    </row>
    <row r="266" spans="1:24">
      <c r="A266" s="2">
        <v>259</v>
      </c>
      <c r="B266" s="617">
        <v>-160478</v>
      </c>
      <c r="C266" s="617">
        <v>-103593</v>
      </c>
      <c r="D266" s="617">
        <v>-114388</v>
      </c>
      <c r="F266" s="330" t="e">
        <f ca="1">_xll.RiskData('Risk Summary'!$H$32,$A266)</f>
        <v>#NAME?</v>
      </c>
      <c r="G266" s="330" t="e">
        <f ca="1">_xll.RiskData('Risk Summary'!$K$32,$A266)</f>
        <v>#NAME?</v>
      </c>
      <c r="H266" s="330" t="e">
        <f ca="1">_xll.RiskData('Risk Summary'!$N$32,$A266)</f>
        <v>#NAME?</v>
      </c>
      <c r="J266" s="330" t="e">
        <f ca="1">_xll.RiskData('Risk Summary'!$H$35,$A266)</f>
        <v>#NAME?</v>
      </c>
      <c r="K266" s="330" t="e">
        <f ca="1">_xll.RiskData('Risk Summary'!$K$35,$A266)</f>
        <v>#NAME?</v>
      </c>
      <c r="L266" s="330" t="e">
        <f ca="1">_xll.RiskData('Risk Summary'!$N$35,$A266)</f>
        <v>#NAME?</v>
      </c>
      <c r="N266" s="330" t="e">
        <f ca="1">_xll.RiskData('Risk Summary'!$H$36,$A266)</f>
        <v>#NAME?</v>
      </c>
      <c r="O266" s="330" t="e">
        <f ca="1">_xll.RiskData('Risk Summary'!$K$36,$A266)</f>
        <v>#NAME?</v>
      </c>
      <c r="P266" s="330" t="e">
        <f ca="1">_xll.RiskData('Risk Summary'!$N$36,$A266)</f>
        <v>#NAME?</v>
      </c>
      <c r="R266" s="330" t="e">
        <f ca="1">_xll.RiskData('TS CF'!$H$24,$A266)-F266</f>
        <v>#NAME?</v>
      </c>
      <c r="S266" s="330" t="e">
        <f ca="1">_xll.RiskData('TS CF'!$K$24,$A266)-G266</f>
        <v>#NAME?</v>
      </c>
      <c r="T266" s="330" t="e">
        <f ca="1">_xll.RiskData('TS CF'!$N$24,$A266)-H266</f>
        <v>#NAME?</v>
      </c>
      <c r="V266" s="327" t="e">
        <f t="shared" ref="V266:V329" ca="1" si="12">V265</f>
        <v>#NAME?</v>
      </c>
      <c r="W266" s="327" t="e">
        <f t="shared" ref="W266:W329" ca="1" si="13">W265</f>
        <v>#NAME?</v>
      </c>
      <c r="X266" s="327" t="e">
        <f t="shared" ref="X266:X329" ca="1" si="14">X265</f>
        <v>#NAME?</v>
      </c>
    </row>
    <row r="267" spans="1:24">
      <c r="A267" s="2">
        <v>260</v>
      </c>
      <c r="B267" s="617">
        <v>-160478</v>
      </c>
      <c r="C267" s="617">
        <v>-103593</v>
      </c>
      <c r="D267" s="617">
        <v>-114388</v>
      </c>
      <c r="F267" s="330" t="e">
        <f ca="1">_xll.RiskData('Risk Summary'!$H$32,$A267)</f>
        <v>#NAME?</v>
      </c>
      <c r="G267" s="330" t="e">
        <f ca="1">_xll.RiskData('Risk Summary'!$K$32,$A267)</f>
        <v>#NAME?</v>
      </c>
      <c r="H267" s="330" t="e">
        <f ca="1">_xll.RiskData('Risk Summary'!$N$32,$A267)</f>
        <v>#NAME?</v>
      </c>
      <c r="J267" s="330" t="e">
        <f ca="1">_xll.RiskData('Risk Summary'!$H$35,$A267)</f>
        <v>#NAME?</v>
      </c>
      <c r="K267" s="330" t="e">
        <f ca="1">_xll.RiskData('Risk Summary'!$K$35,$A267)</f>
        <v>#NAME?</v>
      </c>
      <c r="L267" s="330" t="e">
        <f ca="1">_xll.RiskData('Risk Summary'!$N$35,$A267)</f>
        <v>#NAME?</v>
      </c>
      <c r="N267" s="330" t="e">
        <f ca="1">_xll.RiskData('Risk Summary'!$H$36,$A267)</f>
        <v>#NAME?</v>
      </c>
      <c r="O267" s="330" t="e">
        <f ca="1">_xll.RiskData('Risk Summary'!$K$36,$A267)</f>
        <v>#NAME?</v>
      </c>
      <c r="P267" s="330" t="e">
        <f ca="1">_xll.RiskData('Risk Summary'!$N$36,$A267)</f>
        <v>#NAME?</v>
      </c>
      <c r="R267" s="330" t="e">
        <f ca="1">_xll.RiskData('TS CF'!$H$24,$A267)-F267</f>
        <v>#NAME?</v>
      </c>
      <c r="S267" s="330" t="e">
        <f ca="1">_xll.RiskData('TS CF'!$K$24,$A267)-G267</f>
        <v>#NAME?</v>
      </c>
      <c r="T267" s="330" t="e">
        <f ca="1">_xll.RiskData('TS CF'!$N$24,$A267)-H267</f>
        <v>#NAME?</v>
      </c>
      <c r="V267" s="327" t="e">
        <f t="shared" ca="1" si="12"/>
        <v>#NAME?</v>
      </c>
      <c r="W267" s="327" t="e">
        <f t="shared" ca="1" si="13"/>
        <v>#NAME?</v>
      </c>
      <c r="X267" s="327" t="e">
        <f t="shared" ca="1" si="14"/>
        <v>#NAME?</v>
      </c>
    </row>
    <row r="268" spans="1:24">
      <c r="A268" s="2">
        <v>261</v>
      </c>
      <c r="B268" s="617">
        <v>-160478</v>
      </c>
      <c r="C268" s="617">
        <v>-103593</v>
      </c>
      <c r="D268" s="617">
        <v>-114388</v>
      </c>
      <c r="F268" s="330" t="e">
        <f ca="1">_xll.RiskData('Risk Summary'!$H$32,$A268)</f>
        <v>#NAME?</v>
      </c>
      <c r="G268" s="330" t="e">
        <f ca="1">_xll.RiskData('Risk Summary'!$K$32,$A268)</f>
        <v>#NAME?</v>
      </c>
      <c r="H268" s="330" t="e">
        <f ca="1">_xll.RiskData('Risk Summary'!$N$32,$A268)</f>
        <v>#NAME?</v>
      </c>
      <c r="J268" s="330" t="e">
        <f ca="1">_xll.RiskData('Risk Summary'!$H$35,$A268)</f>
        <v>#NAME?</v>
      </c>
      <c r="K268" s="330" t="e">
        <f ca="1">_xll.RiskData('Risk Summary'!$K$35,$A268)</f>
        <v>#NAME?</v>
      </c>
      <c r="L268" s="330" t="e">
        <f ca="1">_xll.RiskData('Risk Summary'!$N$35,$A268)</f>
        <v>#NAME?</v>
      </c>
      <c r="N268" s="330" t="e">
        <f ca="1">_xll.RiskData('Risk Summary'!$H$36,$A268)</f>
        <v>#NAME?</v>
      </c>
      <c r="O268" s="330" t="e">
        <f ca="1">_xll.RiskData('Risk Summary'!$K$36,$A268)</f>
        <v>#NAME?</v>
      </c>
      <c r="P268" s="330" t="e">
        <f ca="1">_xll.RiskData('Risk Summary'!$N$36,$A268)</f>
        <v>#NAME?</v>
      </c>
      <c r="R268" s="330" t="e">
        <f ca="1">_xll.RiskData('TS CF'!$H$24,$A268)-F268</f>
        <v>#NAME?</v>
      </c>
      <c r="S268" s="330" t="e">
        <f ca="1">_xll.RiskData('TS CF'!$K$24,$A268)-G268</f>
        <v>#NAME?</v>
      </c>
      <c r="T268" s="330" t="e">
        <f ca="1">_xll.RiskData('TS CF'!$N$24,$A268)-H268</f>
        <v>#NAME?</v>
      </c>
      <c r="V268" s="327" t="e">
        <f t="shared" ca="1" si="12"/>
        <v>#NAME?</v>
      </c>
      <c r="W268" s="327" t="e">
        <f t="shared" ca="1" si="13"/>
        <v>#NAME?</v>
      </c>
      <c r="X268" s="327" t="e">
        <f t="shared" ca="1" si="14"/>
        <v>#NAME?</v>
      </c>
    </row>
    <row r="269" spans="1:24">
      <c r="A269" s="2">
        <v>262</v>
      </c>
      <c r="B269" s="617">
        <v>-160478</v>
      </c>
      <c r="C269" s="617">
        <v>-103593</v>
      </c>
      <c r="D269" s="617">
        <v>-114388</v>
      </c>
      <c r="F269" s="330" t="e">
        <f ca="1">_xll.RiskData('Risk Summary'!$H$32,$A269)</f>
        <v>#NAME?</v>
      </c>
      <c r="G269" s="330" t="e">
        <f ca="1">_xll.RiskData('Risk Summary'!$K$32,$A269)</f>
        <v>#NAME?</v>
      </c>
      <c r="H269" s="330" t="e">
        <f ca="1">_xll.RiskData('Risk Summary'!$N$32,$A269)</f>
        <v>#NAME?</v>
      </c>
      <c r="J269" s="330" t="e">
        <f ca="1">_xll.RiskData('Risk Summary'!$H$35,$A269)</f>
        <v>#NAME?</v>
      </c>
      <c r="K269" s="330" t="e">
        <f ca="1">_xll.RiskData('Risk Summary'!$K$35,$A269)</f>
        <v>#NAME?</v>
      </c>
      <c r="L269" s="330" t="e">
        <f ca="1">_xll.RiskData('Risk Summary'!$N$35,$A269)</f>
        <v>#NAME?</v>
      </c>
      <c r="N269" s="330" t="e">
        <f ca="1">_xll.RiskData('Risk Summary'!$H$36,$A269)</f>
        <v>#NAME?</v>
      </c>
      <c r="O269" s="330" t="e">
        <f ca="1">_xll.RiskData('Risk Summary'!$K$36,$A269)</f>
        <v>#NAME?</v>
      </c>
      <c r="P269" s="330" t="e">
        <f ca="1">_xll.RiskData('Risk Summary'!$N$36,$A269)</f>
        <v>#NAME?</v>
      </c>
      <c r="R269" s="330" t="e">
        <f ca="1">_xll.RiskData('TS CF'!$H$24,$A269)-F269</f>
        <v>#NAME?</v>
      </c>
      <c r="S269" s="330" t="e">
        <f ca="1">_xll.RiskData('TS CF'!$K$24,$A269)-G269</f>
        <v>#NAME?</v>
      </c>
      <c r="T269" s="330" t="e">
        <f ca="1">_xll.RiskData('TS CF'!$N$24,$A269)-H269</f>
        <v>#NAME?</v>
      </c>
      <c r="V269" s="327" t="e">
        <f t="shared" ca="1" si="12"/>
        <v>#NAME?</v>
      </c>
      <c r="W269" s="327" t="e">
        <f t="shared" ca="1" si="13"/>
        <v>#NAME?</v>
      </c>
      <c r="X269" s="327" t="e">
        <f t="shared" ca="1" si="14"/>
        <v>#NAME?</v>
      </c>
    </row>
    <row r="270" spans="1:24">
      <c r="A270" s="2">
        <v>263</v>
      </c>
      <c r="B270" s="617">
        <v>-160478</v>
      </c>
      <c r="C270" s="617">
        <v>-103593</v>
      </c>
      <c r="D270" s="617">
        <v>-114388</v>
      </c>
      <c r="F270" s="330" t="e">
        <f ca="1">_xll.RiskData('Risk Summary'!$H$32,$A270)</f>
        <v>#NAME?</v>
      </c>
      <c r="G270" s="330" t="e">
        <f ca="1">_xll.RiskData('Risk Summary'!$K$32,$A270)</f>
        <v>#NAME?</v>
      </c>
      <c r="H270" s="330" t="e">
        <f ca="1">_xll.RiskData('Risk Summary'!$N$32,$A270)</f>
        <v>#NAME?</v>
      </c>
      <c r="J270" s="330" t="e">
        <f ca="1">_xll.RiskData('Risk Summary'!$H$35,$A270)</f>
        <v>#NAME?</v>
      </c>
      <c r="K270" s="330" t="e">
        <f ca="1">_xll.RiskData('Risk Summary'!$K$35,$A270)</f>
        <v>#NAME?</v>
      </c>
      <c r="L270" s="330" t="e">
        <f ca="1">_xll.RiskData('Risk Summary'!$N$35,$A270)</f>
        <v>#NAME?</v>
      </c>
      <c r="N270" s="330" t="e">
        <f ca="1">_xll.RiskData('Risk Summary'!$H$36,$A270)</f>
        <v>#NAME?</v>
      </c>
      <c r="O270" s="330" t="e">
        <f ca="1">_xll.RiskData('Risk Summary'!$K$36,$A270)</f>
        <v>#NAME?</v>
      </c>
      <c r="P270" s="330" t="e">
        <f ca="1">_xll.RiskData('Risk Summary'!$N$36,$A270)</f>
        <v>#NAME?</v>
      </c>
      <c r="R270" s="330" t="e">
        <f ca="1">_xll.RiskData('TS CF'!$H$24,$A270)-F270</f>
        <v>#NAME?</v>
      </c>
      <c r="S270" s="330" t="e">
        <f ca="1">_xll.RiskData('TS CF'!$K$24,$A270)-G270</f>
        <v>#NAME?</v>
      </c>
      <c r="T270" s="330" t="e">
        <f ca="1">_xll.RiskData('TS CF'!$N$24,$A270)-H270</f>
        <v>#NAME?</v>
      </c>
      <c r="V270" s="327" t="e">
        <f t="shared" ca="1" si="12"/>
        <v>#NAME?</v>
      </c>
      <c r="W270" s="327" t="e">
        <f t="shared" ca="1" si="13"/>
        <v>#NAME?</v>
      </c>
      <c r="X270" s="327" t="e">
        <f t="shared" ca="1" si="14"/>
        <v>#NAME?</v>
      </c>
    </row>
    <row r="271" spans="1:24">
      <c r="A271" s="2">
        <v>264</v>
      </c>
      <c r="B271" s="617">
        <v>-160478</v>
      </c>
      <c r="C271" s="617">
        <v>-103593</v>
      </c>
      <c r="D271" s="617">
        <v>-114388</v>
      </c>
      <c r="F271" s="330" t="e">
        <f ca="1">_xll.RiskData('Risk Summary'!$H$32,$A271)</f>
        <v>#NAME?</v>
      </c>
      <c r="G271" s="330" t="e">
        <f ca="1">_xll.RiskData('Risk Summary'!$K$32,$A271)</f>
        <v>#NAME?</v>
      </c>
      <c r="H271" s="330" t="e">
        <f ca="1">_xll.RiskData('Risk Summary'!$N$32,$A271)</f>
        <v>#NAME?</v>
      </c>
      <c r="J271" s="330" t="e">
        <f ca="1">_xll.RiskData('Risk Summary'!$H$35,$A271)</f>
        <v>#NAME?</v>
      </c>
      <c r="K271" s="330" t="e">
        <f ca="1">_xll.RiskData('Risk Summary'!$K$35,$A271)</f>
        <v>#NAME?</v>
      </c>
      <c r="L271" s="330" t="e">
        <f ca="1">_xll.RiskData('Risk Summary'!$N$35,$A271)</f>
        <v>#NAME?</v>
      </c>
      <c r="N271" s="330" t="e">
        <f ca="1">_xll.RiskData('Risk Summary'!$H$36,$A271)</f>
        <v>#NAME?</v>
      </c>
      <c r="O271" s="330" t="e">
        <f ca="1">_xll.RiskData('Risk Summary'!$K$36,$A271)</f>
        <v>#NAME?</v>
      </c>
      <c r="P271" s="330" t="e">
        <f ca="1">_xll.RiskData('Risk Summary'!$N$36,$A271)</f>
        <v>#NAME?</v>
      </c>
      <c r="R271" s="330" t="e">
        <f ca="1">_xll.RiskData('TS CF'!$H$24,$A271)-F271</f>
        <v>#NAME?</v>
      </c>
      <c r="S271" s="330" t="e">
        <f ca="1">_xll.RiskData('TS CF'!$K$24,$A271)-G271</f>
        <v>#NAME?</v>
      </c>
      <c r="T271" s="330" t="e">
        <f ca="1">_xll.RiskData('TS CF'!$N$24,$A271)-H271</f>
        <v>#NAME?</v>
      </c>
      <c r="V271" s="327" t="e">
        <f t="shared" ca="1" si="12"/>
        <v>#NAME?</v>
      </c>
      <c r="W271" s="327" t="e">
        <f t="shared" ca="1" si="13"/>
        <v>#NAME?</v>
      </c>
      <c r="X271" s="327" t="e">
        <f t="shared" ca="1" si="14"/>
        <v>#NAME?</v>
      </c>
    </row>
    <row r="272" spans="1:24">
      <c r="A272" s="2">
        <v>265</v>
      </c>
      <c r="B272" s="617">
        <v>-160478</v>
      </c>
      <c r="C272" s="617">
        <v>-103593</v>
      </c>
      <c r="D272" s="617">
        <v>-114388</v>
      </c>
      <c r="F272" s="330" t="e">
        <f ca="1">_xll.RiskData('Risk Summary'!$H$32,$A272)</f>
        <v>#NAME?</v>
      </c>
      <c r="G272" s="330" t="e">
        <f ca="1">_xll.RiskData('Risk Summary'!$K$32,$A272)</f>
        <v>#NAME?</v>
      </c>
      <c r="H272" s="330" t="e">
        <f ca="1">_xll.RiskData('Risk Summary'!$N$32,$A272)</f>
        <v>#NAME?</v>
      </c>
      <c r="J272" s="330" t="e">
        <f ca="1">_xll.RiskData('Risk Summary'!$H$35,$A272)</f>
        <v>#NAME?</v>
      </c>
      <c r="K272" s="330" t="e">
        <f ca="1">_xll.RiskData('Risk Summary'!$K$35,$A272)</f>
        <v>#NAME?</v>
      </c>
      <c r="L272" s="330" t="e">
        <f ca="1">_xll.RiskData('Risk Summary'!$N$35,$A272)</f>
        <v>#NAME?</v>
      </c>
      <c r="N272" s="330" t="e">
        <f ca="1">_xll.RiskData('Risk Summary'!$H$36,$A272)</f>
        <v>#NAME?</v>
      </c>
      <c r="O272" s="330" t="e">
        <f ca="1">_xll.RiskData('Risk Summary'!$K$36,$A272)</f>
        <v>#NAME?</v>
      </c>
      <c r="P272" s="330" t="e">
        <f ca="1">_xll.RiskData('Risk Summary'!$N$36,$A272)</f>
        <v>#NAME?</v>
      </c>
      <c r="R272" s="330" t="e">
        <f ca="1">_xll.RiskData('TS CF'!$H$24,$A272)-F272</f>
        <v>#NAME?</v>
      </c>
      <c r="S272" s="330" t="e">
        <f ca="1">_xll.RiskData('TS CF'!$K$24,$A272)-G272</f>
        <v>#NAME?</v>
      </c>
      <c r="T272" s="330" t="e">
        <f ca="1">_xll.RiskData('TS CF'!$N$24,$A272)-H272</f>
        <v>#NAME?</v>
      </c>
      <c r="V272" s="327" t="e">
        <f t="shared" ca="1" si="12"/>
        <v>#NAME?</v>
      </c>
      <c r="W272" s="327" t="e">
        <f t="shared" ca="1" si="13"/>
        <v>#NAME?</v>
      </c>
      <c r="X272" s="327" t="e">
        <f t="shared" ca="1" si="14"/>
        <v>#NAME?</v>
      </c>
    </row>
    <row r="273" spans="1:24">
      <c r="A273" s="2">
        <v>266</v>
      </c>
      <c r="B273" s="617">
        <v>-160478</v>
      </c>
      <c r="C273" s="617">
        <v>-103593</v>
      </c>
      <c r="D273" s="617">
        <v>-114388</v>
      </c>
      <c r="F273" s="330" t="e">
        <f ca="1">_xll.RiskData('Risk Summary'!$H$32,$A273)</f>
        <v>#NAME?</v>
      </c>
      <c r="G273" s="330" t="e">
        <f ca="1">_xll.RiskData('Risk Summary'!$K$32,$A273)</f>
        <v>#NAME?</v>
      </c>
      <c r="H273" s="330" t="e">
        <f ca="1">_xll.RiskData('Risk Summary'!$N$32,$A273)</f>
        <v>#NAME?</v>
      </c>
      <c r="J273" s="330" t="e">
        <f ca="1">_xll.RiskData('Risk Summary'!$H$35,$A273)</f>
        <v>#NAME?</v>
      </c>
      <c r="K273" s="330" t="e">
        <f ca="1">_xll.RiskData('Risk Summary'!$K$35,$A273)</f>
        <v>#NAME?</v>
      </c>
      <c r="L273" s="330" t="e">
        <f ca="1">_xll.RiskData('Risk Summary'!$N$35,$A273)</f>
        <v>#NAME?</v>
      </c>
      <c r="N273" s="330" t="e">
        <f ca="1">_xll.RiskData('Risk Summary'!$H$36,$A273)</f>
        <v>#NAME?</v>
      </c>
      <c r="O273" s="330" t="e">
        <f ca="1">_xll.RiskData('Risk Summary'!$K$36,$A273)</f>
        <v>#NAME?</v>
      </c>
      <c r="P273" s="330" t="e">
        <f ca="1">_xll.RiskData('Risk Summary'!$N$36,$A273)</f>
        <v>#NAME?</v>
      </c>
      <c r="R273" s="330" t="e">
        <f ca="1">_xll.RiskData('TS CF'!$H$24,$A273)-F273</f>
        <v>#NAME?</v>
      </c>
      <c r="S273" s="330" t="e">
        <f ca="1">_xll.RiskData('TS CF'!$K$24,$A273)-G273</f>
        <v>#NAME?</v>
      </c>
      <c r="T273" s="330" t="e">
        <f ca="1">_xll.RiskData('TS CF'!$N$24,$A273)-H273</f>
        <v>#NAME?</v>
      </c>
      <c r="V273" s="327" t="e">
        <f t="shared" ca="1" si="12"/>
        <v>#NAME?</v>
      </c>
      <c r="W273" s="327" t="e">
        <f t="shared" ca="1" si="13"/>
        <v>#NAME?</v>
      </c>
      <c r="X273" s="327" t="e">
        <f t="shared" ca="1" si="14"/>
        <v>#NAME?</v>
      </c>
    </row>
    <row r="274" spans="1:24">
      <c r="A274" s="2">
        <v>267</v>
      </c>
      <c r="B274" s="617">
        <v>-160478</v>
      </c>
      <c r="C274" s="617">
        <v>-103593</v>
      </c>
      <c r="D274" s="617">
        <v>-114388</v>
      </c>
      <c r="F274" s="330" t="e">
        <f ca="1">_xll.RiskData('Risk Summary'!$H$32,$A274)</f>
        <v>#NAME?</v>
      </c>
      <c r="G274" s="330" t="e">
        <f ca="1">_xll.RiskData('Risk Summary'!$K$32,$A274)</f>
        <v>#NAME?</v>
      </c>
      <c r="H274" s="330" t="e">
        <f ca="1">_xll.RiskData('Risk Summary'!$N$32,$A274)</f>
        <v>#NAME?</v>
      </c>
      <c r="J274" s="330" t="e">
        <f ca="1">_xll.RiskData('Risk Summary'!$H$35,$A274)</f>
        <v>#NAME?</v>
      </c>
      <c r="K274" s="330" t="e">
        <f ca="1">_xll.RiskData('Risk Summary'!$K$35,$A274)</f>
        <v>#NAME?</v>
      </c>
      <c r="L274" s="330" t="e">
        <f ca="1">_xll.RiskData('Risk Summary'!$N$35,$A274)</f>
        <v>#NAME?</v>
      </c>
      <c r="N274" s="330" t="e">
        <f ca="1">_xll.RiskData('Risk Summary'!$H$36,$A274)</f>
        <v>#NAME?</v>
      </c>
      <c r="O274" s="330" t="e">
        <f ca="1">_xll.RiskData('Risk Summary'!$K$36,$A274)</f>
        <v>#NAME?</v>
      </c>
      <c r="P274" s="330" t="e">
        <f ca="1">_xll.RiskData('Risk Summary'!$N$36,$A274)</f>
        <v>#NAME?</v>
      </c>
      <c r="R274" s="330" t="e">
        <f ca="1">_xll.RiskData('TS CF'!$H$24,$A274)-F274</f>
        <v>#NAME?</v>
      </c>
      <c r="S274" s="330" t="e">
        <f ca="1">_xll.RiskData('TS CF'!$K$24,$A274)-G274</f>
        <v>#NAME?</v>
      </c>
      <c r="T274" s="330" t="e">
        <f ca="1">_xll.RiskData('TS CF'!$N$24,$A274)-H274</f>
        <v>#NAME?</v>
      </c>
      <c r="V274" s="327" t="e">
        <f t="shared" ca="1" si="12"/>
        <v>#NAME?</v>
      </c>
      <c r="W274" s="327" t="e">
        <f t="shared" ca="1" si="13"/>
        <v>#NAME?</v>
      </c>
      <c r="X274" s="327" t="e">
        <f t="shared" ca="1" si="14"/>
        <v>#NAME?</v>
      </c>
    </row>
    <row r="275" spans="1:24">
      <c r="A275" s="2">
        <v>268</v>
      </c>
      <c r="B275" s="617">
        <v>-160478</v>
      </c>
      <c r="C275" s="617">
        <v>-103593</v>
      </c>
      <c r="D275" s="617">
        <v>-114388</v>
      </c>
      <c r="F275" s="330" t="e">
        <f ca="1">_xll.RiskData('Risk Summary'!$H$32,$A275)</f>
        <v>#NAME?</v>
      </c>
      <c r="G275" s="330" t="e">
        <f ca="1">_xll.RiskData('Risk Summary'!$K$32,$A275)</f>
        <v>#NAME?</v>
      </c>
      <c r="H275" s="330" t="e">
        <f ca="1">_xll.RiskData('Risk Summary'!$N$32,$A275)</f>
        <v>#NAME?</v>
      </c>
      <c r="J275" s="330" t="e">
        <f ca="1">_xll.RiskData('Risk Summary'!$H$35,$A275)</f>
        <v>#NAME?</v>
      </c>
      <c r="K275" s="330" t="e">
        <f ca="1">_xll.RiskData('Risk Summary'!$K$35,$A275)</f>
        <v>#NAME?</v>
      </c>
      <c r="L275" s="330" t="e">
        <f ca="1">_xll.RiskData('Risk Summary'!$N$35,$A275)</f>
        <v>#NAME?</v>
      </c>
      <c r="N275" s="330" t="e">
        <f ca="1">_xll.RiskData('Risk Summary'!$H$36,$A275)</f>
        <v>#NAME?</v>
      </c>
      <c r="O275" s="330" t="e">
        <f ca="1">_xll.RiskData('Risk Summary'!$K$36,$A275)</f>
        <v>#NAME?</v>
      </c>
      <c r="P275" s="330" t="e">
        <f ca="1">_xll.RiskData('Risk Summary'!$N$36,$A275)</f>
        <v>#NAME?</v>
      </c>
      <c r="R275" s="330" t="e">
        <f ca="1">_xll.RiskData('TS CF'!$H$24,$A275)-F275</f>
        <v>#NAME?</v>
      </c>
      <c r="S275" s="330" t="e">
        <f ca="1">_xll.RiskData('TS CF'!$K$24,$A275)-G275</f>
        <v>#NAME?</v>
      </c>
      <c r="T275" s="330" t="e">
        <f ca="1">_xll.RiskData('TS CF'!$N$24,$A275)-H275</f>
        <v>#NAME?</v>
      </c>
      <c r="V275" s="327" t="e">
        <f t="shared" ca="1" si="12"/>
        <v>#NAME?</v>
      </c>
      <c r="W275" s="327" t="e">
        <f t="shared" ca="1" si="13"/>
        <v>#NAME?</v>
      </c>
      <c r="X275" s="327" t="e">
        <f t="shared" ca="1" si="14"/>
        <v>#NAME?</v>
      </c>
    </row>
    <row r="276" spans="1:24">
      <c r="A276" s="2">
        <v>269</v>
      </c>
      <c r="B276" s="617">
        <v>-160478</v>
      </c>
      <c r="C276" s="617">
        <v>-103593</v>
      </c>
      <c r="D276" s="617">
        <v>-114388</v>
      </c>
      <c r="F276" s="330" t="e">
        <f ca="1">_xll.RiskData('Risk Summary'!$H$32,$A276)</f>
        <v>#NAME?</v>
      </c>
      <c r="G276" s="330" t="e">
        <f ca="1">_xll.RiskData('Risk Summary'!$K$32,$A276)</f>
        <v>#NAME?</v>
      </c>
      <c r="H276" s="330" t="e">
        <f ca="1">_xll.RiskData('Risk Summary'!$N$32,$A276)</f>
        <v>#NAME?</v>
      </c>
      <c r="J276" s="330" t="e">
        <f ca="1">_xll.RiskData('Risk Summary'!$H$35,$A276)</f>
        <v>#NAME?</v>
      </c>
      <c r="K276" s="330" t="e">
        <f ca="1">_xll.RiskData('Risk Summary'!$K$35,$A276)</f>
        <v>#NAME?</v>
      </c>
      <c r="L276" s="330" t="e">
        <f ca="1">_xll.RiskData('Risk Summary'!$N$35,$A276)</f>
        <v>#NAME?</v>
      </c>
      <c r="N276" s="330" t="e">
        <f ca="1">_xll.RiskData('Risk Summary'!$H$36,$A276)</f>
        <v>#NAME?</v>
      </c>
      <c r="O276" s="330" t="e">
        <f ca="1">_xll.RiskData('Risk Summary'!$K$36,$A276)</f>
        <v>#NAME?</v>
      </c>
      <c r="P276" s="330" t="e">
        <f ca="1">_xll.RiskData('Risk Summary'!$N$36,$A276)</f>
        <v>#NAME?</v>
      </c>
      <c r="R276" s="330" t="e">
        <f ca="1">_xll.RiskData('TS CF'!$H$24,$A276)-F276</f>
        <v>#NAME?</v>
      </c>
      <c r="S276" s="330" t="e">
        <f ca="1">_xll.RiskData('TS CF'!$K$24,$A276)-G276</f>
        <v>#NAME?</v>
      </c>
      <c r="T276" s="330" t="e">
        <f ca="1">_xll.RiskData('TS CF'!$N$24,$A276)-H276</f>
        <v>#NAME?</v>
      </c>
      <c r="V276" s="327" t="e">
        <f t="shared" ca="1" si="12"/>
        <v>#NAME?</v>
      </c>
      <c r="W276" s="327" t="e">
        <f t="shared" ca="1" si="13"/>
        <v>#NAME?</v>
      </c>
      <c r="X276" s="327" t="e">
        <f t="shared" ca="1" si="14"/>
        <v>#NAME?</v>
      </c>
    </row>
    <row r="277" spans="1:24">
      <c r="A277" s="2">
        <v>270</v>
      </c>
      <c r="B277" s="617">
        <v>-160478</v>
      </c>
      <c r="C277" s="617">
        <v>-103593</v>
      </c>
      <c r="D277" s="617">
        <v>-114388</v>
      </c>
      <c r="F277" s="330" t="e">
        <f ca="1">_xll.RiskData('Risk Summary'!$H$32,$A277)</f>
        <v>#NAME?</v>
      </c>
      <c r="G277" s="330" t="e">
        <f ca="1">_xll.RiskData('Risk Summary'!$K$32,$A277)</f>
        <v>#NAME?</v>
      </c>
      <c r="H277" s="330" t="e">
        <f ca="1">_xll.RiskData('Risk Summary'!$N$32,$A277)</f>
        <v>#NAME?</v>
      </c>
      <c r="J277" s="330" t="e">
        <f ca="1">_xll.RiskData('Risk Summary'!$H$35,$A277)</f>
        <v>#NAME?</v>
      </c>
      <c r="K277" s="330" t="e">
        <f ca="1">_xll.RiskData('Risk Summary'!$K$35,$A277)</f>
        <v>#NAME?</v>
      </c>
      <c r="L277" s="330" t="e">
        <f ca="1">_xll.RiskData('Risk Summary'!$N$35,$A277)</f>
        <v>#NAME?</v>
      </c>
      <c r="N277" s="330" t="e">
        <f ca="1">_xll.RiskData('Risk Summary'!$H$36,$A277)</f>
        <v>#NAME?</v>
      </c>
      <c r="O277" s="330" t="e">
        <f ca="1">_xll.RiskData('Risk Summary'!$K$36,$A277)</f>
        <v>#NAME?</v>
      </c>
      <c r="P277" s="330" t="e">
        <f ca="1">_xll.RiskData('Risk Summary'!$N$36,$A277)</f>
        <v>#NAME?</v>
      </c>
      <c r="R277" s="330" t="e">
        <f ca="1">_xll.RiskData('TS CF'!$H$24,$A277)-F277</f>
        <v>#NAME?</v>
      </c>
      <c r="S277" s="330" t="e">
        <f ca="1">_xll.RiskData('TS CF'!$K$24,$A277)-G277</f>
        <v>#NAME?</v>
      </c>
      <c r="T277" s="330" t="e">
        <f ca="1">_xll.RiskData('TS CF'!$N$24,$A277)-H277</f>
        <v>#NAME?</v>
      </c>
      <c r="V277" s="327" t="e">
        <f t="shared" ca="1" si="12"/>
        <v>#NAME?</v>
      </c>
      <c r="W277" s="327" t="e">
        <f t="shared" ca="1" si="13"/>
        <v>#NAME?</v>
      </c>
      <c r="X277" s="327" t="e">
        <f t="shared" ca="1" si="14"/>
        <v>#NAME?</v>
      </c>
    </row>
    <row r="278" spans="1:24">
      <c r="A278" s="2">
        <v>271</v>
      </c>
      <c r="B278" s="617">
        <v>-160478</v>
      </c>
      <c r="C278" s="617">
        <v>-103593</v>
      </c>
      <c r="D278" s="617">
        <v>-114388</v>
      </c>
      <c r="F278" s="330" t="e">
        <f ca="1">_xll.RiskData('Risk Summary'!$H$32,$A278)</f>
        <v>#NAME?</v>
      </c>
      <c r="G278" s="330" t="e">
        <f ca="1">_xll.RiskData('Risk Summary'!$K$32,$A278)</f>
        <v>#NAME?</v>
      </c>
      <c r="H278" s="330" t="e">
        <f ca="1">_xll.RiskData('Risk Summary'!$N$32,$A278)</f>
        <v>#NAME?</v>
      </c>
      <c r="J278" s="330" t="e">
        <f ca="1">_xll.RiskData('Risk Summary'!$H$35,$A278)</f>
        <v>#NAME?</v>
      </c>
      <c r="K278" s="330" t="e">
        <f ca="1">_xll.RiskData('Risk Summary'!$K$35,$A278)</f>
        <v>#NAME?</v>
      </c>
      <c r="L278" s="330" t="e">
        <f ca="1">_xll.RiskData('Risk Summary'!$N$35,$A278)</f>
        <v>#NAME?</v>
      </c>
      <c r="N278" s="330" t="e">
        <f ca="1">_xll.RiskData('Risk Summary'!$H$36,$A278)</f>
        <v>#NAME?</v>
      </c>
      <c r="O278" s="330" t="e">
        <f ca="1">_xll.RiskData('Risk Summary'!$K$36,$A278)</f>
        <v>#NAME?</v>
      </c>
      <c r="P278" s="330" t="e">
        <f ca="1">_xll.RiskData('Risk Summary'!$N$36,$A278)</f>
        <v>#NAME?</v>
      </c>
      <c r="R278" s="330" t="e">
        <f ca="1">_xll.RiskData('TS CF'!$H$24,$A278)-F278</f>
        <v>#NAME?</v>
      </c>
      <c r="S278" s="330" t="e">
        <f ca="1">_xll.RiskData('TS CF'!$K$24,$A278)-G278</f>
        <v>#NAME?</v>
      </c>
      <c r="T278" s="330" t="e">
        <f ca="1">_xll.RiskData('TS CF'!$N$24,$A278)-H278</f>
        <v>#NAME?</v>
      </c>
      <c r="V278" s="327" t="e">
        <f t="shared" ca="1" si="12"/>
        <v>#NAME?</v>
      </c>
      <c r="W278" s="327" t="e">
        <f t="shared" ca="1" si="13"/>
        <v>#NAME?</v>
      </c>
      <c r="X278" s="327" t="e">
        <f t="shared" ca="1" si="14"/>
        <v>#NAME?</v>
      </c>
    </row>
    <row r="279" spans="1:24">
      <c r="A279" s="2">
        <v>272</v>
      </c>
      <c r="B279" s="617">
        <v>-160478</v>
      </c>
      <c r="C279" s="617">
        <v>-103593</v>
      </c>
      <c r="D279" s="617">
        <v>-114388</v>
      </c>
      <c r="F279" s="330" t="e">
        <f ca="1">_xll.RiskData('Risk Summary'!$H$32,$A279)</f>
        <v>#NAME?</v>
      </c>
      <c r="G279" s="330" t="e">
        <f ca="1">_xll.RiskData('Risk Summary'!$K$32,$A279)</f>
        <v>#NAME?</v>
      </c>
      <c r="H279" s="330" t="e">
        <f ca="1">_xll.RiskData('Risk Summary'!$N$32,$A279)</f>
        <v>#NAME?</v>
      </c>
      <c r="J279" s="330" t="e">
        <f ca="1">_xll.RiskData('Risk Summary'!$H$35,$A279)</f>
        <v>#NAME?</v>
      </c>
      <c r="K279" s="330" t="e">
        <f ca="1">_xll.RiskData('Risk Summary'!$K$35,$A279)</f>
        <v>#NAME?</v>
      </c>
      <c r="L279" s="330" t="e">
        <f ca="1">_xll.RiskData('Risk Summary'!$N$35,$A279)</f>
        <v>#NAME?</v>
      </c>
      <c r="N279" s="330" t="e">
        <f ca="1">_xll.RiskData('Risk Summary'!$H$36,$A279)</f>
        <v>#NAME?</v>
      </c>
      <c r="O279" s="330" t="e">
        <f ca="1">_xll.RiskData('Risk Summary'!$K$36,$A279)</f>
        <v>#NAME?</v>
      </c>
      <c r="P279" s="330" t="e">
        <f ca="1">_xll.RiskData('Risk Summary'!$N$36,$A279)</f>
        <v>#NAME?</v>
      </c>
      <c r="R279" s="330" t="e">
        <f ca="1">_xll.RiskData('TS CF'!$H$24,$A279)-F279</f>
        <v>#NAME?</v>
      </c>
      <c r="S279" s="330" t="e">
        <f ca="1">_xll.RiskData('TS CF'!$K$24,$A279)-G279</f>
        <v>#NAME?</v>
      </c>
      <c r="T279" s="330" t="e">
        <f ca="1">_xll.RiskData('TS CF'!$N$24,$A279)-H279</f>
        <v>#NAME?</v>
      </c>
      <c r="V279" s="327" t="e">
        <f t="shared" ca="1" si="12"/>
        <v>#NAME?</v>
      </c>
      <c r="W279" s="327" t="e">
        <f t="shared" ca="1" si="13"/>
        <v>#NAME?</v>
      </c>
      <c r="X279" s="327" t="e">
        <f t="shared" ca="1" si="14"/>
        <v>#NAME?</v>
      </c>
    </row>
    <row r="280" spans="1:24">
      <c r="A280" s="2">
        <v>273</v>
      </c>
      <c r="B280" s="617">
        <v>-160478</v>
      </c>
      <c r="C280" s="617">
        <v>-103593</v>
      </c>
      <c r="D280" s="617">
        <v>-114388</v>
      </c>
      <c r="F280" s="330" t="e">
        <f ca="1">_xll.RiskData('Risk Summary'!$H$32,$A280)</f>
        <v>#NAME?</v>
      </c>
      <c r="G280" s="330" t="e">
        <f ca="1">_xll.RiskData('Risk Summary'!$K$32,$A280)</f>
        <v>#NAME?</v>
      </c>
      <c r="H280" s="330" t="e">
        <f ca="1">_xll.RiskData('Risk Summary'!$N$32,$A280)</f>
        <v>#NAME?</v>
      </c>
      <c r="J280" s="330" t="e">
        <f ca="1">_xll.RiskData('Risk Summary'!$H$35,$A280)</f>
        <v>#NAME?</v>
      </c>
      <c r="K280" s="330" t="e">
        <f ca="1">_xll.RiskData('Risk Summary'!$K$35,$A280)</f>
        <v>#NAME?</v>
      </c>
      <c r="L280" s="330" t="e">
        <f ca="1">_xll.RiskData('Risk Summary'!$N$35,$A280)</f>
        <v>#NAME?</v>
      </c>
      <c r="N280" s="330" t="e">
        <f ca="1">_xll.RiskData('Risk Summary'!$H$36,$A280)</f>
        <v>#NAME?</v>
      </c>
      <c r="O280" s="330" t="e">
        <f ca="1">_xll.RiskData('Risk Summary'!$K$36,$A280)</f>
        <v>#NAME?</v>
      </c>
      <c r="P280" s="330" t="e">
        <f ca="1">_xll.RiskData('Risk Summary'!$N$36,$A280)</f>
        <v>#NAME?</v>
      </c>
      <c r="R280" s="330" t="e">
        <f ca="1">_xll.RiskData('TS CF'!$H$24,$A280)-F280</f>
        <v>#NAME?</v>
      </c>
      <c r="S280" s="330" t="e">
        <f ca="1">_xll.RiskData('TS CF'!$K$24,$A280)-G280</f>
        <v>#NAME?</v>
      </c>
      <c r="T280" s="330" t="e">
        <f ca="1">_xll.RiskData('TS CF'!$N$24,$A280)-H280</f>
        <v>#NAME?</v>
      </c>
      <c r="V280" s="327" t="e">
        <f t="shared" ca="1" si="12"/>
        <v>#NAME?</v>
      </c>
      <c r="W280" s="327" t="e">
        <f t="shared" ca="1" si="13"/>
        <v>#NAME?</v>
      </c>
      <c r="X280" s="327" t="e">
        <f t="shared" ca="1" si="14"/>
        <v>#NAME?</v>
      </c>
    </row>
    <row r="281" spans="1:24">
      <c r="A281" s="2">
        <v>274</v>
      </c>
      <c r="B281" s="617">
        <v>-160478</v>
      </c>
      <c r="C281" s="617">
        <v>-103593</v>
      </c>
      <c r="D281" s="617">
        <v>-114388</v>
      </c>
      <c r="F281" s="330" t="e">
        <f ca="1">_xll.RiskData('Risk Summary'!$H$32,$A281)</f>
        <v>#NAME?</v>
      </c>
      <c r="G281" s="330" t="e">
        <f ca="1">_xll.RiskData('Risk Summary'!$K$32,$A281)</f>
        <v>#NAME?</v>
      </c>
      <c r="H281" s="330" t="e">
        <f ca="1">_xll.RiskData('Risk Summary'!$N$32,$A281)</f>
        <v>#NAME?</v>
      </c>
      <c r="J281" s="330" t="e">
        <f ca="1">_xll.RiskData('Risk Summary'!$H$35,$A281)</f>
        <v>#NAME?</v>
      </c>
      <c r="K281" s="330" t="e">
        <f ca="1">_xll.RiskData('Risk Summary'!$K$35,$A281)</f>
        <v>#NAME?</v>
      </c>
      <c r="L281" s="330" t="e">
        <f ca="1">_xll.RiskData('Risk Summary'!$N$35,$A281)</f>
        <v>#NAME?</v>
      </c>
      <c r="N281" s="330" t="e">
        <f ca="1">_xll.RiskData('Risk Summary'!$H$36,$A281)</f>
        <v>#NAME?</v>
      </c>
      <c r="O281" s="330" t="e">
        <f ca="1">_xll.RiskData('Risk Summary'!$K$36,$A281)</f>
        <v>#NAME?</v>
      </c>
      <c r="P281" s="330" t="e">
        <f ca="1">_xll.RiskData('Risk Summary'!$N$36,$A281)</f>
        <v>#NAME?</v>
      </c>
      <c r="R281" s="330" t="e">
        <f ca="1">_xll.RiskData('TS CF'!$H$24,$A281)-F281</f>
        <v>#NAME?</v>
      </c>
      <c r="S281" s="330" t="e">
        <f ca="1">_xll.RiskData('TS CF'!$K$24,$A281)-G281</f>
        <v>#NAME?</v>
      </c>
      <c r="T281" s="330" t="e">
        <f ca="1">_xll.RiskData('TS CF'!$N$24,$A281)-H281</f>
        <v>#NAME?</v>
      </c>
      <c r="V281" s="327" t="e">
        <f t="shared" ca="1" si="12"/>
        <v>#NAME?</v>
      </c>
      <c r="W281" s="327" t="e">
        <f t="shared" ca="1" si="13"/>
        <v>#NAME?</v>
      </c>
      <c r="X281" s="327" t="e">
        <f t="shared" ca="1" si="14"/>
        <v>#NAME?</v>
      </c>
    </row>
    <row r="282" spans="1:24">
      <c r="A282" s="2">
        <v>275</v>
      </c>
      <c r="B282" s="617">
        <v>-160478</v>
      </c>
      <c r="C282" s="617">
        <v>-103593</v>
      </c>
      <c r="D282" s="617">
        <v>-114388</v>
      </c>
      <c r="F282" s="330" t="e">
        <f ca="1">_xll.RiskData('Risk Summary'!$H$32,$A282)</f>
        <v>#NAME?</v>
      </c>
      <c r="G282" s="330" t="e">
        <f ca="1">_xll.RiskData('Risk Summary'!$K$32,$A282)</f>
        <v>#NAME?</v>
      </c>
      <c r="H282" s="330" t="e">
        <f ca="1">_xll.RiskData('Risk Summary'!$N$32,$A282)</f>
        <v>#NAME?</v>
      </c>
      <c r="J282" s="330" t="e">
        <f ca="1">_xll.RiskData('Risk Summary'!$H$35,$A282)</f>
        <v>#NAME?</v>
      </c>
      <c r="K282" s="330" t="e">
        <f ca="1">_xll.RiskData('Risk Summary'!$K$35,$A282)</f>
        <v>#NAME?</v>
      </c>
      <c r="L282" s="330" t="e">
        <f ca="1">_xll.RiskData('Risk Summary'!$N$35,$A282)</f>
        <v>#NAME?</v>
      </c>
      <c r="N282" s="330" t="e">
        <f ca="1">_xll.RiskData('Risk Summary'!$H$36,$A282)</f>
        <v>#NAME?</v>
      </c>
      <c r="O282" s="330" t="e">
        <f ca="1">_xll.RiskData('Risk Summary'!$K$36,$A282)</f>
        <v>#NAME?</v>
      </c>
      <c r="P282" s="330" t="e">
        <f ca="1">_xll.RiskData('Risk Summary'!$N$36,$A282)</f>
        <v>#NAME?</v>
      </c>
      <c r="R282" s="330" t="e">
        <f ca="1">_xll.RiskData('TS CF'!$H$24,$A282)-F282</f>
        <v>#NAME?</v>
      </c>
      <c r="S282" s="330" t="e">
        <f ca="1">_xll.RiskData('TS CF'!$K$24,$A282)-G282</f>
        <v>#NAME?</v>
      </c>
      <c r="T282" s="330" t="e">
        <f ca="1">_xll.RiskData('TS CF'!$N$24,$A282)-H282</f>
        <v>#NAME?</v>
      </c>
      <c r="V282" s="327" t="e">
        <f t="shared" ca="1" si="12"/>
        <v>#NAME?</v>
      </c>
      <c r="W282" s="327" t="e">
        <f t="shared" ca="1" si="13"/>
        <v>#NAME?</v>
      </c>
      <c r="X282" s="327" t="e">
        <f t="shared" ca="1" si="14"/>
        <v>#NAME?</v>
      </c>
    </row>
    <row r="283" spans="1:24">
      <c r="A283" s="2">
        <v>276</v>
      </c>
      <c r="B283" s="617">
        <v>-160478</v>
      </c>
      <c r="C283" s="617">
        <v>-103593</v>
      </c>
      <c r="D283" s="617">
        <v>-114388</v>
      </c>
      <c r="F283" s="330" t="e">
        <f ca="1">_xll.RiskData('Risk Summary'!$H$32,$A283)</f>
        <v>#NAME?</v>
      </c>
      <c r="G283" s="330" t="e">
        <f ca="1">_xll.RiskData('Risk Summary'!$K$32,$A283)</f>
        <v>#NAME?</v>
      </c>
      <c r="H283" s="330" t="e">
        <f ca="1">_xll.RiskData('Risk Summary'!$N$32,$A283)</f>
        <v>#NAME?</v>
      </c>
      <c r="J283" s="330" t="e">
        <f ca="1">_xll.RiskData('Risk Summary'!$H$35,$A283)</f>
        <v>#NAME?</v>
      </c>
      <c r="K283" s="330" t="e">
        <f ca="1">_xll.RiskData('Risk Summary'!$K$35,$A283)</f>
        <v>#NAME?</v>
      </c>
      <c r="L283" s="330" t="e">
        <f ca="1">_xll.RiskData('Risk Summary'!$N$35,$A283)</f>
        <v>#NAME?</v>
      </c>
      <c r="N283" s="330" t="e">
        <f ca="1">_xll.RiskData('Risk Summary'!$H$36,$A283)</f>
        <v>#NAME?</v>
      </c>
      <c r="O283" s="330" t="e">
        <f ca="1">_xll.RiskData('Risk Summary'!$K$36,$A283)</f>
        <v>#NAME?</v>
      </c>
      <c r="P283" s="330" t="e">
        <f ca="1">_xll.RiskData('Risk Summary'!$N$36,$A283)</f>
        <v>#NAME?</v>
      </c>
      <c r="R283" s="330" t="e">
        <f ca="1">_xll.RiskData('TS CF'!$H$24,$A283)-F283</f>
        <v>#NAME?</v>
      </c>
      <c r="S283" s="330" t="e">
        <f ca="1">_xll.RiskData('TS CF'!$K$24,$A283)-G283</f>
        <v>#NAME?</v>
      </c>
      <c r="T283" s="330" t="e">
        <f ca="1">_xll.RiskData('TS CF'!$N$24,$A283)-H283</f>
        <v>#NAME?</v>
      </c>
      <c r="V283" s="327" t="e">
        <f t="shared" ca="1" si="12"/>
        <v>#NAME?</v>
      </c>
      <c r="W283" s="327" t="e">
        <f t="shared" ca="1" si="13"/>
        <v>#NAME?</v>
      </c>
      <c r="X283" s="327" t="e">
        <f t="shared" ca="1" si="14"/>
        <v>#NAME?</v>
      </c>
    </row>
    <row r="284" spans="1:24">
      <c r="A284" s="2">
        <v>277</v>
      </c>
      <c r="B284" s="617">
        <v>-160478</v>
      </c>
      <c r="C284" s="617">
        <v>-103593</v>
      </c>
      <c r="D284" s="617">
        <v>-114388</v>
      </c>
      <c r="F284" s="330" t="e">
        <f ca="1">_xll.RiskData('Risk Summary'!$H$32,$A284)</f>
        <v>#NAME?</v>
      </c>
      <c r="G284" s="330" t="e">
        <f ca="1">_xll.RiskData('Risk Summary'!$K$32,$A284)</f>
        <v>#NAME?</v>
      </c>
      <c r="H284" s="330" t="e">
        <f ca="1">_xll.RiskData('Risk Summary'!$N$32,$A284)</f>
        <v>#NAME?</v>
      </c>
      <c r="J284" s="330" t="e">
        <f ca="1">_xll.RiskData('Risk Summary'!$H$35,$A284)</f>
        <v>#NAME?</v>
      </c>
      <c r="K284" s="330" t="e">
        <f ca="1">_xll.RiskData('Risk Summary'!$K$35,$A284)</f>
        <v>#NAME?</v>
      </c>
      <c r="L284" s="330" t="e">
        <f ca="1">_xll.RiskData('Risk Summary'!$N$35,$A284)</f>
        <v>#NAME?</v>
      </c>
      <c r="N284" s="330" t="e">
        <f ca="1">_xll.RiskData('Risk Summary'!$H$36,$A284)</f>
        <v>#NAME?</v>
      </c>
      <c r="O284" s="330" t="e">
        <f ca="1">_xll.RiskData('Risk Summary'!$K$36,$A284)</f>
        <v>#NAME?</v>
      </c>
      <c r="P284" s="330" t="e">
        <f ca="1">_xll.RiskData('Risk Summary'!$N$36,$A284)</f>
        <v>#NAME?</v>
      </c>
      <c r="R284" s="330" t="e">
        <f ca="1">_xll.RiskData('TS CF'!$H$24,$A284)-F284</f>
        <v>#NAME?</v>
      </c>
      <c r="S284" s="330" t="e">
        <f ca="1">_xll.RiskData('TS CF'!$K$24,$A284)-G284</f>
        <v>#NAME?</v>
      </c>
      <c r="T284" s="330" t="e">
        <f ca="1">_xll.RiskData('TS CF'!$N$24,$A284)-H284</f>
        <v>#NAME?</v>
      </c>
      <c r="V284" s="327" t="e">
        <f t="shared" ca="1" si="12"/>
        <v>#NAME?</v>
      </c>
      <c r="W284" s="327" t="e">
        <f t="shared" ca="1" si="13"/>
        <v>#NAME?</v>
      </c>
      <c r="X284" s="327" t="e">
        <f t="shared" ca="1" si="14"/>
        <v>#NAME?</v>
      </c>
    </row>
    <row r="285" spans="1:24">
      <c r="A285" s="2">
        <v>278</v>
      </c>
      <c r="B285" s="617">
        <v>-160478</v>
      </c>
      <c r="C285" s="617">
        <v>-103593</v>
      </c>
      <c r="D285" s="617">
        <v>-114388</v>
      </c>
      <c r="F285" s="330" t="e">
        <f ca="1">_xll.RiskData('Risk Summary'!$H$32,$A285)</f>
        <v>#NAME?</v>
      </c>
      <c r="G285" s="330" t="e">
        <f ca="1">_xll.RiskData('Risk Summary'!$K$32,$A285)</f>
        <v>#NAME?</v>
      </c>
      <c r="H285" s="330" t="e">
        <f ca="1">_xll.RiskData('Risk Summary'!$N$32,$A285)</f>
        <v>#NAME?</v>
      </c>
      <c r="J285" s="330" t="e">
        <f ca="1">_xll.RiskData('Risk Summary'!$H$35,$A285)</f>
        <v>#NAME?</v>
      </c>
      <c r="K285" s="330" t="e">
        <f ca="1">_xll.RiskData('Risk Summary'!$K$35,$A285)</f>
        <v>#NAME?</v>
      </c>
      <c r="L285" s="330" t="e">
        <f ca="1">_xll.RiskData('Risk Summary'!$N$35,$A285)</f>
        <v>#NAME?</v>
      </c>
      <c r="N285" s="330" t="e">
        <f ca="1">_xll.RiskData('Risk Summary'!$H$36,$A285)</f>
        <v>#NAME?</v>
      </c>
      <c r="O285" s="330" t="e">
        <f ca="1">_xll.RiskData('Risk Summary'!$K$36,$A285)</f>
        <v>#NAME?</v>
      </c>
      <c r="P285" s="330" t="e">
        <f ca="1">_xll.RiskData('Risk Summary'!$N$36,$A285)</f>
        <v>#NAME?</v>
      </c>
      <c r="R285" s="330" t="e">
        <f ca="1">_xll.RiskData('TS CF'!$H$24,$A285)-F285</f>
        <v>#NAME?</v>
      </c>
      <c r="S285" s="330" t="e">
        <f ca="1">_xll.RiskData('TS CF'!$K$24,$A285)-G285</f>
        <v>#NAME?</v>
      </c>
      <c r="T285" s="330" t="e">
        <f ca="1">_xll.RiskData('TS CF'!$N$24,$A285)-H285</f>
        <v>#NAME?</v>
      </c>
      <c r="V285" s="327" t="e">
        <f t="shared" ca="1" si="12"/>
        <v>#NAME?</v>
      </c>
      <c r="W285" s="327" t="e">
        <f t="shared" ca="1" si="13"/>
        <v>#NAME?</v>
      </c>
      <c r="X285" s="327" t="e">
        <f t="shared" ca="1" si="14"/>
        <v>#NAME?</v>
      </c>
    </row>
    <row r="286" spans="1:24">
      <c r="A286" s="2">
        <v>279</v>
      </c>
      <c r="B286" s="617">
        <v>-160478</v>
      </c>
      <c r="C286" s="617">
        <v>-103593</v>
      </c>
      <c r="D286" s="617">
        <v>-114388</v>
      </c>
      <c r="F286" s="330" t="e">
        <f ca="1">_xll.RiskData('Risk Summary'!$H$32,$A286)</f>
        <v>#NAME?</v>
      </c>
      <c r="G286" s="330" t="e">
        <f ca="1">_xll.RiskData('Risk Summary'!$K$32,$A286)</f>
        <v>#NAME?</v>
      </c>
      <c r="H286" s="330" t="e">
        <f ca="1">_xll.RiskData('Risk Summary'!$N$32,$A286)</f>
        <v>#NAME?</v>
      </c>
      <c r="J286" s="330" t="e">
        <f ca="1">_xll.RiskData('Risk Summary'!$H$35,$A286)</f>
        <v>#NAME?</v>
      </c>
      <c r="K286" s="330" t="e">
        <f ca="1">_xll.RiskData('Risk Summary'!$K$35,$A286)</f>
        <v>#NAME?</v>
      </c>
      <c r="L286" s="330" t="e">
        <f ca="1">_xll.RiskData('Risk Summary'!$N$35,$A286)</f>
        <v>#NAME?</v>
      </c>
      <c r="N286" s="330" t="e">
        <f ca="1">_xll.RiskData('Risk Summary'!$H$36,$A286)</f>
        <v>#NAME?</v>
      </c>
      <c r="O286" s="330" t="e">
        <f ca="1">_xll.RiskData('Risk Summary'!$K$36,$A286)</f>
        <v>#NAME?</v>
      </c>
      <c r="P286" s="330" t="e">
        <f ca="1">_xll.RiskData('Risk Summary'!$N$36,$A286)</f>
        <v>#NAME?</v>
      </c>
      <c r="R286" s="330" t="e">
        <f ca="1">_xll.RiskData('TS CF'!$H$24,$A286)-F286</f>
        <v>#NAME?</v>
      </c>
      <c r="S286" s="330" t="e">
        <f ca="1">_xll.RiskData('TS CF'!$K$24,$A286)-G286</f>
        <v>#NAME?</v>
      </c>
      <c r="T286" s="330" t="e">
        <f ca="1">_xll.RiskData('TS CF'!$N$24,$A286)-H286</f>
        <v>#NAME?</v>
      </c>
      <c r="V286" s="327" t="e">
        <f t="shared" ca="1" si="12"/>
        <v>#NAME?</v>
      </c>
      <c r="W286" s="327" t="e">
        <f t="shared" ca="1" si="13"/>
        <v>#NAME?</v>
      </c>
      <c r="X286" s="327" t="e">
        <f t="shared" ca="1" si="14"/>
        <v>#NAME?</v>
      </c>
    </row>
    <row r="287" spans="1:24">
      <c r="A287" s="2">
        <v>280</v>
      </c>
      <c r="B287" s="617">
        <v>-160478</v>
      </c>
      <c r="C287" s="617">
        <v>-103593</v>
      </c>
      <c r="D287" s="617">
        <v>-114388</v>
      </c>
      <c r="F287" s="330" t="e">
        <f ca="1">_xll.RiskData('Risk Summary'!$H$32,$A287)</f>
        <v>#NAME?</v>
      </c>
      <c r="G287" s="330" t="e">
        <f ca="1">_xll.RiskData('Risk Summary'!$K$32,$A287)</f>
        <v>#NAME?</v>
      </c>
      <c r="H287" s="330" t="e">
        <f ca="1">_xll.RiskData('Risk Summary'!$N$32,$A287)</f>
        <v>#NAME?</v>
      </c>
      <c r="J287" s="330" t="e">
        <f ca="1">_xll.RiskData('Risk Summary'!$H$35,$A287)</f>
        <v>#NAME?</v>
      </c>
      <c r="K287" s="330" t="e">
        <f ca="1">_xll.RiskData('Risk Summary'!$K$35,$A287)</f>
        <v>#NAME?</v>
      </c>
      <c r="L287" s="330" t="e">
        <f ca="1">_xll.RiskData('Risk Summary'!$N$35,$A287)</f>
        <v>#NAME?</v>
      </c>
      <c r="N287" s="330" t="e">
        <f ca="1">_xll.RiskData('Risk Summary'!$H$36,$A287)</f>
        <v>#NAME?</v>
      </c>
      <c r="O287" s="330" t="e">
        <f ca="1">_xll.RiskData('Risk Summary'!$K$36,$A287)</f>
        <v>#NAME?</v>
      </c>
      <c r="P287" s="330" t="e">
        <f ca="1">_xll.RiskData('Risk Summary'!$N$36,$A287)</f>
        <v>#NAME?</v>
      </c>
      <c r="R287" s="330" t="e">
        <f ca="1">_xll.RiskData('TS CF'!$H$24,$A287)-F287</f>
        <v>#NAME?</v>
      </c>
      <c r="S287" s="330" t="e">
        <f ca="1">_xll.RiskData('TS CF'!$K$24,$A287)-G287</f>
        <v>#NAME?</v>
      </c>
      <c r="T287" s="330" t="e">
        <f ca="1">_xll.RiskData('TS CF'!$N$24,$A287)-H287</f>
        <v>#NAME?</v>
      </c>
      <c r="V287" s="327" t="e">
        <f t="shared" ca="1" si="12"/>
        <v>#NAME?</v>
      </c>
      <c r="W287" s="327" t="e">
        <f t="shared" ca="1" si="13"/>
        <v>#NAME?</v>
      </c>
      <c r="X287" s="327" t="e">
        <f t="shared" ca="1" si="14"/>
        <v>#NAME?</v>
      </c>
    </row>
    <row r="288" spans="1:24">
      <c r="A288" s="2">
        <v>281</v>
      </c>
      <c r="B288" s="617">
        <v>-160478</v>
      </c>
      <c r="C288" s="617">
        <v>-103593</v>
      </c>
      <c r="D288" s="617">
        <v>-114388</v>
      </c>
      <c r="F288" s="330" t="e">
        <f ca="1">_xll.RiskData('Risk Summary'!$H$32,$A288)</f>
        <v>#NAME?</v>
      </c>
      <c r="G288" s="330" t="e">
        <f ca="1">_xll.RiskData('Risk Summary'!$K$32,$A288)</f>
        <v>#NAME?</v>
      </c>
      <c r="H288" s="330" t="e">
        <f ca="1">_xll.RiskData('Risk Summary'!$N$32,$A288)</f>
        <v>#NAME?</v>
      </c>
      <c r="J288" s="330" t="e">
        <f ca="1">_xll.RiskData('Risk Summary'!$H$35,$A288)</f>
        <v>#NAME?</v>
      </c>
      <c r="K288" s="330" t="e">
        <f ca="1">_xll.RiskData('Risk Summary'!$K$35,$A288)</f>
        <v>#NAME?</v>
      </c>
      <c r="L288" s="330" t="e">
        <f ca="1">_xll.RiskData('Risk Summary'!$N$35,$A288)</f>
        <v>#NAME?</v>
      </c>
      <c r="N288" s="330" t="e">
        <f ca="1">_xll.RiskData('Risk Summary'!$H$36,$A288)</f>
        <v>#NAME?</v>
      </c>
      <c r="O288" s="330" t="e">
        <f ca="1">_xll.RiskData('Risk Summary'!$K$36,$A288)</f>
        <v>#NAME?</v>
      </c>
      <c r="P288" s="330" t="e">
        <f ca="1">_xll.RiskData('Risk Summary'!$N$36,$A288)</f>
        <v>#NAME?</v>
      </c>
      <c r="R288" s="330" t="e">
        <f ca="1">_xll.RiskData('TS CF'!$H$24,$A288)-F288</f>
        <v>#NAME?</v>
      </c>
      <c r="S288" s="330" t="e">
        <f ca="1">_xll.RiskData('TS CF'!$K$24,$A288)-G288</f>
        <v>#NAME?</v>
      </c>
      <c r="T288" s="330" t="e">
        <f ca="1">_xll.RiskData('TS CF'!$N$24,$A288)-H288</f>
        <v>#NAME?</v>
      </c>
      <c r="V288" s="327" t="e">
        <f t="shared" ca="1" si="12"/>
        <v>#NAME?</v>
      </c>
      <c r="W288" s="327" t="e">
        <f t="shared" ca="1" si="13"/>
        <v>#NAME?</v>
      </c>
      <c r="X288" s="327" t="e">
        <f t="shared" ca="1" si="14"/>
        <v>#NAME?</v>
      </c>
    </row>
    <row r="289" spans="1:24">
      <c r="A289" s="2">
        <v>282</v>
      </c>
      <c r="B289" s="617">
        <v>-160478</v>
      </c>
      <c r="C289" s="617">
        <v>-103593</v>
      </c>
      <c r="D289" s="617">
        <v>-114388</v>
      </c>
      <c r="F289" s="330" t="e">
        <f ca="1">_xll.RiskData('Risk Summary'!$H$32,$A289)</f>
        <v>#NAME?</v>
      </c>
      <c r="G289" s="330" t="e">
        <f ca="1">_xll.RiskData('Risk Summary'!$K$32,$A289)</f>
        <v>#NAME?</v>
      </c>
      <c r="H289" s="330" t="e">
        <f ca="1">_xll.RiskData('Risk Summary'!$N$32,$A289)</f>
        <v>#NAME?</v>
      </c>
      <c r="J289" s="330" t="e">
        <f ca="1">_xll.RiskData('Risk Summary'!$H$35,$A289)</f>
        <v>#NAME?</v>
      </c>
      <c r="K289" s="330" t="e">
        <f ca="1">_xll.RiskData('Risk Summary'!$K$35,$A289)</f>
        <v>#NAME?</v>
      </c>
      <c r="L289" s="330" t="e">
        <f ca="1">_xll.RiskData('Risk Summary'!$N$35,$A289)</f>
        <v>#NAME?</v>
      </c>
      <c r="N289" s="330" t="e">
        <f ca="1">_xll.RiskData('Risk Summary'!$H$36,$A289)</f>
        <v>#NAME?</v>
      </c>
      <c r="O289" s="330" t="e">
        <f ca="1">_xll.RiskData('Risk Summary'!$K$36,$A289)</f>
        <v>#NAME?</v>
      </c>
      <c r="P289" s="330" t="e">
        <f ca="1">_xll.RiskData('Risk Summary'!$N$36,$A289)</f>
        <v>#NAME?</v>
      </c>
      <c r="R289" s="330" t="e">
        <f ca="1">_xll.RiskData('TS CF'!$H$24,$A289)-F289</f>
        <v>#NAME?</v>
      </c>
      <c r="S289" s="330" t="e">
        <f ca="1">_xll.RiskData('TS CF'!$K$24,$A289)-G289</f>
        <v>#NAME?</v>
      </c>
      <c r="T289" s="330" t="e">
        <f ca="1">_xll.RiskData('TS CF'!$N$24,$A289)-H289</f>
        <v>#NAME?</v>
      </c>
      <c r="V289" s="327" t="e">
        <f t="shared" ca="1" si="12"/>
        <v>#NAME?</v>
      </c>
      <c r="W289" s="327" t="e">
        <f t="shared" ca="1" si="13"/>
        <v>#NAME?</v>
      </c>
      <c r="X289" s="327" t="e">
        <f t="shared" ca="1" si="14"/>
        <v>#NAME?</v>
      </c>
    </row>
    <row r="290" spans="1:24">
      <c r="A290" s="2">
        <v>283</v>
      </c>
      <c r="B290" s="617">
        <v>-160478</v>
      </c>
      <c r="C290" s="617">
        <v>-103593</v>
      </c>
      <c r="D290" s="617">
        <v>-114388</v>
      </c>
      <c r="F290" s="330" t="e">
        <f ca="1">_xll.RiskData('Risk Summary'!$H$32,$A290)</f>
        <v>#NAME?</v>
      </c>
      <c r="G290" s="330" t="e">
        <f ca="1">_xll.RiskData('Risk Summary'!$K$32,$A290)</f>
        <v>#NAME?</v>
      </c>
      <c r="H290" s="330" t="e">
        <f ca="1">_xll.RiskData('Risk Summary'!$N$32,$A290)</f>
        <v>#NAME?</v>
      </c>
      <c r="J290" s="330" t="e">
        <f ca="1">_xll.RiskData('Risk Summary'!$H$35,$A290)</f>
        <v>#NAME?</v>
      </c>
      <c r="K290" s="330" t="e">
        <f ca="1">_xll.RiskData('Risk Summary'!$K$35,$A290)</f>
        <v>#NAME?</v>
      </c>
      <c r="L290" s="330" t="e">
        <f ca="1">_xll.RiskData('Risk Summary'!$N$35,$A290)</f>
        <v>#NAME?</v>
      </c>
      <c r="N290" s="330" t="e">
        <f ca="1">_xll.RiskData('Risk Summary'!$H$36,$A290)</f>
        <v>#NAME?</v>
      </c>
      <c r="O290" s="330" t="e">
        <f ca="1">_xll.RiskData('Risk Summary'!$K$36,$A290)</f>
        <v>#NAME?</v>
      </c>
      <c r="P290" s="330" t="e">
        <f ca="1">_xll.RiskData('Risk Summary'!$N$36,$A290)</f>
        <v>#NAME?</v>
      </c>
      <c r="R290" s="330" t="e">
        <f ca="1">_xll.RiskData('TS CF'!$H$24,$A290)-F290</f>
        <v>#NAME?</v>
      </c>
      <c r="S290" s="330" t="e">
        <f ca="1">_xll.RiskData('TS CF'!$K$24,$A290)-G290</f>
        <v>#NAME?</v>
      </c>
      <c r="T290" s="330" t="e">
        <f ca="1">_xll.RiskData('TS CF'!$N$24,$A290)-H290</f>
        <v>#NAME?</v>
      </c>
      <c r="V290" s="327" t="e">
        <f t="shared" ca="1" si="12"/>
        <v>#NAME?</v>
      </c>
      <c r="W290" s="327" t="e">
        <f t="shared" ca="1" si="13"/>
        <v>#NAME?</v>
      </c>
      <c r="X290" s="327" t="e">
        <f t="shared" ca="1" si="14"/>
        <v>#NAME?</v>
      </c>
    </row>
    <row r="291" spans="1:24">
      <c r="A291" s="2">
        <v>284</v>
      </c>
      <c r="B291" s="617">
        <v>-160478</v>
      </c>
      <c r="C291" s="617">
        <v>-103593</v>
      </c>
      <c r="D291" s="617">
        <v>-114388</v>
      </c>
      <c r="F291" s="330" t="e">
        <f ca="1">_xll.RiskData('Risk Summary'!$H$32,$A291)</f>
        <v>#NAME?</v>
      </c>
      <c r="G291" s="330" t="e">
        <f ca="1">_xll.RiskData('Risk Summary'!$K$32,$A291)</f>
        <v>#NAME?</v>
      </c>
      <c r="H291" s="330" t="e">
        <f ca="1">_xll.RiskData('Risk Summary'!$N$32,$A291)</f>
        <v>#NAME?</v>
      </c>
      <c r="J291" s="330" t="e">
        <f ca="1">_xll.RiskData('Risk Summary'!$H$35,$A291)</f>
        <v>#NAME?</v>
      </c>
      <c r="K291" s="330" t="e">
        <f ca="1">_xll.RiskData('Risk Summary'!$K$35,$A291)</f>
        <v>#NAME?</v>
      </c>
      <c r="L291" s="330" t="e">
        <f ca="1">_xll.RiskData('Risk Summary'!$N$35,$A291)</f>
        <v>#NAME?</v>
      </c>
      <c r="N291" s="330" t="e">
        <f ca="1">_xll.RiskData('Risk Summary'!$H$36,$A291)</f>
        <v>#NAME?</v>
      </c>
      <c r="O291" s="330" t="e">
        <f ca="1">_xll.RiskData('Risk Summary'!$K$36,$A291)</f>
        <v>#NAME?</v>
      </c>
      <c r="P291" s="330" t="e">
        <f ca="1">_xll.RiskData('Risk Summary'!$N$36,$A291)</f>
        <v>#NAME?</v>
      </c>
      <c r="R291" s="330" t="e">
        <f ca="1">_xll.RiskData('TS CF'!$H$24,$A291)-F291</f>
        <v>#NAME?</v>
      </c>
      <c r="S291" s="330" t="e">
        <f ca="1">_xll.RiskData('TS CF'!$K$24,$A291)-G291</f>
        <v>#NAME?</v>
      </c>
      <c r="T291" s="330" t="e">
        <f ca="1">_xll.RiskData('TS CF'!$N$24,$A291)-H291</f>
        <v>#NAME?</v>
      </c>
      <c r="V291" s="327" t="e">
        <f t="shared" ca="1" si="12"/>
        <v>#NAME?</v>
      </c>
      <c r="W291" s="327" t="e">
        <f t="shared" ca="1" si="13"/>
        <v>#NAME?</v>
      </c>
      <c r="X291" s="327" t="e">
        <f t="shared" ca="1" si="14"/>
        <v>#NAME?</v>
      </c>
    </row>
    <row r="292" spans="1:24">
      <c r="A292" s="2">
        <v>285</v>
      </c>
      <c r="B292" s="617">
        <v>-160478</v>
      </c>
      <c r="C292" s="617">
        <v>-103593</v>
      </c>
      <c r="D292" s="617">
        <v>-114388</v>
      </c>
      <c r="F292" s="330" t="e">
        <f ca="1">_xll.RiskData('Risk Summary'!$H$32,$A292)</f>
        <v>#NAME?</v>
      </c>
      <c r="G292" s="330" t="e">
        <f ca="1">_xll.RiskData('Risk Summary'!$K$32,$A292)</f>
        <v>#NAME?</v>
      </c>
      <c r="H292" s="330" t="e">
        <f ca="1">_xll.RiskData('Risk Summary'!$N$32,$A292)</f>
        <v>#NAME?</v>
      </c>
      <c r="J292" s="330" t="e">
        <f ca="1">_xll.RiskData('Risk Summary'!$H$35,$A292)</f>
        <v>#NAME?</v>
      </c>
      <c r="K292" s="330" t="e">
        <f ca="1">_xll.RiskData('Risk Summary'!$K$35,$A292)</f>
        <v>#NAME?</v>
      </c>
      <c r="L292" s="330" t="e">
        <f ca="1">_xll.RiskData('Risk Summary'!$N$35,$A292)</f>
        <v>#NAME?</v>
      </c>
      <c r="N292" s="330" t="e">
        <f ca="1">_xll.RiskData('Risk Summary'!$H$36,$A292)</f>
        <v>#NAME?</v>
      </c>
      <c r="O292" s="330" t="e">
        <f ca="1">_xll.RiskData('Risk Summary'!$K$36,$A292)</f>
        <v>#NAME?</v>
      </c>
      <c r="P292" s="330" t="e">
        <f ca="1">_xll.RiskData('Risk Summary'!$N$36,$A292)</f>
        <v>#NAME?</v>
      </c>
      <c r="R292" s="330" t="e">
        <f ca="1">_xll.RiskData('TS CF'!$H$24,$A292)-F292</f>
        <v>#NAME?</v>
      </c>
      <c r="S292" s="330" t="e">
        <f ca="1">_xll.RiskData('TS CF'!$K$24,$A292)-G292</f>
        <v>#NAME?</v>
      </c>
      <c r="T292" s="330" t="e">
        <f ca="1">_xll.RiskData('TS CF'!$N$24,$A292)-H292</f>
        <v>#NAME?</v>
      </c>
      <c r="V292" s="327" t="e">
        <f t="shared" ca="1" si="12"/>
        <v>#NAME?</v>
      </c>
      <c r="W292" s="327" t="e">
        <f t="shared" ca="1" si="13"/>
        <v>#NAME?</v>
      </c>
      <c r="X292" s="327" t="e">
        <f t="shared" ca="1" si="14"/>
        <v>#NAME?</v>
      </c>
    </row>
    <row r="293" spans="1:24">
      <c r="A293" s="2">
        <v>286</v>
      </c>
      <c r="B293" s="617">
        <v>-160478</v>
      </c>
      <c r="C293" s="617">
        <v>-103593</v>
      </c>
      <c r="D293" s="617">
        <v>-114388</v>
      </c>
      <c r="F293" s="330" t="e">
        <f ca="1">_xll.RiskData('Risk Summary'!$H$32,$A293)</f>
        <v>#NAME?</v>
      </c>
      <c r="G293" s="330" t="e">
        <f ca="1">_xll.RiskData('Risk Summary'!$K$32,$A293)</f>
        <v>#NAME?</v>
      </c>
      <c r="H293" s="330" t="e">
        <f ca="1">_xll.RiskData('Risk Summary'!$N$32,$A293)</f>
        <v>#NAME?</v>
      </c>
      <c r="J293" s="330" t="e">
        <f ca="1">_xll.RiskData('Risk Summary'!$H$35,$A293)</f>
        <v>#NAME?</v>
      </c>
      <c r="K293" s="330" t="e">
        <f ca="1">_xll.RiskData('Risk Summary'!$K$35,$A293)</f>
        <v>#NAME?</v>
      </c>
      <c r="L293" s="330" t="e">
        <f ca="1">_xll.RiskData('Risk Summary'!$N$35,$A293)</f>
        <v>#NAME?</v>
      </c>
      <c r="N293" s="330" t="e">
        <f ca="1">_xll.RiskData('Risk Summary'!$H$36,$A293)</f>
        <v>#NAME?</v>
      </c>
      <c r="O293" s="330" t="e">
        <f ca="1">_xll.RiskData('Risk Summary'!$K$36,$A293)</f>
        <v>#NAME?</v>
      </c>
      <c r="P293" s="330" t="e">
        <f ca="1">_xll.RiskData('Risk Summary'!$N$36,$A293)</f>
        <v>#NAME?</v>
      </c>
      <c r="R293" s="330" t="e">
        <f ca="1">_xll.RiskData('TS CF'!$H$24,$A293)-F293</f>
        <v>#NAME?</v>
      </c>
      <c r="S293" s="330" t="e">
        <f ca="1">_xll.RiskData('TS CF'!$K$24,$A293)-G293</f>
        <v>#NAME?</v>
      </c>
      <c r="T293" s="330" t="e">
        <f ca="1">_xll.RiskData('TS CF'!$N$24,$A293)-H293</f>
        <v>#NAME?</v>
      </c>
      <c r="V293" s="327" t="e">
        <f t="shared" ca="1" si="12"/>
        <v>#NAME?</v>
      </c>
      <c r="W293" s="327" t="e">
        <f t="shared" ca="1" si="13"/>
        <v>#NAME?</v>
      </c>
      <c r="X293" s="327" t="e">
        <f t="shared" ca="1" si="14"/>
        <v>#NAME?</v>
      </c>
    </row>
    <row r="294" spans="1:24">
      <c r="A294" s="2">
        <v>287</v>
      </c>
      <c r="B294" s="617">
        <v>-160478</v>
      </c>
      <c r="C294" s="617">
        <v>-103593</v>
      </c>
      <c r="D294" s="617">
        <v>-114388</v>
      </c>
      <c r="F294" s="330" t="e">
        <f ca="1">_xll.RiskData('Risk Summary'!$H$32,$A294)</f>
        <v>#NAME?</v>
      </c>
      <c r="G294" s="330" t="e">
        <f ca="1">_xll.RiskData('Risk Summary'!$K$32,$A294)</f>
        <v>#NAME?</v>
      </c>
      <c r="H294" s="330" t="e">
        <f ca="1">_xll.RiskData('Risk Summary'!$N$32,$A294)</f>
        <v>#NAME?</v>
      </c>
      <c r="J294" s="330" t="e">
        <f ca="1">_xll.RiskData('Risk Summary'!$H$35,$A294)</f>
        <v>#NAME?</v>
      </c>
      <c r="K294" s="330" t="e">
        <f ca="1">_xll.RiskData('Risk Summary'!$K$35,$A294)</f>
        <v>#NAME?</v>
      </c>
      <c r="L294" s="330" t="e">
        <f ca="1">_xll.RiskData('Risk Summary'!$N$35,$A294)</f>
        <v>#NAME?</v>
      </c>
      <c r="N294" s="330" t="e">
        <f ca="1">_xll.RiskData('Risk Summary'!$H$36,$A294)</f>
        <v>#NAME?</v>
      </c>
      <c r="O294" s="330" t="e">
        <f ca="1">_xll.RiskData('Risk Summary'!$K$36,$A294)</f>
        <v>#NAME?</v>
      </c>
      <c r="P294" s="330" t="e">
        <f ca="1">_xll.RiskData('Risk Summary'!$N$36,$A294)</f>
        <v>#NAME?</v>
      </c>
      <c r="R294" s="330" t="e">
        <f ca="1">_xll.RiskData('TS CF'!$H$24,$A294)-F294</f>
        <v>#NAME?</v>
      </c>
      <c r="S294" s="330" t="e">
        <f ca="1">_xll.RiskData('TS CF'!$K$24,$A294)-G294</f>
        <v>#NAME?</v>
      </c>
      <c r="T294" s="330" t="e">
        <f ca="1">_xll.RiskData('TS CF'!$N$24,$A294)-H294</f>
        <v>#NAME?</v>
      </c>
      <c r="V294" s="327" t="e">
        <f t="shared" ca="1" si="12"/>
        <v>#NAME?</v>
      </c>
      <c r="W294" s="327" t="e">
        <f t="shared" ca="1" si="13"/>
        <v>#NAME?</v>
      </c>
      <c r="X294" s="327" t="e">
        <f t="shared" ca="1" si="14"/>
        <v>#NAME?</v>
      </c>
    </row>
    <row r="295" spans="1:24">
      <c r="A295" s="2">
        <v>288</v>
      </c>
      <c r="B295" s="617">
        <v>-160478</v>
      </c>
      <c r="C295" s="617">
        <v>-103593</v>
      </c>
      <c r="D295" s="617">
        <v>-114388</v>
      </c>
      <c r="F295" s="330" t="e">
        <f ca="1">_xll.RiskData('Risk Summary'!$H$32,$A295)</f>
        <v>#NAME?</v>
      </c>
      <c r="G295" s="330" t="e">
        <f ca="1">_xll.RiskData('Risk Summary'!$K$32,$A295)</f>
        <v>#NAME?</v>
      </c>
      <c r="H295" s="330" t="e">
        <f ca="1">_xll.RiskData('Risk Summary'!$N$32,$A295)</f>
        <v>#NAME?</v>
      </c>
      <c r="J295" s="330" t="e">
        <f ca="1">_xll.RiskData('Risk Summary'!$H$35,$A295)</f>
        <v>#NAME?</v>
      </c>
      <c r="K295" s="330" t="e">
        <f ca="1">_xll.RiskData('Risk Summary'!$K$35,$A295)</f>
        <v>#NAME?</v>
      </c>
      <c r="L295" s="330" t="e">
        <f ca="1">_xll.RiskData('Risk Summary'!$N$35,$A295)</f>
        <v>#NAME?</v>
      </c>
      <c r="N295" s="330" t="e">
        <f ca="1">_xll.RiskData('Risk Summary'!$H$36,$A295)</f>
        <v>#NAME?</v>
      </c>
      <c r="O295" s="330" t="e">
        <f ca="1">_xll.RiskData('Risk Summary'!$K$36,$A295)</f>
        <v>#NAME?</v>
      </c>
      <c r="P295" s="330" t="e">
        <f ca="1">_xll.RiskData('Risk Summary'!$N$36,$A295)</f>
        <v>#NAME?</v>
      </c>
      <c r="R295" s="330" t="e">
        <f ca="1">_xll.RiskData('TS CF'!$H$24,$A295)-F295</f>
        <v>#NAME?</v>
      </c>
      <c r="S295" s="330" t="e">
        <f ca="1">_xll.RiskData('TS CF'!$K$24,$A295)-G295</f>
        <v>#NAME?</v>
      </c>
      <c r="T295" s="330" t="e">
        <f ca="1">_xll.RiskData('TS CF'!$N$24,$A295)-H295</f>
        <v>#NAME?</v>
      </c>
      <c r="V295" s="327" t="e">
        <f t="shared" ca="1" si="12"/>
        <v>#NAME?</v>
      </c>
      <c r="W295" s="327" t="e">
        <f t="shared" ca="1" si="13"/>
        <v>#NAME?</v>
      </c>
      <c r="X295" s="327" t="e">
        <f t="shared" ca="1" si="14"/>
        <v>#NAME?</v>
      </c>
    </row>
    <row r="296" spans="1:24">
      <c r="A296" s="2">
        <v>289</v>
      </c>
      <c r="B296" s="617">
        <v>-160478</v>
      </c>
      <c r="C296" s="617">
        <v>-103593</v>
      </c>
      <c r="D296" s="617">
        <v>-114388</v>
      </c>
      <c r="F296" s="330" t="e">
        <f ca="1">_xll.RiskData('Risk Summary'!$H$32,$A296)</f>
        <v>#NAME?</v>
      </c>
      <c r="G296" s="330" t="e">
        <f ca="1">_xll.RiskData('Risk Summary'!$K$32,$A296)</f>
        <v>#NAME?</v>
      </c>
      <c r="H296" s="330" t="e">
        <f ca="1">_xll.RiskData('Risk Summary'!$N$32,$A296)</f>
        <v>#NAME?</v>
      </c>
      <c r="J296" s="330" t="e">
        <f ca="1">_xll.RiskData('Risk Summary'!$H$35,$A296)</f>
        <v>#NAME?</v>
      </c>
      <c r="K296" s="330" t="e">
        <f ca="1">_xll.RiskData('Risk Summary'!$K$35,$A296)</f>
        <v>#NAME?</v>
      </c>
      <c r="L296" s="330" t="e">
        <f ca="1">_xll.RiskData('Risk Summary'!$N$35,$A296)</f>
        <v>#NAME?</v>
      </c>
      <c r="N296" s="330" t="e">
        <f ca="1">_xll.RiskData('Risk Summary'!$H$36,$A296)</f>
        <v>#NAME?</v>
      </c>
      <c r="O296" s="330" t="e">
        <f ca="1">_xll.RiskData('Risk Summary'!$K$36,$A296)</f>
        <v>#NAME?</v>
      </c>
      <c r="P296" s="330" t="e">
        <f ca="1">_xll.RiskData('Risk Summary'!$N$36,$A296)</f>
        <v>#NAME?</v>
      </c>
      <c r="R296" s="330" t="e">
        <f ca="1">_xll.RiskData('TS CF'!$H$24,$A296)-F296</f>
        <v>#NAME?</v>
      </c>
      <c r="S296" s="330" t="e">
        <f ca="1">_xll.RiskData('TS CF'!$K$24,$A296)-G296</f>
        <v>#NAME?</v>
      </c>
      <c r="T296" s="330" t="e">
        <f ca="1">_xll.RiskData('TS CF'!$N$24,$A296)-H296</f>
        <v>#NAME?</v>
      </c>
      <c r="V296" s="327" t="e">
        <f t="shared" ca="1" si="12"/>
        <v>#NAME?</v>
      </c>
      <c r="W296" s="327" t="e">
        <f t="shared" ca="1" si="13"/>
        <v>#NAME?</v>
      </c>
      <c r="X296" s="327" t="e">
        <f t="shared" ca="1" si="14"/>
        <v>#NAME?</v>
      </c>
    </row>
    <row r="297" spans="1:24">
      <c r="A297" s="2">
        <v>290</v>
      </c>
      <c r="B297" s="617">
        <v>-160478</v>
      </c>
      <c r="C297" s="617">
        <v>-103593</v>
      </c>
      <c r="D297" s="617">
        <v>-114388</v>
      </c>
      <c r="F297" s="330" t="e">
        <f ca="1">_xll.RiskData('Risk Summary'!$H$32,$A297)</f>
        <v>#NAME?</v>
      </c>
      <c r="G297" s="330" t="e">
        <f ca="1">_xll.RiskData('Risk Summary'!$K$32,$A297)</f>
        <v>#NAME?</v>
      </c>
      <c r="H297" s="330" t="e">
        <f ca="1">_xll.RiskData('Risk Summary'!$N$32,$A297)</f>
        <v>#NAME?</v>
      </c>
      <c r="J297" s="330" t="e">
        <f ca="1">_xll.RiskData('Risk Summary'!$H$35,$A297)</f>
        <v>#NAME?</v>
      </c>
      <c r="K297" s="330" t="e">
        <f ca="1">_xll.RiskData('Risk Summary'!$K$35,$A297)</f>
        <v>#NAME?</v>
      </c>
      <c r="L297" s="330" t="e">
        <f ca="1">_xll.RiskData('Risk Summary'!$N$35,$A297)</f>
        <v>#NAME?</v>
      </c>
      <c r="N297" s="330" t="e">
        <f ca="1">_xll.RiskData('Risk Summary'!$H$36,$A297)</f>
        <v>#NAME?</v>
      </c>
      <c r="O297" s="330" t="e">
        <f ca="1">_xll.RiskData('Risk Summary'!$K$36,$A297)</f>
        <v>#NAME?</v>
      </c>
      <c r="P297" s="330" t="e">
        <f ca="1">_xll.RiskData('Risk Summary'!$N$36,$A297)</f>
        <v>#NAME?</v>
      </c>
      <c r="R297" s="330" t="e">
        <f ca="1">_xll.RiskData('TS CF'!$H$24,$A297)-F297</f>
        <v>#NAME?</v>
      </c>
      <c r="S297" s="330" t="e">
        <f ca="1">_xll.RiskData('TS CF'!$K$24,$A297)-G297</f>
        <v>#NAME?</v>
      </c>
      <c r="T297" s="330" t="e">
        <f ca="1">_xll.RiskData('TS CF'!$N$24,$A297)-H297</f>
        <v>#NAME?</v>
      </c>
      <c r="V297" s="327" t="e">
        <f t="shared" ca="1" si="12"/>
        <v>#NAME?</v>
      </c>
      <c r="W297" s="327" t="e">
        <f t="shared" ca="1" si="13"/>
        <v>#NAME?</v>
      </c>
      <c r="X297" s="327" t="e">
        <f t="shared" ca="1" si="14"/>
        <v>#NAME?</v>
      </c>
    </row>
    <row r="298" spans="1:24">
      <c r="A298" s="2">
        <v>291</v>
      </c>
      <c r="B298" s="617">
        <v>-160478</v>
      </c>
      <c r="C298" s="617">
        <v>-103593</v>
      </c>
      <c r="D298" s="617">
        <v>-114388</v>
      </c>
      <c r="F298" s="330" t="e">
        <f ca="1">_xll.RiskData('Risk Summary'!$H$32,$A298)</f>
        <v>#NAME?</v>
      </c>
      <c r="G298" s="330" t="e">
        <f ca="1">_xll.RiskData('Risk Summary'!$K$32,$A298)</f>
        <v>#NAME?</v>
      </c>
      <c r="H298" s="330" t="e">
        <f ca="1">_xll.RiskData('Risk Summary'!$N$32,$A298)</f>
        <v>#NAME?</v>
      </c>
      <c r="J298" s="330" t="e">
        <f ca="1">_xll.RiskData('Risk Summary'!$H$35,$A298)</f>
        <v>#NAME?</v>
      </c>
      <c r="K298" s="330" t="e">
        <f ca="1">_xll.RiskData('Risk Summary'!$K$35,$A298)</f>
        <v>#NAME?</v>
      </c>
      <c r="L298" s="330" t="e">
        <f ca="1">_xll.RiskData('Risk Summary'!$N$35,$A298)</f>
        <v>#NAME?</v>
      </c>
      <c r="N298" s="330" t="e">
        <f ca="1">_xll.RiskData('Risk Summary'!$H$36,$A298)</f>
        <v>#NAME?</v>
      </c>
      <c r="O298" s="330" t="e">
        <f ca="1">_xll.RiskData('Risk Summary'!$K$36,$A298)</f>
        <v>#NAME?</v>
      </c>
      <c r="P298" s="330" t="e">
        <f ca="1">_xll.RiskData('Risk Summary'!$N$36,$A298)</f>
        <v>#NAME?</v>
      </c>
      <c r="R298" s="330" t="e">
        <f ca="1">_xll.RiskData('TS CF'!$H$24,$A298)-F298</f>
        <v>#NAME?</v>
      </c>
      <c r="S298" s="330" t="e">
        <f ca="1">_xll.RiskData('TS CF'!$K$24,$A298)-G298</f>
        <v>#NAME?</v>
      </c>
      <c r="T298" s="330" t="e">
        <f ca="1">_xll.RiskData('TS CF'!$N$24,$A298)-H298</f>
        <v>#NAME?</v>
      </c>
      <c r="V298" s="327" t="e">
        <f t="shared" ca="1" si="12"/>
        <v>#NAME?</v>
      </c>
      <c r="W298" s="327" t="e">
        <f t="shared" ca="1" si="13"/>
        <v>#NAME?</v>
      </c>
      <c r="X298" s="327" t="e">
        <f t="shared" ca="1" si="14"/>
        <v>#NAME?</v>
      </c>
    </row>
    <row r="299" spans="1:24">
      <c r="A299" s="2">
        <v>292</v>
      </c>
      <c r="B299" s="617">
        <v>-160478</v>
      </c>
      <c r="C299" s="617">
        <v>-103593</v>
      </c>
      <c r="D299" s="617">
        <v>-114388</v>
      </c>
      <c r="F299" s="330" t="e">
        <f ca="1">_xll.RiskData('Risk Summary'!$H$32,$A299)</f>
        <v>#NAME?</v>
      </c>
      <c r="G299" s="330" t="e">
        <f ca="1">_xll.RiskData('Risk Summary'!$K$32,$A299)</f>
        <v>#NAME?</v>
      </c>
      <c r="H299" s="330" t="e">
        <f ca="1">_xll.RiskData('Risk Summary'!$N$32,$A299)</f>
        <v>#NAME?</v>
      </c>
      <c r="J299" s="330" t="e">
        <f ca="1">_xll.RiskData('Risk Summary'!$H$35,$A299)</f>
        <v>#NAME?</v>
      </c>
      <c r="K299" s="330" t="e">
        <f ca="1">_xll.RiskData('Risk Summary'!$K$35,$A299)</f>
        <v>#NAME?</v>
      </c>
      <c r="L299" s="330" t="e">
        <f ca="1">_xll.RiskData('Risk Summary'!$N$35,$A299)</f>
        <v>#NAME?</v>
      </c>
      <c r="N299" s="330" t="e">
        <f ca="1">_xll.RiskData('Risk Summary'!$H$36,$A299)</f>
        <v>#NAME?</v>
      </c>
      <c r="O299" s="330" t="e">
        <f ca="1">_xll.RiskData('Risk Summary'!$K$36,$A299)</f>
        <v>#NAME?</v>
      </c>
      <c r="P299" s="330" t="e">
        <f ca="1">_xll.RiskData('Risk Summary'!$N$36,$A299)</f>
        <v>#NAME?</v>
      </c>
      <c r="R299" s="330" t="e">
        <f ca="1">_xll.RiskData('TS CF'!$H$24,$A299)-F299</f>
        <v>#NAME?</v>
      </c>
      <c r="S299" s="330" t="e">
        <f ca="1">_xll.RiskData('TS CF'!$K$24,$A299)-G299</f>
        <v>#NAME?</v>
      </c>
      <c r="T299" s="330" t="e">
        <f ca="1">_xll.RiskData('TS CF'!$N$24,$A299)-H299</f>
        <v>#NAME?</v>
      </c>
      <c r="V299" s="327" t="e">
        <f t="shared" ca="1" si="12"/>
        <v>#NAME?</v>
      </c>
      <c r="W299" s="327" t="e">
        <f t="shared" ca="1" si="13"/>
        <v>#NAME?</v>
      </c>
      <c r="X299" s="327" t="e">
        <f t="shared" ca="1" si="14"/>
        <v>#NAME?</v>
      </c>
    </row>
    <row r="300" spans="1:24">
      <c r="A300" s="2">
        <v>293</v>
      </c>
      <c r="B300" s="617">
        <v>-160478</v>
      </c>
      <c r="C300" s="617">
        <v>-103593</v>
      </c>
      <c r="D300" s="617">
        <v>-114388</v>
      </c>
      <c r="F300" s="330" t="e">
        <f ca="1">_xll.RiskData('Risk Summary'!$H$32,$A300)</f>
        <v>#NAME?</v>
      </c>
      <c r="G300" s="330" t="e">
        <f ca="1">_xll.RiskData('Risk Summary'!$K$32,$A300)</f>
        <v>#NAME?</v>
      </c>
      <c r="H300" s="330" t="e">
        <f ca="1">_xll.RiskData('Risk Summary'!$N$32,$A300)</f>
        <v>#NAME?</v>
      </c>
      <c r="J300" s="330" t="e">
        <f ca="1">_xll.RiskData('Risk Summary'!$H$35,$A300)</f>
        <v>#NAME?</v>
      </c>
      <c r="K300" s="330" t="e">
        <f ca="1">_xll.RiskData('Risk Summary'!$K$35,$A300)</f>
        <v>#NAME?</v>
      </c>
      <c r="L300" s="330" t="e">
        <f ca="1">_xll.RiskData('Risk Summary'!$N$35,$A300)</f>
        <v>#NAME?</v>
      </c>
      <c r="N300" s="330" t="e">
        <f ca="1">_xll.RiskData('Risk Summary'!$H$36,$A300)</f>
        <v>#NAME?</v>
      </c>
      <c r="O300" s="330" t="e">
        <f ca="1">_xll.RiskData('Risk Summary'!$K$36,$A300)</f>
        <v>#NAME?</v>
      </c>
      <c r="P300" s="330" t="e">
        <f ca="1">_xll.RiskData('Risk Summary'!$N$36,$A300)</f>
        <v>#NAME?</v>
      </c>
      <c r="R300" s="330" t="e">
        <f ca="1">_xll.RiskData('TS CF'!$H$24,$A300)-F300</f>
        <v>#NAME?</v>
      </c>
      <c r="S300" s="330" t="e">
        <f ca="1">_xll.RiskData('TS CF'!$K$24,$A300)-G300</f>
        <v>#NAME?</v>
      </c>
      <c r="T300" s="330" t="e">
        <f ca="1">_xll.RiskData('TS CF'!$N$24,$A300)-H300</f>
        <v>#NAME?</v>
      </c>
      <c r="V300" s="327" t="e">
        <f t="shared" ca="1" si="12"/>
        <v>#NAME?</v>
      </c>
      <c r="W300" s="327" t="e">
        <f t="shared" ca="1" si="13"/>
        <v>#NAME?</v>
      </c>
      <c r="X300" s="327" t="e">
        <f t="shared" ca="1" si="14"/>
        <v>#NAME?</v>
      </c>
    </row>
    <row r="301" spans="1:24">
      <c r="A301" s="2">
        <v>294</v>
      </c>
      <c r="B301" s="617">
        <v>-160478</v>
      </c>
      <c r="C301" s="617">
        <v>-103593</v>
      </c>
      <c r="D301" s="617">
        <v>-114388</v>
      </c>
      <c r="F301" s="330" t="e">
        <f ca="1">_xll.RiskData('Risk Summary'!$H$32,$A301)</f>
        <v>#NAME?</v>
      </c>
      <c r="G301" s="330" t="e">
        <f ca="1">_xll.RiskData('Risk Summary'!$K$32,$A301)</f>
        <v>#NAME?</v>
      </c>
      <c r="H301" s="330" t="e">
        <f ca="1">_xll.RiskData('Risk Summary'!$N$32,$A301)</f>
        <v>#NAME?</v>
      </c>
      <c r="J301" s="330" t="e">
        <f ca="1">_xll.RiskData('Risk Summary'!$H$35,$A301)</f>
        <v>#NAME?</v>
      </c>
      <c r="K301" s="330" t="e">
        <f ca="1">_xll.RiskData('Risk Summary'!$K$35,$A301)</f>
        <v>#NAME?</v>
      </c>
      <c r="L301" s="330" t="e">
        <f ca="1">_xll.RiskData('Risk Summary'!$N$35,$A301)</f>
        <v>#NAME?</v>
      </c>
      <c r="N301" s="330" t="e">
        <f ca="1">_xll.RiskData('Risk Summary'!$H$36,$A301)</f>
        <v>#NAME?</v>
      </c>
      <c r="O301" s="330" t="e">
        <f ca="1">_xll.RiskData('Risk Summary'!$K$36,$A301)</f>
        <v>#NAME?</v>
      </c>
      <c r="P301" s="330" t="e">
        <f ca="1">_xll.RiskData('Risk Summary'!$N$36,$A301)</f>
        <v>#NAME?</v>
      </c>
      <c r="R301" s="330" t="e">
        <f ca="1">_xll.RiskData('TS CF'!$H$24,$A301)-F301</f>
        <v>#NAME?</v>
      </c>
      <c r="S301" s="330" t="e">
        <f ca="1">_xll.RiskData('TS CF'!$K$24,$A301)-G301</f>
        <v>#NAME?</v>
      </c>
      <c r="T301" s="330" t="e">
        <f ca="1">_xll.RiskData('TS CF'!$N$24,$A301)-H301</f>
        <v>#NAME?</v>
      </c>
      <c r="V301" s="327" t="e">
        <f t="shared" ca="1" si="12"/>
        <v>#NAME?</v>
      </c>
      <c r="W301" s="327" t="e">
        <f t="shared" ca="1" si="13"/>
        <v>#NAME?</v>
      </c>
      <c r="X301" s="327" t="e">
        <f t="shared" ca="1" si="14"/>
        <v>#NAME?</v>
      </c>
    </row>
    <row r="302" spans="1:24">
      <c r="A302" s="2">
        <v>295</v>
      </c>
      <c r="B302" s="617">
        <v>-160478</v>
      </c>
      <c r="C302" s="617">
        <v>-103593</v>
      </c>
      <c r="D302" s="617">
        <v>-114388</v>
      </c>
      <c r="F302" s="330" t="e">
        <f ca="1">_xll.RiskData('Risk Summary'!$H$32,$A302)</f>
        <v>#NAME?</v>
      </c>
      <c r="G302" s="330" t="e">
        <f ca="1">_xll.RiskData('Risk Summary'!$K$32,$A302)</f>
        <v>#NAME?</v>
      </c>
      <c r="H302" s="330" t="e">
        <f ca="1">_xll.RiskData('Risk Summary'!$N$32,$A302)</f>
        <v>#NAME?</v>
      </c>
      <c r="J302" s="330" t="e">
        <f ca="1">_xll.RiskData('Risk Summary'!$H$35,$A302)</f>
        <v>#NAME?</v>
      </c>
      <c r="K302" s="330" t="e">
        <f ca="1">_xll.RiskData('Risk Summary'!$K$35,$A302)</f>
        <v>#NAME?</v>
      </c>
      <c r="L302" s="330" t="e">
        <f ca="1">_xll.RiskData('Risk Summary'!$N$35,$A302)</f>
        <v>#NAME?</v>
      </c>
      <c r="N302" s="330" t="e">
        <f ca="1">_xll.RiskData('Risk Summary'!$H$36,$A302)</f>
        <v>#NAME?</v>
      </c>
      <c r="O302" s="330" t="e">
        <f ca="1">_xll.RiskData('Risk Summary'!$K$36,$A302)</f>
        <v>#NAME?</v>
      </c>
      <c r="P302" s="330" t="e">
        <f ca="1">_xll.RiskData('Risk Summary'!$N$36,$A302)</f>
        <v>#NAME?</v>
      </c>
      <c r="R302" s="330" t="e">
        <f ca="1">_xll.RiskData('TS CF'!$H$24,$A302)-F302</f>
        <v>#NAME?</v>
      </c>
      <c r="S302" s="330" t="e">
        <f ca="1">_xll.RiskData('TS CF'!$K$24,$A302)-G302</f>
        <v>#NAME?</v>
      </c>
      <c r="T302" s="330" t="e">
        <f ca="1">_xll.RiskData('TS CF'!$N$24,$A302)-H302</f>
        <v>#NAME?</v>
      </c>
      <c r="V302" s="327" t="e">
        <f t="shared" ca="1" si="12"/>
        <v>#NAME?</v>
      </c>
      <c r="W302" s="327" t="e">
        <f t="shared" ca="1" si="13"/>
        <v>#NAME?</v>
      </c>
      <c r="X302" s="327" t="e">
        <f t="shared" ca="1" si="14"/>
        <v>#NAME?</v>
      </c>
    </row>
    <row r="303" spans="1:24">
      <c r="A303" s="2">
        <v>296</v>
      </c>
      <c r="B303" s="617">
        <v>-160478</v>
      </c>
      <c r="C303" s="617">
        <v>-103593</v>
      </c>
      <c r="D303" s="617">
        <v>-114388</v>
      </c>
      <c r="F303" s="330" t="e">
        <f ca="1">_xll.RiskData('Risk Summary'!$H$32,$A303)</f>
        <v>#NAME?</v>
      </c>
      <c r="G303" s="330" t="e">
        <f ca="1">_xll.RiskData('Risk Summary'!$K$32,$A303)</f>
        <v>#NAME?</v>
      </c>
      <c r="H303" s="330" t="e">
        <f ca="1">_xll.RiskData('Risk Summary'!$N$32,$A303)</f>
        <v>#NAME?</v>
      </c>
      <c r="J303" s="330" t="e">
        <f ca="1">_xll.RiskData('Risk Summary'!$H$35,$A303)</f>
        <v>#NAME?</v>
      </c>
      <c r="K303" s="330" t="e">
        <f ca="1">_xll.RiskData('Risk Summary'!$K$35,$A303)</f>
        <v>#NAME?</v>
      </c>
      <c r="L303" s="330" t="e">
        <f ca="1">_xll.RiskData('Risk Summary'!$N$35,$A303)</f>
        <v>#NAME?</v>
      </c>
      <c r="N303" s="330" t="e">
        <f ca="1">_xll.RiskData('Risk Summary'!$H$36,$A303)</f>
        <v>#NAME?</v>
      </c>
      <c r="O303" s="330" t="e">
        <f ca="1">_xll.RiskData('Risk Summary'!$K$36,$A303)</f>
        <v>#NAME?</v>
      </c>
      <c r="P303" s="330" t="e">
        <f ca="1">_xll.RiskData('Risk Summary'!$N$36,$A303)</f>
        <v>#NAME?</v>
      </c>
      <c r="R303" s="330" t="e">
        <f ca="1">_xll.RiskData('TS CF'!$H$24,$A303)-F303</f>
        <v>#NAME?</v>
      </c>
      <c r="S303" s="330" t="e">
        <f ca="1">_xll.RiskData('TS CF'!$K$24,$A303)-G303</f>
        <v>#NAME?</v>
      </c>
      <c r="T303" s="330" t="e">
        <f ca="1">_xll.RiskData('TS CF'!$N$24,$A303)-H303</f>
        <v>#NAME?</v>
      </c>
      <c r="V303" s="327" t="e">
        <f t="shared" ca="1" si="12"/>
        <v>#NAME?</v>
      </c>
      <c r="W303" s="327" t="e">
        <f t="shared" ca="1" si="13"/>
        <v>#NAME?</v>
      </c>
      <c r="X303" s="327" t="e">
        <f t="shared" ca="1" si="14"/>
        <v>#NAME?</v>
      </c>
    </row>
    <row r="304" spans="1:24">
      <c r="A304" s="2">
        <v>297</v>
      </c>
      <c r="B304" s="617">
        <v>-160478</v>
      </c>
      <c r="C304" s="617">
        <v>-103593</v>
      </c>
      <c r="D304" s="617">
        <v>-114388</v>
      </c>
      <c r="F304" s="330" t="e">
        <f ca="1">_xll.RiskData('Risk Summary'!$H$32,$A304)</f>
        <v>#NAME?</v>
      </c>
      <c r="G304" s="330" t="e">
        <f ca="1">_xll.RiskData('Risk Summary'!$K$32,$A304)</f>
        <v>#NAME?</v>
      </c>
      <c r="H304" s="330" t="e">
        <f ca="1">_xll.RiskData('Risk Summary'!$N$32,$A304)</f>
        <v>#NAME?</v>
      </c>
      <c r="J304" s="330" t="e">
        <f ca="1">_xll.RiskData('Risk Summary'!$H$35,$A304)</f>
        <v>#NAME?</v>
      </c>
      <c r="K304" s="330" t="e">
        <f ca="1">_xll.RiskData('Risk Summary'!$K$35,$A304)</f>
        <v>#NAME?</v>
      </c>
      <c r="L304" s="330" t="e">
        <f ca="1">_xll.RiskData('Risk Summary'!$N$35,$A304)</f>
        <v>#NAME?</v>
      </c>
      <c r="N304" s="330" t="e">
        <f ca="1">_xll.RiskData('Risk Summary'!$H$36,$A304)</f>
        <v>#NAME?</v>
      </c>
      <c r="O304" s="330" t="e">
        <f ca="1">_xll.RiskData('Risk Summary'!$K$36,$A304)</f>
        <v>#NAME?</v>
      </c>
      <c r="P304" s="330" t="e">
        <f ca="1">_xll.RiskData('Risk Summary'!$N$36,$A304)</f>
        <v>#NAME?</v>
      </c>
      <c r="R304" s="330" t="e">
        <f ca="1">_xll.RiskData('TS CF'!$H$24,$A304)-F304</f>
        <v>#NAME?</v>
      </c>
      <c r="S304" s="330" t="e">
        <f ca="1">_xll.RiskData('TS CF'!$K$24,$A304)-G304</f>
        <v>#NAME?</v>
      </c>
      <c r="T304" s="330" t="e">
        <f ca="1">_xll.RiskData('TS CF'!$N$24,$A304)-H304</f>
        <v>#NAME?</v>
      </c>
      <c r="V304" s="327" t="e">
        <f t="shared" ca="1" si="12"/>
        <v>#NAME?</v>
      </c>
      <c r="W304" s="327" t="e">
        <f t="shared" ca="1" si="13"/>
        <v>#NAME?</v>
      </c>
      <c r="X304" s="327" t="e">
        <f t="shared" ca="1" si="14"/>
        <v>#NAME?</v>
      </c>
    </row>
    <row r="305" spans="1:24">
      <c r="A305" s="2">
        <v>298</v>
      </c>
      <c r="B305" s="617">
        <v>-160478</v>
      </c>
      <c r="C305" s="617">
        <v>-103593</v>
      </c>
      <c r="D305" s="617">
        <v>-114388</v>
      </c>
      <c r="F305" s="330" t="e">
        <f ca="1">_xll.RiskData('Risk Summary'!$H$32,$A305)</f>
        <v>#NAME?</v>
      </c>
      <c r="G305" s="330" t="e">
        <f ca="1">_xll.RiskData('Risk Summary'!$K$32,$A305)</f>
        <v>#NAME?</v>
      </c>
      <c r="H305" s="330" t="e">
        <f ca="1">_xll.RiskData('Risk Summary'!$N$32,$A305)</f>
        <v>#NAME?</v>
      </c>
      <c r="J305" s="330" t="e">
        <f ca="1">_xll.RiskData('Risk Summary'!$H$35,$A305)</f>
        <v>#NAME?</v>
      </c>
      <c r="K305" s="330" t="e">
        <f ca="1">_xll.RiskData('Risk Summary'!$K$35,$A305)</f>
        <v>#NAME?</v>
      </c>
      <c r="L305" s="330" t="e">
        <f ca="1">_xll.RiskData('Risk Summary'!$N$35,$A305)</f>
        <v>#NAME?</v>
      </c>
      <c r="N305" s="330" t="e">
        <f ca="1">_xll.RiskData('Risk Summary'!$H$36,$A305)</f>
        <v>#NAME?</v>
      </c>
      <c r="O305" s="330" t="e">
        <f ca="1">_xll.RiskData('Risk Summary'!$K$36,$A305)</f>
        <v>#NAME?</v>
      </c>
      <c r="P305" s="330" t="e">
        <f ca="1">_xll.RiskData('Risk Summary'!$N$36,$A305)</f>
        <v>#NAME?</v>
      </c>
      <c r="R305" s="330" t="e">
        <f ca="1">_xll.RiskData('TS CF'!$H$24,$A305)-F305</f>
        <v>#NAME?</v>
      </c>
      <c r="S305" s="330" t="e">
        <f ca="1">_xll.RiskData('TS CF'!$K$24,$A305)-G305</f>
        <v>#NAME?</v>
      </c>
      <c r="T305" s="330" t="e">
        <f ca="1">_xll.RiskData('TS CF'!$N$24,$A305)-H305</f>
        <v>#NAME?</v>
      </c>
      <c r="V305" s="327" t="e">
        <f t="shared" ca="1" si="12"/>
        <v>#NAME?</v>
      </c>
      <c r="W305" s="327" t="e">
        <f t="shared" ca="1" si="13"/>
        <v>#NAME?</v>
      </c>
      <c r="X305" s="327" t="e">
        <f t="shared" ca="1" si="14"/>
        <v>#NAME?</v>
      </c>
    </row>
    <row r="306" spans="1:24">
      <c r="A306" s="2">
        <v>299</v>
      </c>
      <c r="B306" s="617">
        <v>-160478</v>
      </c>
      <c r="C306" s="617">
        <v>-103593</v>
      </c>
      <c r="D306" s="617">
        <v>-114388</v>
      </c>
      <c r="F306" s="330" t="e">
        <f ca="1">_xll.RiskData('Risk Summary'!$H$32,$A306)</f>
        <v>#NAME?</v>
      </c>
      <c r="G306" s="330" t="e">
        <f ca="1">_xll.RiskData('Risk Summary'!$K$32,$A306)</f>
        <v>#NAME?</v>
      </c>
      <c r="H306" s="330" t="e">
        <f ca="1">_xll.RiskData('Risk Summary'!$N$32,$A306)</f>
        <v>#NAME?</v>
      </c>
      <c r="J306" s="330" t="e">
        <f ca="1">_xll.RiskData('Risk Summary'!$H$35,$A306)</f>
        <v>#NAME?</v>
      </c>
      <c r="K306" s="330" t="e">
        <f ca="1">_xll.RiskData('Risk Summary'!$K$35,$A306)</f>
        <v>#NAME?</v>
      </c>
      <c r="L306" s="330" t="e">
        <f ca="1">_xll.RiskData('Risk Summary'!$N$35,$A306)</f>
        <v>#NAME?</v>
      </c>
      <c r="N306" s="330" t="e">
        <f ca="1">_xll.RiskData('Risk Summary'!$H$36,$A306)</f>
        <v>#NAME?</v>
      </c>
      <c r="O306" s="330" t="e">
        <f ca="1">_xll.RiskData('Risk Summary'!$K$36,$A306)</f>
        <v>#NAME?</v>
      </c>
      <c r="P306" s="330" t="e">
        <f ca="1">_xll.RiskData('Risk Summary'!$N$36,$A306)</f>
        <v>#NAME?</v>
      </c>
      <c r="R306" s="330" t="e">
        <f ca="1">_xll.RiskData('TS CF'!$H$24,$A306)-F306</f>
        <v>#NAME?</v>
      </c>
      <c r="S306" s="330" t="e">
        <f ca="1">_xll.RiskData('TS CF'!$K$24,$A306)-G306</f>
        <v>#NAME?</v>
      </c>
      <c r="T306" s="330" t="e">
        <f ca="1">_xll.RiskData('TS CF'!$N$24,$A306)-H306</f>
        <v>#NAME?</v>
      </c>
      <c r="V306" s="327" t="e">
        <f t="shared" ca="1" si="12"/>
        <v>#NAME?</v>
      </c>
      <c r="W306" s="327" t="e">
        <f t="shared" ca="1" si="13"/>
        <v>#NAME?</v>
      </c>
      <c r="X306" s="327" t="e">
        <f t="shared" ca="1" si="14"/>
        <v>#NAME?</v>
      </c>
    </row>
    <row r="307" spans="1:24">
      <c r="A307" s="2">
        <v>300</v>
      </c>
      <c r="B307" s="617">
        <v>-160478</v>
      </c>
      <c r="C307" s="617">
        <v>-103593</v>
      </c>
      <c r="D307" s="617">
        <v>-114388</v>
      </c>
      <c r="F307" s="330" t="e">
        <f ca="1">_xll.RiskData('Risk Summary'!$H$32,$A307)</f>
        <v>#NAME?</v>
      </c>
      <c r="G307" s="330" t="e">
        <f ca="1">_xll.RiskData('Risk Summary'!$K$32,$A307)</f>
        <v>#NAME?</v>
      </c>
      <c r="H307" s="330" t="e">
        <f ca="1">_xll.RiskData('Risk Summary'!$N$32,$A307)</f>
        <v>#NAME?</v>
      </c>
      <c r="J307" s="330" t="e">
        <f ca="1">_xll.RiskData('Risk Summary'!$H$35,$A307)</f>
        <v>#NAME?</v>
      </c>
      <c r="K307" s="330" t="e">
        <f ca="1">_xll.RiskData('Risk Summary'!$K$35,$A307)</f>
        <v>#NAME?</v>
      </c>
      <c r="L307" s="330" t="e">
        <f ca="1">_xll.RiskData('Risk Summary'!$N$35,$A307)</f>
        <v>#NAME?</v>
      </c>
      <c r="N307" s="330" t="e">
        <f ca="1">_xll.RiskData('Risk Summary'!$H$36,$A307)</f>
        <v>#NAME?</v>
      </c>
      <c r="O307" s="330" t="e">
        <f ca="1">_xll.RiskData('Risk Summary'!$K$36,$A307)</f>
        <v>#NAME?</v>
      </c>
      <c r="P307" s="330" t="e">
        <f ca="1">_xll.RiskData('Risk Summary'!$N$36,$A307)</f>
        <v>#NAME?</v>
      </c>
      <c r="R307" s="330" t="e">
        <f ca="1">_xll.RiskData('TS CF'!$H$24,$A307)-F307</f>
        <v>#NAME?</v>
      </c>
      <c r="S307" s="330" t="e">
        <f ca="1">_xll.RiskData('TS CF'!$K$24,$A307)-G307</f>
        <v>#NAME?</v>
      </c>
      <c r="T307" s="330" t="e">
        <f ca="1">_xll.RiskData('TS CF'!$N$24,$A307)-H307</f>
        <v>#NAME?</v>
      </c>
      <c r="V307" s="327" t="e">
        <f t="shared" ca="1" si="12"/>
        <v>#NAME?</v>
      </c>
      <c r="W307" s="327" t="e">
        <f t="shared" ca="1" si="13"/>
        <v>#NAME?</v>
      </c>
      <c r="X307" s="327" t="e">
        <f t="shared" ca="1" si="14"/>
        <v>#NAME?</v>
      </c>
    </row>
    <row r="308" spans="1:24">
      <c r="A308" s="2">
        <v>301</v>
      </c>
      <c r="B308" s="617">
        <v>-160478</v>
      </c>
      <c r="C308" s="617">
        <v>-103593</v>
      </c>
      <c r="D308" s="617">
        <v>-114388</v>
      </c>
      <c r="F308" s="330" t="e">
        <f ca="1">_xll.RiskData('Risk Summary'!$H$32,$A308)</f>
        <v>#NAME?</v>
      </c>
      <c r="G308" s="330" t="e">
        <f ca="1">_xll.RiskData('Risk Summary'!$K$32,$A308)</f>
        <v>#NAME?</v>
      </c>
      <c r="H308" s="330" t="e">
        <f ca="1">_xll.RiskData('Risk Summary'!$N$32,$A308)</f>
        <v>#NAME?</v>
      </c>
      <c r="J308" s="330" t="e">
        <f ca="1">_xll.RiskData('Risk Summary'!$H$35,$A308)</f>
        <v>#NAME?</v>
      </c>
      <c r="K308" s="330" t="e">
        <f ca="1">_xll.RiskData('Risk Summary'!$K$35,$A308)</f>
        <v>#NAME?</v>
      </c>
      <c r="L308" s="330" t="e">
        <f ca="1">_xll.RiskData('Risk Summary'!$N$35,$A308)</f>
        <v>#NAME?</v>
      </c>
      <c r="N308" s="330" t="e">
        <f ca="1">_xll.RiskData('Risk Summary'!$H$36,$A308)</f>
        <v>#NAME?</v>
      </c>
      <c r="O308" s="330" t="e">
        <f ca="1">_xll.RiskData('Risk Summary'!$K$36,$A308)</f>
        <v>#NAME?</v>
      </c>
      <c r="P308" s="330" t="e">
        <f ca="1">_xll.RiskData('Risk Summary'!$N$36,$A308)</f>
        <v>#NAME?</v>
      </c>
      <c r="R308" s="330" t="e">
        <f ca="1">_xll.RiskData('TS CF'!$H$24,$A308)-F308</f>
        <v>#NAME?</v>
      </c>
      <c r="S308" s="330" t="e">
        <f ca="1">_xll.RiskData('TS CF'!$K$24,$A308)-G308</f>
        <v>#NAME?</v>
      </c>
      <c r="T308" s="330" t="e">
        <f ca="1">_xll.RiskData('TS CF'!$N$24,$A308)-H308</f>
        <v>#NAME?</v>
      </c>
      <c r="V308" s="327" t="e">
        <f t="shared" ca="1" si="12"/>
        <v>#NAME?</v>
      </c>
      <c r="W308" s="327" t="e">
        <f t="shared" ca="1" si="13"/>
        <v>#NAME?</v>
      </c>
      <c r="X308" s="327" t="e">
        <f t="shared" ca="1" si="14"/>
        <v>#NAME?</v>
      </c>
    </row>
    <row r="309" spans="1:24">
      <c r="A309" s="2">
        <v>302</v>
      </c>
      <c r="B309" s="617">
        <v>-160478</v>
      </c>
      <c r="C309" s="617">
        <v>-103593</v>
      </c>
      <c r="D309" s="617">
        <v>-114388</v>
      </c>
      <c r="F309" s="330" t="e">
        <f ca="1">_xll.RiskData('Risk Summary'!$H$32,$A309)</f>
        <v>#NAME?</v>
      </c>
      <c r="G309" s="330" t="e">
        <f ca="1">_xll.RiskData('Risk Summary'!$K$32,$A309)</f>
        <v>#NAME?</v>
      </c>
      <c r="H309" s="330" t="e">
        <f ca="1">_xll.RiskData('Risk Summary'!$N$32,$A309)</f>
        <v>#NAME?</v>
      </c>
      <c r="J309" s="330" t="e">
        <f ca="1">_xll.RiskData('Risk Summary'!$H$35,$A309)</f>
        <v>#NAME?</v>
      </c>
      <c r="K309" s="330" t="e">
        <f ca="1">_xll.RiskData('Risk Summary'!$K$35,$A309)</f>
        <v>#NAME?</v>
      </c>
      <c r="L309" s="330" t="e">
        <f ca="1">_xll.RiskData('Risk Summary'!$N$35,$A309)</f>
        <v>#NAME?</v>
      </c>
      <c r="N309" s="330" t="e">
        <f ca="1">_xll.RiskData('Risk Summary'!$H$36,$A309)</f>
        <v>#NAME?</v>
      </c>
      <c r="O309" s="330" t="e">
        <f ca="1">_xll.RiskData('Risk Summary'!$K$36,$A309)</f>
        <v>#NAME?</v>
      </c>
      <c r="P309" s="330" t="e">
        <f ca="1">_xll.RiskData('Risk Summary'!$N$36,$A309)</f>
        <v>#NAME?</v>
      </c>
      <c r="R309" s="330" t="e">
        <f ca="1">_xll.RiskData('TS CF'!$H$24,$A309)-F309</f>
        <v>#NAME?</v>
      </c>
      <c r="S309" s="330" t="e">
        <f ca="1">_xll.RiskData('TS CF'!$K$24,$A309)-G309</f>
        <v>#NAME?</v>
      </c>
      <c r="T309" s="330" t="e">
        <f ca="1">_xll.RiskData('TS CF'!$N$24,$A309)-H309</f>
        <v>#NAME?</v>
      </c>
      <c r="V309" s="327" t="e">
        <f t="shared" ca="1" si="12"/>
        <v>#NAME?</v>
      </c>
      <c r="W309" s="327" t="e">
        <f t="shared" ca="1" si="13"/>
        <v>#NAME?</v>
      </c>
      <c r="X309" s="327" t="e">
        <f t="shared" ca="1" si="14"/>
        <v>#NAME?</v>
      </c>
    </row>
    <row r="310" spans="1:24">
      <c r="A310" s="2">
        <v>303</v>
      </c>
      <c r="B310" s="617">
        <v>-160478</v>
      </c>
      <c r="C310" s="617">
        <v>-103593</v>
      </c>
      <c r="D310" s="617">
        <v>-114388</v>
      </c>
      <c r="F310" s="330" t="e">
        <f ca="1">_xll.RiskData('Risk Summary'!$H$32,$A310)</f>
        <v>#NAME?</v>
      </c>
      <c r="G310" s="330" t="e">
        <f ca="1">_xll.RiskData('Risk Summary'!$K$32,$A310)</f>
        <v>#NAME?</v>
      </c>
      <c r="H310" s="330" t="e">
        <f ca="1">_xll.RiskData('Risk Summary'!$N$32,$A310)</f>
        <v>#NAME?</v>
      </c>
      <c r="J310" s="330" t="e">
        <f ca="1">_xll.RiskData('Risk Summary'!$H$35,$A310)</f>
        <v>#NAME?</v>
      </c>
      <c r="K310" s="330" t="e">
        <f ca="1">_xll.RiskData('Risk Summary'!$K$35,$A310)</f>
        <v>#NAME?</v>
      </c>
      <c r="L310" s="330" t="e">
        <f ca="1">_xll.RiskData('Risk Summary'!$N$35,$A310)</f>
        <v>#NAME?</v>
      </c>
      <c r="N310" s="330" t="e">
        <f ca="1">_xll.RiskData('Risk Summary'!$H$36,$A310)</f>
        <v>#NAME?</v>
      </c>
      <c r="O310" s="330" t="e">
        <f ca="1">_xll.RiskData('Risk Summary'!$K$36,$A310)</f>
        <v>#NAME?</v>
      </c>
      <c r="P310" s="330" t="e">
        <f ca="1">_xll.RiskData('Risk Summary'!$N$36,$A310)</f>
        <v>#NAME?</v>
      </c>
      <c r="R310" s="330" t="e">
        <f ca="1">_xll.RiskData('TS CF'!$H$24,$A310)-F310</f>
        <v>#NAME?</v>
      </c>
      <c r="S310" s="330" t="e">
        <f ca="1">_xll.RiskData('TS CF'!$K$24,$A310)-G310</f>
        <v>#NAME?</v>
      </c>
      <c r="T310" s="330" t="e">
        <f ca="1">_xll.RiskData('TS CF'!$N$24,$A310)-H310</f>
        <v>#NAME?</v>
      </c>
      <c r="V310" s="327" t="e">
        <f t="shared" ca="1" si="12"/>
        <v>#NAME?</v>
      </c>
      <c r="W310" s="327" t="e">
        <f t="shared" ca="1" si="13"/>
        <v>#NAME?</v>
      </c>
      <c r="X310" s="327" t="e">
        <f t="shared" ca="1" si="14"/>
        <v>#NAME?</v>
      </c>
    </row>
    <row r="311" spans="1:24">
      <c r="A311" s="2">
        <v>304</v>
      </c>
      <c r="B311" s="617">
        <v>-160478</v>
      </c>
      <c r="C311" s="617">
        <v>-103593</v>
      </c>
      <c r="D311" s="617">
        <v>-114388</v>
      </c>
      <c r="F311" s="330" t="e">
        <f ca="1">_xll.RiskData('Risk Summary'!$H$32,$A311)</f>
        <v>#NAME?</v>
      </c>
      <c r="G311" s="330" t="e">
        <f ca="1">_xll.RiskData('Risk Summary'!$K$32,$A311)</f>
        <v>#NAME?</v>
      </c>
      <c r="H311" s="330" t="e">
        <f ca="1">_xll.RiskData('Risk Summary'!$N$32,$A311)</f>
        <v>#NAME?</v>
      </c>
      <c r="J311" s="330" t="e">
        <f ca="1">_xll.RiskData('Risk Summary'!$H$35,$A311)</f>
        <v>#NAME?</v>
      </c>
      <c r="K311" s="330" t="e">
        <f ca="1">_xll.RiskData('Risk Summary'!$K$35,$A311)</f>
        <v>#NAME?</v>
      </c>
      <c r="L311" s="330" t="e">
        <f ca="1">_xll.RiskData('Risk Summary'!$N$35,$A311)</f>
        <v>#NAME?</v>
      </c>
      <c r="N311" s="330" t="e">
        <f ca="1">_xll.RiskData('Risk Summary'!$H$36,$A311)</f>
        <v>#NAME?</v>
      </c>
      <c r="O311" s="330" t="e">
        <f ca="1">_xll.RiskData('Risk Summary'!$K$36,$A311)</f>
        <v>#NAME?</v>
      </c>
      <c r="P311" s="330" t="e">
        <f ca="1">_xll.RiskData('Risk Summary'!$N$36,$A311)</f>
        <v>#NAME?</v>
      </c>
      <c r="R311" s="330" t="e">
        <f ca="1">_xll.RiskData('TS CF'!$H$24,$A311)-F311</f>
        <v>#NAME?</v>
      </c>
      <c r="S311" s="330" t="e">
        <f ca="1">_xll.RiskData('TS CF'!$K$24,$A311)-G311</f>
        <v>#NAME?</v>
      </c>
      <c r="T311" s="330" t="e">
        <f ca="1">_xll.RiskData('TS CF'!$N$24,$A311)-H311</f>
        <v>#NAME?</v>
      </c>
      <c r="V311" s="327" t="e">
        <f t="shared" ca="1" si="12"/>
        <v>#NAME?</v>
      </c>
      <c r="W311" s="327" t="e">
        <f t="shared" ca="1" si="13"/>
        <v>#NAME?</v>
      </c>
      <c r="X311" s="327" t="e">
        <f t="shared" ca="1" si="14"/>
        <v>#NAME?</v>
      </c>
    </row>
    <row r="312" spans="1:24">
      <c r="A312" s="2">
        <v>305</v>
      </c>
      <c r="B312" s="617">
        <v>-160478</v>
      </c>
      <c r="C312" s="617">
        <v>-103593</v>
      </c>
      <c r="D312" s="617">
        <v>-114388</v>
      </c>
      <c r="F312" s="330" t="e">
        <f ca="1">_xll.RiskData('Risk Summary'!$H$32,$A312)</f>
        <v>#NAME?</v>
      </c>
      <c r="G312" s="330" t="e">
        <f ca="1">_xll.RiskData('Risk Summary'!$K$32,$A312)</f>
        <v>#NAME?</v>
      </c>
      <c r="H312" s="330" t="e">
        <f ca="1">_xll.RiskData('Risk Summary'!$N$32,$A312)</f>
        <v>#NAME?</v>
      </c>
      <c r="J312" s="330" t="e">
        <f ca="1">_xll.RiskData('Risk Summary'!$H$35,$A312)</f>
        <v>#NAME?</v>
      </c>
      <c r="K312" s="330" t="e">
        <f ca="1">_xll.RiskData('Risk Summary'!$K$35,$A312)</f>
        <v>#NAME?</v>
      </c>
      <c r="L312" s="330" t="e">
        <f ca="1">_xll.RiskData('Risk Summary'!$N$35,$A312)</f>
        <v>#NAME?</v>
      </c>
      <c r="N312" s="330" t="e">
        <f ca="1">_xll.RiskData('Risk Summary'!$H$36,$A312)</f>
        <v>#NAME?</v>
      </c>
      <c r="O312" s="330" t="e">
        <f ca="1">_xll.RiskData('Risk Summary'!$K$36,$A312)</f>
        <v>#NAME?</v>
      </c>
      <c r="P312" s="330" t="e">
        <f ca="1">_xll.RiskData('Risk Summary'!$N$36,$A312)</f>
        <v>#NAME?</v>
      </c>
      <c r="R312" s="330" t="e">
        <f ca="1">_xll.RiskData('TS CF'!$H$24,$A312)-F312</f>
        <v>#NAME?</v>
      </c>
      <c r="S312" s="330" t="e">
        <f ca="1">_xll.RiskData('TS CF'!$K$24,$A312)-G312</f>
        <v>#NAME?</v>
      </c>
      <c r="T312" s="330" t="e">
        <f ca="1">_xll.RiskData('TS CF'!$N$24,$A312)-H312</f>
        <v>#NAME?</v>
      </c>
      <c r="V312" s="327" t="e">
        <f t="shared" ca="1" si="12"/>
        <v>#NAME?</v>
      </c>
      <c r="W312" s="327" t="e">
        <f t="shared" ca="1" si="13"/>
        <v>#NAME?</v>
      </c>
      <c r="X312" s="327" t="e">
        <f t="shared" ca="1" si="14"/>
        <v>#NAME?</v>
      </c>
    </row>
    <row r="313" spans="1:24">
      <c r="A313" s="2">
        <v>306</v>
      </c>
      <c r="B313" s="617">
        <v>-160478</v>
      </c>
      <c r="C313" s="617">
        <v>-103593</v>
      </c>
      <c r="D313" s="617">
        <v>-114388</v>
      </c>
      <c r="F313" s="330" t="e">
        <f ca="1">_xll.RiskData('Risk Summary'!$H$32,$A313)</f>
        <v>#NAME?</v>
      </c>
      <c r="G313" s="330" t="e">
        <f ca="1">_xll.RiskData('Risk Summary'!$K$32,$A313)</f>
        <v>#NAME?</v>
      </c>
      <c r="H313" s="330" t="e">
        <f ca="1">_xll.RiskData('Risk Summary'!$N$32,$A313)</f>
        <v>#NAME?</v>
      </c>
      <c r="J313" s="330" t="e">
        <f ca="1">_xll.RiskData('Risk Summary'!$H$35,$A313)</f>
        <v>#NAME?</v>
      </c>
      <c r="K313" s="330" t="e">
        <f ca="1">_xll.RiskData('Risk Summary'!$K$35,$A313)</f>
        <v>#NAME?</v>
      </c>
      <c r="L313" s="330" t="e">
        <f ca="1">_xll.RiskData('Risk Summary'!$N$35,$A313)</f>
        <v>#NAME?</v>
      </c>
      <c r="N313" s="330" t="e">
        <f ca="1">_xll.RiskData('Risk Summary'!$H$36,$A313)</f>
        <v>#NAME?</v>
      </c>
      <c r="O313" s="330" t="e">
        <f ca="1">_xll.RiskData('Risk Summary'!$K$36,$A313)</f>
        <v>#NAME?</v>
      </c>
      <c r="P313" s="330" t="e">
        <f ca="1">_xll.RiskData('Risk Summary'!$N$36,$A313)</f>
        <v>#NAME?</v>
      </c>
      <c r="R313" s="330" t="e">
        <f ca="1">_xll.RiskData('TS CF'!$H$24,$A313)-F313</f>
        <v>#NAME?</v>
      </c>
      <c r="S313" s="330" t="e">
        <f ca="1">_xll.RiskData('TS CF'!$K$24,$A313)-G313</f>
        <v>#NAME?</v>
      </c>
      <c r="T313" s="330" t="e">
        <f ca="1">_xll.RiskData('TS CF'!$N$24,$A313)-H313</f>
        <v>#NAME?</v>
      </c>
      <c r="V313" s="327" t="e">
        <f t="shared" ca="1" si="12"/>
        <v>#NAME?</v>
      </c>
      <c r="W313" s="327" t="e">
        <f t="shared" ca="1" si="13"/>
        <v>#NAME?</v>
      </c>
      <c r="X313" s="327" t="e">
        <f t="shared" ca="1" si="14"/>
        <v>#NAME?</v>
      </c>
    </row>
    <row r="314" spans="1:24">
      <c r="A314" s="2">
        <v>307</v>
      </c>
      <c r="B314" s="617">
        <v>-160478</v>
      </c>
      <c r="C314" s="617">
        <v>-103593</v>
      </c>
      <c r="D314" s="617">
        <v>-114388</v>
      </c>
      <c r="F314" s="330" t="e">
        <f ca="1">_xll.RiskData('Risk Summary'!$H$32,$A314)</f>
        <v>#NAME?</v>
      </c>
      <c r="G314" s="330" t="e">
        <f ca="1">_xll.RiskData('Risk Summary'!$K$32,$A314)</f>
        <v>#NAME?</v>
      </c>
      <c r="H314" s="330" t="e">
        <f ca="1">_xll.RiskData('Risk Summary'!$N$32,$A314)</f>
        <v>#NAME?</v>
      </c>
      <c r="J314" s="330" t="e">
        <f ca="1">_xll.RiskData('Risk Summary'!$H$35,$A314)</f>
        <v>#NAME?</v>
      </c>
      <c r="K314" s="330" t="e">
        <f ca="1">_xll.RiskData('Risk Summary'!$K$35,$A314)</f>
        <v>#NAME?</v>
      </c>
      <c r="L314" s="330" t="e">
        <f ca="1">_xll.RiskData('Risk Summary'!$N$35,$A314)</f>
        <v>#NAME?</v>
      </c>
      <c r="N314" s="330" t="e">
        <f ca="1">_xll.RiskData('Risk Summary'!$H$36,$A314)</f>
        <v>#NAME?</v>
      </c>
      <c r="O314" s="330" t="e">
        <f ca="1">_xll.RiskData('Risk Summary'!$K$36,$A314)</f>
        <v>#NAME?</v>
      </c>
      <c r="P314" s="330" t="e">
        <f ca="1">_xll.RiskData('Risk Summary'!$N$36,$A314)</f>
        <v>#NAME?</v>
      </c>
      <c r="R314" s="330" t="e">
        <f ca="1">_xll.RiskData('TS CF'!$H$24,$A314)-F314</f>
        <v>#NAME?</v>
      </c>
      <c r="S314" s="330" t="e">
        <f ca="1">_xll.RiskData('TS CF'!$K$24,$A314)-G314</f>
        <v>#NAME?</v>
      </c>
      <c r="T314" s="330" t="e">
        <f ca="1">_xll.RiskData('TS CF'!$N$24,$A314)-H314</f>
        <v>#NAME?</v>
      </c>
      <c r="V314" s="327" t="e">
        <f t="shared" ca="1" si="12"/>
        <v>#NAME?</v>
      </c>
      <c r="W314" s="327" t="e">
        <f t="shared" ca="1" si="13"/>
        <v>#NAME?</v>
      </c>
      <c r="X314" s="327" t="e">
        <f t="shared" ca="1" si="14"/>
        <v>#NAME?</v>
      </c>
    </row>
    <row r="315" spans="1:24">
      <c r="A315" s="2">
        <v>308</v>
      </c>
      <c r="B315" s="617">
        <v>-160478</v>
      </c>
      <c r="C315" s="617">
        <v>-103593</v>
      </c>
      <c r="D315" s="617">
        <v>-114388</v>
      </c>
      <c r="F315" s="330" t="e">
        <f ca="1">_xll.RiskData('Risk Summary'!$H$32,$A315)</f>
        <v>#NAME?</v>
      </c>
      <c r="G315" s="330" t="e">
        <f ca="1">_xll.RiskData('Risk Summary'!$K$32,$A315)</f>
        <v>#NAME?</v>
      </c>
      <c r="H315" s="330" t="e">
        <f ca="1">_xll.RiskData('Risk Summary'!$N$32,$A315)</f>
        <v>#NAME?</v>
      </c>
      <c r="J315" s="330" t="e">
        <f ca="1">_xll.RiskData('Risk Summary'!$H$35,$A315)</f>
        <v>#NAME?</v>
      </c>
      <c r="K315" s="330" t="e">
        <f ca="1">_xll.RiskData('Risk Summary'!$K$35,$A315)</f>
        <v>#NAME?</v>
      </c>
      <c r="L315" s="330" t="e">
        <f ca="1">_xll.RiskData('Risk Summary'!$N$35,$A315)</f>
        <v>#NAME?</v>
      </c>
      <c r="N315" s="330" t="e">
        <f ca="1">_xll.RiskData('Risk Summary'!$H$36,$A315)</f>
        <v>#NAME?</v>
      </c>
      <c r="O315" s="330" t="e">
        <f ca="1">_xll.RiskData('Risk Summary'!$K$36,$A315)</f>
        <v>#NAME?</v>
      </c>
      <c r="P315" s="330" t="e">
        <f ca="1">_xll.RiskData('Risk Summary'!$N$36,$A315)</f>
        <v>#NAME?</v>
      </c>
      <c r="R315" s="330" t="e">
        <f ca="1">_xll.RiskData('TS CF'!$H$24,$A315)-F315</f>
        <v>#NAME?</v>
      </c>
      <c r="S315" s="330" t="e">
        <f ca="1">_xll.RiskData('TS CF'!$K$24,$A315)-G315</f>
        <v>#NAME?</v>
      </c>
      <c r="T315" s="330" t="e">
        <f ca="1">_xll.RiskData('TS CF'!$N$24,$A315)-H315</f>
        <v>#NAME?</v>
      </c>
      <c r="V315" s="327" t="e">
        <f t="shared" ca="1" si="12"/>
        <v>#NAME?</v>
      </c>
      <c r="W315" s="327" t="e">
        <f t="shared" ca="1" si="13"/>
        <v>#NAME?</v>
      </c>
      <c r="X315" s="327" t="e">
        <f t="shared" ca="1" si="14"/>
        <v>#NAME?</v>
      </c>
    </row>
    <row r="316" spans="1:24">
      <c r="A316" s="2">
        <v>309</v>
      </c>
      <c r="B316" s="617">
        <v>-160478</v>
      </c>
      <c r="C316" s="617">
        <v>-103593</v>
      </c>
      <c r="D316" s="617">
        <v>-114388</v>
      </c>
      <c r="F316" s="330" t="e">
        <f ca="1">_xll.RiskData('Risk Summary'!$H$32,$A316)</f>
        <v>#NAME?</v>
      </c>
      <c r="G316" s="330" t="e">
        <f ca="1">_xll.RiskData('Risk Summary'!$K$32,$A316)</f>
        <v>#NAME?</v>
      </c>
      <c r="H316" s="330" t="e">
        <f ca="1">_xll.RiskData('Risk Summary'!$N$32,$A316)</f>
        <v>#NAME?</v>
      </c>
      <c r="J316" s="330" t="e">
        <f ca="1">_xll.RiskData('Risk Summary'!$H$35,$A316)</f>
        <v>#NAME?</v>
      </c>
      <c r="K316" s="330" t="e">
        <f ca="1">_xll.RiskData('Risk Summary'!$K$35,$A316)</f>
        <v>#NAME?</v>
      </c>
      <c r="L316" s="330" t="e">
        <f ca="1">_xll.RiskData('Risk Summary'!$N$35,$A316)</f>
        <v>#NAME?</v>
      </c>
      <c r="N316" s="330" t="e">
        <f ca="1">_xll.RiskData('Risk Summary'!$H$36,$A316)</f>
        <v>#NAME?</v>
      </c>
      <c r="O316" s="330" t="e">
        <f ca="1">_xll.RiskData('Risk Summary'!$K$36,$A316)</f>
        <v>#NAME?</v>
      </c>
      <c r="P316" s="330" t="e">
        <f ca="1">_xll.RiskData('Risk Summary'!$N$36,$A316)</f>
        <v>#NAME?</v>
      </c>
      <c r="R316" s="330" t="e">
        <f ca="1">_xll.RiskData('TS CF'!$H$24,$A316)-F316</f>
        <v>#NAME?</v>
      </c>
      <c r="S316" s="330" t="e">
        <f ca="1">_xll.RiskData('TS CF'!$K$24,$A316)-G316</f>
        <v>#NAME?</v>
      </c>
      <c r="T316" s="330" t="e">
        <f ca="1">_xll.RiskData('TS CF'!$N$24,$A316)-H316</f>
        <v>#NAME?</v>
      </c>
      <c r="V316" s="327" t="e">
        <f t="shared" ca="1" si="12"/>
        <v>#NAME?</v>
      </c>
      <c r="W316" s="327" t="e">
        <f t="shared" ca="1" si="13"/>
        <v>#NAME?</v>
      </c>
      <c r="X316" s="327" t="e">
        <f t="shared" ca="1" si="14"/>
        <v>#NAME?</v>
      </c>
    </row>
    <row r="317" spans="1:24">
      <c r="A317" s="2">
        <v>310</v>
      </c>
      <c r="B317" s="617">
        <v>-160478</v>
      </c>
      <c r="C317" s="617">
        <v>-103593</v>
      </c>
      <c r="D317" s="617">
        <v>-114388</v>
      </c>
      <c r="F317" s="330" t="e">
        <f ca="1">_xll.RiskData('Risk Summary'!$H$32,$A317)</f>
        <v>#NAME?</v>
      </c>
      <c r="G317" s="330" t="e">
        <f ca="1">_xll.RiskData('Risk Summary'!$K$32,$A317)</f>
        <v>#NAME?</v>
      </c>
      <c r="H317" s="330" t="e">
        <f ca="1">_xll.RiskData('Risk Summary'!$N$32,$A317)</f>
        <v>#NAME?</v>
      </c>
      <c r="J317" s="330" t="e">
        <f ca="1">_xll.RiskData('Risk Summary'!$H$35,$A317)</f>
        <v>#NAME?</v>
      </c>
      <c r="K317" s="330" t="e">
        <f ca="1">_xll.RiskData('Risk Summary'!$K$35,$A317)</f>
        <v>#NAME?</v>
      </c>
      <c r="L317" s="330" t="e">
        <f ca="1">_xll.RiskData('Risk Summary'!$N$35,$A317)</f>
        <v>#NAME?</v>
      </c>
      <c r="N317" s="330" t="e">
        <f ca="1">_xll.RiskData('Risk Summary'!$H$36,$A317)</f>
        <v>#NAME?</v>
      </c>
      <c r="O317" s="330" t="e">
        <f ca="1">_xll.RiskData('Risk Summary'!$K$36,$A317)</f>
        <v>#NAME?</v>
      </c>
      <c r="P317" s="330" t="e">
        <f ca="1">_xll.RiskData('Risk Summary'!$N$36,$A317)</f>
        <v>#NAME?</v>
      </c>
      <c r="R317" s="330" t="e">
        <f ca="1">_xll.RiskData('TS CF'!$H$24,$A317)-F317</f>
        <v>#NAME?</v>
      </c>
      <c r="S317" s="330" t="e">
        <f ca="1">_xll.RiskData('TS CF'!$K$24,$A317)-G317</f>
        <v>#NAME?</v>
      </c>
      <c r="T317" s="330" t="e">
        <f ca="1">_xll.RiskData('TS CF'!$N$24,$A317)-H317</f>
        <v>#NAME?</v>
      </c>
      <c r="V317" s="327" t="e">
        <f t="shared" ca="1" si="12"/>
        <v>#NAME?</v>
      </c>
      <c r="W317" s="327" t="e">
        <f t="shared" ca="1" si="13"/>
        <v>#NAME?</v>
      </c>
      <c r="X317" s="327" t="e">
        <f t="shared" ca="1" si="14"/>
        <v>#NAME?</v>
      </c>
    </row>
    <row r="318" spans="1:24">
      <c r="A318" s="2">
        <v>311</v>
      </c>
      <c r="B318" s="617">
        <v>-160478</v>
      </c>
      <c r="C318" s="617">
        <v>-103593</v>
      </c>
      <c r="D318" s="617">
        <v>-114388</v>
      </c>
      <c r="F318" s="330" t="e">
        <f ca="1">_xll.RiskData('Risk Summary'!$H$32,$A318)</f>
        <v>#NAME?</v>
      </c>
      <c r="G318" s="330" t="e">
        <f ca="1">_xll.RiskData('Risk Summary'!$K$32,$A318)</f>
        <v>#NAME?</v>
      </c>
      <c r="H318" s="330" t="e">
        <f ca="1">_xll.RiskData('Risk Summary'!$N$32,$A318)</f>
        <v>#NAME?</v>
      </c>
      <c r="J318" s="330" t="e">
        <f ca="1">_xll.RiskData('Risk Summary'!$H$35,$A318)</f>
        <v>#NAME?</v>
      </c>
      <c r="K318" s="330" t="e">
        <f ca="1">_xll.RiskData('Risk Summary'!$K$35,$A318)</f>
        <v>#NAME?</v>
      </c>
      <c r="L318" s="330" t="e">
        <f ca="1">_xll.RiskData('Risk Summary'!$N$35,$A318)</f>
        <v>#NAME?</v>
      </c>
      <c r="N318" s="330" t="e">
        <f ca="1">_xll.RiskData('Risk Summary'!$H$36,$A318)</f>
        <v>#NAME?</v>
      </c>
      <c r="O318" s="330" t="e">
        <f ca="1">_xll.RiskData('Risk Summary'!$K$36,$A318)</f>
        <v>#NAME?</v>
      </c>
      <c r="P318" s="330" t="e">
        <f ca="1">_xll.RiskData('Risk Summary'!$N$36,$A318)</f>
        <v>#NAME?</v>
      </c>
      <c r="R318" s="330" t="e">
        <f ca="1">_xll.RiskData('TS CF'!$H$24,$A318)-F318</f>
        <v>#NAME?</v>
      </c>
      <c r="S318" s="330" t="e">
        <f ca="1">_xll.RiskData('TS CF'!$K$24,$A318)-G318</f>
        <v>#NAME?</v>
      </c>
      <c r="T318" s="330" t="e">
        <f ca="1">_xll.RiskData('TS CF'!$N$24,$A318)-H318</f>
        <v>#NAME?</v>
      </c>
      <c r="V318" s="327" t="e">
        <f t="shared" ca="1" si="12"/>
        <v>#NAME?</v>
      </c>
      <c r="W318" s="327" t="e">
        <f t="shared" ca="1" si="13"/>
        <v>#NAME?</v>
      </c>
      <c r="X318" s="327" t="e">
        <f t="shared" ca="1" si="14"/>
        <v>#NAME?</v>
      </c>
    </row>
    <row r="319" spans="1:24">
      <c r="A319" s="2">
        <v>312</v>
      </c>
      <c r="B319" s="617">
        <v>-160478</v>
      </c>
      <c r="C319" s="617">
        <v>-103593</v>
      </c>
      <c r="D319" s="617">
        <v>-114388</v>
      </c>
      <c r="F319" s="330" t="e">
        <f ca="1">_xll.RiskData('Risk Summary'!$H$32,$A319)</f>
        <v>#NAME?</v>
      </c>
      <c r="G319" s="330" t="e">
        <f ca="1">_xll.RiskData('Risk Summary'!$K$32,$A319)</f>
        <v>#NAME?</v>
      </c>
      <c r="H319" s="330" t="e">
        <f ca="1">_xll.RiskData('Risk Summary'!$N$32,$A319)</f>
        <v>#NAME?</v>
      </c>
      <c r="J319" s="330" t="e">
        <f ca="1">_xll.RiskData('Risk Summary'!$H$35,$A319)</f>
        <v>#NAME?</v>
      </c>
      <c r="K319" s="330" t="e">
        <f ca="1">_xll.RiskData('Risk Summary'!$K$35,$A319)</f>
        <v>#NAME?</v>
      </c>
      <c r="L319" s="330" t="e">
        <f ca="1">_xll.RiskData('Risk Summary'!$N$35,$A319)</f>
        <v>#NAME?</v>
      </c>
      <c r="N319" s="330" t="e">
        <f ca="1">_xll.RiskData('Risk Summary'!$H$36,$A319)</f>
        <v>#NAME?</v>
      </c>
      <c r="O319" s="330" t="e">
        <f ca="1">_xll.RiskData('Risk Summary'!$K$36,$A319)</f>
        <v>#NAME?</v>
      </c>
      <c r="P319" s="330" t="e">
        <f ca="1">_xll.RiskData('Risk Summary'!$N$36,$A319)</f>
        <v>#NAME?</v>
      </c>
      <c r="R319" s="330" t="e">
        <f ca="1">_xll.RiskData('TS CF'!$H$24,$A319)-F319</f>
        <v>#NAME?</v>
      </c>
      <c r="S319" s="330" t="e">
        <f ca="1">_xll.RiskData('TS CF'!$K$24,$A319)-G319</f>
        <v>#NAME?</v>
      </c>
      <c r="T319" s="330" t="e">
        <f ca="1">_xll.RiskData('TS CF'!$N$24,$A319)-H319</f>
        <v>#NAME?</v>
      </c>
      <c r="V319" s="327" t="e">
        <f t="shared" ca="1" si="12"/>
        <v>#NAME?</v>
      </c>
      <c r="W319" s="327" t="e">
        <f t="shared" ca="1" si="13"/>
        <v>#NAME?</v>
      </c>
      <c r="X319" s="327" t="e">
        <f t="shared" ca="1" si="14"/>
        <v>#NAME?</v>
      </c>
    </row>
    <row r="320" spans="1:24">
      <c r="A320" s="2">
        <v>313</v>
      </c>
      <c r="B320" s="617">
        <v>-160478</v>
      </c>
      <c r="C320" s="617">
        <v>-103593</v>
      </c>
      <c r="D320" s="617">
        <v>-114388</v>
      </c>
      <c r="F320" s="330" t="e">
        <f ca="1">_xll.RiskData('Risk Summary'!$H$32,$A320)</f>
        <v>#NAME?</v>
      </c>
      <c r="G320" s="330" t="e">
        <f ca="1">_xll.RiskData('Risk Summary'!$K$32,$A320)</f>
        <v>#NAME?</v>
      </c>
      <c r="H320" s="330" t="e">
        <f ca="1">_xll.RiskData('Risk Summary'!$N$32,$A320)</f>
        <v>#NAME?</v>
      </c>
      <c r="J320" s="330" t="e">
        <f ca="1">_xll.RiskData('Risk Summary'!$H$35,$A320)</f>
        <v>#NAME?</v>
      </c>
      <c r="K320" s="330" t="e">
        <f ca="1">_xll.RiskData('Risk Summary'!$K$35,$A320)</f>
        <v>#NAME?</v>
      </c>
      <c r="L320" s="330" t="e">
        <f ca="1">_xll.RiskData('Risk Summary'!$N$35,$A320)</f>
        <v>#NAME?</v>
      </c>
      <c r="N320" s="330" t="e">
        <f ca="1">_xll.RiskData('Risk Summary'!$H$36,$A320)</f>
        <v>#NAME?</v>
      </c>
      <c r="O320" s="330" t="e">
        <f ca="1">_xll.RiskData('Risk Summary'!$K$36,$A320)</f>
        <v>#NAME?</v>
      </c>
      <c r="P320" s="330" t="e">
        <f ca="1">_xll.RiskData('Risk Summary'!$N$36,$A320)</f>
        <v>#NAME?</v>
      </c>
      <c r="R320" s="330" t="e">
        <f ca="1">_xll.RiskData('TS CF'!$H$24,$A320)-F320</f>
        <v>#NAME?</v>
      </c>
      <c r="S320" s="330" t="e">
        <f ca="1">_xll.RiskData('TS CF'!$K$24,$A320)-G320</f>
        <v>#NAME?</v>
      </c>
      <c r="T320" s="330" t="e">
        <f ca="1">_xll.RiskData('TS CF'!$N$24,$A320)-H320</f>
        <v>#NAME?</v>
      </c>
      <c r="V320" s="327" t="e">
        <f t="shared" ca="1" si="12"/>
        <v>#NAME?</v>
      </c>
      <c r="W320" s="327" t="e">
        <f t="shared" ca="1" si="13"/>
        <v>#NAME?</v>
      </c>
      <c r="X320" s="327" t="e">
        <f t="shared" ca="1" si="14"/>
        <v>#NAME?</v>
      </c>
    </row>
    <row r="321" spans="1:24">
      <c r="A321" s="2">
        <v>314</v>
      </c>
      <c r="B321" s="617">
        <v>-160478</v>
      </c>
      <c r="C321" s="617">
        <v>-103593</v>
      </c>
      <c r="D321" s="617">
        <v>-114388</v>
      </c>
      <c r="F321" s="330" t="e">
        <f ca="1">_xll.RiskData('Risk Summary'!$H$32,$A321)</f>
        <v>#NAME?</v>
      </c>
      <c r="G321" s="330" t="e">
        <f ca="1">_xll.RiskData('Risk Summary'!$K$32,$A321)</f>
        <v>#NAME?</v>
      </c>
      <c r="H321" s="330" t="e">
        <f ca="1">_xll.RiskData('Risk Summary'!$N$32,$A321)</f>
        <v>#NAME?</v>
      </c>
      <c r="J321" s="330" t="e">
        <f ca="1">_xll.RiskData('Risk Summary'!$H$35,$A321)</f>
        <v>#NAME?</v>
      </c>
      <c r="K321" s="330" t="e">
        <f ca="1">_xll.RiskData('Risk Summary'!$K$35,$A321)</f>
        <v>#NAME?</v>
      </c>
      <c r="L321" s="330" t="e">
        <f ca="1">_xll.RiskData('Risk Summary'!$N$35,$A321)</f>
        <v>#NAME?</v>
      </c>
      <c r="N321" s="330" t="e">
        <f ca="1">_xll.RiskData('Risk Summary'!$H$36,$A321)</f>
        <v>#NAME?</v>
      </c>
      <c r="O321" s="330" t="e">
        <f ca="1">_xll.RiskData('Risk Summary'!$K$36,$A321)</f>
        <v>#NAME?</v>
      </c>
      <c r="P321" s="330" t="e">
        <f ca="1">_xll.RiskData('Risk Summary'!$N$36,$A321)</f>
        <v>#NAME?</v>
      </c>
      <c r="R321" s="330" t="e">
        <f ca="1">_xll.RiskData('TS CF'!$H$24,$A321)-F321</f>
        <v>#NAME?</v>
      </c>
      <c r="S321" s="330" t="e">
        <f ca="1">_xll.RiskData('TS CF'!$K$24,$A321)-G321</f>
        <v>#NAME?</v>
      </c>
      <c r="T321" s="330" t="e">
        <f ca="1">_xll.RiskData('TS CF'!$N$24,$A321)-H321</f>
        <v>#NAME?</v>
      </c>
      <c r="V321" s="327" t="e">
        <f t="shared" ca="1" si="12"/>
        <v>#NAME?</v>
      </c>
      <c r="W321" s="327" t="e">
        <f t="shared" ca="1" si="13"/>
        <v>#NAME?</v>
      </c>
      <c r="X321" s="327" t="e">
        <f t="shared" ca="1" si="14"/>
        <v>#NAME?</v>
      </c>
    </row>
    <row r="322" spans="1:24">
      <c r="A322" s="2">
        <v>315</v>
      </c>
      <c r="B322" s="617">
        <v>-160478</v>
      </c>
      <c r="C322" s="617">
        <v>-103593</v>
      </c>
      <c r="D322" s="617">
        <v>-114388</v>
      </c>
      <c r="F322" s="330" t="e">
        <f ca="1">_xll.RiskData('Risk Summary'!$H$32,$A322)</f>
        <v>#NAME?</v>
      </c>
      <c r="G322" s="330" t="e">
        <f ca="1">_xll.RiskData('Risk Summary'!$K$32,$A322)</f>
        <v>#NAME?</v>
      </c>
      <c r="H322" s="330" t="e">
        <f ca="1">_xll.RiskData('Risk Summary'!$N$32,$A322)</f>
        <v>#NAME?</v>
      </c>
      <c r="J322" s="330" t="e">
        <f ca="1">_xll.RiskData('Risk Summary'!$H$35,$A322)</f>
        <v>#NAME?</v>
      </c>
      <c r="K322" s="330" t="e">
        <f ca="1">_xll.RiskData('Risk Summary'!$K$35,$A322)</f>
        <v>#NAME?</v>
      </c>
      <c r="L322" s="330" t="e">
        <f ca="1">_xll.RiskData('Risk Summary'!$N$35,$A322)</f>
        <v>#NAME?</v>
      </c>
      <c r="N322" s="330" t="e">
        <f ca="1">_xll.RiskData('Risk Summary'!$H$36,$A322)</f>
        <v>#NAME?</v>
      </c>
      <c r="O322" s="330" t="e">
        <f ca="1">_xll.RiskData('Risk Summary'!$K$36,$A322)</f>
        <v>#NAME?</v>
      </c>
      <c r="P322" s="330" t="e">
        <f ca="1">_xll.RiskData('Risk Summary'!$N$36,$A322)</f>
        <v>#NAME?</v>
      </c>
      <c r="R322" s="330" t="e">
        <f ca="1">_xll.RiskData('TS CF'!$H$24,$A322)-F322</f>
        <v>#NAME?</v>
      </c>
      <c r="S322" s="330" t="e">
        <f ca="1">_xll.RiskData('TS CF'!$K$24,$A322)-G322</f>
        <v>#NAME?</v>
      </c>
      <c r="T322" s="330" t="e">
        <f ca="1">_xll.RiskData('TS CF'!$N$24,$A322)-H322</f>
        <v>#NAME?</v>
      </c>
      <c r="V322" s="327" t="e">
        <f t="shared" ca="1" si="12"/>
        <v>#NAME?</v>
      </c>
      <c r="W322" s="327" t="e">
        <f t="shared" ca="1" si="13"/>
        <v>#NAME?</v>
      </c>
      <c r="X322" s="327" t="e">
        <f t="shared" ca="1" si="14"/>
        <v>#NAME?</v>
      </c>
    </row>
    <row r="323" spans="1:24">
      <c r="A323" s="2">
        <v>316</v>
      </c>
      <c r="B323" s="617">
        <v>-160478</v>
      </c>
      <c r="C323" s="617">
        <v>-103593</v>
      </c>
      <c r="D323" s="617">
        <v>-114388</v>
      </c>
      <c r="F323" s="330" t="e">
        <f ca="1">_xll.RiskData('Risk Summary'!$H$32,$A323)</f>
        <v>#NAME?</v>
      </c>
      <c r="G323" s="330" t="e">
        <f ca="1">_xll.RiskData('Risk Summary'!$K$32,$A323)</f>
        <v>#NAME?</v>
      </c>
      <c r="H323" s="330" t="e">
        <f ca="1">_xll.RiskData('Risk Summary'!$N$32,$A323)</f>
        <v>#NAME?</v>
      </c>
      <c r="J323" s="330" t="e">
        <f ca="1">_xll.RiskData('Risk Summary'!$H$35,$A323)</f>
        <v>#NAME?</v>
      </c>
      <c r="K323" s="330" t="e">
        <f ca="1">_xll.RiskData('Risk Summary'!$K$35,$A323)</f>
        <v>#NAME?</v>
      </c>
      <c r="L323" s="330" t="e">
        <f ca="1">_xll.RiskData('Risk Summary'!$N$35,$A323)</f>
        <v>#NAME?</v>
      </c>
      <c r="N323" s="330" t="e">
        <f ca="1">_xll.RiskData('Risk Summary'!$H$36,$A323)</f>
        <v>#NAME?</v>
      </c>
      <c r="O323" s="330" t="e">
        <f ca="1">_xll.RiskData('Risk Summary'!$K$36,$A323)</f>
        <v>#NAME?</v>
      </c>
      <c r="P323" s="330" t="e">
        <f ca="1">_xll.RiskData('Risk Summary'!$N$36,$A323)</f>
        <v>#NAME?</v>
      </c>
      <c r="R323" s="330" t="e">
        <f ca="1">_xll.RiskData('TS CF'!$H$24,$A323)-F323</f>
        <v>#NAME?</v>
      </c>
      <c r="S323" s="330" t="e">
        <f ca="1">_xll.RiskData('TS CF'!$K$24,$A323)-G323</f>
        <v>#NAME?</v>
      </c>
      <c r="T323" s="330" t="e">
        <f ca="1">_xll.RiskData('TS CF'!$N$24,$A323)-H323</f>
        <v>#NAME?</v>
      </c>
      <c r="V323" s="327" t="e">
        <f t="shared" ca="1" si="12"/>
        <v>#NAME?</v>
      </c>
      <c r="W323" s="327" t="e">
        <f t="shared" ca="1" si="13"/>
        <v>#NAME?</v>
      </c>
      <c r="X323" s="327" t="e">
        <f t="shared" ca="1" si="14"/>
        <v>#NAME?</v>
      </c>
    </row>
    <row r="324" spans="1:24">
      <c r="A324" s="2">
        <v>317</v>
      </c>
      <c r="B324" s="617">
        <v>-160478</v>
      </c>
      <c r="C324" s="617">
        <v>-103593</v>
      </c>
      <c r="D324" s="617">
        <v>-114388</v>
      </c>
      <c r="F324" s="330" t="e">
        <f ca="1">_xll.RiskData('Risk Summary'!$H$32,$A324)</f>
        <v>#NAME?</v>
      </c>
      <c r="G324" s="330" t="e">
        <f ca="1">_xll.RiskData('Risk Summary'!$K$32,$A324)</f>
        <v>#NAME?</v>
      </c>
      <c r="H324" s="330" t="e">
        <f ca="1">_xll.RiskData('Risk Summary'!$N$32,$A324)</f>
        <v>#NAME?</v>
      </c>
      <c r="J324" s="330" t="e">
        <f ca="1">_xll.RiskData('Risk Summary'!$H$35,$A324)</f>
        <v>#NAME?</v>
      </c>
      <c r="K324" s="330" t="e">
        <f ca="1">_xll.RiskData('Risk Summary'!$K$35,$A324)</f>
        <v>#NAME?</v>
      </c>
      <c r="L324" s="330" t="e">
        <f ca="1">_xll.RiskData('Risk Summary'!$N$35,$A324)</f>
        <v>#NAME?</v>
      </c>
      <c r="N324" s="330" t="e">
        <f ca="1">_xll.RiskData('Risk Summary'!$H$36,$A324)</f>
        <v>#NAME?</v>
      </c>
      <c r="O324" s="330" t="e">
        <f ca="1">_xll.RiskData('Risk Summary'!$K$36,$A324)</f>
        <v>#NAME?</v>
      </c>
      <c r="P324" s="330" t="e">
        <f ca="1">_xll.RiskData('Risk Summary'!$N$36,$A324)</f>
        <v>#NAME?</v>
      </c>
      <c r="R324" s="330" t="e">
        <f ca="1">_xll.RiskData('TS CF'!$H$24,$A324)-F324</f>
        <v>#NAME?</v>
      </c>
      <c r="S324" s="330" t="e">
        <f ca="1">_xll.RiskData('TS CF'!$K$24,$A324)-G324</f>
        <v>#NAME?</v>
      </c>
      <c r="T324" s="330" t="e">
        <f ca="1">_xll.RiskData('TS CF'!$N$24,$A324)-H324</f>
        <v>#NAME?</v>
      </c>
      <c r="V324" s="327" t="e">
        <f t="shared" ca="1" si="12"/>
        <v>#NAME?</v>
      </c>
      <c r="W324" s="327" t="e">
        <f t="shared" ca="1" si="13"/>
        <v>#NAME?</v>
      </c>
      <c r="X324" s="327" t="e">
        <f t="shared" ca="1" si="14"/>
        <v>#NAME?</v>
      </c>
    </row>
    <row r="325" spans="1:24">
      <c r="A325" s="2">
        <v>318</v>
      </c>
      <c r="B325" s="617">
        <v>-160478</v>
      </c>
      <c r="C325" s="617">
        <v>-103593</v>
      </c>
      <c r="D325" s="617">
        <v>-114388</v>
      </c>
      <c r="F325" s="330" t="e">
        <f ca="1">_xll.RiskData('Risk Summary'!$H$32,$A325)</f>
        <v>#NAME?</v>
      </c>
      <c r="G325" s="330" t="e">
        <f ca="1">_xll.RiskData('Risk Summary'!$K$32,$A325)</f>
        <v>#NAME?</v>
      </c>
      <c r="H325" s="330" t="e">
        <f ca="1">_xll.RiskData('Risk Summary'!$N$32,$A325)</f>
        <v>#NAME?</v>
      </c>
      <c r="J325" s="330" t="e">
        <f ca="1">_xll.RiskData('Risk Summary'!$H$35,$A325)</f>
        <v>#NAME?</v>
      </c>
      <c r="K325" s="330" t="e">
        <f ca="1">_xll.RiskData('Risk Summary'!$K$35,$A325)</f>
        <v>#NAME?</v>
      </c>
      <c r="L325" s="330" t="e">
        <f ca="1">_xll.RiskData('Risk Summary'!$N$35,$A325)</f>
        <v>#NAME?</v>
      </c>
      <c r="N325" s="330" t="e">
        <f ca="1">_xll.RiskData('Risk Summary'!$H$36,$A325)</f>
        <v>#NAME?</v>
      </c>
      <c r="O325" s="330" t="e">
        <f ca="1">_xll.RiskData('Risk Summary'!$K$36,$A325)</f>
        <v>#NAME?</v>
      </c>
      <c r="P325" s="330" t="e">
        <f ca="1">_xll.RiskData('Risk Summary'!$N$36,$A325)</f>
        <v>#NAME?</v>
      </c>
      <c r="R325" s="330" t="e">
        <f ca="1">_xll.RiskData('TS CF'!$H$24,$A325)-F325</f>
        <v>#NAME?</v>
      </c>
      <c r="S325" s="330" t="e">
        <f ca="1">_xll.RiskData('TS CF'!$K$24,$A325)-G325</f>
        <v>#NAME?</v>
      </c>
      <c r="T325" s="330" t="e">
        <f ca="1">_xll.RiskData('TS CF'!$N$24,$A325)-H325</f>
        <v>#NAME?</v>
      </c>
      <c r="V325" s="327" t="e">
        <f t="shared" ca="1" si="12"/>
        <v>#NAME?</v>
      </c>
      <c r="W325" s="327" t="e">
        <f t="shared" ca="1" si="13"/>
        <v>#NAME?</v>
      </c>
      <c r="X325" s="327" t="e">
        <f t="shared" ca="1" si="14"/>
        <v>#NAME?</v>
      </c>
    </row>
    <row r="326" spans="1:24">
      <c r="A326" s="2">
        <v>319</v>
      </c>
      <c r="B326" s="617">
        <v>-160478</v>
      </c>
      <c r="C326" s="617">
        <v>-103593</v>
      </c>
      <c r="D326" s="617">
        <v>-114388</v>
      </c>
      <c r="F326" s="330" t="e">
        <f ca="1">_xll.RiskData('Risk Summary'!$H$32,$A326)</f>
        <v>#NAME?</v>
      </c>
      <c r="G326" s="330" t="e">
        <f ca="1">_xll.RiskData('Risk Summary'!$K$32,$A326)</f>
        <v>#NAME?</v>
      </c>
      <c r="H326" s="330" t="e">
        <f ca="1">_xll.RiskData('Risk Summary'!$N$32,$A326)</f>
        <v>#NAME?</v>
      </c>
      <c r="J326" s="330" t="e">
        <f ca="1">_xll.RiskData('Risk Summary'!$H$35,$A326)</f>
        <v>#NAME?</v>
      </c>
      <c r="K326" s="330" t="e">
        <f ca="1">_xll.RiskData('Risk Summary'!$K$35,$A326)</f>
        <v>#NAME?</v>
      </c>
      <c r="L326" s="330" t="e">
        <f ca="1">_xll.RiskData('Risk Summary'!$N$35,$A326)</f>
        <v>#NAME?</v>
      </c>
      <c r="N326" s="330" t="e">
        <f ca="1">_xll.RiskData('Risk Summary'!$H$36,$A326)</f>
        <v>#NAME?</v>
      </c>
      <c r="O326" s="330" t="e">
        <f ca="1">_xll.RiskData('Risk Summary'!$K$36,$A326)</f>
        <v>#NAME?</v>
      </c>
      <c r="P326" s="330" t="e">
        <f ca="1">_xll.RiskData('Risk Summary'!$N$36,$A326)</f>
        <v>#NAME?</v>
      </c>
      <c r="R326" s="330" t="e">
        <f ca="1">_xll.RiskData('TS CF'!$H$24,$A326)-F326</f>
        <v>#NAME?</v>
      </c>
      <c r="S326" s="330" t="e">
        <f ca="1">_xll.RiskData('TS CF'!$K$24,$A326)-G326</f>
        <v>#NAME?</v>
      </c>
      <c r="T326" s="330" t="e">
        <f ca="1">_xll.RiskData('TS CF'!$N$24,$A326)-H326</f>
        <v>#NAME?</v>
      </c>
      <c r="V326" s="327" t="e">
        <f t="shared" ca="1" si="12"/>
        <v>#NAME?</v>
      </c>
      <c r="W326" s="327" t="e">
        <f t="shared" ca="1" si="13"/>
        <v>#NAME?</v>
      </c>
      <c r="X326" s="327" t="e">
        <f t="shared" ca="1" si="14"/>
        <v>#NAME?</v>
      </c>
    </row>
    <row r="327" spans="1:24">
      <c r="A327" s="2">
        <v>320</v>
      </c>
      <c r="B327" s="617">
        <v>-160478</v>
      </c>
      <c r="C327" s="617">
        <v>-103593</v>
      </c>
      <c r="D327" s="617">
        <v>-114388</v>
      </c>
      <c r="F327" s="330" t="e">
        <f ca="1">_xll.RiskData('Risk Summary'!$H$32,$A327)</f>
        <v>#NAME?</v>
      </c>
      <c r="G327" s="330" t="e">
        <f ca="1">_xll.RiskData('Risk Summary'!$K$32,$A327)</f>
        <v>#NAME?</v>
      </c>
      <c r="H327" s="330" t="e">
        <f ca="1">_xll.RiskData('Risk Summary'!$N$32,$A327)</f>
        <v>#NAME?</v>
      </c>
      <c r="J327" s="330" t="e">
        <f ca="1">_xll.RiskData('Risk Summary'!$H$35,$A327)</f>
        <v>#NAME?</v>
      </c>
      <c r="K327" s="330" t="e">
        <f ca="1">_xll.RiskData('Risk Summary'!$K$35,$A327)</f>
        <v>#NAME?</v>
      </c>
      <c r="L327" s="330" t="e">
        <f ca="1">_xll.RiskData('Risk Summary'!$N$35,$A327)</f>
        <v>#NAME?</v>
      </c>
      <c r="N327" s="330" t="e">
        <f ca="1">_xll.RiskData('Risk Summary'!$H$36,$A327)</f>
        <v>#NAME?</v>
      </c>
      <c r="O327" s="330" t="e">
        <f ca="1">_xll.RiskData('Risk Summary'!$K$36,$A327)</f>
        <v>#NAME?</v>
      </c>
      <c r="P327" s="330" t="e">
        <f ca="1">_xll.RiskData('Risk Summary'!$N$36,$A327)</f>
        <v>#NAME?</v>
      </c>
      <c r="R327" s="330" t="e">
        <f ca="1">_xll.RiskData('TS CF'!$H$24,$A327)-F327</f>
        <v>#NAME?</v>
      </c>
      <c r="S327" s="330" t="e">
        <f ca="1">_xll.RiskData('TS CF'!$K$24,$A327)-G327</f>
        <v>#NAME?</v>
      </c>
      <c r="T327" s="330" t="e">
        <f ca="1">_xll.RiskData('TS CF'!$N$24,$A327)-H327</f>
        <v>#NAME?</v>
      </c>
      <c r="V327" s="327" t="e">
        <f t="shared" ca="1" si="12"/>
        <v>#NAME?</v>
      </c>
      <c r="W327" s="327" t="e">
        <f t="shared" ca="1" si="13"/>
        <v>#NAME?</v>
      </c>
      <c r="X327" s="327" t="e">
        <f t="shared" ca="1" si="14"/>
        <v>#NAME?</v>
      </c>
    </row>
    <row r="328" spans="1:24">
      <c r="A328" s="2">
        <v>321</v>
      </c>
      <c r="B328" s="617">
        <v>-160478</v>
      </c>
      <c r="C328" s="617">
        <v>-103593</v>
      </c>
      <c r="D328" s="617">
        <v>-114388</v>
      </c>
      <c r="F328" s="330" t="e">
        <f ca="1">_xll.RiskData('Risk Summary'!$H$32,$A328)</f>
        <v>#NAME?</v>
      </c>
      <c r="G328" s="330" t="e">
        <f ca="1">_xll.RiskData('Risk Summary'!$K$32,$A328)</f>
        <v>#NAME?</v>
      </c>
      <c r="H328" s="330" t="e">
        <f ca="1">_xll.RiskData('Risk Summary'!$N$32,$A328)</f>
        <v>#NAME?</v>
      </c>
      <c r="J328" s="330" t="e">
        <f ca="1">_xll.RiskData('Risk Summary'!$H$35,$A328)</f>
        <v>#NAME?</v>
      </c>
      <c r="K328" s="330" t="e">
        <f ca="1">_xll.RiskData('Risk Summary'!$K$35,$A328)</f>
        <v>#NAME?</v>
      </c>
      <c r="L328" s="330" t="e">
        <f ca="1">_xll.RiskData('Risk Summary'!$N$35,$A328)</f>
        <v>#NAME?</v>
      </c>
      <c r="N328" s="330" t="e">
        <f ca="1">_xll.RiskData('Risk Summary'!$H$36,$A328)</f>
        <v>#NAME?</v>
      </c>
      <c r="O328" s="330" t="e">
        <f ca="1">_xll.RiskData('Risk Summary'!$K$36,$A328)</f>
        <v>#NAME?</v>
      </c>
      <c r="P328" s="330" t="e">
        <f ca="1">_xll.RiskData('Risk Summary'!$N$36,$A328)</f>
        <v>#NAME?</v>
      </c>
      <c r="R328" s="330" t="e">
        <f ca="1">_xll.RiskData('TS CF'!$H$24,$A328)-F328</f>
        <v>#NAME?</v>
      </c>
      <c r="S328" s="330" t="e">
        <f ca="1">_xll.RiskData('TS CF'!$K$24,$A328)-G328</f>
        <v>#NAME?</v>
      </c>
      <c r="T328" s="330" t="e">
        <f ca="1">_xll.RiskData('TS CF'!$N$24,$A328)-H328</f>
        <v>#NAME?</v>
      </c>
      <c r="V328" s="327" t="e">
        <f t="shared" ca="1" si="12"/>
        <v>#NAME?</v>
      </c>
      <c r="W328" s="327" t="e">
        <f t="shared" ca="1" si="13"/>
        <v>#NAME?</v>
      </c>
      <c r="X328" s="327" t="e">
        <f t="shared" ca="1" si="14"/>
        <v>#NAME?</v>
      </c>
    </row>
    <row r="329" spans="1:24">
      <c r="A329" s="2">
        <v>322</v>
      </c>
      <c r="B329" s="617">
        <v>-160478</v>
      </c>
      <c r="C329" s="617">
        <v>-103593</v>
      </c>
      <c r="D329" s="617">
        <v>-114388</v>
      </c>
      <c r="F329" s="330" t="e">
        <f ca="1">_xll.RiskData('Risk Summary'!$H$32,$A329)</f>
        <v>#NAME?</v>
      </c>
      <c r="G329" s="330" t="e">
        <f ca="1">_xll.RiskData('Risk Summary'!$K$32,$A329)</f>
        <v>#NAME?</v>
      </c>
      <c r="H329" s="330" t="e">
        <f ca="1">_xll.RiskData('Risk Summary'!$N$32,$A329)</f>
        <v>#NAME?</v>
      </c>
      <c r="J329" s="330" t="e">
        <f ca="1">_xll.RiskData('Risk Summary'!$H$35,$A329)</f>
        <v>#NAME?</v>
      </c>
      <c r="K329" s="330" t="e">
        <f ca="1">_xll.RiskData('Risk Summary'!$K$35,$A329)</f>
        <v>#NAME?</v>
      </c>
      <c r="L329" s="330" t="e">
        <f ca="1">_xll.RiskData('Risk Summary'!$N$35,$A329)</f>
        <v>#NAME?</v>
      </c>
      <c r="N329" s="330" t="e">
        <f ca="1">_xll.RiskData('Risk Summary'!$H$36,$A329)</f>
        <v>#NAME?</v>
      </c>
      <c r="O329" s="330" t="e">
        <f ca="1">_xll.RiskData('Risk Summary'!$K$36,$A329)</f>
        <v>#NAME?</v>
      </c>
      <c r="P329" s="330" t="e">
        <f ca="1">_xll.RiskData('Risk Summary'!$N$36,$A329)</f>
        <v>#NAME?</v>
      </c>
      <c r="R329" s="330" t="e">
        <f ca="1">_xll.RiskData('TS CF'!$H$24,$A329)-F329</f>
        <v>#NAME?</v>
      </c>
      <c r="S329" s="330" t="e">
        <f ca="1">_xll.RiskData('TS CF'!$K$24,$A329)-G329</f>
        <v>#NAME?</v>
      </c>
      <c r="T329" s="330" t="e">
        <f ca="1">_xll.RiskData('TS CF'!$N$24,$A329)-H329</f>
        <v>#NAME?</v>
      </c>
      <c r="V329" s="327" t="e">
        <f t="shared" ca="1" si="12"/>
        <v>#NAME?</v>
      </c>
      <c r="W329" s="327" t="e">
        <f t="shared" ca="1" si="13"/>
        <v>#NAME?</v>
      </c>
      <c r="X329" s="327" t="e">
        <f t="shared" ca="1" si="14"/>
        <v>#NAME?</v>
      </c>
    </row>
    <row r="330" spans="1:24">
      <c r="A330" s="2">
        <v>323</v>
      </c>
      <c r="B330" s="617">
        <v>-160478</v>
      </c>
      <c r="C330" s="617">
        <v>-103593</v>
      </c>
      <c r="D330" s="617">
        <v>-114388</v>
      </c>
      <c r="F330" s="330" t="e">
        <f ca="1">_xll.RiskData('Risk Summary'!$H$32,$A330)</f>
        <v>#NAME?</v>
      </c>
      <c r="G330" s="330" t="e">
        <f ca="1">_xll.RiskData('Risk Summary'!$K$32,$A330)</f>
        <v>#NAME?</v>
      </c>
      <c r="H330" s="330" t="e">
        <f ca="1">_xll.RiskData('Risk Summary'!$N$32,$A330)</f>
        <v>#NAME?</v>
      </c>
      <c r="J330" s="330" t="e">
        <f ca="1">_xll.RiskData('Risk Summary'!$H$35,$A330)</f>
        <v>#NAME?</v>
      </c>
      <c r="K330" s="330" t="e">
        <f ca="1">_xll.RiskData('Risk Summary'!$K$35,$A330)</f>
        <v>#NAME?</v>
      </c>
      <c r="L330" s="330" t="e">
        <f ca="1">_xll.RiskData('Risk Summary'!$N$35,$A330)</f>
        <v>#NAME?</v>
      </c>
      <c r="N330" s="330" t="e">
        <f ca="1">_xll.RiskData('Risk Summary'!$H$36,$A330)</f>
        <v>#NAME?</v>
      </c>
      <c r="O330" s="330" t="e">
        <f ca="1">_xll.RiskData('Risk Summary'!$K$36,$A330)</f>
        <v>#NAME?</v>
      </c>
      <c r="P330" s="330" t="e">
        <f ca="1">_xll.RiskData('Risk Summary'!$N$36,$A330)</f>
        <v>#NAME?</v>
      </c>
      <c r="R330" s="330" t="e">
        <f ca="1">_xll.RiskData('TS CF'!$H$24,$A330)-F330</f>
        <v>#NAME?</v>
      </c>
      <c r="S330" s="330" t="e">
        <f ca="1">_xll.RiskData('TS CF'!$K$24,$A330)-G330</f>
        <v>#NAME?</v>
      </c>
      <c r="T330" s="330" t="e">
        <f ca="1">_xll.RiskData('TS CF'!$N$24,$A330)-H330</f>
        <v>#NAME?</v>
      </c>
      <c r="V330" s="327" t="e">
        <f t="shared" ref="V330:V393" ca="1" si="15">V329</f>
        <v>#NAME?</v>
      </c>
      <c r="W330" s="327" t="e">
        <f t="shared" ref="W330:W393" ca="1" si="16">W329</f>
        <v>#NAME?</v>
      </c>
      <c r="X330" s="327" t="e">
        <f t="shared" ref="X330:X393" ca="1" si="17">X329</f>
        <v>#NAME?</v>
      </c>
    </row>
    <row r="331" spans="1:24">
      <c r="A331" s="2">
        <v>324</v>
      </c>
      <c r="B331" s="617">
        <v>-160478</v>
      </c>
      <c r="C331" s="617">
        <v>-103593</v>
      </c>
      <c r="D331" s="617">
        <v>-114388</v>
      </c>
      <c r="F331" s="330" t="e">
        <f ca="1">_xll.RiskData('Risk Summary'!$H$32,$A331)</f>
        <v>#NAME?</v>
      </c>
      <c r="G331" s="330" t="e">
        <f ca="1">_xll.RiskData('Risk Summary'!$K$32,$A331)</f>
        <v>#NAME?</v>
      </c>
      <c r="H331" s="330" t="e">
        <f ca="1">_xll.RiskData('Risk Summary'!$N$32,$A331)</f>
        <v>#NAME?</v>
      </c>
      <c r="J331" s="330" t="e">
        <f ca="1">_xll.RiskData('Risk Summary'!$H$35,$A331)</f>
        <v>#NAME?</v>
      </c>
      <c r="K331" s="330" t="e">
        <f ca="1">_xll.RiskData('Risk Summary'!$K$35,$A331)</f>
        <v>#NAME?</v>
      </c>
      <c r="L331" s="330" t="e">
        <f ca="1">_xll.RiskData('Risk Summary'!$N$35,$A331)</f>
        <v>#NAME?</v>
      </c>
      <c r="N331" s="330" t="e">
        <f ca="1">_xll.RiskData('Risk Summary'!$H$36,$A331)</f>
        <v>#NAME?</v>
      </c>
      <c r="O331" s="330" t="e">
        <f ca="1">_xll.RiskData('Risk Summary'!$K$36,$A331)</f>
        <v>#NAME?</v>
      </c>
      <c r="P331" s="330" t="e">
        <f ca="1">_xll.RiskData('Risk Summary'!$N$36,$A331)</f>
        <v>#NAME?</v>
      </c>
      <c r="R331" s="330" t="e">
        <f ca="1">_xll.RiskData('TS CF'!$H$24,$A331)-F331</f>
        <v>#NAME?</v>
      </c>
      <c r="S331" s="330" t="e">
        <f ca="1">_xll.RiskData('TS CF'!$K$24,$A331)-G331</f>
        <v>#NAME?</v>
      </c>
      <c r="T331" s="330" t="e">
        <f ca="1">_xll.RiskData('TS CF'!$N$24,$A331)-H331</f>
        <v>#NAME?</v>
      </c>
      <c r="V331" s="327" t="e">
        <f t="shared" ca="1" si="15"/>
        <v>#NAME?</v>
      </c>
      <c r="W331" s="327" t="e">
        <f t="shared" ca="1" si="16"/>
        <v>#NAME?</v>
      </c>
      <c r="X331" s="327" t="e">
        <f t="shared" ca="1" si="17"/>
        <v>#NAME?</v>
      </c>
    </row>
    <row r="332" spans="1:24">
      <c r="A332" s="2">
        <v>325</v>
      </c>
      <c r="B332" s="617">
        <v>-160478</v>
      </c>
      <c r="C332" s="617">
        <v>-103593</v>
      </c>
      <c r="D332" s="617">
        <v>-114388</v>
      </c>
      <c r="F332" s="330" t="e">
        <f ca="1">_xll.RiskData('Risk Summary'!$H$32,$A332)</f>
        <v>#NAME?</v>
      </c>
      <c r="G332" s="330" t="e">
        <f ca="1">_xll.RiskData('Risk Summary'!$K$32,$A332)</f>
        <v>#NAME?</v>
      </c>
      <c r="H332" s="330" t="e">
        <f ca="1">_xll.RiskData('Risk Summary'!$N$32,$A332)</f>
        <v>#NAME?</v>
      </c>
      <c r="J332" s="330" t="e">
        <f ca="1">_xll.RiskData('Risk Summary'!$H$35,$A332)</f>
        <v>#NAME?</v>
      </c>
      <c r="K332" s="330" t="e">
        <f ca="1">_xll.RiskData('Risk Summary'!$K$35,$A332)</f>
        <v>#NAME?</v>
      </c>
      <c r="L332" s="330" t="e">
        <f ca="1">_xll.RiskData('Risk Summary'!$N$35,$A332)</f>
        <v>#NAME?</v>
      </c>
      <c r="N332" s="330" t="e">
        <f ca="1">_xll.RiskData('Risk Summary'!$H$36,$A332)</f>
        <v>#NAME?</v>
      </c>
      <c r="O332" s="330" t="e">
        <f ca="1">_xll.RiskData('Risk Summary'!$K$36,$A332)</f>
        <v>#NAME?</v>
      </c>
      <c r="P332" s="330" t="e">
        <f ca="1">_xll.RiskData('Risk Summary'!$N$36,$A332)</f>
        <v>#NAME?</v>
      </c>
      <c r="R332" s="330" t="e">
        <f ca="1">_xll.RiskData('TS CF'!$H$24,$A332)-F332</f>
        <v>#NAME?</v>
      </c>
      <c r="S332" s="330" t="e">
        <f ca="1">_xll.RiskData('TS CF'!$K$24,$A332)-G332</f>
        <v>#NAME?</v>
      </c>
      <c r="T332" s="330" t="e">
        <f ca="1">_xll.RiskData('TS CF'!$N$24,$A332)-H332</f>
        <v>#NAME?</v>
      </c>
      <c r="V332" s="327" t="e">
        <f t="shared" ca="1" si="15"/>
        <v>#NAME?</v>
      </c>
      <c r="W332" s="327" t="e">
        <f t="shared" ca="1" si="16"/>
        <v>#NAME?</v>
      </c>
      <c r="X332" s="327" t="e">
        <f t="shared" ca="1" si="17"/>
        <v>#NAME?</v>
      </c>
    </row>
    <row r="333" spans="1:24">
      <c r="A333" s="2">
        <v>326</v>
      </c>
      <c r="B333" s="617">
        <v>-160478</v>
      </c>
      <c r="C333" s="617">
        <v>-103593</v>
      </c>
      <c r="D333" s="617">
        <v>-114388</v>
      </c>
      <c r="F333" s="330" t="e">
        <f ca="1">_xll.RiskData('Risk Summary'!$H$32,$A333)</f>
        <v>#NAME?</v>
      </c>
      <c r="G333" s="330" t="e">
        <f ca="1">_xll.RiskData('Risk Summary'!$K$32,$A333)</f>
        <v>#NAME?</v>
      </c>
      <c r="H333" s="330" t="e">
        <f ca="1">_xll.RiskData('Risk Summary'!$N$32,$A333)</f>
        <v>#NAME?</v>
      </c>
      <c r="J333" s="330" t="e">
        <f ca="1">_xll.RiskData('Risk Summary'!$H$35,$A333)</f>
        <v>#NAME?</v>
      </c>
      <c r="K333" s="330" t="e">
        <f ca="1">_xll.RiskData('Risk Summary'!$K$35,$A333)</f>
        <v>#NAME?</v>
      </c>
      <c r="L333" s="330" t="e">
        <f ca="1">_xll.RiskData('Risk Summary'!$N$35,$A333)</f>
        <v>#NAME?</v>
      </c>
      <c r="N333" s="330" t="e">
        <f ca="1">_xll.RiskData('Risk Summary'!$H$36,$A333)</f>
        <v>#NAME?</v>
      </c>
      <c r="O333" s="330" t="e">
        <f ca="1">_xll.RiskData('Risk Summary'!$K$36,$A333)</f>
        <v>#NAME?</v>
      </c>
      <c r="P333" s="330" t="e">
        <f ca="1">_xll.RiskData('Risk Summary'!$N$36,$A333)</f>
        <v>#NAME?</v>
      </c>
      <c r="R333" s="330" t="e">
        <f ca="1">_xll.RiskData('TS CF'!$H$24,$A333)-F333</f>
        <v>#NAME?</v>
      </c>
      <c r="S333" s="330" t="e">
        <f ca="1">_xll.RiskData('TS CF'!$K$24,$A333)-G333</f>
        <v>#NAME?</v>
      </c>
      <c r="T333" s="330" t="e">
        <f ca="1">_xll.RiskData('TS CF'!$N$24,$A333)-H333</f>
        <v>#NAME?</v>
      </c>
      <c r="V333" s="327" t="e">
        <f t="shared" ca="1" si="15"/>
        <v>#NAME?</v>
      </c>
      <c r="W333" s="327" t="e">
        <f t="shared" ca="1" si="16"/>
        <v>#NAME?</v>
      </c>
      <c r="X333" s="327" t="e">
        <f t="shared" ca="1" si="17"/>
        <v>#NAME?</v>
      </c>
    </row>
    <row r="334" spans="1:24">
      <c r="A334" s="2">
        <v>327</v>
      </c>
      <c r="B334" s="617">
        <v>-160478</v>
      </c>
      <c r="C334" s="617">
        <v>-103593</v>
      </c>
      <c r="D334" s="617">
        <v>-114388</v>
      </c>
      <c r="F334" s="330" t="e">
        <f ca="1">_xll.RiskData('Risk Summary'!$H$32,$A334)</f>
        <v>#NAME?</v>
      </c>
      <c r="G334" s="330" t="e">
        <f ca="1">_xll.RiskData('Risk Summary'!$K$32,$A334)</f>
        <v>#NAME?</v>
      </c>
      <c r="H334" s="330" t="e">
        <f ca="1">_xll.RiskData('Risk Summary'!$N$32,$A334)</f>
        <v>#NAME?</v>
      </c>
      <c r="J334" s="330" t="e">
        <f ca="1">_xll.RiskData('Risk Summary'!$H$35,$A334)</f>
        <v>#NAME?</v>
      </c>
      <c r="K334" s="330" t="e">
        <f ca="1">_xll.RiskData('Risk Summary'!$K$35,$A334)</f>
        <v>#NAME?</v>
      </c>
      <c r="L334" s="330" t="e">
        <f ca="1">_xll.RiskData('Risk Summary'!$N$35,$A334)</f>
        <v>#NAME?</v>
      </c>
      <c r="N334" s="330" t="e">
        <f ca="1">_xll.RiskData('Risk Summary'!$H$36,$A334)</f>
        <v>#NAME?</v>
      </c>
      <c r="O334" s="330" t="e">
        <f ca="1">_xll.RiskData('Risk Summary'!$K$36,$A334)</f>
        <v>#NAME?</v>
      </c>
      <c r="P334" s="330" t="e">
        <f ca="1">_xll.RiskData('Risk Summary'!$N$36,$A334)</f>
        <v>#NAME?</v>
      </c>
      <c r="R334" s="330" t="e">
        <f ca="1">_xll.RiskData('TS CF'!$H$24,$A334)-F334</f>
        <v>#NAME?</v>
      </c>
      <c r="S334" s="330" t="e">
        <f ca="1">_xll.RiskData('TS CF'!$K$24,$A334)-G334</f>
        <v>#NAME?</v>
      </c>
      <c r="T334" s="330" t="e">
        <f ca="1">_xll.RiskData('TS CF'!$N$24,$A334)-H334</f>
        <v>#NAME?</v>
      </c>
      <c r="V334" s="327" t="e">
        <f t="shared" ca="1" si="15"/>
        <v>#NAME?</v>
      </c>
      <c r="W334" s="327" t="e">
        <f t="shared" ca="1" si="16"/>
        <v>#NAME?</v>
      </c>
      <c r="X334" s="327" t="e">
        <f t="shared" ca="1" si="17"/>
        <v>#NAME?</v>
      </c>
    </row>
    <row r="335" spans="1:24">
      <c r="A335" s="2">
        <v>328</v>
      </c>
      <c r="B335" s="617">
        <v>-160478</v>
      </c>
      <c r="C335" s="617">
        <v>-103593</v>
      </c>
      <c r="D335" s="617">
        <v>-114388</v>
      </c>
      <c r="F335" s="330" t="e">
        <f ca="1">_xll.RiskData('Risk Summary'!$H$32,$A335)</f>
        <v>#NAME?</v>
      </c>
      <c r="G335" s="330" t="e">
        <f ca="1">_xll.RiskData('Risk Summary'!$K$32,$A335)</f>
        <v>#NAME?</v>
      </c>
      <c r="H335" s="330" t="e">
        <f ca="1">_xll.RiskData('Risk Summary'!$N$32,$A335)</f>
        <v>#NAME?</v>
      </c>
      <c r="J335" s="330" t="e">
        <f ca="1">_xll.RiskData('Risk Summary'!$H$35,$A335)</f>
        <v>#NAME?</v>
      </c>
      <c r="K335" s="330" t="e">
        <f ca="1">_xll.RiskData('Risk Summary'!$K$35,$A335)</f>
        <v>#NAME?</v>
      </c>
      <c r="L335" s="330" t="e">
        <f ca="1">_xll.RiskData('Risk Summary'!$N$35,$A335)</f>
        <v>#NAME?</v>
      </c>
      <c r="N335" s="330" t="e">
        <f ca="1">_xll.RiskData('Risk Summary'!$H$36,$A335)</f>
        <v>#NAME?</v>
      </c>
      <c r="O335" s="330" t="e">
        <f ca="1">_xll.RiskData('Risk Summary'!$K$36,$A335)</f>
        <v>#NAME?</v>
      </c>
      <c r="P335" s="330" t="e">
        <f ca="1">_xll.RiskData('Risk Summary'!$N$36,$A335)</f>
        <v>#NAME?</v>
      </c>
      <c r="R335" s="330" t="e">
        <f ca="1">_xll.RiskData('TS CF'!$H$24,$A335)-F335</f>
        <v>#NAME?</v>
      </c>
      <c r="S335" s="330" t="e">
        <f ca="1">_xll.RiskData('TS CF'!$K$24,$A335)-G335</f>
        <v>#NAME?</v>
      </c>
      <c r="T335" s="330" t="e">
        <f ca="1">_xll.RiskData('TS CF'!$N$24,$A335)-H335</f>
        <v>#NAME?</v>
      </c>
      <c r="V335" s="327" t="e">
        <f t="shared" ca="1" si="15"/>
        <v>#NAME?</v>
      </c>
      <c r="W335" s="327" t="e">
        <f t="shared" ca="1" si="16"/>
        <v>#NAME?</v>
      </c>
      <c r="X335" s="327" t="e">
        <f t="shared" ca="1" si="17"/>
        <v>#NAME?</v>
      </c>
    </row>
    <row r="336" spans="1:24">
      <c r="A336" s="2">
        <v>329</v>
      </c>
      <c r="B336" s="617">
        <v>-160478</v>
      </c>
      <c r="C336" s="617">
        <v>-103593</v>
      </c>
      <c r="D336" s="617">
        <v>-114388</v>
      </c>
      <c r="F336" s="330" t="e">
        <f ca="1">_xll.RiskData('Risk Summary'!$H$32,$A336)</f>
        <v>#NAME?</v>
      </c>
      <c r="G336" s="330" t="e">
        <f ca="1">_xll.RiskData('Risk Summary'!$K$32,$A336)</f>
        <v>#NAME?</v>
      </c>
      <c r="H336" s="330" t="e">
        <f ca="1">_xll.RiskData('Risk Summary'!$N$32,$A336)</f>
        <v>#NAME?</v>
      </c>
      <c r="J336" s="330" t="e">
        <f ca="1">_xll.RiskData('Risk Summary'!$H$35,$A336)</f>
        <v>#NAME?</v>
      </c>
      <c r="K336" s="330" t="e">
        <f ca="1">_xll.RiskData('Risk Summary'!$K$35,$A336)</f>
        <v>#NAME?</v>
      </c>
      <c r="L336" s="330" t="e">
        <f ca="1">_xll.RiskData('Risk Summary'!$N$35,$A336)</f>
        <v>#NAME?</v>
      </c>
      <c r="N336" s="330" t="e">
        <f ca="1">_xll.RiskData('Risk Summary'!$H$36,$A336)</f>
        <v>#NAME?</v>
      </c>
      <c r="O336" s="330" t="e">
        <f ca="1">_xll.RiskData('Risk Summary'!$K$36,$A336)</f>
        <v>#NAME?</v>
      </c>
      <c r="P336" s="330" t="e">
        <f ca="1">_xll.RiskData('Risk Summary'!$N$36,$A336)</f>
        <v>#NAME?</v>
      </c>
      <c r="R336" s="330" t="e">
        <f ca="1">_xll.RiskData('TS CF'!$H$24,$A336)-F336</f>
        <v>#NAME?</v>
      </c>
      <c r="S336" s="330" t="e">
        <f ca="1">_xll.RiskData('TS CF'!$K$24,$A336)-G336</f>
        <v>#NAME?</v>
      </c>
      <c r="T336" s="330" t="e">
        <f ca="1">_xll.RiskData('TS CF'!$N$24,$A336)-H336</f>
        <v>#NAME?</v>
      </c>
      <c r="V336" s="327" t="e">
        <f t="shared" ca="1" si="15"/>
        <v>#NAME?</v>
      </c>
      <c r="W336" s="327" t="e">
        <f t="shared" ca="1" si="16"/>
        <v>#NAME?</v>
      </c>
      <c r="X336" s="327" t="e">
        <f t="shared" ca="1" si="17"/>
        <v>#NAME?</v>
      </c>
    </row>
    <row r="337" spans="1:24">
      <c r="A337" s="2">
        <v>330</v>
      </c>
      <c r="B337" s="617">
        <v>-160478</v>
      </c>
      <c r="C337" s="617">
        <v>-103593</v>
      </c>
      <c r="D337" s="617">
        <v>-114388</v>
      </c>
      <c r="F337" s="330" t="e">
        <f ca="1">_xll.RiskData('Risk Summary'!$H$32,$A337)</f>
        <v>#NAME?</v>
      </c>
      <c r="G337" s="330" t="e">
        <f ca="1">_xll.RiskData('Risk Summary'!$K$32,$A337)</f>
        <v>#NAME?</v>
      </c>
      <c r="H337" s="330" t="e">
        <f ca="1">_xll.RiskData('Risk Summary'!$N$32,$A337)</f>
        <v>#NAME?</v>
      </c>
      <c r="J337" s="330" t="e">
        <f ca="1">_xll.RiskData('Risk Summary'!$H$35,$A337)</f>
        <v>#NAME?</v>
      </c>
      <c r="K337" s="330" t="e">
        <f ca="1">_xll.RiskData('Risk Summary'!$K$35,$A337)</f>
        <v>#NAME?</v>
      </c>
      <c r="L337" s="330" t="e">
        <f ca="1">_xll.RiskData('Risk Summary'!$N$35,$A337)</f>
        <v>#NAME?</v>
      </c>
      <c r="N337" s="330" t="e">
        <f ca="1">_xll.RiskData('Risk Summary'!$H$36,$A337)</f>
        <v>#NAME?</v>
      </c>
      <c r="O337" s="330" t="e">
        <f ca="1">_xll.RiskData('Risk Summary'!$K$36,$A337)</f>
        <v>#NAME?</v>
      </c>
      <c r="P337" s="330" t="e">
        <f ca="1">_xll.RiskData('Risk Summary'!$N$36,$A337)</f>
        <v>#NAME?</v>
      </c>
      <c r="R337" s="330" t="e">
        <f ca="1">_xll.RiskData('TS CF'!$H$24,$A337)-F337</f>
        <v>#NAME?</v>
      </c>
      <c r="S337" s="330" t="e">
        <f ca="1">_xll.RiskData('TS CF'!$K$24,$A337)-G337</f>
        <v>#NAME?</v>
      </c>
      <c r="T337" s="330" t="e">
        <f ca="1">_xll.RiskData('TS CF'!$N$24,$A337)-H337</f>
        <v>#NAME?</v>
      </c>
      <c r="V337" s="327" t="e">
        <f t="shared" ca="1" si="15"/>
        <v>#NAME?</v>
      </c>
      <c r="W337" s="327" t="e">
        <f t="shared" ca="1" si="16"/>
        <v>#NAME?</v>
      </c>
      <c r="X337" s="327" t="e">
        <f t="shared" ca="1" si="17"/>
        <v>#NAME?</v>
      </c>
    </row>
    <row r="338" spans="1:24">
      <c r="A338" s="2">
        <v>331</v>
      </c>
      <c r="B338" s="617">
        <v>-160478</v>
      </c>
      <c r="C338" s="617">
        <v>-103593</v>
      </c>
      <c r="D338" s="617">
        <v>-114388</v>
      </c>
      <c r="F338" s="330" t="e">
        <f ca="1">_xll.RiskData('Risk Summary'!$H$32,$A338)</f>
        <v>#NAME?</v>
      </c>
      <c r="G338" s="330" t="e">
        <f ca="1">_xll.RiskData('Risk Summary'!$K$32,$A338)</f>
        <v>#NAME?</v>
      </c>
      <c r="H338" s="330" t="e">
        <f ca="1">_xll.RiskData('Risk Summary'!$N$32,$A338)</f>
        <v>#NAME?</v>
      </c>
      <c r="J338" s="330" t="e">
        <f ca="1">_xll.RiskData('Risk Summary'!$H$35,$A338)</f>
        <v>#NAME?</v>
      </c>
      <c r="K338" s="330" t="e">
        <f ca="1">_xll.RiskData('Risk Summary'!$K$35,$A338)</f>
        <v>#NAME?</v>
      </c>
      <c r="L338" s="330" t="e">
        <f ca="1">_xll.RiskData('Risk Summary'!$N$35,$A338)</f>
        <v>#NAME?</v>
      </c>
      <c r="N338" s="330" t="e">
        <f ca="1">_xll.RiskData('Risk Summary'!$H$36,$A338)</f>
        <v>#NAME?</v>
      </c>
      <c r="O338" s="330" t="e">
        <f ca="1">_xll.RiskData('Risk Summary'!$K$36,$A338)</f>
        <v>#NAME?</v>
      </c>
      <c r="P338" s="330" t="e">
        <f ca="1">_xll.RiskData('Risk Summary'!$N$36,$A338)</f>
        <v>#NAME?</v>
      </c>
      <c r="R338" s="330" t="e">
        <f ca="1">_xll.RiskData('TS CF'!$H$24,$A338)-F338</f>
        <v>#NAME?</v>
      </c>
      <c r="S338" s="330" t="e">
        <f ca="1">_xll.RiskData('TS CF'!$K$24,$A338)-G338</f>
        <v>#NAME?</v>
      </c>
      <c r="T338" s="330" t="e">
        <f ca="1">_xll.RiskData('TS CF'!$N$24,$A338)-H338</f>
        <v>#NAME?</v>
      </c>
      <c r="V338" s="327" t="e">
        <f t="shared" ca="1" si="15"/>
        <v>#NAME?</v>
      </c>
      <c r="W338" s="327" t="e">
        <f t="shared" ca="1" si="16"/>
        <v>#NAME?</v>
      </c>
      <c r="X338" s="327" t="e">
        <f t="shared" ca="1" si="17"/>
        <v>#NAME?</v>
      </c>
    </row>
    <row r="339" spans="1:24">
      <c r="A339" s="2">
        <v>332</v>
      </c>
      <c r="B339" s="617">
        <v>-160478</v>
      </c>
      <c r="C339" s="617">
        <v>-103593</v>
      </c>
      <c r="D339" s="617">
        <v>-114388</v>
      </c>
      <c r="F339" s="330" t="e">
        <f ca="1">_xll.RiskData('Risk Summary'!$H$32,$A339)</f>
        <v>#NAME?</v>
      </c>
      <c r="G339" s="330" t="e">
        <f ca="1">_xll.RiskData('Risk Summary'!$K$32,$A339)</f>
        <v>#NAME?</v>
      </c>
      <c r="H339" s="330" t="e">
        <f ca="1">_xll.RiskData('Risk Summary'!$N$32,$A339)</f>
        <v>#NAME?</v>
      </c>
      <c r="J339" s="330" t="e">
        <f ca="1">_xll.RiskData('Risk Summary'!$H$35,$A339)</f>
        <v>#NAME?</v>
      </c>
      <c r="K339" s="330" t="e">
        <f ca="1">_xll.RiskData('Risk Summary'!$K$35,$A339)</f>
        <v>#NAME?</v>
      </c>
      <c r="L339" s="330" t="e">
        <f ca="1">_xll.RiskData('Risk Summary'!$N$35,$A339)</f>
        <v>#NAME?</v>
      </c>
      <c r="N339" s="330" t="e">
        <f ca="1">_xll.RiskData('Risk Summary'!$H$36,$A339)</f>
        <v>#NAME?</v>
      </c>
      <c r="O339" s="330" t="e">
        <f ca="1">_xll.RiskData('Risk Summary'!$K$36,$A339)</f>
        <v>#NAME?</v>
      </c>
      <c r="P339" s="330" t="e">
        <f ca="1">_xll.RiskData('Risk Summary'!$N$36,$A339)</f>
        <v>#NAME?</v>
      </c>
      <c r="R339" s="330" t="e">
        <f ca="1">_xll.RiskData('TS CF'!$H$24,$A339)-F339</f>
        <v>#NAME?</v>
      </c>
      <c r="S339" s="330" t="e">
        <f ca="1">_xll.RiskData('TS CF'!$K$24,$A339)-G339</f>
        <v>#NAME?</v>
      </c>
      <c r="T339" s="330" t="e">
        <f ca="1">_xll.RiskData('TS CF'!$N$24,$A339)-H339</f>
        <v>#NAME?</v>
      </c>
      <c r="V339" s="327" t="e">
        <f t="shared" ca="1" si="15"/>
        <v>#NAME?</v>
      </c>
      <c r="W339" s="327" t="e">
        <f t="shared" ca="1" si="16"/>
        <v>#NAME?</v>
      </c>
      <c r="X339" s="327" t="e">
        <f t="shared" ca="1" si="17"/>
        <v>#NAME?</v>
      </c>
    </row>
    <row r="340" spans="1:24">
      <c r="A340" s="2">
        <v>333</v>
      </c>
      <c r="B340" s="617">
        <v>-160478</v>
      </c>
      <c r="C340" s="617">
        <v>-103593</v>
      </c>
      <c r="D340" s="617">
        <v>-114388</v>
      </c>
      <c r="F340" s="330" t="e">
        <f ca="1">_xll.RiskData('Risk Summary'!$H$32,$A340)</f>
        <v>#NAME?</v>
      </c>
      <c r="G340" s="330" t="e">
        <f ca="1">_xll.RiskData('Risk Summary'!$K$32,$A340)</f>
        <v>#NAME?</v>
      </c>
      <c r="H340" s="330" t="e">
        <f ca="1">_xll.RiskData('Risk Summary'!$N$32,$A340)</f>
        <v>#NAME?</v>
      </c>
      <c r="J340" s="330" t="e">
        <f ca="1">_xll.RiskData('Risk Summary'!$H$35,$A340)</f>
        <v>#NAME?</v>
      </c>
      <c r="K340" s="330" t="e">
        <f ca="1">_xll.RiskData('Risk Summary'!$K$35,$A340)</f>
        <v>#NAME?</v>
      </c>
      <c r="L340" s="330" t="e">
        <f ca="1">_xll.RiskData('Risk Summary'!$N$35,$A340)</f>
        <v>#NAME?</v>
      </c>
      <c r="N340" s="330" t="e">
        <f ca="1">_xll.RiskData('Risk Summary'!$H$36,$A340)</f>
        <v>#NAME?</v>
      </c>
      <c r="O340" s="330" t="e">
        <f ca="1">_xll.RiskData('Risk Summary'!$K$36,$A340)</f>
        <v>#NAME?</v>
      </c>
      <c r="P340" s="330" t="e">
        <f ca="1">_xll.RiskData('Risk Summary'!$N$36,$A340)</f>
        <v>#NAME?</v>
      </c>
      <c r="R340" s="330" t="e">
        <f ca="1">_xll.RiskData('TS CF'!$H$24,$A340)-F340</f>
        <v>#NAME?</v>
      </c>
      <c r="S340" s="330" t="e">
        <f ca="1">_xll.RiskData('TS CF'!$K$24,$A340)-G340</f>
        <v>#NAME?</v>
      </c>
      <c r="T340" s="330" t="e">
        <f ca="1">_xll.RiskData('TS CF'!$N$24,$A340)-H340</f>
        <v>#NAME?</v>
      </c>
      <c r="V340" s="327" t="e">
        <f t="shared" ca="1" si="15"/>
        <v>#NAME?</v>
      </c>
      <c r="W340" s="327" t="e">
        <f t="shared" ca="1" si="16"/>
        <v>#NAME?</v>
      </c>
      <c r="X340" s="327" t="e">
        <f t="shared" ca="1" si="17"/>
        <v>#NAME?</v>
      </c>
    </row>
    <row r="341" spans="1:24">
      <c r="A341" s="2">
        <v>334</v>
      </c>
      <c r="B341" s="617">
        <v>-160478</v>
      </c>
      <c r="C341" s="617">
        <v>-103593</v>
      </c>
      <c r="D341" s="617">
        <v>-114388</v>
      </c>
      <c r="F341" s="330" t="e">
        <f ca="1">_xll.RiskData('Risk Summary'!$H$32,$A341)</f>
        <v>#NAME?</v>
      </c>
      <c r="G341" s="330" t="e">
        <f ca="1">_xll.RiskData('Risk Summary'!$K$32,$A341)</f>
        <v>#NAME?</v>
      </c>
      <c r="H341" s="330" t="e">
        <f ca="1">_xll.RiskData('Risk Summary'!$N$32,$A341)</f>
        <v>#NAME?</v>
      </c>
      <c r="J341" s="330" t="e">
        <f ca="1">_xll.RiskData('Risk Summary'!$H$35,$A341)</f>
        <v>#NAME?</v>
      </c>
      <c r="K341" s="330" t="e">
        <f ca="1">_xll.RiskData('Risk Summary'!$K$35,$A341)</f>
        <v>#NAME?</v>
      </c>
      <c r="L341" s="330" t="e">
        <f ca="1">_xll.RiskData('Risk Summary'!$N$35,$A341)</f>
        <v>#NAME?</v>
      </c>
      <c r="N341" s="330" t="e">
        <f ca="1">_xll.RiskData('Risk Summary'!$H$36,$A341)</f>
        <v>#NAME?</v>
      </c>
      <c r="O341" s="330" t="e">
        <f ca="1">_xll.RiskData('Risk Summary'!$K$36,$A341)</f>
        <v>#NAME?</v>
      </c>
      <c r="P341" s="330" t="e">
        <f ca="1">_xll.RiskData('Risk Summary'!$N$36,$A341)</f>
        <v>#NAME?</v>
      </c>
      <c r="R341" s="330" t="e">
        <f ca="1">_xll.RiskData('TS CF'!$H$24,$A341)-F341</f>
        <v>#NAME?</v>
      </c>
      <c r="S341" s="330" t="e">
        <f ca="1">_xll.RiskData('TS CF'!$K$24,$A341)-G341</f>
        <v>#NAME?</v>
      </c>
      <c r="T341" s="330" t="e">
        <f ca="1">_xll.RiskData('TS CF'!$N$24,$A341)-H341</f>
        <v>#NAME?</v>
      </c>
      <c r="V341" s="327" t="e">
        <f t="shared" ca="1" si="15"/>
        <v>#NAME?</v>
      </c>
      <c r="W341" s="327" t="e">
        <f t="shared" ca="1" si="16"/>
        <v>#NAME?</v>
      </c>
      <c r="X341" s="327" t="e">
        <f t="shared" ca="1" si="17"/>
        <v>#NAME?</v>
      </c>
    </row>
    <row r="342" spans="1:24">
      <c r="A342" s="2">
        <v>335</v>
      </c>
      <c r="B342" s="617">
        <v>-160478</v>
      </c>
      <c r="C342" s="617">
        <v>-103593</v>
      </c>
      <c r="D342" s="617">
        <v>-114388</v>
      </c>
      <c r="F342" s="330" t="e">
        <f ca="1">_xll.RiskData('Risk Summary'!$H$32,$A342)</f>
        <v>#NAME?</v>
      </c>
      <c r="G342" s="330" t="e">
        <f ca="1">_xll.RiskData('Risk Summary'!$K$32,$A342)</f>
        <v>#NAME?</v>
      </c>
      <c r="H342" s="330" t="e">
        <f ca="1">_xll.RiskData('Risk Summary'!$N$32,$A342)</f>
        <v>#NAME?</v>
      </c>
      <c r="J342" s="330" t="e">
        <f ca="1">_xll.RiskData('Risk Summary'!$H$35,$A342)</f>
        <v>#NAME?</v>
      </c>
      <c r="K342" s="330" t="e">
        <f ca="1">_xll.RiskData('Risk Summary'!$K$35,$A342)</f>
        <v>#NAME?</v>
      </c>
      <c r="L342" s="330" t="e">
        <f ca="1">_xll.RiskData('Risk Summary'!$N$35,$A342)</f>
        <v>#NAME?</v>
      </c>
      <c r="N342" s="330" t="e">
        <f ca="1">_xll.RiskData('Risk Summary'!$H$36,$A342)</f>
        <v>#NAME?</v>
      </c>
      <c r="O342" s="330" t="e">
        <f ca="1">_xll.RiskData('Risk Summary'!$K$36,$A342)</f>
        <v>#NAME?</v>
      </c>
      <c r="P342" s="330" t="e">
        <f ca="1">_xll.RiskData('Risk Summary'!$N$36,$A342)</f>
        <v>#NAME?</v>
      </c>
      <c r="R342" s="330" t="e">
        <f ca="1">_xll.RiskData('TS CF'!$H$24,$A342)-F342</f>
        <v>#NAME?</v>
      </c>
      <c r="S342" s="330" t="e">
        <f ca="1">_xll.RiskData('TS CF'!$K$24,$A342)-G342</f>
        <v>#NAME?</v>
      </c>
      <c r="T342" s="330" t="e">
        <f ca="1">_xll.RiskData('TS CF'!$N$24,$A342)-H342</f>
        <v>#NAME?</v>
      </c>
      <c r="V342" s="327" t="e">
        <f t="shared" ca="1" si="15"/>
        <v>#NAME?</v>
      </c>
      <c r="W342" s="327" t="e">
        <f t="shared" ca="1" si="16"/>
        <v>#NAME?</v>
      </c>
      <c r="X342" s="327" t="e">
        <f t="shared" ca="1" si="17"/>
        <v>#NAME?</v>
      </c>
    </row>
    <row r="343" spans="1:24">
      <c r="A343" s="2">
        <v>336</v>
      </c>
      <c r="B343" s="617">
        <v>-160478</v>
      </c>
      <c r="C343" s="617">
        <v>-103593</v>
      </c>
      <c r="D343" s="617">
        <v>-114388</v>
      </c>
      <c r="F343" s="330" t="e">
        <f ca="1">_xll.RiskData('Risk Summary'!$H$32,$A343)</f>
        <v>#NAME?</v>
      </c>
      <c r="G343" s="330" t="e">
        <f ca="1">_xll.RiskData('Risk Summary'!$K$32,$A343)</f>
        <v>#NAME?</v>
      </c>
      <c r="H343" s="330" t="e">
        <f ca="1">_xll.RiskData('Risk Summary'!$N$32,$A343)</f>
        <v>#NAME?</v>
      </c>
      <c r="J343" s="330" t="e">
        <f ca="1">_xll.RiskData('Risk Summary'!$H$35,$A343)</f>
        <v>#NAME?</v>
      </c>
      <c r="K343" s="330" t="e">
        <f ca="1">_xll.RiskData('Risk Summary'!$K$35,$A343)</f>
        <v>#NAME?</v>
      </c>
      <c r="L343" s="330" t="e">
        <f ca="1">_xll.RiskData('Risk Summary'!$N$35,$A343)</f>
        <v>#NAME?</v>
      </c>
      <c r="N343" s="330" t="e">
        <f ca="1">_xll.RiskData('Risk Summary'!$H$36,$A343)</f>
        <v>#NAME?</v>
      </c>
      <c r="O343" s="330" t="e">
        <f ca="1">_xll.RiskData('Risk Summary'!$K$36,$A343)</f>
        <v>#NAME?</v>
      </c>
      <c r="P343" s="330" t="e">
        <f ca="1">_xll.RiskData('Risk Summary'!$N$36,$A343)</f>
        <v>#NAME?</v>
      </c>
      <c r="R343" s="330" t="e">
        <f ca="1">_xll.RiskData('TS CF'!$H$24,$A343)-F343</f>
        <v>#NAME?</v>
      </c>
      <c r="S343" s="330" t="e">
        <f ca="1">_xll.RiskData('TS CF'!$K$24,$A343)-G343</f>
        <v>#NAME?</v>
      </c>
      <c r="T343" s="330" t="e">
        <f ca="1">_xll.RiskData('TS CF'!$N$24,$A343)-H343</f>
        <v>#NAME?</v>
      </c>
      <c r="V343" s="327" t="e">
        <f t="shared" ca="1" si="15"/>
        <v>#NAME?</v>
      </c>
      <c r="W343" s="327" t="e">
        <f t="shared" ca="1" si="16"/>
        <v>#NAME?</v>
      </c>
      <c r="X343" s="327" t="e">
        <f t="shared" ca="1" si="17"/>
        <v>#NAME?</v>
      </c>
    </row>
    <row r="344" spans="1:24">
      <c r="A344" s="2">
        <v>337</v>
      </c>
      <c r="B344" s="617">
        <v>-160478</v>
      </c>
      <c r="C344" s="617">
        <v>-103593</v>
      </c>
      <c r="D344" s="617">
        <v>-114388</v>
      </c>
      <c r="F344" s="330" t="e">
        <f ca="1">_xll.RiskData('Risk Summary'!$H$32,$A344)</f>
        <v>#NAME?</v>
      </c>
      <c r="G344" s="330" t="e">
        <f ca="1">_xll.RiskData('Risk Summary'!$K$32,$A344)</f>
        <v>#NAME?</v>
      </c>
      <c r="H344" s="330" t="e">
        <f ca="1">_xll.RiskData('Risk Summary'!$N$32,$A344)</f>
        <v>#NAME?</v>
      </c>
      <c r="J344" s="330" t="e">
        <f ca="1">_xll.RiskData('Risk Summary'!$H$35,$A344)</f>
        <v>#NAME?</v>
      </c>
      <c r="K344" s="330" t="e">
        <f ca="1">_xll.RiskData('Risk Summary'!$K$35,$A344)</f>
        <v>#NAME?</v>
      </c>
      <c r="L344" s="330" t="e">
        <f ca="1">_xll.RiskData('Risk Summary'!$N$35,$A344)</f>
        <v>#NAME?</v>
      </c>
      <c r="N344" s="330" t="e">
        <f ca="1">_xll.RiskData('Risk Summary'!$H$36,$A344)</f>
        <v>#NAME?</v>
      </c>
      <c r="O344" s="330" t="e">
        <f ca="1">_xll.RiskData('Risk Summary'!$K$36,$A344)</f>
        <v>#NAME?</v>
      </c>
      <c r="P344" s="330" t="e">
        <f ca="1">_xll.RiskData('Risk Summary'!$N$36,$A344)</f>
        <v>#NAME?</v>
      </c>
      <c r="R344" s="330" t="e">
        <f ca="1">_xll.RiskData('TS CF'!$H$24,$A344)-F344</f>
        <v>#NAME?</v>
      </c>
      <c r="S344" s="330" t="e">
        <f ca="1">_xll.RiskData('TS CF'!$K$24,$A344)-G344</f>
        <v>#NAME?</v>
      </c>
      <c r="T344" s="330" t="e">
        <f ca="1">_xll.RiskData('TS CF'!$N$24,$A344)-H344</f>
        <v>#NAME?</v>
      </c>
      <c r="V344" s="327" t="e">
        <f t="shared" ca="1" si="15"/>
        <v>#NAME?</v>
      </c>
      <c r="W344" s="327" t="e">
        <f t="shared" ca="1" si="16"/>
        <v>#NAME?</v>
      </c>
      <c r="X344" s="327" t="e">
        <f t="shared" ca="1" si="17"/>
        <v>#NAME?</v>
      </c>
    </row>
    <row r="345" spans="1:24">
      <c r="A345" s="2">
        <v>338</v>
      </c>
      <c r="B345" s="617">
        <v>-160478</v>
      </c>
      <c r="C345" s="617">
        <v>-103593</v>
      </c>
      <c r="D345" s="617">
        <v>-114388</v>
      </c>
      <c r="F345" s="330" t="e">
        <f ca="1">_xll.RiskData('Risk Summary'!$H$32,$A345)</f>
        <v>#NAME?</v>
      </c>
      <c r="G345" s="330" t="e">
        <f ca="1">_xll.RiskData('Risk Summary'!$K$32,$A345)</f>
        <v>#NAME?</v>
      </c>
      <c r="H345" s="330" t="e">
        <f ca="1">_xll.RiskData('Risk Summary'!$N$32,$A345)</f>
        <v>#NAME?</v>
      </c>
      <c r="J345" s="330" t="e">
        <f ca="1">_xll.RiskData('Risk Summary'!$H$35,$A345)</f>
        <v>#NAME?</v>
      </c>
      <c r="K345" s="330" t="e">
        <f ca="1">_xll.RiskData('Risk Summary'!$K$35,$A345)</f>
        <v>#NAME?</v>
      </c>
      <c r="L345" s="330" t="e">
        <f ca="1">_xll.RiskData('Risk Summary'!$N$35,$A345)</f>
        <v>#NAME?</v>
      </c>
      <c r="N345" s="330" t="e">
        <f ca="1">_xll.RiskData('Risk Summary'!$H$36,$A345)</f>
        <v>#NAME?</v>
      </c>
      <c r="O345" s="330" t="e">
        <f ca="1">_xll.RiskData('Risk Summary'!$K$36,$A345)</f>
        <v>#NAME?</v>
      </c>
      <c r="P345" s="330" t="e">
        <f ca="1">_xll.RiskData('Risk Summary'!$N$36,$A345)</f>
        <v>#NAME?</v>
      </c>
      <c r="R345" s="330" t="e">
        <f ca="1">_xll.RiskData('TS CF'!$H$24,$A345)-F345</f>
        <v>#NAME?</v>
      </c>
      <c r="S345" s="330" t="e">
        <f ca="1">_xll.RiskData('TS CF'!$K$24,$A345)-G345</f>
        <v>#NAME?</v>
      </c>
      <c r="T345" s="330" t="e">
        <f ca="1">_xll.RiskData('TS CF'!$N$24,$A345)-H345</f>
        <v>#NAME?</v>
      </c>
      <c r="V345" s="327" t="e">
        <f t="shared" ca="1" si="15"/>
        <v>#NAME?</v>
      </c>
      <c r="W345" s="327" t="e">
        <f t="shared" ca="1" si="16"/>
        <v>#NAME?</v>
      </c>
      <c r="X345" s="327" t="e">
        <f t="shared" ca="1" si="17"/>
        <v>#NAME?</v>
      </c>
    </row>
    <row r="346" spans="1:24">
      <c r="A346" s="2">
        <v>339</v>
      </c>
      <c r="B346" s="617">
        <v>-160478</v>
      </c>
      <c r="C346" s="617">
        <v>-103593</v>
      </c>
      <c r="D346" s="617">
        <v>-114388</v>
      </c>
      <c r="F346" s="330" t="e">
        <f ca="1">_xll.RiskData('Risk Summary'!$H$32,$A346)</f>
        <v>#NAME?</v>
      </c>
      <c r="G346" s="330" t="e">
        <f ca="1">_xll.RiskData('Risk Summary'!$K$32,$A346)</f>
        <v>#NAME?</v>
      </c>
      <c r="H346" s="330" t="e">
        <f ca="1">_xll.RiskData('Risk Summary'!$N$32,$A346)</f>
        <v>#NAME?</v>
      </c>
      <c r="J346" s="330" t="e">
        <f ca="1">_xll.RiskData('Risk Summary'!$H$35,$A346)</f>
        <v>#NAME?</v>
      </c>
      <c r="K346" s="330" t="e">
        <f ca="1">_xll.RiskData('Risk Summary'!$K$35,$A346)</f>
        <v>#NAME?</v>
      </c>
      <c r="L346" s="330" t="e">
        <f ca="1">_xll.RiskData('Risk Summary'!$N$35,$A346)</f>
        <v>#NAME?</v>
      </c>
      <c r="N346" s="330" t="e">
        <f ca="1">_xll.RiskData('Risk Summary'!$H$36,$A346)</f>
        <v>#NAME?</v>
      </c>
      <c r="O346" s="330" t="e">
        <f ca="1">_xll.RiskData('Risk Summary'!$K$36,$A346)</f>
        <v>#NAME?</v>
      </c>
      <c r="P346" s="330" t="e">
        <f ca="1">_xll.RiskData('Risk Summary'!$N$36,$A346)</f>
        <v>#NAME?</v>
      </c>
      <c r="R346" s="330" t="e">
        <f ca="1">_xll.RiskData('TS CF'!$H$24,$A346)-F346</f>
        <v>#NAME?</v>
      </c>
      <c r="S346" s="330" t="e">
        <f ca="1">_xll.RiskData('TS CF'!$K$24,$A346)-G346</f>
        <v>#NAME?</v>
      </c>
      <c r="T346" s="330" t="e">
        <f ca="1">_xll.RiskData('TS CF'!$N$24,$A346)-H346</f>
        <v>#NAME?</v>
      </c>
      <c r="V346" s="327" t="e">
        <f t="shared" ca="1" si="15"/>
        <v>#NAME?</v>
      </c>
      <c r="W346" s="327" t="e">
        <f t="shared" ca="1" si="16"/>
        <v>#NAME?</v>
      </c>
      <c r="X346" s="327" t="e">
        <f t="shared" ca="1" si="17"/>
        <v>#NAME?</v>
      </c>
    </row>
    <row r="347" spans="1:24">
      <c r="A347" s="2">
        <v>340</v>
      </c>
      <c r="B347" s="617">
        <v>-160478</v>
      </c>
      <c r="C347" s="617">
        <v>-103593</v>
      </c>
      <c r="D347" s="617">
        <v>-114388</v>
      </c>
      <c r="F347" s="330" t="e">
        <f ca="1">_xll.RiskData('Risk Summary'!$H$32,$A347)</f>
        <v>#NAME?</v>
      </c>
      <c r="G347" s="330" t="e">
        <f ca="1">_xll.RiskData('Risk Summary'!$K$32,$A347)</f>
        <v>#NAME?</v>
      </c>
      <c r="H347" s="330" t="e">
        <f ca="1">_xll.RiskData('Risk Summary'!$N$32,$A347)</f>
        <v>#NAME?</v>
      </c>
      <c r="J347" s="330" t="e">
        <f ca="1">_xll.RiskData('Risk Summary'!$H$35,$A347)</f>
        <v>#NAME?</v>
      </c>
      <c r="K347" s="330" t="e">
        <f ca="1">_xll.RiskData('Risk Summary'!$K$35,$A347)</f>
        <v>#NAME?</v>
      </c>
      <c r="L347" s="330" t="e">
        <f ca="1">_xll.RiskData('Risk Summary'!$N$35,$A347)</f>
        <v>#NAME?</v>
      </c>
      <c r="N347" s="330" t="e">
        <f ca="1">_xll.RiskData('Risk Summary'!$H$36,$A347)</f>
        <v>#NAME?</v>
      </c>
      <c r="O347" s="330" t="e">
        <f ca="1">_xll.RiskData('Risk Summary'!$K$36,$A347)</f>
        <v>#NAME?</v>
      </c>
      <c r="P347" s="330" t="e">
        <f ca="1">_xll.RiskData('Risk Summary'!$N$36,$A347)</f>
        <v>#NAME?</v>
      </c>
      <c r="R347" s="330" t="e">
        <f ca="1">_xll.RiskData('TS CF'!$H$24,$A347)-F347</f>
        <v>#NAME?</v>
      </c>
      <c r="S347" s="330" t="e">
        <f ca="1">_xll.RiskData('TS CF'!$K$24,$A347)-G347</f>
        <v>#NAME?</v>
      </c>
      <c r="T347" s="330" t="e">
        <f ca="1">_xll.RiskData('TS CF'!$N$24,$A347)-H347</f>
        <v>#NAME?</v>
      </c>
      <c r="V347" s="327" t="e">
        <f t="shared" ca="1" si="15"/>
        <v>#NAME?</v>
      </c>
      <c r="W347" s="327" t="e">
        <f t="shared" ca="1" si="16"/>
        <v>#NAME?</v>
      </c>
      <c r="X347" s="327" t="e">
        <f t="shared" ca="1" si="17"/>
        <v>#NAME?</v>
      </c>
    </row>
    <row r="348" spans="1:24">
      <c r="A348" s="2">
        <v>341</v>
      </c>
      <c r="B348" s="617">
        <v>-160478</v>
      </c>
      <c r="C348" s="617">
        <v>-103593</v>
      </c>
      <c r="D348" s="617">
        <v>-114388</v>
      </c>
      <c r="F348" s="330" t="e">
        <f ca="1">_xll.RiskData('Risk Summary'!$H$32,$A348)</f>
        <v>#NAME?</v>
      </c>
      <c r="G348" s="330" t="e">
        <f ca="1">_xll.RiskData('Risk Summary'!$K$32,$A348)</f>
        <v>#NAME?</v>
      </c>
      <c r="H348" s="330" t="e">
        <f ca="1">_xll.RiskData('Risk Summary'!$N$32,$A348)</f>
        <v>#NAME?</v>
      </c>
      <c r="J348" s="330" t="e">
        <f ca="1">_xll.RiskData('Risk Summary'!$H$35,$A348)</f>
        <v>#NAME?</v>
      </c>
      <c r="K348" s="330" t="e">
        <f ca="1">_xll.RiskData('Risk Summary'!$K$35,$A348)</f>
        <v>#NAME?</v>
      </c>
      <c r="L348" s="330" t="e">
        <f ca="1">_xll.RiskData('Risk Summary'!$N$35,$A348)</f>
        <v>#NAME?</v>
      </c>
      <c r="N348" s="330" t="e">
        <f ca="1">_xll.RiskData('Risk Summary'!$H$36,$A348)</f>
        <v>#NAME?</v>
      </c>
      <c r="O348" s="330" t="e">
        <f ca="1">_xll.RiskData('Risk Summary'!$K$36,$A348)</f>
        <v>#NAME?</v>
      </c>
      <c r="P348" s="330" t="e">
        <f ca="1">_xll.RiskData('Risk Summary'!$N$36,$A348)</f>
        <v>#NAME?</v>
      </c>
      <c r="R348" s="330" t="e">
        <f ca="1">_xll.RiskData('TS CF'!$H$24,$A348)-F348</f>
        <v>#NAME?</v>
      </c>
      <c r="S348" s="330" t="e">
        <f ca="1">_xll.RiskData('TS CF'!$K$24,$A348)-G348</f>
        <v>#NAME?</v>
      </c>
      <c r="T348" s="330" t="e">
        <f ca="1">_xll.RiskData('TS CF'!$N$24,$A348)-H348</f>
        <v>#NAME?</v>
      </c>
      <c r="V348" s="327" t="e">
        <f t="shared" ca="1" si="15"/>
        <v>#NAME?</v>
      </c>
      <c r="W348" s="327" t="e">
        <f t="shared" ca="1" si="16"/>
        <v>#NAME?</v>
      </c>
      <c r="X348" s="327" t="e">
        <f t="shared" ca="1" si="17"/>
        <v>#NAME?</v>
      </c>
    </row>
    <row r="349" spans="1:24">
      <c r="A349" s="2">
        <v>342</v>
      </c>
      <c r="B349" s="617">
        <v>-160478</v>
      </c>
      <c r="C349" s="617">
        <v>-103593</v>
      </c>
      <c r="D349" s="617">
        <v>-114388</v>
      </c>
      <c r="F349" s="330" t="e">
        <f ca="1">_xll.RiskData('Risk Summary'!$H$32,$A349)</f>
        <v>#NAME?</v>
      </c>
      <c r="G349" s="330" t="e">
        <f ca="1">_xll.RiskData('Risk Summary'!$K$32,$A349)</f>
        <v>#NAME?</v>
      </c>
      <c r="H349" s="330" t="e">
        <f ca="1">_xll.RiskData('Risk Summary'!$N$32,$A349)</f>
        <v>#NAME?</v>
      </c>
      <c r="J349" s="330" t="e">
        <f ca="1">_xll.RiskData('Risk Summary'!$H$35,$A349)</f>
        <v>#NAME?</v>
      </c>
      <c r="K349" s="330" t="e">
        <f ca="1">_xll.RiskData('Risk Summary'!$K$35,$A349)</f>
        <v>#NAME?</v>
      </c>
      <c r="L349" s="330" t="e">
        <f ca="1">_xll.RiskData('Risk Summary'!$N$35,$A349)</f>
        <v>#NAME?</v>
      </c>
      <c r="N349" s="330" t="e">
        <f ca="1">_xll.RiskData('Risk Summary'!$H$36,$A349)</f>
        <v>#NAME?</v>
      </c>
      <c r="O349" s="330" t="e">
        <f ca="1">_xll.RiskData('Risk Summary'!$K$36,$A349)</f>
        <v>#NAME?</v>
      </c>
      <c r="P349" s="330" t="e">
        <f ca="1">_xll.RiskData('Risk Summary'!$N$36,$A349)</f>
        <v>#NAME?</v>
      </c>
      <c r="R349" s="330" t="e">
        <f ca="1">_xll.RiskData('TS CF'!$H$24,$A349)-F349</f>
        <v>#NAME?</v>
      </c>
      <c r="S349" s="330" t="e">
        <f ca="1">_xll.RiskData('TS CF'!$K$24,$A349)-G349</f>
        <v>#NAME?</v>
      </c>
      <c r="T349" s="330" t="e">
        <f ca="1">_xll.RiskData('TS CF'!$N$24,$A349)-H349</f>
        <v>#NAME?</v>
      </c>
      <c r="V349" s="327" t="e">
        <f t="shared" ca="1" si="15"/>
        <v>#NAME?</v>
      </c>
      <c r="W349" s="327" t="e">
        <f t="shared" ca="1" si="16"/>
        <v>#NAME?</v>
      </c>
      <c r="X349" s="327" t="e">
        <f t="shared" ca="1" si="17"/>
        <v>#NAME?</v>
      </c>
    </row>
    <row r="350" spans="1:24">
      <c r="A350" s="2">
        <v>343</v>
      </c>
      <c r="B350" s="617">
        <v>-160478</v>
      </c>
      <c r="C350" s="617">
        <v>-103593</v>
      </c>
      <c r="D350" s="617">
        <v>-114388</v>
      </c>
      <c r="F350" s="330" t="e">
        <f ca="1">_xll.RiskData('Risk Summary'!$H$32,$A350)</f>
        <v>#NAME?</v>
      </c>
      <c r="G350" s="330" t="e">
        <f ca="1">_xll.RiskData('Risk Summary'!$K$32,$A350)</f>
        <v>#NAME?</v>
      </c>
      <c r="H350" s="330" t="e">
        <f ca="1">_xll.RiskData('Risk Summary'!$N$32,$A350)</f>
        <v>#NAME?</v>
      </c>
      <c r="J350" s="330" t="e">
        <f ca="1">_xll.RiskData('Risk Summary'!$H$35,$A350)</f>
        <v>#NAME?</v>
      </c>
      <c r="K350" s="330" t="e">
        <f ca="1">_xll.RiskData('Risk Summary'!$K$35,$A350)</f>
        <v>#NAME?</v>
      </c>
      <c r="L350" s="330" t="e">
        <f ca="1">_xll.RiskData('Risk Summary'!$N$35,$A350)</f>
        <v>#NAME?</v>
      </c>
      <c r="N350" s="330" t="e">
        <f ca="1">_xll.RiskData('Risk Summary'!$H$36,$A350)</f>
        <v>#NAME?</v>
      </c>
      <c r="O350" s="330" t="e">
        <f ca="1">_xll.RiskData('Risk Summary'!$K$36,$A350)</f>
        <v>#NAME?</v>
      </c>
      <c r="P350" s="330" t="e">
        <f ca="1">_xll.RiskData('Risk Summary'!$N$36,$A350)</f>
        <v>#NAME?</v>
      </c>
      <c r="R350" s="330" t="e">
        <f ca="1">_xll.RiskData('TS CF'!$H$24,$A350)-F350</f>
        <v>#NAME?</v>
      </c>
      <c r="S350" s="330" t="e">
        <f ca="1">_xll.RiskData('TS CF'!$K$24,$A350)-G350</f>
        <v>#NAME?</v>
      </c>
      <c r="T350" s="330" t="e">
        <f ca="1">_xll.RiskData('TS CF'!$N$24,$A350)-H350</f>
        <v>#NAME?</v>
      </c>
      <c r="V350" s="327" t="e">
        <f t="shared" ca="1" si="15"/>
        <v>#NAME?</v>
      </c>
      <c r="W350" s="327" t="e">
        <f t="shared" ca="1" si="16"/>
        <v>#NAME?</v>
      </c>
      <c r="X350" s="327" t="e">
        <f t="shared" ca="1" si="17"/>
        <v>#NAME?</v>
      </c>
    </row>
    <row r="351" spans="1:24">
      <c r="A351" s="2">
        <v>344</v>
      </c>
      <c r="B351" s="617">
        <v>-160478</v>
      </c>
      <c r="C351" s="617">
        <v>-103593</v>
      </c>
      <c r="D351" s="617">
        <v>-114388</v>
      </c>
      <c r="F351" s="330" t="e">
        <f ca="1">_xll.RiskData('Risk Summary'!$H$32,$A351)</f>
        <v>#NAME?</v>
      </c>
      <c r="G351" s="330" t="e">
        <f ca="1">_xll.RiskData('Risk Summary'!$K$32,$A351)</f>
        <v>#NAME?</v>
      </c>
      <c r="H351" s="330" t="e">
        <f ca="1">_xll.RiskData('Risk Summary'!$N$32,$A351)</f>
        <v>#NAME?</v>
      </c>
      <c r="J351" s="330" t="e">
        <f ca="1">_xll.RiskData('Risk Summary'!$H$35,$A351)</f>
        <v>#NAME?</v>
      </c>
      <c r="K351" s="330" t="e">
        <f ca="1">_xll.RiskData('Risk Summary'!$K$35,$A351)</f>
        <v>#NAME?</v>
      </c>
      <c r="L351" s="330" t="e">
        <f ca="1">_xll.RiskData('Risk Summary'!$N$35,$A351)</f>
        <v>#NAME?</v>
      </c>
      <c r="N351" s="330" t="e">
        <f ca="1">_xll.RiskData('Risk Summary'!$H$36,$A351)</f>
        <v>#NAME?</v>
      </c>
      <c r="O351" s="330" t="e">
        <f ca="1">_xll.RiskData('Risk Summary'!$K$36,$A351)</f>
        <v>#NAME?</v>
      </c>
      <c r="P351" s="330" t="e">
        <f ca="1">_xll.RiskData('Risk Summary'!$N$36,$A351)</f>
        <v>#NAME?</v>
      </c>
      <c r="R351" s="330" t="e">
        <f ca="1">_xll.RiskData('TS CF'!$H$24,$A351)-F351</f>
        <v>#NAME?</v>
      </c>
      <c r="S351" s="330" t="e">
        <f ca="1">_xll.RiskData('TS CF'!$K$24,$A351)-G351</f>
        <v>#NAME?</v>
      </c>
      <c r="T351" s="330" t="e">
        <f ca="1">_xll.RiskData('TS CF'!$N$24,$A351)-H351</f>
        <v>#NAME?</v>
      </c>
      <c r="V351" s="327" t="e">
        <f t="shared" ca="1" si="15"/>
        <v>#NAME?</v>
      </c>
      <c r="W351" s="327" t="e">
        <f t="shared" ca="1" si="16"/>
        <v>#NAME?</v>
      </c>
      <c r="X351" s="327" t="e">
        <f t="shared" ca="1" si="17"/>
        <v>#NAME?</v>
      </c>
    </row>
    <row r="352" spans="1:24">
      <c r="A352" s="2">
        <v>345</v>
      </c>
      <c r="B352" s="617">
        <v>-160478</v>
      </c>
      <c r="C352" s="617">
        <v>-103593</v>
      </c>
      <c r="D352" s="617">
        <v>-114388</v>
      </c>
      <c r="F352" s="330" t="e">
        <f ca="1">_xll.RiskData('Risk Summary'!$H$32,$A352)</f>
        <v>#NAME?</v>
      </c>
      <c r="G352" s="330" t="e">
        <f ca="1">_xll.RiskData('Risk Summary'!$K$32,$A352)</f>
        <v>#NAME?</v>
      </c>
      <c r="H352" s="330" t="e">
        <f ca="1">_xll.RiskData('Risk Summary'!$N$32,$A352)</f>
        <v>#NAME?</v>
      </c>
      <c r="J352" s="330" t="e">
        <f ca="1">_xll.RiskData('Risk Summary'!$H$35,$A352)</f>
        <v>#NAME?</v>
      </c>
      <c r="K352" s="330" t="e">
        <f ca="1">_xll.RiskData('Risk Summary'!$K$35,$A352)</f>
        <v>#NAME?</v>
      </c>
      <c r="L352" s="330" t="e">
        <f ca="1">_xll.RiskData('Risk Summary'!$N$35,$A352)</f>
        <v>#NAME?</v>
      </c>
      <c r="N352" s="330" t="e">
        <f ca="1">_xll.RiskData('Risk Summary'!$H$36,$A352)</f>
        <v>#NAME?</v>
      </c>
      <c r="O352" s="330" t="e">
        <f ca="1">_xll.RiskData('Risk Summary'!$K$36,$A352)</f>
        <v>#NAME?</v>
      </c>
      <c r="P352" s="330" t="e">
        <f ca="1">_xll.RiskData('Risk Summary'!$N$36,$A352)</f>
        <v>#NAME?</v>
      </c>
      <c r="R352" s="330" t="e">
        <f ca="1">_xll.RiskData('TS CF'!$H$24,$A352)-F352</f>
        <v>#NAME?</v>
      </c>
      <c r="S352" s="330" t="e">
        <f ca="1">_xll.RiskData('TS CF'!$K$24,$A352)-G352</f>
        <v>#NAME?</v>
      </c>
      <c r="T352" s="330" t="e">
        <f ca="1">_xll.RiskData('TS CF'!$N$24,$A352)-H352</f>
        <v>#NAME?</v>
      </c>
      <c r="V352" s="327" t="e">
        <f t="shared" ca="1" si="15"/>
        <v>#NAME?</v>
      </c>
      <c r="W352" s="327" t="e">
        <f t="shared" ca="1" si="16"/>
        <v>#NAME?</v>
      </c>
      <c r="X352" s="327" t="e">
        <f t="shared" ca="1" si="17"/>
        <v>#NAME?</v>
      </c>
    </row>
    <row r="353" spans="1:24">
      <c r="A353" s="2">
        <v>346</v>
      </c>
      <c r="B353" s="617">
        <v>-160478</v>
      </c>
      <c r="C353" s="617">
        <v>-103593</v>
      </c>
      <c r="D353" s="617">
        <v>-114388</v>
      </c>
      <c r="F353" s="330" t="e">
        <f ca="1">_xll.RiskData('Risk Summary'!$H$32,$A353)</f>
        <v>#NAME?</v>
      </c>
      <c r="G353" s="330" t="e">
        <f ca="1">_xll.RiskData('Risk Summary'!$K$32,$A353)</f>
        <v>#NAME?</v>
      </c>
      <c r="H353" s="330" t="e">
        <f ca="1">_xll.RiskData('Risk Summary'!$N$32,$A353)</f>
        <v>#NAME?</v>
      </c>
      <c r="J353" s="330" t="e">
        <f ca="1">_xll.RiskData('Risk Summary'!$H$35,$A353)</f>
        <v>#NAME?</v>
      </c>
      <c r="K353" s="330" t="e">
        <f ca="1">_xll.RiskData('Risk Summary'!$K$35,$A353)</f>
        <v>#NAME?</v>
      </c>
      <c r="L353" s="330" t="e">
        <f ca="1">_xll.RiskData('Risk Summary'!$N$35,$A353)</f>
        <v>#NAME?</v>
      </c>
      <c r="N353" s="330" t="e">
        <f ca="1">_xll.RiskData('Risk Summary'!$H$36,$A353)</f>
        <v>#NAME?</v>
      </c>
      <c r="O353" s="330" t="e">
        <f ca="1">_xll.RiskData('Risk Summary'!$K$36,$A353)</f>
        <v>#NAME?</v>
      </c>
      <c r="P353" s="330" t="e">
        <f ca="1">_xll.RiskData('Risk Summary'!$N$36,$A353)</f>
        <v>#NAME?</v>
      </c>
      <c r="R353" s="330" t="e">
        <f ca="1">_xll.RiskData('TS CF'!$H$24,$A353)-F353</f>
        <v>#NAME?</v>
      </c>
      <c r="S353" s="330" t="e">
        <f ca="1">_xll.RiskData('TS CF'!$K$24,$A353)-G353</f>
        <v>#NAME?</v>
      </c>
      <c r="T353" s="330" t="e">
        <f ca="1">_xll.RiskData('TS CF'!$N$24,$A353)-H353</f>
        <v>#NAME?</v>
      </c>
      <c r="V353" s="327" t="e">
        <f t="shared" ca="1" si="15"/>
        <v>#NAME?</v>
      </c>
      <c r="W353" s="327" t="e">
        <f t="shared" ca="1" si="16"/>
        <v>#NAME?</v>
      </c>
      <c r="X353" s="327" t="e">
        <f t="shared" ca="1" si="17"/>
        <v>#NAME?</v>
      </c>
    </row>
    <row r="354" spans="1:24">
      <c r="A354" s="2">
        <v>347</v>
      </c>
      <c r="B354" s="617">
        <v>-160478</v>
      </c>
      <c r="C354" s="617">
        <v>-103593</v>
      </c>
      <c r="D354" s="617">
        <v>-114388</v>
      </c>
      <c r="F354" s="330" t="e">
        <f ca="1">_xll.RiskData('Risk Summary'!$H$32,$A354)</f>
        <v>#NAME?</v>
      </c>
      <c r="G354" s="330" t="e">
        <f ca="1">_xll.RiskData('Risk Summary'!$K$32,$A354)</f>
        <v>#NAME?</v>
      </c>
      <c r="H354" s="330" t="e">
        <f ca="1">_xll.RiskData('Risk Summary'!$N$32,$A354)</f>
        <v>#NAME?</v>
      </c>
      <c r="J354" s="330" t="e">
        <f ca="1">_xll.RiskData('Risk Summary'!$H$35,$A354)</f>
        <v>#NAME?</v>
      </c>
      <c r="K354" s="330" t="e">
        <f ca="1">_xll.RiskData('Risk Summary'!$K$35,$A354)</f>
        <v>#NAME?</v>
      </c>
      <c r="L354" s="330" t="e">
        <f ca="1">_xll.RiskData('Risk Summary'!$N$35,$A354)</f>
        <v>#NAME?</v>
      </c>
      <c r="N354" s="330" t="e">
        <f ca="1">_xll.RiskData('Risk Summary'!$H$36,$A354)</f>
        <v>#NAME?</v>
      </c>
      <c r="O354" s="330" t="e">
        <f ca="1">_xll.RiskData('Risk Summary'!$K$36,$A354)</f>
        <v>#NAME?</v>
      </c>
      <c r="P354" s="330" t="e">
        <f ca="1">_xll.RiskData('Risk Summary'!$N$36,$A354)</f>
        <v>#NAME?</v>
      </c>
      <c r="R354" s="330" t="e">
        <f ca="1">_xll.RiskData('TS CF'!$H$24,$A354)-F354</f>
        <v>#NAME?</v>
      </c>
      <c r="S354" s="330" t="e">
        <f ca="1">_xll.RiskData('TS CF'!$K$24,$A354)-G354</f>
        <v>#NAME?</v>
      </c>
      <c r="T354" s="330" t="e">
        <f ca="1">_xll.RiskData('TS CF'!$N$24,$A354)-H354</f>
        <v>#NAME?</v>
      </c>
      <c r="V354" s="327" t="e">
        <f t="shared" ca="1" si="15"/>
        <v>#NAME?</v>
      </c>
      <c r="W354" s="327" t="e">
        <f t="shared" ca="1" si="16"/>
        <v>#NAME?</v>
      </c>
      <c r="X354" s="327" t="e">
        <f t="shared" ca="1" si="17"/>
        <v>#NAME?</v>
      </c>
    </row>
    <row r="355" spans="1:24">
      <c r="A355" s="2">
        <v>348</v>
      </c>
      <c r="B355" s="617">
        <v>-160478</v>
      </c>
      <c r="C355" s="617">
        <v>-103593</v>
      </c>
      <c r="D355" s="617">
        <v>-114388</v>
      </c>
      <c r="F355" s="330" t="e">
        <f ca="1">_xll.RiskData('Risk Summary'!$H$32,$A355)</f>
        <v>#NAME?</v>
      </c>
      <c r="G355" s="330" t="e">
        <f ca="1">_xll.RiskData('Risk Summary'!$K$32,$A355)</f>
        <v>#NAME?</v>
      </c>
      <c r="H355" s="330" t="e">
        <f ca="1">_xll.RiskData('Risk Summary'!$N$32,$A355)</f>
        <v>#NAME?</v>
      </c>
      <c r="J355" s="330" t="e">
        <f ca="1">_xll.RiskData('Risk Summary'!$H$35,$A355)</f>
        <v>#NAME?</v>
      </c>
      <c r="K355" s="330" t="e">
        <f ca="1">_xll.RiskData('Risk Summary'!$K$35,$A355)</f>
        <v>#NAME?</v>
      </c>
      <c r="L355" s="330" t="e">
        <f ca="1">_xll.RiskData('Risk Summary'!$N$35,$A355)</f>
        <v>#NAME?</v>
      </c>
      <c r="N355" s="330" t="e">
        <f ca="1">_xll.RiskData('Risk Summary'!$H$36,$A355)</f>
        <v>#NAME?</v>
      </c>
      <c r="O355" s="330" t="e">
        <f ca="1">_xll.RiskData('Risk Summary'!$K$36,$A355)</f>
        <v>#NAME?</v>
      </c>
      <c r="P355" s="330" t="e">
        <f ca="1">_xll.RiskData('Risk Summary'!$N$36,$A355)</f>
        <v>#NAME?</v>
      </c>
      <c r="R355" s="330" t="e">
        <f ca="1">_xll.RiskData('TS CF'!$H$24,$A355)-F355</f>
        <v>#NAME?</v>
      </c>
      <c r="S355" s="330" t="e">
        <f ca="1">_xll.RiskData('TS CF'!$K$24,$A355)-G355</f>
        <v>#NAME?</v>
      </c>
      <c r="T355" s="330" t="e">
        <f ca="1">_xll.RiskData('TS CF'!$N$24,$A355)-H355</f>
        <v>#NAME?</v>
      </c>
      <c r="V355" s="327" t="e">
        <f t="shared" ca="1" si="15"/>
        <v>#NAME?</v>
      </c>
      <c r="W355" s="327" t="e">
        <f t="shared" ca="1" si="16"/>
        <v>#NAME?</v>
      </c>
      <c r="X355" s="327" t="e">
        <f t="shared" ca="1" si="17"/>
        <v>#NAME?</v>
      </c>
    </row>
    <row r="356" spans="1:24">
      <c r="A356" s="2">
        <v>349</v>
      </c>
      <c r="B356" s="617">
        <v>-160478</v>
      </c>
      <c r="C356" s="617">
        <v>-103593</v>
      </c>
      <c r="D356" s="617">
        <v>-114388</v>
      </c>
      <c r="F356" s="330" t="e">
        <f ca="1">_xll.RiskData('Risk Summary'!$H$32,$A356)</f>
        <v>#NAME?</v>
      </c>
      <c r="G356" s="330" t="e">
        <f ca="1">_xll.RiskData('Risk Summary'!$K$32,$A356)</f>
        <v>#NAME?</v>
      </c>
      <c r="H356" s="330" t="e">
        <f ca="1">_xll.RiskData('Risk Summary'!$N$32,$A356)</f>
        <v>#NAME?</v>
      </c>
      <c r="J356" s="330" t="e">
        <f ca="1">_xll.RiskData('Risk Summary'!$H$35,$A356)</f>
        <v>#NAME?</v>
      </c>
      <c r="K356" s="330" t="e">
        <f ca="1">_xll.RiskData('Risk Summary'!$K$35,$A356)</f>
        <v>#NAME?</v>
      </c>
      <c r="L356" s="330" t="e">
        <f ca="1">_xll.RiskData('Risk Summary'!$N$35,$A356)</f>
        <v>#NAME?</v>
      </c>
      <c r="N356" s="330" t="e">
        <f ca="1">_xll.RiskData('Risk Summary'!$H$36,$A356)</f>
        <v>#NAME?</v>
      </c>
      <c r="O356" s="330" t="e">
        <f ca="1">_xll.RiskData('Risk Summary'!$K$36,$A356)</f>
        <v>#NAME?</v>
      </c>
      <c r="P356" s="330" t="e">
        <f ca="1">_xll.RiskData('Risk Summary'!$N$36,$A356)</f>
        <v>#NAME?</v>
      </c>
      <c r="R356" s="330" t="e">
        <f ca="1">_xll.RiskData('TS CF'!$H$24,$A356)-F356</f>
        <v>#NAME?</v>
      </c>
      <c r="S356" s="330" t="e">
        <f ca="1">_xll.RiskData('TS CF'!$K$24,$A356)-G356</f>
        <v>#NAME?</v>
      </c>
      <c r="T356" s="330" t="e">
        <f ca="1">_xll.RiskData('TS CF'!$N$24,$A356)-H356</f>
        <v>#NAME?</v>
      </c>
      <c r="V356" s="327" t="e">
        <f t="shared" ca="1" si="15"/>
        <v>#NAME?</v>
      </c>
      <c r="W356" s="327" t="e">
        <f t="shared" ca="1" si="16"/>
        <v>#NAME?</v>
      </c>
      <c r="X356" s="327" t="e">
        <f t="shared" ca="1" si="17"/>
        <v>#NAME?</v>
      </c>
    </row>
    <row r="357" spans="1:24">
      <c r="A357" s="2">
        <v>350</v>
      </c>
      <c r="B357" s="617">
        <v>-160478</v>
      </c>
      <c r="C357" s="617">
        <v>-103593</v>
      </c>
      <c r="D357" s="617">
        <v>-114388</v>
      </c>
      <c r="F357" s="330" t="e">
        <f ca="1">_xll.RiskData('Risk Summary'!$H$32,$A357)</f>
        <v>#NAME?</v>
      </c>
      <c r="G357" s="330" t="e">
        <f ca="1">_xll.RiskData('Risk Summary'!$K$32,$A357)</f>
        <v>#NAME?</v>
      </c>
      <c r="H357" s="330" t="e">
        <f ca="1">_xll.RiskData('Risk Summary'!$N$32,$A357)</f>
        <v>#NAME?</v>
      </c>
      <c r="J357" s="330" t="e">
        <f ca="1">_xll.RiskData('Risk Summary'!$H$35,$A357)</f>
        <v>#NAME?</v>
      </c>
      <c r="K357" s="330" t="e">
        <f ca="1">_xll.RiskData('Risk Summary'!$K$35,$A357)</f>
        <v>#NAME?</v>
      </c>
      <c r="L357" s="330" t="e">
        <f ca="1">_xll.RiskData('Risk Summary'!$N$35,$A357)</f>
        <v>#NAME?</v>
      </c>
      <c r="N357" s="330" t="e">
        <f ca="1">_xll.RiskData('Risk Summary'!$H$36,$A357)</f>
        <v>#NAME?</v>
      </c>
      <c r="O357" s="330" t="e">
        <f ca="1">_xll.RiskData('Risk Summary'!$K$36,$A357)</f>
        <v>#NAME?</v>
      </c>
      <c r="P357" s="330" t="e">
        <f ca="1">_xll.RiskData('Risk Summary'!$N$36,$A357)</f>
        <v>#NAME?</v>
      </c>
      <c r="R357" s="330" t="e">
        <f ca="1">_xll.RiskData('TS CF'!$H$24,$A357)-F357</f>
        <v>#NAME?</v>
      </c>
      <c r="S357" s="330" t="e">
        <f ca="1">_xll.RiskData('TS CF'!$K$24,$A357)-G357</f>
        <v>#NAME?</v>
      </c>
      <c r="T357" s="330" t="e">
        <f ca="1">_xll.RiskData('TS CF'!$N$24,$A357)-H357</f>
        <v>#NAME?</v>
      </c>
      <c r="V357" s="327" t="e">
        <f t="shared" ca="1" si="15"/>
        <v>#NAME?</v>
      </c>
      <c r="W357" s="327" t="e">
        <f t="shared" ca="1" si="16"/>
        <v>#NAME?</v>
      </c>
      <c r="X357" s="327" t="e">
        <f t="shared" ca="1" si="17"/>
        <v>#NAME?</v>
      </c>
    </row>
    <row r="358" spans="1:24">
      <c r="A358" s="2">
        <v>351</v>
      </c>
      <c r="B358" s="617">
        <v>-160478</v>
      </c>
      <c r="C358" s="617">
        <v>-103593</v>
      </c>
      <c r="D358" s="617">
        <v>-114388</v>
      </c>
      <c r="F358" s="330" t="e">
        <f ca="1">_xll.RiskData('Risk Summary'!$H$32,$A358)</f>
        <v>#NAME?</v>
      </c>
      <c r="G358" s="330" t="e">
        <f ca="1">_xll.RiskData('Risk Summary'!$K$32,$A358)</f>
        <v>#NAME?</v>
      </c>
      <c r="H358" s="330" t="e">
        <f ca="1">_xll.RiskData('Risk Summary'!$N$32,$A358)</f>
        <v>#NAME?</v>
      </c>
      <c r="J358" s="330" t="e">
        <f ca="1">_xll.RiskData('Risk Summary'!$H$35,$A358)</f>
        <v>#NAME?</v>
      </c>
      <c r="K358" s="330" t="e">
        <f ca="1">_xll.RiskData('Risk Summary'!$K$35,$A358)</f>
        <v>#NAME?</v>
      </c>
      <c r="L358" s="330" t="e">
        <f ca="1">_xll.RiskData('Risk Summary'!$N$35,$A358)</f>
        <v>#NAME?</v>
      </c>
      <c r="N358" s="330" t="e">
        <f ca="1">_xll.RiskData('Risk Summary'!$H$36,$A358)</f>
        <v>#NAME?</v>
      </c>
      <c r="O358" s="330" t="e">
        <f ca="1">_xll.RiskData('Risk Summary'!$K$36,$A358)</f>
        <v>#NAME?</v>
      </c>
      <c r="P358" s="330" t="e">
        <f ca="1">_xll.RiskData('Risk Summary'!$N$36,$A358)</f>
        <v>#NAME?</v>
      </c>
      <c r="R358" s="330" t="e">
        <f ca="1">_xll.RiskData('TS CF'!$H$24,$A358)-F358</f>
        <v>#NAME?</v>
      </c>
      <c r="S358" s="330" t="e">
        <f ca="1">_xll.RiskData('TS CF'!$K$24,$A358)-G358</f>
        <v>#NAME?</v>
      </c>
      <c r="T358" s="330" t="e">
        <f ca="1">_xll.RiskData('TS CF'!$N$24,$A358)-H358</f>
        <v>#NAME?</v>
      </c>
      <c r="V358" s="327" t="e">
        <f t="shared" ca="1" si="15"/>
        <v>#NAME?</v>
      </c>
      <c r="W358" s="327" t="e">
        <f t="shared" ca="1" si="16"/>
        <v>#NAME?</v>
      </c>
      <c r="X358" s="327" t="e">
        <f t="shared" ca="1" si="17"/>
        <v>#NAME?</v>
      </c>
    </row>
    <row r="359" spans="1:24">
      <c r="A359" s="2">
        <v>352</v>
      </c>
      <c r="B359" s="617">
        <v>-160478</v>
      </c>
      <c r="C359" s="617">
        <v>-103593</v>
      </c>
      <c r="D359" s="617">
        <v>-114388</v>
      </c>
      <c r="F359" s="330" t="e">
        <f ca="1">_xll.RiskData('Risk Summary'!$H$32,$A359)</f>
        <v>#NAME?</v>
      </c>
      <c r="G359" s="330" t="e">
        <f ca="1">_xll.RiskData('Risk Summary'!$K$32,$A359)</f>
        <v>#NAME?</v>
      </c>
      <c r="H359" s="330" t="e">
        <f ca="1">_xll.RiskData('Risk Summary'!$N$32,$A359)</f>
        <v>#NAME?</v>
      </c>
      <c r="J359" s="330" t="e">
        <f ca="1">_xll.RiskData('Risk Summary'!$H$35,$A359)</f>
        <v>#NAME?</v>
      </c>
      <c r="K359" s="330" t="e">
        <f ca="1">_xll.RiskData('Risk Summary'!$K$35,$A359)</f>
        <v>#NAME?</v>
      </c>
      <c r="L359" s="330" t="e">
        <f ca="1">_xll.RiskData('Risk Summary'!$N$35,$A359)</f>
        <v>#NAME?</v>
      </c>
      <c r="N359" s="330" t="e">
        <f ca="1">_xll.RiskData('Risk Summary'!$H$36,$A359)</f>
        <v>#NAME?</v>
      </c>
      <c r="O359" s="330" t="e">
        <f ca="1">_xll.RiskData('Risk Summary'!$K$36,$A359)</f>
        <v>#NAME?</v>
      </c>
      <c r="P359" s="330" t="e">
        <f ca="1">_xll.RiskData('Risk Summary'!$N$36,$A359)</f>
        <v>#NAME?</v>
      </c>
      <c r="R359" s="330" t="e">
        <f ca="1">_xll.RiskData('TS CF'!$H$24,$A359)-F359</f>
        <v>#NAME?</v>
      </c>
      <c r="S359" s="330" t="e">
        <f ca="1">_xll.RiskData('TS CF'!$K$24,$A359)-G359</f>
        <v>#NAME?</v>
      </c>
      <c r="T359" s="330" t="e">
        <f ca="1">_xll.RiskData('TS CF'!$N$24,$A359)-H359</f>
        <v>#NAME?</v>
      </c>
      <c r="V359" s="327" t="e">
        <f t="shared" ca="1" si="15"/>
        <v>#NAME?</v>
      </c>
      <c r="W359" s="327" t="e">
        <f t="shared" ca="1" si="16"/>
        <v>#NAME?</v>
      </c>
      <c r="X359" s="327" t="e">
        <f t="shared" ca="1" si="17"/>
        <v>#NAME?</v>
      </c>
    </row>
    <row r="360" spans="1:24">
      <c r="A360" s="2">
        <v>353</v>
      </c>
      <c r="B360" s="617">
        <v>-160478</v>
      </c>
      <c r="C360" s="617">
        <v>-103593</v>
      </c>
      <c r="D360" s="617">
        <v>-114388</v>
      </c>
      <c r="F360" s="330" t="e">
        <f ca="1">_xll.RiskData('Risk Summary'!$H$32,$A360)</f>
        <v>#NAME?</v>
      </c>
      <c r="G360" s="330" t="e">
        <f ca="1">_xll.RiskData('Risk Summary'!$K$32,$A360)</f>
        <v>#NAME?</v>
      </c>
      <c r="H360" s="330" t="e">
        <f ca="1">_xll.RiskData('Risk Summary'!$N$32,$A360)</f>
        <v>#NAME?</v>
      </c>
      <c r="J360" s="330" t="e">
        <f ca="1">_xll.RiskData('Risk Summary'!$H$35,$A360)</f>
        <v>#NAME?</v>
      </c>
      <c r="K360" s="330" t="e">
        <f ca="1">_xll.RiskData('Risk Summary'!$K$35,$A360)</f>
        <v>#NAME?</v>
      </c>
      <c r="L360" s="330" t="e">
        <f ca="1">_xll.RiskData('Risk Summary'!$N$35,$A360)</f>
        <v>#NAME?</v>
      </c>
      <c r="N360" s="330" t="e">
        <f ca="1">_xll.RiskData('Risk Summary'!$H$36,$A360)</f>
        <v>#NAME?</v>
      </c>
      <c r="O360" s="330" t="e">
        <f ca="1">_xll.RiskData('Risk Summary'!$K$36,$A360)</f>
        <v>#NAME?</v>
      </c>
      <c r="P360" s="330" t="e">
        <f ca="1">_xll.RiskData('Risk Summary'!$N$36,$A360)</f>
        <v>#NAME?</v>
      </c>
      <c r="R360" s="330" t="e">
        <f ca="1">_xll.RiskData('TS CF'!$H$24,$A360)-F360</f>
        <v>#NAME?</v>
      </c>
      <c r="S360" s="330" t="e">
        <f ca="1">_xll.RiskData('TS CF'!$K$24,$A360)-G360</f>
        <v>#NAME?</v>
      </c>
      <c r="T360" s="330" t="e">
        <f ca="1">_xll.RiskData('TS CF'!$N$24,$A360)-H360</f>
        <v>#NAME?</v>
      </c>
      <c r="V360" s="327" t="e">
        <f t="shared" ca="1" si="15"/>
        <v>#NAME?</v>
      </c>
      <c r="W360" s="327" t="e">
        <f t="shared" ca="1" si="16"/>
        <v>#NAME?</v>
      </c>
      <c r="X360" s="327" t="e">
        <f t="shared" ca="1" si="17"/>
        <v>#NAME?</v>
      </c>
    </row>
    <row r="361" spans="1:24">
      <c r="A361" s="2">
        <v>354</v>
      </c>
      <c r="B361" s="617">
        <v>-160478</v>
      </c>
      <c r="C361" s="617">
        <v>-103593</v>
      </c>
      <c r="D361" s="617">
        <v>-114388</v>
      </c>
      <c r="F361" s="330" t="e">
        <f ca="1">_xll.RiskData('Risk Summary'!$H$32,$A361)</f>
        <v>#NAME?</v>
      </c>
      <c r="G361" s="330" t="e">
        <f ca="1">_xll.RiskData('Risk Summary'!$K$32,$A361)</f>
        <v>#NAME?</v>
      </c>
      <c r="H361" s="330" t="e">
        <f ca="1">_xll.RiskData('Risk Summary'!$N$32,$A361)</f>
        <v>#NAME?</v>
      </c>
      <c r="J361" s="330" t="e">
        <f ca="1">_xll.RiskData('Risk Summary'!$H$35,$A361)</f>
        <v>#NAME?</v>
      </c>
      <c r="K361" s="330" t="e">
        <f ca="1">_xll.RiskData('Risk Summary'!$K$35,$A361)</f>
        <v>#NAME?</v>
      </c>
      <c r="L361" s="330" t="e">
        <f ca="1">_xll.RiskData('Risk Summary'!$N$35,$A361)</f>
        <v>#NAME?</v>
      </c>
      <c r="N361" s="330" t="e">
        <f ca="1">_xll.RiskData('Risk Summary'!$H$36,$A361)</f>
        <v>#NAME?</v>
      </c>
      <c r="O361" s="330" t="e">
        <f ca="1">_xll.RiskData('Risk Summary'!$K$36,$A361)</f>
        <v>#NAME?</v>
      </c>
      <c r="P361" s="330" t="e">
        <f ca="1">_xll.RiskData('Risk Summary'!$N$36,$A361)</f>
        <v>#NAME?</v>
      </c>
      <c r="R361" s="330" t="e">
        <f ca="1">_xll.RiskData('TS CF'!$H$24,$A361)-F361</f>
        <v>#NAME?</v>
      </c>
      <c r="S361" s="330" t="e">
        <f ca="1">_xll.RiskData('TS CF'!$K$24,$A361)-G361</f>
        <v>#NAME?</v>
      </c>
      <c r="T361" s="330" t="e">
        <f ca="1">_xll.RiskData('TS CF'!$N$24,$A361)-H361</f>
        <v>#NAME?</v>
      </c>
      <c r="V361" s="327" t="e">
        <f t="shared" ca="1" si="15"/>
        <v>#NAME?</v>
      </c>
      <c r="W361" s="327" t="e">
        <f t="shared" ca="1" si="16"/>
        <v>#NAME?</v>
      </c>
      <c r="X361" s="327" t="e">
        <f t="shared" ca="1" si="17"/>
        <v>#NAME?</v>
      </c>
    </row>
    <row r="362" spans="1:24">
      <c r="A362" s="2">
        <v>355</v>
      </c>
      <c r="B362" s="617">
        <v>-160478</v>
      </c>
      <c r="C362" s="617">
        <v>-103593</v>
      </c>
      <c r="D362" s="617">
        <v>-114388</v>
      </c>
      <c r="F362" s="330" t="e">
        <f ca="1">_xll.RiskData('Risk Summary'!$H$32,$A362)</f>
        <v>#NAME?</v>
      </c>
      <c r="G362" s="330" t="e">
        <f ca="1">_xll.RiskData('Risk Summary'!$K$32,$A362)</f>
        <v>#NAME?</v>
      </c>
      <c r="H362" s="330" t="e">
        <f ca="1">_xll.RiskData('Risk Summary'!$N$32,$A362)</f>
        <v>#NAME?</v>
      </c>
      <c r="J362" s="330" t="e">
        <f ca="1">_xll.RiskData('Risk Summary'!$H$35,$A362)</f>
        <v>#NAME?</v>
      </c>
      <c r="K362" s="330" t="e">
        <f ca="1">_xll.RiskData('Risk Summary'!$K$35,$A362)</f>
        <v>#NAME?</v>
      </c>
      <c r="L362" s="330" t="e">
        <f ca="1">_xll.RiskData('Risk Summary'!$N$35,$A362)</f>
        <v>#NAME?</v>
      </c>
      <c r="N362" s="330" t="e">
        <f ca="1">_xll.RiskData('Risk Summary'!$H$36,$A362)</f>
        <v>#NAME?</v>
      </c>
      <c r="O362" s="330" t="e">
        <f ca="1">_xll.RiskData('Risk Summary'!$K$36,$A362)</f>
        <v>#NAME?</v>
      </c>
      <c r="P362" s="330" t="e">
        <f ca="1">_xll.RiskData('Risk Summary'!$N$36,$A362)</f>
        <v>#NAME?</v>
      </c>
      <c r="R362" s="330" t="e">
        <f ca="1">_xll.RiskData('TS CF'!$H$24,$A362)-F362</f>
        <v>#NAME?</v>
      </c>
      <c r="S362" s="330" t="e">
        <f ca="1">_xll.RiskData('TS CF'!$K$24,$A362)-G362</f>
        <v>#NAME?</v>
      </c>
      <c r="T362" s="330" t="e">
        <f ca="1">_xll.RiskData('TS CF'!$N$24,$A362)-H362</f>
        <v>#NAME?</v>
      </c>
      <c r="V362" s="327" t="e">
        <f t="shared" ca="1" si="15"/>
        <v>#NAME?</v>
      </c>
      <c r="W362" s="327" t="e">
        <f t="shared" ca="1" si="16"/>
        <v>#NAME?</v>
      </c>
      <c r="X362" s="327" t="e">
        <f t="shared" ca="1" si="17"/>
        <v>#NAME?</v>
      </c>
    </row>
    <row r="363" spans="1:24">
      <c r="A363" s="2">
        <v>356</v>
      </c>
      <c r="B363" s="617">
        <v>-160478</v>
      </c>
      <c r="C363" s="617">
        <v>-103593</v>
      </c>
      <c r="D363" s="617">
        <v>-114388</v>
      </c>
      <c r="F363" s="330" t="e">
        <f ca="1">_xll.RiskData('Risk Summary'!$H$32,$A363)</f>
        <v>#NAME?</v>
      </c>
      <c r="G363" s="330" t="e">
        <f ca="1">_xll.RiskData('Risk Summary'!$K$32,$A363)</f>
        <v>#NAME?</v>
      </c>
      <c r="H363" s="330" t="e">
        <f ca="1">_xll.RiskData('Risk Summary'!$N$32,$A363)</f>
        <v>#NAME?</v>
      </c>
      <c r="J363" s="330" t="e">
        <f ca="1">_xll.RiskData('Risk Summary'!$H$35,$A363)</f>
        <v>#NAME?</v>
      </c>
      <c r="K363" s="330" t="e">
        <f ca="1">_xll.RiskData('Risk Summary'!$K$35,$A363)</f>
        <v>#NAME?</v>
      </c>
      <c r="L363" s="330" t="e">
        <f ca="1">_xll.RiskData('Risk Summary'!$N$35,$A363)</f>
        <v>#NAME?</v>
      </c>
      <c r="N363" s="330" t="e">
        <f ca="1">_xll.RiskData('Risk Summary'!$H$36,$A363)</f>
        <v>#NAME?</v>
      </c>
      <c r="O363" s="330" t="e">
        <f ca="1">_xll.RiskData('Risk Summary'!$K$36,$A363)</f>
        <v>#NAME?</v>
      </c>
      <c r="P363" s="330" t="e">
        <f ca="1">_xll.RiskData('Risk Summary'!$N$36,$A363)</f>
        <v>#NAME?</v>
      </c>
      <c r="R363" s="330" t="e">
        <f ca="1">_xll.RiskData('TS CF'!$H$24,$A363)-F363</f>
        <v>#NAME?</v>
      </c>
      <c r="S363" s="330" t="e">
        <f ca="1">_xll.RiskData('TS CF'!$K$24,$A363)-G363</f>
        <v>#NAME?</v>
      </c>
      <c r="T363" s="330" t="e">
        <f ca="1">_xll.RiskData('TS CF'!$N$24,$A363)-H363</f>
        <v>#NAME?</v>
      </c>
      <c r="V363" s="327" t="e">
        <f t="shared" ca="1" si="15"/>
        <v>#NAME?</v>
      </c>
      <c r="W363" s="327" t="e">
        <f t="shared" ca="1" si="16"/>
        <v>#NAME?</v>
      </c>
      <c r="X363" s="327" t="e">
        <f t="shared" ca="1" si="17"/>
        <v>#NAME?</v>
      </c>
    </row>
    <row r="364" spans="1:24">
      <c r="A364" s="2">
        <v>357</v>
      </c>
      <c r="B364" s="617">
        <v>-160478</v>
      </c>
      <c r="C364" s="617">
        <v>-103593</v>
      </c>
      <c r="D364" s="617">
        <v>-114388</v>
      </c>
      <c r="F364" s="330" t="e">
        <f ca="1">_xll.RiskData('Risk Summary'!$H$32,$A364)</f>
        <v>#NAME?</v>
      </c>
      <c r="G364" s="330" t="e">
        <f ca="1">_xll.RiskData('Risk Summary'!$K$32,$A364)</f>
        <v>#NAME?</v>
      </c>
      <c r="H364" s="330" t="e">
        <f ca="1">_xll.RiskData('Risk Summary'!$N$32,$A364)</f>
        <v>#NAME?</v>
      </c>
      <c r="J364" s="330" t="e">
        <f ca="1">_xll.RiskData('Risk Summary'!$H$35,$A364)</f>
        <v>#NAME?</v>
      </c>
      <c r="K364" s="330" t="e">
        <f ca="1">_xll.RiskData('Risk Summary'!$K$35,$A364)</f>
        <v>#NAME?</v>
      </c>
      <c r="L364" s="330" t="e">
        <f ca="1">_xll.RiskData('Risk Summary'!$N$35,$A364)</f>
        <v>#NAME?</v>
      </c>
      <c r="N364" s="330" t="e">
        <f ca="1">_xll.RiskData('Risk Summary'!$H$36,$A364)</f>
        <v>#NAME?</v>
      </c>
      <c r="O364" s="330" t="e">
        <f ca="1">_xll.RiskData('Risk Summary'!$K$36,$A364)</f>
        <v>#NAME?</v>
      </c>
      <c r="P364" s="330" t="e">
        <f ca="1">_xll.RiskData('Risk Summary'!$N$36,$A364)</f>
        <v>#NAME?</v>
      </c>
      <c r="R364" s="330" t="e">
        <f ca="1">_xll.RiskData('TS CF'!$H$24,$A364)-F364</f>
        <v>#NAME?</v>
      </c>
      <c r="S364" s="330" t="e">
        <f ca="1">_xll.RiskData('TS CF'!$K$24,$A364)-G364</f>
        <v>#NAME?</v>
      </c>
      <c r="T364" s="330" t="e">
        <f ca="1">_xll.RiskData('TS CF'!$N$24,$A364)-H364</f>
        <v>#NAME?</v>
      </c>
      <c r="V364" s="327" t="e">
        <f t="shared" ca="1" si="15"/>
        <v>#NAME?</v>
      </c>
      <c r="W364" s="327" t="e">
        <f t="shared" ca="1" si="16"/>
        <v>#NAME?</v>
      </c>
      <c r="X364" s="327" t="e">
        <f t="shared" ca="1" si="17"/>
        <v>#NAME?</v>
      </c>
    </row>
    <row r="365" spans="1:24">
      <c r="A365" s="2">
        <v>358</v>
      </c>
      <c r="B365" s="617">
        <v>-160478</v>
      </c>
      <c r="C365" s="617">
        <v>-103593</v>
      </c>
      <c r="D365" s="617">
        <v>-114388</v>
      </c>
      <c r="F365" s="330" t="e">
        <f ca="1">_xll.RiskData('Risk Summary'!$H$32,$A365)</f>
        <v>#NAME?</v>
      </c>
      <c r="G365" s="330" t="e">
        <f ca="1">_xll.RiskData('Risk Summary'!$K$32,$A365)</f>
        <v>#NAME?</v>
      </c>
      <c r="H365" s="330" t="e">
        <f ca="1">_xll.RiskData('Risk Summary'!$N$32,$A365)</f>
        <v>#NAME?</v>
      </c>
      <c r="J365" s="330" t="e">
        <f ca="1">_xll.RiskData('Risk Summary'!$H$35,$A365)</f>
        <v>#NAME?</v>
      </c>
      <c r="K365" s="330" t="e">
        <f ca="1">_xll.RiskData('Risk Summary'!$K$35,$A365)</f>
        <v>#NAME?</v>
      </c>
      <c r="L365" s="330" t="e">
        <f ca="1">_xll.RiskData('Risk Summary'!$N$35,$A365)</f>
        <v>#NAME?</v>
      </c>
      <c r="N365" s="330" t="e">
        <f ca="1">_xll.RiskData('Risk Summary'!$H$36,$A365)</f>
        <v>#NAME?</v>
      </c>
      <c r="O365" s="330" t="e">
        <f ca="1">_xll.RiskData('Risk Summary'!$K$36,$A365)</f>
        <v>#NAME?</v>
      </c>
      <c r="P365" s="330" t="e">
        <f ca="1">_xll.RiskData('Risk Summary'!$N$36,$A365)</f>
        <v>#NAME?</v>
      </c>
      <c r="R365" s="330" t="e">
        <f ca="1">_xll.RiskData('TS CF'!$H$24,$A365)-F365</f>
        <v>#NAME?</v>
      </c>
      <c r="S365" s="330" t="e">
        <f ca="1">_xll.RiskData('TS CF'!$K$24,$A365)-G365</f>
        <v>#NAME?</v>
      </c>
      <c r="T365" s="330" t="e">
        <f ca="1">_xll.RiskData('TS CF'!$N$24,$A365)-H365</f>
        <v>#NAME?</v>
      </c>
      <c r="V365" s="327" t="e">
        <f t="shared" ca="1" si="15"/>
        <v>#NAME?</v>
      </c>
      <c r="W365" s="327" t="e">
        <f t="shared" ca="1" si="16"/>
        <v>#NAME?</v>
      </c>
      <c r="X365" s="327" t="e">
        <f t="shared" ca="1" si="17"/>
        <v>#NAME?</v>
      </c>
    </row>
    <row r="366" spans="1:24">
      <c r="A366" s="2">
        <v>359</v>
      </c>
      <c r="B366" s="617">
        <v>-160478</v>
      </c>
      <c r="C366" s="617">
        <v>-103593</v>
      </c>
      <c r="D366" s="617">
        <v>-114388</v>
      </c>
      <c r="F366" s="330" t="e">
        <f ca="1">_xll.RiskData('Risk Summary'!$H$32,$A366)</f>
        <v>#NAME?</v>
      </c>
      <c r="G366" s="330" t="e">
        <f ca="1">_xll.RiskData('Risk Summary'!$K$32,$A366)</f>
        <v>#NAME?</v>
      </c>
      <c r="H366" s="330" t="e">
        <f ca="1">_xll.RiskData('Risk Summary'!$N$32,$A366)</f>
        <v>#NAME?</v>
      </c>
      <c r="J366" s="330" t="e">
        <f ca="1">_xll.RiskData('Risk Summary'!$H$35,$A366)</f>
        <v>#NAME?</v>
      </c>
      <c r="K366" s="330" t="e">
        <f ca="1">_xll.RiskData('Risk Summary'!$K$35,$A366)</f>
        <v>#NAME?</v>
      </c>
      <c r="L366" s="330" t="e">
        <f ca="1">_xll.RiskData('Risk Summary'!$N$35,$A366)</f>
        <v>#NAME?</v>
      </c>
      <c r="N366" s="330" t="e">
        <f ca="1">_xll.RiskData('Risk Summary'!$H$36,$A366)</f>
        <v>#NAME?</v>
      </c>
      <c r="O366" s="330" t="e">
        <f ca="1">_xll.RiskData('Risk Summary'!$K$36,$A366)</f>
        <v>#NAME?</v>
      </c>
      <c r="P366" s="330" t="e">
        <f ca="1">_xll.RiskData('Risk Summary'!$N$36,$A366)</f>
        <v>#NAME?</v>
      </c>
      <c r="R366" s="330" t="e">
        <f ca="1">_xll.RiskData('TS CF'!$H$24,$A366)-F366</f>
        <v>#NAME?</v>
      </c>
      <c r="S366" s="330" t="e">
        <f ca="1">_xll.RiskData('TS CF'!$K$24,$A366)-G366</f>
        <v>#NAME?</v>
      </c>
      <c r="T366" s="330" t="e">
        <f ca="1">_xll.RiskData('TS CF'!$N$24,$A366)-H366</f>
        <v>#NAME?</v>
      </c>
      <c r="V366" s="327" t="e">
        <f t="shared" ca="1" si="15"/>
        <v>#NAME?</v>
      </c>
      <c r="W366" s="327" t="e">
        <f t="shared" ca="1" si="16"/>
        <v>#NAME?</v>
      </c>
      <c r="X366" s="327" t="e">
        <f t="shared" ca="1" si="17"/>
        <v>#NAME?</v>
      </c>
    </row>
    <row r="367" spans="1:24">
      <c r="A367" s="2">
        <v>360</v>
      </c>
      <c r="B367" s="617">
        <v>-160478</v>
      </c>
      <c r="C367" s="617">
        <v>-103593</v>
      </c>
      <c r="D367" s="617">
        <v>-114388</v>
      </c>
      <c r="F367" s="330" t="e">
        <f ca="1">_xll.RiskData('Risk Summary'!$H$32,$A367)</f>
        <v>#NAME?</v>
      </c>
      <c r="G367" s="330" t="e">
        <f ca="1">_xll.RiskData('Risk Summary'!$K$32,$A367)</f>
        <v>#NAME?</v>
      </c>
      <c r="H367" s="330" t="e">
        <f ca="1">_xll.RiskData('Risk Summary'!$N$32,$A367)</f>
        <v>#NAME?</v>
      </c>
      <c r="J367" s="330" t="e">
        <f ca="1">_xll.RiskData('Risk Summary'!$H$35,$A367)</f>
        <v>#NAME?</v>
      </c>
      <c r="K367" s="330" t="e">
        <f ca="1">_xll.RiskData('Risk Summary'!$K$35,$A367)</f>
        <v>#NAME?</v>
      </c>
      <c r="L367" s="330" t="e">
        <f ca="1">_xll.RiskData('Risk Summary'!$N$35,$A367)</f>
        <v>#NAME?</v>
      </c>
      <c r="N367" s="330" t="e">
        <f ca="1">_xll.RiskData('Risk Summary'!$H$36,$A367)</f>
        <v>#NAME?</v>
      </c>
      <c r="O367" s="330" t="e">
        <f ca="1">_xll.RiskData('Risk Summary'!$K$36,$A367)</f>
        <v>#NAME?</v>
      </c>
      <c r="P367" s="330" t="e">
        <f ca="1">_xll.RiskData('Risk Summary'!$N$36,$A367)</f>
        <v>#NAME?</v>
      </c>
      <c r="R367" s="330" t="e">
        <f ca="1">_xll.RiskData('TS CF'!$H$24,$A367)-F367</f>
        <v>#NAME?</v>
      </c>
      <c r="S367" s="330" t="e">
        <f ca="1">_xll.RiskData('TS CF'!$K$24,$A367)-G367</f>
        <v>#NAME?</v>
      </c>
      <c r="T367" s="330" t="e">
        <f ca="1">_xll.RiskData('TS CF'!$N$24,$A367)-H367</f>
        <v>#NAME?</v>
      </c>
      <c r="V367" s="327" t="e">
        <f t="shared" ca="1" si="15"/>
        <v>#NAME?</v>
      </c>
      <c r="W367" s="327" t="e">
        <f t="shared" ca="1" si="16"/>
        <v>#NAME?</v>
      </c>
      <c r="X367" s="327" t="e">
        <f t="shared" ca="1" si="17"/>
        <v>#NAME?</v>
      </c>
    </row>
    <row r="368" spans="1:24">
      <c r="A368" s="2">
        <v>361</v>
      </c>
      <c r="B368" s="617">
        <v>-160478</v>
      </c>
      <c r="C368" s="617">
        <v>-103593</v>
      </c>
      <c r="D368" s="617">
        <v>-114388</v>
      </c>
      <c r="F368" s="330" t="e">
        <f ca="1">_xll.RiskData('Risk Summary'!$H$32,$A368)</f>
        <v>#NAME?</v>
      </c>
      <c r="G368" s="330" t="e">
        <f ca="1">_xll.RiskData('Risk Summary'!$K$32,$A368)</f>
        <v>#NAME?</v>
      </c>
      <c r="H368" s="330" t="e">
        <f ca="1">_xll.RiskData('Risk Summary'!$N$32,$A368)</f>
        <v>#NAME?</v>
      </c>
      <c r="J368" s="330" t="e">
        <f ca="1">_xll.RiskData('Risk Summary'!$H$35,$A368)</f>
        <v>#NAME?</v>
      </c>
      <c r="K368" s="330" t="e">
        <f ca="1">_xll.RiskData('Risk Summary'!$K$35,$A368)</f>
        <v>#NAME?</v>
      </c>
      <c r="L368" s="330" t="e">
        <f ca="1">_xll.RiskData('Risk Summary'!$N$35,$A368)</f>
        <v>#NAME?</v>
      </c>
      <c r="N368" s="330" t="e">
        <f ca="1">_xll.RiskData('Risk Summary'!$H$36,$A368)</f>
        <v>#NAME?</v>
      </c>
      <c r="O368" s="330" t="e">
        <f ca="1">_xll.RiskData('Risk Summary'!$K$36,$A368)</f>
        <v>#NAME?</v>
      </c>
      <c r="P368" s="330" t="e">
        <f ca="1">_xll.RiskData('Risk Summary'!$N$36,$A368)</f>
        <v>#NAME?</v>
      </c>
      <c r="R368" s="330" t="e">
        <f ca="1">_xll.RiskData('TS CF'!$H$24,$A368)-F368</f>
        <v>#NAME?</v>
      </c>
      <c r="S368" s="330" t="e">
        <f ca="1">_xll.RiskData('TS CF'!$K$24,$A368)-G368</f>
        <v>#NAME?</v>
      </c>
      <c r="T368" s="330" t="e">
        <f ca="1">_xll.RiskData('TS CF'!$N$24,$A368)-H368</f>
        <v>#NAME?</v>
      </c>
      <c r="V368" s="327" t="e">
        <f t="shared" ca="1" si="15"/>
        <v>#NAME?</v>
      </c>
      <c r="W368" s="327" t="e">
        <f t="shared" ca="1" si="16"/>
        <v>#NAME?</v>
      </c>
      <c r="X368" s="327" t="e">
        <f t="shared" ca="1" si="17"/>
        <v>#NAME?</v>
      </c>
    </row>
    <row r="369" spans="1:24">
      <c r="A369" s="2">
        <v>362</v>
      </c>
      <c r="B369" s="617">
        <v>-160478</v>
      </c>
      <c r="C369" s="617">
        <v>-103593</v>
      </c>
      <c r="D369" s="617">
        <v>-114388</v>
      </c>
      <c r="F369" s="330" t="e">
        <f ca="1">_xll.RiskData('Risk Summary'!$H$32,$A369)</f>
        <v>#NAME?</v>
      </c>
      <c r="G369" s="330" t="e">
        <f ca="1">_xll.RiskData('Risk Summary'!$K$32,$A369)</f>
        <v>#NAME?</v>
      </c>
      <c r="H369" s="330" t="e">
        <f ca="1">_xll.RiskData('Risk Summary'!$N$32,$A369)</f>
        <v>#NAME?</v>
      </c>
      <c r="J369" s="330" t="e">
        <f ca="1">_xll.RiskData('Risk Summary'!$H$35,$A369)</f>
        <v>#NAME?</v>
      </c>
      <c r="K369" s="330" t="e">
        <f ca="1">_xll.RiskData('Risk Summary'!$K$35,$A369)</f>
        <v>#NAME?</v>
      </c>
      <c r="L369" s="330" t="e">
        <f ca="1">_xll.RiskData('Risk Summary'!$N$35,$A369)</f>
        <v>#NAME?</v>
      </c>
      <c r="N369" s="330" t="e">
        <f ca="1">_xll.RiskData('Risk Summary'!$H$36,$A369)</f>
        <v>#NAME?</v>
      </c>
      <c r="O369" s="330" t="e">
        <f ca="1">_xll.RiskData('Risk Summary'!$K$36,$A369)</f>
        <v>#NAME?</v>
      </c>
      <c r="P369" s="330" t="e">
        <f ca="1">_xll.RiskData('Risk Summary'!$N$36,$A369)</f>
        <v>#NAME?</v>
      </c>
      <c r="R369" s="330" t="e">
        <f ca="1">_xll.RiskData('TS CF'!$H$24,$A369)-F369</f>
        <v>#NAME?</v>
      </c>
      <c r="S369" s="330" t="e">
        <f ca="1">_xll.RiskData('TS CF'!$K$24,$A369)-G369</f>
        <v>#NAME?</v>
      </c>
      <c r="T369" s="330" t="e">
        <f ca="1">_xll.RiskData('TS CF'!$N$24,$A369)-H369</f>
        <v>#NAME?</v>
      </c>
      <c r="V369" s="327" t="e">
        <f t="shared" ca="1" si="15"/>
        <v>#NAME?</v>
      </c>
      <c r="W369" s="327" t="e">
        <f t="shared" ca="1" si="16"/>
        <v>#NAME?</v>
      </c>
      <c r="X369" s="327" t="e">
        <f t="shared" ca="1" si="17"/>
        <v>#NAME?</v>
      </c>
    </row>
    <row r="370" spans="1:24">
      <c r="A370" s="2">
        <v>363</v>
      </c>
      <c r="B370" s="617">
        <v>-160478</v>
      </c>
      <c r="C370" s="617">
        <v>-103593</v>
      </c>
      <c r="D370" s="617">
        <v>-114388</v>
      </c>
      <c r="F370" s="330" t="e">
        <f ca="1">_xll.RiskData('Risk Summary'!$H$32,$A370)</f>
        <v>#NAME?</v>
      </c>
      <c r="G370" s="330" t="e">
        <f ca="1">_xll.RiskData('Risk Summary'!$K$32,$A370)</f>
        <v>#NAME?</v>
      </c>
      <c r="H370" s="330" t="e">
        <f ca="1">_xll.RiskData('Risk Summary'!$N$32,$A370)</f>
        <v>#NAME?</v>
      </c>
      <c r="J370" s="330" t="e">
        <f ca="1">_xll.RiskData('Risk Summary'!$H$35,$A370)</f>
        <v>#NAME?</v>
      </c>
      <c r="K370" s="330" t="e">
        <f ca="1">_xll.RiskData('Risk Summary'!$K$35,$A370)</f>
        <v>#NAME?</v>
      </c>
      <c r="L370" s="330" t="e">
        <f ca="1">_xll.RiskData('Risk Summary'!$N$35,$A370)</f>
        <v>#NAME?</v>
      </c>
      <c r="N370" s="330" t="e">
        <f ca="1">_xll.RiskData('Risk Summary'!$H$36,$A370)</f>
        <v>#NAME?</v>
      </c>
      <c r="O370" s="330" t="e">
        <f ca="1">_xll.RiskData('Risk Summary'!$K$36,$A370)</f>
        <v>#NAME?</v>
      </c>
      <c r="P370" s="330" t="e">
        <f ca="1">_xll.RiskData('Risk Summary'!$N$36,$A370)</f>
        <v>#NAME?</v>
      </c>
      <c r="R370" s="330" t="e">
        <f ca="1">_xll.RiskData('TS CF'!$H$24,$A370)-F370</f>
        <v>#NAME?</v>
      </c>
      <c r="S370" s="330" t="e">
        <f ca="1">_xll.RiskData('TS CF'!$K$24,$A370)-G370</f>
        <v>#NAME?</v>
      </c>
      <c r="T370" s="330" t="e">
        <f ca="1">_xll.RiskData('TS CF'!$N$24,$A370)-H370</f>
        <v>#NAME?</v>
      </c>
      <c r="V370" s="327" t="e">
        <f t="shared" ca="1" si="15"/>
        <v>#NAME?</v>
      </c>
      <c r="W370" s="327" t="e">
        <f t="shared" ca="1" si="16"/>
        <v>#NAME?</v>
      </c>
      <c r="X370" s="327" t="e">
        <f t="shared" ca="1" si="17"/>
        <v>#NAME?</v>
      </c>
    </row>
    <row r="371" spans="1:24">
      <c r="A371" s="2">
        <v>364</v>
      </c>
      <c r="B371" s="617">
        <v>-160478</v>
      </c>
      <c r="C371" s="617">
        <v>-103593</v>
      </c>
      <c r="D371" s="617">
        <v>-114388</v>
      </c>
      <c r="F371" s="330" t="e">
        <f ca="1">_xll.RiskData('Risk Summary'!$H$32,$A371)</f>
        <v>#NAME?</v>
      </c>
      <c r="G371" s="330" t="e">
        <f ca="1">_xll.RiskData('Risk Summary'!$K$32,$A371)</f>
        <v>#NAME?</v>
      </c>
      <c r="H371" s="330" t="e">
        <f ca="1">_xll.RiskData('Risk Summary'!$N$32,$A371)</f>
        <v>#NAME?</v>
      </c>
      <c r="J371" s="330" t="e">
        <f ca="1">_xll.RiskData('Risk Summary'!$H$35,$A371)</f>
        <v>#NAME?</v>
      </c>
      <c r="K371" s="330" t="e">
        <f ca="1">_xll.RiskData('Risk Summary'!$K$35,$A371)</f>
        <v>#NAME?</v>
      </c>
      <c r="L371" s="330" t="e">
        <f ca="1">_xll.RiskData('Risk Summary'!$N$35,$A371)</f>
        <v>#NAME?</v>
      </c>
      <c r="N371" s="330" t="e">
        <f ca="1">_xll.RiskData('Risk Summary'!$H$36,$A371)</f>
        <v>#NAME?</v>
      </c>
      <c r="O371" s="330" t="e">
        <f ca="1">_xll.RiskData('Risk Summary'!$K$36,$A371)</f>
        <v>#NAME?</v>
      </c>
      <c r="P371" s="330" t="e">
        <f ca="1">_xll.RiskData('Risk Summary'!$N$36,$A371)</f>
        <v>#NAME?</v>
      </c>
      <c r="R371" s="330" t="e">
        <f ca="1">_xll.RiskData('TS CF'!$H$24,$A371)-F371</f>
        <v>#NAME?</v>
      </c>
      <c r="S371" s="330" t="e">
        <f ca="1">_xll.RiskData('TS CF'!$K$24,$A371)-G371</f>
        <v>#NAME?</v>
      </c>
      <c r="T371" s="330" t="e">
        <f ca="1">_xll.RiskData('TS CF'!$N$24,$A371)-H371</f>
        <v>#NAME?</v>
      </c>
      <c r="V371" s="327" t="e">
        <f t="shared" ca="1" si="15"/>
        <v>#NAME?</v>
      </c>
      <c r="W371" s="327" t="e">
        <f t="shared" ca="1" si="16"/>
        <v>#NAME?</v>
      </c>
      <c r="X371" s="327" t="e">
        <f t="shared" ca="1" si="17"/>
        <v>#NAME?</v>
      </c>
    </row>
    <row r="372" spans="1:24">
      <c r="A372" s="2">
        <v>365</v>
      </c>
      <c r="B372" s="617">
        <v>-160478</v>
      </c>
      <c r="C372" s="617">
        <v>-103593</v>
      </c>
      <c r="D372" s="617">
        <v>-114388</v>
      </c>
      <c r="F372" s="330" t="e">
        <f ca="1">_xll.RiskData('Risk Summary'!$H$32,$A372)</f>
        <v>#NAME?</v>
      </c>
      <c r="G372" s="330" t="e">
        <f ca="1">_xll.RiskData('Risk Summary'!$K$32,$A372)</f>
        <v>#NAME?</v>
      </c>
      <c r="H372" s="330" t="e">
        <f ca="1">_xll.RiskData('Risk Summary'!$N$32,$A372)</f>
        <v>#NAME?</v>
      </c>
      <c r="J372" s="330" t="e">
        <f ca="1">_xll.RiskData('Risk Summary'!$H$35,$A372)</f>
        <v>#NAME?</v>
      </c>
      <c r="K372" s="330" t="e">
        <f ca="1">_xll.RiskData('Risk Summary'!$K$35,$A372)</f>
        <v>#NAME?</v>
      </c>
      <c r="L372" s="330" t="e">
        <f ca="1">_xll.RiskData('Risk Summary'!$N$35,$A372)</f>
        <v>#NAME?</v>
      </c>
      <c r="N372" s="330" t="e">
        <f ca="1">_xll.RiskData('Risk Summary'!$H$36,$A372)</f>
        <v>#NAME?</v>
      </c>
      <c r="O372" s="330" t="e">
        <f ca="1">_xll.RiskData('Risk Summary'!$K$36,$A372)</f>
        <v>#NAME?</v>
      </c>
      <c r="P372" s="330" t="e">
        <f ca="1">_xll.RiskData('Risk Summary'!$N$36,$A372)</f>
        <v>#NAME?</v>
      </c>
      <c r="R372" s="330" t="e">
        <f ca="1">_xll.RiskData('TS CF'!$H$24,$A372)-F372</f>
        <v>#NAME?</v>
      </c>
      <c r="S372" s="330" t="e">
        <f ca="1">_xll.RiskData('TS CF'!$K$24,$A372)-G372</f>
        <v>#NAME?</v>
      </c>
      <c r="T372" s="330" t="e">
        <f ca="1">_xll.RiskData('TS CF'!$N$24,$A372)-H372</f>
        <v>#NAME?</v>
      </c>
      <c r="V372" s="327" t="e">
        <f t="shared" ca="1" si="15"/>
        <v>#NAME?</v>
      </c>
      <c r="W372" s="327" t="e">
        <f t="shared" ca="1" si="16"/>
        <v>#NAME?</v>
      </c>
      <c r="X372" s="327" t="e">
        <f t="shared" ca="1" si="17"/>
        <v>#NAME?</v>
      </c>
    </row>
    <row r="373" spans="1:24">
      <c r="A373" s="2">
        <v>366</v>
      </c>
      <c r="B373" s="617">
        <v>-160478</v>
      </c>
      <c r="C373" s="617">
        <v>-103593</v>
      </c>
      <c r="D373" s="617">
        <v>-114388</v>
      </c>
      <c r="F373" s="330" t="e">
        <f ca="1">_xll.RiskData('Risk Summary'!$H$32,$A373)</f>
        <v>#NAME?</v>
      </c>
      <c r="G373" s="330" t="e">
        <f ca="1">_xll.RiskData('Risk Summary'!$K$32,$A373)</f>
        <v>#NAME?</v>
      </c>
      <c r="H373" s="330" t="e">
        <f ca="1">_xll.RiskData('Risk Summary'!$N$32,$A373)</f>
        <v>#NAME?</v>
      </c>
      <c r="J373" s="330" t="e">
        <f ca="1">_xll.RiskData('Risk Summary'!$H$35,$A373)</f>
        <v>#NAME?</v>
      </c>
      <c r="K373" s="330" t="e">
        <f ca="1">_xll.RiskData('Risk Summary'!$K$35,$A373)</f>
        <v>#NAME?</v>
      </c>
      <c r="L373" s="330" t="e">
        <f ca="1">_xll.RiskData('Risk Summary'!$N$35,$A373)</f>
        <v>#NAME?</v>
      </c>
      <c r="N373" s="330" t="e">
        <f ca="1">_xll.RiskData('Risk Summary'!$H$36,$A373)</f>
        <v>#NAME?</v>
      </c>
      <c r="O373" s="330" t="e">
        <f ca="1">_xll.RiskData('Risk Summary'!$K$36,$A373)</f>
        <v>#NAME?</v>
      </c>
      <c r="P373" s="330" t="e">
        <f ca="1">_xll.RiskData('Risk Summary'!$N$36,$A373)</f>
        <v>#NAME?</v>
      </c>
      <c r="R373" s="330" t="e">
        <f ca="1">_xll.RiskData('TS CF'!$H$24,$A373)-F373</f>
        <v>#NAME?</v>
      </c>
      <c r="S373" s="330" t="e">
        <f ca="1">_xll.RiskData('TS CF'!$K$24,$A373)-G373</f>
        <v>#NAME?</v>
      </c>
      <c r="T373" s="330" t="e">
        <f ca="1">_xll.RiskData('TS CF'!$N$24,$A373)-H373</f>
        <v>#NAME?</v>
      </c>
      <c r="V373" s="327" t="e">
        <f t="shared" ca="1" si="15"/>
        <v>#NAME?</v>
      </c>
      <c r="W373" s="327" t="e">
        <f t="shared" ca="1" si="16"/>
        <v>#NAME?</v>
      </c>
      <c r="X373" s="327" t="e">
        <f t="shared" ca="1" si="17"/>
        <v>#NAME?</v>
      </c>
    </row>
    <row r="374" spans="1:24">
      <c r="A374" s="2">
        <v>367</v>
      </c>
      <c r="B374" s="617">
        <v>-160478</v>
      </c>
      <c r="C374" s="617">
        <v>-103593</v>
      </c>
      <c r="D374" s="617">
        <v>-114388</v>
      </c>
      <c r="F374" s="330" t="e">
        <f ca="1">_xll.RiskData('Risk Summary'!$H$32,$A374)</f>
        <v>#NAME?</v>
      </c>
      <c r="G374" s="330" t="e">
        <f ca="1">_xll.RiskData('Risk Summary'!$K$32,$A374)</f>
        <v>#NAME?</v>
      </c>
      <c r="H374" s="330" t="e">
        <f ca="1">_xll.RiskData('Risk Summary'!$N$32,$A374)</f>
        <v>#NAME?</v>
      </c>
      <c r="J374" s="330" t="e">
        <f ca="1">_xll.RiskData('Risk Summary'!$H$35,$A374)</f>
        <v>#NAME?</v>
      </c>
      <c r="K374" s="330" t="e">
        <f ca="1">_xll.RiskData('Risk Summary'!$K$35,$A374)</f>
        <v>#NAME?</v>
      </c>
      <c r="L374" s="330" t="e">
        <f ca="1">_xll.RiskData('Risk Summary'!$N$35,$A374)</f>
        <v>#NAME?</v>
      </c>
      <c r="N374" s="330" t="e">
        <f ca="1">_xll.RiskData('Risk Summary'!$H$36,$A374)</f>
        <v>#NAME?</v>
      </c>
      <c r="O374" s="330" t="e">
        <f ca="1">_xll.RiskData('Risk Summary'!$K$36,$A374)</f>
        <v>#NAME?</v>
      </c>
      <c r="P374" s="330" t="e">
        <f ca="1">_xll.RiskData('Risk Summary'!$N$36,$A374)</f>
        <v>#NAME?</v>
      </c>
      <c r="R374" s="330" t="e">
        <f ca="1">_xll.RiskData('TS CF'!$H$24,$A374)-F374</f>
        <v>#NAME?</v>
      </c>
      <c r="S374" s="330" t="e">
        <f ca="1">_xll.RiskData('TS CF'!$K$24,$A374)-G374</f>
        <v>#NAME?</v>
      </c>
      <c r="T374" s="330" t="e">
        <f ca="1">_xll.RiskData('TS CF'!$N$24,$A374)-H374</f>
        <v>#NAME?</v>
      </c>
      <c r="V374" s="327" t="e">
        <f t="shared" ca="1" si="15"/>
        <v>#NAME?</v>
      </c>
      <c r="W374" s="327" t="e">
        <f t="shared" ca="1" si="16"/>
        <v>#NAME?</v>
      </c>
      <c r="X374" s="327" t="e">
        <f t="shared" ca="1" si="17"/>
        <v>#NAME?</v>
      </c>
    </row>
    <row r="375" spans="1:24">
      <c r="A375" s="2">
        <v>368</v>
      </c>
      <c r="B375" s="617">
        <v>-160478</v>
      </c>
      <c r="C375" s="617">
        <v>-103593</v>
      </c>
      <c r="D375" s="617">
        <v>-114388</v>
      </c>
      <c r="F375" s="330" t="e">
        <f ca="1">_xll.RiskData('Risk Summary'!$H$32,$A375)</f>
        <v>#NAME?</v>
      </c>
      <c r="G375" s="330" t="e">
        <f ca="1">_xll.RiskData('Risk Summary'!$K$32,$A375)</f>
        <v>#NAME?</v>
      </c>
      <c r="H375" s="330" t="e">
        <f ca="1">_xll.RiskData('Risk Summary'!$N$32,$A375)</f>
        <v>#NAME?</v>
      </c>
      <c r="J375" s="330" t="e">
        <f ca="1">_xll.RiskData('Risk Summary'!$H$35,$A375)</f>
        <v>#NAME?</v>
      </c>
      <c r="K375" s="330" t="e">
        <f ca="1">_xll.RiskData('Risk Summary'!$K$35,$A375)</f>
        <v>#NAME?</v>
      </c>
      <c r="L375" s="330" t="e">
        <f ca="1">_xll.RiskData('Risk Summary'!$N$35,$A375)</f>
        <v>#NAME?</v>
      </c>
      <c r="N375" s="330" t="e">
        <f ca="1">_xll.RiskData('Risk Summary'!$H$36,$A375)</f>
        <v>#NAME?</v>
      </c>
      <c r="O375" s="330" t="e">
        <f ca="1">_xll.RiskData('Risk Summary'!$K$36,$A375)</f>
        <v>#NAME?</v>
      </c>
      <c r="P375" s="330" t="e">
        <f ca="1">_xll.RiskData('Risk Summary'!$N$36,$A375)</f>
        <v>#NAME?</v>
      </c>
      <c r="R375" s="330" t="e">
        <f ca="1">_xll.RiskData('TS CF'!$H$24,$A375)-F375</f>
        <v>#NAME?</v>
      </c>
      <c r="S375" s="330" t="e">
        <f ca="1">_xll.RiskData('TS CF'!$K$24,$A375)-G375</f>
        <v>#NAME?</v>
      </c>
      <c r="T375" s="330" t="e">
        <f ca="1">_xll.RiskData('TS CF'!$N$24,$A375)-H375</f>
        <v>#NAME?</v>
      </c>
      <c r="V375" s="327" t="e">
        <f t="shared" ca="1" si="15"/>
        <v>#NAME?</v>
      </c>
      <c r="W375" s="327" t="e">
        <f t="shared" ca="1" si="16"/>
        <v>#NAME?</v>
      </c>
      <c r="X375" s="327" t="e">
        <f t="shared" ca="1" si="17"/>
        <v>#NAME?</v>
      </c>
    </row>
    <row r="376" spans="1:24">
      <c r="A376" s="2">
        <v>369</v>
      </c>
      <c r="B376" s="617">
        <v>-160478</v>
      </c>
      <c r="C376" s="617">
        <v>-103593</v>
      </c>
      <c r="D376" s="617">
        <v>-114388</v>
      </c>
      <c r="F376" s="330" t="e">
        <f ca="1">_xll.RiskData('Risk Summary'!$H$32,$A376)</f>
        <v>#NAME?</v>
      </c>
      <c r="G376" s="330" t="e">
        <f ca="1">_xll.RiskData('Risk Summary'!$K$32,$A376)</f>
        <v>#NAME?</v>
      </c>
      <c r="H376" s="330" t="e">
        <f ca="1">_xll.RiskData('Risk Summary'!$N$32,$A376)</f>
        <v>#NAME?</v>
      </c>
      <c r="J376" s="330" t="e">
        <f ca="1">_xll.RiskData('Risk Summary'!$H$35,$A376)</f>
        <v>#NAME?</v>
      </c>
      <c r="K376" s="330" t="e">
        <f ca="1">_xll.RiskData('Risk Summary'!$K$35,$A376)</f>
        <v>#NAME?</v>
      </c>
      <c r="L376" s="330" t="e">
        <f ca="1">_xll.RiskData('Risk Summary'!$N$35,$A376)</f>
        <v>#NAME?</v>
      </c>
      <c r="N376" s="330" t="e">
        <f ca="1">_xll.RiskData('Risk Summary'!$H$36,$A376)</f>
        <v>#NAME?</v>
      </c>
      <c r="O376" s="330" t="e">
        <f ca="1">_xll.RiskData('Risk Summary'!$K$36,$A376)</f>
        <v>#NAME?</v>
      </c>
      <c r="P376" s="330" t="e">
        <f ca="1">_xll.RiskData('Risk Summary'!$N$36,$A376)</f>
        <v>#NAME?</v>
      </c>
      <c r="R376" s="330" t="e">
        <f ca="1">_xll.RiskData('TS CF'!$H$24,$A376)-F376</f>
        <v>#NAME?</v>
      </c>
      <c r="S376" s="330" t="e">
        <f ca="1">_xll.RiskData('TS CF'!$K$24,$A376)-G376</f>
        <v>#NAME?</v>
      </c>
      <c r="T376" s="330" t="e">
        <f ca="1">_xll.RiskData('TS CF'!$N$24,$A376)-H376</f>
        <v>#NAME?</v>
      </c>
      <c r="V376" s="327" t="e">
        <f t="shared" ca="1" si="15"/>
        <v>#NAME?</v>
      </c>
      <c r="W376" s="327" t="e">
        <f t="shared" ca="1" si="16"/>
        <v>#NAME?</v>
      </c>
      <c r="X376" s="327" t="e">
        <f t="shared" ca="1" si="17"/>
        <v>#NAME?</v>
      </c>
    </row>
    <row r="377" spans="1:24">
      <c r="A377" s="2">
        <v>370</v>
      </c>
      <c r="B377" s="617">
        <v>-160478</v>
      </c>
      <c r="C377" s="617">
        <v>-103593</v>
      </c>
      <c r="D377" s="617">
        <v>-114388</v>
      </c>
      <c r="F377" s="330" t="e">
        <f ca="1">_xll.RiskData('Risk Summary'!$H$32,$A377)</f>
        <v>#NAME?</v>
      </c>
      <c r="G377" s="330" t="e">
        <f ca="1">_xll.RiskData('Risk Summary'!$K$32,$A377)</f>
        <v>#NAME?</v>
      </c>
      <c r="H377" s="330" t="e">
        <f ca="1">_xll.RiskData('Risk Summary'!$N$32,$A377)</f>
        <v>#NAME?</v>
      </c>
      <c r="J377" s="330" t="e">
        <f ca="1">_xll.RiskData('Risk Summary'!$H$35,$A377)</f>
        <v>#NAME?</v>
      </c>
      <c r="K377" s="330" t="e">
        <f ca="1">_xll.RiskData('Risk Summary'!$K$35,$A377)</f>
        <v>#NAME?</v>
      </c>
      <c r="L377" s="330" t="e">
        <f ca="1">_xll.RiskData('Risk Summary'!$N$35,$A377)</f>
        <v>#NAME?</v>
      </c>
      <c r="N377" s="330" t="e">
        <f ca="1">_xll.RiskData('Risk Summary'!$H$36,$A377)</f>
        <v>#NAME?</v>
      </c>
      <c r="O377" s="330" t="e">
        <f ca="1">_xll.RiskData('Risk Summary'!$K$36,$A377)</f>
        <v>#NAME?</v>
      </c>
      <c r="P377" s="330" t="e">
        <f ca="1">_xll.RiskData('Risk Summary'!$N$36,$A377)</f>
        <v>#NAME?</v>
      </c>
      <c r="R377" s="330" t="e">
        <f ca="1">_xll.RiskData('TS CF'!$H$24,$A377)-F377</f>
        <v>#NAME?</v>
      </c>
      <c r="S377" s="330" t="e">
        <f ca="1">_xll.RiskData('TS CF'!$K$24,$A377)-G377</f>
        <v>#NAME?</v>
      </c>
      <c r="T377" s="330" t="e">
        <f ca="1">_xll.RiskData('TS CF'!$N$24,$A377)-H377</f>
        <v>#NAME?</v>
      </c>
      <c r="V377" s="327" t="e">
        <f t="shared" ca="1" si="15"/>
        <v>#NAME?</v>
      </c>
      <c r="W377" s="327" t="e">
        <f t="shared" ca="1" si="16"/>
        <v>#NAME?</v>
      </c>
      <c r="X377" s="327" t="e">
        <f t="shared" ca="1" si="17"/>
        <v>#NAME?</v>
      </c>
    </row>
    <row r="378" spans="1:24">
      <c r="A378" s="2">
        <v>371</v>
      </c>
      <c r="B378" s="617">
        <v>-160478</v>
      </c>
      <c r="C378" s="617">
        <v>-103593</v>
      </c>
      <c r="D378" s="617">
        <v>-114388</v>
      </c>
      <c r="F378" s="330" t="e">
        <f ca="1">_xll.RiskData('Risk Summary'!$H$32,$A378)</f>
        <v>#NAME?</v>
      </c>
      <c r="G378" s="330" t="e">
        <f ca="1">_xll.RiskData('Risk Summary'!$K$32,$A378)</f>
        <v>#NAME?</v>
      </c>
      <c r="H378" s="330" t="e">
        <f ca="1">_xll.RiskData('Risk Summary'!$N$32,$A378)</f>
        <v>#NAME?</v>
      </c>
      <c r="J378" s="330" t="e">
        <f ca="1">_xll.RiskData('Risk Summary'!$H$35,$A378)</f>
        <v>#NAME?</v>
      </c>
      <c r="K378" s="330" t="e">
        <f ca="1">_xll.RiskData('Risk Summary'!$K$35,$A378)</f>
        <v>#NAME?</v>
      </c>
      <c r="L378" s="330" t="e">
        <f ca="1">_xll.RiskData('Risk Summary'!$N$35,$A378)</f>
        <v>#NAME?</v>
      </c>
      <c r="N378" s="330" t="e">
        <f ca="1">_xll.RiskData('Risk Summary'!$H$36,$A378)</f>
        <v>#NAME?</v>
      </c>
      <c r="O378" s="330" t="e">
        <f ca="1">_xll.RiskData('Risk Summary'!$K$36,$A378)</f>
        <v>#NAME?</v>
      </c>
      <c r="P378" s="330" t="e">
        <f ca="1">_xll.RiskData('Risk Summary'!$N$36,$A378)</f>
        <v>#NAME?</v>
      </c>
      <c r="R378" s="330" t="e">
        <f ca="1">_xll.RiskData('TS CF'!$H$24,$A378)-F378</f>
        <v>#NAME?</v>
      </c>
      <c r="S378" s="330" t="e">
        <f ca="1">_xll.RiskData('TS CF'!$K$24,$A378)-G378</f>
        <v>#NAME?</v>
      </c>
      <c r="T378" s="330" t="e">
        <f ca="1">_xll.RiskData('TS CF'!$N$24,$A378)-H378</f>
        <v>#NAME?</v>
      </c>
      <c r="V378" s="327" t="e">
        <f t="shared" ca="1" si="15"/>
        <v>#NAME?</v>
      </c>
      <c r="W378" s="327" t="e">
        <f t="shared" ca="1" si="16"/>
        <v>#NAME?</v>
      </c>
      <c r="X378" s="327" t="e">
        <f t="shared" ca="1" si="17"/>
        <v>#NAME?</v>
      </c>
    </row>
    <row r="379" spans="1:24">
      <c r="A379" s="2">
        <v>372</v>
      </c>
      <c r="B379" s="617">
        <v>-160478</v>
      </c>
      <c r="C379" s="617">
        <v>-103593</v>
      </c>
      <c r="D379" s="617">
        <v>-114388</v>
      </c>
      <c r="F379" s="330" t="e">
        <f ca="1">_xll.RiskData('Risk Summary'!$H$32,$A379)</f>
        <v>#NAME?</v>
      </c>
      <c r="G379" s="330" t="e">
        <f ca="1">_xll.RiskData('Risk Summary'!$K$32,$A379)</f>
        <v>#NAME?</v>
      </c>
      <c r="H379" s="330" t="e">
        <f ca="1">_xll.RiskData('Risk Summary'!$N$32,$A379)</f>
        <v>#NAME?</v>
      </c>
      <c r="J379" s="330" t="e">
        <f ca="1">_xll.RiskData('Risk Summary'!$H$35,$A379)</f>
        <v>#NAME?</v>
      </c>
      <c r="K379" s="330" t="e">
        <f ca="1">_xll.RiskData('Risk Summary'!$K$35,$A379)</f>
        <v>#NAME?</v>
      </c>
      <c r="L379" s="330" t="e">
        <f ca="1">_xll.RiskData('Risk Summary'!$N$35,$A379)</f>
        <v>#NAME?</v>
      </c>
      <c r="N379" s="330" t="e">
        <f ca="1">_xll.RiskData('Risk Summary'!$H$36,$A379)</f>
        <v>#NAME?</v>
      </c>
      <c r="O379" s="330" t="e">
        <f ca="1">_xll.RiskData('Risk Summary'!$K$36,$A379)</f>
        <v>#NAME?</v>
      </c>
      <c r="P379" s="330" t="e">
        <f ca="1">_xll.RiskData('Risk Summary'!$N$36,$A379)</f>
        <v>#NAME?</v>
      </c>
      <c r="R379" s="330" t="e">
        <f ca="1">_xll.RiskData('TS CF'!$H$24,$A379)-F379</f>
        <v>#NAME?</v>
      </c>
      <c r="S379" s="330" t="e">
        <f ca="1">_xll.RiskData('TS CF'!$K$24,$A379)-G379</f>
        <v>#NAME?</v>
      </c>
      <c r="T379" s="330" t="e">
        <f ca="1">_xll.RiskData('TS CF'!$N$24,$A379)-H379</f>
        <v>#NAME?</v>
      </c>
      <c r="V379" s="327" t="e">
        <f t="shared" ca="1" si="15"/>
        <v>#NAME?</v>
      </c>
      <c r="W379" s="327" t="e">
        <f t="shared" ca="1" si="16"/>
        <v>#NAME?</v>
      </c>
      <c r="X379" s="327" t="e">
        <f t="shared" ca="1" si="17"/>
        <v>#NAME?</v>
      </c>
    </row>
    <row r="380" spans="1:24">
      <c r="A380" s="2">
        <v>373</v>
      </c>
      <c r="B380" s="617">
        <v>-160478</v>
      </c>
      <c r="C380" s="617">
        <v>-103593</v>
      </c>
      <c r="D380" s="617">
        <v>-114388</v>
      </c>
      <c r="F380" s="330" t="e">
        <f ca="1">_xll.RiskData('Risk Summary'!$H$32,$A380)</f>
        <v>#NAME?</v>
      </c>
      <c r="G380" s="330" t="e">
        <f ca="1">_xll.RiskData('Risk Summary'!$K$32,$A380)</f>
        <v>#NAME?</v>
      </c>
      <c r="H380" s="330" t="e">
        <f ca="1">_xll.RiskData('Risk Summary'!$N$32,$A380)</f>
        <v>#NAME?</v>
      </c>
      <c r="J380" s="330" t="e">
        <f ca="1">_xll.RiskData('Risk Summary'!$H$35,$A380)</f>
        <v>#NAME?</v>
      </c>
      <c r="K380" s="330" t="e">
        <f ca="1">_xll.RiskData('Risk Summary'!$K$35,$A380)</f>
        <v>#NAME?</v>
      </c>
      <c r="L380" s="330" t="e">
        <f ca="1">_xll.RiskData('Risk Summary'!$N$35,$A380)</f>
        <v>#NAME?</v>
      </c>
      <c r="N380" s="330" t="e">
        <f ca="1">_xll.RiskData('Risk Summary'!$H$36,$A380)</f>
        <v>#NAME?</v>
      </c>
      <c r="O380" s="330" t="e">
        <f ca="1">_xll.RiskData('Risk Summary'!$K$36,$A380)</f>
        <v>#NAME?</v>
      </c>
      <c r="P380" s="330" t="e">
        <f ca="1">_xll.RiskData('Risk Summary'!$N$36,$A380)</f>
        <v>#NAME?</v>
      </c>
      <c r="R380" s="330" t="e">
        <f ca="1">_xll.RiskData('TS CF'!$H$24,$A380)-F380</f>
        <v>#NAME?</v>
      </c>
      <c r="S380" s="330" t="e">
        <f ca="1">_xll.RiskData('TS CF'!$K$24,$A380)-G380</f>
        <v>#NAME?</v>
      </c>
      <c r="T380" s="330" t="e">
        <f ca="1">_xll.RiskData('TS CF'!$N$24,$A380)-H380</f>
        <v>#NAME?</v>
      </c>
      <c r="V380" s="327" t="e">
        <f t="shared" ca="1" si="15"/>
        <v>#NAME?</v>
      </c>
      <c r="W380" s="327" t="e">
        <f t="shared" ca="1" si="16"/>
        <v>#NAME?</v>
      </c>
      <c r="X380" s="327" t="e">
        <f t="shared" ca="1" si="17"/>
        <v>#NAME?</v>
      </c>
    </row>
    <row r="381" spans="1:24">
      <c r="A381" s="2">
        <v>374</v>
      </c>
      <c r="B381" s="617">
        <v>-160478</v>
      </c>
      <c r="C381" s="617">
        <v>-103593</v>
      </c>
      <c r="D381" s="617">
        <v>-114388</v>
      </c>
      <c r="F381" s="330" t="e">
        <f ca="1">_xll.RiskData('Risk Summary'!$H$32,$A381)</f>
        <v>#NAME?</v>
      </c>
      <c r="G381" s="330" t="e">
        <f ca="1">_xll.RiskData('Risk Summary'!$K$32,$A381)</f>
        <v>#NAME?</v>
      </c>
      <c r="H381" s="330" t="e">
        <f ca="1">_xll.RiskData('Risk Summary'!$N$32,$A381)</f>
        <v>#NAME?</v>
      </c>
      <c r="J381" s="330" t="e">
        <f ca="1">_xll.RiskData('Risk Summary'!$H$35,$A381)</f>
        <v>#NAME?</v>
      </c>
      <c r="K381" s="330" t="e">
        <f ca="1">_xll.RiskData('Risk Summary'!$K$35,$A381)</f>
        <v>#NAME?</v>
      </c>
      <c r="L381" s="330" t="e">
        <f ca="1">_xll.RiskData('Risk Summary'!$N$35,$A381)</f>
        <v>#NAME?</v>
      </c>
      <c r="N381" s="330" t="e">
        <f ca="1">_xll.RiskData('Risk Summary'!$H$36,$A381)</f>
        <v>#NAME?</v>
      </c>
      <c r="O381" s="330" t="e">
        <f ca="1">_xll.RiskData('Risk Summary'!$K$36,$A381)</f>
        <v>#NAME?</v>
      </c>
      <c r="P381" s="330" t="e">
        <f ca="1">_xll.RiskData('Risk Summary'!$N$36,$A381)</f>
        <v>#NAME?</v>
      </c>
      <c r="R381" s="330" t="e">
        <f ca="1">_xll.RiskData('TS CF'!$H$24,$A381)-F381</f>
        <v>#NAME?</v>
      </c>
      <c r="S381" s="330" t="e">
        <f ca="1">_xll.RiskData('TS CF'!$K$24,$A381)-G381</f>
        <v>#NAME?</v>
      </c>
      <c r="T381" s="330" t="e">
        <f ca="1">_xll.RiskData('TS CF'!$N$24,$A381)-H381</f>
        <v>#NAME?</v>
      </c>
      <c r="V381" s="327" t="e">
        <f t="shared" ca="1" si="15"/>
        <v>#NAME?</v>
      </c>
      <c r="W381" s="327" t="e">
        <f t="shared" ca="1" si="16"/>
        <v>#NAME?</v>
      </c>
      <c r="X381" s="327" t="e">
        <f t="shared" ca="1" si="17"/>
        <v>#NAME?</v>
      </c>
    </row>
    <row r="382" spans="1:24">
      <c r="A382" s="2">
        <v>375</v>
      </c>
      <c r="B382" s="617">
        <v>-160478</v>
      </c>
      <c r="C382" s="617">
        <v>-103593</v>
      </c>
      <c r="D382" s="617">
        <v>-114388</v>
      </c>
      <c r="F382" s="330" t="e">
        <f ca="1">_xll.RiskData('Risk Summary'!$H$32,$A382)</f>
        <v>#NAME?</v>
      </c>
      <c r="G382" s="330" t="e">
        <f ca="1">_xll.RiskData('Risk Summary'!$K$32,$A382)</f>
        <v>#NAME?</v>
      </c>
      <c r="H382" s="330" t="e">
        <f ca="1">_xll.RiskData('Risk Summary'!$N$32,$A382)</f>
        <v>#NAME?</v>
      </c>
      <c r="J382" s="330" t="e">
        <f ca="1">_xll.RiskData('Risk Summary'!$H$35,$A382)</f>
        <v>#NAME?</v>
      </c>
      <c r="K382" s="330" t="e">
        <f ca="1">_xll.RiskData('Risk Summary'!$K$35,$A382)</f>
        <v>#NAME?</v>
      </c>
      <c r="L382" s="330" t="e">
        <f ca="1">_xll.RiskData('Risk Summary'!$N$35,$A382)</f>
        <v>#NAME?</v>
      </c>
      <c r="N382" s="330" t="e">
        <f ca="1">_xll.RiskData('Risk Summary'!$H$36,$A382)</f>
        <v>#NAME?</v>
      </c>
      <c r="O382" s="330" t="e">
        <f ca="1">_xll.RiskData('Risk Summary'!$K$36,$A382)</f>
        <v>#NAME?</v>
      </c>
      <c r="P382" s="330" t="e">
        <f ca="1">_xll.RiskData('Risk Summary'!$N$36,$A382)</f>
        <v>#NAME?</v>
      </c>
      <c r="R382" s="330" t="e">
        <f ca="1">_xll.RiskData('TS CF'!$H$24,$A382)-F382</f>
        <v>#NAME?</v>
      </c>
      <c r="S382" s="330" t="e">
        <f ca="1">_xll.RiskData('TS CF'!$K$24,$A382)-G382</f>
        <v>#NAME?</v>
      </c>
      <c r="T382" s="330" t="e">
        <f ca="1">_xll.RiskData('TS CF'!$N$24,$A382)-H382</f>
        <v>#NAME?</v>
      </c>
      <c r="V382" s="327" t="e">
        <f t="shared" ca="1" si="15"/>
        <v>#NAME?</v>
      </c>
      <c r="W382" s="327" t="e">
        <f t="shared" ca="1" si="16"/>
        <v>#NAME?</v>
      </c>
      <c r="X382" s="327" t="e">
        <f t="shared" ca="1" si="17"/>
        <v>#NAME?</v>
      </c>
    </row>
    <row r="383" spans="1:24">
      <c r="A383" s="2">
        <v>376</v>
      </c>
      <c r="B383" s="617">
        <v>-160478</v>
      </c>
      <c r="C383" s="617">
        <v>-103593</v>
      </c>
      <c r="D383" s="617">
        <v>-114388</v>
      </c>
      <c r="F383" s="330" t="e">
        <f ca="1">_xll.RiskData('Risk Summary'!$H$32,$A383)</f>
        <v>#NAME?</v>
      </c>
      <c r="G383" s="330" t="e">
        <f ca="1">_xll.RiskData('Risk Summary'!$K$32,$A383)</f>
        <v>#NAME?</v>
      </c>
      <c r="H383" s="330" t="e">
        <f ca="1">_xll.RiskData('Risk Summary'!$N$32,$A383)</f>
        <v>#NAME?</v>
      </c>
      <c r="J383" s="330" t="e">
        <f ca="1">_xll.RiskData('Risk Summary'!$H$35,$A383)</f>
        <v>#NAME?</v>
      </c>
      <c r="K383" s="330" t="e">
        <f ca="1">_xll.RiskData('Risk Summary'!$K$35,$A383)</f>
        <v>#NAME?</v>
      </c>
      <c r="L383" s="330" t="e">
        <f ca="1">_xll.RiskData('Risk Summary'!$N$35,$A383)</f>
        <v>#NAME?</v>
      </c>
      <c r="N383" s="330" t="e">
        <f ca="1">_xll.RiskData('Risk Summary'!$H$36,$A383)</f>
        <v>#NAME?</v>
      </c>
      <c r="O383" s="330" t="e">
        <f ca="1">_xll.RiskData('Risk Summary'!$K$36,$A383)</f>
        <v>#NAME?</v>
      </c>
      <c r="P383" s="330" t="e">
        <f ca="1">_xll.RiskData('Risk Summary'!$N$36,$A383)</f>
        <v>#NAME?</v>
      </c>
      <c r="R383" s="330" t="e">
        <f ca="1">_xll.RiskData('TS CF'!$H$24,$A383)-F383</f>
        <v>#NAME?</v>
      </c>
      <c r="S383" s="330" t="e">
        <f ca="1">_xll.RiskData('TS CF'!$K$24,$A383)-G383</f>
        <v>#NAME?</v>
      </c>
      <c r="T383" s="330" t="e">
        <f ca="1">_xll.RiskData('TS CF'!$N$24,$A383)-H383</f>
        <v>#NAME?</v>
      </c>
      <c r="V383" s="327" t="e">
        <f t="shared" ca="1" si="15"/>
        <v>#NAME?</v>
      </c>
      <c r="W383" s="327" t="e">
        <f t="shared" ca="1" si="16"/>
        <v>#NAME?</v>
      </c>
      <c r="X383" s="327" t="e">
        <f t="shared" ca="1" si="17"/>
        <v>#NAME?</v>
      </c>
    </row>
    <row r="384" spans="1:24">
      <c r="A384" s="2">
        <v>377</v>
      </c>
      <c r="B384" s="617">
        <v>-160478</v>
      </c>
      <c r="C384" s="617">
        <v>-103593</v>
      </c>
      <c r="D384" s="617">
        <v>-114388</v>
      </c>
      <c r="F384" s="330" t="e">
        <f ca="1">_xll.RiskData('Risk Summary'!$H$32,$A384)</f>
        <v>#NAME?</v>
      </c>
      <c r="G384" s="330" t="e">
        <f ca="1">_xll.RiskData('Risk Summary'!$K$32,$A384)</f>
        <v>#NAME?</v>
      </c>
      <c r="H384" s="330" t="e">
        <f ca="1">_xll.RiskData('Risk Summary'!$N$32,$A384)</f>
        <v>#NAME?</v>
      </c>
      <c r="J384" s="330" t="e">
        <f ca="1">_xll.RiskData('Risk Summary'!$H$35,$A384)</f>
        <v>#NAME?</v>
      </c>
      <c r="K384" s="330" t="e">
        <f ca="1">_xll.RiskData('Risk Summary'!$K$35,$A384)</f>
        <v>#NAME?</v>
      </c>
      <c r="L384" s="330" t="e">
        <f ca="1">_xll.RiskData('Risk Summary'!$N$35,$A384)</f>
        <v>#NAME?</v>
      </c>
      <c r="N384" s="330" t="e">
        <f ca="1">_xll.RiskData('Risk Summary'!$H$36,$A384)</f>
        <v>#NAME?</v>
      </c>
      <c r="O384" s="330" t="e">
        <f ca="1">_xll.RiskData('Risk Summary'!$K$36,$A384)</f>
        <v>#NAME?</v>
      </c>
      <c r="P384" s="330" t="e">
        <f ca="1">_xll.RiskData('Risk Summary'!$N$36,$A384)</f>
        <v>#NAME?</v>
      </c>
      <c r="R384" s="330" t="e">
        <f ca="1">_xll.RiskData('TS CF'!$H$24,$A384)-F384</f>
        <v>#NAME?</v>
      </c>
      <c r="S384" s="330" t="e">
        <f ca="1">_xll.RiskData('TS CF'!$K$24,$A384)-G384</f>
        <v>#NAME?</v>
      </c>
      <c r="T384" s="330" t="e">
        <f ca="1">_xll.RiskData('TS CF'!$N$24,$A384)-H384</f>
        <v>#NAME?</v>
      </c>
      <c r="V384" s="327" t="e">
        <f t="shared" ca="1" si="15"/>
        <v>#NAME?</v>
      </c>
      <c r="W384" s="327" t="e">
        <f t="shared" ca="1" si="16"/>
        <v>#NAME?</v>
      </c>
      <c r="X384" s="327" t="e">
        <f t="shared" ca="1" si="17"/>
        <v>#NAME?</v>
      </c>
    </row>
    <row r="385" spans="1:24">
      <c r="A385" s="2">
        <v>378</v>
      </c>
      <c r="B385" s="617">
        <v>-160478</v>
      </c>
      <c r="C385" s="617">
        <v>-103593</v>
      </c>
      <c r="D385" s="617">
        <v>-114388</v>
      </c>
      <c r="F385" s="330" t="e">
        <f ca="1">_xll.RiskData('Risk Summary'!$H$32,$A385)</f>
        <v>#NAME?</v>
      </c>
      <c r="G385" s="330" t="e">
        <f ca="1">_xll.RiskData('Risk Summary'!$K$32,$A385)</f>
        <v>#NAME?</v>
      </c>
      <c r="H385" s="330" t="e">
        <f ca="1">_xll.RiskData('Risk Summary'!$N$32,$A385)</f>
        <v>#NAME?</v>
      </c>
      <c r="J385" s="330" t="e">
        <f ca="1">_xll.RiskData('Risk Summary'!$H$35,$A385)</f>
        <v>#NAME?</v>
      </c>
      <c r="K385" s="330" t="e">
        <f ca="1">_xll.RiskData('Risk Summary'!$K$35,$A385)</f>
        <v>#NAME?</v>
      </c>
      <c r="L385" s="330" t="e">
        <f ca="1">_xll.RiskData('Risk Summary'!$N$35,$A385)</f>
        <v>#NAME?</v>
      </c>
      <c r="N385" s="330" t="e">
        <f ca="1">_xll.RiskData('Risk Summary'!$H$36,$A385)</f>
        <v>#NAME?</v>
      </c>
      <c r="O385" s="330" t="e">
        <f ca="1">_xll.RiskData('Risk Summary'!$K$36,$A385)</f>
        <v>#NAME?</v>
      </c>
      <c r="P385" s="330" t="e">
        <f ca="1">_xll.RiskData('Risk Summary'!$N$36,$A385)</f>
        <v>#NAME?</v>
      </c>
      <c r="R385" s="330" t="e">
        <f ca="1">_xll.RiskData('TS CF'!$H$24,$A385)-F385</f>
        <v>#NAME?</v>
      </c>
      <c r="S385" s="330" t="e">
        <f ca="1">_xll.RiskData('TS CF'!$K$24,$A385)-G385</f>
        <v>#NAME?</v>
      </c>
      <c r="T385" s="330" t="e">
        <f ca="1">_xll.RiskData('TS CF'!$N$24,$A385)-H385</f>
        <v>#NAME?</v>
      </c>
      <c r="V385" s="327" t="e">
        <f t="shared" ca="1" si="15"/>
        <v>#NAME?</v>
      </c>
      <c r="W385" s="327" t="e">
        <f t="shared" ca="1" si="16"/>
        <v>#NAME?</v>
      </c>
      <c r="X385" s="327" t="e">
        <f t="shared" ca="1" si="17"/>
        <v>#NAME?</v>
      </c>
    </row>
    <row r="386" spans="1:24">
      <c r="A386" s="2">
        <v>379</v>
      </c>
      <c r="B386" s="617">
        <v>-160478</v>
      </c>
      <c r="C386" s="617">
        <v>-103593</v>
      </c>
      <c r="D386" s="617">
        <v>-114388</v>
      </c>
      <c r="F386" s="330" t="e">
        <f ca="1">_xll.RiskData('Risk Summary'!$H$32,$A386)</f>
        <v>#NAME?</v>
      </c>
      <c r="G386" s="330" t="e">
        <f ca="1">_xll.RiskData('Risk Summary'!$K$32,$A386)</f>
        <v>#NAME?</v>
      </c>
      <c r="H386" s="330" t="e">
        <f ca="1">_xll.RiskData('Risk Summary'!$N$32,$A386)</f>
        <v>#NAME?</v>
      </c>
      <c r="J386" s="330" t="e">
        <f ca="1">_xll.RiskData('Risk Summary'!$H$35,$A386)</f>
        <v>#NAME?</v>
      </c>
      <c r="K386" s="330" t="e">
        <f ca="1">_xll.RiskData('Risk Summary'!$K$35,$A386)</f>
        <v>#NAME?</v>
      </c>
      <c r="L386" s="330" t="e">
        <f ca="1">_xll.RiskData('Risk Summary'!$N$35,$A386)</f>
        <v>#NAME?</v>
      </c>
      <c r="N386" s="330" t="e">
        <f ca="1">_xll.RiskData('Risk Summary'!$H$36,$A386)</f>
        <v>#NAME?</v>
      </c>
      <c r="O386" s="330" t="e">
        <f ca="1">_xll.RiskData('Risk Summary'!$K$36,$A386)</f>
        <v>#NAME?</v>
      </c>
      <c r="P386" s="330" t="e">
        <f ca="1">_xll.RiskData('Risk Summary'!$N$36,$A386)</f>
        <v>#NAME?</v>
      </c>
      <c r="R386" s="330" t="e">
        <f ca="1">_xll.RiskData('TS CF'!$H$24,$A386)-F386</f>
        <v>#NAME?</v>
      </c>
      <c r="S386" s="330" t="e">
        <f ca="1">_xll.RiskData('TS CF'!$K$24,$A386)-G386</f>
        <v>#NAME?</v>
      </c>
      <c r="T386" s="330" t="e">
        <f ca="1">_xll.RiskData('TS CF'!$N$24,$A386)-H386</f>
        <v>#NAME?</v>
      </c>
      <c r="V386" s="327" t="e">
        <f t="shared" ca="1" si="15"/>
        <v>#NAME?</v>
      </c>
      <c r="W386" s="327" t="e">
        <f t="shared" ca="1" si="16"/>
        <v>#NAME?</v>
      </c>
      <c r="X386" s="327" t="e">
        <f t="shared" ca="1" si="17"/>
        <v>#NAME?</v>
      </c>
    </row>
    <row r="387" spans="1:24">
      <c r="A387" s="2">
        <v>380</v>
      </c>
      <c r="B387" s="617">
        <v>-160478</v>
      </c>
      <c r="C387" s="617">
        <v>-103593</v>
      </c>
      <c r="D387" s="617">
        <v>-114388</v>
      </c>
      <c r="F387" s="330" t="e">
        <f ca="1">_xll.RiskData('Risk Summary'!$H$32,$A387)</f>
        <v>#NAME?</v>
      </c>
      <c r="G387" s="330" t="e">
        <f ca="1">_xll.RiskData('Risk Summary'!$K$32,$A387)</f>
        <v>#NAME?</v>
      </c>
      <c r="H387" s="330" t="e">
        <f ca="1">_xll.RiskData('Risk Summary'!$N$32,$A387)</f>
        <v>#NAME?</v>
      </c>
      <c r="J387" s="330" t="e">
        <f ca="1">_xll.RiskData('Risk Summary'!$H$35,$A387)</f>
        <v>#NAME?</v>
      </c>
      <c r="K387" s="330" t="e">
        <f ca="1">_xll.RiskData('Risk Summary'!$K$35,$A387)</f>
        <v>#NAME?</v>
      </c>
      <c r="L387" s="330" t="e">
        <f ca="1">_xll.RiskData('Risk Summary'!$N$35,$A387)</f>
        <v>#NAME?</v>
      </c>
      <c r="N387" s="330" t="e">
        <f ca="1">_xll.RiskData('Risk Summary'!$H$36,$A387)</f>
        <v>#NAME?</v>
      </c>
      <c r="O387" s="330" t="e">
        <f ca="1">_xll.RiskData('Risk Summary'!$K$36,$A387)</f>
        <v>#NAME?</v>
      </c>
      <c r="P387" s="330" t="e">
        <f ca="1">_xll.RiskData('Risk Summary'!$N$36,$A387)</f>
        <v>#NAME?</v>
      </c>
      <c r="R387" s="330" t="e">
        <f ca="1">_xll.RiskData('TS CF'!$H$24,$A387)-F387</f>
        <v>#NAME?</v>
      </c>
      <c r="S387" s="330" t="e">
        <f ca="1">_xll.RiskData('TS CF'!$K$24,$A387)-G387</f>
        <v>#NAME?</v>
      </c>
      <c r="T387" s="330" t="e">
        <f ca="1">_xll.RiskData('TS CF'!$N$24,$A387)-H387</f>
        <v>#NAME?</v>
      </c>
      <c r="V387" s="327" t="e">
        <f t="shared" ca="1" si="15"/>
        <v>#NAME?</v>
      </c>
      <c r="W387" s="327" t="e">
        <f t="shared" ca="1" si="16"/>
        <v>#NAME?</v>
      </c>
      <c r="X387" s="327" t="e">
        <f t="shared" ca="1" si="17"/>
        <v>#NAME?</v>
      </c>
    </row>
    <row r="388" spans="1:24">
      <c r="A388" s="2">
        <v>381</v>
      </c>
      <c r="B388" s="617">
        <v>-160478</v>
      </c>
      <c r="C388" s="617">
        <v>-103593</v>
      </c>
      <c r="D388" s="617">
        <v>-114388</v>
      </c>
      <c r="F388" s="330" t="e">
        <f ca="1">_xll.RiskData('Risk Summary'!$H$32,$A388)</f>
        <v>#NAME?</v>
      </c>
      <c r="G388" s="330" t="e">
        <f ca="1">_xll.RiskData('Risk Summary'!$K$32,$A388)</f>
        <v>#NAME?</v>
      </c>
      <c r="H388" s="330" t="e">
        <f ca="1">_xll.RiskData('Risk Summary'!$N$32,$A388)</f>
        <v>#NAME?</v>
      </c>
      <c r="J388" s="330" t="e">
        <f ca="1">_xll.RiskData('Risk Summary'!$H$35,$A388)</f>
        <v>#NAME?</v>
      </c>
      <c r="K388" s="330" t="e">
        <f ca="1">_xll.RiskData('Risk Summary'!$K$35,$A388)</f>
        <v>#NAME?</v>
      </c>
      <c r="L388" s="330" t="e">
        <f ca="1">_xll.RiskData('Risk Summary'!$N$35,$A388)</f>
        <v>#NAME?</v>
      </c>
      <c r="N388" s="330" t="e">
        <f ca="1">_xll.RiskData('Risk Summary'!$H$36,$A388)</f>
        <v>#NAME?</v>
      </c>
      <c r="O388" s="330" t="e">
        <f ca="1">_xll.RiskData('Risk Summary'!$K$36,$A388)</f>
        <v>#NAME?</v>
      </c>
      <c r="P388" s="330" t="e">
        <f ca="1">_xll.RiskData('Risk Summary'!$N$36,$A388)</f>
        <v>#NAME?</v>
      </c>
      <c r="R388" s="330" t="e">
        <f ca="1">_xll.RiskData('TS CF'!$H$24,$A388)-F388</f>
        <v>#NAME?</v>
      </c>
      <c r="S388" s="330" t="e">
        <f ca="1">_xll.RiskData('TS CF'!$K$24,$A388)-G388</f>
        <v>#NAME?</v>
      </c>
      <c r="T388" s="330" t="e">
        <f ca="1">_xll.RiskData('TS CF'!$N$24,$A388)-H388</f>
        <v>#NAME?</v>
      </c>
      <c r="V388" s="327" t="e">
        <f t="shared" ca="1" si="15"/>
        <v>#NAME?</v>
      </c>
      <c r="W388" s="327" t="e">
        <f t="shared" ca="1" si="16"/>
        <v>#NAME?</v>
      </c>
      <c r="X388" s="327" t="e">
        <f t="shared" ca="1" si="17"/>
        <v>#NAME?</v>
      </c>
    </row>
    <row r="389" spans="1:24">
      <c r="A389" s="2">
        <v>382</v>
      </c>
      <c r="B389" s="617">
        <v>-160478</v>
      </c>
      <c r="C389" s="617">
        <v>-103593</v>
      </c>
      <c r="D389" s="617">
        <v>-114388</v>
      </c>
      <c r="F389" s="330" t="e">
        <f ca="1">_xll.RiskData('Risk Summary'!$H$32,$A389)</f>
        <v>#NAME?</v>
      </c>
      <c r="G389" s="330" t="e">
        <f ca="1">_xll.RiskData('Risk Summary'!$K$32,$A389)</f>
        <v>#NAME?</v>
      </c>
      <c r="H389" s="330" t="e">
        <f ca="1">_xll.RiskData('Risk Summary'!$N$32,$A389)</f>
        <v>#NAME?</v>
      </c>
      <c r="J389" s="330" t="e">
        <f ca="1">_xll.RiskData('Risk Summary'!$H$35,$A389)</f>
        <v>#NAME?</v>
      </c>
      <c r="K389" s="330" t="e">
        <f ca="1">_xll.RiskData('Risk Summary'!$K$35,$A389)</f>
        <v>#NAME?</v>
      </c>
      <c r="L389" s="330" t="e">
        <f ca="1">_xll.RiskData('Risk Summary'!$N$35,$A389)</f>
        <v>#NAME?</v>
      </c>
      <c r="N389" s="330" t="e">
        <f ca="1">_xll.RiskData('Risk Summary'!$H$36,$A389)</f>
        <v>#NAME?</v>
      </c>
      <c r="O389" s="330" t="e">
        <f ca="1">_xll.RiskData('Risk Summary'!$K$36,$A389)</f>
        <v>#NAME?</v>
      </c>
      <c r="P389" s="330" t="e">
        <f ca="1">_xll.RiskData('Risk Summary'!$N$36,$A389)</f>
        <v>#NAME?</v>
      </c>
      <c r="R389" s="330" t="e">
        <f ca="1">_xll.RiskData('TS CF'!$H$24,$A389)-F389</f>
        <v>#NAME?</v>
      </c>
      <c r="S389" s="330" t="e">
        <f ca="1">_xll.RiskData('TS CF'!$K$24,$A389)-G389</f>
        <v>#NAME?</v>
      </c>
      <c r="T389" s="330" t="e">
        <f ca="1">_xll.RiskData('TS CF'!$N$24,$A389)-H389</f>
        <v>#NAME?</v>
      </c>
      <c r="V389" s="327" t="e">
        <f t="shared" ca="1" si="15"/>
        <v>#NAME?</v>
      </c>
      <c r="W389" s="327" t="e">
        <f t="shared" ca="1" si="16"/>
        <v>#NAME?</v>
      </c>
      <c r="X389" s="327" t="e">
        <f t="shared" ca="1" si="17"/>
        <v>#NAME?</v>
      </c>
    </row>
    <row r="390" spans="1:24">
      <c r="A390" s="2">
        <v>383</v>
      </c>
      <c r="B390" s="617">
        <v>-160478</v>
      </c>
      <c r="C390" s="617">
        <v>-103593</v>
      </c>
      <c r="D390" s="617">
        <v>-114388</v>
      </c>
      <c r="F390" s="330" t="e">
        <f ca="1">_xll.RiskData('Risk Summary'!$H$32,$A390)</f>
        <v>#NAME?</v>
      </c>
      <c r="G390" s="330" t="e">
        <f ca="1">_xll.RiskData('Risk Summary'!$K$32,$A390)</f>
        <v>#NAME?</v>
      </c>
      <c r="H390" s="330" t="e">
        <f ca="1">_xll.RiskData('Risk Summary'!$N$32,$A390)</f>
        <v>#NAME?</v>
      </c>
      <c r="J390" s="330" t="e">
        <f ca="1">_xll.RiskData('Risk Summary'!$H$35,$A390)</f>
        <v>#NAME?</v>
      </c>
      <c r="K390" s="330" t="e">
        <f ca="1">_xll.RiskData('Risk Summary'!$K$35,$A390)</f>
        <v>#NAME?</v>
      </c>
      <c r="L390" s="330" t="e">
        <f ca="1">_xll.RiskData('Risk Summary'!$N$35,$A390)</f>
        <v>#NAME?</v>
      </c>
      <c r="N390" s="330" t="e">
        <f ca="1">_xll.RiskData('Risk Summary'!$H$36,$A390)</f>
        <v>#NAME?</v>
      </c>
      <c r="O390" s="330" t="e">
        <f ca="1">_xll.RiskData('Risk Summary'!$K$36,$A390)</f>
        <v>#NAME?</v>
      </c>
      <c r="P390" s="330" t="e">
        <f ca="1">_xll.RiskData('Risk Summary'!$N$36,$A390)</f>
        <v>#NAME?</v>
      </c>
      <c r="R390" s="330" t="e">
        <f ca="1">_xll.RiskData('TS CF'!$H$24,$A390)-F390</f>
        <v>#NAME?</v>
      </c>
      <c r="S390" s="330" t="e">
        <f ca="1">_xll.RiskData('TS CF'!$K$24,$A390)-G390</f>
        <v>#NAME?</v>
      </c>
      <c r="T390" s="330" t="e">
        <f ca="1">_xll.RiskData('TS CF'!$N$24,$A390)-H390</f>
        <v>#NAME?</v>
      </c>
      <c r="V390" s="327" t="e">
        <f t="shared" ca="1" si="15"/>
        <v>#NAME?</v>
      </c>
      <c r="W390" s="327" t="e">
        <f t="shared" ca="1" si="16"/>
        <v>#NAME?</v>
      </c>
      <c r="X390" s="327" t="e">
        <f t="shared" ca="1" si="17"/>
        <v>#NAME?</v>
      </c>
    </row>
    <row r="391" spans="1:24">
      <c r="A391" s="2">
        <v>384</v>
      </c>
      <c r="B391" s="617">
        <v>-160478</v>
      </c>
      <c r="C391" s="617">
        <v>-103593</v>
      </c>
      <c r="D391" s="617">
        <v>-114388</v>
      </c>
      <c r="F391" s="330" t="e">
        <f ca="1">_xll.RiskData('Risk Summary'!$H$32,$A391)</f>
        <v>#NAME?</v>
      </c>
      <c r="G391" s="330" t="e">
        <f ca="1">_xll.RiskData('Risk Summary'!$K$32,$A391)</f>
        <v>#NAME?</v>
      </c>
      <c r="H391" s="330" t="e">
        <f ca="1">_xll.RiskData('Risk Summary'!$N$32,$A391)</f>
        <v>#NAME?</v>
      </c>
      <c r="J391" s="330" t="e">
        <f ca="1">_xll.RiskData('Risk Summary'!$H$35,$A391)</f>
        <v>#NAME?</v>
      </c>
      <c r="K391" s="330" t="e">
        <f ca="1">_xll.RiskData('Risk Summary'!$K$35,$A391)</f>
        <v>#NAME?</v>
      </c>
      <c r="L391" s="330" t="e">
        <f ca="1">_xll.RiskData('Risk Summary'!$N$35,$A391)</f>
        <v>#NAME?</v>
      </c>
      <c r="N391" s="330" t="e">
        <f ca="1">_xll.RiskData('Risk Summary'!$H$36,$A391)</f>
        <v>#NAME?</v>
      </c>
      <c r="O391" s="330" t="e">
        <f ca="1">_xll.RiskData('Risk Summary'!$K$36,$A391)</f>
        <v>#NAME?</v>
      </c>
      <c r="P391" s="330" t="e">
        <f ca="1">_xll.RiskData('Risk Summary'!$N$36,$A391)</f>
        <v>#NAME?</v>
      </c>
      <c r="R391" s="330" t="e">
        <f ca="1">_xll.RiskData('TS CF'!$H$24,$A391)-F391</f>
        <v>#NAME?</v>
      </c>
      <c r="S391" s="330" t="e">
        <f ca="1">_xll.RiskData('TS CF'!$K$24,$A391)-G391</f>
        <v>#NAME?</v>
      </c>
      <c r="T391" s="330" t="e">
        <f ca="1">_xll.RiskData('TS CF'!$N$24,$A391)-H391</f>
        <v>#NAME?</v>
      </c>
      <c r="V391" s="327" t="e">
        <f t="shared" ca="1" si="15"/>
        <v>#NAME?</v>
      </c>
      <c r="W391" s="327" t="e">
        <f t="shared" ca="1" si="16"/>
        <v>#NAME?</v>
      </c>
      <c r="X391" s="327" t="e">
        <f t="shared" ca="1" si="17"/>
        <v>#NAME?</v>
      </c>
    </row>
    <row r="392" spans="1:24">
      <c r="A392" s="2">
        <v>385</v>
      </c>
      <c r="B392" s="617">
        <v>-160478</v>
      </c>
      <c r="C392" s="617">
        <v>-103593</v>
      </c>
      <c r="D392" s="617">
        <v>-114388</v>
      </c>
      <c r="F392" s="330" t="e">
        <f ca="1">_xll.RiskData('Risk Summary'!$H$32,$A392)</f>
        <v>#NAME?</v>
      </c>
      <c r="G392" s="330" t="e">
        <f ca="1">_xll.RiskData('Risk Summary'!$K$32,$A392)</f>
        <v>#NAME?</v>
      </c>
      <c r="H392" s="330" t="e">
        <f ca="1">_xll.RiskData('Risk Summary'!$N$32,$A392)</f>
        <v>#NAME?</v>
      </c>
      <c r="J392" s="330" t="e">
        <f ca="1">_xll.RiskData('Risk Summary'!$H$35,$A392)</f>
        <v>#NAME?</v>
      </c>
      <c r="K392" s="330" t="e">
        <f ca="1">_xll.RiskData('Risk Summary'!$K$35,$A392)</f>
        <v>#NAME?</v>
      </c>
      <c r="L392" s="330" t="e">
        <f ca="1">_xll.RiskData('Risk Summary'!$N$35,$A392)</f>
        <v>#NAME?</v>
      </c>
      <c r="N392" s="330" t="e">
        <f ca="1">_xll.RiskData('Risk Summary'!$H$36,$A392)</f>
        <v>#NAME?</v>
      </c>
      <c r="O392" s="330" t="e">
        <f ca="1">_xll.RiskData('Risk Summary'!$K$36,$A392)</f>
        <v>#NAME?</v>
      </c>
      <c r="P392" s="330" t="e">
        <f ca="1">_xll.RiskData('Risk Summary'!$N$36,$A392)</f>
        <v>#NAME?</v>
      </c>
      <c r="R392" s="330" t="e">
        <f ca="1">_xll.RiskData('TS CF'!$H$24,$A392)-F392</f>
        <v>#NAME?</v>
      </c>
      <c r="S392" s="330" t="e">
        <f ca="1">_xll.RiskData('TS CF'!$K$24,$A392)-G392</f>
        <v>#NAME?</v>
      </c>
      <c r="T392" s="330" t="e">
        <f ca="1">_xll.RiskData('TS CF'!$N$24,$A392)-H392</f>
        <v>#NAME?</v>
      </c>
      <c r="V392" s="327" t="e">
        <f t="shared" ca="1" si="15"/>
        <v>#NAME?</v>
      </c>
      <c r="W392" s="327" t="e">
        <f t="shared" ca="1" si="16"/>
        <v>#NAME?</v>
      </c>
      <c r="X392" s="327" t="e">
        <f t="shared" ca="1" si="17"/>
        <v>#NAME?</v>
      </c>
    </row>
    <row r="393" spans="1:24">
      <c r="A393" s="2">
        <v>386</v>
      </c>
      <c r="B393" s="617">
        <v>-160478</v>
      </c>
      <c r="C393" s="617">
        <v>-103593</v>
      </c>
      <c r="D393" s="617">
        <v>-114388</v>
      </c>
      <c r="F393" s="330" t="e">
        <f ca="1">_xll.RiskData('Risk Summary'!$H$32,$A393)</f>
        <v>#NAME?</v>
      </c>
      <c r="G393" s="330" t="e">
        <f ca="1">_xll.RiskData('Risk Summary'!$K$32,$A393)</f>
        <v>#NAME?</v>
      </c>
      <c r="H393" s="330" t="e">
        <f ca="1">_xll.RiskData('Risk Summary'!$N$32,$A393)</f>
        <v>#NAME?</v>
      </c>
      <c r="J393" s="330" t="e">
        <f ca="1">_xll.RiskData('Risk Summary'!$H$35,$A393)</f>
        <v>#NAME?</v>
      </c>
      <c r="K393" s="330" t="e">
        <f ca="1">_xll.RiskData('Risk Summary'!$K$35,$A393)</f>
        <v>#NAME?</v>
      </c>
      <c r="L393" s="330" t="e">
        <f ca="1">_xll.RiskData('Risk Summary'!$N$35,$A393)</f>
        <v>#NAME?</v>
      </c>
      <c r="N393" s="330" t="e">
        <f ca="1">_xll.RiskData('Risk Summary'!$H$36,$A393)</f>
        <v>#NAME?</v>
      </c>
      <c r="O393" s="330" t="e">
        <f ca="1">_xll.RiskData('Risk Summary'!$K$36,$A393)</f>
        <v>#NAME?</v>
      </c>
      <c r="P393" s="330" t="e">
        <f ca="1">_xll.RiskData('Risk Summary'!$N$36,$A393)</f>
        <v>#NAME?</v>
      </c>
      <c r="R393" s="330" t="e">
        <f ca="1">_xll.RiskData('TS CF'!$H$24,$A393)-F393</f>
        <v>#NAME?</v>
      </c>
      <c r="S393" s="330" t="e">
        <f ca="1">_xll.RiskData('TS CF'!$K$24,$A393)-G393</f>
        <v>#NAME?</v>
      </c>
      <c r="T393" s="330" t="e">
        <f ca="1">_xll.RiskData('TS CF'!$N$24,$A393)-H393</f>
        <v>#NAME?</v>
      </c>
      <c r="V393" s="327" t="e">
        <f t="shared" ca="1" si="15"/>
        <v>#NAME?</v>
      </c>
      <c r="W393" s="327" t="e">
        <f t="shared" ca="1" si="16"/>
        <v>#NAME?</v>
      </c>
      <c r="X393" s="327" t="e">
        <f t="shared" ca="1" si="17"/>
        <v>#NAME?</v>
      </c>
    </row>
    <row r="394" spans="1:24">
      <c r="A394" s="2">
        <v>387</v>
      </c>
      <c r="B394" s="617">
        <v>-160478</v>
      </c>
      <c r="C394" s="617">
        <v>-103593</v>
      </c>
      <c r="D394" s="617">
        <v>-114388</v>
      </c>
      <c r="F394" s="330" t="e">
        <f ca="1">_xll.RiskData('Risk Summary'!$H$32,$A394)</f>
        <v>#NAME?</v>
      </c>
      <c r="G394" s="330" t="e">
        <f ca="1">_xll.RiskData('Risk Summary'!$K$32,$A394)</f>
        <v>#NAME?</v>
      </c>
      <c r="H394" s="330" t="e">
        <f ca="1">_xll.RiskData('Risk Summary'!$N$32,$A394)</f>
        <v>#NAME?</v>
      </c>
      <c r="J394" s="330" t="e">
        <f ca="1">_xll.RiskData('Risk Summary'!$H$35,$A394)</f>
        <v>#NAME?</v>
      </c>
      <c r="K394" s="330" t="e">
        <f ca="1">_xll.RiskData('Risk Summary'!$K$35,$A394)</f>
        <v>#NAME?</v>
      </c>
      <c r="L394" s="330" t="e">
        <f ca="1">_xll.RiskData('Risk Summary'!$N$35,$A394)</f>
        <v>#NAME?</v>
      </c>
      <c r="N394" s="330" t="e">
        <f ca="1">_xll.RiskData('Risk Summary'!$H$36,$A394)</f>
        <v>#NAME?</v>
      </c>
      <c r="O394" s="330" t="e">
        <f ca="1">_xll.RiskData('Risk Summary'!$K$36,$A394)</f>
        <v>#NAME?</v>
      </c>
      <c r="P394" s="330" t="e">
        <f ca="1">_xll.RiskData('Risk Summary'!$N$36,$A394)</f>
        <v>#NAME?</v>
      </c>
      <c r="R394" s="330" t="e">
        <f ca="1">_xll.RiskData('TS CF'!$H$24,$A394)-F394</f>
        <v>#NAME?</v>
      </c>
      <c r="S394" s="330" t="e">
        <f ca="1">_xll.RiskData('TS CF'!$K$24,$A394)-G394</f>
        <v>#NAME?</v>
      </c>
      <c r="T394" s="330" t="e">
        <f ca="1">_xll.RiskData('TS CF'!$N$24,$A394)-H394</f>
        <v>#NAME?</v>
      </c>
      <c r="V394" s="327" t="e">
        <f t="shared" ref="V394:V457" ca="1" si="18">V393</f>
        <v>#NAME?</v>
      </c>
      <c r="W394" s="327" t="e">
        <f t="shared" ref="W394:W457" ca="1" si="19">W393</f>
        <v>#NAME?</v>
      </c>
      <c r="X394" s="327" t="e">
        <f t="shared" ref="X394:X457" ca="1" si="20">X393</f>
        <v>#NAME?</v>
      </c>
    </row>
    <row r="395" spans="1:24">
      <c r="A395" s="2">
        <v>388</v>
      </c>
      <c r="B395" s="617">
        <v>-160478</v>
      </c>
      <c r="C395" s="617">
        <v>-103593</v>
      </c>
      <c r="D395" s="617">
        <v>-114388</v>
      </c>
      <c r="F395" s="330" t="e">
        <f ca="1">_xll.RiskData('Risk Summary'!$H$32,$A395)</f>
        <v>#NAME?</v>
      </c>
      <c r="G395" s="330" t="e">
        <f ca="1">_xll.RiskData('Risk Summary'!$K$32,$A395)</f>
        <v>#NAME?</v>
      </c>
      <c r="H395" s="330" t="e">
        <f ca="1">_xll.RiskData('Risk Summary'!$N$32,$A395)</f>
        <v>#NAME?</v>
      </c>
      <c r="J395" s="330" t="e">
        <f ca="1">_xll.RiskData('Risk Summary'!$H$35,$A395)</f>
        <v>#NAME?</v>
      </c>
      <c r="K395" s="330" t="e">
        <f ca="1">_xll.RiskData('Risk Summary'!$K$35,$A395)</f>
        <v>#NAME?</v>
      </c>
      <c r="L395" s="330" t="e">
        <f ca="1">_xll.RiskData('Risk Summary'!$N$35,$A395)</f>
        <v>#NAME?</v>
      </c>
      <c r="N395" s="330" t="e">
        <f ca="1">_xll.RiskData('Risk Summary'!$H$36,$A395)</f>
        <v>#NAME?</v>
      </c>
      <c r="O395" s="330" t="e">
        <f ca="1">_xll.RiskData('Risk Summary'!$K$36,$A395)</f>
        <v>#NAME?</v>
      </c>
      <c r="P395" s="330" t="e">
        <f ca="1">_xll.RiskData('Risk Summary'!$N$36,$A395)</f>
        <v>#NAME?</v>
      </c>
      <c r="R395" s="330" t="e">
        <f ca="1">_xll.RiskData('TS CF'!$H$24,$A395)-F395</f>
        <v>#NAME?</v>
      </c>
      <c r="S395" s="330" t="e">
        <f ca="1">_xll.RiskData('TS CF'!$K$24,$A395)-G395</f>
        <v>#NAME?</v>
      </c>
      <c r="T395" s="330" t="e">
        <f ca="1">_xll.RiskData('TS CF'!$N$24,$A395)-H395</f>
        <v>#NAME?</v>
      </c>
      <c r="V395" s="327" t="e">
        <f t="shared" ca="1" si="18"/>
        <v>#NAME?</v>
      </c>
      <c r="W395" s="327" t="e">
        <f t="shared" ca="1" si="19"/>
        <v>#NAME?</v>
      </c>
      <c r="X395" s="327" t="e">
        <f t="shared" ca="1" si="20"/>
        <v>#NAME?</v>
      </c>
    </row>
    <row r="396" spans="1:24">
      <c r="A396" s="2">
        <v>389</v>
      </c>
      <c r="B396" s="617">
        <v>-160478</v>
      </c>
      <c r="C396" s="617">
        <v>-103593</v>
      </c>
      <c r="D396" s="617">
        <v>-114388</v>
      </c>
      <c r="F396" s="330" t="e">
        <f ca="1">_xll.RiskData('Risk Summary'!$H$32,$A396)</f>
        <v>#NAME?</v>
      </c>
      <c r="G396" s="330" t="e">
        <f ca="1">_xll.RiskData('Risk Summary'!$K$32,$A396)</f>
        <v>#NAME?</v>
      </c>
      <c r="H396" s="330" t="e">
        <f ca="1">_xll.RiskData('Risk Summary'!$N$32,$A396)</f>
        <v>#NAME?</v>
      </c>
      <c r="J396" s="330" t="e">
        <f ca="1">_xll.RiskData('Risk Summary'!$H$35,$A396)</f>
        <v>#NAME?</v>
      </c>
      <c r="K396" s="330" t="e">
        <f ca="1">_xll.RiskData('Risk Summary'!$K$35,$A396)</f>
        <v>#NAME?</v>
      </c>
      <c r="L396" s="330" t="e">
        <f ca="1">_xll.RiskData('Risk Summary'!$N$35,$A396)</f>
        <v>#NAME?</v>
      </c>
      <c r="N396" s="330" t="e">
        <f ca="1">_xll.RiskData('Risk Summary'!$H$36,$A396)</f>
        <v>#NAME?</v>
      </c>
      <c r="O396" s="330" t="e">
        <f ca="1">_xll.RiskData('Risk Summary'!$K$36,$A396)</f>
        <v>#NAME?</v>
      </c>
      <c r="P396" s="330" t="e">
        <f ca="1">_xll.RiskData('Risk Summary'!$N$36,$A396)</f>
        <v>#NAME?</v>
      </c>
      <c r="R396" s="330" t="e">
        <f ca="1">_xll.RiskData('TS CF'!$H$24,$A396)-F396</f>
        <v>#NAME?</v>
      </c>
      <c r="S396" s="330" t="e">
        <f ca="1">_xll.RiskData('TS CF'!$K$24,$A396)-G396</f>
        <v>#NAME?</v>
      </c>
      <c r="T396" s="330" t="e">
        <f ca="1">_xll.RiskData('TS CF'!$N$24,$A396)-H396</f>
        <v>#NAME?</v>
      </c>
      <c r="V396" s="327" t="e">
        <f t="shared" ca="1" si="18"/>
        <v>#NAME?</v>
      </c>
      <c r="W396" s="327" t="e">
        <f t="shared" ca="1" si="19"/>
        <v>#NAME?</v>
      </c>
      <c r="X396" s="327" t="e">
        <f t="shared" ca="1" si="20"/>
        <v>#NAME?</v>
      </c>
    </row>
    <row r="397" spans="1:24">
      <c r="A397" s="2">
        <v>390</v>
      </c>
      <c r="B397" s="617">
        <v>-160478</v>
      </c>
      <c r="C397" s="617">
        <v>-103593</v>
      </c>
      <c r="D397" s="617">
        <v>-114388</v>
      </c>
      <c r="F397" s="330" t="e">
        <f ca="1">_xll.RiskData('Risk Summary'!$H$32,$A397)</f>
        <v>#NAME?</v>
      </c>
      <c r="G397" s="330" t="e">
        <f ca="1">_xll.RiskData('Risk Summary'!$K$32,$A397)</f>
        <v>#NAME?</v>
      </c>
      <c r="H397" s="330" t="e">
        <f ca="1">_xll.RiskData('Risk Summary'!$N$32,$A397)</f>
        <v>#NAME?</v>
      </c>
      <c r="J397" s="330" t="e">
        <f ca="1">_xll.RiskData('Risk Summary'!$H$35,$A397)</f>
        <v>#NAME?</v>
      </c>
      <c r="K397" s="330" t="e">
        <f ca="1">_xll.RiskData('Risk Summary'!$K$35,$A397)</f>
        <v>#NAME?</v>
      </c>
      <c r="L397" s="330" t="e">
        <f ca="1">_xll.RiskData('Risk Summary'!$N$35,$A397)</f>
        <v>#NAME?</v>
      </c>
      <c r="N397" s="330" t="e">
        <f ca="1">_xll.RiskData('Risk Summary'!$H$36,$A397)</f>
        <v>#NAME?</v>
      </c>
      <c r="O397" s="330" t="e">
        <f ca="1">_xll.RiskData('Risk Summary'!$K$36,$A397)</f>
        <v>#NAME?</v>
      </c>
      <c r="P397" s="330" t="e">
        <f ca="1">_xll.RiskData('Risk Summary'!$N$36,$A397)</f>
        <v>#NAME?</v>
      </c>
      <c r="R397" s="330" t="e">
        <f ca="1">_xll.RiskData('TS CF'!$H$24,$A397)-F397</f>
        <v>#NAME?</v>
      </c>
      <c r="S397" s="330" t="e">
        <f ca="1">_xll.RiskData('TS CF'!$K$24,$A397)-G397</f>
        <v>#NAME?</v>
      </c>
      <c r="T397" s="330" t="e">
        <f ca="1">_xll.RiskData('TS CF'!$N$24,$A397)-H397</f>
        <v>#NAME?</v>
      </c>
      <c r="V397" s="327" t="e">
        <f t="shared" ca="1" si="18"/>
        <v>#NAME?</v>
      </c>
      <c r="W397" s="327" t="e">
        <f t="shared" ca="1" si="19"/>
        <v>#NAME?</v>
      </c>
      <c r="X397" s="327" t="e">
        <f t="shared" ca="1" si="20"/>
        <v>#NAME?</v>
      </c>
    </row>
    <row r="398" spans="1:24">
      <c r="A398" s="2">
        <v>391</v>
      </c>
      <c r="B398" s="617">
        <v>-160478</v>
      </c>
      <c r="C398" s="617">
        <v>-103593</v>
      </c>
      <c r="D398" s="617">
        <v>-114388</v>
      </c>
      <c r="F398" s="330" t="e">
        <f ca="1">_xll.RiskData('Risk Summary'!$H$32,$A398)</f>
        <v>#NAME?</v>
      </c>
      <c r="G398" s="330" t="e">
        <f ca="1">_xll.RiskData('Risk Summary'!$K$32,$A398)</f>
        <v>#NAME?</v>
      </c>
      <c r="H398" s="330" t="e">
        <f ca="1">_xll.RiskData('Risk Summary'!$N$32,$A398)</f>
        <v>#NAME?</v>
      </c>
      <c r="J398" s="330" t="e">
        <f ca="1">_xll.RiskData('Risk Summary'!$H$35,$A398)</f>
        <v>#NAME?</v>
      </c>
      <c r="K398" s="330" t="e">
        <f ca="1">_xll.RiskData('Risk Summary'!$K$35,$A398)</f>
        <v>#NAME?</v>
      </c>
      <c r="L398" s="330" t="e">
        <f ca="1">_xll.RiskData('Risk Summary'!$N$35,$A398)</f>
        <v>#NAME?</v>
      </c>
      <c r="N398" s="330" t="e">
        <f ca="1">_xll.RiskData('Risk Summary'!$H$36,$A398)</f>
        <v>#NAME?</v>
      </c>
      <c r="O398" s="330" t="e">
        <f ca="1">_xll.RiskData('Risk Summary'!$K$36,$A398)</f>
        <v>#NAME?</v>
      </c>
      <c r="P398" s="330" t="e">
        <f ca="1">_xll.RiskData('Risk Summary'!$N$36,$A398)</f>
        <v>#NAME?</v>
      </c>
      <c r="R398" s="330" t="e">
        <f ca="1">_xll.RiskData('TS CF'!$H$24,$A398)-F398</f>
        <v>#NAME?</v>
      </c>
      <c r="S398" s="330" t="e">
        <f ca="1">_xll.RiskData('TS CF'!$K$24,$A398)-G398</f>
        <v>#NAME?</v>
      </c>
      <c r="T398" s="330" t="e">
        <f ca="1">_xll.RiskData('TS CF'!$N$24,$A398)-H398</f>
        <v>#NAME?</v>
      </c>
      <c r="V398" s="327" t="e">
        <f t="shared" ca="1" si="18"/>
        <v>#NAME?</v>
      </c>
      <c r="W398" s="327" t="e">
        <f t="shared" ca="1" si="19"/>
        <v>#NAME?</v>
      </c>
      <c r="X398" s="327" t="e">
        <f t="shared" ca="1" si="20"/>
        <v>#NAME?</v>
      </c>
    </row>
    <row r="399" spans="1:24">
      <c r="A399" s="2">
        <v>392</v>
      </c>
      <c r="B399" s="617">
        <v>-160478</v>
      </c>
      <c r="C399" s="617">
        <v>-103593</v>
      </c>
      <c r="D399" s="617">
        <v>-114388</v>
      </c>
      <c r="F399" s="330" t="e">
        <f ca="1">_xll.RiskData('Risk Summary'!$H$32,$A399)</f>
        <v>#NAME?</v>
      </c>
      <c r="G399" s="330" t="e">
        <f ca="1">_xll.RiskData('Risk Summary'!$K$32,$A399)</f>
        <v>#NAME?</v>
      </c>
      <c r="H399" s="330" t="e">
        <f ca="1">_xll.RiskData('Risk Summary'!$N$32,$A399)</f>
        <v>#NAME?</v>
      </c>
      <c r="J399" s="330" t="e">
        <f ca="1">_xll.RiskData('Risk Summary'!$H$35,$A399)</f>
        <v>#NAME?</v>
      </c>
      <c r="K399" s="330" t="e">
        <f ca="1">_xll.RiskData('Risk Summary'!$K$35,$A399)</f>
        <v>#NAME?</v>
      </c>
      <c r="L399" s="330" t="e">
        <f ca="1">_xll.RiskData('Risk Summary'!$N$35,$A399)</f>
        <v>#NAME?</v>
      </c>
      <c r="N399" s="330" t="e">
        <f ca="1">_xll.RiskData('Risk Summary'!$H$36,$A399)</f>
        <v>#NAME?</v>
      </c>
      <c r="O399" s="330" t="e">
        <f ca="1">_xll.RiskData('Risk Summary'!$K$36,$A399)</f>
        <v>#NAME?</v>
      </c>
      <c r="P399" s="330" t="e">
        <f ca="1">_xll.RiskData('Risk Summary'!$N$36,$A399)</f>
        <v>#NAME?</v>
      </c>
      <c r="R399" s="330" t="e">
        <f ca="1">_xll.RiskData('TS CF'!$H$24,$A399)-F399</f>
        <v>#NAME?</v>
      </c>
      <c r="S399" s="330" t="e">
        <f ca="1">_xll.RiskData('TS CF'!$K$24,$A399)-G399</f>
        <v>#NAME?</v>
      </c>
      <c r="T399" s="330" t="e">
        <f ca="1">_xll.RiskData('TS CF'!$N$24,$A399)-H399</f>
        <v>#NAME?</v>
      </c>
      <c r="V399" s="327" t="e">
        <f t="shared" ca="1" si="18"/>
        <v>#NAME?</v>
      </c>
      <c r="W399" s="327" t="e">
        <f t="shared" ca="1" si="19"/>
        <v>#NAME?</v>
      </c>
      <c r="X399" s="327" t="e">
        <f t="shared" ca="1" si="20"/>
        <v>#NAME?</v>
      </c>
    </row>
    <row r="400" spans="1:24">
      <c r="A400" s="2">
        <v>393</v>
      </c>
      <c r="B400" s="617">
        <v>-160478</v>
      </c>
      <c r="C400" s="617">
        <v>-103593</v>
      </c>
      <c r="D400" s="617">
        <v>-114388</v>
      </c>
      <c r="F400" s="330" t="e">
        <f ca="1">_xll.RiskData('Risk Summary'!$H$32,$A400)</f>
        <v>#NAME?</v>
      </c>
      <c r="G400" s="330" t="e">
        <f ca="1">_xll.RiskData('Risk Summary'!$K$32,$A400)</f>
        <v>#NAME?</v>
      </c>
      <c r="H400" s="330" t="e">
        <f ca="1">_xll.RiskData('Risk Summary'!$N$32,$A400)</f>
        <v>#NAME?</v>
      </c>
      <c r="J400" s="330" t="e">
        <f ca="1">_xll.RiskData('Risk Summary'!$H$35,$A400)</f>
        <v>#NAME?</v>
      </c>
      <c r="K400" s="330" t="e">
        <f ca="1">_xll.RiskData('Risk Summary'!$K$35,$A400)</f>
        <v>#NAME?</v>
      </c>
      <c r="L400" s="330" t="e">
        <f ca="1">_xll.RiskData('Risk Summary'!$N$35,$A400)</f>
        <v>#NAME?</v>
      </c>
      <c r="N400" s="330" t="e">
        <f ca="1">_xll.RiskData('Risk Summary'!$H$36,$A400)</f>
        <v>#NAME?</v>
      </c>
      <c r="O400" s="330" t="e">
        <f ca="1">_xll.RiskData('Risk Summary'!$K$36,$A400)</f>
        <v>#NAME?</v>
      </c>
      <c r="P400" s="330" t="e">
        <f ca="1">_xll.RiskData('Risk Summary'!$N$36,$A400)</f>
        <v>#NAME?</v>
      </c>
      <c r="R400" s="330" t="e">
        <f ca="1">_xll.RiskData('TS CF'!$H$24,$A400)-F400</f>
        <v>#NAME?</v>
      </c>
      <c r="S400" s="330" t="e">
        <f ca="1">_xll.RiskData('TS CF'!$K$24,$A400)-G400</f>
        <v>#NAME?</v>
      </c>
      <c r="T400" s="330" t="e">
        <f ca="1">_xll.RiskData('TS CF'!$N$24,$A400)-H400</f>
        <v>#NAME?</v>
      </c>
      <c r="V400" s="327" t="e">
        <f t="shared" ca="1" si="18"/>
        <v>#NAME?</v>
      </c>
      <c r="W400" s="327" t="e">
        <f t="shared" ca="1" si="19"/>
        <v>#NAME?</v>
      </c>
      <c r="X400" s="327" t="e">
        <f t="shared" ca="1" si="20"/>
        <v>#NAME?</v>
      </c>
    </row>
    <row r="401" spans="1:24">
      <c r="A401" s="2">
        <v>394</v>
      </c>
      <c r="B401" s="617">
        <v>-160478</v>
      </c>
      <c r="C401" s="617">
        <v>-103593</v>
      </c>
      <c r="D401" s="617">
        <v>-114388</v>
      </c>
      <c r="F401" s="330" t="e">
        <f ca="1">_xll.RiskData('Risk Summary'!$H$32,$A401)</f>
        <v>#NAME?</v>
      </c>
      <c r="G401" s="330" t="e">
        <f ca="1">_xll.RiskData('Risk Summary'!$K$32,$A401)</f>
        <v>#NAME?</v>
      </c>
      <c r="H401" s="330" t="e">
        <f ca="1">_xll.RiskData('Risk Summary'!$N$32,$A401)</f>
        <v>#NAME?</v>
      </c>
      <c r="J401" s="330" t="e">
        <f ca="1">_xll.RiskData('Risk Summary'!$H$35,$A401)</f>
        <v>#NAME?</v>
      </c>
      <c r="K401" s="330" t="e">
        <f ca="1">_xll.RiskData('Risk Summary'!$K$35,$A401)</f>
        <v>#NAME?</v>
      </c>
      <c r="L401" s="330" t="e">
        <f ca="1">_xll.RiskData('Risk Summary'!$N$35,$A401)</f>
        <v>#NAME?</v>
      </c>
      <c r="N401" s="330" t="e">
        <f ca="1">_xll.RiskData('Risk Summary'!$H$36,$A401)</f>
        <v>#NAME?</v>
      </c>
      <c r="O401" s="330" t="e">
        <f ca="1">_xll.RiskData('Risk Summary'!$K$36,$A401)</f>
        <v>#NAME?</v>
      </c>
      <c r="P401" s="330" t="e">
        <f ca="1">_xll.RiskData('Risk Summary'!$N$36,$A401)</f>
        <v>#NAME?</v>
      </c>
      <c r="R401" s="330" t="e">
        <f ca="1">_xll.RiskData('TS CF'!$H$24,$A401)-F401</f>
        <v>#NAME?</v>
      </c>
      <c r="S401" s="330" t="e">
        <f ca="1">_xll.RiskData('TS CF'!$K$24,$A401)-G401</f>
        <v>#NAME?</v>
      </c>
      <c r="T401" s="330" t="e">
        <f ca="1">_xll.RiskData('TS CF'!$N$24,$A401)-H401</f>
        <v>#NAME?</v>
      </c>
      <c r="V401" s="327" t="e">
        <f t="shared" ca="1" si="18"/>
        <v>#NAME?</v>
      </c>
      <c r="W401" s="327" t="e">
        <f t="shared" ca="1" si="19"/>
        <v>#NAME?</v>
      </c>
      <c r="X401" s="327" t="e">
        <f t="shared" ca="1" si="20"/>
        <v>#NAME?</v>
      </c>
    </row>
    <row r="402" spans="1:24">
      <c r="A402" s="2">
        <v>395</v>
      </c>
      <c r="B402" s="617">
        <v>-160478</v>
      </c>
      <c r="C402" s="617">
        <v>-103593</v>
      </c>
      <c r="D402" s="617">
        <v>-114388</v>
      </c>
      <c r="F402" s="330" t="e">
        <f ca="1">_xll.RiskData('Risk Summary'!$H$32,$A402)</f>
        <v>#NAME?</v>
      </c>
      <c r="G402" s="330" t="e">
        <f ca="1">_xll.RiskData('Risk Summary'!$K$32,$A402)</f>
        <v>#NAME?</v>
      </c>
      <c r="H402" s="330" t="e">
        <f ca="1">_xll.RiskData('Risk Summary'!$N$32,$A402)</f>
        <v>#NAME?</v>
      </c>
      <c r="J402" s="330" t="e">
        <f ca="1">_xll.RiskData('Risk Summary'!$H$35,$A402)</f>
        <v>#NAME?</v>
      </c>
      <c r="K402" s="330" t="e">
        <f ca="1">_xll.RiskData('Risk Summary'!$K$35,$A402)</f>
        <v>#NAME?</v>
      </c>
      <c r="L402" s="330" t="e">
        <f ca="1">_xll.RiskData('Risk Summary'!$N$35,$A402)</f>
        <v>#NAME?</v>
      </c>
      <c r="N402" s="330" t="e">
        <f ca="1">_xll.RiskData('Risk Summary'!$H$36,$A402)</f>
        <v>#NAME?</v>
      </c>
      <c r="O402" s="330" t="e">
        <f ca="1">_xll.RiskData('Risk Summary'!$K$36,$A402)</f>
        <v>#NAME?</v>
      </c>
      <c r="P402" s="330" t="e">
        <f ca="1">_xll.RiskData('Risk Summary'!$N$36,$A402)</f>
        <v>#NAME?</v>
      </c>
      <c r="R402" s="330" t="e">
        <f ca="1">_xll.RiskData('TS CF'!$H$24,$A402)-F402</f>
        <v>#NAME?</v>
      </c>
      <c r="S402" s="330" t="e">
        <f ca="1">_xll.RiskData('TS CF'!$K$24,$A402)-G402</f>
        <v>#NAME?</v>
      </c>
      <c r="T402" s="330" t="e">
        <f ca="1">_xll.RiskData('TS CF'!$N$24,$A402)-H402</f>
        <v>#NAME?</v>
      </c>
      <c r="V402" s="327" t="e">
        <f t="shared" ca="1" si="18"/>
        <v>#NAME?</v>
      </c>
      <c r="W402" s="327" t="e">
        <f t="shared" ca="1" si="19"/>
        <v>#NAME?</v>
      </c>
      <c r="X402" s="327" t="e">
        <f t="shared" ca="1" si="20"/>
        <v>#NAME?</v>
      </c>
    </row>
    <row r="403" spans="1:24">
      <c r="A403" s="2">
        <v>396</v>
      </c>
      <c r="B403" s="617">
        <v>-160478</v>
      </c>
      <c r="C403" s="617">
        <v>-103593</v>
      </c>
      <c r="D403" s="617">
        <v>-114388</v>
      </c>
      <c r="F403" s="330" t="e">
        <f ca="1">_xll.RiskData('Risk Summary'!$H$32,$A403)</f>
        <v>#NAME?</v>
      </c>
      <c r="G403" s="330" t="e">
        <f ca="1">_xll.RiskData('Risk Summary'!$K$32,$A403)</f>
        <v>#NAME?</v>
      </c>
      <c r="H403" s="330" t="e">
        <f ca="1">_xll.RiskData('Risk Summary'!$N$32,$A403)</f>
        <v>#NAME?</v>
      </c>
      <c r="J403" s="330" t="e">
        <f ca="1">_xll.RiskData('Risk Summary'!$H$35,$A403)</f>
        <v>#NAME?</v>
      </c>
      <c r="K403" s="330" t="e">
        <f ca="1">_xll.RiskData('Risk Summary'!$K$35,$A403)</f>
        <v>#NAME?</v>
      </c>
      <c r="L403" s="330" t="e">
        <f ca="1">_xll.RiskData('Risk Summary'!$N$35,$A403)</f>
        <v>#NAME?</v>
      </c>
      <c r="N403" s="330" t="e">
        <f ca="1">_xll.RiskData('Risk Summary'!$H$36,$A403)</f>
        <v>#NAME?</v>
      </c>
      <c r="O403" s="330" t="e">
        <f ca="1">_xll.RiskData('Risk Summary'!$K$36,$A403)</f>
        <v>#NAME?</v>
      </c>
      <c r="P403" s="330" t="e">
        <f ca="1">_xll.RiskData('Risk Summary'!$N$36,$A403)</f>
        <v>#NAME?</v>
      </c>
      <c r="R403" s="330" t="e">
        <f ca="1">_xll.RiskData('TS CF'!$H$24,$A403)-F403</f>
        <v>#NAME?</v>
      </c>
      <c r="S403" s="330" t="e">
        <f ca="1">_xll.RiskData('TS CF'!$K$24,$A403)-G403</f>
        <v>#NAME?</v>
      </c>
      <c r="T403" s="330" t="e">
        <f ca="1">_xll.RiskData('TS CF'!$N$24,$A403)-H403</f>
        <v>#NAME?</v>
      </c>
      <c r="V403" s="327" t="e">
        <f t="shared" ca="1" si="18"/>
        <v>#NAME?</v>
      </c>
      <c r="W403" s="327" t="e">
        <f t="shared" ca="1" si="19"/>
        <v>#NAME?</v>
      </c>
      <c r="X403" s="327" t="e">
        <f t="shared" ca="1" si="20"/>
        <v>#NAME?</v>
      </c>
    </row>
    <row r="404" spans="1:24">
      <c r="A404" s="2">
        <v>397</v>
      </c>
      <c r="B404" s="617">
        <v>-160478</v>
      </c>
      <c r="C404" s="617">
        <v>-103593</v>
      </c>
      <c r="D404" s="617">
        <v>-114388</v>
      </c>
      <c r="F404" s="330" t="e">
        <f ca="1">_xll.RiskData('Risk Summary'!$H$32,$A404)</f>
        <v>#NAME?</v>
      </c>
      <c r="G404" s="330" t="e">
        <f ca="1">_xll.RiskData('Risk Summary'!$K$32,$A404)</f>
        <v>#NAME?</v>
      </c>
      <c r="H404" s="330" t="e">
        <f ca="1">_xll.RiskData('Risk Summary'!$N$32,$A404)</f>
        <v>#NAME?</v>
      </c>
      <c r="J404" s="330" t="e">
        <f ca="1">_xll.RiskData('Risk Summary'!$H$35,$A404)</f>
        <v>#NAME?</v>
      </c>
      <c r="K404" s="330" t="e">
        <f ca="1">_xll.RiskData('Risk Summary'!$K$35,$A404)</f>
        <v>#NAME?</v>
      </c>
      <c r="L404" s="330" t="e">
        <f ca="1">_xll.RiskData('Risk Summary'!$N$35,$A404)</f>
        <v>#NAME?</v>
      </c>
      <c r="N404" s="330" t="e">
        <f ca="1">_xll.RiskData('Risk Summary'!$H$36,$A404)</f>
        <v>#NAME?</v>
      </c>
      <c r="O404" s="330" t="e">
        <f ca="1">_xll.RiskData('Risk Summary'!$K$36,$A404)</f>
        <v>#NAME?</v>
      </c>
      <c r="P404" s="330" t="e">
        <f ca="1">_xll.RiskData('Risk Summary'!$N$36,$A404)</f>
        <v>#NAME?</v>
      </c>
      <c r="R404" s="330" t="e">
        <f ca="1">_xll.RiskData('TS CF'!$H$24,$A404)-F404</f>
        <v>#NAME?</v>
      </c>
      <c r="S404" s="330" t="e">
        <f ca="1">_xll.RiskData('TS CF'!$K$24,$A404)-G404</f>
        <v>#NAME?</v>
      </c>
      <c r="T404" s="330" t="e">
        <f ca="1">_xll.RiskData('TS CF'!$N$24,$A404)-H404</f>
        <v>#NAME?</v>
      </c>
      <c r="V404" s="327" t="e">
        <f t="shared" ca="1" si="18"/>
        <v>#NAME?</v>
      </c>
      <c r="W404" s="327" t="e">
        <f t="shared" ca="1" si="19"/>
        <v>#NAME?</v>
      </c>
      <c r="X404" s="327" t="e">
        <f t="shared" ca="1" si="20"/>
        <v>#NAME?</v>
      </c>
    </row>
    <row r="405" spans="1:24">
      <c r="A405" s="2">
        <v>398</v>
      </c>
      <c r="B405" s="617">
        <v>-160478</v>
      </c>
      <c r="C405" s="617">
        <v>-103593</v>
      </c>
      <c r="D405" s="617">
        <v>-114388</v>
      </c>
      <c r="F405" s="330" t="e">
        <f ca="1">_xll.RiskData('Risk Summary'!$H$32,$A405)</f>
        <v>#NAME?</v>
      </c>
      <c r="G405" s="330" t="e">
        <f ca="1">_xll.RiskData('Risk Summary'!$K$32,$A405)</f>
        <v>#NAME?</v>
      </c>
      <c r="H405" s="330" t="e">
        <f ca="1">_xll.RiskData('Risk Summary'!$N$32,$A405)</f>
        <v>#NAME?</v>
      </c>
      <c r="J405" s="330" t="e">
        <f ca="1">_xll.RiskData('Risk Summary'!$H$35,$A405)</f>
        <v>#NAME?</v>
      </c>
      <c r="K405" s="330" t="e">
        <f ca="1">_xll.RiskData('Risk Summary'!$K$35,$A405)</f>
        <v>#NAME?</v>
      </c>
      <c r="L405" s="330" t="e">
        <f ca="1">_xll.RiskData('Risk Summary'!$N$35,$A405)</f>
        <v>#NAME?</v>
      </c>
      <c r="N405" s="330" t="e">
        <f ca="1">_xll.RiskData('Risk Summary'!$H$36,$A405)</f>
        <v>#NAME?</v>
      </c>
      <c r="O405" s="330" t="e">
        <f ca="1">_xll.RiskData('Risk Summary'!$K$36,$A405)</f>
        <v>#NAME?</v>
      </c>
      <c r="P405" s="330" t="e">
        <f ca="1">_xll.RiskData('Risk Summary'!$N$36,$A405)</f>
        <v>#NAME?</v>
      </c>
      <c r="R405" s="330" t="e">
        <f ca="1">_xll.RiskData('TS CF'!$H$24,$A405)-F405</f>
        <v>#NAME?</v>
      </c>
      <c r="S405" s="330" t="e">
        <f ca="1">_xll.RiskData('TS CF'!$K$24,$A405)-G405</f>
        <v>#NAME?</v>
      </c>
      <c r="T405" s="330" t="e">
        <f ca="1">_xll.RiskData('TS CF'!$N$24,$A405)-H405</f>
        <v>#NAME?</v>
      </c>
      <c r="V405" s="327" t="e">
        <f t="shared" ca="1" si="18"/>
        <v>#NAME?</v>
      </c>
      <c r="W405" s="327" t="e">
        <f t="shared" ca="1" si="19"/>
        <v>#NAME?</v>
      </c>
      <c r="X405" s="327" t="e">
        <f t="shared" ca="1" si="20"/>
        <v>#NAME?</v>
      </c>
    </row>
    <row r="406" spans="1:24">
      <c r="A406" s="2">
        <v>399</v>
      </c>
      <c r="B406" s="617">
        <v>-160478</v>
      </c>
      <c r="C406" s="617">
        <v>-103593</v>
      </c>
      <c r="D406" s="617">
        <v>-114388</v>
      </c>
      <c r="F406" s="330" t="e">
        <f ca="1">_xll.RiskData('Risk Summary'!$H$32,$A406)</f>
        <v>#NAME?</v>
      </c>
      <c r="G406" s="330" t="e">
        <f ca="1">_xll.RiskData('Risk Summary'!$K$32,$A406)</f>
        <v>#NAME?</v>
      </c>
      <c r="H406" s="330" t="e">
        <f ca="1">_xll.RiskData('Risk Summary'!$N$32,$A406)</f>
        <v>#NAME?</v>
      </c>
      <c r="J406" s="330" t="e">
        <f ca="1">_xll.RiskData('Risk Summary'!$H$35,$A406)</f>
        <v>#NAME?</v>
      </c>
      <c r="K406" s="330" t="e">
        <f ca="1">_xll.RiskData('Risk Summary'!$K$35,$A406)</f>
        <v>#NAME?</v>
      </c>
      <c r="L406" s="330" t="e">
        <f ca="1">_xll.RiskData('Risk Summary'!$N$35,$A406)</f>
        <v>#NAME?</v>
      </c>
      <c r="N406" s="330" t="e">
        <f ca="1">_xll.RiskData('Risk Summary'!$H$36,$A406)</f>
        <v>#NAME?</v>
      </c>
      <c r="O406" s="330" t="e">
        <f ca="1">_xll.RiskData('Risk Summary'!$K$36,$A406)</f>
        <v>#NAME?</v>
      </c>
      <c r="P406" s="330" t="e">
        <f ca="1">_xll.RiskData('Risk Summary'!$N$36,$A406)</f>
        <v>#NAME?</v>
      </c>
      <c r="R406" s="330" t="e">
        <f ca="1">_xll.RiskData('TS CF'!$H$24,$A406)-F406</f>
        <v>#NAME?</v>
      </c>
      <c r="S406" s="330" t="e">
        <f ca="1">_xll.RiskData('TS CF'!$K$24,$A406)-G406</f>
        <v>#NAME?</v>
      </c>
      <c r="T406" s="330" t="e">
        <f ca="1">_xll.RiskData('TS CF'!$N$24,$A406)-H406</f>
        <v>#NAME?</v>
      </c>
      <c r="V406" s="327" t="e">
        <f t="shared" ca="1" si="18"/>
        <v>#NAME?</v>
      </c>
      <c r="W406" s="327" t="e">
        <f t="shared" ca="1" si="19"/>
        <v>#NAME?</v>
      </c>
      <c r="X406" s="327" t="e">
        <f t="shared" ca="1" si="20"/>
        <v>#NAME?</v>
      </c>
    </row>
    <row r="407" spans="1:24">
      <c r="A407" s="2">
        <v>400</v>
      </c>
      <c r="B407" s="617">
        <v>-160478</v>
      </c>
      <c r="C407" s="617">
        <v>-103593</v>
      </c>
      <c r="D407" s="617">
        <v>-114388</v>
      </c>
      <c r="F407" s="330" t="e">
        <f ca="1">_xll.RiskData('Risk Summary'!$H$32,$A407)</f>
        <v>#NAME?</v>
      </c>
      <c r="G407" s="330" t="e">
        <f ca="1">_xll.RiskData('Risk Summary'!$K$32,$A407)</f>
        <v>#NAME?</v>
      </c>
      <c r="H407" s="330" t="e">
        <f ca="1">_xll.RiskData('Risk Summary'!$N$32,$A407)</f>
        <v>#NAME?</v>
      </c>
      <c r="J407" s="330" t="e">
        <f ca="1">_xll.RiskData('Risk Summary'!$H$35,$A407)</f>
        <v>#NAME?</v>
      </c>
      <c r="K407" s="330" t="e">
        <f ca="1">_xll.RiskData('Risk Summary'!$K$35,$A407)</f>
        <v>#NAME?</v>
      </c>
      <c r="L407" s="330" t="e">
        <f ca="1">_xll.RiskData('Risk Summary'!$N$35,$A407)</f>
        <v>#NAME?</v>
      </c>
      <c r="N407" s="330" t="e">
        <f ca="1">_xll.RiskData('Risk Summary'!$H$36,$A407)</f>
        <v>#NAME?</v>
      </c>
      <c r="O407" s="330" t="e">
        <f ca="1">_xll.RiskData('Risk Summary'!$K$36,$A407)</f>
        <v>#NAME?</v>
      </c>
      <c r="P407" s="330" t="e">
        <f ca="1">_xll.RiskData('Risk Summary'!$N$36,$A407)</f>
        <v>#NAME?</v>
      </c>
      <c r="R407" s="330" t="e">
        <f ca="1">_xll.RiskData('TS CF'!$H$24,$A407)-F407</f>
        <v>#NAME?</v>
      </c>
      <c r="S407" s="330" t="e">
        <f ca="1">_xll.RiskData('TS CF'!$K$24,$A407)-G407</f>
        <v>#NAME?</v>
      </c>
      <c r="T407" s="330" t="e">
        <f ca="1">_xll.RiskData('TS CF'!$N$24,$A407)-H407</f>
        <v>#NAME?</v>
      </c>
      <c r="V407" s="327" t="e">
        <f t="shared" ca="1" si="18"/>
        <v>#NAME?</v>
      </c>
      <c r="W407" s="327" t="e">
        <f t="shared" ca="1" si="19"/>
        <v>#NAME?</v>
      </c>
      <c r="X407" s="327" t="e">
        <f t="shared" ca="1" si="20"/>
        <v>#NAME?</v>
      </c>
    </row>
    <row r="408" spans="1:24">
      <c r="A408" s="2">
        <v>401</v>
      </c>
      <c r="B408" s="617">
        <v>-160478</v>
      </c>
      <c r="C408" s="617">
        <v>-103593</v>
      </c>
      <c r="D408" s="617">
        <v>-114388</v>
      </c>
      <c r="F408" s="330" t="e">
        <f ca="1">_xll.RiskData('Risk Summary'!$H$32,$A408)</f>
        <v>#NAME?</v>
      </c>
      <c r="G408" s="330" t="e">
        <f ca="1">_xll.RiskData('Risk Summary'!$K$32,$A408)</f>
        <v>#NAME?</v>
      </c>
      <c r="H408" s="330" t="e">
        <f ca="1">_xll.RiskData('Risk Summary'!$N$32,$A408)</f>
        <v>#NAME?</v>
      </c>
      <c r="J408" s="330" t="e">
        <f ca="1">_xll.RiskData('Risk Summary'!$H$35,$A408)</f>
        <v>#NAME?</v>
      </c>
      <c r="K408" s="330" t="e">
        <f ca="1">_xll.RiskData('Risk Summary'!$K$35,$A408)</f>
        <v>#NAME?</v>
      </c>
      <c r="L408" s="330" t="e">
        <f ca="1">_xll.RiskData('Risk Summary'!$N$35,$A408)</f>
        <v>#NAME?</v>
      </c>
      <c r="N408" s="330" t="e">
        <f ca="1">_xll.RiskData('Risk Summary'!$H$36,$A408)</f>
        <v>#NAME?</v>
      </c>
      <c r="O408" s="330" t="e">
        <f ca="1">_xll.RiskData('Risk Summary'!$K$36,$A408)</f>
        <v>#NAME?</v>
      </c>
      <c r="P408" s="330" t="e">
        <f ca="1">_xll.RiskData('Risk Summary'!$N$36,$A408)</f>
        <v>#NAME?</v>
      </c>
      <c r="R408" s="330" t="e">
        <f ca="1">_xll.RiskData('TS CF'!$H$24,$A408)-F408</f>
        <v>#NAME?</v>
      </c>
      <c r="S408" s="330" t="e">
        <f ca="1">_xll.RiskData('TS CF'!$K$24,$A408)-G408</f>
        <v>#NAME?</v>
      </c>
      <c r="T408" s="330" t="e">
        <f ca="1">_xll.RiskData('TS CF'!$N$24,$A408)-H408</f>
        <v>#NAME?</v>
      </c>
      <c r="V408" s="327" t="e">
        <f t="shared" ca="1" si="18"/>
        <v>#NAME?</v>
      </c>
      <c r="W408" s="327" t="e">
        <f t="shared" ca="1" si="19"/>
        <v>#NAME?</v>
      </c>
      <c r="X408" s="327" t="e">
        <f t="shared" ca="1" si="20"/>
        <v>#NAME?</v>
      </c>
    </row>
    <row r="409" spans="1:24">
      <c r="A409" s="2">
        <v>402</v>
      </c>
      <c r="B409" s="617">
        <v>-160478</v>
      </c>
      <c r="C409" s="617">
        <v>-103593</v>
      </c>
      <c r="D409" s="617">
        <v>-114388</v>
      </c>
      <c r="F409" s="330" t="e">
        <f ca="1">_xll.RiskData('Risk Summary'!$H$32,$A409)</f>
        <v>#NAME?</v>
      </c>
      <c r="G409" s="330" t="e">
        <f ca="1">_xll.RiskData('Risk Summary'!$K$32,$A409)</f>
        <v>#NAME?</v>
      </c>
      <c r="H409" s="330" t="e">
        <f ca="1">_xll.RiskData('Risk Summary'!$N$32,$A409)</f>
        <v>#NAME?</v>
      </c>
      <c r="J409" s="330" t="e">
        <f ca="1">_xll.RiskData('Risk Summary'!$H$35,$A409)</f>
        <v>#NAME?</v>
      </c>
      <c r="K409" s="330" t="e">
        <f ca="1">_xll.RiskData('Risk Summary'!$K$35,$A409)</f>
        <v>#NAME?</v>
      </c>
      <c r="L409" s="330" t="e">
        <f ca="1">_xll.RiskData('Risk Summary'!$N$35,$A409)</f>
        <v>#NAME?</v>
      </c>
      <c r="N409" s="330" t="e">
        <f ca="1">_xll.RiskData('Risk Summary'!$H$36,$A409)</f>
        <v>#NAME?</v>
      </c>
      <c r="O409" s="330" t="e">
        <f ca="1">_xll.RiskData('Risk Summary'!$K$36,$A409)</f>
        <v>#NAME?</v>
      </c>
      <c r="P409" s="330" t="e">
        <f ca="1">_xll.RiskData('Risk Summary'!$N$36,$A409)</f>
        <v>#NAME?</v>
      </c>
      <c r="R409" s="330" t="e">
        <f ca="1">_xll.RiskData('TS CF'!$H$24,$A409)-F409</f>
        <v>#NAME?</v>
      </c>
      <c r="S409" s="330" t="e">
        <f ca="1">_xll.RiskData('TS CF'!$K$24,$A409)-G409</f>
        <v>#NAME?</v>
      </c>
      <c r="T409" s="330" t="e">
        <f ca="1">_xll.RiskData('TS CF'!$N$24,$A409)-H409</f>
        <v>#NAME?</v>
      </c>
      <c r="V409" s="327" t="e">
        <f t="shared" ca="1" si="18"/>
        <v>#NAME?</v>
      </c>
      <c r="W409" s="327" t="e">
        <f t="shared" ca="1" si="19"/>
        <v>#NAME?</v>
      </c>
      <c r="X409" s="327" t="e">
        <f t="shared" ca="1" si="20"/>
        <v>#NAME?</v>
      </c>
    </row>
    <row r="410" spans="1:24">
      <c r="A410" s="2">
        <v>403</v>
      </c>
      <c r="B410" s="617">
        <v>-160478</v>
      </c>
      <c r="C410" s="617">
        <v>-103593</v>
      </c>
      <c r="D410" s="617">
        <v>-114388</v>
      </c>
      <c r="F410" s="330" t="e">
        <f ca="1">_xll.RiskData('Risk Summary'!$H$32,$A410)</f>
        <v>#NAME?</v>
      </c>
      <c r="G410" s="330" t="e">
        <f ca="1">_xll.RiskData('Risk Summary'!$K$32,$A410)</f>
        <v>#NAME?</v>
      </c>
      <c r="H410" s="330" t="e">
        <f ca="1">_xll.RiskData('Risk Summary'!$N$32,$A410)</f>
        <v>#NAME?</v>
      </c>
      <c r="J410" s="330" t="e">
        <f ca="1">_xll.RiskData('Risk Summary'!$H$35,$A410)</f>
        <v>#NAME?</v>
      </c>
      <c r="K410" s="330" t="e">
        <f ca="1">_xll.RiskData('Risk Summary'!$K$35,$A410)</f>
        <v>#NAME?</v>
      </c>
      <c r="L410" s="330" t="e">
        <f ca="1">_xll.RiskData('Risk Summary'!$N$35,$A410)</f>
        <v>#NAME?</v>
      </c>
      <c r="N410" s="330" t="e">
        <f ca="1">_xll.RiskData('Risk Summary'!$H$36,$A410)</f>
        <v>#NAME?</v>
      </c>
      <c r="O410" s="330" t="e">
        <f ca="1">_xll.RiskData('Risk Summary'!$K$36,$A410)</f>
        <v>#NAME?</v>
      </c>
      <c r="P410" s="330" t="e">
        <f ca="1">_xll.RiskData('Risk Summary'!$N$36,$A410)</f>
        <v>#NAME?</v>
      </c>
      <c r="R410" s="330" t="e">
        <f ca="1">_xll.RiskData('TS CF'!$H$24,$A410)-F410</f>
        <v>#NAME?</v>
      </c>
      <c r="S410" s="330" t="e">
        <f ca="1">_xll.RiskData('TS CF'!$K$24,$A410)-G410</f>
        <v>#NAME?</v>
      </c>
      <c r="T410" s="330" t="e">
        <f ca="1">_xll.RiskData('TS CF'!$N$24,$A410)-H410</f>
        <v>#NAME?</v>
      </c>
      <c r="V410" s="327" t="e">
        <f t="shared" ca="1" si="18"/>
        <v>#NAME?</v>
      </c>
      <c r="W410" s="327" t="e">
        <f t="shared" ca="1" si="19"/>
        <v>#NAME?</v>
      </c>
      <c r="X410" s="327" t="e">
        <f t="shared" ca="1" si="20"/>
        <v>#NAME?</v>
      </c>
    </row>
    <row r="411" spans="1:24">
      <c r="A411" s="2">
        <v>404</v>
      </c>
      <c r="B411" s="617">
        <v>-160478</v>
      </c>
      <c r="C411" s="617">
        <v>-103593</v>
      </c>
      <c r="D411" s="617">
        <v>-114388</v>
      </c>
      <c r="F411" s="330" t="e">
        <f ca="1">_xll.RiskData('Risk Summary'!$H$32,$A411)</f>
        <v>#NAME?</v>
      </c>
      <c r="G411" s="330" t="e">
        <f ca="1">_xll.RiskData('Risk Summary'!$K$32,$A411)</f>
        <v>#NAME?</v>
      </c>
      <c r="H411" s="330" t="e">
        <f ca="1">_xll.RiskData('Risk Summary'!$N$32,$A411)</f>
        <v>#NAME?</v>
      </c>
      <c r="J411" s="330" t="e">
        <f ca="1">_xll.RiskData('Risk Summary'!$H$35,$A411)</f>
        <v>#NAME?</v>
      </c>
      <c r="K411" s="330" t="e">
        <f ca="1">_xll.RiskData('Risk Summary'!$K$35,$A411)</f>
        <v>#NAME?</v>
      </c>
      <c r="L411" s="330" t="e">
        <f ca="1">_xll.RiskData('Risk Summary'!$N$35,$A411)</f>
        <v>#NAME?</v>
      </c>
      <c r="N411" s="330" t="e">
        <f ca="1">_xll.RiskData('Risk Summary'!$H$36,$A411)</f>
        <v>#NAME?</v>
      </c>
      <c r="O411" s="330" t="e">
        <f ca="1">_xll.RiskData('Risk Summary'!$K$36,$A411)</f>
        <v>#NAME?</v>
      </c>
      <c r="P411" s="330" t="e">
        <f ca="1">_xll.RiskData('Risk Summary'!$N$36,$A411)</f>
        <v>#NAME?</v>
      </c>
      <c r="R411" s="330" t="e">
        <f ca="1">_xll.RiskData('TS CF'!$H$24,$A411)-F411</f>
        <v>#NAME?</v>
      </c>
      <c r="S411" s="330" t="e">
        <f ca="1">_xll.RiskData('TS CF'!$K$24,$A411)-G411</f>
        <v>#NAME?</v>
      </c>
      <c r="T411" s="330" t="e">
        <f ca="1">_xll.RiskData('TS CF'!$N$24,$A411)-H411</f>
        <v>#NAME?</v>
      </c>
      <c r="V411" s="327" t="e">
        <f t="shared" ca="1" si="18"/>
        <v>#NAME?</v>
      </c>
      <c r="W411" s="327" t="e">
        <f t="shared" ca="1" si="19"/>
        <v>#NAME?</v>
      </c>
      <c r="X411" s="327" t="e">
        <f t="shared" ca="1" si="20"/>
        <v>#NAME?</v>
      </c>
    </row>
    <row r="412" spans="1:24">
      <c r="A412" s="2">
        <v>405</v>
      </c>
      <c r="B412" s="617">
        <v>-160478</v>
      </c>
      <c r="C412" s="617">
        <v>-103593</v>
      </c>
      <c r="D412" s="617">
        <v>-114388</v>
      </c>
      <c r="F412" s="330" t="e">
        <f ca="1">_xll.RiskData('Risk Summary'!$H$32,$A412)</f>
        <v>#NAME?</v>
      </c>
      <c r="G412" s="330" t="e">
        <f ca="1">_xll.RiskData('Risk Summary'!$K$32,$A412)</f>
        <v>#NAME?</v>
      </c>
      <c r="H412" s="330" t="e">
        <f ca="1">_xll.RiskData('Risk Summary'!$N$32,$A412)</f>
        <v>#NAME?</v>
      </c>
      <c r="J412" s="330" t="e">
        <f ca="1">_xll.RiskData('Risk Summary'!$H$35,$A412)</f>
        <v>#NAME?</v>
      </c>
      <c r="K412" s="330" t="e">
        <f ca="1">_xll.RiskData('Risk Summary'!$K$35,$A412)</f>
        <v>#NAME?</v>
      </c>
      <c r="L412" s="330" t="e">
        <f ca="1">_xll.RiskData('Risk Summary'!$N$35,$A412)</f>
        <v>#NAME?</v>
      </c>
      <c r="N412" s="330" t="e">
        <f ca="1">_xll.RiskData('Risk Summary'!$H$36,$A412)</f>
        <v>#NAME?</v>
      </c>
      <c r="O412" s="330" t="e">
        <f ca="1">_xll.RiskData('Risk Summary'!$K$36,$A412)</f>
        <v>#NAME?</v>
      </c>
      <c r="P412" s="330" t="e">
        <f ca="1">_xll.RiskData('Risk Summary'!$N$36,$A412)</f>
        <v>#NAME?</v>
      </c>
      <c r="R412" s="330" t="e">
        <f ca="1">_xll.RiskData('TS CF'!$H$24,$A412)-F412</f>
        <v>#NAME?</v>
      </c>
      <c r="S412" s="330" t="e">
        <f ca="1">_xll.RiskData('TS CF'!$K$24,$A412)-G412</f>
        <v>#NAME?</v>
      </c>
      <c r="T412" s="330" t="e">
        <f ca="1">_xll.RiskData('TS CF'!$N$24,$A412)-H412</f>
        <v>#NAME?</v>
      </c>
      <c r="V412" s="327" t="e">
        <f t="shared" ca="1" si="18"/>
        <v>#NAME?</v>
      </c>
      <c r="W412" s="327" t="e">
        <f t="shared" ca="1" si="19"/>
        <v>#NAME?</v>
      </c>
      <c r="X412" s="327" t="e">
        <f t="shared" ca="1" si="20"/>
        <v>#NAME?</v>
      </c>
    </row>
    <row r="413" spans="1:24">
      <c r="A413" s="2">
        <v>406</v>
      </c>
      <c r="B413" s="617">
        <v>-160478</v>
      </c>
      <c r="C413" s="617">
        <v>-103593</v>
      </c>
      <c r="D413" s="617">
        <v>-114388</v>
      </c>
      <c r="F413" s="330" t="e">
        <f ca="1">_xll.RiskData('Risk Summary'!$H$32,$A413)</f>
        <v>#NAME?</v>
      </c>
      <c r="G413" s="330" t="e">
        <f ca="1">_xll.RiskData('Risk Summary'!$K$32,$A413)</f>
        <v>#NAME?</v>
      </c>
      <c r="H413" s="330" t="e">
        <f ca="1">_xll.RiskData('Risk Summary'!$N$32,$A413)</f>
        <v>#NAME?</v>
      </c>
      <c r="J413" s="330" t="e">
        <f ca="1">_xll.RiskData('Risk Summary'!$H$35,$A413)</f>
        <v>#NAME?</v>
      </c>
      <c r="K413" s="330" t="e">
        <f ca="1">_xll.RiskData('Risk Summary'!$K$35,$A413)</f>
        <v>#NAME?</v>
      </c>
      <c r="L413" s="330" t="e">
        <f ca="1">_xll.RiskData('Risk Summary'!$N$35,$A413)</f>
        <v>#NAME?</v>
      </c>
      <c r="N413" s="330" t="e">
        <f ca="1">_xll.RiskData('Risk Summary'!$H$36,$A413)</f>
        <v>#NAME?</v>
      </c>
      <c r="O413" s="330" t="e">
        <f ca="1">_xll.RiskData('Risk Summary'!$K$36,$A413)</f>
        <v>#NAME?</v>
      </c>
      <c r="P413" s="330" t="e">
        <f ca="1">_xll.RiskData('Risk Summary'!$N$36,$A413)</f>
        <v>#NAME?</v>
      </c>
      <c r="R413" s="330" t="e">
        <f ca="1">_xll.RiskData('TS CF'!$H$24,$A413)-F413</f>
        <v>#NAME?</v>
      </c>
      <c r="S413" s="330" t="e">
        <f ca="1">_xll.RiskData('TS CF'!$K$24,$A413)-G413</f>
        <v>#NAME?</v>
      </c>
      <c r="T413" s="330" t="e">
        <f ca="1">_xll.RiskData('TS CF'!$N$24,$A413)-H413</f>
        <v>#NAME?</v>
      </c>
      <c r="V413" s="327" t="e">
        <f t="shared" ca="1" si="18"/>
        <v>#NAME?</v>
      </c>
      <c r="W413" s="327" t="e">
        <f t="shared" ca="1" si="19"/>
        <v>#NAME?</v>
      </c>
      <c r="X413" s="327" t="e">
        <f t="shared" ca="1" si="20"/>
        <v>#NAME?</v>
      </c>
    </row>
    <row r="414" spans="1:24">
      <c r="A414" s="2">
        <v>407</v>
      </c>
      <c r="B414" s="617">
        <v>-160478</v>
      </c>
      <c r="C414" s="617">
        <v>-103593</v>
      </c>
      <c r="D414" s="617">
        <v>-114388</v>
      </c>
      <c r="F414" s="330" t="e">
        <f ca="1">_xll.RiskData('Risk Summary'!$H$32,$A414)</f>
        <v>#NAME?</v>
      </c>
      <c r="G414" s="330" t="e">
        <f ca="1">_xll.RiskData('Risk Summary'!$K$32,$A414)</f>
        <v>#NAME?</v>
      </c>
      <c r="H414" s="330" t="e">
        <f ca="1">_xll.RiskData('Risk Summary'!$N$32,$A414)</f>
        <v>#NAME?</v>
      </c>
      <c r="J414" s="330" t="e">
        <f ca="1">_xll.RiskData('Risk Summary'!$H$35,$A414)</f>
        <v>#NAME?</v>
      </c>
      <c r="K414" s="330" t="e">
        <f ca="1">_xll.RiskData('Risk Summary'!$K$35,$A414)</f>
        <v>#NAME?</v>
      </c>
      <c r="L414" s="330" t="e">
        <f ca="1">_xll.RiskData('Risk Summary'!$N$35,$A414)</f>
        <v>#NAME?</v>
      </c>
      <c r="N414" s="330" t="e">
        <f ca="1">_xll.RiskData('Risk Summary'!$H$36,$A414)</f>
        <v>#NAME?</v>
      </c>
      <c r="O414" s="330" t="e">
        <f ca="1">_xll.RiskData('Risk Summary'!$K$36,$A414)</f>
        <v>#NAME?</v>
      </c>
      <c r="P414" s="330" t="e">
        <f ca="1">_xll.RiskData('Risk Summary'!$N$36,$A414)</f>
        <v>#NAME?</v>
      </c>
      <c r="R414" s="330" t="e">
        <f ca="1">_xll.RiskData('TS CF'!$H$24,$A414)-F414</f>
        <v>#NAME?</v>
      </c>
      <c r="S414" s="330" t="e">
        <f ca="1">_xll.RiskData('TS CF'!$K$24,$A414)-G414</f>
        <v>#NAME?</v>
      </c>
      <c r="T414" s="330" t="e">
        <f ca="1">_xll.RiskData('TS CF'!$N$24,$A414)-H414</f>
        <v>#NAME?</v>
      </c>
      <c r="V414" s="327" t="e">
        <f t="shared" ca="1" si="18"/>
        <v>#NAME?</v>
      </c>
      <c r="W414" s="327" t="e">
        <f t="shared" ca="1" si="19"/>
        <v>#NAME?</v>
      </c>
      <c r="X414" s="327" t="e">
        <f t="shared" ca="1" si="20"/>
        <v>#NAME?</v>
      </c>
    </row>
    <row r="415" spans="1:24">
      <c r="A415" s="2">
        <v>408</v>
      </c>
      <c r="B415" s="617">
        <v>-160478</v>
      </c>
      <c r="C415" s="617">
        <v>-103593</v>
      </c>
      <c r="D415" s="617">
        <v>-114388</v>
      </c>
      <c r="F415" s="330" t="e">
        <f ca="1">_xll.RiskData('Risk Summary'!$H$32,$A415)</f>
        <v>#NAME?</v>
      </c>
      <c r="G415" s="330" t="e">
        <f ca="1">_xll.RiskData('Risk Summary'!$K$32,$A415)</f>
        <v>#NAME?</v>
      </c>
      <c r="H415" s="330" t="e">
        <f ca="1">_xll.RiskData('Risk Summary'!$N$32,$A415)</f>
        <v>#NAME?</v>
      </c>
      <c r="J415" s="330" t="e">
        <f ca="1">_xll.RiskData('Risk Summary'!$H$35,$A415)</f>
        <v>#NAME?</v>
      </c>
      <c r="K415" s="330" t="e">
        <f ca="1">_xll.RiskData('Risk Summary'!$K$35,$A415)</f>
        <v>#NAME?</v>
      </c>
      <c r="L415" s="330" t="e">
        <f ca="1">_xll.RiskData('Risk Summary'!$N$35,$A415)</f>
        <v>#NAME?</v>
      </c>
      <c r="N415" s="330" t="e">
        <f ca="1">_xll.RiskData('Risk Summary'!$H$36,$A415)</f>
        <v>#NAME?</v>
      </c>
      <c r="O415" s="330" t="e">
        <f ca="1">_xll.RiskData('Risk Summary'!$K$36,$A415)</f>
        <v>#NAME?</v>
      </c>
      <c r="P415" s="330" t="e">
        <f ca="1">_xll.RiskData('Risk Summary'!$N$36,$A415)</f>
        <v>#NAME?</v>
      </c>
      <c r="R415" s="330" t="e">
        <f ca="1">_xll.RiskData('TS CF'!$H$24,$A415)-F415</f>
        <v>#NAME?</v>
      </c>
      <c r="S415" s="330" t="e">
        <f ca="1">_xll.RiskData('TS CF'!$K$24,$A415)-G415</f>
        <v>#NAME?</v>
      </c>
      <c r="T415" s="330" t="e">
        <f ca="1">_xll.RiskData('TS CF'!$N$24,$A415)-H415</f>
        <v>#NAME?</v>
      </c>
      <c r="V415" s="327" t="e">
        <f t="shared" ca="1" si="18"/>
        <v>#NAME?</v>
      </c>
      <c r="W415" s="327" t="e">
        <f t="shared" ca="1" si="19"/>
        <v>#NAME?</v>
      </c>
      <c r="X415" s="327" t="e">
        <f t="shared" ca="1" si="20"/>
        <v>#NAME?</v>
      </c>
    </row>
    <row r="416" spans="1:24">
      <c r="A416" s="2">
        <v>409</v>
      </c>
      <c r="B416" s="617">
        <v>-160478</v>
      </c>
      <c r="C416" s="617">
        <v>-103593</v>
      </c>
      <c r="D416" s="617">
        <v>-114388</v>
      </c>
      <c r="F416" s="330" t="e">
        <f ca="1">_xll.RiskData('Risk Summary'!$H$32,$A416)</f>
        <v>#NAME?</v>
      </c>
      <c r="G416" s="330" t="e">
        <f ca="1">_xll.RiskData('Risk Summary'!$K$32,$A416)</f>
        <v>#NAME?</v>
      </c>
      <c r="H416" s="330" t="e">
        <f ca="1">_xll.RiskData('Risk Summary'!$N$32,$A416)</f>
        <v>#NAME?</v>
      </c>
      <c r="J416" s="330" t="e">
        <f ca="1">_xll.RiskData('Risk Summary'!$H$35,$A416)</f>
        <v>#NAME?</v>
      </c>
      <c r="K416" s="330" t="e">
        <f ca="1">_xll.RiskData('Risk Summary'!$K$35,$A416)</f>
        <v>#NAME?</v>
      </c>
      <c r="L416" s="330" t="e">
        <f ca="1">_xll.RiskData('Risk Summary'!$N$35,$A416)</f>
        <v>#NAME?</v>
      </c>
      <c r="N416" s="330" t="e">
        <f ca="1">_xll.RiskData('Risk Summary'!$H$36,$A416)</f>
        <v>#NAME?</v>
      </c>
      <c r="O416" s="330" t="e">
        <f ca="1">_xll.RiskData('Risk Summary'!$K$36,$A416)</f>
        <v>#NAME?</v>
      </c>
      <c r="P416" s="330" t="e">
        <f ca="1">_xll.RiskData('Risk Summary'!$N$36,$A416)</f>
        <v>#NAME?</v>
      </c>
      <c r="R416" s="330" t="e">
        <f ca="1">_xll.RiskData('TS CF'!$H$24,$A416)-F416</f>
        <v>#NAME?</v>
      </c>
      <c r="S416" s="330" t="e">
        <f ca="1">_xll.RiskData('TS CF'!$K$24,$A416)-G416</f>
        <v>#NAME?</v>
      </c>
      <c r="T416" s="330" t="e">
        <f ca="1">_xll.RiskData('TS CF'!$N$24,$A416)-H416</f>
        <v>#NAME?</v>
      </c>
      <c r="V416" s="327" t="e">
        <f t="shared" ca="1" si="18"/>
        <v>#NAME?</v>
      </c>
      <c r="W416" s="327" t="e">
        <f t="shared" ca="1" si="19"/>
        <v>#NAME?</v>
      </c>
      <c r="X416" s="327" t="e">
        <f t="shared" ca="1" si="20"/>
        <v>#NAME?</v>
      </c>
    </row>
    <row r="417" spans="1:24">
      <c r="A417" s="2">
        <v>410</v>
      </c>
      <c r="B417" s="617">
        <v>-160478</v>
      </c>
      <c r="C417" s="617">
        <v>-103593</v>
      </c>
      <c r="D417" s="617">
        <v>-114388</v>
      </c>
      <c r="F417" s="330" t="e">
        <f ca="1">_xll.RiskData('Risk Summary'!$H$32,$A417)</f>
        <v>#NAME?</v>
      </c>
      <c r="G417" s="330" t="e">
        <f ca="1">_xll.RiskData('Risk Summary'!$K$32,$A417)</f>
        <v>#NAME?</v>
      </c>
      <c r="H417" s="330" t="e">
        <f ca="1">_xll.RiskData('Risk Summary'!$N$32,$A417)</f>
        <v>#NAME?</v>
      </c>
      <c r="J417" s="330" t="e">
        <f ca="1">_xll.RiskData('Risk Summary'!$H$35,$A417)</f>
        <v>#NAME?</v>
      </c>
      <c r="K417" s="330" t="e">
        <f ca="1">_xll.RiskData('Risk Summary'!$K$35,$A417)</f>
        <v>#NAME?</v>
      </c>
      <c r="L417" s="330" t="e">
        <f ca="1">_xll.RiskData('Risk Summary'!$N$35,$A417)</f>
        <v>#NAME?</v>
      </c>
      <c r="N417" s="330" t="e">
        <f ca="1">_xll.RiskData('Risk Summary'!$H$36,$A417)</f>
        <v>#NAME?</v>
      </c>
      <c r="O417" s="330" t="e">
        <f ca="1">_xll.RiskData('Risk Summary'!$K$36,$A417)</f>
        <v>#NAME?</v>
      </c>
      <c r="P417" s="330" t="e">
        <f ca="1">_xll.RiskData('Risk Summary'!$N$36,$A417)</f>
        <v>#NAME?</v>
      </c>
      <c r="R417" s="330" t="e">
        <f ca="1">_xll.RiskData('TS CF'!$H$24,$A417)-F417</f>
        <v>#NAME?</v>
      </c>
      <c r="S417" s="330" t="e">
        <f ca="1">_xll.RiskData('TS CF'!$K$24,$A417)-G417</f>
        <v>#NAME?</v>
      </c>
      <c r="T417" s="330" t="e">
        <f ca="1">_xll.RiskData('TS CF'!$N$24,$A417)-H417</f>
        <v>#NAME?</v>
      </c>
      <c r="V417" s="327" t="e">
        <f t="shared" ca="1" si="18"/>
        <v>#NAME?</v>
      </c>
      <c r="W417" s="327" t="e">
        <f t="shared" ca="1" si="19"/>
        <v>#NAME?</v>
      </c>
      <c r="X417" s="327" t="e">
        <f t="shared" ca="1" si="20"/>
        <v>#NAME?</v>
      </c>
    </row>
    <row r="418" spans="1:24">
      <c r="A418" s="2">
        <v>411</v>
      </c>
      <c r="B418" s="617">
        <v>-160478</v>
      </c>
      <c r="C418" s="617">
        <v>-103593</v>
      </c>
      <c r="D418" s="617">
        <v>-114388</v>
      </c>
      <c r="F418" s="330" t="e">
        <f ca="1">_xll.RiskData('Risk Summary'!$H$32,$A418)</f>
        <v>#NAME?</v>
      </c>
      <c r="G418" s="330" t="e">
        <f ca="1">_xll.RiskData('Risk Summary'!$K$32,$A418)</f>
        <v>#NAME?</v>
      </c>
      <c r="H418" s="330" t="e">
        <f ca="1">_xll.RiskData('Risk Summary'!$N$32,$A418)</f>
        <v>#NAME?</v>
      </c>
      <c r="J418" s="330" t="e">
        <f ca="1">_xll.RiskData('Risk Summary'!$H$35,$A418)</f>
        <v>#NAME?</v>
      </c>
      <c r="K418" s="330" t="e">
        <f ca="1">_xll.RiskData('Risk Summary'!$K$35,$A418)</f>
        <v>#NAME?</v>
      </c>
      <c r="L418" s="330" t="e">
        <f ca="1">_xll.RiskData('Risk Summary'!$N$35,$A418)</f>
        <v>#NAME?</v>
      </c>
      <c r="N418" s="330" t="e">
        <f ca="1">_xll.RiskData('Risk Summary'!$H$36,$A418)</f>
        <v>#NAME?</v>
      </c>
      <c r="O418" s="330" t="e">
        <f ca="1">_xll.RiskData('Risk Summary'!$K$36,$A418)</f>
        <v>#NAME?</v>
      </c>
      <c r="P418" s="330" t="e">
        <f ca="1">_xll.RiskData('Risk Summary'!$N$36,$A418)</f>
        <v>#NAME?</v>
      </c>
      <c r="R418" s="330" t="e">
        <f ca="1">_xll.RiskData('TS CF'!$H$24,$A418)-F418</f>
        <v>#NAME?</v>
      </c>
      <c r="S418" s="330" t="e">
        <f ca="1">_xll.RiskData('TS CF'!$K$24,$A418)-G418</f>
        <v>#NAME?</v>
      </c>
      <c r="T418" s="330" t="e">
        <f ca="1">_xll.RiskData('TS CF'!$N$24,$A418)-H418</f>
        <v>#NAME?</v>
      </c>
      <c r="V418" s="327" t="e">
        <f t="shared" ca="1" si="18"/>
        <v>#NAME?</v>
      </c>
      <c r="W418" s="327" t="e">
        <f t="shared" ca="1" si="19"/>
        <v>#NAME?</v>
      </c>
      <c r="X418" s="327" t="e">
        <f t="shared" ca="1" si="20"/>
        <v>#NAME?</v>
      </c>
    </row>
    <row r="419" spans="1:24">
      <c r="A419" s="2">
        <v>412</v>
      </c>
      <c r="B419" s="617">
        <v>-160478</v>
      </c>
      <c r="C419" s="617">
        <v>-103593</v>
      </c>
      <c r="D419" s="617">
        <v>-114388</v>
      </c>
      <c r="F419" s="330" t="e">
        <f ca="1">_xll.RiskData('Risk Summary'!$H$32,$A419)</f>
        <v>#NAME?</v>
      </c>
      <c r="G419" s="330" t="e">
        <f ca="1">_xll.RiskData('Risk Summary'!$K$32,$A419)</f>
        <v>#NAME?</v>
      </c>
      <c r="H419" s="330" t="e">
        <f ca="1">_xll.RiskData('Risk Summary'!$N$32,$A419)</f>
        <v>#NAME?</v>
      </c>
      <c r="J419" s="330" t="e">
        <f ca="1">_xll.RiskData('Risk Summary'!$H$35,$A419)</f>
        <v>#NAME?</v>
      </c>
      <c r="K419" s="330" t="e">
        <f ca="1">_xll.RiskData('Risk Summary'!$K$35,$A419)</f>
        <v>#NAME?</v>
      </c>
      <c r="L419" s="330" t="e">
        <f ca="1">_xll.RiskData('Risk Summary'!$N$35,$A419)</f>
        <v>#NAME?</v>
      </c>
      <c r="N419" s="330" t="e">
        <f ca="1">_xll.RiskData('Risk Summary'!$H$36,$A419)</f>
        <v>#NAME?</v>
      </c>
      <c r="O419" s="330" t="e">
        <f ca="1">_xll.RiskData('Risk Summary'!$K$36,$A419)</f>
        <v>#NAME?</v>
      </c>
      <c r="P419" s="330" t="e">
        <f ca="1">_xll.RiskData('Risk Summary'!$N$36,$A419)</f>
        <v>#NAME?</v>
      </c>
      <c r="R419" s="330" t="e">
        <f ca="1">_xll.RiskData('TS CF'!$H$24,$A419)-F419</f>
        <v>#NAME?</v>
      </c>
      <c r="S419" s="330" t="e">
        <f ca="1">_xll.RiskData('TS CF'!$K$24,$A419)-G419</f>
        <v>#NAME?</v>
      </c>
      <c r="T419" s="330" t="e">
        <f ca="1">_xll.RiskData('TS CF'!$N$24,$A419)-H419</f>
        <v>#NAME?</v>
      </c>
      <c r="V419" s="327" t="e">
        <f t="shared" ca="1" si="18"/>
        <v>#NAME?</v>
      </c>
      <c r="W419" s="327" t="e">
        <f t="shared" ca="1" si="19"/>
        <v>#NAME?</v>
      </c>
      <c r="X419" s="327" t="e">
        <f t="shared" ca="1" si="20"/>
        <v>#NAME?</v>
      </c>
    </row>
    <row r="420" spans="1:24">
      <c r="A420" s="2">
        <v>413</v>
      </c>
      <c r="B420" s="617">
        <v>-160478</v>
      </c>
      <c r="C420" s="617">
        <v>-103593</v>
      </c>
      <c r="D420" s="617">
        <v>-114388</v>
      </c>
      <c r="F420" s="330" t="e">
        <f ca="1">_xll.RiskData('Risk Summary'!$H$32,$A420)</f>
        <v>#NAME?</v>
      </c>
      <c r="G420" s="330" t="e">
        <f ca="1">_xll.RiskData('Risk Summary'!$K$32,$A420)</f>
        <v>#NAME?</v>
      </c>
      <c r="H420" s="330" t="e">
        <f ca="1">_xll.RiskData('Risk Summary'!$N$32,$A420)</f>
        <v>#NAME?</v>
      </c>
      <c r="J420" s="330" t="e">
        <f ca="1">_xll.RiskData('Risk Summary'!$H$35,$A420)</f>
        <v>#NAME?</v>
      </c>
      <c r="K420" s="330" t="e">
        <f ca="1">_xll.RiskData('Risk Summary'!$K$35,$A420)</f>
        <v>#NAME?</v>
      </c>
      <c r="L420" s="330" t="e">
        <f ca="1">_xll.RiskData('Risk Summary'!$N$35,$A420)</f>
        <v>#NAME?</v>
      </c>
      <c r="N420" s="330" t="e">
        <f ca="1">_xll.RiskData('Risk Summary'!$H$36,$A420)</f>
        <v>#NAME?</v>
      </c>
      <c r="O420" s="330" t="e">
        <f ca="1">_xll.RiskData('Risk Summary'!$K$36,$A420)</f>
        <v>#NAME?</v>
      </c>
      <c r="P420" s="330" t="e">
        <f ca="1">_xll.RiskData('Risk Summary'!$N$36,$A420)</f>
        <v>#NAME?</v>
      </c>
      <c r="R420" s="330" t="e">
        <f ca="1">_xll.RiskData('TS CF'!$H$24,$A420)-F420</f>
        <v>#NAME?</v>
      </c>
      <c r="S420" s="330" t="e">
        <f ca="1">_xll.RiskData('TS CF'!$K$24,$A420)-G420</f>
        <v>#NAME?</v>
      </c>
      <c r="T420" s="330" t="e">
        <f ca="1">_xll.RiskData('TS CF'!$N$24,$A420)-H420</f>
        <v>#NAME?</v>
      </c>
      <c r="V420" s="327" t="e">
        <f t="shared" ca="1" si="18"/>
        <v>#NAME?</v>
      </c>
      <c r="W420" s="327" t="e">
        <f t="shared" ca="1" si="19"/>
        <v>#NAME?</v>
      </c>
      <c r="X420" s="327" t="e">
        <f t="shared" ca="1" si="20"/>
        <v>#NAME?</v>
      </c>
    </row>
    <row r="421" spans="1:24">
      <c r="A421" s="2">
        <v>414</v>
      </c>
      <c r="B421" s="617">
        <v>-160478</v>
      </c>
      <c r="C421" s="617">
        <v>-103593</v>
      </c>
      <c r="D421" s="617">
        <v>-114388</v>
      </c>
      <c r="F421" s="330" t="e">
        <f ca="1">_xll.RiskData('Risk Summary'!$H$32,$A421)</f>
        <v>#NAME?</v>
      </c>
      <c r="G421" s="330" t="e">
        <f ca="1">_xll.RiskData('Risk Summary'!$K$32,$A421)</f>
        <v>#NAME?</v>
      </c>
      <c r="H421" s="330" t="e">
        <f ca="1">_xll.RiskData('Risk Summary'!$N$32,$A421)</f>
        <v>#NAME?</v>
      </c>
      <c r="J421" s="330" t="e">
        <f ca="1">_xll.RiskData('Risk Summary'!$H$35,$A421)</f>
        <v>#NAME?</v>
      </c>
      <c r="K421" s="330" t="e">
        <f ca="1">_xll.RiskData('Risk Summary'!$K$35,$A421)</f>
        <v>#NAME?</v>
      </c>
      <c r="L421" s="330" t="e">
        <f ca="1">_xll.RiskData('Risk Summary'!$N$35,$A421)</f>
        <v>#NAME?</v>
      </c>
      <c r="N421" s="330" t="e">
        <f ca="1">_xll.RiskData('Risk Summary'!$H$36,$A421)</f>
        <v>#NAME?</v>
      </c>
      <c r="O421" s="330" t="e">
        <f ca="1">_xll.RiskData('Risk Summary'!$K$36,$A421)</f>
        <v>#NAME?</v>
      </c>
      <c r="P421" s="330" t="e">
        <f ca="1">_xll.RiskData('Risk Summary'!$N$36,$A421)</f>
        <v>#NAME?</v>
      </c>
      <c r="R421" s="330" t="e">
        <f ca="1">_xll.RiskData('TS CF'!$H$24,$A421)-F421</f>
        <v>#NAME?</v>
      </c>
      <c r="S421" s="330" t="e">
        <f ca="1">_xll.RiskData('TS CF'!$K$24,$A421)-G421</f>
        <v>#NAME?</v>
      </c>
      <c r="T421" s="330" t="e">
        <f ca="1">_xll.RiskData('TS CF'!$N$24,$A421)-H421</f>
        <v>#NAME?</v>
      </c>
      <c r="V421" s="327" t="e">
        <f t="shared" ca="1" si="18"/>
        <v>#NAME?</v>
      </c>
      <c r="W421" s="327" t="e">
        <f t="shared" ca="1" si="19"/>
        <v>#NAME?</v>
      </c>
      <c r="X421" s="327" t="e">
        <f t="shared" ca="1" si="20"/>
        <v>#NAME?</v>
      </c>
    </row>
    <row r="422" spans="1:24">
      <c r="A422" s="2">
        <v>415</v>
      </c>
      <c r="B422" s="617">
        <v>-160478</v>
      </c>
      <c r="C422" s="617">
        <v>-103593</v>
      </c>
      <c r="D422" s="617">
        <v>-114388</v>
      </c>
      <c r="F422" s="330" t="e">
        <f ca="1">_xll.RiskData('Risk Summary'!$H$32,$A422)</f>
        <v>#NAME?</v>
      </c>
      <c r="G422" s="330" t="e">
        <f ca="1">_xll.RiskData('Risk Summary'!$K$32,$A422)</f>
        <v>#NAME?</v>
      </c>
      <c r="H422" s="330" t="e">
        <f ca="1">_xll.RiskData('Risk Summary'!$N$32,$A422)</f>
        <v>#NAME?</v>
      </c>
      <c r="J422" s="330" t="e">
        <f ca="1">_xll.RiskData('Risk Summary'!$H$35,$A422)</f>
        <v>#NAME?</v>
      </c>
      <c r="K422" s="330" t="e">
        <f ca="1">_xll.RiskData('Risk Summary'!$K$35,$A422)</f>
        <v>#NAME?</v>
      </c>
      <c r="L422" s="330" t="e">
        <f ca="1">_xll.RiskData('Risk Summary'!$N$35,$A422)</f>
        <v>#NAME?</v>
      </c>
      <c r="N422" s="330" t="e">
        <f ca="1">_xll.RiskData('Risk Summary'!$H$36,$A422)</f>
        <v>#NAME?</v>
      </c>
      <c r="O422" s="330" t="e">
        <f ca="1">_xll.RiskData('Risk Summary'!$K$36,$A422)</f>
        <v>#NAME?</v>
      </c>
      <c r="P422" s="330" t="e">
        <f ca="1">_xll.RiskData('Risk Summary'!$N$36,$A422)</f>
        <v>#NAME?</v>
      </c>
      <c r="R422" s="330" t="e">
        <f ca="1">_xll.RiskData('TS CF'!$H$24,$A422)-F422</f>
        <v>#NAME?</v>
      </c>
      <c r="S422" s="330" t="e">
        <f ca="1">_xll.RiskData('TS CF'!$K$24,$A422)-G422</f>
        <v>#NAME?</v>
      </c>
      <c r="T422" s="330" t="e">
        <f ca="1">_xll.RiskData('TS CF'!$N$24,$A422)-H422</f>
        <v>#NAME?</v>
      </c>
      <c r="V422" s="327" t="e">
        <f t="shared" ca="1" si="18"/>
        <v>#NAME?</v>
      </c>
      <c r="W422" s="327" t="e">
        <f t="shared" ca="1" si="19"/>
        <v>#NAME?</v>
      </c>
      <c r="X422" s="327" t="e">
        <f t="shared" ca="1" si="20"/>
        <v>#NAME?</v>
      </c>
    </row>
    <row r="423" spans="1:24">
      <c r="A423" s="2">
        <v>416</v>
      </c>
      <c r="B423" s="617">
        <v>-160478</v>
      </c>
      <c r="C423" s="617">
        <v>-103593</v>
      </c>
      <c r="D423" s="617">
        <v>-114388</v>
      </c>
      <c r="F423" s="330" t="e">
        <f ca="1">_xll.RiskData('Risk Summary'!$H$32,$A423)</f>
        <v>#NAME?</v>
      </c>
      <c r="G423" s="330" t="e">
        <f ca="1">_xll.RiskData('Risk Summary'!$K$32,$A423)</f>
        <v>#NAME?</v>
      </c>
      <c r="H423" s="330" t="e">
        <f ca="1">_xll.RiskData('Risk Summary'!$N$32,$A423)</f>
        <v>#NAME?</v>
      </c>
      <c r="J423" s="330" t="e">
        <f ca="1">_xll.RiskData('Risk Summary'!$H$35,$A423)</f>
        <v>#NAME?</v>
      </c>
      <c r="K423" s="330" t="e">
        <f ca="1">_xll.RiskData('Risk Summary'!$K$35,$A423)</f>
        <v>#NAME?</v>
      </c>
      <c r="L423" s="330" t="e">
        <f ca="1">_xll.RiskData('Risk Summary'!$N$35,$A423)</f>
        <v>#NAME?</v>
      </c>
      <c r="N423" s="330" t="e">
        <f ca="1">_xll.RiskData('Risk Summary'!$H$36,$A423)</f>
        <v>#NAME?</v>
      </c>
      <c r="O423" s="330" t="e">
        <f ca="1">_xll.RiskData('Risk Summary'!$K$36,$A423)</f>
        <v>#NAME?</v>
      </c>
      <c r="P423" s="330" t="e">
        <f ca="1">_xll.RiskData('Risk Summary'!$N$36,$A423)</f>
        <v>#NAME?</v>
      </c>
      <c r="R423" s="330" t="e">
        <f ca="1">_xll.RiskData('TS CF'!$H$24,$A423)-F423</f>
        <v>#NAME?</v>
      </c>
      <c r="S423" s="330" t="e">
        <f ca="1">_xll.RiskData('TS CF'!$K$24,$A423)-G423</f>
        <v>#NAME?</v>
      </c>
      <c r="T423" s="330" t="e">
        <f ca="1">_xll.RiskData('TS CF'!$N$24,$A423)-H423</f>
        <v>#NAME?</v>
      </c>
      <c r="V423" s="327" t="e">
        <f t="shared" ca="1" si="18"/>
        <v>#NAME?</v>
      </c>
      <c r="W423" s="327" t="e">
        <f t="shared" ca="1" si="19"/>
        <v>#NAME?</v>
      </c>
      <c r="X423" s="327" t="e">
        <f t="shared" ca="1" si="20"/>
        <v>#NAME?</v>
      </c>
    </row>
    <row r="424" spans="1:24">
      <c r="A424" s="2">
        <v>417</v>
      </c>
      <c r="B424" s="617">
        <v>-160478</v>
      </c>
      <c r="C424" s="617">
        <v>-103593</v>
      </c>
      <c r="D424" s="617">
        <v>-114388</v>
      </c>
      <c r="F424" s="330" t="e">
        <f ca="1">_xll.RiskData('Risk Summary'!$H$32,$A424)</f>
        <v>#NAME?</v>
      </c>
      <c r="G424" s="330" t="e">
        <f ca="1">_xll.RiskData('Risk Summary'!$K$32,$A424)</f>
        <v>#NAME?</v>
      </c>
      <c r="H424" s="330" t="e">
        <f ca="1">_xll.RiskData('Risk Summary'!$N$32,$A424)</f>
        <v>#NAME?</v>
      </c>
      <c r="J424" s="330" t="e">
        <f ca="1">_xll.RiskData('Risk Summary'!$H$35,$A424)</f>
        <v>#NAME?</v>
      </c>
      <c r="K424" s="330" t="e">
        <f ca="1">_xll.RiskData('Risk Summary'!$K$35,$A424)</f>
        <v>#NAME?</v>
      </c>
      <c r="L424" s="330" t="e">
        <f ca="1">_xll.RiskData('Risk Summary'!$N$35,$A424)</f>
        <v>#NAME?</v>
      </c>
      <c r="N424" s="330" t="e">
        <f ca="1">_xll.RiskData('Risk Summary'!$H$36,$A424)</f>
        <v>#NAME?</v>
      </c>
      <c r="O424" s="330" t="e">
        <f ca="1">_xll.RiskData('Risk Summary'!$K$36,$A424)</f>
        <v>#NAME?</v>
      </c>
      <c r="P424" s="330" t="e">
        <f ca="1">_xll.RiskData('Risk Summary'!$N$36,$A424)</f>
        <v>#NAME?</v>
      </c>
      <c r="R424" s="330" t="e">
        <f ca="1">_xll.RiskData('TS CF'!$H$24,$A424)-F424</f>
        <v>#NAME?</v>
      </c>
      <c r="S424" s="330" t="e">
        <f ca="1">_xll.RiskData('TS CF'!$K$24,$A424)-G424</f>
        <v>#NAME?</v>
      </c>
      <c r="T424" s="330" t="e">
        <f ca="1">_xll.RiskData('TS CF'!$N$24,$A424)-H424</f>
        <v>#NAME?</v>
      </c>
      <c r="V424" s="327" t="e">
        <f t="shared" ca="1" si="18"/>
        <v>#NAME?</v>
      </c>
      <c r="W424" s="327" t="e">
        <f t="shared" ca="1" si="19"/>
        <v>#NAME?</v>
      </c>
      <c r="X424" s="327" t="e">
        <f t="shared" ca="1" si="20"/>
        <v>#NAME?</v>
      </c>
    </row>
    <row r="425" spans="1:24">
      <c r="A425" s="2">
        <v>418</v>
      </c>
      <c r="B425" s="617">
        <v>-160478</v>
      </c>
      <c r="C425" s="617">
        <v>-103593</v>
      </c>
      <c r="D425" s="617">
        <v>-114388</v>
      </c>
      <c r="F425" s="330" t="e">
        <f ca="1">_xll.RiskData('Risk Summary'!$H$32,$A425)</f>
        <v>#NAME?</v>
      </c>
      <c r="G425" s="330" t="e">
        <f ca="1">_xll.RiskData('Risk Summary'!$K$32,$A425)</f>
        <v>#NAME?</v>
      </c>
      <c r="H425" s="330" t="e">
        <f ca="1">_xll.RiskData('Risk Summary'!$N$32,$A425)</f>
        <v>#NAME?</v>
      </c>
      <c r="J425" s="330" t="e">
        <f ca="1">_xll.RiskData('Risk Summary'!$H$35,$A425)</f>
        <v>#NAME?</v>
      </c>
      <c r="K425" s="330" t="e">
        <f ca="1">_xll.RiskData('Risk Summary'!$K$35,$A425)</f>
        <v>#NAME?</v>
      </c>
      <c r="L425" s="330" t="e">
        <f ca="1">_xll.RiskData('Risk Summary'!$N$35,$A425)</f>
        <v>#NAME?</v>
      </c>
      <c r="N425" s="330" t="e">
        <f ca="1">_xll.RiskData('Risk Summary'!$H$36,$A425)</f>
        <v>#NAME?</v>
      </c>
      <c r="O425" s="330" t="e">
        <f ca="1">_xll.RiskData('Risk Summary'!$K$36,$A425)</f>
        <v>#NAME?</v>
      </c>
      <c r="P425" s="330" t="e">
        <f ca="1">_xll.RiskData('Risk Summary'!$N$36,$A425)</f>
        <v>#NAME?</v>
      </c>
      <c r="R425" s="330" t="e">
        <f ca="1">_xll.RiskData('TS CF'!$H$24,$A425)-F425</f>
        <v>#NAME?</v>
      </c>
      <c r="S425" s="330" t="e">
        <f ca="1">_xll.RiskData('TS CF'!$K$24,$A425)-G425</f>
        <v>#NAME?</v>
      </c>
      <c r="T425" s="330" t="e">
        <f ca="1">_xll.RiskData('TS CF'!$N$24,$A425)-H425</f>
        <v>#NAME?</v>
      </c>
      <c r="V425" s="327" t="e">
        <f t="shared" ca="1" si="18"/>
        <v>#NAME?</v>
      </c>
      <c r="W425" s="327" t="e">
        <f t="shared" ca="1" si="19"/>
        <v>#NAME?</v>
      </c>
      <c r="X425" s="327" t="e">
        <f t="shared" ca="1" si="20"/>
        <v>#NAME?</v>
      </c>
    </row>
    <row r="426" spans="1:24">
      <c r="A426" s="2">
        <v>419</v>
      </c>
      <c r="B426" s="617">
        <v>-160478</v>
      </c>
      <c r="C426" s="617">
        <v>-103593</v>
      </c>
      <c r="D426" s="617">
        <v>-114388</v>
      </c>
      <c r="F426" s="330" t="e">
        <f ca="1">_xll.RiskData('Risk Summary'!$H$32,$A426)</f>
        <v>#NAME?</v>
      </c>
      <c r="G426" s="330" t="e">
        <f ca="1">_xll.RiskData('Risk Summary'!$K$32,$A426)</f>
        <v>#NAME?</v>
      </c>
      <c r="H426" s="330" t="e">
        <f ca="1">_xll.RiskData('Risk Summary'!$N$32,$A426)</f>
        <v>#NAME?</v>
      </c>
      <c r="J426" s="330" t="e">
        <f ca="1">_xll.RiskData('Risk Summary'!$H$35,$A426)</f>
        <v>#NAME?</v>
      </c>
      <c r="K426" s="330" t="e">
        <f ca="1">_xll.RiskData('Risk Summary'!$K$35,$A426)</f>
        <v>#NAME?</v>
      </c>
      <c r="L426" s="330" t="e">
        <f ca="1">_xll.RiskData('Risk Summary'!$N$35,$A426)</f>
        <v>#NAME?</v>
      </c>
      <c r="N426" s="330" t="e">
        <f ca="1">_xll.RiskData('Risk Summary'!$H$36,$A426)</f>
        <v>#NAME?</v>
      </c>
      <c r="O426" s="330" t="e">
        <f ca="1">_xll.RiskData('Risk Summary'!$K$36,$A426)</f>
        <v>#NAME?</v>
      </c>
      <c r="P426" s="330" t="e">
        <f ca="1">_xll.RiskData('Risk Summary'!$N$36,$A426)</f>
        <v>#NAME?</v>
      </c>
      <c r="R426" s="330" t="e">
        <f ca="1">_xll.RiskData('TS CF'!$H$24,$A426)-F426</f>
        <v>#NAME?</v>
      </c>
      <c r="S426" s="330" t="e">
        <f ca="1">_xll.RiskData('TS CF'!$K$24,$A426)-G426</f>
        <v>#NAME?</v>
      </c>
      <c r="T426" s="330" t="e">
        <f ca="1">_xll.RiskData('TS CF'!$N$24,$A426)-H426</f>
        <v>#NAME?</v>
      </c>
      <c r="V426" s="327" t="e">
        <f t="shared" ca="1" si="18"/>
        <v>#NAME?</v>
      </c>
      <c r="W426" s="327" t="e">
        <f t="shared" ca="1" si="19"/>
        <v>#NAME?</v>
      </c>
      <c r="X426" s="327" t="e">
        <f t="shared" ca="1" si="20"/>
        <v>#NAME?</v>
      </c>
    </row>
    <row r="427" spans="1:24">
      <c r="A427" s="2">
        <v>420</v>
      </c>
      <c r="B427" s="617">
        <v>-160478</v>
      </c>
      <c r="C427" s="617">
        <v>-103593</v>
      </c>
      <c r="D427" s="617">
        <v>-114388</v>
      </c>
      <c r="F427" s="330" t="e">
        <f ca="1">_xll.RiskData('Risk Summary'!$H$32,$A427)</f>
        <v>#NAME?</v>
      </c>
      <c r="G427" s="330" t="e">
        <f ca="1">_xll.RiskData('Risk Summary'!$K$32,$A427)</f>
        <v>#NAME?</v>
      </c>
      <c r="H427" s="330" t="e">
        <f ca="1">_xll.RiskData('Risk Summary'!$N$32,$A427)</f>
        <v>#NAME?</v>
      </c>
      <c r="J427" s="330" t="e">
        <f ca="1">_xll.RiskData('Risk Summary'!$H$35,$A427)</f>
        <v>#NAME?</v>
      </c>
      <c r="K427" s="330" t="e">
        <f ca="1">_xll.RiskData('Risk Summary'!$K$35,$A427)</f>
        <v>#NAME?</v>
      </c>
      <c r="L427" s="330" t="e">
        <f ca="1">_xll.RiskData('Risk Summary'!$N$35,$A427)</f>
        <v>#NAME?</v>
      </c>
      <c r="N427" s="330" t="e">
        <f ca="1">_xll.RiskData('Risk Summary'!$H$36,$A427)</f>
        <v>#NAME?</v>
      </c>
      <c r="O427" s="330" t="e">
        <f ca="1">_xll.RiskData('Risk Summary'!$K$36,$A427)</f>
        <v>#NAME?</v>
      </c>
      <c r="P427" s="330" t="e">
        <f ca="1">_xll.RiskData('Risk Summary'!$N$36,$A427)</f>
        <v>#NAME?</v>
      </c>
      <c r="R427" s="330" t="e">
        <f ca="1">_xll.RiskData('TS CF'!$H$24,$A427)-F427</f>
        <v>#NAME?</v>
      </c>
      <c r="S427" s="330" t="e">
        <f ca="1">_xll.RiskData('TS CF'!$K$24,$A427)-G427</f>
        <v>#NAME?</v>
      </c>
      <c r="T427" s="330" t="e">
        <f ca="1">_xll.RiskData('TS CF'!$N$24,$A427)-H427</f>
        <v>#NAME?</v>
      </c>
      <c r="V427" s="327" t="e">
        <f t="shared" ca="1" si="18"/>
        <v>#NAME?</v>
      </c>
      <c r="W427" s="327" t="e">
        <f t="shared" ca="1" si="19"/>
        <v>#NAME?</v>
      </c>
      <c r="X427" s="327" t="e">
        <f t="shared" ca="1" si="20"/>
        <v>#NAME?</v>
      </c>
    </row>
    <row r="428" spans="1:24">
      <c r="A428" s="2">
        <v>421</v>
      </c>
      <c r="B428" s="617">
        <v>-160478</v>
      </c>
      <c r="C428" s="617">
        <v>-103593</v>
      </c>
      <c r="D428" s="617">
        <v>-114388</v>
      </c>
      <c r="F428" s="330" t="e">
        <f ca="1">_xll.RiskData('Risk Summary'!$H$32,$A428)</f>
        <v>#NAME?</v>
      </c>
      <c r="G428" s="330" t="e">
        <f ca="1">_xll.RiskData('Risk Summary'!$K$32,$A428)</f>
        <v>#NAME?</v>
      </c>
      <c r="H428" s="330" t="e">
        <f ca="1">_xll.RiskData('Risk Summary'!$N$32,$A428)</f>
        <v>#NAME?</v>
      </c>
      <c r="J428" s="330" t="e">
        <f ca="1">_xll.RiskData('Risk Summary'!$H$35,$A428)</f>
        <v>#NAME?</v>
      </c>
      <c r="K428" s="330" t="e">
        <f ca="1">_xll.RiskData('Risk Summary'!$K$35,$A428)</f>
        <v>#NAME?</v>
      </c>
      <c r="L428" s="330" t="e">
        <f ca="1">_xll.RiskData('Risk Summary'!$N$35,$A428)</f>
        <v>#NAME?</v>
      </c>
      <c r="N428" s="330" t="e">
        <f ca="1">_xll.RiskData('Risk Summary'!$H$36,$A428)</f>
        <v>#NAME?</v>
      </c>
      <c r="O428" s="330" t="e">
        <f ca="1">_xll.RiskData('Risk Summary'!$K$36,$A428)</f>
        <v>#NAME?</v>
      </c>
      <c r="P428" s="330" t="e">
        <f ca="1">_xll.RiskData('Risk Summary'!$N$36,$A428)</f>
        <v>#NAME?</v>
      </c>
      <c r="R428" s="330" t="e">
        <f ca="1">_xll.RiskData('TS CF'!$H$24,$A428)-F428</f>
        <v>#NAME?</v>
      </c>
      <c r="S428" s="330" t="e">
        <f ca="1">_xll.RiskData('TS CF'!$K$24,$A428)-G428</f>
        <v>#NAME?</v>
      </c>
      <c r="T428" s="330" t="e">
        <f ca="1">_xll.RiskData('TS CF'!$N$24,$A428)-H428</f>
        <v>#NAME?</v>
      </c>
      <c r="V428" s="327" t="e">
        <f t="shared" ca="1" si="18"/>
        <v>#NAME?</v>
      </c>
      <c r="W428" s="327" t="e">
        <f t="shared" ca="1" si="19"/>
        <v>#NAME?</v>
      </c>
      <c r="X428" s="327" t="e">
        <f t="shared" ca="1" si="20"/>
        <v>#NAME?</v>
      </c>
    </row>
    <row r="429" spans="1:24">
      <c r="A429" s="2">
        <v>422</v>
      </c>
      <c r="B429" s="617">
        <v>-160478</v>
      </c>
      <c r="C429" s="617">
        <v>-103593</v>
      </c>
      <c r="D429" s="617">
        <v>-114388</v>
      </c>
      <c r="F429" s="330" t="e">
        <f ca="1">_xll.RiskData('Risk Summary'!$H$32,$A429)</f>
        <v>#NAME?</v>
      </c>
      <c r="G429" s="330" t="e">
        <f ca="1">_xll.RiskData('Risk Summary'!$K$32,$A429)</f>
        <v>#NAME?</v>
      </c>
      <c r="H429" s="330" t="e">
        <f ca="1">_xll.RiskData('Risk Summary'!$N$32,$A429)</f>
        <v>#NAME?</v>
      </c>
      <c r="J429" s="330" t="e">
        <f ca="1">_xll.RiskData('Risk Summary'!$H$35,$A429)</f>
        <v>#NAME?</v>
      </c>
      <c r="K429" s="330" t="e">
        <f ca="1">_xll.RiskData('Risk Summary'!$K$35,$A429)</f>
        <v>#NAME?</v>
      </c>
      <c r="L429" s="330" t="e">
        <f ca="1">_xll.RiskData('Risk Summary'!$N$35,$A429)</f>
        <v>#NAME?</v>
      </c>
      <c r="N429" s="330" t="e">
        <f ca="1">_xll.RiskData('Risk Summary'!$H$36,$A429)</f>
        <v>#NAME?</v>
      </c>
      <c r="O429" s="330" t="e">
        <f ca="1">_xll.RiskData('Risk Summary'!$K$36,$A429)</f>
        <v>#NAME?</v>
      </c>
      <c r="P429" s="330" t="e">
        <f ca="1">_xll.RiskData('Risk Summary'!$N$36,$A429)</f>
        <v>#NAME?</v>
      </c>
      <c r="R429" s="330" t="e">
        <f ca="1">_xll.RiskData('TS CF'!$H$24,$A429)-F429</f>
        <v>#NAME?</v>
      </c>
      <c r="S429" s="330" t="e">
        <f ca="1">_xll.RiskData('TS CF'!$K$24,$A429)-G429</f>
        <v>#NAME?</v>
      </c>
      <c r="T429" s="330" t="e">
        <f ca="1">_xll.RiskData('TS CF'!$N$24,$A429)-H429</f>
        <v>#NAME?</v>
      </c>
      <c r="V429" s="327" t="e">
        <f t="shared" ca="1" si="18"/>
        <v>#NAME?</v>
      </c>
      <c r="W429" s="327" t="e">
        <f t="shared" ca="1" si="19"/>
        <v>#NAME?</v>
      </c>
      <c r="X429" s="327" t="e">
        <f t="shared" ca="1" si="20"/>
        <v>#NAME?</v>
      </c>
    </row>
    <row r="430" spans="1:24">
      <c r="A430" s="2">
        <v>423</v>
      </c>
      <c r="B430" s="617">
        <v>-160478</v>
      </c>
      <c r="C430" s="617">
        <v>-103593</v>
      </c>
      <c r="D430" s="617">
        <v>-114388</v>
      </c>
      <c r="F430" s="330" t="e">
        <f ca="1">_xll.RiskData('Risk Summary'!$H$32,$A430)</f>
        <v>#NAME?</v>
      </c>
      <c r="G430" s="330" t="e">
        <f ca="1">_xll.RiskData('Risk Summary'!$K$32,$A430)</f>
        <v>#NAME?</v>
      </c>
      <c r="H430" s="330" t="e">
        <f ca="1">_xll.RiskData('Risk Summary'!$N$32,$A430)</f>
        <v>#NAME?</v>
      </c>
      <c r="J430" s="330" t="e">
        <f ca="1">_xll.RiskData('Risk Summary'!$H$35,$A430)</f>
        <v>#NAME?</v>
      </c>
      <c r="K430" s="330" t="e">
        <f ca="1">_xll.RiskData('Risk Summary'!$K$35,$A430)</f>
        <v>#NAME?</v>
      </c>
      <c r="L430" s="330" t="e">
        <f ca="1">_xll.RiskData('Risk Summary'!$N$35,$A430)</f>
        <v>#NAME?</v>
      </c>
      <c r="N430" s="330" t="e">
        <f ca="1">_xll.RiskData('Risk Summary'!$H$36,$A430)</f>
        <v>#NAME?</v>
      </c>
      <c r="O430" s="330" t="e">
        <f ca="1">_xll.RiskData('Risk Summary'!$K$36,$A430)</f>
        <v>#NAME?</v>
      </c>
      <c r="P430" s="330" t="e">
        <f ca="1">_xll.RiskData('Risk Summary'!$N$36,$A430)</f>
        <v>#NAME?</v>
      </c>
      <c r="R430" s="330" t="e">
        <f ca="1">_xll.RiskData('TS CF'!$H$24,$A430)-F430</f>
        <v>#NAME?</v>
      </c>
      <c r="S430" s="330" t="e">
        <f ca="1">_xll.RiskData('TS CF'!$K$24,$A430)-G430</f>
        <v>#NAME?</v>
      </c>
      <c r="T430" s="330" t="e">
        <f ca="1">_xll.RiskData('TS CF'!$N$24,$A430)-H430</f>
        <v>#NAME?</v>
      </c>
      <c r="V430" s="327" t="e">
        <f t="shared" ca="1" si="18"/>
        <v>#NAME?</v>
      </c>
      <c r="W430" s="327" t="e">
        <f t="shared" ca="1" si="19"/>
        <v>#NAME?</v>
      </c>
      <c r="X430" s="327" t="e">
        <f t="shared" ca="1" si="20"/>
        <v>#NAME?</v>
      </c>
    </row>
    <row r="431" spans="1:24">
      <c r="A431" s="2">
        <v>424</v>
      </c>
      <c r="B431" s="617">
        <v>-160478</v>
      </c>
      <c r="C431" s="617">
        <v>-103593</v>
      </c>
      <c r="D431" s="617">
        <v>-114388</v>
      </c>
      <c r="F431" s="330" t="e">
        <f ca="1">_xll.RiskData('Risk Summary'!$H$32,$A431)</f>
        <v>#NAME?</v>
      </c>
      <c r="G431" s="330" t="e">
        <f ca="1">_xll.RiskData('Risk Summary'!$K$32,$A431)</f>
        <v>#NAME?</v>
      </c>
      <c r="H431" s="330" t="e">
        <f ca="1">_xll.RiskData('Risk Summary'!$N$32,$A431)</f>
        <v>#NAME?</v>
      </c>
      <c r="J431" s="330" t="e">
        <f ca="1">_xll.RiskData('Risk Summary'!$H$35,$A431)</f>
        <v>#NAME?</v>
      </c>
      <c r="K431" s="330" t="e">
        <f ca="1">_xll.RiskData('Risk Summary'!$K$35,$A431)</f>
        <v>#NAME?</v>
      </c>
      <c r="L431" s="330" t="e">
        <f ca="1">_xll.RiskData('Risk Summary'!$N$35,$A431)</f>
        <v>#NAME?</v>
      </c>
      <c r="N431" s="330" t="e">
        <f ca="1">_xll.RiskData('Risk Summary'!$H$36,$A431)</f>
        <v>#NAME?</v>
      </c>
      <c r="O431" s="330" t="e">
        <f ca="1">_xll.RiskData('Risk Summary'!$K$36,$A431)</f>
        <v>#NAME?</v>
      </c>
      <c r="P431" s="330" t="e">
        <f ca="1">_xll.RiskData('Risk Summary'!$N$36,$A431)</f>
        <v>#NAME?</v>
      </c>
      <c r="R431" s="330" t="e">
        <f ca="1">_xll.RiskData('TS CF'!$H$24,$A431)-F431</f>
        <v>#NAME?</v>
      </c>
      <c r="S431" s="330" t="e">
        <f ca="1">_xll.RiskData('TS CF'!$K$24,$A431)-G431</f>
        <v>#NAME?</v>
      </c>
      <c r="T431" s="330" t="e">
        <f ca="1">_xll.RiskData('TS CF'!$N$24,$A431)-H431</f>
        <v>#NAME?</v>
      </c>
      <c r="V431" s="327" t="e">
        <f t="shared" ca="1" si="18"/>
        <v>#NAME?</v>
      </c>
      <c r="W431" s="327" t="e">
        <f t="shared" ca="1" si="19"/>
        <v>#NAME?</v>
      </c>
      <c r="X431" s="327" t="e">
        <f t="shared" ca="1" si="20"/>
        <v>#NAME?</v>
      </c>
    </row>
    <row r="432" spans="1:24">
      <c r="A432" s="2">
        <v>425</v>
      </c>
      <c r="B432" s="617">
        <v>-160478</v>
      </c>
      <c r="C432" s="617">
        <v>-103593</v>
      </c>
      <c r="D432" s="617">
        <v>-114388</v>
      </c>
      <c r="F432" s="330" t="e">
        <f ca="1">_xll.RiskData('Risk Summary'!$H$32,$A432)</f>
        <v>#NAME?</v>
      </c>
      <c r="G432" s="330" t="e">
        <f ca="1">_xll.RiskData('Risk Summary'!$K$32,$A432)</f>
        <v>#NAME?</v>
      </c>
      <c r="H432" s="330" t="e">
        <f ca="1">_xll.RiskData('Risk Summary'!$N$32,$A432)</f>
        <v>#NAME?</v>
      </c>
      <c r="J432" s="330" t="e">
        <f ca="1">_xll.RiskData('Risk Summary'!$H$35,$A432)</f>
        <v>#NAME?</v>
      </c>
      <c r="K432" s="330" t="e">
        <f ca="1">_xll.RiskData('Risk Summary'!$K$35,$A432)</f>
        <v>#NAME?</v>
      </c>
      <c r="L432" s="330" t="e">
        <f ca="1">_xll.RiskData('Risk Summary'!$N$35,$A432)</f>
        <v>#NAME?</v>
      </c>
      <c r="N432" s="330" t="e">
        <f ca="1">_xll.RiskData('Risk Summary'!$H$36,$A432)</f>
        <v>#NAME?</v>
      </c>
      <c r="O432" s="330" t="e">
        <f ca="1">_xll.RiskData('Risk Summary'!$K$36,$A432)</f>
        <v>#NAME?</v>
      </c>
      <c r="P432" s="330" t="e">
        <f ca="1">_xll.RiskData('Risk Summary'!$N$36,$A432)</f>
        <v>#NAME?</v>
      </c>
      <c r="R432" s="330" t="e">
        <f ca="1">_xll.RiskData('TS CF'!$H$24,$A432)-F432</f>
        <v>#NAME?</v>
      </c>
      <c r="S432" s="330" t="e">
        <f ca="1">_xll.RiskData('TS CF'!$K$24,$A432)-G432</f>
        <v>#NAME?</v>
      </c>
      <c r="T432" s="330" t="e">
        <f ca="1">_xll.RiskData('TS CF'!$N$24,$A432)-H432</f>
        <v>#NAME?</v>
      </c>
      <c r="V432" s="327" t="e">
        <f t="shared" ca="1" si="18"/>
        <v>#NAME?</v>
      </c>
      <c r="W432" s="327" t="e">
        <f t="shared" ca="1" si="19"/>
        <v>#NAME?</v>
      </c>
      <c r="X432" s="327" t="e">
        <f t="shared" ca="1" si="20"/>
        <v>#NAME?</v>
      </c>
    </row>
    <row r="433" spans="1:24">
      <c r="A433" s="2">
        <v>426</v>
      </c>
      <c r="B433" s="617">
        <v>-160478</v>
      </c>
      <c r="C433" s="617">
        <v>-103593</v>
      </c>
      <c r="D433" s="617">
        <v>-114388</v>
      </c>
      <c r="F433" s="330" t="e">
        <f ca="1">_xll.RiskData('Risk Summary'!$H$32,$A433)</f>
        <v>#NAME?</v>
      </c>
      <c r="G433" s="330" t="e">
        <f ca="1">_xll.RiskData('Risk Summary'!$K$32,$A433)</f>
        <v>#NAME?</v>
      </c>
      <c r="H433" s="330" t="e">
        <f ca="1">_xll.RiskData('Risk Summary'!$N$32,$A433)</f>
        <v>#NAME?</v>
      </c>
      <c r="J433" s="330" t="e">
        <f ca="1">_xll.RiskData('Risk Summary'!$H$35,$A433)</f>
        <v>#NAME?</v>
      </c>
      <c r="K433" s="330" t="e">
        <f ca="1">_xll.RiskData('Risk Summary'!$K$35,$A433)</f>
        <v>#NAME?</v>
      </c>
      <c r="L433" s="330" t="e">
        <f ca="1">_xll.RiskData('Risk Summary'!$N$35,$A433)</f>
        <v>#NAME?</v>
      </c>
      <c r="N433" s="330" t="e">
        <f ca="1">_xll.RiskData('Risk Summary'!$H$36,$A433)</f>
        <v>#NAME?</v>
      </c>
      <c r="O433" s="330" t="e">
        <f ca="1">_xll.RiskData('Risk Summary'!$K$36,$A433)</f>
        <v>#NAME?</v>
      </c>
      <c r="P433" s="330" t="e">
        <f ca="1">_xll.RiskData('Risk Summary'!$N$36,$A433)</f>
        <v>#NAME?</v>
      </c>
      <c r="R433" s="330" t="e">
        <f ca="1">_xll.RiskData('TS CF'!$H$24,$A433)-F433</f>
        <v>#NAME?</v>
      </c>
      <c r="S433" s="330" t="e">
        <f ca="1">_xll.RiskData('TS CF'!$K$24,$A433)-G433</f>
        <v>#NAME?</v>
      </c>
      <c r="T433" s="330" t="e">
        <f ca="1">_xll.RiskData('TS CF'!$N$24,$A433)-H433</f>
        <v>#NAME?</v>
      </c>
      <c r="V433" s="327" t="e">
        <f t="shared" ca="1" si="18"/>
        <v>#NAME?</v>
      </c>
      <c r="W433" s="327" t="e">
        <f t="shared" ca="1" si="19"/>
        <v>#NAME?</v>
      </c>
      <c r="X433" s="327" t="e">
        <f t="shared" ca="1" si="20"/>
        <v>#NAME?</v>
      </c>
    </row>
    <row r="434" spans="1:24">
      <c r="A434" s="2">
        <v>427</v>
      </c>
      <c r="B434" s="617">
        <v>-160478</v>
      </c>
      <c r="C434" s="617">
        <v>-103593</v>
      </c>
      <c r="D434" s="617">
        <v>-114388</v>
      </c>
      <c r="F434" s="330" t="e">
        <f ca="1">_xll.RiskData('Risk Summary'!$H$32,$A434)</f>
        <v>#NAME?</v>
      </c>
      <c r="G434" s="330" t="e">
        <f ca="1">_xll.RiskData('Risk Summary'!$K$32,$A434)</f>
        <v>#NAME?</v>
      </c>
      <c r="H434" s="330" t="e">
        <f ca="1">_xll.RiskData('Risk Summary'!$N$32,$A434)</f>
        <v>#NAME?</v>
      </c>
      <c r="J434" s="330" t="e">
        <f ca="1">_xll.RiskData('Risk Summary'!$H$35,$A434)</f>
        <v>#NAME?</v>
      </c>
      <c r="K434" s="330" t="e">
        <f ca="1">_xll.RiskData('Risk Summary'!$K$35,$A434)</f>
        <v>#NAME?</v>
      </c>
      <c r="L434" s="330" t="e">
        <f ca="1">_xll.RiskData('Risk Summary'!$N$35,$A434)</f>
        <v>#NAME?</v>
      </c>
      <c r="N434" s="330" t="e">
        <f ca="1">_xll.RiskData('Risk Summary'!$H$36,$A434)</f>
        <v>#NAME?</v>
      </c>
      <c r="O434" s="330" t="e">
        <f ca="1">_xll.RiskData('Risk Summary'!$K$36,$A434)</f>
        <v>#NAME?</v>
      </c>
      <c r="P434" s="330" t="e">
        <f ca="1">_xll.RiskData('Risk Summary'!$N$36,$A434)</f>
        <v>#NAME?</v>
      </c>
      <c r="R434" s="330" t="e">
        <f ca="1">_xll.RiskData('TS CF'!$H$24,$A434)-F434</f>
        <v>#NAME?</v>
      </c>
      <c r="S434" s="330" t="e">
        <f ca="1">_xll.RiskData('TS CF'!$K$24,$A434)-G434</f>
        <v>#NAME?</v>
      </c>
      <c r="T434" s="330" t="e">
        <f ca="1">_xll.RiskData('TS CF'!$N$24,$A434)-H434</f>
        <v>#NAME?</v>
      </c>
      <c r="V434" s="327" t="e">
        <f t="shared" ca="1" si="18"/>
        <v>#NAME?</v>
      </c>
      <c r="W434" s="327" t="e">
        <f t="shared" ca="1" si="19"/>
        <v>#NAME?</v>
      </c>
      <c r="X434" s="327" t="e">
        <f t="shared" ca="1" si="20"/>
        <v>#NAME?</v>
      </c>
    </row>
    <row r="435" spans="1:24">
      <c r="A435" s="2">
        <v>428</v>
      </c>
      <c r="B435" s="617">
        <v>-160478</v>
      </c>
      <c r="C435" s="617">
        <v>-103593</v>
      </c>
      <c r="D435" s="617">
        <v>-114388</v>
      </c>
      <c r="F435" s="330" t="e">
        <f ca="1">_xll.RiskData('Risk Summary'!$H$32,$A435)</f>
        <v>#NAME?</v>
      </c>
      <c r="G435" s="330" t="e">
        <f ca="1">_xll.RiskData('Risk Summary'!$K$32,$A435)</f>
        <v>#NAME?</v>
      </c>
      <c r="H435" s="330" t="e">
        <f ca="1">_xll.RiskData('Risk Summary'!$N$32,$A435)</f>
        <v>#NAME?</v>
      </c>
      <c r="J435" s="330" t="e">
        <f ca="1">_xll.RiskData('Risk Summary'!$H$35,$A435)</f>
        <v>#NAME?</v>
      </c>
      <c r="K435" s="330" t="e">
        <f ca="1">_xll.RiskData('Risk Summary'!$K$35,$A435)</f>
        <v>#NAME?</v>
      </c>
      <c r="L435" s="330" t="e">
        <f ca="1">_xll.RiskData('Risk Summary'!$N$35,$A435)</f>
        <v>#NAME?</v>
      </c>
      <c r="N435" s="330" t="e">
        <f ca="1">_xll.RiskData('Risk Summary'!$H$36,$A435)</f>
        <v>#NAME?</v>
      </c>
      <c r="O435" s="330" t="e">
        <f ca="1">_xll.RiskData('Risk Summary'!$K$36,$A435)</f>
        <v>#NAME?</v>
      </c>
      <c r="P435" s="330" t="e">
        <f ca="1">_xll.RiskData('Risk Summary'!$N$36,$A435)</f>
        <v>#NAME?</v>
      </c>
      <c r="R435" s="330" t="e">
        <f ca="1">_xll.RiskData('TS CF'!$H$24,$A435)-F435</f>
        <v>#NAME?</v>
      </c>
      <c r="S435" s="330" t="e">
        <f ca="1">_xll.RiskData('TS CF'!$K$24,$A435)-G435</f>
        <v>#NAME?</v>
      </c>
      <c r="T435" s="330" t="e">
        <f ca="1">_xll.RiskData('TS CF'!$N$24,$A435)-H435</f>
        <v>#NAME?</v>
      </c>
      <c r="V435" s="327" t="e">
        <f t="shared" ca="1" si="18"/>
        <v>#NAME?</v>
      </c>
      <c r="W435" s="327" t="e">
        <f t="shared" ca="1" si="19"/>
        <v>#NAME?</v>
      </c>
      <c r="X435" s="327" t="e">
        <f t="shared" ca="1" si="20"/>
        <v>#NAME?</v>
      </c>
    </row>
    <row r="436" spans="1:24">
      <c r="A436" s="2">
        <v>429</v>
      </c>
      <c r="B436" s="617">
        <v>-160478</v>
      </c>
      <c r="C436" s="617">
        <v>-103593</v>
      </c>
      <c r="D436" s="617">
        <v>-114388</v>
      </c>
      <c r="F436" s="330" t="e">
        <f ca="1">_xll.RiskData('Risk Summary'!$H$32,$A436)</f>
        <v>#NAME?</v>
      </c>
      <c r="G436" s="330" t="e">
        <f ca="1">_xll.RiskData('Risk Summary'!$K$32,$A436)</f>
        <v>#NAME?</v>
      </c>
      <c r="H436" s="330" t="e">
        <f ca="1">_xll.RiskData('Risk Summary'!$N$32,$A436)</f>
        <v>#NAME?</v>
      </c>
      <c r="J436" s="330" t="e">
        <f ca="1">_xll.RiskData('Risk Summary'!$H$35,$A436)</f>
        <v>#NAME?</v>
      </c>
      <c r="K436" s="330" t="e">
        <f ca="1">_xll.RiskData('Risk Summary'!$K$35,$A436)</f>
        <v>#NAME?</v>
      </c>
      <c r="L436" s="330" t="e">
        <f ca="1">_xll.RiskData('Risk Summary'!$N$35,$A436)</f>
        <v>#NAME?</v>
      </c>
      <c r="N436" s="330" t="e">
        <f ca="1">_xll.RiskData('Risk Summary'!$H$36,$A436)</f>
        <v>#NAME?</v>
      </c>
      <c r="O436" s="330" t="e">
        <f ca="1">_xll.RiskData('Risk Summary'!$K$36,$A436)</f>
        <v>#NAME?</v>
      </c>
      <c r="P436" s="330" t="e">
        <f ca="1">_xll.RiskData('Risk Summary'!$N$36,$A436)</f>
        <v>#NAME?</v>
      </c>
      <c r="R436" s="330" t="e">
        <f ca="1">_xll.RiskData('TS CF'!$H$24,$A436)-F436</f>
        <v>#NAME?</v>
      </c>
      <c r="S436" s="330" t="e">
        <f ca="1">_xll.RiskData('TS CF'!$K$24,$A436)-G436</f>
        <v>#NAME?</v>
      </c>
      <c r="T436" s="330" t="e">
        <f ca="1">_xll.RiskData('TS CF'!$N$24,$A436)-H436</f>
        <v>#NAME?</v>
      </c>
      <c r="V436" s="327" t="e">
        <f t="shared" ca="1" si="18"/>
        <v>#NAME?</v>
      </c>
      <c r="W436" s="327" t="e">
        <f t="shared" ca="1" si="19"/>
        <v>#NAME?</v>
      </c>
      <c r="X436" s="327" t="e">
        <f t="shared" ca="1" si="20"/>
        <v>#NAME?</v>
      </c>
    </row>
    <row r="437" spans="1:24">
      <c r="A437" s="2">
        <v>430</v>
      </c>
      <c r="B437" s="617">
        <v>-160478</v>
      </c>
      <c r="C437" s="617">
        <v>-103593</v>
      </c>
      <c r="D437" s="617">
        <v>-114388</v>
      </c>
      <c r="F437" s="330" t="e">
        <f ca="1">_xll.RiskData('Risk Summary'!$H$32,$A437)</f>
        <v>#NAME?</v>
      </c>
      <c r="G437" s="330" t="e">
        <f ca="1">_xll.RiskData('Risk Summary'!$K$32,$A437)</f>
        <v>#NAME?</v>
      </c>
      <c r="H437" s="330" t="e">
        <f ca="1">_xll.RiskData('Risk Summary'!$N$32,$A437)</f>
        <v>#NAME?</v>
      </c>
      <c r="J437" s="330" t="e">
        <f ca="1">_xll.RiskData('Risk Summary'!$H$35,$A437)</f>
        <v>#NAME?</v>
      </c>
      <c r="K437" s="330" t="e">
        <f ca="1">_xll.RiskData('Risk Summary'!$K$35,$A437)</f>
        <v>#NAME?</v>
      </c>
      <c r="L437" s="330" t="e">
        <f ca="1">_xll.RiskData('Risk Summary'!$N$35,$A437)</f>
        <v>#NAME?</v>
      </c>
      <c r="N437" s="330" t="e">
        <f ca="1">_xll.RiskData('Risk Summary'!$H$36,$A437)</f>
        <v>#NAME?</v>
      </c>
      <c r="O437" s="330" t="e">
        <f ca="1">_xll.RiskData('Risk Summary'!$K$36,$A437)</f>
        <v>#NAME?</v>
      </c>
      <c r="P437" s="330" t="e">
        <f ca="1">_xll.RiskData('Risk Summary'!$N$36,$A437)</f>
        <v>#NAME?</v>
      </c>
      <c r="R437" s="330" t="e">
        <f ca="1">_xll.RiskData('TS CF'!$H$24,$A437)-F437</f>
        <v>#NAME?</v>
      </c>
      <c r="S437" s="330" t="e">
        <f ca="1">_xll.RiskData('TS CF'!$K$24,$A437)-G437</f>
        <v>#NAME?</v>
      </c>
      <c r="T437" s="330" t="e">
        <f ca="1">_xll.RiskData('TS CF'!$N$24,$A437)-H437</f>
        <v>#NAME?</v>
      </c>
      <c r="V437" s="327" t="e">
        <f t="shared" ca="1" si="18"/>
        <v>#NAME?</v>
      </c>
      <c r="W437" s="327" t="e">
        <f t="shared" ca="1" si="19"/>
        <v>#NAME?</v>
      </c>
      <c r="X437" s="327" t="e">
        <f t="shared" ca="1" si="20"/>
        <v>#NAME?</v>
      </c>
    </row>
    <row r="438" spans="1:24">
      <c r="A438" s="2">
        <v>431</v>
      </c>
      <c r="B438" s="617">
        <v>-160478</v>
      </c>
      <c r="C438" s="617">
        <v>-103593</v>
      </c>
      <c r="D438" s="617">
        <v>-114388</v>
      </c>
      <c r="F438" s="330" t="e">
        <f ca="1">_xll.RiskData('Risk Summary'!$H$32,$A438)</f>
        <v>#NAME?</v>
      </c>
      <c r="G438" s="330" t="e">
        <f ca="1">_xll.RiskData('Risk Summary'!$K$32,$A438)</f>
        <v>#NAME?</v>
      </c>
      <c r="H438" s="330" t="e">
        <f ca="1">_xll.RiskData('Risk Summary'!$N$32,$A438)</f>
        <v>#NAME?</v>
      </c>
      <c r="J438" s="330" t="e">
        <f ca="1">_xll.RiskData('Risk Summary'!$H$35,$A438)</f>
        <v>#NAME?</v>
      </c>
      <c r="K438" s="330" t="e">
        <f ca="1">_xll.RiskData('Risk Summary'!$K$35,$A438)</f>
        <v>#NAME?</v>
      </c>
      <c r="L438" s="330" t="e">
        <f ca="1">_xll.RiskData('Risk Summary'!$N$35,$A438)</f>
        <v>#NAME?</v>
      </c>
      <c r="N438" s="330" t="e">
        <f ca="1">_xll.RiskData('Risk Summary'!$H$36,$A438)</f>
        <v>#NAME?</v>
      </c>
      <c r="O438" s="330" t="e">
        <f ca="1">_xll.RiskData('Risk Summary'!$K$36,$A438)</f>
        <v>#NAME?</v>
      </c>
      <c r="P438" s="330" t="e">
        <f ca="1">_xll.RiskData('Risk Summary'!$N$36,$A438)</f>
        <v>#NAME?</v>
      </c>
      <c r="R438" s="330" t="e">
        <f ca="1">_xll.RiskData('TS CF'!$H$24,$A438)-F438</f>
        <v>#NAME?</v>
      </c>
      <c r="S438" s="330" t="e">
        <f ca="1">_xll.RiskData('TS CF'!$K$24,$A438)-G438</f>
        <v>#NAME?</v>
      </c>
      <c r="T438" s="330" t="e">
        <f ca="1">_xll.RiskData('TS CF'!$N$24,$A438)-H438</f>
        <v>#NAME?</v>
      </c>
      <c r="V438" s="327" t="e">
        <f t="shared" ca="1" si="18"/>
        <v>#NAME?</v>
      </c>
      <c r="W438" s="327" t="e">
        <f t="shared" ca="1" si="19"/>
        <v>#NAME?</v>
      </c>
      <c r="X438" s="327" t="e">
        <f t="shared" ca="1" si="20"/>
        <v>#NAME?</v>
      </c>
    </row>
    <row r="439" spans="1:24">
      <c r="A439" s="2">
        <v>432</v>
      </c>
      <c r="B439" s="617">
        <v>-160478</v>
      </c>
      <c r="C439" s="617">
        <v>-103593</v>
      </c>
      <c r="D439" s="617">
        <v>-114388</v>
      </c>
      <c r="F439" s="330" t="e">
        <f ca="1">_xll.RiskData('Risk Summary'!$H$32,$A439)</f>
        <v>#NAME?</v>
      </c>
      <c r="G439" s="330" t="e">
        <f ca="1">_xll.RiskData('Risk Summary'!$K$32,$A439)</f>
        <v>#NAME?</v>
      </c>
      <c r="H439" s="330" t="e">
        <f ca="1">_xll.RiskData('Risk Summary'!$N$32,$A439)</f>
        <v>#NAME?</v>
      </c>
      <c r="J439" s="330" t="e">
        <f ca="1">_xll.RiskData('Risk Summary'!$H$35,$A439)</f>
        <v>#NAME?</v>
      </c>
      <c r="K439" s="330" t="e">
        <f ca="1">_xll.RiskData('Risk Summary'!$K$35,$A439)</f>
        <v>#NAME?</v>
      </c>
      <c r="L439" s="330" t="e">
        <f ca="1">_xll.RiskData('Risk Summary'!$N$35,$A439)</f>
        <v>#NAME?</v>
      </c>
      <c r="N439" s="330" t="e">
        <f ca="1">_xll.RiskData('Risk Summary'!$H$36,$A439)</f>
        <v>#NAME?</v>
      </c>
      <c r="O439" s="330" t="e">
        <f ca="1">_xll.RiskData('Risk Summary'!$K$36,$A439)</f>
        <v>#NAME?</v>
      </c>
      <c r="P439" s="330" t="e">
        <f ca="1">_xll.RiskData('Risk Summary'!$N$36,$A439)</f>
        <v>#NAME?</v>
      </c>
      <c r="R439" s="330" t="e">
        <f ca="1">_xll.RiskData('TS CF'!$H$24,$A439)-F439</f>
        <v>#NAME?</v>
      </c>
      <c r="S439" s="330" t="e">
        <f ca="1">_xll.RiskData('TS CF'!$K$24,$A439)-G439</f>
        <v>#NAME?</v>
      </c>
      <c r="T439" s="330" t="e">
        <f ca="1">_xll.RiskData('TS CF'!$N$24,$A439)-H439</f>
        <v>#NAME?</v>
      </c>
      <c r="V439" s="327" t="e">
        <f t="shared" ca="1" si="18"/>
        <v>#NAME?</v>
      </c>
      <c r="W439" s="327" t="e">
        <f t="shared" ca="1" si="19"/>
        <v>#NAME?</v>
      </c>
      <c r="X439" s="327" t="e">
        <f t="shared" ca="1" si="20"/>
        <v>#NAME?</v>
      </c>
    </row>
    <row r="440" spans="1:24">
      <c r="A440" s="2">
        <v>433</v>
      </c>
      <c r="B440" s="617">
        <v>-160478</v>
      </c>
      <c r="C440" s="617">
        <v>-103593</v>
      </c>
      <c r="D440" s="617">
        <v>-114388</v>
      </c>
      <c r="F440" s="330" t="e">
        <f ca="1">_xll.RiskData('Risk Summary'!$H$32,$A440)</f>
        <v>#NAME?</v>
      </c>
      <c r="G440" s="330" t="e">
        <f ca="1">_xll.RiskData('Risk Summary'!$K$32,$A440)</f>
        <v>#NAME?</v>
      </c>
      <c r="H440" s="330" t="e">
        <f ca="1">_xll.RiskData('Risk Summary'!$N$32,$A440)</f>
        <v>#NAME?</v>
      </c>
      <c r="J440" s="330" t="e">
        <f ca="1">_xll.RiskData('Risk Summary'!$H$35,$A440)</f>
        <v>#NAME?</v>
      </c>
      <c r="K440" s="330" t="e">
        <f ca="1">_xll.RiskData('Risk Summary'!$K$35,$A440)</f>
        <v>#NAME?</v>
      </c>
      <c r="L440" s="330" t="e">
        <f ca="1">_xll.RiskData('Risk Summary'!$N$35,$A440)</f>
        <v>#NAME?</v>
      </c>
      <c r="N440" s="330" t="e">
        <f ca="1">_xll.RiskData('Risk Summary'!$H$36,$A440)</f>
        <v>#NAME?</v>
      </c>
      <c r="O440" s="330" t="e">
        <f ca="1">_xll.RiskData('Risk Summary'!$K$36,$A440)</f>
        <v>#NAME?</v>
      </c>
      <c r="P440" s="330" t="e">
        <f ca="1">_xll.RiskData('Risk Summary'!$N$36,$A440)</f>
        <v>#NAME?</v>
      </c>
      <c r="R440" s="330" t="e">
        <f ca="1">_xll.RiskData('TS CF'!$H$24,$A440)-F440</f>
        <v>#NAME?</v>
      </c>
      <c r="S440" s="330" t="e">
        <f ca="1">_xll.RiskData('TS CF'!$K$24,$A440)-G440</f>
        <v>#NAME?</v>
      </c>
      <c r="T440" s="330" t="e">
        <f ca="1">_xll.RiskData('TS CF'!$N$24,$A440)-H440</f>
        <v>#NAME?</v>
      </c>
      <c r="V440" s="327" t="e">
        <f t="shared" ca="1" si="18"/>
        <v>#NAME?</v>
      </c>
      <c r="W440" s="327" t="e">
        <f t="shared" ca="1" si="19"/>
        <v>#NAME?</v>
      </c>
      <c r="X440" s="327" t="e">
        <f t="shared" ca="1" si="20"/>
        <v>#NAME?</v>
      </c>
    </row>
    <row r="441" spans="1:24">
      <c r="A441" s="2">
        <v>434</v>
      </c>
      <c r="B441" s="617">
        <v>-160478</v>
      </c>
      <c r="C441" s="617">
        <v>-103593</v>
      </c>
      <c r="D441" s="617">
        <v>-114388</v>
      </c>
      <c r="F441" s="330" t="e">
        <f ca="1">_xll.RiskData('Risk Summary'!$H$32,$A441)</f>
        <v>#NAME?</v>
      </c>
      <c r="G441" s="330" t="e">
        <f ca="1">_xll.RiskData('Risk Summary'!$K$32,$A441)</f>
        <v>#NAME?</v>
      </c>
      <c r="H441" s="330" t="e">
        <f ca="1">_xll.RiskData('Risk Summary'!$N$32,$A441)</f>
        <v>#NAME?</v>
      </c>
      <c r="J441" s="330" t="e">
        <f ca="1">_xll.RiskData('Risk Summary'!$H$35,$A441)</f>
        <v>#NAME?</v>
      </c>
      <c r="K441" s="330" t="e">
        <f ca="1">_xll.RiskData('Risk Summary'!$K$35,$A441)</f>
        <v>#NAME?</v>
      </c>
      <c r="L441" s="330" t="e">
        <f ca="1">_xll.RiskData('Risk Summary'!$N$35,$A441)</f>
        <v>#NAME?</v>
      </c>
      <c r="N441" s="330" t="e">
        <f ca="1">_xll.RiskData('Risk Summary'!$H$36,$A441)</f>
        <v>#NAME?</v>
      </c>
      <c r="O441" s="330" t="e">
        <f ca="1">_xll.RiskData('Risk Summary'!$K$36,$A441)</f>
        <v>#NAME?</v>
      </c>
      <c r="P441" s="330" t="e">
        <f ca="1">_xll.RiskData('Risk Summary'!$N$36,$A441)</f>
        <v>#NAME?</v>
      </c>
      <c r="R441" s="330" t="e">
        <f ca="1">_xll.RiskData('TS CF'!$H$24,$A441)-F441</f>
        <v>#NAME?</v>
      </c>
      <c r="S441" s="330" t="e">
        <f ca="1">_xll.RiskData('TS CF'!$K$24,$A441)-G441</f>
        <v>#NAME?</v>
      </c>
      <c r="T441" s="330" t="e">
        <f ca="1">_xll.RiskData('TS CF'!$N$24,$A441)-H441</f>
        <v>#NAME?</v>
      </c>
      <c r="V441" s="327" t="e">
        <f t="shared" ca="1" si="18"/>
        <v>#NAME?</v>
      </c>
      <c r="W441" s="327" t="e">
        <f t="shared" ca="1" si="19"/>
        <v>#NAME?</v>
      </c>
      <c r="X441" s="327" t="e">
        <f t="shared" ca="1" si="20"/>
        <v>#NAME?</v>
      </c>
    </row>
    <row r="442" spans="1:24">
      <c r="A442" s="2">
        <v>435</v>
      </c>
      <c r="B442" s="617">
        <v>-160478</v>
      </c>
      <c r="C442" s="617">
        <v>-103593</v>
      </c>
      <c r="D442" s="617">
        <v>-114388</v>
      </c>
      <c r="F442" s="330" t="e">
        <f ca="1">_xll.RiskData('Risk Summary'!$H$32,$A442)</f>
        <v>#NAME?</v>
      </c>
      <c r="G442" s="330" t="e">
        <f ca="1">_xll.RiskData('Risk Summary'!$K$32,$A442)</f>
        <v>#NAME?</v>
      </c>
      <c r="H442" s="330" t="e">
        <f ca="1">_xll.RiskData('Risk Summary'!$N$32,$A442)</f>
        <v>#NAME?</v>
      </c>
      <c r="J442" s="330" t="e">
        <f ca="1">_xll.RiskData('Risk Summary'!$H$35,$A442)</f>
        <v>#NAME?</v>
      </c>
      <c r="K442" s="330" t="e">
        <f ca="1">_xll.RiskData('Risk Summary'!$K$35,$A442)</f>
        <v>#NAME?</v>
      </c>
      <c r="L442" s="330" t="e">
        <f ca="1">_xll.RiskData('Risk Summary'!$N$35,$A442)</f>
        <v>#NAME?</v>
      </c>
      <c r="N442" s="330" t="e">
        <f ca="1">_xll.RiskData('Risk Summary'!$H$36,$A442)</f>
        <v>#NAME?</v>
      </c>
      <c r="O442" s="330" t="e">
        <f ca="1">_xll.RiskData('Risk Summary'!$K$36,$A442)</f>
        <v>#NAME?</v>
      </c>
      <c r="P442" s="330" t="e">
        <f ca="1">_xll.RiskData('Risk Summary'!$N$36,$A442)</f>
        <v>#NAME?</v>
      </c>
      <c r="R442" s="330" t="e">
        <f ca="1">_xll.RiskData('TS CF'!$H$24,$A442)-F442</f>
        <v>#NAME?</v>
      </c>
      <c r="S442" s="330" t="e">
        <f ca="1">_xll.RiskData('TS CF'!$K$24,$A442)-G442</f>
        <v>#NAME?</v>
      </c>
      <c r="T442" s="330" t="e">
        <f ca="1">_xll.RiskData('TS CF'!$N$24,$A442)-H442</f>
        <v>#NAME?</v>
      </c>
      <c r="V442" s="327" t="e">
        <f t="shared" ca="1" si="18"/>
        <v>#NAME?</v>
      </c>
      <c r="W442" s="327" t="e">
        <f t="shared" ca="1" si="19"/>
        <v>#NAME?</v>
      </c>
      <c r="X442" s="327" t="e">
        <f t="shared" ca="1" si="20"/>
        <v>#NAME?</v>
      </c>
    </row>
    <row r="443" spans="1:24">
      <c r="A443" s="2">
        <v>436</v>
      </c>
      <c r="B443" s="617">
        <v>-160478</v>
      </c>
      <c r="C443" s="617">
        <v>-103593</v>
      </c>
      <c r="D443" s="617">
        <v>-114388</v>
      </c>
      <c r="F443" s="330" t="e">
        <f ca="1">_xll.RiskData('Risk Summary'!$H$32,$A443)</f>
        <v>#NAME?</v>
      </c>
      <c r="G443" s="330" t="e">
        <f ca="1">_xll.RiskData('Risk Summary'!$K$32,$A443)</f>
        <v>#NAME?</v>
      </c>
      <c r="H443" s="330" t="e">
        <f ca="1">_xll.RiskData('Risk Summary'!$N$32,$A443)</f>
        <v>#NAME?</v>
      </c>
      <c r="J443" s="330" t="e">
        <f ca="1">_xll.RiskData('Risk Summary'!$H$35,$A443)</f>
        <v>#NAME?</v>
      </c>
      <c r="K443" s="330" t="e">
        <f ca="1">_xll.RiskData('Risk Summary'!$K$35,$A443)</f>
        <v>#NAME?</v>
      </c>
      <c r="L443" s="330" t="e">
        <f ca="1">_xll.RiskData('Risk Summary'!$N$35,$A443)</f>
        <v>#NAME?</v>
      </c>
      <c r="N443" s="330" t="e">
        <f ca="1">_xll.RiskData('Risk Summary'!$H$36,$A443)</f>
        <v>#NAME?</v>
      </c>
      <c r="O443" s="330" t="e">
        <f ca="1">_xll.RiskData('Risk Summary'!$K$36,$A443)</f>
        <v>#NAME?</v>
      </c>
      <c r="P443" s="330" t="e">
        <f ca="1">_xll.RiskData('Risk Summary'!$N$36,$A443)</f>
        <v>#NAME?</v>
      </c>
      <c r="R443" s="330" t="e">
        <f ca="1">_xll.RiskData('TS CF'!$H$24,$A443)-F443</f>
        <v>#NAME?</v>
      </c>
      <c r="S443" s="330" t="e">
        <f ca="1">_xll.RiskData('TS CF'!$K$24,$A443)-G443</f>
        <v>#NAME?</v>
      </c>
      <c r="T443" s="330" t="e">
        <f ca="1">_xll.RiskData('TS CF'!$N$24,$A443)-H443</f>
        <v>#NAME?</v>
      </c>
      <c r="V443" s="327" t="e">
        <f t="shared" ca="1" si="18"/>
        <v>#NAME?</v>
      </c>
      <c r="W443" s="327" t="e">
        <f t="shared" ca="1" si="19"/>
        <v>#NAME?</v>
      </c>
      <c r="X443" s="327" t="e">
        <f t="shared" ca="1" si="20"/>
        <v>#NAME?</v>
      </c>
    </row>
    <row r="444" spans="1:24">
      <c r="A444" s="2">
        <v>437</v>
      </c>
      <c r="B444" s="617">
        <v>-160478</v>
      </c>
      <c r="C444" s="617">
        <v>-103593</v>
      </c>
      <c r="D444" s="617">
        <v>-114388</v>
      </c>
      <c r="F444" s="330" t="e">
        <f ca="1">_xll.RiskData('Risk Summary'!$H$32,$A444)</f>
        <v>#NAME?</v>
      </c>
      <c r="G444" s="330" t="e">
        <f ca="1">_xll.RiskData('Risk Summary'!$K$32,$A444)</f>
        <v>#NAME?</v>
      </c>
      <c r="H444" s="330" t="e">
        <f ca="1">_xll.RiskData('Risk Summary'!$N$32,$A444)</f>
        <v>#NAME?</v>
      </c>
      <c r="J444" s="330" t="e">
        <f ca="1">_xll.RiskData('Risk Summary'!$H$35,$A444)</f>
        <v>#NAME?</v>
      </c>
      <c r="K444" s="330" t="e">
        <f ca="1">_xll.RiskData('Risk Summary'!$K$35,$A444)</f>
        <v>#NAME?</v>
      </c>
      <c r="L444" s="330" t="e">
        <f ca="1">_xll.RiskData('Risk Summary'!$N$35,$A444)</f>
        <v>#NAME?</v>
      </c>
      <c r="N444" s="330" t="e">
        <f ca="1">_xll.RiskData('Risk Summary'!$H$36,$A444)</f>
        <v>#NAME?</v>
      </c>
      <c r="O444" s="330" t="e">
        <f ca="1">_xll.RiskData('Risk Summary'!$K$36,$A444)</f>
        <v>#NAME?</v>
      </c>
      <c r="P444" s="330" t="e">
        <f ca="1">_xll.RiskData('Risk Summary'!$N$36,$A444)</f>
        <v>#NAME?</v>
      </c>
      <c r="R444" s="330" t="e">
        <f ca="1">_xll.RiskData('TS CF'!$H$24,$A444)-F444</f>
        <v>#NAME?</v>
      </c>
      <c r="S444" s="330" t="e">
        <f ca="1">_xll.RiskData('TS CF'!$K$24,$A444)-G444</f>
        <v>#NAME?</v>
      </c>
      <c r="T444" s="330" t="e">
        <f ca="1">_xll.RiskData('TS CF'!$N$24,$A444)-H444</f>
        <v>#NAME?</v>
      </c>
      <c r="V444" s="327" t="e">
        <f t="shared" ca="1" si="18"/>
        <v>#NAME?</v>
      </c>
      <c r="W444" s="327" t="e">
        <f t="shared" ca="1" si="19"/>
        <v>#NAME?</v>
      </c>
      <c r="X444" s="327" t="e">
        <f t="shared" ca="1" si="20"/>
        <v>#NAME?</v>
      </c>
    </row>
    <row r="445" spans="1:24">
      <c r="A445" s="2">
        <v>438</v>
      </c>
      <c r="B445" s="617">
        <v>-160478</v>
      </c>
      <c r="C445" s="617">
        <v>-103593</v>
      </c>
      <c r="D445" s="617">
        <v>-114388</v>
      </c>
      <c r="F445" s="330" t="e">
        <f ca="1">_xll.RiskData('Risk Summary'!$H$32,$A445)</f>
        <v>#NAME?</v>
      </c>
      <c r="G445" s="330" t="e">
        <f ca="1">_xll.RiskData('Risk Summary'!$K$32,$A445)</f>
        <v>#NAME?</v>
      </c>
      <c r="H445" s="330" t="e">
        <f ca="1">_xll.RiskData('Risk Summary'!$N$32,$A445)</f>
        <v>#NAME?</v>
      </c>
      <c r="J445" s="330" t="e">
        <f ca="1">_xll.RiskData('Risk Summary'!$H$35,$A445)</f>
        <v>#NAME?</v>
      </c>
      <c r="K445" s="330" t="e">
        <f ca="1">_xll.RiskData('Risk Summary'!$K$35,$A445)</f>
        <v>#NAME?</v>
      </c>
      <c r="L445" s="330" t="e">
        <f ca="1">_xll.RiskData('Risk Summary'!$N$35,$A445)</f>
        <v>#NAME?</v>
      </c>
      <c r="N445" s="330" t="e">
        <f ca="1">_xll.RiskData('Risk Summary'!$H$36,$A445)</f>
        <v>#NAME?</v>
      </c>
      <c r="O445" s="330" t="e">
        <f ca="1">_xll.RiskData('Risk Summary'!$K$36,$A445)</f>
        <v>#NAME?</v>
      </c>
      <c r="P445" s="330" t="e">
        <f ca="1">_xll.RiskData('Risk Summary'!$N$36,$A445)</f>
        <v>#NAME?</v>
      </c>
      <c r="R445" s="330" t="e">
        <f ca="1">_xll.RiskData('TS CF'!$H$24,$A445)-F445</f>
        <v>#NAME?</v>
      </c>
      <c r="S445" s="330" t="e">
        <f ca="1">_xll.RiskData('TS CF'!$K$24,$A445)-G445</f>
        <v>#NAME?</v>
      </c>
      <c r="T445" s="330" t="e">
        <f ca="1">_xll.RiskData('TS CF'!$N$24,$A445)-H445</f>
        <v>#NAME?</v>
      </c>
      <c r="V445" s="327" t="e">
        <f t="shared" ca="1" si="18"/>
        <v>#NAME?</v>
      </c>
      <c r="W445" s="327" t="e">
        <f t="shared" ca="1" si="19"/>
        <v>#NAME?</v>
      </c>
      <c r="X445" s="327" t="e">
        <f t="shared" ca="1" si="20"/>
        <v>#NAME?</v>
      </c>
    </row>
    <row r="446" spans="1:24">
      <c r="A446" s="2">
        <v>439</v>
      </c>
      <c r="B446" s="617">
        <v>-160478</v>
      </c>
      <c r="C446" s="617">
        <v>-103593</v>
      </c>
      <c r="D446" s="617">
        <v>-114388</v>
      </c>
      <c r="F446" s="330" t="e">
        <f ca="1">_xll.RiskData('Risk Summary'!$H$32,$A446)</f>
        <v>#NAME?</v>
      </c>
      <c r="G446" s="330" t="e">
        <f ca="1">_xll.RiskData('Risk Summary'!$K$32,$A446)</f>
        <v>#NAME?</v>
      </c>
      <c r="H446" s="330" t="e">
        <f ca="1">_xll.RiskData('Risk Summary'!$N$32,$A446)</f>
        <v>#NAME?</v>
      </c>
      <c r="J446" s="330" t="e">
        <f ca="1">_xll.RiskData('Risk Summary'!$H$35,$A446)</f>
        <v>#NAME?</v>
      </c>
      <c r="K446" s="330" t="e">
        <f ca="1">_xll.RiskData('Risk Summary'!$K$35,$A446)</f>
        <v>#NAME?</v>
      </c>
      <c r="L446" s="330" t="e">
        <f ca="1">_xll.RiskData('Risk Summary'!$N$35,$A446)</f>
        <v>#NAME?</v>
      </c>
      <c r="N446" s="330" t="e">
        <f ca="1">_xll.RiskData('Risk Summary'!$H$36,$A446)</f>
        <v>#NAME?</v>
      </c>
      <c r="O446" s="330" t="e">
        <f ca="1">_xll.RiskData('Risk Summary'!$K$36,$A446)</f>
        <v>#NAME?</v>
      </c>
      <c r="P446" s="330" t="e">
        <f ca="1">_xll.RiskData('Risk Summary'!$N$36,$A446)</f>
        <v>#NAME?</v>
      </c>
      <c r="R446" s="330" t="e">
        <f ca="1">_xll.RiskData('TS CF'!$H$24,$A446)-F446</f>
        <v>#NAME?</v>
      </c>
      <c r="S446" s="330" t="e">
        <f ca="1">_xll.RiskData('TS CF'!$K$24,$A446)-G446</f>
        <v>#NAME?</v>
      </c>
      <c r="T446" s="330" t="e">
        <f ca="1">_xll.RiskData('TS CF'!$N$24,$A446)-H446</f>
        <v>#NAME?</v>
      </c>
      <c r="V446" s="327" t="e">
        <f t="shared" ca="1" si="18"/>
        <v>#NAME?</v>
      </c>
      <c r="W446" s="327" t="e">
        <f t="shared" ca="1" si="19"/>
        <v>#NAME?</v>
      </c>
      <c r="X446" s="327" t="e">
        <f t="shared" ca="1" si="20"/>
        <v>#NAME?</v>
      </c>
    </row>
    <row r="447" spans="1:24">
      <c r="A447" s="2">
        <v>440</v>
      </c>
      <c r="B447" s="617">
        <v>-160478</v>
      </c>
      <c r="C447" s="617">
        <v>-103593</v>
      </c>
      <c r="D447" s="617">
        <v>-114388</v>
      </c>
      <c r="F447" s="330" t="e">
        <f ca="1">_xll.RiskData('Risk Summary'!$H$32,$A447)</f>
        <v>#NAME?</v>
      </c>
      <c r="G447" s="330" t="e">
        <f ca="1">_xll.RiskData('Risk Summary'!$K$32,$A447)</f>
        <v>#NAME?</v>
      </c>
      <c r="H447" s="330" t="e">
        <f ca="1">_xll.RiskData('Risk Summary'!$N$32,$A447)</f>
        <v>#NAME?</v>
      </c>
      <c r="J447" s="330" t="e">
        <f ca="1">_xll.RiskData('Risk Summary'!$H$35,$A447)</f>
        <v>#NAME?</v>
      </c>
      <c r="K447" s="330" t="e">
        <f ca="1">_xll.RiskData('Risk Summary'!$K$35,$A447)</f>
        <v>#NAME?</v>
      </c>
      <c r="L447" s="330" t="e">
        <f ca="1">_xll.RiskData('Risk Summary'!$N$35,$A447)</f>
        <v>#NAME?</v>
      </c>
      <c r="N447" s="330" t="e">
        <f ca="1">_xll.RiskData('Risk Summary'!$H$36,$A447)</f>
        <v>#NAME?</v>
      </c>
      <c r="O447" s="330" t="e">
        <f ca="1">_xll.RiskData('Risk Summary'!$K$36,$A447)</f>
        <v>#NAME?</v>
      </c>
      <c r="P447" s="330" t="e">
        <f ca="1">_xll.RiskData('Risk Summary'!$N$36,$A447)</f>
        <v>#NAME?</v>
      </c>
      <c r="R447" s="330" t="e">
        <f ca="1">_xll.RiskData('TS CF'!$H$24,$A447)-F447</f>
        <v>#NAME?</v>
      </c>
      <c r="S447" s="330" t="e">
        <f ca="1">_xll.RiskData('TS CF'!$K$24,$A447)-G447</f>
        <v>#NAME?</v>
      </c>
      <c r="T447" s="330" t="e">
        <f ca="1">_xll.RiskData('TS CF'!$N$24,$A447)-H447</f>
        <v>#NAME?</v>
      </c>
      <c r="V447" s="327" t="e">
        <f t="shared" ca="1" si="18"/>
        <v>#NAME?</v>
      </c>
      <c r="W447" s="327" t="e">
        <f t="shared" ca="1" si="19"/>
        <v>#NAME?</v>
      </c>
      <c r="X447" s="327" t="e">
        <f t="shared" ca="1" si="20"/>
        <v>#NAME?</v>
      </c>
    </row>
    <row r="448" spans="1:24">
      <c r="A448" s="2">
        <v>441</v>
      </c>
      <c r="B448" s="617">
        <v>-160478</v>
      </c>
      <c r="C448" s="617">
        <v>-103593</v>
      </c>
      <c r="D448" s="617">
        <v>-114388</v>
      </c>
      <c r="F448" s="330" t="e">
        <f ca="1">_xll.RiskData('Risk Summary'!$H$32,$A448)</f>
        <v>#NAME?</v>
      </c>
      <c r="G448" s="330" t="e">
        <f ca="1">_xll.RiskData('Risk Summary'!$K$32,$A448)</f>
        <v>#NAME?</v>
      </c>
      <c r="H448" s="330" t="e">
        <f ca="1">_xll.RiskData('Risk Summary'!$N$32,$A448)</f>
        <v>#NAME?</v>
      </c>
      <c r="J448" s="330" t="e">
        <f ca="1">_xll.RiskData('Risk Summary'!$H$35,$A448)</f>
        <v>#NAME?</v>
      </c>
      <c r="K448" s="330" t="e">
        <f ca="1">_xll.RiskData('Risk Summary'!$K$35,$A448)</f>
        <v>#NAME?</v>
      </c>
      <c r="L448" s="330" t="e">
        <f ca="1">_xll.RiskData('Risk Summary'!$N$35,$A448)</f>
        <v>#NAME?</v>
      </c>
      <c r="N448" s="330" t="e">
        <f ca="1">_xll.RiskData('Risk Summary'!$H$36,$A448)</f>
        <v>#NAME?</v>
      </c>
      <c r="O448" s="330" t="e">
        <f ca="1">_xll.RiskData('Risk Summary'!$K$36,$A448)</f>
        <v>#NAME?</v>
      </c>
      <c r="P448" s="330" t="e">
        <f ca="1">_xll.RiskData('Risk Summary'!$N$36,$A448)</f>
        <v>#NAME?</v>
      </c>
      <c r="R448" s="330" t="e">
        <f ca="1">_xll.RiskData('TS CF'!$H$24,$A448)-F448</f>
        <v>#NAME?</v>
      </c>
      <c r="S448" s="330" t="e">
        <f ca="1">_xll.RiskData('TS CF'!$K$24,$A448)-G448</f>
        <v>#NAME?</v>
      </c>
      <c r="T448" s="330" t="e">
        <f ca="1">_xll.RiskData('TS CF'!$N$24,$A448)-H448</f>
        <v>#NAME?</v>
      </c>
      <c r="V448" s="327" t="e">
        <f t="shared" ca="1" si="18"/>
        <v>#NAME?</v>
      </c>
      <c r="W448" s="327" t="e">
        <f t="shared" ca="1" si="19"/>
        <v>#NAME?</v>
      </c>
      <c r="X448" s="327" t="e">
        <f t="shared" ca="1" si="20"/>
        <v>#NAME?</v>
      </c>
    </row>
    <row r="449" spans="1:24">
      <c r="A449" s="2">
        <v>442</v>
      </c>
      <c r="B449" s="617">
        <v>-160478</v>
      </c>
      <c r="C449" s="617">
        <v>-103593</v>
      </c>
      <c r="D449" s="617">
        <v>-114388</v>
      </c>
      <c r="F449" s="330" t="e">
        <f ca="1">_xll.RiskData('Risk Summary'!$H$32,$A449)</f>
        <v>#NAME?</v>
      </c>
      <c r="G449" s="330" t="e">
        <f ca="1">_xll.RiskData('Risk Summary'!$K$32,$A449)</f>
        <v>#NAME?</v>
      </c>
      <c r="H449" s="330" t="e">
        <f ca="1">_xll.RiskData('Risk Summary'!$N$32,$A449)</f>
        <v>#NAME?</v>
      </c>
      <c r="J449" s="330" t="e">
        <f ca="1">_xll.RiskData('Risk Summary'!$H$35,$A449)</f>
        <v>#NAME?</v>
      </c>
      <c r="K449" s="330" t="e">
        <f ca="1">_xll.RiskData('Risk Summary'!$K$35,$A449)</f>
        <v>#NAME?</v>
      </c>
      <c r="L449" s="330" t="e">
        <f ca="1">_xll.RiskData('Risk Summary'!$N$35,$A449)</f>
        <v>#NAME?</v>
      </c>
      <c r="N449" s="330" t="e">
        <f ca="1">_xll.RiskData('Risk Summary'!$H$36,$A449)</f>
        <v>#NAME?</v>
      </c>
      <c r="O449" s="330" t="e">
        <f ca="1">_xll.RiskData('Risk Summary'!$K$36,$A449)</f>
        <v>#NAME?</v>
      </c>
      <c r="P449" s="330" t="e">
        <f ca="1">_xll.RiskData('Risk Summary'!$N$36,$A449)</f>
        <v>#NAME?</v>
      </c>
      <c r="R449" s="330" t="e">
        <f ca="1">_xll.RiskData('TS CF'!$H$24,$A449)-F449</f>
        <v>#NAME?</v>
      </c>
      <c r="S449" s="330" t="e">
        <f ca="1">_xll.RiskData('TS CF'!$K$24,$A449)-G449</f>
        <v>#NAME?</v>
      </c>
      <c r="T449" s="330" t="e">
        <f ca="1">_xll.RiskData('TS CF'!$N$24,$A449)-H449</f>
        <v>#NAME?</v>
      </c>
      <c r="V449" s="327" t="e">
        <f t="shared" ca="1" si="18"/>
        <v>#NAME?</v>
      </c>
      <c r="W449" s="327" t="e">
        <f t="shared" ca="1" si="19"/>
        <v>#NAME?</v>
      </c>
      <c r="X449" s="327" t="e">
        <f t="shared" ca="1" si="20"/>
        <v>#NAME?</v>
      </c>
    </row>
    <row r="450" spans="1:24">
      <c r="A450" s="2">
        <v>443</v>
      </c>
      <c r="B450" s="617">
        <v>-160478</v>
      </c>
      <c r="C450" s="617">
        <v>-103593</v>
      </c>
      <c r="D450" s="617">
        <v>-114388</v>
      </c>
      <c r="F450" s="330" t="e">
        <f ca="1">_xll.RiskData('Risk Summary'!$H$32,$A450)</f>
        <v>#NAME?</v>
      </c>
      <c r="G450" s="330" t="e">
        <f ca="1">_xll.RiskData('Risk Summary'!$K$32,$A450)</f>
        <v>#NAME?</v>
      </c>
      <c r="H450" s="330" t="e">
        <f ca="1">_xll.RiskData('Risk Summary'!$N$32,$A450)</f>
        <v>#NAME?</v>
      </c>
      <c r="J450" s="330" t="e">
        <f ca="1">_xll.RiskData('Risk Summary'!$H$35,$A450)</f>
        <v>#NAME?</v>
      </c>
      <c r="K450" s="330" t="e">
        <f ca="1">_xll.RiskData('Risk Summary'!$K$35,$A450)</f>
        <v>#NAME?</v>
      </c>
      <c r="L450" s="330" t="e">
        <f ca="1">_xll.RiskData('Risk Summary'!$N$35,$A450)</f>
        <v>#NAME?</v>
      </c>
      <c r="N450" s="330" t="e">
        <f ca="1">_xll.RiskData('Risk Summary'!$H$36,$A450)</f>
        <v>#NAME?</v>
      </c>
      <c r="O450" s="330" t="e">
        <f ca="1">_xll.RiskData('Risk Summary'!$K$36,$A450)</f>
        <v>#NAME?</v>
      </c>
      <c r="P450" s="330" t="e">
        <f ca="1">_xll.RiskData('Risk Summary'!$N$36,$A450)</f>
        <v>#NAME?</v>
      </c>
      <c r="R450" s="330" t="e">
        <f ca="1">_xll.RiskData('TS CF'!$H$24,$A450)-F450</f>
        <v>#NAME?</v>
      </c>
      <c r="S450" s="330" t="e">
        <f ca="1">_xll.RiskData('TS CF'!$K$24,$A450)-G450</f>
        <v>#NAME?</v>
      </c>
      <c r="T450" s="330" t="e">
        <f ca="1">_xll.RiskData('TS CF'!$N$24,$A450)-H450</f>
        <v>#NAME?</v>
      </c>
      <c r="V450" s="327" t="e">
        <f t="shared" ca="1" si="18"/>
        <v>#NAME?</v>
      </c>
      <c r="W450" s="327" t="e">
        <f t="shared" ca="1" si="19"/>
        <v>#NAME?</v>
      </c>
      <c r="X450" s="327" t="e">
        <f t="shared" ca="1" si="20"/>
        <v>#NAME?</v>
      </c>
    </row>
    <row r="451" spans="1:24">
      <c r="A451" s="2">
        <v>444</v>
      </c>
      <c r="B451" s="617">
        <v>-160478</v>
      </c>
      <c r="C451" s="617">
        <v>-103593</v>
      </c>
      <c r="D451" s="617">
        <v>-114388</v>
      </c>
      <c r="F451" s="330" t="e">
        <f ca="1">_xll.RiskData('Risk Summary'!$H$32,$A451)</f>
        <v>#NAME?</v>
      </c>
      <c r="G451" s="330" t="e">
        <f ca="1">_xll.RiskData('Risk Summary'!$K$32,$A451)</f>
        <v>#NAME?</v>
      </c>
      <c r="H451" s="330" t="e">
        <f ca="1">_xll.RiskData('Risk Summary'!$N$32,$A451)</f>
        <v>#NAME?</v>
      </c>
      <c r="J451" s="330" t="e">
        <f ca="1">_xll.RiskData('Risk Summary'!$H$35,$A451)</f>
        <v>#NAME?</v>
      </c>
      <c r="K451" s="330" t="e">
        <f ca="1">_xll.RiskData('Risk Summary'!$K$35,$A451)</f>
        <v>#NAME?</v>
      </c>
      <c r="L451" s="330" t="e">
        <f ca="1">_xll.RiskData('Risk Summary'!$N$35,$A451)</f>
        <v>#NAME?</v>
      </c>
      <c r="N451" s="330" t="e">
        <f ca="1">_xll.RiskData('Risk Summary'!$H$36,$A451)</f>
        <v>#NAME?</v>
      </c>
      <c r="O451" s="330" t="e">
        <f ca="1">_xll.RiskData('Risk Summary'!$K$36,$A451)</f>
        <v>#NAME?</v>
      </c>
      <c r="P451" s="330" t="e">
        <f ca="1">_xll.RiskData('Risk Summary'!$N$36,$A451)</f>
        <v>#NAME?</v>
      </c>
      <c r="R451" s="330" t="e">
        <f ca="1">_xll.RiskData('TS CF'!$H$24,$A451)-F451</f>
        <v>#NAME?</v>
      </c>
      <c r="S451" s="330" t="e">
        <f ca="1">_xll.RiskData('TS CF'!$K$24,$A451)-G451</f>
        <v>#NAME?</v>
      </c>
      <c r="T451" s="330" t="e">
        <f ca="1">_xll.RiskData('TS CF'!$N$24,$A451)-H451</f>
        <v>#NAME?</v>
      </c>
      <c r="V451" s="327" t="e">
        <f t="shared" ca="1" si="18"/>
        <v>#NAME?</v>
      </c>
      <c r="W451" s="327" t="e">
        <f t="shared" ca="1" si="19"/>
        <v>#NAME?</v>
      </c>
      <c r="X451" s="327" t="e">
        <f t="shared" ca="1" si="20"/>
        <v>#NAME?</v>
      </c>
    </row>
    <row r="452" spans="1:24">
      <c r="A452" s="2">
        <v>445</v>
      </c>
      <c r="B452" s="617">
        <v>-160478</v>
      </c>
      <c r="C452" s="617">
        <v>-103593</v>
      </c>
      <c r="D452" s="617">
        <v>-114388</v>
      </c>
      <c r="F452" s="330" t="e">
        <f ca="1">_xll.RiskData('Risk Summary'!$H$32,$A452)</f>
        <v>#NAME?</v>
      </c>
      <c r="G452" s="330" t="e">
        <f ca="1">_xll.RiskData('Risk Summary'!$K$32,$A452)</f>
        <v>#NAME?</v>
      </c>
      <c r="H452" s="330" t="e">
        <f ca="1">_xll.RiskData('Risk Summary'!$N$32,$A452)</f>
        <v>#NAME?</v>
      </c>
      <c r="J452" s="330" t="e">
        <f ca="1">_xll.RiskData('Risk Summary'!$H$35,$A452)</f>
        <v>#NAME?</v>
      </c>
      <c r="K452" s="330" t="e">
        <f ca="1">_xll.RiskData('Risk Summary'!$K$35,$A452)</f>
        <v>#NAME?</v>
      </c>
      <c r="L452" s="330" t="e">
        <f ca="1">_xll.RiskData('Risk Summary'!$N$35,$A452)</f>
        <v>#NAME?</v>
      </c>
      <c r="N452" s="330" t="e">
        <f ca="1">_xll.RiskData('Risk Summary'!$H$36,$A452)</f>
        <v>#NAME?</v>
      </c>
      <c r="O452" s="330" t="e">
        <f ca="1">_xll.RiskData('Risk Summary'!$K$36,$A452)</f>
        <v>#NAME?</v>
      </c>
      <c r="P452" s="330" t="e">
        <f ca="1">_xll.RiskData('Risk Summary'!$N$36,$A452)</f>
        <v>#NAME?</v>
      </c>
      <c r="R452" s="330" t="e">
        <f ca="1">_xll.RiskData('TS CF'!$H$24,$A452)-F452</f>
        <v>#NAME?</v>
      </c>
      <c r="S452" s="330" t="e">
        <f ca="1">_xll.RiskData('TS CF'!$K$24,$A452)-G452</f>
        <v>#NAME?</v>
      </c>
      <c r="T452" s="330" t="e">
        <f ca="1">_xll.RiskData('TS CF'!$N$24,$A452)-H452</f>
        <v>#NAME?</v>
      </c>
      <c r="V452" s="327" t="e">
        <f t="shared" ca="1" si="18"/>
        <v>#NAME?</v>
      </c>
      <c r="W452" s="327" t="e">
        <f t="shared" ca="1" si="19"/>
        <v>#NAME?</v>
      </c>
      <c r="X452" s="327" t="e">
        <f t="shared" ca="1" si="20"/>
        <v>#NAME?</v>
      </c>
    </row>
    <row r="453" spans="1:24">
      <c r="A453" s="2">
        <v>446</v>
      </c>
      <c r="B453" s="617">
        <v>-160478</v>
      </c>
      <c r="C453" s="617">
        <v>-103593</v>
      </c>
      <c r="D453" s="617">
        <v>-114388</v>
      </c>
      <c r="F453" s="330" t="e">
        <f ca="1">_xll.RiskData('Risk Summary'!$H$32,$A453)</f>
        <v>#NAME?</v>
      </c>
      <c r="G453" s="330" t="e">
        <f ca="1">_xll.RiskData('Risk Summary'!$K$32,$A453)</f>
        <v>#NAME?</v>
      </c>
      <c r="H453" s="330" t="e">
        <f ca="1">_xll.RiskData('Risk Summary'!$N$32,$A453)</f>
        <v>#NAME?</v>
      </c>
      <c r="J453" s="330" t="e">
        <f ca="1">_xll.RiskData('Risk Summary'!$H$35,$A453)</f>
        <v>#NAME?</v>
      </c>
      <c r="K453" s="330" t="e">
        <f ca="1">_xll.RiskData('Risk Summary'!$K$35,$A453)</f>
        <v>#NAME?</v>
      </c>
      <c r="L453" s="330" t="e">
        <f ca="1">_xll.RiskData('Risk Summary'!$N$35,$A453)</f>
        <v>#NAME?</v>
      </c>
      <c r="N453" s="330" t="e">
        <f ca="1">_xll.RiskData('Risk Summary'!$H$36,$A453)</f>
        <v>#NAME?</v>
      </c>
      <c r="O453" s="330" t="e">
        <f ca="1">_xll.RiskData('Risk Summary'!$K$36,$A453)</f>
        <v>#NAME?</v>
      </c>
      <c r="P453" s="330" t="e">
        <f ca="1">_xll.RiskData('Risk Summary'!$N$36,$A453)</f>
        <v>#NAME?</v>
      </c>
      <c r="R453" s="330" t="e">
        <f ca="1">_xll.RiskData('TS CF'!$H$24,$A453)-F453</f>
        <v>#NAME?</v>
      </c>
      <c r="S453" s="330" t="e">
        <f ca="1">_xll.RiskData('TS CF'!$K$24,$A453)-G453</f>
        <v>#NAME?</v>
      </c>
      <c r="T453" s="330" t="e">
        <f ca="1">_xll.RiskData('TS CF'!$N$24,$A453)-H453</f>
        <v>#NAME?</v>
      </c>
      <c r="V453" s="327" t="e">
        <f t="shared" ca="1" si="18"/>
        <v>#NAME?</v>
      </c>
      <c r="W453" s="327" t="e">
        <f t="shared" ca="1" si="19"/>
        <v>#NAME?</v>
      </c>
      <c r="X453" s="327" t="e">
        <f t="shared" ca="1" si="20"/>
        <v>#NAME?</v>
      </c>
    </row>
    <row r="454" spans="1:24">
      <c r="A454" s="2">
        <v>447</v>
      </c>
      <c r="B454" s="617">
        <v>-160478</v>
      </c>
      <c r="C454" s="617">
        <v>-103593</v>
      </c>
      <c r="D454" s="617">
        <v>-114388</v>
      </c>
      <c r="F454" s="330" t="e">
        <f ca="1">_xll.RiskData('Risk Summary'!$H$32,$A454)</f>
        <v>#NAME?</v>
      </c>
      <c r="G454" s="330" t="e">
        <f ca="1">_xll.RiskData('Risk Summary'!$K$32,$A454)</f>
        <v>#NAME?</v>
      </c>
      <c r="H454" s="330" t="e">
        <f ca="1">_xll.RiskData('Risk Summary'!$N$32,$A454)</f>
        <v>#NAME?</v>
      </c>
      <c r="J454" s="330" t="e">
        <f ca="1">_xll.RiskData('Risk Summary'!$H$35,$A454)</f>
        <v>#NAME?</v>
      </c>
      <c r="K454" s="330" t="e">
        <f ca="1">_xll.RiskData('Risk Summary'!$K$35,$A454)</f>
        <v>#NAME?</v>
      </c>
      <c r="L454" s="330" t="e">
        <f ca="1">_xll.RiskData('Risk Summary'!$N$35,$A454)</f>
        <v>#NAME?</v>
      </c>
      <c r="N454" s="330" t="e">
        <f ca="1">_xll.RiskData('Risk Summary'!$H$36,$A454)</f>
        <v>#NAME?</v>
      </c>
      <c r="O454" s="330" t="e">
        <f ca="1">_xll.RiskData('Risk Summary'!$K$36,$A454)</f>
        <v>#NAME?</v>
      </c>
      <c r="P454" s="330" t="e">
        <f ca="1">_xll.RiskData('Risk Summary'!$N$36,$A454)</f>
        <v>#NAME?</v>
      </c>
      <c r="R454" s="330" t="e">
        <f ca="1">_xll.RiskData('TS CF'!$H$24,$A454)-F454</f>
        <v>#NAME?</v>
      </c>
      <c r="S454" s="330" t="e">
        <f ca="1">_xll.RiskData('TS CF'!$K$24,$A454)-G454</f>
        <v>#NAME?</v>
      </c>
      <c r="T454" s="330" t="e">
        <f ca="1">_xll.RiskData('TS CF'!$N$24,$A454)-H454</f>
        <v>#NAME?</v>
      </c>
      <c r="V454" s="327" t="e">
        <f t="shared" ca="1" si="18"/>
        <v>#NAME?</v>
      </c>
      <c r="W454" s="327" t="e">
        <f t="shared" ca="1" si="19"/>
        <v>#NAME?</v>
      </c>
      <c r="X454" s="327" t="e">
        <f t="shared" ca="1" si="20"/>
        <v>#NAME?</v>
      </c>
    </row>
    <row r="455" spans="1:24">
      <c r="A455" s="2">
        <v>448</v>
      </c>
      <c r="B455" s="617">
        <v>-160478</v>
      </c>
      <c r="C455" s="617">
        <v>-103593</v>
      </c>
      <c r="D455" s="617">
        <v>-114388</v>
      </c>
      <c r="F455" s="330" t="e">
        <f ca="1">_xll.RiskData('Risk Summary'!$H$32,$A455)</f>
        <v>#NAME?</v>
      </c>
      <c r="G455" s="330" t="e">
        <f ca="1">_xll.RiskData('Risk Summary'!$K$32,$A455)</f>
        <v>#NAME?</v>
      </c>
      <c r="H455" s="330" t="e">
        <f ca="1">_xll.RiskData('Risk Summary'!$N$32,$A455)</f>
        <v>#NAME?</v>
      </c>
      <c r="J455" s="330" t="e">
        <f ca="1">_xll.RiskData('Risk Summary'!$H$35,$A455)</f>
        <v>#NAME?</v>
      </c>
      <c r="K455" s="330" t="e">
        <f ca="1">_xll.RiskData('Risk Summary'!$K$35,$A455)</f>
        <v>#NAME?</v>
      </c>
      <c r="L455" s="330" t="e">
        <f ca="1">_xll.RiskData('Risk Summary'!$N$35,$A455)</f>
        <v>#NAME?</v>
      </c>
      <c r="N455" s="330" t="e">
        <f ca="1">_xll.RiskData('Risk Summary'!$H$36,$A455)</f>
        <v>#NAME?</v>
      </c>
      <c r="O455" s="330" t="e">
        <f ca="1">_xll.RiskData('Risk Summary'!$K$36,$A455)</f>
        <v>#NAME?</v>
      </c>
      <c r="P455" s="330" t="e">
        <f ca="1">_xll.RiskData('Risk Summary'!$N$36,$A455)</f>
        <v>#NAME?</v>
      </c>
      <c r="R455" s="330" t="e">
        <f ca="1">_xll.RiskData('TS CF'!$H$24,$A455)-F455</f>
        <v>#NAME?</v>
      </c>
      <c r="S455" s="330" t="e">
        <f ca="1">_xll.RiskData('TS CF'!$K$24,$A455)-G455</f>
        <v>#NAME?</v>
      </c>
      <c r="T455" s="330" t="e">
        <f ca="1">_xll.RiskData('TS CF'!$N$24,$A455)-H455</f>
        <v>#NAME?</v>
      </c>
      <c r="V455" s="327" t="e">
        <f t="shared" ca="1" si="18"/>
        <v>#NAME?</v>
      </c>
      <c r="W455" s="327" t="e">
        <f t="shared" ca="1" si="19"/>
        <v>#NAME?</v>
      </c>
      <c r="X455" s="327" t="e">
        <f t="shared" ca="1" si="20"/>
        <v>#NAME?</v>
      </c>
    </row>
    <row r="456" spans="1:24">
      <c r="A456" s="2">
        <v>449</v>
      </c>
      <c r="B456" s="617">
        <v>-160478</v>
      </c>
      <c r="C456" s="617">
        <v>-103593</v>
      </c>
      <c r="D456" s="617">
        <v>-114388</v>
      </c>
      <c r="F456" s="330" t="e">
        <f ca="1">_xll.RiskData('Risk Summary'!$H$32,$A456)</f>
        <v>#NAME?</v>
      </c>
      <c r="G456" s="330" t="e">
        <f ca="1">_xll.RiskData('Risk Summary'!$K$32,$A456)</f>
        <v>#NAME?</v>
      </c>
      <c r="H456" s="330" t="e">
        <f ca="1">_xll.RiskData('Risk Summary'!$N$32,$A456)</f>
        <v>#NAME?</v>
      </c>
      <c r="J456" s="330" t="e">
        <f ca="1">_xll.RiskData('Risk Summary'!$H$35,$A456)</f>
        <v>#NAME?</v>
      </c>
      <c r="K456" s="330" t="e">
        <f ca="1">_xll.RiskData('Risk Summary'!$K$35,$A456)</f>
        <v>#NAME?</v>
      </c>
      <c r="L456" s="330" t="e">
        <f ca="1">_xll.RiskData('Risk Summary'!$N$35,$A456)</f>
        <v>#NAME?</v>
      </c>
      <c r="N456" s="330" t="e">
        <f ca="1">_xll.RiskData('Risk Summary'!$H$36,$A456)</f>
        <v>#NAME?</v>
      </c>
      <c r="O456" s="330" t="e">
        <f ca="1">_xll.RiskData('Risk Summary'!$K$36,$A456)</f>
        <v>#NAME?</v>
      </c>
      <c r="P456" s="330" t="e">
        <f ca="1">_xll.RiskData('Risk Summary'!$N$36,$A456)</f>
        <v>#NAME?</v>
      </c>
      <c r="R456" s="330" t="e">
        <f ca="1">_xll.RiskData('TS CF'!$H$24,$A456)-F456</f>
        <v>#NAME?</v>
      </c>
      <c r="S456" s="330" t="e">
        <f ca="1">_xll.RiskData('TS CF'!$K$24,$A456)-G456</f>
        <v>#NAME?</v>
      </c>
      <c r="T456" s="330" t="e">
        <f ca="1">_xll.RiskData('TS CF'!$N$24,$A456)-H456</f>
        <v>#NAME?</v>
      </c>
      <c r="V456" s="327" t="e">
        <f t="shared" ca="1" si="18"/>
        <v>#NAME?</v>
      </c>
      <c r="W456" s="327" t="e">
        <f t="shared" ca="1" si="19"/>
        <v>#NAME?</v>
      </c>
      <c r="X456" s="327" t="e">
        <f t="shared" ca="1" si="20"/>
        <v>#NAME?</v>
      </c>
    </row>
    <row r="457" spans="1:24">
      <c r="A457" s="2">
        <v>450</v>
      </c>
      <c r="B457" s="617">
        <v>-160478</v>
      </c>
      <c r="C457" s="617">
        <v>-103593</v>
      </c>
      <c r="D457" s="617">
        <v>-114388</v>
      </c>
      <c r="F457" s="330" t="e">
        <f ca="1">_xll.RiskData('Risk Summary'!$H$32,$A457)</f>
        <v>#NAME?</v>
      </c>
      <c r="G457" s="330" t="e">
        <f ca="1">_xll.RiskData('Risk Summary'!$K$32,$A457)</f>
        <v>#NAME?</v>
      </c>
      <c r="H457" s="330" t="e">
        <f ca="1">_xll.RiskData('Risk Summary'!$N$32,$A457)</f>
        <v>#NAME?</v>
      </c>
      <c r="J457" s="330" t="e">
        <f ca="1">_xll.RiskData('Risk Summary'!$H$35,$A457)</f>
        <v>#NAME?</v>
      </c>
      <c r="K457" s="330" t="e">
        <f ca="1">_xll.RiskData('Risk Summary'!$K$35,$A457)</f>
        <v>#NAME?</v>
      </c>
      <c r="L457" s="330" t="e">
        <f ca="1">_xll.RiskData('Risk Summary'!$N$35,$A457)</f>
        <v>#NAME?</v>
      </c>
      <c r="N457" s="330" t="e">
        <f ca="1">_xll.RiskData('Risk Summary'!$H$36,$A457)</f>
        <v>#NAME?</v>
      </c>
      <c r="O457" s="330" t="e">
        <f ca="1">_xll.RiskData('Risk Summary'!$K$36,$A457)</f>
        <v>#NAME?</v>
      </c>
      <c r="P457" s="330" t="e">
        <f ca="1">_xll.RiskData('Risk Summary'!$N$36,$A457)</f>
        <v>#NAME?</v>
      </c>
      <c r="R457" s="330" t="e">
        <f ca="1">_xll.RiskData('TS CF'!$H$24,$A457)-F457</f>
        <v>#NAME?</v>
      </c>
      <c r="S457" s="330" t="e">
        <f ca="1">_xll.RiskData('TS CF'!$K$24,$A457)-G457</f>
        <v>#NAME?</v>
      </c>
      <c r="T457" s="330" t="e">
        <f ca="1">_xll.RiskData('TS CF'!$N$24,$A457)-H457</f>
        <v>#NAME?</v>
      </c>
      <c r="V457" s="327" t="e">
        <f t="shared" ca="1" si="18"/>
        <v>#NAME?</v>
      </c>
      <c r="W457" s="327" t="e">
        <f t="shared" ca="1" si="19"/>
        <v>#NAME?</v>
      </c>
      <c r="X457" s="327" t="e">
        <f t="shared" ca="1" si="20"/>
        <v>#NAME?</v>
      </c>
    </row>
    <row r="458" spans="1:24">
      <c r="A458" s="2">
        <v>451</v>
      </c>
      <c r="B458" s="617">
        <v>-160478</v>
      </c>
      <c r="C458" s="617">
        <v>-103593</v>
      </c>
      <c r="D458" s="617">
        <v>-114388</v>
      </c>
      <c r="F458" s="330" t="e">
        <f ca="1">_xll.RiskData('Risk Summary'!$H$32,$A458)</f>
        <v>#NAME?</v>
      </c>
      <c r="G458" s="330" t="e">
        <f ca="1">_xll.RiskData('Risk Summary'!$K$32,$A458)</f>
        <v>#NAME?</v>
      </c>
      <c r="H458" s="330" t="e">
        <f ca="1">_xll.RiskData('Risk Summary'!$N$32,$A458)</f>
        <v>#NAME?</v>
      </c>
      <c r="J458" s="330" t="e">
        <f ca="1">_xll.RiskData('Risk Summary'!$H$35,$A458)</f>
        <v>#NAME?</v>
      </c>
      <c r="K458" s="330" t="e">
        <f ca="1">_xll.RiskData('Risk Summary'!$K$35,$A458)</f>
        <v>#NAME?</v>
      </c>
      <c r="L458" s="330" t="e">
        <f ca="1">_xll.RiskData('Risk Summary'!$N$35,$A458)</f>
        <v>#NAME?</v>
      </c>
      <c r="N458" s="330" t="e">
        <f ca="1">_xll.RiskData('Risk Summary'!$H$36,$A458)</f>
        <v>#NAME?</v>
      </c>
      <c r="O458" s="330" t="e">
        <f ca="1">_xll.RiskData('Risk Summary'!$K$36,$A458)</f>
        <v>#NAME?</v>
      </c>
      <c r="P458" s="330" t="e">
        <f ca="1">_xll.RiskData('Risk Summary'!$N$36,$A458)</f>
        <v>#NAME?</v>
      </c>
      <c r="R458" s="330" t="e">
        <f ca="1">_xll.RiskData('TS CF'!$H$24,$A458)-F458</f>
        <v>#NAME?</v>
      </c>
      <c r="S458" s="330" t="e">
        <f ca="1">_xll.RiskData('TS CF'!$K$24,$A458)-G458</f>
        <v>#NAME?</v>
      </c>
      <c r="T458" s="330" t="e">
        <f ca="1">_xll.RiskData('TS CF'!$N$24,$A458)-H458</f>
        <v>#NAME?</v>
      </c>
      <c r="V458" s="327" t="e">
        <f t="shared" ref="V458:V521" ca="1" si="21">V457</f>
        <v>#NAME?</v>
      </c>
      <c r="W458" s="327" t="e">
        <f t="shared" ref="W458:W521" ca="1" si="22">W457</f>
        <v>#NAME?</v>
      </c>
      <c r="X458" s="327" t="e">
        <f t="shared" ref="X458:X521" ca="1" si="23">X457</f>
        <v>#NAME?</v>
      </c>
    </row>
    <row r="459" spans="1:24">
      <c r="A459" s="2">
        <v>452</v>
      </c>
      <c r="B459" s="617">
        <v>-160478</v>
      </c>
      <c r="C459" s="617">
        <v>-103593</v>
      </c>
      <c r="D459" s="617">
        <v>-114388</v>
      </c>
      <c r="F459" s="330" t="e">
        <f ca="1">_xll.RiskData('Risk Summary'!$H$32,$A459)</f>
        <v>#NAME?</v>
      </c>
      <c r="G459" s="330" t="e">
        <f ca="1">_xll.RiskData('Risk Summary'!$K$32,$A459)</f>
        <v>#NAME?</v>
      </c>
      <c r="H459" s="330" t="e">
        <f ca="1">_xll.RiskData('Risk Summary'!$N$32,$A459)</f>
        <v>#NAME?</v>
      </c>
      <c r="J459" s="330" t="e">
        <f ca="1">_xll.RiskData('Risk Summary'!$H$35,$A459)</f>
        <v>#NAME?</v>
      </c>
      <c r="K459" s="330" t="e">
        <f ca="1">_xll.RiskData('Risk Summary'!$K$35,$A459)</f>
        <v>#NAME?</v>
      </c>
      <c r="L459" s="330" t="e">
        <f ca="1">_xll.RiskData('Risk Summary'!$N$35,$A459)</f>
        <v>#NAME?</v>
      </c>
      <c r="N459" s="330" t="e">
        <f ca="1">_xll.RiskData('Risk Summary'!$H$36,$A459)</f>
        <v>#NAME?</v>
      </c>
      <c r="O459" s="330" t="e">
        <f ca="1">_xll.RiskData('Risk Summary'!$K$36,$A459)</f>
        <v>#NAME?</v>
      </c>
      <c r="P459" s="330" t="e">
        <f ca="1">_xll.RiskData('Risk Summary'!$N$36,$A459)</f>
        <v>#NAME?</v>
      </c>
      <c r="R459" s="330" t="e">
        <f ca="1">_xll.RiskData('TS CF'!$H$24,$A459)-F459</f>
        <v>#NAME?</v>
      </c>
      <c r="S459" s="330" t="e">
        <f ca="1">_xll.RiskData('TS CF'!$K$24,$A459)-G459</f>
        <v>#NAME?</v>
      </c>
      <c r="T459" s="330" t="e">
        <f ca="1">_xll.RiskData('TS CF'!$N$24,$A459)-H459</f>
        <v>#NAME?</v>
      </c>
      <c r="V459" s="327" t="e">
        <f t="shared" ca="1" si="21"/>
        <v>#NAME?</v>
      </c>
      <c r="W459" s="327" t="e">
        <f t="shared" ca="1" si="22"/>
        <v>#NAME?</v>
      </c>
      <c r="X459" s="327" t="e">
        <f t="shared" ca="1" si="23"/>
        <v>#NAME?</v>
      </c>
    </row>
    <row r="460" spans="1:24">
      <c r="A460" s="2">
        <v>453</v>
      </c>
      <c r="B460" s="617">
        <v>-160478</v>
      </c>
      <c r="C460" s="617">
        <v>-103593</v>
      </c>
      <c r="D460" s="617">
        <v>-114388</v>
      </c>
      <c r="F460" s="330" t="e">
        <f ca="1">_xll.RiskData('Risk Summary'!$H$32,$A460)</f>
        <v>#NAME?</v>
      </c>
      <c r="G460" s="330" t="e">
        <f ca="1">_xll.RiskData('Risk Summary'!$K$32,$A460)</f>
        <v>#NAME?</v>
      </c>
      <c r="H460" s="330" t="e">
        <f ca="1">_xll.RiskData('Risk Summary'!$N$32,$A460)</f>
        <v>#NAME?</v>
      </c>
      <c r="J460" s="330" t="e">
        <f ca="1">_xll.RiskData('Risk Summary'!$H$35,$A460)</f>
        <v>#NAME?</v>
      </c>
      <c r="K460" s="330" t="e">
        <f ca="1">_xll.RiskData('Risk Summary'!$K$35,$A460)</f>
        <v>#NAME?</v>
      </c>
      <c r="L460" s="330" t="e">
        <f ca="1">_xll.RiskData('Risk Summary'!$N$35,$A460)</f>
        <v>#NAME?</v>
      </c>
      <c r="N460" s="330" t="e">
        <f ca="1">_xll.RiskData('Risk Summary'!$H$36,$A460)</f>
        <v>#NAME?</v>
      </c>
      <c r="O460" s="330" t="e">
        <f ca="1">_xll.RiskData('Risk Summary'!$K$36,$A460)</f>
        <v>#NAME?</v>
      </c>
      <c r="P460" s="330" t="e">
        <f ca="1">_xll.RiskData('Risk Summary'!$N$36,$A460)</f>
        <v>#NAME?</v>
      </c>
      <c r="R460" s="330" t="e">
        <f ca="1">_xll.RiskData('TS CF'!$H$24,$A460)-F460</f>
        <v>#NAME?</v>
      </c>
      <c r="S460" s="330" t="e">
        <f ca="1">_xll.RiskData('TS CF'!$K$24,$A460)-G460</f>
        <v>#NAME?</v>
      </c>
      <c r="T460" s="330" t="e">
        <f ca="1">_xll.RiskData('TS CF'!$N$24,$A460)-H460</f>
        <v>#NAME?</v>
      </c>
      <c r="V460" s="327" t="e">
        <f t="shared" ca="1" si="21"/>
        <v>#NAME?</v>
      </c>
      <c r="W460" s="327" t="e">
        <f t="shared" ca="1" si="22"/>
        <v>#NAME?</v>
      </c>
      <c r="X460" s="327" t="e">
        <f t="shared" ca="1" si="23"/>
        <v>#NAME?</v>
      </c>
    </row>
    <row r="461" spans="1:24">
      <c r="A461" s="2">
        <v>454</v>
      </c>
      <c r="B461" s="617">
        <v>-160478</v>
      </c>
      <c r="C461" s="617">
        <v>-103593</v>
      </c>
      <c r="D461" s="617">
        <v>-114388</v>
      </c>
      <c r="F461" s="330" t="e">
        <f ca="1">_xll.RiskData('Risk Summary'!$H$32,$A461)</f>
        <v>#NAME?</v>
      </c>
      <c r="G461" s="330" t="e">
        <f ca="1">_xll.RiskData('Risk Summary'!$K$32,$A461)</f>
        <v>#NAME?</v>
      </c>
      <c r="H461" s="330" t="e">
        <f ca="1">_xll.RiskData('Risk Summary'!$N$32,$A461)</f>
        <v>#NAME?</v>
      </c>
      <c r="J461" s="330" t="e">
        <f ca="1">_xll.RiskData('Risk Summary'!$H$35,$A461)</f>
        <v>#NAME?</v>
      </c>
      <c r="K461" s="330" t="e">
        <f ca="1">_xll.RiskData('Risk Summary'!$K$35,$A461)</f>
        <v>#NAME?</v>
      </c>
      <c r="L461" s="330" t="e">
        <f ca="1">_xll.RiskData('Risk Summary'!$N$35,$A461)</f>
        <v>#NAME?</v>
      </c>
      <c r="N461" s="330" t="e">
        <f ca="1">_xll.RiskData('Risk Summary'!$H$36,$A461)</f>
        <v>#NAME?</v>
      </c>
      <c r="O461" s="330" t="e">
        <f ca="1">_xll.RiskData('Risk Summary'!$K$36,$A461)</f>
        <v>#NAME?</v>
      </c>
      <c r="P461" s="330" t="e">
        <f ca="1">_xll.RiskData('Risk Summary'!$N$36,$A461)</f>
        <v>#NAME?</v>
      </c>
      <c r="R461" s="330" t="e">
        <f ca="1">_xll.RiskData('TS CF'!$H$24,$A461)-F461</f>
        <v>#NAME?</v>
      </c>
      <c r="S461" s="330" t="e">
        <f ca="1">_xll.RiskData('TS CF'!$K$24,$A461)-G461</f>
        <v>#NAME?</v>
      </c>
      <c r="T461" s="330" t="e">
        <f ca="1">_xll.RiskData('TS CF'!$N$24,$A461)-H461</f>
        <v>#NAME?</v>
      </c>
      <c r="V461" s="327" t="e">
        <f t="shared" ca="1" si="21"/>
        <v>#NAME?</v>
      </c>
      <c r="W461" s="327" t="e">
        <f t="shared" ca="1" si="22"/>
        <v>#NAME?</v>
      </c>
      <c r="X461" s="327" t="e">
        <f t="shared" ca="1" si="23"/>
        <v>#NAME?</v>
      </c>
    </row>
    <row r="462" spans="1:24">
      <c r="A462" s="2">
        <v>455</v>
      </c>
      <c r="B462" s="617">
        <v>-160478</v>
      </c>
      <c r="C462" s="617">
        <v>-103593</v>
      </c>
      <c r="D462" s="617">
        <v>-114388</v>
      </c>
      <c r="F462" s="330" t="e">
        <f ca="1">_xll.RiskData('Risk Summary'!$H$32,$A462)</f>
        <v>#NAME?</v>
      </c>
      <c r="G462" s="330" t="e">
        <f ca="1">_xll.RiskData('Risk Summary'!$K$32,$A462)</f>
        <v>#NAME?</v>
      </c>
      <c r="H462" s="330" t="e">
        <f ca="1">_xll.RiskData('Risk Summary'!$N$32,$A462)</f>
        <v>#NAME?</v>
      </c>
      <c r="J462" s="330" t="e">
        <f ca="1">_xll.RiskData('Risk Summary'!$H$35,$A462)</f>
        <v>#NAME?</v>
      </c>
      <c r="K462" s="330" t="e">
        <f ca="1">_xll.RiskData('Risk Summary'!$K$35,$A462)</f>
        <v>#NAME?</v>
      </c>
      <c r="L462" s="330" t="e">
        <f ca="1">_xll.RiskData('Risk Summary'!$N$35,$A462)</f>
        <v>#NAME?</v>
      </c>
      <c r="N462" s="330" t="e">
        <f ca="1">_xll.RiskData('Risk Summary'!$H$36,$A462)</f>
        <v>#NAME?</v>
      </c>
      <c r="O462" s="330" t="e">
        <f ca="1">_xll.RiskData('Risk Summary'!$K$36,$A462)</f>
        <v>#NAME?</v>
      </c>
      <c r="P462" s="330" t="e">
        <f ca="1">_xll.RiskData('Risk Summary'!$N$36,$A462)</f>
        <v>#NAME?</v>
      </c>
      <c r="R462" s="330" t="e">
        <f ca="1">_xll.RiskData('TS CF'!$H$24,$A462)-F462</f>
        <v>#NAME?</v>
      </c>
      <c r="S462" s="330" t="e">
        <f ca="1">_xll.RiskData('TS CF'!$K$24,$A462)-G462</f>
        <v>#NAME?</v>
      </c>
      <c r="T462" s="330" t="e">
        <f ca="1">_xll.RiskData('TS CF'!$N$24,$A462)-H462</f>
        <v>#NAME?</v>
      </c>
      <c r="V462" s="327" t="e">
        <f t="shared" ca="1" si="21"/>
        <v>#NAME?</v>
      </c>
      <c r="W462" s="327" t="e">
        <f t="shared" ca="1" si="22"/>
        <v>#NAME?</v>
      </c>
      <c r="X462" s="327" t="e">
        <f t="shared" ca="1" si="23"/>
        <v>#NAME?</v>
      </c>
    </row>
    <row r="463" spans="1:24">
      <c r="A463" s="2">
        <v>456</v>
      </c>
      <c r="B463" s="617">
        <v>-160478</v>
      </c>
      <c r="C463" s="617">
        <v>-103593</v>
      </c>
      <c r="D463" s="617">
        <v>-114388</v>
      </c>
      <c r="F463" s="330" t="e">
        <f ca="1">_xll.RiskData('Risk Summary'!$H$32,$A463)</f>
        <v>#NAME?</v>
      </c>
      <c r="G463" s="330" t="e">
        <f ca="1">_xll.RiskData('Risk Summary'!$K$32,$A463)</f>
        <v>#NAME?</v>
      </c>
      <c r="H463" s="330" t="e">
        <f ca="1">_xll.RiskData('Risk Summary'!$N$32,$A463)</f>
        <v>#NAME?</v>
      </c>
      <c r="J463" s="330" t="e">
        <f ca="1">_xll.RiskData('Risk Summary'!$H$35,$A463)</f>
        <v>#NAME?</v>
      </c>
      <c r="K463" s="330" t="e">
        <f ca="1">_xll.RiskData('Risk Summary'!$K$35,$A463)</f>
        <v>#NAME?</v>
      </c>
      <c r="L463" s="330" t="e">
        <f ca="1">_xll.RiskData('Risk Summary'!$N$35,$A463)</f>
        <v>#NAME?</v>
      </c>
      <c r="N463" s="330" t="e">
        <f ca="1">_xll.RiskData('Risk Summary'!$H$36,$A463)</f>
        <v>#NAME?</v>
      </c>
      <c r="O463" s="330" t="e">
        <f ca="1">_xll.RiskData('Risk Summary'!$K$36,$A463)</f>
        <v>#NAME?</v>
      </c>
      <c r="P463" s="330" t="e">
        <f ca="1">_xll.RiskData('Risk Summary'!$N$36,$A463)</f>
        <v>#NAME?</v>
      </c>
      <c r="R463" s="330" t="e">
        <f ca="1">_xll.RiskData('TS CF'!$H$24,$A463)-F463</f>
        <v>#NAME?</v>
      </c>
      <c r="S463" s="330" t="e">
        <f ca="1">_xll.RiskData('TS CF'!$K$24,$A463)-G463</f>
        <v>#NAME?</v>
      </c>
      <c r="T463" s="330" t="e">
        <f ca="1">_xll.RiskData('TS CF'!$N$24,$A463)-H463</f>
        <v>#NAME?</v>
      </c>
      <c r="V463" s="327" t="e">
        <f t="shared" ca="1" si="21"/>
        <v>#NAME?</v>
      </c>
      <c r="W463" s="327" t="e">
        <f t="shared" ca="1" si="22"/>
        <v>#NAME?</v>
      </c>
      <c r="X463" s="327" t="e">
        <f t="shared" ca="1" si="23"/>
        <v>#NAME?</v>
      </c>
    </row>
    <row r="464" spans="1:24">
      <c r="A464" s="2">
        <v>457</v>
      </c>
      <c r="B464" s="617">
        <v>-160478</v>
      </c>
      <c r="C464" s="617">
        <v>-103593</v>
      </c>
      <c r="D464" s="617">
        <v>-114388</v>
      </c>
      <c r="F464" s="330" t="e">
        <f ca="1">_xll.RiskData('Risk Summary'!$H$32,$A464)</f>
        <v>#NAME?</v>
      </c>
      <c r="G464" s="330" t="e">
        <f ca="1">_xll.RiskData('Risk Summary'!$K$32,$A464)</f>
        <v>#NAME?</v>
      </c>
      <c r="H464" s="330" t="e">
        <f ca="1">_xll.RiskData('Risk Summary'!$N$32,$A464)</f>
        <v>#NAME?</v>
      </c>
      <c r="J464" s="330" t="e">
        <f ca="1">_xll.RiskData('Risk Summary'!$H$35,$A464)</f>
        <v>#NAME?</v>
      </c>
      <c r="K464" s="330" t="e">
        <f ca="1">_xll.RiskData('Risk Summary'!$K$35,$A464)</f>
        <v>#NAME?</v>
      </c>
      <c r="L464" s="330" t="e">
        <f ca="1">_xll.RiskData('Risk Summary'!$N$35,$A464)</f>
        <v>#NAME?</v>
      </c>
      <c r="N464" s="330" t="e">
        <f ca="1">_xll.RiskData('Risk Summary'!$H$36,$A464)</f>
        <v>#NAME?</v>
      </c>
      <c r="O464" s="330" t="e">
        <f ca="1">_xll.RiskData('Risk Summary'!$K$36,$A464)</f>
        <v>#NAME?</v>
      </c>
      <c r="P464" s="330" t="e">
        <f ca="1">_xll.RiskData('Risk Summary'!$N$36,$A464)</f>
        <v>#NAME?</v>
      </c>
      <c r="R464" s="330" t="e">
        <f ca="1">_xll.RiskData('TS CF'!$H$24,$A464)-F464</f>
        <v>#NAME?</v>
      </c>
      <c r="S464" s="330" t="e">
        <f ca="1">_xll.RiskData('TS CF'!$K$24,$A464)-G464</f>
        <v>#NAME?</v>
      </c>
      <c r="T464" s="330" t="e">
        <f ca="1">_xll.RiskData('TS CF'!$N$24,$A464)-H464</f>
        <v>#NAME?</v>
      </c>
      <c r="V464" s="327" t="e">
        <f t="shared" ca="1" si="21"/>
        <v>#NAME?</v>
      </c>
      <c r="W464" s="327" t="e">
        <f t="shared" ca="1" si="22"/>
        <v>#NAME?</v>
      </c>
      <c r="X464" s="327" t="e">
        <f t="shared" ca="1" si="23"/>
        <v>#NAME?</v>
      </c>
    </row>
    <row r="465" spans="1:24">
      <c r="A465" s="2">
        <v>458</v>
      </c>
      <c r="B465" s="617">
        <v>-160478</v>
      </c>
      <c r="C465" s="617">
        <v>-103593</v>
      </c>
      <c r="D465" s="617">
        <v>-114388</v>
      </c>
      <c r="F465" s="330" t="e">
        <f ca="1">_xll.RiskData('Risk Summary'!$H$32,$A465)</f>
        <v>#NAME?</v>
      </c>
      <c r="G465" s="330" t="e">
        <f ca="1">_xll.RiskData('Risk Summary'!$K$32,$A465)</f>
        <v>#NAME?</v>
      </c>
      <c r="H465" s="330" t="e">
        <f ca="1">_xll.RiskData('Risk Summary'!$N$32,$A465)</f>
        <v>#NAME?</v>
      </c>
      <c r="J465" s="330" t="e">
        <f ca="1">_xll.RiskData('Risk Summary'!$H$35,$A465)</f>
        <v>#NAME?</v>
      </c>
      <c r="K465" s="330" t="e">
        <f ca="1">_xll.RiskData('Risk Summary'!$K$35,$A465)</f>
        <v>#NAME?</v>
      </c>
      <c r="L465" s="330" t="e">
        <f ca="1">_xll.RiskData('Risk Summary'!$N$35,$A465)</f>
        <v>#NAME?</v>
      </c>
      <c r="N465" s="330" t="e">
        <f ca="1">_xll.RiskData('Risk Summary'!$H$36,$A465)</f>
        <v>#NAME?</v>
      </c>
      <c r="O465" s="330" t="e">
        <f ca="1">_xll.RiskData('Risk Summary'!$K$36,$A465)</f>
        <v>#NAME?</v>
      </c>
      <c r="P465" s="330" t="e">
        <f ca="1">_xll.RiskData('Risk Summary'!$N$36,$A465)</f>
        <v>#NAME?</v>
      </c>
      <c r="R465" s="330" t="e">
        <f ca="1">_xll.RiskData('TS CF'!$H$24,$A465)-F465</f>
        <v>#NAME?</v>
      </c>
      <c r="S465" s="330" t="e">
        <f ca="1">_xll.RiskData('TS CF'!$K$24,$A465)-G465</f>
        <v>#NAME?</v>
      </c>
      <c r="T465" s="330" t="e">
        <f ca="1">_xll.RiskData('TS CF'!$N$24,$A465)-H465</f>
        <v>#NAME?</v>
      </c>
      <c r="V465" s="327" t="e">
        <f t="shared" ca="1" si="21"/>
        <v>#NAME?</v>
      </c>
      <c r="W465" s="327" t="e">
        <f t="shared" ca="1" si="22"/>
        <v>#NAME?</v>
      </c>
      <c r="X465" s="327" t="e">
        <f t="shared" ca="1" si="23"/>
        <v>#NAME?</v>
      </c>
    </row>
    <row r="466" spans="1:24">
      <c r="A466" s="2">
        <v>459</v>
      </c>
      <c r="B466" s="617">
        <v>-160478</v>
      </c>
      <c r="C466" s="617">
        <v>-103593</v>
      </c>
      <c r="D466" s="617">
        <v>-114388</v>
      </c>
      <c r="F466" s="330" t="e">
        <f ca="1">_xll.RiskData('Risk Summary'!$H$32,$A466)</f>
        <v>#NAME?</v>
      </c>
      <c r="G466" s="330" t="e">
        <f ca="1">_xll.RiskData('Risk Summary'!$K$32,$A466)</f>
        <v>#NAME?</v>
      </c>
      <c r="H466" s="330" t="e">
        <f ca="1">_xll.RiskData('Risk Summary'!$N$32,$A466)</f>
        <v>#NAME?</v>
      </c>
      <c r="J466" s="330" t="e">
        <f ca="1">_xll.RiskData('Risk Summary'!$H$35,$A466)</f>
        <v>#NAME?</v>
      </c>
      <c r="K466" s="330" t="e">
        <f ca="1">_xll.RiskData('Risk Summary'!$K$35,$A466)</f>
        <v>#NAME?</v>
      </c>
      <c r="L466" s="330" t="e">
        <f ca="1">_xll.RiskData('Risk Summary'!$N$35,$A466)</f>
        <v>#NAME?</v>
      </c>
      <c r="N466" s="330" t="e">
        <f ca="1">_xll.RiskData('Risk Summary'!$H$36,$A466)</f>
        <v>#NAME?</v>
      </c>
      <c r="O466" s="330" t="e">
        <f ca="1">_xll.RiskData('Risk Summary'!$K$36,$A466)</f>
        <v>#NAME?</v>
      </c>
      <c r="P466" s="330" t="e">
        <f ca="1">_xll.RiskData('Risk Summary'!$N$36,$A466)</f>
        <v>#NAME?</v>
      </c>
      <c r="R466" s="330" t="e">
        <f ca="1">_xll.RiskData('TS CF'!$H$24,$A466)-F466</f>
        <v>#NAME?</v>
      </c>
      <c r="S466" s="330" t="e">
        <f ca="1">_xll.RiskData('TS CF'!$K$24,$A466)-G466</f>
        <v>#NAME?</v>
      </c>
      <c r="T466" s="330" t="e">
        <f ca="1">_xll.RiskData('TS CF'!$N$24,$A466)-H466</f>
        <v>#NAME?</v>
      </c>
      <c r="V466" s="327" t="e">
        <f t="shared" ca="1" si="21"/>
        <v>#NAME?</v>
      </c>
      <c r="W466" s="327" t="e">
        <f t="shared" ca="1" si="22"/>
        <v>#NAME?</v>
      </c>
      <c r="X466" s="327" t="e">
        <f t="shared" ca="1" si="23"/>
        <v>#NAME?</v>
      </c>
    </row>
    <row r="467" spans="1:24">
      <c r="A467" s="2">
        <v>460</v>
      </c>
      <c r="B467" s="617">
        <v>-160478</v>
      </c>
      <c r="C467" s="617">
        <v>-103593</v>
      </c>
      <c r="D467" s="617">
        <v>-114388</v>
      </c>
      <c r="F467" s="330" t="e">
        <f ca="1">_xll.RiskData('Risk Summary'!$H$32,$A467)</f>
        <v>#NAME?</v>
      </c>
      <c r="G467" s="330" t="e">
        <f ca="1">_xll.RiskData('Risk Summary'!$K$32,$A467)</f>
        <v>#NAME?</v>
      </c>
      <c r="H467" s="330" t="e">
        <f ca="1">_xll.RiskData('Risk Summary'!$N$32,$A467)</f>
        <v>#NAME?</v>
      </c>
      <c r="J467" s="330" t="e">
        <f ca="1">_xll.RiskData('Risk Summary'!$H$35,$A467)</f>
        <v>#NAME?</v>
      </c>
      <c r="K467" s="330" t="e">
        <f ca="1">_xll.RiskData('Risk Summary'!$K$35,$A467)</f>
        <v>#NAME?</v>
      </c>
      <c r="L467" s="330" t="e">
        <f ca="1">_xll.RiskData('Risk Summary'!$N$35,$A467)</f>
        <v>#NAME?</v>
      </c>
      <c r="N467" s="330" t="e">
        <f ca="1">_xll.RiskData('Risk Summary'!$H$36,$A467)</f>
        <v>#NAME?</v>
      </c>
      <c r="O467" s="330" t="e">
        <f ca="1">_xll.RiskData('Risk Summary'!$K$36,$A467)</f>
        <v>#NAME?</v>
      </c>
      <c r="P467" s="330" t="e">
        <f ca="1">_xll.RiskData('Risk Summary'!$N$36,$A467)</f>
        <v>#NAME?</v>
      </c>
      <c r="R467" s="330" t="e">
        <f ca="1">_xll.RiskData('TS CF'!$H$24,$A467)-F467</f>
        <v>#NAME?</v>
      </c>
      <c r="S467" s="330" t="e">
        <f ca="1">_xll.RiskData('TS CF'!$K$24,$A467)-G467</f>
        <v>#NAME?</v>
      </c>
      <c r="T467" s="330" t="e">
        <f ca="1">_xll.RiskData('TS CF'!$N$24,$A467)-H467</f>
        <v>#NAME?</v>
      </c>
      <c r="V467" s="327" t="e">
        <f t="shared" ca="1" si="21"/>
        <v>#NAME?</v>
      </c>
      <c r="W467" s="327" t="e">
        <f t="shared" ca="1" si="22"/>
        <v>#NAME?</v>
      </c>
      <c r="X467" s="327" t="e">
        <f t="shared" ca="1" si="23"/>
        <v>#NAME?</v>
      </c>
    </row>
    <row r="468" spans="1:24">
      <c r="A468" s="2">
        <v>461</v>
      </c>
      <c r="B468" s="617">
        <v>-160478</v>
      </c>
      <c r="C468" s="617">
        <v>-103593</v>
      </c>
      <c r="D468" s="617">
        <v>-114388</v>
      </c>
      <c r="F468" s="330" t="e">
        <f ca="1">_xll.RiskData('Risk Summary'!$H$32,$A468)</f>
        <v>#NAME?</v>
      </c>
      <c r="G468" s="330" t="e">
        <f ca="1">_xll.RiskData('Risk Summary'!$K$32,$A468)</f>
        <v>#NAME?</v>
      </c>
      <c r="H468" s="330" t="e">
        <f ca="1">_xll.RiskData('Risk Summary'!$N$32,$A468)</f>
        <v>#NAME?</v>
      </c>
      <c r="J468" s="330" t="e">
        <f ca="1">_xll.RiskData('Risk Summary'!$H$35,$A468)</f>
        <v>#NAME?</v>
      </c>
      <c r="K468" s="330" t="e">
        <f ca="1">_xll.RiskData('Risk Summary'!$K$35,$A468)</f>
        <v>#NAME?</v>
      </c>
      <c r="L468" s="330" t="e">
        <f ca="1">_xll.RiskData('Risk Summary'!$N$35,$A468)</f>
        <v>#NAME?</v>
      </c>
      <c r="N468" s="330" t="e">
        <f ca="1">_xll.RiskData('Risk Summary'!$H$36,$A468)</f>
        <v>#NAME?</v>
      </c>
      <c r="O468" s="330" t="e">
        <f ca="1">_xll.RiskData('Risk Summary'!$K$36,$A468)</f>
        <v>#NAME?</v>
      </c>
      <c r="P468" s="330" t="e">
        <f ca="1">_xll.RiskData('Risk Summary'!$N$36,$A468)</f>
        <v>#NAME?</v>
      </c>
      <c r="R468" s="330" t="e">
        <f ca="1">_xll.RiskData('TS CF'!$H$24,$A468)-F468</f>
        <v>#NAME?</v>
      </c>
      <c r="S468" s="330" t="e">
        <f ca="1">_xll.RiskData('TS CF'!$K$24,$A468)-G468</f>
        <v>#NAME?</v>
      </c>
      <c r="T468" s="330" t="e">
        <f ca="1">_xll.RiskData('TS CF'!$N$24,$A468)-H468</f>
        <v>#NAME?</v>
      </c>
      <c r="V468" s="327" t="e">
        <f t="shared" ca="1" si="21"/>
        <v>#NAME?</v>
      </c>
      <c r="W468" s="327" t="e">
        <f t="shared" ca="1" si="22"/>
        <v>#NAME?</v>
      </c>
      <c r="X468" s="327" t="e">
        <f t="shared" ca="1" si="23"/>
        <v>#NAME?</v>
      </c>
    </row>
    <row r="469" spans="1:24">
      <c r="A469" s="2">
        <v>462</v>
      </c>
      <c r="B469" s="617">
        <v>-160478</v>
      </c>
      <c r="C469" s="617">
        <v>-103593</v>
      </c>
      <c r="D469" s="617">
        <v>-114388</v>
      </c>
      <c r="F469" s="330" t="e">
        <f ca="1">_xll.RiskData('Risk Summary'!$H$32,$A469)</f>
        <v>#NAME?</v>
      </c>
      <c r="G469" s="330" t="e">
        <f ca="1">_xll.RiskData('Risk Summary'!$K$32,$A469)</f>
        <v>#NAME?</v>
      </c>
      <c r="H469" s="330" t="e">
        <f ca="1">_xll.RiskData('Risk Summary'!$N$32,$A469)</f>
        <v>#NAME?</v>
      </c>
      <c r="J469" s="330" t="e">
        <f ca="1">_xll.RiskData('Risk Summary'!$H$35,$A469)</f>
        <v>#NAME?</v>
      </c>
      <c r="K469" s="330" t="e">
        <f ca="1">_xll.RiskData('Risk Summary'!$K$35,$A469)</f>
        <v>#NAME?</v>
      </c>
      <c r="L469" s="330" t="e">
        <f ca="1">_xll.RiskData('Risk Summary'!$N$35,$A469)</f>
        <v>#NAME?</v>
      </c>
      <c r="N469" s="330" t="e">
        <f ca="1">_xll.RiskData('Risk Summary'!$H$36,$A469)</f>
        <v>#NAME?</v>
      </c>
      <c r="O469" s="330" t="e">
        <f ca="1">_xll.RiskData('Risk Summary'!$K$36,$A469)</f>
        <v>#NAME?</v>
      </c>
      <c r="P469" s="330" t="e">
        <f ca="1">_xll.RiskData('Risk Summary'!$N$36,$A469)</f>
        <v>#NAME?</v>
      </c>
      <c r="R469" s="330" t="e">
        <f ca="1">_xll.RiskData('TS CF'!$H$24,$A469)-F469</f>
        <v>#NAME?</v>
      </c>
      <c r="S469" s="330" t="e">
        <f ca="1">_xll.RiskData('TS CF'!$K$24,$A469)-G469</f>
        <v>#NAME?</v>
      </c>
      <c r="T469" s="330" t="e">
        <f ca="1">_xll.RiskData('TS CF'!$N$24,$A469)-H469</f>
        <v>#NAME?</v>
      </c>
      <c r="V469" s="327" t="e">
        <f t="shared" ca="1" si="21"/>
        <v>#NAME?</v>
      </c>
      <c r="W469" s="327" t="e">
        <f t="shared" ca="1" si="22"/>
        <v>#NAME?</v>
      </c>
      <c r="X469" s="327" t="e">
        <f t="shared" ca="1" si="23"/>
        <v>#NAME?</v>
      </c>
    </row>
    <row r="470" spans="1:24">
      <c r="A470" s="2">
        <v>463</v>
      </c>
      <c r="B470" s="617">
        <v>-160478</v>
      </c>
      <c r="C470" s="617">
        <v>-103593</v>
      </c>
      <c r="D470" s="617">
        <v>-114388</v>
      </c>
      <c r="F470" s="330" t="e">
        <f ca="1">_xll.RiskData('Risk Summary'!$H$32,$A470)</f>
        <v>#NAME?</v>
      </c>
      <c r="G470" s="330" t="e">
        <f ca="1">_xll.RiskData('Risk Summary'!$K$32,$A470)</f>
        <v>#NAME?</v>
      </c>
      <c r="H470" s="330" t="e">
        <f ca="1">_xll.RiskData('Risk Summary'!$N$32,$A470)</f>
        <v>#NAME?</v>
      </c>
      <c r="J470" s="330" t="e">
        <f ca="1">_xll.RiskData('Risk Summary'!$H$35,$A470)</f>
        <v>#NAME?</v>
      </c>
      <c r="K470" s="330" t="e">
        <f ca="1">_xll.RiskData('Risk Summary'!$K$35,$A470)</f>
        <v>#NAME?</v>
      </c>
      <c r="L470" s="330" t="e">
        <f ca="1">_xll.RiskData('Risk Summary'!$N$35,$A470)</f>
        <v>#NAME?</v>
      </c>
      <c r="N470" s="330" t="e">
        <f ca="1">_xll.RiskData('Risk Summary'!$H$36,$A470)</f>
        <v>#NAME?</v>
      </c>
      <c r="O470" s="330" t="e">
        <f ca="1">_xll.RiskData('Risk Summary'!$K$36,$A470)</f>
        <v>#NAME?</v>
      </c>
      <c r="P470" s="330" t="e">
        <f ca="1">_xll.RiskData('Risk Summary'!$N$36,$A470)</f>
        <v>#NAME?</v>
      </c>
      <c r="R470" s="330" t="e">
        <f ca="1">_xll.RiskData('TS CF'!$H$24,$A470)-F470</f>
        <v>#NAME?</v>
      </c>
      <c r="S470" s="330" t="e">
        <f ca="1">_xll.RiskData('TS CF'!$K$24,$A470)-G470</f>
        <v>#NAME?</v>
      </c>
      <c r="T470" s="330" t="e">
        <f ca="1">_xll.RiskData('TS CF'!$N$24,$A470)-H470</f>
        <v>#NAME?</v>
      </c>
      <c r="V470" s="327" t="e">
        <f t="shared" ca="1" si="21"/>
        <v>#NAME?</v>
      </c>
      <c r="W470" s="327" t="e">
        <f t="shared" ca="1" si="22"/>
        <v>#NAME?</v>
      </c>
      <c r="X470" s="327" t="e">
        <f t="shared" ca="1" si="23"/>
        <v>#NAME?</v>
      </c>
    </row>
    <row r="471" spans="1:24">
      <c r="A471" s="2">
        <v>464</v>
      </c>
      <c r="B471" s="617">
        <v>-160478</v>
      </c>
      <c r="C471" s="617">
        <v>-103593</v>
      </c>
      <c r="D471" s="617">
        <v>-114388</v>
      </c>
      <c r="F471" s="330" t="e">
        <f ca="1">_xll.RiskData('Risk Summary'!$H$32,$A471)</f>
        <v>#NAME?</v>
      </c>
      <c r="G471" s="330" t="e">
        <f ca="1">_xll.RiskData('Risk Summary'!$K$32,$A471)</f>
        <v>#NAME?</v>
      </c>
      <c r="H471" s="330" t="e">
        <f ca="1">_xll.RiskData('Risk Summary'!$N$32,$A471)</f>
        <v>#NAME?</v>
      </c>
      <c r="J471" s="330" t="e">
        <f ca="1">_xll.RiskData('Risk Summary'!$H$35,$A471)</f>
        <v>#NAME?</v>
      </c>
      <c r="K471" s="330" t="e">
        <f ca="1">_xll.RiskData('Risk Summary'!$K$35,$A471)</f>
        <v>#NAME?</v>
      </c>
      <c r="L471" s="330" t="e">
        <f ca="1">_xll.RiskData('Risk Summary'!$N$35,$A471)</f>
        <v>#NAME?</v>
      </c>
      <c r="N471" s="330" t="e">
        <f ca="1">_xll.RiskData('Risk Summary'!$H$36,$A471)</f>
        <v>#NAME?</v>
      </c>
      <c r="O471" s="330" t="e">
        <f ca="1">_xll.RiskData('Risk Summary'!$K$36,$A471)</f>
        <v>#NAME?</v>
      </c>
      <c r="P471" s="330" t="e">
        <f ca="1">_xll.RiskData('Risk Summary'!$N$36,$A471)</f>
        <v>#NAME?</v>
      </c>
      <c r="R471" s="330" t="e">
        <f ca="1">_xll.RiskData('TS CF'!$H$24,$A471)-F471</f>
        <v>#NAME?</v>
      </c>
      <c r="S471" s="330" t="e">
        <f ca="1">_xll.RiskData('TS CF'!$K$24,$A471)-G471</f>
        <v>#NAME?</v>
      </c>
      <c r="T471" s="330" t="e">
        <f ca="1">_xll.RiskData('TS CF'!$N$24,$A471)-H471</f>
        <v>#NAME?</v>
      </c>
      <c r="V471" s="327" t="e">
        <f t="shared" ca="1" si="21"/>
        <v>#NAME?</v>
      </c>
      <c r="W471" s="327" t="e">
        <f t="shared" ca="1" si="22"/>
        <v>#NAME?</v>
      </c>
      <c r="X471" s="327" t="e">
        <f t="shared" ca="1" si="23"/>
        <v>#NAME?</v>
      </c>
    </row>
    <row r="472" spans="1:24">
      <c r="A472" s="2">
        <v>465</v>
      </c>
      <c r="B472" s="617">
        <v>-160478</v>
      </c>
      <c r="C472" s="617">
        <v>-103593</v>
      </c>
      <c r="D472" s="617">
        <v>-114388</v>
      </c>
      <c r="F472" s="330" t="e">
        <f ca="1">_xll.RiskData('Risk Summary'!$H$32,$A472)</f>
        <v>#NAME?</v>
      </c>
      <c r="G472" s="330" t="e">
        <f ca="1">_xll.RiskData('Risk Summary'!$K$32,$A472)</f>
        <v>#NAME?</v>
      </c>
      <c r="H472" s="330" t="e">
        <f ca="1">_xll.RiskData('Risk Summary'!$N$32,$A472)</f>
        <v>#NAME?</v>
      </c>
      <c r="J472" s="330" t="e">
        <f ca="1">_xll.RiskData('Risk Summary'!$H$35,$A472)</f>
        <v>#NAME?</v>
      </c>
      <c r="K472" s="330" t="e">
        <f ca="1">_xll.RiskData('Risk Summary'!$K$35,$A472)</f>
        <v>#NAME?</v>
      </c>
      <c r="L472" s="330" t="e">
        <f ca="1">_xll.RiskData('Risk Summary'!$N$35,$A472)</f>
        <v>#NAME?</v>
      </c>
      <c r="N472" s="330" t="e">
        <f ca="1">_xll.RiskData('Risk Summary'!$H$36,$A472)</f>
        <v>#NAME?</v>
      </c>
      <c r="O472" s="330" t="e">
        <f ca="1">_xll.RiskData('Risk Summary'!$K$36,$A472)</f>
        <v>#NAME?</v>
      </c>
      <c r="P472" s="330" t="e">
        <f ca="1">_xll.RiskData('Risk Summary'!$N$36,$A472)</f>
        <v>#NAME?</v>
      </c>
      <c r="R472" s="330" t="e">
        <f ca="1">_xll.RiskData('TS CF'!$H$24,$A472)-F472</f>
        <v>#NAME?</v>
      </c>
      <c r="S472" s="330" t="e">
        <f ca="1">_xll.RiskData('TS CF'!$K$24,$A472)-G472</f>
        <v>#NAME?</v>
      </c>
      <c r="T472" s="330" t="e">
        <f ca="1">_xll.RiskData('TS CF'!$N$24,$A472)-H472</f>
        <v>#NAME?</v>
      </c>
      <c r="V472" s="327" t="e">
        <f t="shared" ca="1" si="21"/>
        <v>#NAME?</v>
      </c>
      <c r="W472" s="327" t="e">
        <f t="shared" ca="1" si="22"/>
        <v>#NAME?</v>
      </c>
      <c r="X472" s="327" t="e">
        <f t="shared" ca="1" si="23"/>
        <v>#NAME?</v>
      </c>
    </row>
    <row r="473" spans="1:24">
      <c r="A473" s="2">
        <v>466</v>
      </c>
      <c r="B473" s="617">
        <v>-160478</v>
      </c>
      <c r="C473" s="617">
        <v>-103593</v>
      </c>
      <c r="D473" s="617">
        <v>-114388</v>
      </c>
      <c r="F473" s="330" t="e">
        <f ca="1">_xll.RiskData('Risk Summary'!$H$32,$A473)</f>
        <v>#NAME?</v>
      </c>
      <c r="G473" s="330" t="e">
        <f ca="1">_xll.RiskData('Risk Summary'!$K$32,$A473)</f>
        <v>#NAME?</v>
      </c>
      <c r="H473" s="330" t="e">
        <f ca="1">_xll.RiskData('Risk Summary'!$N$32,$A473)</f>
        <v>#NAME?</v>
      </c>
      <c r="J473" s="330" t="e">
        <f ca="1">_xll.RiskData('Risk Summary'!$H$35,$A473)</f>
        <v>#NAME?</v>
      </c>
      <c r="K473" s="330" t="e">
        <f ca="1">_xll.RiskData('Risk Summary'!$K$35,$A473)</f>
        <v>#NAME?</v>
      </c>
      <c r="L473" s="330" t="e">
        <f ca="1">_xll.RiskData('Risk Summary'!$N$35,$A473)</f>
        <v>#NAME?</v>
      </c>
      <c r="N473" s="330" t="e">
        <f ca="1">_xll.RiskData('Risk Summary'!$H$36,$A473)</f>
        <v>#NAME?</v>
      </c>
      <c r="O473" s="330" t="e">
        <f ca="1">_xll.RiskData('Risk Summary'!$K$36,$A473)</f>
        <v>#NAME?</v>
      </c>
      <c r="P473" s="330" t="e">
        <f ca="1">_xll.RiskData('Risk Summary'!$N$36,$A473)</f>
        <v>#NAME?</v>
      </c>
      <c r="R473" s="330" t="e">
        <f ca="1">_xll.RiskData('TS CF'!$H$24,$A473)-F473</f>
        <v>#NAME?</v>
      </c>
      <c r="S473" s="330" t="e">
        <f ca="1">_xll.RiskData('TS CF'!$K$24,$A473)-G473</f>
        <v>#NAME?</v>
      </c>
      <c r="T473" s="330" t="e">
        <f ca="1">_xll.RiskData('TS CF'!$N$24,$A473)-H473</f>
        <v>#NAME?</v>
      </c>
      <c r="V473" s="327" t="e">
        <f t="shared" ca="1" si="21"/>
        <v>#NAME?</v>
      </c>
      <c r="W473" s="327" t="e">
        <f t="shared" ca="1" si="22"/>
        <v>#NAME?</v>
      </c>
      <c r="X473" s="327" t="e">
        <f t="shared" ca="1" si="23"/>
        <v>#NAME?</v>
      </c>
    </row>
    <row r="474" spans="1:24">
      <c r="A474" s="2">
        <v>467</v>
      </c>
      <c r="B474" s="617">
        <v>-160478</v>
      </c>
      <c r="C474" s="617">
        <v>-103593</v>
      </c>
      <c r="D474" s="617">
        <v>-114388</v>
      </c>
      <c r="F474" s="330" t="e">
        <f ca="1">_xll.RiskData('Risk Summary'!$H$32,$A474)</f>
        <v>#NAME?</v>
      </c>
      <c r="G474" s="330" t="e">
        <f ca="1">_xll.RiskData('Risk Summary'!$K$32,$A474)</f>
        <v>#NAME?</v>
      </c>
      <c r="H474" s="330" t="e">
        <f ca="1">_xll.RiskData('Risk Summary'!$N$32,$A474)</f>
        <v>#NAME?</v>
      </c>
      <c r="J474" s="330" t="e">
        <f ca="1">_xll.RiskData('Risk Summary'!$H$35,$A474)</f>
        <v>#NAME?</v>
      </c>
      <c r="K474" s="330" t="e">
        <f ca="1">_xll.RiskData('Risk Summary'!$K$35,$A474)</f>
        <v>#NAME?</v>
      </c>
      <c r="L474" s="330" t="e">
        <f ca="1">_xll.RiskData('Risk Summary'!$N$35,$A474)</f>
        <v>#NAME?</v>
      </c>
      <c r="N474" s="330" t="e">
        <f ca="1">_xll.RiskData('Risk Summary'!$H$36,$A474)</f>
        <v>#NAME?</v>
      </c>
      <c r="O474" s="330" t="e">
        <f ca="1">_xll.RiskData('Risk Summary'!$K$36,$A474)</f>
        <v>#NAME?</v>
      </c>
      <c r="P474" s="330" t="e">
        <f ca="1">_xll.RiskData('Risk Summary'!$N$36,$A474)</f>
        <v>#NAME?</v>
      </c>
      <c r="R474" s="330" t="e">
        <f ca="1">_xll.RiskData('TS CF'!$H$24,$A474)-F474</f>
        <v>#NAME?</v>
      </c>
      <c r="S474" s="330" t="e">
        <f ca="1">_xll.RiskData('TS CF'!$K$24,$A474)-G474</f>
        <v>#NAME?</v>
      </c>
      <c r="T474" s="330" t="e">
        <f ca="1">_xll.RiskData('TS CF'!$N$24,$A474)-H474</f>
        <v>#NAME?</v>
      </c>
      <c r="V474" s="327" t="e">
        <f t="shared" ca="1" si="21"/>
        <v>#NAME?</v>
      </c>
      <c r="W474" s="327" t="e">
        <f t="shared" ca="1" si="22"/>
        <v>#NAME?</v>
      </c>
      <c r="X474" s="327" t="e">
        <f t="shared" ca="1" si="23"/>
        <v>#NAME?</v>
      </c>
    </row>
    <row r="475" spans="1:24">
      <c r="A475" s="2">
        <v>468</v>
      </c>
      <c r="B475" s="617">
        <v>-160478</v>
      </c>
      <c r="C475" s="617">
        <v>-103593</v>
      </c>
      <c r="D475" s="617">
        <v>-114388</v>
      </c>
      <c r="F475" s="330" t="e">
        <f ca="1">_xll.RiskData('Risk Summary'!$H$32,$A475)</f>
        <v>#NAME?</v>
      </c>
      <c r="G475" s="330" t="e">
        <f ca="1">_xll.RiskData('Risk Summary'!$K$32,$A475)</f>
        <v>#NAME?</v>
      </c>
      <c r="H475" s="330" t="e">
        <f ca="1">_xll.RiskData('Risk Summary'!$N$32,$A475)</f>
        <v>#NAME?</v>
      </c>
      <c r="J475" s="330" t="e">
        <f ca="1">_xll.RiskData('Risk Summary'!$H$35,$A475)</f>
        <v>#NAME?</v>
      </c>
      <c r="K475" s="330" t="e">
        <f ca="1">_xll.RiskData('Risk Summary'!$K$35,$A475)</f>
        <v>#NAME?</v>
      </c>
      <c r="L475" s="330" t="e">
        <f ca="1">_xll.RiskData('Risk Summary'!$N$35,$A475)</f>
        <v>#NAME?</v>
      </c>
      <c r="N475" s="330" t="e">
        <f ca="1">_xll.RiskData('Risk Summary'!$H$36,$A475)</f>
        <v>#NAME?</v>
      </c>
      <c r="O475" s="330" t="e">
        <f ca="1">_xll.RiskData('Risk Summary'!$K$36,$A475)</f>
        <v>#NAME?</v>
      </c>
      <c r="P475" s="330" t="e">
        <f ca="1">_xll.RiskData('Risk Summary'!$N$36,$A475)</f>
        <v>#NAME?</v>
      </c>
      <c r="R475" s="330" t="e">
        <f ca="1">_xll.RiskData('TS CF'!$H$24,$A475)-F475</f>
        <v>#NAME?</v>
      </c>
      <c r="S475" s="330" t="e">
        <f ca="1">_xll.RiskData('TS CF'!$K$24,$A475)-G475</f>
        <v>#NAME?</v>
      </c>
      <c r="T475" s="330" t="e">
        <f ca="1">_xll.RiskData('TS CF'!$N$24,$A475)-H475</f>
        <v>#NAME?</v>
      </c>
      <c r="V475" s="327" t="e">
        <f t="shared" ca="1" si="21"/>
        <v>#NAME?</v>
      </c>
      <c r="W475" s="327" t="e">
        <f t="shared" ca="1" si="22"/>
        <v>#NAME?</v>
      </c>
      <c r="X475" s="327" t="e">
        <f t="shared" ca="1" si="23"/>
        <v>#NAME?</v>
      </c>
    </row>
    <row r="476" spans="1:24">
      <c r="A476" s="2">
        <v>469</v>
      </c>
      <c r="B476" s="617">
        <v>-160478</v>
      </c>
      <c r="C476" s="617">
        <v>-103593</v>
      </c>
      <c r="D476" s="617">
        <v>-114388</v>
      </c>
      <c r="F476" s="330" t="e">
        <f ca="1">_xll.RiskData('Risk Summary'!$H$32,$A476)</f>
        <v>#NAME?</v>
      </c>
      <c r="G476" s="330" t="e">
        <f ca="1">_xll.RiskData('Risk Summary'!$K$32,$A476)</f>
        <v>#NAME?</v>
      </c>
      <c r="H476" s="330" t="e">
        <f ca="1">_xll.RiskData('Risk Summary'!$N$32,$A476)</f>
        <v>#NAME?</v>
      </c>
      <c r="J476" s="330" t="e">
        <f ca="1">_xll.RiskData('Risk Summary'!$H$35,$A476)</f>
        <v>#NAME?</v>
      </c>
      <c r="K476" s="330" t="e">
        <f ca="1">_xll.RiskData('Risk Summary'!$K$35,$A476)</f>
        <v>#NAME?</v>
      </c>
      <c r="L476" s="330" t="e">
        <f ca="1">_xll.RiskData('Risk Summary'!$N$35,$A476)</f>
        <v>#NAME?</v>
      </c>
      <c r="N476" s="330" t="e">
        <f ca="1">_xll.RiskData('Risk Summary'!$H$36,$A476)</f>
        <v>#NAME?</v>
      </c>
      <c r="O476" s="330" t="e">
        <f ca="1">_xll.RiskData('Risk Summary'!$K$36,$A476)</f>
        <v>#NAME?</v>
      </c>
      <c r="P476" s="330" t="e">
        <f ca="1">_xll.RiskData('Risk Summary'!$N$36,$A476)</f>
        <v>#NAME?</v>
      </c>
      <c r="R476" s="330" t="e">
        <f ca="1">_xll.RiskData('TS CF'!$H$24,$A476)-F476</f>
        <v>#NAME?</v>
      </c>
      <c r="S476" s="330" t="e">
        <f ca="1">_xll.RiskData('TS CF'!$K$24,$A476)-G476</f>
        <v>#NAME?</v>
      </c>
      <c r="T476" s="330" t="e">
        <f ca="1">_xll.RiskData('TS CF'!$N$24,$A476)-H476</f>
        <v>#NAME?</v>
      </c>
      <c r="V476" s="327" t="e">
        <f t="shared" ca="1" si="21"/>
        <v>#NAME?</v>
      </c>
      <c r="W476" s="327" t="e">
        <f t="shared" ca="1" si="22"/>
        <v>#NAME?</v>
      </c>
      <c r="X476" s="327" t="e">
        <f t="shared" ca="1" si="23"/>
        <v>#NAME?</v>
      </c>
    </row>
    <row r="477" spans="1:24">
      <c r="A477" s="2">
        <v>470</v>
      </c>
      <c r="B477" s="617">
        <v>-160478</v>
      </c>
      <c r="C477" s="617">
        <v>-103593</v>
      </c>
      <c r="D477" s="617">
        <v>-114388</v>
      </c>
      <c r="F477" s="330" t="e">
        <f ca="1">_xll.RiskData('Risk Summary'!$H$32,$A477)</f>
        <v>#NAME?</v>
      </c>
      <c r="G477" s="330" t="e">
        <f ca="1">_xll.RiskData('Risk Summary'!$K$32,$A477)</f>
        <v>#NAME?</v>
      </c>
      <c r="H477" s="330" t="e">
        <f ca="1">_xll.RiskData('Risk Summary'!$N$32,$A477)</f>
        <v>#NAME?</v>
      </c>
      <c r="J477" s="330" t="e">
        <f ca="1">_xll.RiskData('Risk Summary'!$H$35,$A477)</f>
        <v>#NAME?</v>
      </c>
      <c r="K477" s="330" t="e">
        <f ca="1">_xll.RiskData('Risk Summary'!$K$35,$A477)</f>
        <v>#NAME?</v>
      </c>
      <c r="L477" s="330" t="e">
        <f ca="1">_xll.RiskData('Risk Summary'!$N$35,$A477)</f>
        <v>#NAME?</v>
      </c>
      <c r="N477" s="330" t="e">
        <f ca="1">_xll.RiskData('Risk Summary'!$H$36,$A477)</f>
        <v>#NAME?</v>
      </c>
      <c r="O477" s="330" t="e">
        <f ca="1">_xll.RiskData('Risk Summary'!$K$36,$A477)</f>
        <v>#NAME?</v>
      </c>
      <c r="P477" s="330" t="e">
        <f ca="1">_xll.RiskData('Risk Summary'!$N$36,$A477)</f>
        <v>#NAME?</v>
      </c>
      <c r="R477" s="330" t="e">
        <f ca="1">_xll.RiskData('TS CF'!$H$24,$A477)-F477</f>
        <v>#NAME?</v>
      </c>
      <c r="S477" s="330" t="e">
        <f ca="1">_xll.RiskData('TS CF'!$K$24,$A477)-G477</f>
        <v>#NAME?</v>
      </c>
      <c r="T477" s="330" t="e">
        <f ca="1">_xll.RiskData('TS CF'!$N$24,$A477)-H477</f>
        <v>#NAME?</v>
      </c>
      <c r="V477" s="327" t="e">
        <f t="shared" ca="1" si="21"/>
        <v>#NAME?</v>
      </c>
      <c r="W477" s="327" t="e">
        <f t="shared" ca="1" si="22"/>
        <v>#NAME?</v>
      </c>
      <c r="X477" s="327" t="e">
        <f t="shared" ca="1" si="23"/>
        <v>#NAME?</v>
      </c>
    </row>
    <row r="478" spans="1:24">
      <c r="A478" s="2">
        <v>471</v>
      </c>
      <c r="B478" s="617">
        <v>-160478</v>
      </c>
      <c r="C478" s="617">
        <v>-103593</v>
      </c>
      <c r="D478" s="617">
        <v>-114388</v>
      </c>
      <c r="F478" s="330" t="e">
        <f ca="1">_xll.RiskData('Risk Summary'!$H$32,$A478)</f>
        <v>#NAME?</v>
      </c>
      <c r="G478" s="330" t="e">
        <f ca="1">_xll.RiskData('Risk Summary'!$K$32,$A478)</f>
        <v>#NAME?</v>
      </c>
      <c r="H478" s="330" t="e">
        <f ca="1">_xll.RiskData('Risk Summary'!$N$32,$A478)</f>
        <v>#NAME?</v>
      </c>
      <c r="J478" s="330" t="e">
        <f ca="1">_xll.RiskData('Risk Summary'!$H$35,$A478)</f>
        <v>#NAME?</v>
      </c>
      <c r="K478" s="330" t="e">
        <f ca="1">_xll.RiskData('Risk Summary'!$K$35,$A478)</f>
        <v>#NAME?</v>
      </c>
      <c r="L478" s="330" t="e">
        <f ca="1">_xll.RiskData('Risk Summary'!$N$35,$A478)</f>
        <v>#NAME?</v>
      </c>
      <c r="N478" s="330" t="e">
        <f ca="1">_xll.RiskData('Risk Summary'!$H$36,$A478)</f>
        <v>#NAME?</v>
      </c>
      <c r="O478" s="330" t="e">
        <f ca="1">_xll.RiskData('Risk Summary'!$K$36,$A478)</f>
        <v>#NAME?</v>
      </c>
      <c r="P478" s="330" t="e">
        <f ca="1">_xll.RiskData('Risk Summary'!$N$36,$A478)</f>
        <v>#NAME?</v>
      </c>
      <c r="R478" s="330" t="e">
        <f ca="1">_xll.RiskData('TS CF'!$H$24,$A478)-F478</f>
        <v>#NAME?</v>
      </c>
      <c r="S478" s="330" t="e">
        <f ca="1">_xll.RiskData('TS CF'!$K$24,$A478)-G478</f>
        <v>#NAME?</v>
      </c>
      <c r="T478" s="330" t="e">
        <f ca="1">_xll.RiskData('TS CF'!$N$24,$A478)-H478</f>
        <v>#NAME?</v>
      </c>
      <c r="V478" s="327" t="e">
        <f t="shared" ca="1" si="21"/>
        <v>#NAME?</v>
      </c>
      <c r="W478" s="327" t="e">
        <f t="shared" ca="1" si="22"/>
        <v>#NAME?</v>
      </c>
      <c r="X478" s="327" t="e">
        <f t="shared" ca="1" si="23"/>
        <v>#NAME?</v>
      </c>
    </row>
    <row r="479" spans="1:24">
      <c r="A479" s="2">
        <v>472</v>
      </c>
      <c r="B479" s="617">
        <v>-160478</v>
      </c>
      <c r="C479" s="617">
        <v>-103593</v>
      </c>
      <c r="D479" s="617">
        <v>-114388</v>
      </c>
      <c r="F479" s="330" t="e">
        <f ca="1">_xll.RiskData('Risk Summary'!$H$32,$A479)</f>
        <v>#NAME?</v>
      </c>
      <c r="G479" s="330" t="e">
        <f ca="1">_xll.RiskData('Risk Summary'!$K$32,$A479)</f>
        <v>#NAME?</v>
      </c>
      <c r="H479" s="330" t="e">
        <f ca="1">_xll.RiskData('Risk Summary'!$N$32,$A479)</f>
        <v>#NAME?</v>
      </c>
      <c r="J479" s="330" t="e">
        <f ca="1">_xll.RiskData('Risk Summary'!$H$35,$A479)</f>
        <v>#NAME?</v>
      </c>
      <c r="K479" s="330" t="e">
        <f ca="1">_xll.RiskData('Risk Summary'!$K$35,$A479)</f>
        <v>#NAME?</v>
      </c>
      <c r="L479" s="330" t="e">
        <f ca="1">_xll.RiskData('Risk Summary'!$N$35,$A479)</f>
        <v>#NAME?</v>
      </c>
      <c r="N479" s="330" t="e">
        <f ca="1">_xll.RiskData('Risk Summary'!$H$36,$A479)</f>
        <v>#NAME?</v>
      </c>
      <c r="O479" s="330" t="e">
        <f ca="1">_xll.RiskData('Risk Summary'!$K$36,$A479)</f>
        <v>#NAME?</v>
      </c>
      <c r="P479" s="330" t="e">
        <f ca="1">_xll.RiskData('Risk Summary'!$N$36,$A479)</f>
        <v>#NAME?</v>
      </c>
      <c r="R479" s="330" t="e">
        <f ca="1">_xll.RiskData('TS CF'!$H$24,$A479)-F479</f>
        <v>#NAME?</v>
      </c>
      <c r="S479" s="330" t="e">
        <f ca="1">_xll.RiskData('TS CF'!$K$24,$A479)-G479</f>
        <v>#NAME?</v>
      </c>
      <c r="T479" s="330" t="e">
        <f ca="1">_xll.RiskData('TS CF'!$N$24,$A479)-H479</f>
        <v>#NAME?</v>
      </c>
      <c r="V479" s="327" t="e">
        <f t="shared" ca="1" si="21"/>
        <v>#NAME?</v>
      </c>
      <c r="W479" s="327" t="e">
        <f t="shared" ca="1" si="22"/>
        <v>#NAME?</v>
      </c>
      <c r="X479" s="327" t="e">
        <f t="shared" ca="1" si="23"/>
        <v>#NAME?</v>
      </c>
    </row>
    <row r="480" spans="1:24">
      <c r="A480" s="2">
        <v>473</v>
      </c>
      <c r="B480" s="617">
        <v>-160478</v>
      </c>
      <c r="C480" s="617">
        <v>-103593</v>
      </c>
      <c r="D480" s="617">
        <v>-114388</v>
      </c>
      <c r="F480" s="330" t="e">
        <f ca="1">_xll.RiskData('Risk Summary'!$H$32,$A480)</f>
        <v>#NAME?</v>
      </c>
      <c r="G480" s="330" t="e">
        <f ca="1">_xll.RiskData('Risk Summary'!$K$32,$A480)</f>
        <v>#NAME?</v>
      </c>
      <c r="H480" s="330" t="e">
        <f ca="1">_xll.RiskData('Risk Summary'!$N$32,$A480)</f>
        <v>#NAME?</v>
      </c>
      <c r="J480" s="330" t="e">
        <f ca="1">_xll.RiskData('Risk Summary'!$H$35,$A480)</f>
        <v>#NAME?</v>
      </c>
      <c r="K480" s="330" t="e">
        <f ca="1">_xll.RiskData('Risk Summary'!$K$35,$A480)</f>
        <v>#NAME?</v>
      </c>
      <c r="L480" s="330" t="e">
        <f ca="1">_xll.RiskData('Risk Summary'!$N$35,$A480)</f>
        <v>#NAME?</v>
      </c>
      <c r="N480" s="330" t="e">
        <f ca="1">_xll.RiskData('Risk Summary'!$H$36,$A480)</f>
        <v>#NAME?</v>
      </c>
      <c r="O480" s="330" t="e">
        <f ca="1">_xll.RiskData('Risk Summary'!$K$36,$A480)</f>
        <v>#NAME?</v>
      </c>
      <c r="P480" s="330" t="e">
        <f ca="1">_xll.RiskData('Risk Summary'!$N$36,$A480)</f>
        <v>#NAME?</v>
      </c>
      <c r="R480" s="330" t="e">
        <f ca="1">_xll.RiskData('TS CF'!$H$24,$A480)-F480</f>
        <v>#NAME?</v>
      </c>
      <c r="S480" s="330" t="e">
        <f ca="1">_xll.RiskData('TS CF'!$K$24,$A480)-G480</f>
        <v>#NAME?</v>
      </c>
      <c r="T480" s="330" t="e">
        <f ca="1">_xll.RiskData('TS CF'!$N$24,$A480)-H480</f>
        <v>#NAME?</v>
      </c>
      <c r="V480" s="327" t="e">
        <f t="shared" ca="1" si="21"/>
        <v>#NAME?</v>
      </c>
      <c r="W480" s="327" t="e">
        <f t="shared" ca="1" si="22"/>
        <v>#NAME?</v>
      </c>
      <c r="X480" s="327" t="e">
        <f t="shared" ca="1" si="23"/>
        <v>#NAME?</v>
      </c>
    </row>
    <row r="481" spans="1:24">
      <c r="A481" s="2">
        <v>474</v>
      </c>
      <c r="B481" s="617">
        <v>-160478</v>
      </c>
      <c r="C481" s="617">
        <v>-103593</v>
      </c>
      <c r="D481" s="617">
        <v>-114388</v>
      </c>
      <c r="F481" s="330" t="e">
        <f ca="1">_xll.RiskData('Risk Summary'!$H$32,$A481)</f>
        <v>#NAME?</v>
      </c>
      <c r="G481" s="330" t="e">
        <f ca="1">_xll.RiskData('Risk Summary'!$K$32,$A481)</f>
        <v>#NAME?</v>
      </c>
      <c r="H481" s="330" t="e">
        <f ca="1">_xll.RiskData('Risk Summary'!$N$32,$A481)</f>
        <v>#NAME?</v>
      </c>
      <c r="J481" s="330" t="e">
        <f ca="1">_xll.RiskData('Risk Summary'!$H$35,$A481)</f>
        <v>#NAME?</v>
      </c>
      <c r="K481" s="330" t="e">
        <f ca="1">_xll.RiskData('Risk Summary'!$K$35,$A481)</f>
        <v>#NAME?</v>
      </c>
      <c r="L481" s="330" t="e">
        <f ca="1">_xll.RiskData('Risk Summary'!$N$35,$A481)</f>
        <v>#NAME?</v>
      </c>
      <c r="N481" s="330" t="e">
        <f ca="1">_xll.RiskData('Risk Summary'!$H$36,$A481)</f>
        <v>#NAME?</v>
      </c>
      <c r="O481" s="330" t="e">
        <f ca="1">_xll.RiskData('Risk Summary'!$K$36,$A481)</f>
        <v>#NAME?</v>
      </c>
      <c r="P481" s="330" t="e">
        <f ca="1">_xll.RiskData('Risk Summary'!$N$36,$A481)</f>
        <v>#NAME?</v>
      </c>
      <c r="R481" s="330" t="e">
        <f ca="1">_xll.RiskData('TS CF'!$H$24,$A481)-F481</f>
        <v>#NAME?</v>
      </c>
      <c r="S481" s="330" t="e">
        <f ca="1">_xll.RiskData('TS CF'!$K$24,$A481)-G481</f>
        <v>#NAME?</v>
      </c>
      <c r="T481" s="330" t="e">
        <f ca="1">_xll.RiskData('TS CF'!$N$24,$A481)-H481</f>
        <v>#NAME?</v>
      </c>
      <c r="V481" s="327" t="e">
        <f t="shared" ca="1" si="21"/>
        <v>#NAME?</v>
      </c>
      <c r="W481" s="327" t="e">
        <f t="shared" ca="1" si="22"/>
        <v>#NAME?</v>
      </c>
      <c r="X481" s="327" t="e">
        <f t="shared" ca="1" si="23"/>
        <v>#NAME?</v>
      </c>
    </row>
    <row r="482" spans="1:24">
      <c r="A482" s="2">
        <v>475</v>
      </c>
      <c r="B482" s="617">
        <v>-160478</v>
      </c>
      <c r="C482" s="617">
        <v>-103593</v>
      </c>
      <c r="D482" s="617">
        <v>-114388</v>
      </c>
      <c r="F482" s="330" t="e">
        <f ca="1">_xll.RiskData('Risk Summary'!$H$32,$A482)</f>
        <v>#NAME?</v>
      </c>
      <c r="G482" s="330" t="e">
        <f ca="1">_xll.RiskData('Risk Summary'!$K$32,$A482)</f>
        <v>#NAME?</v>
      </c>
      <c r="H482" s="330" t="e">
        <f ca="1">_xll.RiskData('Risk Summary'!$N$32,$A482)</f>
        <v>#NAME?</v>
      </c>
      <c r="J482" s="330" t="e">
        <f ca="1">_xll.RiskData('Risk Summary'!$H$35,$A482)</f>
        <v>#NAME?</v>
      </c>
      <c r="K482" s="330" t="e">
        <f ca="1">_xll.RiskData('Risk Summary'!$K$35,$A482)</f>
        <v>#NAME?</v>
      </c>
      <c r="L482" s="330" t="e">
        <f ca="1">_xll.RiskData('Risk Summary'!$N$35,$A482)</f>
        <v>#NAME?</v>
      </c>
      <c r="N482" s="330" t="e">
        <f ca="1">_xll.RiskData('Risk Summary'!$H$36,$A482)</f>
        <v>#NAME?</v>
      </c>
      <c r="O482" s="330" t="e">
        <f ca="1">_xll.RiskData('Risk Summary'!$K$36,$A482)</f>
        <v>#NAME?</v>
      </c>
      <c r="P482" s="330" t="e">
        <f ca="1">_xll.RiskData('Risk Summary'!$N$36,$A482)</f>
        <v>#NAME?</v>
      </c>
      <c r="R482" s="330" t="e">
        <f ca="1">_xll.RiskData('TS CF'!$H$24,$A482)-F482</f>
        <v>#NAME?</v>
      </c>
      <c r="S482" s="330" t="e">
        <f ca="1">_xll.RiskData('TS CF'!$K$24,$A482)-G482</f>
        <v>#NAME?</v>
      </c>
      <c r="T482" s="330" t="e">
        <f ca="1">_xll.RiskData('TS CF'!$N$24,$A482)-H482</f>
        <v>#NAME?</v>
      </c>
      <c r="V482" s="327" t="e">
        <f t="shared" ca="1" si="21"/>
        <v>#NAME?</v>
      </c>
      <c r="W482" s="327" t="e">
        <f t="shared" ca="1" si="22"/>
        <v>#NAME?</v>
      </c>
      <c r="X482" s="327" t="e">
        <f t="shared" ca="1" si="23"/>
        <v>#NAME?</v>
      </c>
    </row>
    <row r="483" spans="1:24">
      <c r="A483" s="2">
        <v>476</v>
      </c>
      <c r="B483" s="617">
        <v>-160478</v>
      </c>
      <c r="C483" s="617">
        <v>-103593</v>
      </c>
      <c r="D483" s="617">
        <v>-114388</v>
      </c>
      <c r="F483" s="330" t="e">
        <f ca="1">_xll.RiskData('Risk Summary'!$H$32,$A483)</f>
        <v>#NAME?</v>
      </c>
      <c r="G483" s="330" t="e">
        <f ca="1">_xll.RiskData('Risk Summary'!$K$32,$A483)</f>
        <v>#NAME?</v>
      </c>
      <c r="H483" s="330" t="e">
        <f ca="1">_xll.RiskData('Risk Summary'!$N$32,$A483)</f>
        <v>#NAME?</v>
      </c>
      <c r="J483" s="330" t="e">
        <f ca="1">_xll.RiskData('Risk Summary'!$H$35,$A483)</f>
        <v>#NAME?</v>
      </c>
      <c r="K483" s="330" t="e">
        <f ca="1">_xll.RiskData('Risk Summary'!$K$35,$A483)</f>
        <v>#NAME?</v>
      </c>
      <c r="L483" s="330" t="e">
        <f ca="1">_xll.RiskData('Risk Summary'!$N$35,$A483)</f>
        <v>#NAME?</v>
      </c>
      <c r="N483" s="330" t="e">
        <f ca="1">_xll.RiskData('Risk Summary'!$H$36,$A483)</f>
        <v>#NAME?</v>
      </c>
      <c r="O483" s="330" t="e">
        <f ca="1">_xll.RiskData('Risk Summary'!$K$36,$A483)</f>
        <v>#NAME?</v>
      </c>
      <c r="P483" s="330" t="e">
        <f ca="1">_xll.RiskData('Risk Summary'!$N$36,$A483)</f>
        <v>#NAME?</v>
      </c>
      <c r="R483" s="330" t="e">
        <f ca="1">_xll.RiskData('TS CF'!$H$24,$A483)-F483</f>
        <v>#NAME?</v>
      </c>
      <c r="S483" s="330" t="e">
        <f ca="1">_xll.RiskData('TS CF'!$K$24,$A483)-G483</f>
        <v>#NAME?</v>
      </c>
      <c r="T483" s="330" t="e">
        <f ca="1">_xll.RiskData('TS CF'!$N$24,$A483)-H483</f>
        <v>#NAME?</v>
      </c>
      <c r="V483" s="327" t="e">
        <f t="shared" ca="1" si="21"/>
        <v>#NAME?</v>
      </c>
      <c r="W483" s="327" t="e">
        <f t="shared" ca="1" si="22"/>
        <v>#NAME?</v>
      </c>
      <c r="X483" s="327" t="e">
        <f t="shared" ca="1" si="23"/>
        <v>#NAME?</v>
      </c>
    </row>
    <row r="484" spans="1:24">
      <c r="A484" s="2">
        <v>477</v>
      </c>
      <c r="B484" s="617">
        <v>-160478</v>
      </c>
      <c r="C484" s="617">
        <v>-103593</v>
      </c>
      <c r="D484" s="617">
        <v>-114388</v>
      </c>
      <c r="F484" s="330" t="e">
        <f ca="1">_xll.RiskData('Risk Summary'!$H$32,$A484)</f>
        <v>#NAME?</v>
      </c>
      <c r="G484" s="330" t="e">
        <f ca="1">_xll.RiskData('Risk Summary'!$K$32,$A484)</f>
        <v>#NAME?</v>
      </c>
      <c r="H484" s="330" t="e">
        <f ca="1">_xll.RiskData('Risk Summary'!$N$32,$A484)</f>
        <v>#NAME?</v>
      </c>
      <c r="J484" s="330" t="e">
        <f ca="1">_xll.RiskData('Risk Summary'!$H$35,$A484)</f>
        <v>#NAME?</v>
      </c>
      <c r="K484" s="330" t="e">
        <f ca="1">_xll.RiskData('Risk Summary'!$K$35,$A484)</f>
        <v>#NAME?</v>
      </c>
      <c r="L484" s="330" t="e">
        <f ca="1">_xll.RiskData('Risk Summary'!$N$35,$A484)</f>
        <v>#NAME?</v>
      </c>
      <c r="N484" s="330" t="e">
        <f ca="1">_xll.RiskData('Risk Summary'!$H$36,$A484)</f>
        <v>#NAME?</v>
      </c>
      <c r="O484" s="330" t="e">
        <f ca="1">_xll.RiskData('Risk Summary'!$K$36,$A484)</f>
        <v>#NAME?</v>
      </c>
      <c r="P484" s="330" t="e">
        <f ca="1">_xll.RiskData('Risk Summary'!$N$36,$A484)</f>
        <v>#NAME?</v>
      </c>
      <c r="R484" s="330" t="e">
        <f ca="1">_xll.RiskData('TS CF'!$H$24,$A484)-F484</f>
        <v>#NAME?</v>
      </c>
      <c r="S484" s="330" t="e">
        <f ca="1">_xll.RiskData('TS CF'!$K$24,$A484)-G484</f>
        <v>#NAME?</v>
      </c>
      <c r="T484" s="330" t="e">
        <f ca="1">_xll.RiskData('TS CF'!$N$24,$A484)-H484</f>
        <v>#NAME?</v>
      </c>
      <c r="V484" s="327" t="e">
        <f t="shared" ca="1" si="21"/>
        <v>#NAME?</v>
      </c>
      <c r="W484" s="327" t="e">
        <f t="shared" ca="1" si="22"/>
        <v>#NAME?</v>
      </c>
      <c r="X484" s="327" t="e">
        <f t="shared" ca="1" si="23"/>
        <v>#NAME?</v>
      </c>
    </row>
    <row r="485" spans="1:24">
      <c r="A485" s="2">
        <v>478</v>
      </c>
      <c r="B485" s="617">
        <v>-160478</v>
      </c>
      <c r="C485" s="617">
        <v>-103593</v>
      </c>
      <c r="D485" s="617">
        <v>-114388</v>
      </c>
      <c r="F485" s="330" t="e">
        <f ca="1">_xll.RiskData('Risk Summary'!$H$32,$A485)</f>
        <v>#NAME?</v>
      </c>
      <c r="G485" s="330" t="e">
        <f ca="1">_xll.RiskData('Risk Summary'!$K$32,$A485)</f>
        <v>#NAME?</v>
      </c>
      <c r="H485" s="330" t="e">
        <f ca="1">_xll.RiskData('Risk Summary'!$N$32,$A485)</f>
        <v>#NAME?</v>
      </c>
      <c r="J485" s="330" t="e">
        <f ca="1">_xll.RiskData('Risk Summary'!$H$35,$A485)</f>
        <v>#NAME?</v>
      </c>
      <c r="K485" s="330" t="e">
        <f ca="1">_xll.RiskData('Risk Summary'!$K$35,$A485)</f>
        <v>#NAME?</v>
      </c>
      <c r="L485" s="330" t="e">
        <f ca="1">_xll.RiskData('Risk Summary'!$N$35,$A485)</f>
        <v>#NAME?</v>
      </c>
      <c r="N485" s="330" t="e">
        <f ca="1">_xll.RiskData('Risk Summary'!$H$36,$A485)</f>
        <v>#NAME?</v>
      </c>
      <c r="O485" s="330" t="e">
        <f ca="1">_xll.RiskData('Risk Summary'!$K$36,$A485)</f>
        <v>#NAME?</v>
      </c>
      <c r="P485" s="330" t="e">
        <f ca="1">_xll.RiskData('Risk Summary'!$N$36,$A485)</f>
        <v>#NAME?</v>
      </c>
      <c r="R485" s="330" t="e">
        <f ca="1">_xll.RiskData('TS CF'!$H$24,$A485)-F485</f>
        <v>#NAME?</v>
      </c>
      <c r="S485" s="330" t="e">
        <f ca="1">_xll.RiskData('TS CF'!$K$24,$A485)-G485</f>
        <v>#NAME?</v>
      </c>
      <c r="T485" s="330" t="e">
        <f ca="1">_xll.RiskData('TS CF'!$N$24,$A485)-H485</f>
        <v>#NAME?</v>
      </c>
      <c r="V485" s="327" t="e">
        <f t="shared" ca="1" si="21"/>
        <v>#NAME?</v>
      </c>
      <c r="W485" s="327" t="e">
        <f t="shared" ca="1" si="22"/>
        <v>#NAME?</v>
      </c>
      <c r="X485" s="327" t="e">
        <f t="shared" ca="1" si="23"/>
        <v>#NAME?</v>
      </c>
    </row>
    <row r="486" spans="1:24">
      <c r="A486" s="2">
        <v>479</v>
      </c>
      <c r="B486" s="617">
        <v>-160478</v>
      </c>
      <c r="C486" s="617">
        <v>-103593</v>
      </c>
      <c r="D486" s="617">
        <v>-114388</v>
      </c>
      <c r="F486" s="330" t="e">
        <f ca="1">_xll.RiskData('Risk Summary'!$H$32,$A486)</f>
        <v>#NAME?</v>
      </c>
      <c r="G486" s="330" t="e">
        <f ca="1">_xll.RiskData('Risk Summary'!$K$32,$A486)</f>
        <v>#NAME?</v>
      </c>
      <c r="H486" s="330" t="e">
        <f ca="1">_xll.RiskData('Risk Summary'!$N$32,$A486)</f>
        <v>#NAME?</v>
      </c>
      <c r="J486" s="330" t="e">
        <f ca="1">_xll.RiskData('Risk Summary'!$H$35,$A486)</f>
        <v>#NAME?</v>
      </c>
      <c r="K486" s="330" t="e">
        <f ca="1">_xll.RiskData('Risk Summary'!$K$35,$A486)</f>
        <v>#NAME?</v>
      </c>
      <c r="L486" s="330" t="e">
        <f ca="1">_xll.RiskData('Risk Summary'!$N$35,$A486)</f>
        <v>#NAME?</v>
      </c>
      <c r="N486" s="330" t="e">
        <f ca="1">_xll.RiskData('Risk Summary'!$H$36,$A486)</f>
        <v>#NAME?</v>
      </c>
      <c r="O486" s="330" t="e">
        <f ca="1">_xll.RiskData('Risk Summary'!$K$36,$A486)</f>
        <v>#NAME?</v>
      </c>
      <c r="P486" s="330" t="e">
        <f ca="1">_xll.RiskData('Risk Summary'!$N$36,$A486)</f>
        <v>#NAME?</v>
      </c>
      <c r="R486" s="330" t="e">
        <f ca="1">_xll.RiskData('TS CF'!$H$24,$A486)-F486</f>
        <v>#NAME?</v>
      </c>
      <c r="S486" s="330" t="e">
        <f ca="1">_xll.RiskData('TS CF'!$K$24,$A486)-G486</f>
        <v>#NAME?</v>
      </c>
      <c r="T486" s="330" t="e">
        <f ca="1">_xll.RiskData('TS CF'!$N$24,$A486)-H486</f>
        <v>#NAME?</v>
      </c>
      <c r="V486" s="327" t="e">
        <f t="shared" ca="1" si="21"/>
        <v>#NAME?</v>
      </c>
      <c r="W486" s="327" t="e">
        <f t="shared" ca="1" si="22"/>
        <v>#NAME?</v>
      </c>
      <c r="X486" s="327" t="e">
        <f t="shared" ca="1" si="23"/>
        <v>#NAME?</v>
      </c>
    </row>
    <row r="487" spans="1:24">
      <c r="A487" s="2">
        <v>480</v>
      </c>
      <c r="B487" s="617">
        <v>-160478</v>
      </c>
      <c r="C487" s="617">
        <v>-103593</v>
      </c>
      <c r="D487" s="617">
        <v>-114388</v>
      </c>
      <c r="F487" s="330" t="e">
        <f ca="1">_xll.RiskData('Risk Summary'!$H$32,$A487)</f>
        <v>#NAME?</v>
      </c>
      <c r="G487" s="330" t="e">
        <f ca="1">_xll.RiskData('Risk Summary'!$K$32,$A487)</f>
        <v>#NAME?</v>
      </c>
      <c r="H487" s="330" t="e">
        <f ca="1">_xll.RiskData('Risk Summary'!$N$32,$A487)</f>
        <v>#NAME?</v>
      </c>
      <c r="J487" s="330" t="e">
        <f ca="1">_xll.RiskData('Risk Summary'!$H$35,$A487)</f>
        <v>#NAME?</v>
      </c>
      <c r="K487" s="330" t="e">
        <f ca="1">_xll.RiskData('Risk Summary'!$K$35,$A487)</f>
        <v>#NAME?</v>
      </c>
      <c r="L487" s="330" t="e">
        <f ca="1">_xll.RiskData('Risk Summary'!$N$35,$A487)</f>
        <v>#NAME?</v>
      </c>
      <c r="N487" s="330" t="e">
        <f ca="1">_xll.RiskData('Risk Summary'!$H$36,$A487)</f>
        <v>#NAME?</v>
      </c>
      <c r="O487" s="330" t="e">
        <f ca="1">_xll.RiskData('Risk Summary'!$K$36,$A487)</f>
        <v>#NAME?</v>
      </c>
      <c r="P487" s="330" t="e">
        <f ca="1">_xll.RiskData('Risk Summary'!$N$36,$A487)</f>
        <v>#NAME?</v>
      </c>
      <c r="R487" s="330" t="e">
        <f ca="1">_xll.RiskData('TS CF'!$H$24,$A487)-F487</f>
        <v>#NAME?</v>
      </c>
      <c r="S487" s="330" t="e">
        <f ca="1">_xll.RiskData('TS CF'!$K$24,$A487)-G487</f>
        <v>#NAME?</v>
      </c>
      <c r="T487" s="330" t="e">
        <f ca="1">_xll.RiskData('TS CF'!$N$24,$A487)-H487</f>
        <v>#NAME?</v>
      </c>
      <c r="V487" s="327" t="e">
        <f t="shared" ca="1" si="21"/>
        <v>#NAME?</v>
      </c>
      <c r="W487" s="327" t="e">
        <f t="shared" ca="1" si="22"/>
        <v>#NAME?</v>
      </c>
      <c r="X487" s="327" t="e">
        <f t="shared" ca="1" si="23"/>
        <v>#NAME?</v>
      </c>
    </row>
    <row r="488" spans="1:24">
      <c r="A488" s="2">
        <v>481</v>
      </c>
      <c r="B488" s="617">
        <v>-160478</v>
      </c>
      <c r="C488" s="617">
        <v>-103593</v>
      </c>
      <c r="D488" s="617">
        <v>-114388</v>
      </c>
      <c r="F488" s="330" t="e">
        <f ca="1">_xll.RiskData('Risk Summary'!$H$32,$A488)</f>
        <v>#NAME?</v>
      </c>
      <c r="G488" s="330" t="e">
        <f ca="1">_xll.RiskData('Risk Summary'!$K$32,$A488)</f>
        <v>#NAME?</v>
      </c>
      <c r="H488" s="330" t="e">
        <f ca="1">_xll.RiskData('Risk Summary'!$N$32,$A488)</f>
        <v>#NAME?</v>
      </c>
      <c r="J488" s="330" t="e">
        <f ca="1">_xll.RiskData('Risk Summary'!$H$35,$A488)</f>
        <v>#NAME?</v>
      </c>
      <c r="K488" s="330" t="e">
        <f ca="1">_xll.RiskData('Risk Summary'!$K$35,$A488)</f>
        <v>#NAME?</v>
      </c>
      <c r="L488" s="330" t="e">
        <f ca="1">_xll.RiskData('Risk Summary'!$N$35,$A488)</f>
        <v>#NAME?</v>
      </c>
      <c r="N488" s="330" t="e">
        <f ca="1">_xll.RiskData('Risk Summary'!$H$36,$A488)</f>
        <v>#NAME?</v>
      </c>
      <c r="O488" s="330" t="e">
        <f ca="1">_xll.RiskData('Risk Summary'!$K$36,$A488)</f>
        <v>#NAME?</v>
      </c>
      <c r="P488" s="330" t="e">
        <f ca="1">_xll.RiskData('Risk Summary'!$N$36,$A488)</f>
        <v>#NAME?</v>
      </c>
      <c r="R488" s="330" t="e">
        <f ca="1">_xll.RiskData('TS CF'!$H$24,$A488)-F488</f>
        <v>#NAME?</v>
      </c>
      <c r="S488" s="330" t="e">
        <f ca="1">_xll.RiskData('TS CF'!$K$24,$A488)-G488</f>
        <v>#NAME?</v>
      </c>
      <c r="T488" s="330" t="e">
        <f ca="1">_xll.RiskData('TS CF'!$N$24,$A488)-H488</f>
        <v>#NAME?</v>
      </c>
      <c r="V488" s="327" t="e">
        <f t="shared" ca="1" si="21"/>
        <v>#NAME?</v>
      </c>
      <c r="W488" s="327" t="e">
        <f t="shared" ca="1" si="22"/>
        <v>#NAME?</v>
      </c>
      <c r="X488" s="327" t="e">
        <f t="shared" ca="1" si="23"/>
        <v>#NAME?</v>
      </c>
    </row>
    <row r="489" spans="1:24">
      <c r="A489" s="2">
        <v>482</v>
      </c>
      <c r="B489" s="617">
        <v>-160478</v>
      </c>
      <c r="C489" s="617">
        <v>-103593</v>
      </c>
      <c r="D489" s="617">
        <v>-114388</v>
      </c>
      <c r="F489" s="330" t="e">
        <f ca="1">_xll.RiskData('Risk Summary'!$H$32,$A489)</f>
        <v>#NAME?</v>
      </c>
      <c r="G489" s="330" t="e">
        <f ca="1">_xll.RiskData('Risk Summary'!$K$32,$A489)</f>
        <v>#NAME?</v>
      </c>
      <c r="H489" s="330" t="e">
        <f ca="1">_xll.RiskData('Risk Summary'!$N$32,$A489)</f>
        <v>#NAME?</v>
      </c>
      <c r="J489" s="330" t="e">
        <f ca="1">_xll.RiskData('Risk Summary'!$H$35,$A489)</f>
        <v>#NAME?</v>
      </c>
      <c r="K489" s="330" t="e">
        <f ca="1">_xll.RiskData('Risk Summary'!$K$35,$A489)</f>
        <v>#NAME?</v>
      </c>
      <c r="L489" s="330" t="e">
        <f ca="1">_xll.RiskData('Risk Summary'!$N$35,$A489)</f>
        <v>#NAME?</v>
      </c>
      <c r="N489" s="330" t="e">
        <f ca="1">_xll.RiskData('Risk Summary'!$H$36,$A489)</f>
        <v>#NAME?</v>
      </c>
      <c r="O489" s="330" t="e">
        <f ca="1">_xll.RiskData('Risk Summary'!$K$36,$A489)</f>
        <v>#NAME?</v>
      </c>
      <c r="P489" s="330" t="e">
        <f ca="1">_xll.RiskData('Risk Summary'!$N$36,$A489)</f>
        <v>#NAME?</v>
      </c>
      <c r="R489" s="330" t="e">
        <f ca="1">_xll.RiskData('TS CF'!$H$24,$A489)-F489</f>
        <v>#NAME?</v>
      </c>
      <c r="S489" s="330" t="e">
        <f ca="1">_xll.RiskData('TS CF'!$K$24,$A489)-G489</f>
        <v>#NAME?</v>
      </c>
      <c r="T489" s="330" t="e">
        <f ca="1">_xll.RiskData('TS CF'!$N$24,$A489)-H489</f>
        <v>#NAME?</v>
      </c>
      <c r="V489" s="327" t="e">
        <f t="shared" ca="1" si="21"/>
        <v>#NAME?</v>
      </c>
      <c r="W489" s="327" t="e">
        <f t="shared" ca="1" si="22"/>
        <v>#NAME?</v>
      </c>
      <c r="X489" s="327" t="e">
        <f t="shared" ca="1" si="23"/>
        <v>#NAME?</v>
      </c>
    </row>
    <row r="490" spans="1:24">
      <c r="A490" s="2">
        <v>483</v>
      </c>
      <c r="B490" s="617">
        <v>-160478</v>
      </c>
      <c r="C490" s="617">
        <v>-103593</v>
      </c>
      <c r="D490" s="617">
        <v>-114388</v>
      </c>
      <c r="F490" s="330" t="e">
        <f ca="1">_xll.RiskData('Risk Summary'!$H$32,$A490)</f>
        <v>#NAME?</v>
      </c>
      <c r="G490" s="330" t="e">
        <f ca="1">_xll.RiskData('Risk Summary'!$K$32,$A490)</f>
        <v>#NAME?</v>
      </c>
      <c r="H490" s="330" t="e">
        <f ca="1">_xll.RiskData('Risk Summary'!$N$32,$A490)</f>
        <v>#NAME?</v>
      </c>
      <c r="J490" s="330" t="e">
        <f ca="1">_xll.RiskData('Risk Summary'!$H$35,$A490)</f>
        <v>#NAME?</v>
      </c>
      <c r="K490" s="330" t="e">
        <f ca="1">_xll.RiskData('Risk Summary'!$K$35,$A490)</f>
        <v>#NAME?</v>
      </c>
      <c r="L490" s="330" t="e">
        <f ca="1">_xll.RiskData('Risk Summary'!$N$35,$A490)</f>
        <v>#NAME?</v>
      </c>
      <c r="N490" s="330" t="e">
        <f ca="1">_xll.RiskData('Risk Summary'!$H$36,$A490)</f>
        <v>#NAME?</v>
      </c>
      <c r="O490" s="330" t="e">
        <f ca="1">_xll.RiskData('Risk Summary'!$K$36,$A490)</f>
        <v>#NAME?</v>
      </c>
      <c r="P490" s="330" t="e">
        <f ca="1">_xll.RiskData('Risk Summary'!$N$36,$A490)</f>
        <v>#NAME?</v>
      </c>
      <c r="R490" s="330" t="e">
        <f ca="1">_xll.RiskData('TS CF'!$H$24,$A490)-F490</f>
        <v>#NAME?</v>
      </c>
      <c r="S490" s="330" t="e">
        <f ca="1">_xll.RiskData('TS CF'!$K$24,$A490)-G490</f>
        <v>#NAME?</v>
      </c>
      <c r="T490" s="330" t="e">
        <f ca="1">_xll.RiskData('TS CF'!$N$24,$A490)-H490</f>
        <v>#NAME?</v>
      </c>
      <c r="V490" s="327" t="e">
        <f t="shared" ca="1" si="21"/>
        <v>#NAME?</v>
      </c>
      <c r="W490" s="327" t="e">
        <f t="shared" ca="1" si="22"/>
        <v>#NAME?</v>
      </c>
      <c r="X490" s="327" t="e">
        <f t="shared" ca="1" si="23"/>
        <v>#NAME?</v>
      </c>
    </row>
    <row r="491" spans="1:24">
      <c r="A491" s="2">
        <v>484</v>
      </c>
      <c r="B491" s="617">
        <v>-160478</v>
      </c>
      <c r="C491" s="617">
        <v>-103593</v>
      </c>
      <c r="D491" s="617">
        <v>-114388</v>
      </c>
      <c r="F491" s="330" t="e">
        <f ca="1">_xll.RiskData('Risk Summary'!$H$32,$A491)</f>
        <v>#NAME?</v>
      </c>
      <c r="G491" s="330" t="e">
        <f ca="1">_xll.RiskData('Risk Summary'!$K$32,$A491)</f>
        <v>#NAME?</v>
      </c>
      <c r="H491" s="330" t="e">
        <f ca="1">_xll.RiskData('Risk Summary'!$N$32,$A491)</f>
        <v>#NAME?</v>
      </c>
      <c r="J491" s="330" t="e">
        <f ca="1">_xll.RiskData('Risk Summary'!$H$35,$A491)</f>
        <v>#NAME?</v>
      </c>
      <c r="K491" s="330" t="e">
        <f ca="1">_xll.RiskData('Risk Summary'!$K$35,$A491)</f>
        <v>#NAME?</v>
      </c>
      <c r="L491" s="330" t="e">
        <f ca="1">_xll.RiskData('Risk Summary'!$N$35,$A491)</f>
        <v>#NAME?</v>
      </c>
      <c r="N491" s="330" t="e">
        <f ca="1">_xll.RiskData('Risk Summary'!$H$36,$A491)</f>
        <v>#NAME?</v>
      </c>
      <c r="O491" s="330" t="e">
        <f ca="1">_xll.RiskData('Risk Summary'!$K$36,$A491)</f>
        <v>#NAME?</v>
      </c>
      <c r="P491" s="330" t="e">
        <f ca="1">_xll.RiskData('Risk Summary'!$N$36,$A491)</f>
        <v>#NAME?</v>
      </c>
      <c r="R491" s="330" t="e">
        <f ca="1">_xll.RiskData('TS CF'!$H$24,$A491)-F491</f>
        <v>#NAME?</v>
      </c>
      <c r="S491" s="330" t="e">
        <f ca="1">_xll.RiskData('TS CF'!$K$24,$A491)-G491</f>
        <v>#NAME?</v>
      </c>
      <c r="T491" s="330" t="e">
        <f ca="1">_xll.RiskData('TS CF'!$N$24,$A491)-H491</f>
        <v>#NAME?</v>
      </c>
      <c r="V491" s="327" t="e">
        <f t="shared" ca="1" si="21"/>
        <v>#NAME?</v>
      </c>
      <c r="W491" s="327" t="e">
        <f t="shared" ca="1" si="22"/>
        <v>#NAME?</v>
      </c>
      <c r="X491" s="327" t="e">
        <f t="shared" ca="1" si="23"/>
        <v>#NAME?</v>
      </c>
    </row>
    <row r="492" spans="1:24">
      <c r="A492" s="2">
        <v>485</v>
      </c>
      <c r="B492" s="617">
        <v>-160478</v>
      </c>
      <c r="C492" s="617">
        <v>-103593</v>
      </c>
      <c r="D492" s="617">
        <v>-114388</v>
      </c>
      <c r="F492" s="330" t="e">
        <f ca="1">_xll.RiskData('Risk Summary'!$H$32,$A492)</f>
        <v>#NAME?</v>
      </c>
      <c r="G492" s="330" t="e">
        <f ca="1">_xll.RiskData('Risk Summary'!$K$32,$A492)</f>
        <v>#NAME?</v>
      </c>
      <c r="H492" s="330" t="e">
        <f ca="1">_xll.RiskData('Risk Summary'!$N$32,$A492)</f>
        <v>#NAME?</v>
      </c>
      <c r="J492" s="330" t="e">
        <f ca="1">_xll.RiskData('Risk Summary'!$H$35,$A492)</f>
        <v>#NAME?</v>
      </c>
      <c r="K492" s="330" t="e">
        <f ca="1">_xll.RiskData('Risk Summary'!$K$35,$A492)</f>
        <v>#NAME?</v>
      </c>
      <c r="L492" s="330" t="e">
        <f ca="1">_xll.RiskData('Risk Summary'!$N$35,$A492)</f>
        <v>#NAME?</v>
      </c>
      <c r="N492" s="330" t="e">
        <f ca="1">_xll.RiskData('Risk Summary'!$H$36,$A492)</f>
        <v>#NAME?</v>
      </c>
      <c r="O492" s="330" t="e">
        <f ca="1">_xll.RiskData('Risk Summary'!$K$36,$A492)</f>
        <v>#NAME?</v>
      </c>
      <c r="P492" s="330" t="e">
        <f ca="1">_xll.RiskData('Risk Summary'!$N$36,$A492)</f>
        <v>#NAME?</v>
      </c>
      <c r="R492" s="330" t="e">
        <f ca="1">_xll.RiskData('TS CF'!$H$24,$A492)-F492</f>
        <v>#NAME?</v>
      </c>
      <c r="S492" s="330" t="e">
        <f ca="1">_xll.RiskData('TS CF'!$K$24,$A492)-G492</f>
        <v>#NAME?</v>
      </c>
      <c r="T492" s="330" t="e">
        <f ca="1">_xll.RiskData('TS CF'!$N$24,$A492)-H492</f>
        <v>#NAME?</v>
      </c>
      <c r="V492" s="327" t="e">
        <f t="shared" ca="1" si="21"/>
        <v>#NAME?</v>
      </c>
      <c r="W492" s="327" t="e">
        <f t="shared" ca="1" si="22"/>
        <v>#NAME?</v>
      </c>
      <c r="X492" s="327" t="e">
        <f t="shared" ca="1" si="23"/>
        <v>#NAME?</v>
      </c>
    </row>
    <row r="493" spans="1:24">
      <c r="A493" s="2">
        <v>486</v>
      </c>
      <c r="B493" s="617">
        <v>-160478</v>
      </c>
      <c r="C493" s="617">
        <v>-103593</v>
      </c>
      <c r="D493" s="617">
        <v>-114388</v>
      </c>
      <c r="F493" s="330" t="e">
        <f ca="1">_xll.RiskData('Risk Summary'!$H$32,$A493)</f>
        <v>#NAME?</v>
      </c>
      <c r="G493" s="330" t="e">
        <f ca="1">_xll.RiskData('Risk Summary'!$K$32,$A493)</f>
        <v>#NAME?</v>
      </c>
      <c r="H493" s="330" t="e">
        <f ca="1">_xll.RiskData('Risk Summary'!$N$32,$A493)</f>
        <v>#NAME?</v>
      </c>
      <c r="J493" s="330" t="e">
        <f ca="1">_xll.RiskData('Risk Summary'!$H$35,$A493)</f>
        <v>#NAME?</v>
      </c>
      <c r="K493" s="330" t="e">
        <f ca="1">_xll.RiskData('Risk Summary'!$K$35,$A493)</f>
        <v>#NAME?</v>
      </c>
      <c r="L493" s="330" t="e">
        <f ca="1">_xll.RiskData('Risk Summary'!$N$35,$A493)</f>
        <v>#NAME?</v>
      </c>
      <c r="N493" s="330" t="e">
        <f ca="1">_xll.RiskData('Risk Summary'!$H$36,$A493)</f>
        <v>#NAME?</v>
      </c>
      <c r="O493" s="330" t="e">
        <f ca="1">_xll.RiskData('Risk Summary'!$K$36,$A493)</f>
        <v>#NAME?</v>
      </c>
      <c r="P493" s="330" t="e">
        <f ca="1">_xll.RiskData('Risk Summary'!$N$36,$A493)</f>
        <v>#NAME?</v>
      </c>
      <c r="R493" s="330" t="e">
        <f ca="1">_xll.RiskData('TS CF'!$H$24,$A493)-F493</f>
        <v>#NAME?</v>
      </c>
      <c r="S493" s="330" t="e">
        <f ca="1">_xll.RiskData('TS CF'!$K$24,$A493)-G493</f>
        <v>#NAME?</v>
      </c>
      <c r="T493" s="330" t="e">
        <f ca="1">_xll.RiskData('TS CF'!$N$24,$A493)-H493</f>
        <v>#NAME?</v>
      </c>
      <c r="V493" s="327" t="e">
        <f t="shared" ca="1" si="21"/>
        <v>#NAME?</v>
      </c>
      <c r="W493" s="327" t="e">
        <f t="shared" ca="1" si="22"/>
        <v>#NAME?</v>
      </c>
      <c r="X493" s="327" t="e">
        <f t="shared" ca="1" si="23"/>
        <v>#NAME?</v>
      </c>
    </row>
    <row r="494" spans="1:24">
      <c r="A494" s="2">
        <v>487</v>
      </c>
      <c r="B494" s="617">
        <v>-160478</v>
      </c>
      <c r="C494" s="617">
        <v>-103593</v>
      </c>
      <c r="D494" s="617">
        <v>-114388</v>
      </c>
      <c r="F494" s="330" t="e">
        <f ca="1">_xll.RiskData('Risk Summary'!$H$32,$A494)</f>
        <v>#NAME?</v>
      </c>
      <c r="G494" s="330" t="e">
        <f ca="1">_xll.RiskData('Risk Summary'!$K$32,$A494)</f>
        <v>#NAME?</v>
      </c>
      <c r="H494" s="330" t="e">
        <f ca="1">_xll.RiskData('Risk Summary'!$N$32,$A494)</f>
        <v>#NAME?</v>
      </c>
      <c r="J494" s="330" t="e">
        <f ca="1">_xll.RiskData('Risk Summary'!$H$35,$A494)</f>
        <v>#NAME?</v>
      </c>
      <c r="K494" s="330" t="e">
        <f ca="1">_xll.RiskData('Risk Summary'!$K$35,$A494)</f>
        <v>#NAME?</v>
      </c>
      <c r="L494" s="330" t="e">
        <f ca="1">_xll.RiskData('Risk Summary'!$N$35,$A494)</f>
        <v>#NAME?</v>
      </c>
      <c r="N494" s="330" t="e">
        <f ca="1">_xll.RiskData('Risk Summary'!$H$36,$A494)</f>
        <v>#NAME?</v>
      </c>
      <c r="O494" s="330" t="e">
        <f ca="1">_xll.RiskData('Risk Summary'!$K$36,$A494)</f>
        <v>#NAME?</v>
      </c>
      <c r="P494" s="330" t="e">
        <f ca="1">_xll.RiskData('Risk Summary'!$N$36,$A494)</f>
        <v>#NAME?</v>
      </c>
      <c r="R494" s="330" t="e">
        <f ca="1">_xll.RiskData('TS CF'!$H$24,$A494)-F494</f>
        <v>#NAME?</v>
      </c>
      <c r="S494" s="330" t="e">
        <f ca="1">_xll.RiskData('TS CF'!$K$24,$A494)-G494</f>
        <v>#NAME?</v>
      </c>
      <c r="T494" s="330" t="e">
        <f ca="1">_xll.RiskData('TS CF'!$N$24,$A494)-H494</f>
        <v>#NAME?</v>
      </c>
      <c r="V494" s="327" t="e">
        <f t="shared" ca="1" si="21"/>
        <v>#NAME?</v>
      </c>
      <c r="W494" s="327" t="e">
        <f t="shared" ca="1" si="22"/>
        <v>#NAME?</v>
      </c>
      <c r="X494" s="327" t="e">
        <f t="shared" ca="1" si="23"/>
        <v>#NAME?</v>
      </c>
    </row>
    <row r="495" spans="1:24">
      <c r="A495" s="2">
        <v>488</v>
      </c>
      <c r="B495" s="617">
        <v>-160478</v>
      </c>
      <c r="C495" s="617">
        <v>-103593</v>
      </c>
      <c r="D495" s="617">
        <v>-114388</v>
      </c>
      <c r="F495" s="330" t="e">
        <f ca="1">_xll.RiskData('Risk Summary'!$H$32,$A495)</f>
        <v>#NAME?</v>
      </c>
      <c r="G495" s="330" t="e">
        <f ca="1">_xll.RiskData('Risk Summary'!$K$32,$A495)</f>
        <v>#NAME?</v>
      </c>
      <c r="H495" s="330" t="e">
        <f ca="1">_xll.RiskData('Risk Summary'!$N$32,$A495)</f>
        <v>#NAME?</v>
      </c>
      <c r="J495" s="330" t="e">
        <f ca="1">_xll.RiskData('Risk Summary'!$H$35,$A495)</f>
        <v>#NAME?</v>
      </c>
      <c r="K495" s="330" t="e">
        <f ca="1">_xll.RiskData('Risk Summary'!$K$35,$A495)</f>
        <v>#NAME?</v>
      </c>
      <c r="L495" s="330" t="e">
        <f ca="1">_xll.RiskData('Risk Summary'!$N$35,$A495)</f>
        <v>#NAME?</v>
      </c>
      <c r="N495" s="330" t="e">
        <f ca="1">_xll.RiskData('Risk Summary'!$H$36,$A495)</f>
        <v>#NAME?</v>
      </c>
      <c r="O495" s="330" t="e">
        <f ca="1">_xll.RiskData('Risk Summary'!$K$36,$A495)</f>
        <v>#NAME?</v>
      </c>
      <c r="P495" s="330" t="e">
        <f ca="1">_xll.RiskData('Risk Summary'!$N$36,$A495)</f>
        <v>#NAME?</v>
      </c>
      <c r="R495" s="330" t="e">
        <f ca="1">_xll.RiskData('TS CF'!$H$24,$A495)-F495</f>
        <v>#NAME?</v>
      </c>
      <c r="S495" s="330" t="e">
        <f ca="1">_xll.RiskData('TS CF'!$K$24,$A495)-G495</f>
        <v>#NAME?</v>
      </c>
      <c r="T495" s="330" t="e">
        <f ca="1">_xll.RiskData('TS CF'!$N$24,$A495)-H495</f>
        <v>#NAME?</v>
      </c>
      <c r="V495" s="327" t="e">
        <f t="shared" ca="1" si="21"/>
        <v>#NAME?</v>
      </c>
      <c r="W495" s="327" t="e">
        <f t="shared" ca="1" si="22"/>
        <v>#NAME?</v>
      </c>
      <c r="X495" s="327" t="e">
        <f t="shared" ca="1" si="23"/>
        <v>#NAME?</v>
      </c>
    </row>
    <row r="496" spans="1:24">
      <c r="A496" s="2">
        <v>489</v>
      </c>
      <c r="B496" s="617">
        <v>-160478</v>
      </c>
      <c r="C496" s="617">
        <v>-103593</v>
      </c>
      <c r="D496" s="617">
        <v>-114388</v>
      </c>
      <c r="F496" s="330" t="e">
        <f ca="1">_xll.RiskData('Risk Summary'!$H$32,$A496)</f>
        <v>#NAME?</v>
      </c>
      <c r="G496" s="330" t="e">
        <f ca="1">_xll.RiskData('Risk Summary'!$K$32,$A496)</f>
        <v>#NAME?</v>
      </c>
      <c r="H496" s="330" t="e">
        <f ca="1">_xll.RiskData('Risk Summary'!$N$32,$A496)</f>
        <v>#NAME?</v>
      </c>
      <c r="J496" s="330" t="e">
        <f ca="1">_xll.RiskData('Risk Summary'!$H$35,$A496)</f>
        <v>#NAME?</v>
      </c>
      <c r="K496" s="330" t="e">
        <f ca="1">_xll.RiskData('Risk Summary'!$K$35,$A496)</f>
        <v>#NAME?</v>
      </c>
      <c r="L496" s="330" t="e">
        <f ca="1">_xll.RiskData('Risk Summary'!$N$35,$A496)</f>
        <v>#NAME?</v>
      </c>
      <c r="N496" s="330" t="e">
        <f ca="1">_xll.RiskData('Risk Summary'!$H$36,$A496)</f>
        <v>#NAME?</v>
      </c>
      <c r="O496" s="330" t="e">
        <f ca="1">_xll.RiskData('Risk Summary'!$K$36,$A496)</f>
        <v>#NAME?</v>
      </c>
      <c r="P496" s="330" t="e">
        <f ca="1">_xll.RiskData('Risk Summary'!$N$36,$A496)</f>
        <v>#NAME?</v>
      </c>
      <c r="R496" s="330" t="e">
        <f ca="1">_xll.RiskData('TS CF'!$H$24,$A496)-F496</f>
        <v>#NAME?</v>
      </c>
      <c r="S496" s="330" t="e">
        <f ca="1">_xll.RiskData('TS CF'!$K$24,$A496)-G496</f>
        <v>#NAME?</v>
      </c>
      <c r="T496" s="330" t="e">
        <f ca="1">_xll.RiskData('TS CF'!$N$24,$A496)-H496</f>
        <v>#NAME?</v>
      </c>
      <c r="V496" s="327" t="e">
        <f t="shared" ca="1" si="21"/>
        <v>#NAME?</v>
      </c>
      <c r="W496" s="327" t="e">
        <f t="shared" ca="1" si="22"/>
        <v>#NAME?</v>
      </c>
      <c r="X496" s="327" t="e">
        <f t="shared" ca="1" si="23"/>
        <v>#NAME?</v>
      </c>
    </row>
    <row r="497" spans="1:24">
      <c r="A497" s="2">
        <v>490</v>
      </c>
      <c r="B497" s="617">
        <v>-160478</v>
      </c>
      <c r="C497" s="617">
        <v>-103593</v>
      </c>
      <c r="D497" s="617">
        <v>-114388</v>
      </c>
      <c r="F497" s="330" t="e">
        <f ca="1">_xll.RiskData('Risk Summary'!$H$32,$A497)</f>
        <v>#NAME?</v>
      </c>
      <c r="G497" s="330" t="e">
        <f ca="1">_xll.RiskData('Risk Summary'!$K$32,$A497)</f>
        <v>#NAME?</v>
      </c>
      <c r="H497" s="330" t="e">
        <f ca="1">_xll.RiskData('Risk Summary'!$N$32,$A497)</f>
        <v>#NAME?</v>
      </c>
      <c r="J497" s="330" t="e">
        <f ca="1">_xll.RiskData('Risk Summary'!$H$35,$A497)</f>
        <v>#NAME?</v>
      </c>
      <c r="K497" s="330" t="e">
        <f ca="1">_xll.RiskData('Risk Summary'!$K$35,$A497)</f>
        <v>#NAME?</v>
      </c>
      <c r="L497" s="330" t="e">
        <f ca="1">_xll.RiskData('Risk Summary'!$N$35,$A497)</f>
        <v>#NAME?</v>
      </c>
      <c r="N497" s="330" t="e">
        <f ca="1">_xll.RiskData('Risk Summary'!$H$36,$A497)</f>
        <v>#NAME?</v>
      </c>
      <c r="O497" s="330" t="e">
        <f ca="1">_xll.RiskData('Risk Summary'!$K$36,$A497)</f>
        <v>#NAME?</v>
      </c>
      <c r="P497" s="330" t="e">
        <f ca="1">_xll.RiskData('Risk Summary'!$N$36,$A497)</f>
        <v>#NAME?</v>
      </c>
      <c r="R497" s="330" t="e">
        <f ca="1">_xll.RiskData('TS CF'!$H$24,$A497)-F497</f>
        <v>#NAME?</v>
      </c>
      <c r="S497" s="330" t="e">
        <f ca="1">_xll.RiskData('TS CF'!$K$24,$A497)-G497</f>
        <v>#NAME?</v>
      </c>
      <c r="T497" s="330" t="e">
        <f ca="1">_xll.RiskData('TS CF'!$N$24,$A497)-H497</f>
        <v>#NAME?</v>
      </c>
      <c r="V497" s="327" t="e">
        <f t="shared" ca="1" si="21"/>
        <v>#NAME?</v>
      </c>
      <c r="W497" s="327" t="e">
        <f t="shared" ca="1" si="22"/>
        <v>#NAME?</v>
      </c>
      <c r="X497" s="327" t="e">
        <f t="shared" ca="1" si="23"/>
        <v>#NAME?</v>
      </c>
    </row>
    <row r="498" spans="1:24">
      <c r="A498" s="2">
        <v>491</v>
      </c>
      <c r="B498" s="617">
        <v>-160478</v>
      </c>
      <c r="C498" s="617">
        <v>-103593</v>
      </c>
      <c r="D498" s="617">
        <v>-114388</v>
      </c>
      <c r="F498" s="330" t="e">
        <f ca="1">_xll.RiskData('Risk Summary'!$H$32,$A498)</f>
        <v>#NAME?</v>
      </c>
      <c r="G498" s="330" t="e">
        <f ca="1">_xll.RiskData('Risk Summary'!$K$32,$A498)</f>
        <v>#NAME?</v>
      </c>
      <c r="H498" s="330" t="e">
        <f ca="1">_xll.RiskData('Risk Summary'!$N$32,$A498)</f>
        <v>#NAME?</v>
      </c>
      <c r="J498" s="330" t="e">
        <f ca="1">_xll.RiskData('Risk Summary'!$H$35,$A498)</f>
        <v>#NAME?</v>
      </c>
      <c r="K498" s="330" t="e">
        <f ca="1">_xll.RiskData('Risk Summary'!$K$35,$A498)</f>
        <v>#NAME?</v>
      </c>
      <c r="L498" s="330" t="e">
        <f ca="1">_xll.RiskData('Risk Summary'!$N$35,$A498)</f>
        <v>#NAME?</v>
      </c>
      <c r="N498" s="330" t="e">
        <f ca="1">_xll.RiskData('Risk Summary'!$H$36,$A498)</f>
        <v>#NAME?</v>
      </c>
      <c r="O498" s="330" t="e">
        <f ca="1">_xll.RiskData('Risk Summary'!$K$36,$A498)</f>
        <v>#NAME?</v>
      </c>
      <c r="P498" s="330" t="e">
        <f ca="1">_xll.RiskData('Risk Summary'!$N$36,$A498)</f>
        <v>#NAME?</v>
      </c>
      <c r="R498" s="330" t="e">
        <f ca="1">_xll.RiskData('TS CF'!$H$24,$A498)-F498</f>
        <v>#NAME?</v>
      </c>
      <c r="S498" s="330" t="e">
        <f ca="1">_xll.RiskData('TS CF'!$K$24,$A498)-G498</f>
        <v>#NAME?</v>
      </c>
      <c r="T498" s="330" t="e">
        <f ca="1">_xll.RiskData('TS CF'!$N$24,$A498)-H498</f>
        <v>#NAME?</v>
      </c>
      <c r="V498" s="327" t="e">
        <f t="shared" ca="1" si="21"/>
        <v>#NAME?</v>
      </c>
      <c r="W498" s="327" t="e">
        <f t="shared" ca="1" si="22"/>
        <v>#NAME?</v>
      </c>
      <c r="X498" s="327" t="e">
        <f t="shared" ca="1" si="23"/>
        <v>#NAME?</v>
      </c>
    </row>
    <row r="499" spans="1:24">
      <c r="A499" s="2">
        <v>492</v>
      </c>
      <c r="B499" s="617">
        <v>-160478</v>
      </c>
      <c r="C499" s="617">
        <v>-103593</v>
      </c>
      <c r="D499" s="617">
        <v>-114388</v>
      </c>
      <c r="F499" s="330" t="e">
        <f ca="1">_xll.RiskData('Risk Summary'!$H$32,$A499)</f>
        <v>#NAME?</v>
      </c>
      <c r="G499" s="330" t="e">
        <f ca="1">_xll.RiskData('Risk Summary'!$K$32,$A499)</f>
        <v>#NAME?</v>
      </c>
      <c r="H499" s="330" t="e">
        <f ca="1">_xll.RiskData('Risk Summary'!$N$32,$A499)</f>
        <v>#NAME?</v>
      </c>
      <c r="J499" s="330" t="e">
        <f ca="1">_xll.RiskData('Risk Summary'!$H$35,$A499)</f>
        <v>#NAME?</v>
      </c>
      <c r="K499" s="330" t="e">
        <f ca="1">_xll.RiskData('Risk Summary'!$K$35,$A499)</f>
        <v>#NAME?</v>
      </c>
      <c r="L499" s="330" t="e">
        <f ca="1">_xll.RiskData('Risk Summary'!$N$35,$A499)</f>
        <v>#NAME?</v>
      </c>
      <c r="N499" s="330" t="e">
        <f ca="1">_xll.RiskData('Risk Summary'!$H$36,$A499)</f>
        <v>#NAME?</v>
      </c>
      <c r="O499" s="330" t="e">
        <f ca="1">_xll.RiskData('Risk Summary'!$K$36,$A499)</f>
        <v>#NAME?</v>
      </c>
      <c r="P499" s="330" t="e">
        <f ca="1">_xll.RiskData('Risk Summary'!$N$36,$A499)</f>
        <v>#NAME?</v>
      </c>
      <c r="R499" s="330" t="e">
        <f ca="1">_xll.RiskData('TS CF'!$H$24,$A499)-F499</f>
        <v>#NAME?</v>
      </c>
      <c r="S499" s="330" t="e">
        <f ca="1">_xll.RiskData('TS CF'!$K$24,$A499)-G499</f>
        <v>#NAME?</v>
      </c>
      <c r="T499" s="330" t="e">
        <f ca="1">_xll.RiskData('TS CF'!$N$24,$A499)-H499</f>
        <v>#NAME?</v>
      </c>
      <c r="V499" s="327" t="e">
        <f t="shared" ca="1" si="21"/>
        <v>#NAME?</v>
      </c>
      <c r="W499" s="327" t="e">
        <f t="shared" ca="1" si="22"/>
        <v>#NAME?</v>
      </c>
      <c r="X499" s="327" t="e">
        <f t="shared" ca="1" si="23"/>
        <v>#NAME?</v>
      </c>
    </row>
    <row r="500" spans="1:24">
      <c r="A500" s="2">
        <v>493</v>
      </c>
      <c r="B500" s="617">
        <v>-160478</v>
      </c>
      <c r="C500" s="617">
        <v>-103593</v>
      </c>
      <c r="D500" s="617">
        <v>-114388</v>
      </c>
      <c r="F500" s="330" t="e">
        <f ca="1">_xll.RiskData('Risk Summary'!$H$32,$A500)</f>
        <v>#NAME?</v>
      </c>
      <c r="G500" s="330" t="e">
        <f ca="1">_xll.RiskData('Risk Summary'!$K$32,$A500)</f>
        <v>#NAME?</v>
      </c>
      <c r="H500" s="330" t="e">
        <f ca="1">_xll.RiskData('Risk Summary'!$N$32,$A500)</f>
        <v>#NAME?</v>
      </c>
      <c r="J500" s="330" t="e">
        <f ca="1">_xll.RiskData('Risk Summary'!$H$35,$A500)</f>
        <v>#NAME?</v>
      </c>
      <c r="K500" s="330" t="e">
        <f ca="1">_xll.RiskData('Risk Summary'!$K$35,$A500)</f>
        <v>#NAME?</v>
      </c>
      <c r="L500" s="330" t="e">
        <f ca="1">_xll.RiskData('Risk Summary'!$N$35,$A500)</f>
        <v>#NAME?</v>
      </c>
      <c r="N500" s="330" t="e">
        <f ca="1">_xll.RiskData('Risk Summary'!$H$36,$A500)</f>
        <v>#NAME?</v>
      </c>
      <c r="O500" s="330" t="e">
        <f ca="1">_xll.RiskData('Risk Summary'!$K$36,$A500)</f>
        <v>#NAME?</v>
      </c>
      <c r="P500" s="330" t="e">
        <f ca="1">_xll.RiskData('Risk Summary'!$N$36,$A500)</f>
        <v>#NAME?</v>
      </c>
      <c r="R500" s="330" t="e">
        <f ca="1">_xll.RiskData('TS CF'!$H$24,$A500)-F500</f>
        <v>#NAME?</v>
      </c>
      <c r="S500" s="330" t="e">
        <f ca="1">_xll.RiskData('TS CF'!$K$24,$A500)-G500</f>
        <v>#NAME?</v>
      </c>
      <c r="T500" s="330" t="e">
        <f ca="1">_xll.RiskData('TS CF'!$N$24,$A500)-H500</f>
        <v>#NAME?</v>
      </c>
      <c r="V500" s="327" t="e">
        <f t="shared" ca="1" si="21"/>
        <v>#NAME?</v>
      </c>
      <c r="W500" s="327" t="e">
        <f t="shared" ca="1" si="22"/>
        <v>#NAME?</v>
      </c>
      <c r="X500" s="327" t="e">
        <f t="shared" ca="1" si="23"/>
        <v>#NAME?</v>
      </c>
    </row>
    <row r="501" spans="1:24">
      <c r="A501" s="2">
        <v>494</v>
      </c>
      <c r="B501" s="617">
        <v>-160478</v>
      </c>
      <c r="C501" s="617">
        <v>-103593</v>
      </c>
      <c r="D501" s="617">
        <v>-114388</v>
      </c>
      <c r="F501" s="330" t="e">
        <f ca="1">_xll.RiskData('Risk Summary'!$H$32,$A501)</f>
        <v>#NAME?</v>
      </c>
      <c r="G501" s="330" t="e">
        <f ca="1">_xll.RiskData('Risk Summary'!$K$32,$A501)</f>
        <v>#NAME?</v>
      </c>
      <c r="H501" s="330" t="e">
        <f ca="1">_xll.RiskData('Risk Summary'!$N$32,$A501)</f>
        <v>#NAME?</v>
      </c>
      <c r="J501" s="330" t="e">
        <f ca="1">_xll.RiskData('Risk Summary'!$H$35,$A501)</f>
        <v>#NAME?</v>
      </c>
      <c r="K501" s="330" t="e">
        <f ca="1">_xll.RiskData('Risk Summary'!$K$35,$A501)</f>
        <v>#NAME?</v>
      </c>
      <c r="L501" s="330" t="e">
        <f ca="1">_xll.RiskData('Risk Summary'!$N$35,$A501)</f>
        <v>#NAME?</v>
      </c>
      <c r="N501" s="330" t="e">
        <f ca="1">_xll.RiskData('Risk Summary'!$H$36,$A501)</f>
        <v>#NAME?</v>
      </c>
      <c r="O501" s="330" t="e">
        <f ca="1">_xll.RiskData('Risk Summary'!$K$36,$A501)</f>
        <v>#NAME?</v>
      </c>
      <c r="P501" s="330" t="e">
        <f ca="1">_xll.RiskData('Risk Summary'!$N$36,$A501)</f>
        <v>#NAME?</v>
      </c>
      <c r="R501" s="330" t="e">
        <f ca="1">_xll.RiskData('TS CF'!$H$24,$A501)-F501</f>
        <v>#NAME?</v>
      </c>
      <c r="S501" s="330" t="e">
        <f ca="1">_xll.RiskData('TS CF'!$K$24,$A501)-G501</f>
        <v>#NAME?</v>
      </c>
      <c r="T501" s="330" t="e">
        <f ca="1">_xll.RiskData('TS CF'!$N$24,$A501)-H501</f>
        <v>#NAME?</v>
      </c>
      <c r="V501" s="327" t="e">
        <f t="shared" ca="1" si="21"/>
        <v>#NAME?</v>
      </c>
      <c r="W501" s="327" t="e">
        <f t="shared" ca="1" si="22"/>
        <v>#NAME?</v>
      </c>
      <c r="X501" s="327" t="e">
        <f t="shared" ca="1" si="23"/>
        <v>#NAME?</v>
      </c>
    </row>
    <row r="502" spans="1:24">
      <c r="A502" s="2">
        <v>495</v>
      </c>
      <c r="B502" s="617">
        <v>-160478</v>
      </c>
      <c r="C502" s="617">
        <v>-103593</v>
      </c>
      <c r="D502" s="617">
        <v>-114388</v>
      </c>
      <c r="F502" s="330" t="e">
        <f ca="1">_xll.RiskData('Risk Summary'!$H$32,$A502)</f>
        <v>#NAME?</v>
      </c>
      <c r="G502" s="330" t="e">
        <f ca="1">_xll.RiskData('Risk Summary'!$K$32,$A502)</f>
        <v>#NAME?</v>
      </c>
      <c r="H502" s="330" t="e">
        <f ca="1">_xll.RiskData('Risk Summary'!$N$32,$A502)</f>
        <v>#NAME?</v>
      </c>
      <c r="J502" s="330" t="e">
        <f ca="1">_xll.RiskData('Risk Summary'!$H$35,$A502)</f>
        <v>#NAME?</v>
      </c>
      <c r="K502" s="330" t="e">
        <f ca="1">_xll.RiskData('Risk Summary'!$K$35,$A502)</f>
        <v>#NAME?</v>
      </c>
      <c r="L502" s="330" t="e">
        <f ca="1">_xll.RiskData('Risk Summary'!$N$35,$A502)</f>
        <v>#NAME?</v>
      </c>
      <c r="N502" s="330" t="e">
        <f ca="1">_xll.RiskData('Risk Summary'!$H$36,$A502)</f>
        <v>#NAME?</v>
      </c>
      <c r="O502" s="330" t="e">
        <f ca="1">_xll.RiskData('Risk Summary'!$K$36,$A502)</f>
        <v>#NAME?</v>
      </c>
      <c r="P502" s="330" t="e">
        <f ca="1">_xll.RiskData('Risk Summary'!$N$36,$A502)</f>
        <v>#NAME?</v>
      </c>
      <c r="R502" s="330" t="e">
        <f ca="1">_xll.RiskData('TS CF'!$H$24,$A502)-F502</f>
        <v>#NAME?</v>
      </c>
      <c r="S502" s="330" t="e">
        <f ca="1">_xll.RiskData('TS CF'!$K$24,$A502)-G502</f>
        <v>#NAME?</v>
      </c>
      <c r="T502" s="330" t="e">
        <f ca="1">_xll.RiskData('TS CF'!$N$24,$A502)-H502</f>
        <v>#NAME?</v>
      </c>
      <c r="V502" s="327" t="e">
        <f t="shared" ca="1" si="21"/>
        <v>#NAME?</v>
      </c>
      <c r="W502" s="327" t="e">
        <f t="shared" ca="1" si="22"/>
        <v>#NAME?</v>
      </c>
      <c r="X502" s="327" t="e">
        <f t="shared" ca="1" si="23"/>
        <v>#NAME?</v>
      </c>
    </row>
    <row r="503" spans="1:24">
      <c r="A503" s="2">
        <v>496</v>
      </c>
      <c r="B503" s="617">
        <v>-160478</v>
      </c>
      <c r="C503" s="617">
        <v>-103593</v>
      </c>
      <c r="D503" s="617">
        <v>-114388</v>
      </c>
      <c r="F503" s="330" t="e">
        <f ca="1">_xll.RiskData('Risk Summary'!$H$32,$A503)</f>
        <v>#NAME?</v>
      </c>
      <c r="G503" s="330" t="e">
        <f ca="1">_xll.RiskData('Risk Summary'!$K$32,$A503)</f>
        <v>#NAME?</v>
      </c>
      <c r="H503" s="330" t="e">
        <f ca="1">_xll.RiskData('Risk Summary'!$N$32,$A503)</f>
        <v>#NAME?</v>
      </c>
      <c r="J503" s="330" t="e">
        <f ca="1">_xll.RiskData('Risk Summary'!$H$35,$A503)</f>
        <v>#NAME?</v>
      </c>
      <c r="K503" s="330" t="e">
        <f ca="1">_xll.RiskData('Risk Summary'!$K$35,$A503)</f>
        <v>#NAME?</v>
      </c>
      <c r="L503" s="330" t="e">
        <f ca="1">_xll.RiskData('Risk Summary'!$N$35,$A503)</f>
        <v>#NAME?</v>
      </c>
      <c r="N503" s="330" t="e">
        <f ca="1">_xll.RiskData('Risk Summary'!$H$36,$A503)</f>
        <v>#NAME?</v>
      </c>
      <c r="O503" s="330" t="e">
        <f ca="1">_xll.RiskData('Risk Summary'!$K$36,$A503)</f>
        <v>#NAME?</v>
      </c>
      <c r="P503" s="330" t="e">
        <f ca="1">_xll.RiskData('Risk Summary'!$N$36,$A503)</f>
        <v>#NAME?</v>
      </c>
      <c r="R503" s="330" t="e">
        <f ca="1">_xll.RiskData('TS CF'!$H$24,$A503)-F503</f>
        <v>#NAME?</v>
      </c>
      <c r="S503" s="330" t="e">
        <f ca="1">_xll.RiskData('TS CF'!$K$24,$A503)-G503</f>
        <v>#NAME?</v>
      </c>
      <c r="T503" s="330" t="e">
        <f ca="1">_xll.RiskData('TS CF'!$N$24,$A503)-H503</f>
        <v>#NAME?</v>
      </c>
      <c r="V503" s="327" t="e">
        <f t="shared" ca="1" si="21"/>
        <v>#NAME?</v>
      </c>
      <c r="W503" s="327" t="e">
        <f t="shared" ca="1" si="22"/>
        <v>#NAME?</v>
      </c>
      <c r="X503" s="327" t="e">
        <f t="shared" ca="1" si="23"/>
        <v>#NAME?</v>
      </c>
    </row>
    <row r="504" spans="1:24">
      <c r="A504" s="2">
        <v>497</v>
      </c>
      <c r="B504" s="617">
        <v>-160478</v>
      </c>
      <c r="C504" s="617">
        <v>-103593</v>
      </c>
      <c r="D504" s="617">
        <v>-114388</v>
      </c>
      <c r="F504" s="330" t="e">
        <f ca="1">_xll.RiskData('Risk Summary'!$H$32,$A504)</f>
        <v>#NAME?</v>
      </c>
      <c r="G504" s="330" t="e">
        <f ca="1">_xll.RiskData('Risk Summary'!$K$32,$A504)</f>
        <v>#NAME?</v>
      </c>
      <c r="H504" s="330" t="e">
        <f ca="1">_xll.RiskData('Risk Summary'!$N$32,$A504)</f>
        <v>#NAME?</v>
      </c>
      <c r="J504" s="330" t="e">
        <f ca="1">_xll.RiskData('Risk Summary'!$H$35,$A504)</f>
        <v>#NAME?</v>
      </c>
      <c r="K504" s="330" t="e">
        <f ca="1">_xll.RiskData('Risk Summary'!$K$35,$A504)</f>
        <v>#NAME?</v>
      </c>
      <c r="L504" s="330" t="e">
        <f ca="1">_xll.RiskData('Risk Summary'!$N$35,$A504)</f>
        <v>#NAME?</v>
      </c>
      <c r="N504" s="330" t="e">
        <f ca="1">_xll.RiskData('Risk Summary'!$H$36,$A504)</f>
        <v>#NAME?</v>
      </c>
      <c r="O504" s="330" t="e">
        <f ca="1">_xll.RiskData('Risk Summary'!$K$36,$A504)</f>
        <v>#NAME?</v>
      </c>
      <c r="P504" s="330" t="e">
        <f ca="1">_xll.RiskData('Risk Summary'!$N$36,$A504)</f>
        <v>#NAME?</v>
      </c>
      <c r="R504" s="330" t="e">
        <f ca="1">_xll.RiskData('TS CF'!$H$24,$A504)-F504</f>
        <v>#NAME?</v>
      </c>
      <c r="S504" s="330" t="e">
        <f ca="1">_xll.RiskData('TS CF'!$K$24,$A504)-G504</f>
        <v>#NAME?</v>
      </c>
      <c r="T504" s="330" t="e">
        <f ca="1">_xll.RiskData('TS CF'!$N$24,$A504)-H504</f>
        <v>#NAME?</v>
      </c>
      <c r="V504" s="327" t="e">
        <f t="shared" ca="1" si="21"/>
        <v>#NAME?</v>
      </c>
      <c r="W504" s="327" t="e">
        <f t="shared" ca="1" si="22"/>
        <v>#NAME?</v>
      </c>
      <c r="X504" s="327" t="e">
        <f t="shared" ca="1" si="23"/>
        <v>#NAME?</v>
      </c>
    </row>
    <row r="505" spans="1:24">
      <c r="A505" s="2">
        <v>498</v>
      </c>
      <c r="B505" s="617">
        <v>-160478</v>
      </c>
      <c r="C505" s="617">
        <v>-103593</v>
      </c>
      <c r="D505" s="617">
        <v>-114388</v>
      </c>
      <c r="F505" s="330" t="e">
        <f ca="1">_xll.RiskData('Risk Summary'!$H$32,$A505)</f>
        <v>#NAME?</v>
      </c>
      <c r="G505" s="330" t="e">
        <f ca="1">_xll.RiskData('Risk Summary'!$K$32,$A505)</f>
        <v>#NAME?</v>
      </c>
      <c r="H505" s="330" t="e">
        <f ca="1">_xll.RiskData('Risk Summary'!$N$32,$A505)</f>
        <v>#NAME?</v>
      </c>
      <c r="J505" s="330" t="e">
        <f ca="1">_xll.RiskData('Risk Summary'!$H$35,$A505)</f>
        <v>#NAME?</v>
      </c>
      <c r="K505" s="330" t="e">
        <f ca="1">_xll.RiskData('Risk Summary'!$K$35,$A505)</f>
        <v>#NAME?</v>
      </c>
      <c r="L505" s="330" t="e">
        <f ca="1">_xll.RiskData('Risk Summary'!$N$35,$A505)</f>
        <v>#NAME?</v>
      </c>
      <c r="N505" s="330" t="e">
        <f ca="1">_xll.RiskData('Risk Summary'!$H$36,$A505)</f>
        <v>#NAME?</v>
      </c>
      <c r="O505" s="330" t="e">
        <f ca="1">_xll.RiskData('Risk Summary'!$K$36,$A505)</f>
        <v>#NAME?</v>
      </c>
      <c r="P505" s="330" t="e">
        <f ca="1">_xll.RiskData('Risk Summary'!$N$36,$A505)</f>
        <v>#NAME?</v>
      </c>
      <c r="R505" s="330" t="e">
        <f ca="1">_xll.RiskData('TS CF'!$H$24,$A505)-F505</f>
        <v>#NAME?</v>
      </c>
      <c r="S505" s="330" t="e">
        <f ca="1">_xll.RiskData('TS CF'!$K$24,$A505)-G505</f>
        <v>#NAME?</v>
      </c>
      <c r="T505" s="330" t="e">
        <f ca="1">_xll.RiskData('TS CF'!$N$24,$A505)-H505</f>
        <v>#NAME?</v>
      </c>
      <c r="V505" s="327" t="e">
        <f t="shared" ca="1" si="21"/>
        <v>#NAME?</v>
      </c>
      <c r="W505" s="327" t="e">
        <f t="shared" ca="1" si="22"/>
        <v>#NAME?</v>
      </c>
      <c r="X505" s="327" t="e">
        <f t="shared" ca="1" si="23"/>
        <v>#NAME?</v>
      </c>
    </row>
    <row r="506" spans="1:24">
      <c r="A506" s="2">
        <v>499</v>
      </c>
      <c r="B506" s="617">
        <v>-160478</v>
      </c>
      <c r="C506" s="617">
        <v>-103593</v>
      </c>
      <c r="D506" s="617">
        <v>-114388</v>
      </c>
      <c r="F506" s="330" t="e">
        <f ca="1">_xll.RiskData('Risk Summary'!$H$32,$A506)</f>
        <v>#NAME?</v>
      </c>
      <c r="G506" s="330" t="e">
        <f ca="1">_xll.RiskData('Risk Summary'!$K$32,$A506)</f>
        <v>#NAME?</v>
      </c>
      <c r="H506" s="330" t="e">
        <f ca="1">_xll.RiskData('Risk Summary'!$N$32,$A506)</f>
        <v>#NAME?</v>
      </c>
      <c r="J506" s="330" t="e">
        <f ca="1">_xll.RiskData('Risk Summary'!$H$35,$A506)</f>
        <v>#NAME?</v>
      </c>
      <c r="K506" s="330" t="e">
        <f ca="1">_xll.RiskData('Risk Summary'!$K$35,$A506)</f>
        <v>#NAME?</v>
      </c>
      <c r="L506" s="330" t="e">
        <f ca="1">_xll.RiskData('Risk Summary'!$N$35,$A506)</f>
        <v>#NAME?</v>
      </c>
      <c r="N506" s="330" t="e">
        <f ca="1">_xll.RiskData('Risk Summary'!$H$36,$A506)</f>
        <v>#NAME?</v>
      </c>
      <c r="O506" s="330" t="e">
        <f ca="1">_xll.RiskData('Risk Summary'!$K$36,$A506)</f>
        <v>#NAME?</v>
      </c>
      <c r="P506" s="330" t="e">
        <f ca="1">_xll.RiskData('Risk Summary'!$N$36,$A506)</f>
        <v>#NAME?</v>
      </c>
      <c r="R506" s="330" t="e">
        <f ca="1">_xll.RiskData('TS CF'!$H$24,$A506)-F506</f>
        <v>#NAME?</v>
      </c>
      <c r="S506" s="330" t="e">
        <f ca="1">_xll.RiskData('TS CF'!$K$24,$A506)-G506</f>
        <v>#NAME?</v>
      </c>
      <c r="T506" s="330" t="e">
        <f ca="1">_xll.RiskData('TS CF'!$N$24,$A506)-H506</f>
        <v>#NAME?</v>
      </c>
      <c r="V506" s="327" t="e">
        <f t="shared" ca="1" si="21"/>
        <v>#NAME?</v>
      </c>
      <c r="W506" s="327" t="e">
        <f t="shared" ca="1" si="22"/>
        <v>#NAME?</v>
      </c>
      <c r="X506" s="327" t="e">
        <f t="shared" ca="1" si="23"/>
        <v>#NAME?</v>
      </c>
    </row>
    <row r="507" spans="1:24">
      <c r="A507" s="2">
        <v>500</v>
      </c>
      <c r="B507" s="617">
        <v>-160478</v>
      </c>
      <c r="C507" s="617">
        <v>-103593</v>
      </c>
      <c r="D507" s="617">
        <v>-114388</v>
      </c>
      <c r="F507" s="330" t="e">
        <f ca="1">_xll.RiskData('Risk Summary'!$H$32,$A507)</f>
        <v>#NAME?</v>
      </c>
      <c r="G507" s="330" t="e">
        <f ca="1">_xll.RiskData('Risk Summary'!$K$32,$A507)</f>
        <v>#NAME?</v>
      </c>
      <c r="H507" s="330" t="e">
        <f ca="1">_xll.RiskData('Risk Summary'!$N$32,$A507)</f>
        <v>#NAME?</v>
      </c>
      <c r="J507" s="330" t="e">
        <f ca="1">_xll.RiskData('Risk Summary'!$H$35,$A507)</f>
        <v>#NAME?</v>
      </c>
      <c r="K507" s="330" t="e">
        <f ca="1">_xll.RiskData('Risk Summary'!$K$35,$A507)</f>
        <v>#NAME?</v>
      </c>
      <c r="L507" s="330" t="e">
        <f ca="1">_xll.RiskData('Risk Summary'!$N$35,$A507)</f>
        <v>#NAME?</v>
      </c>
      <c r="N507" s="330" t="e">
        <f ca="1">_xll.RiskData('Risk Summary'!$H$36,$A507)</f>
        <v>#NAME?</v>
      </c>
      <c r="O507" s="330" t="e">
        <f ca="1">_xll.RiskData('Risk Summary'!$K$36,$A507)</f>
        <v>#NAME?</v>
      </c>
      <c r="P507" s="330" t="e">
        <f ca="1">_xll.RiskData('Risk Summary'!$N$36,$A507)</f>
        <v>#NAME?</v>
      </c>
      <c r="R507" s="330" t="e">
        <f ca="1">_xll.RiskData('TS CF'!$H$24,$A507)-F507</f>
        <v>#NAME?</v>
      </c>
      <c r="S507" s="330" t="e">
        <f ca="1">_xll.RiskData('TS CF'!$K$24,$A507)-G507</f>
        <v>#NAME?</v>
      </c>
      <c r="T507" s="330" t="e">
        <f ca="1">_xll.RiskData('TS CF'!$N$24,$A507)-H507</f>
        <v>#NAME?</v>
      </c>
      <c r="V507" s="327" t="e">
        <f t="shared" ca="1" si="21"/>
        <v>#NAME?</v>
      </c>
      <c r="W507" s="327" t="e">
        <f t="shared" ca="1" si="22"/>
        <v>#NAME?</v>
      </c>
      <c r="X507" s="327" t="e">
        <f t="shared" ca="1" si="23"/>
        <v>#NAME?</v>
      </c>
    </row>
    <row r="508" spans="1:24">
      <c r="A508" s="2">
        <v>501</v>
      </c>
      <c r="B508" s="617">
        <v>-160478</v>
      </c>
      <c r="C508" s="617">
        <v>-103593</v>
      </c>
      <c r="D508" s="617">
        <v>-114388</v>
      </c>
      <c r="F508" s="330" t="e">
        <f ca="1">_xll.RiskData('Risk Summary'!$H$32,$A508)</f>
        <v>#NAME?</v>
      </c>
      <c r="G508" s="330" t="e">
        <f ca="1">_xll.RiskData('Risk Summary'!$K$32,$A508)</f>
        <v>#NAME?</v>
      </c>
      <c r="H508" s="330" t="e">
        <f ca="1">_xll.RiskData('Risk Summary'!$N$32,$A508)</f>
        <v>#NAME?</v>
      </c>
      <c r="J508" s="330" t="e">
        <f ca="1">_xll.RiskData('Risk Summary'!$H$35,$A508)</f>
        <v>#NAME?</v>
      </c>
      <c r="K508" s="330" t="e">
        <f ca="1">_xll.RiskData('Risk Summary'!$K$35,$A508)</f>
        <v>#NAME?</v>
      </c>
      <c r="L508" s="330" t="e">
        <f ca="1">_xll.RiskData('Risk Summary'!$N$35,$A508)</f>
        <v>#NAME?</v>
      </c>
      <c r="N508" s="330" t="e">
        <f ca="1">_xll.RiskData('Risk Summary'!$H$36,$A508)</f>
        <v>#NAME?</v>
      </c>
      <c r="O508" s="330" t="e">
        <f ca="1">_xll.RiskData('Risk Summary'!$K$36,$A508)</f>
        <v>#NAME?</v>
      </c>
      <c r="P508" s="330" t="e">
        <f ca="1">_xll.RiskData('Risk Summary'!$N$36,$A508)</f>
        <v>#NAME?</v>
      </c>
      <c r="R508" s="330" t="e">
        <f ca="1">_xll.RiskData('TS CF'!$H$24,$A508)-F508</f>
        <v>#NAME?</v>
      </c>
      <c r="S508" s="330" t="e">
        <f ca="1">_xll.RiskData('TS CF'!$K$24,$A508)-G508</f>
        <v>#NAME?</v>
      </c>
      <c r="T508" s="330" t="e">
        <f ca="1">_xll.RiskData('TS CF'!$N$24,$A508)-H508</f>
        <v>#NAME?</v>
      </c>
      <c r="V508" s="327" t="e">
        <f t="shared" ca="1" si="21"/>
        <v>#NAME?</v>
      </c>
      <c r="W508" s="327" t="e">
        <f t="shared" ca="1" si="22"/>
        <v>#NAME?</v>
      </c>
      <c r="X508" s="327" t="e">
        <f t="shared" ca="1" si="23"/>
        <v>#NAME?</v>
      </c>
    </row>
    <row r="509" spans="1:24">
      <c r="A509" s="2">
        <v>502</v>
      </c>
      <c r="B509" s="617">
        <v>-160478</v>
      </c>
      <c r="C509" s="617">
        <v>-103593</v>
      </c>
      <c r="D509" s="617">
        <v>-114388</v>
      </c>
      <c r="F509" s="330" t="e">
        <f ca="1">_xll.RiskData('Risk Summary'!$H$32,$A509)</f>
        <v>#NAME?</v>
      </c>
      <c r="G509" s="330" t="e">
        <f ca="1">_xll.RiskData('Risk Summary'!$K$32,$A509)</f>
        <v>#NAME?</v>
      </c>
      <c r="H509" s="330" t="e">
        <f ca="1">_xll.RiskData('Risk Summary'!$N$32,$A509)</f>
        <v>#NAME?</v>
      </c>
      <c r="J509" s="330" t="e">
        <f ca="1">_xll.RiskData('Risk Summary'!$H$35,$A509)</f>
        <v>#NAME?</v>
      </c>
      <c r="K509" s="330" t="e">
        <f ca="1">_xll.RiskData('Risk Summary'!$K$35,$A509)</f>
        <v>#NAME?</v>
      </c>
      <c r="L509" s="330" t="e">
        <f ca="1">_xll.RiskData('Risk Summary'!$N$35,$A509)</f>
        <v>#NAME?</v>
      </c>
      <c r="N509" s="330" t="e">
        <f ca="1">_xll.RiskData('Risk Summary'!$H$36,$A509)</f>
        <v>#NAME?</v>
      </c>
      <c r="O509" s="330" t="e">
        <f ca="1">_xll.RiskData('Risk Summary'!$K$36,$A509)</f>
        <v>#NAME?</v>
      </c>
      <c r="P509" s="330" t="e">
        <f ca="1">_xll.RiskData('Risk Summary'!$N$36,$A509)</f>
        <v>#NAME?</v>
      </c>
      <c r="R509" s="330" t="e">
        <f ca="1">_xll.RiskData('TS CF'!$H$24,$A509)-F509</f>
        <v>#NAME?</v>
      </c>
      <c r="S509" s="330" t="e">
        <f ca="1">_xll.RiskData('TS CF'!$K$24,$A509)-G509</f>
        <v>#NAME?</v>
      </c>
      <c r="T509" s="330" t="e">
        <f ca="1">_xll.RiskData('TS CF'!$N$24,$A509)-H509</f>
        <v>#NAME?</v>
      </c>
      <c r="V509" s="327" t="e">
        <f t="shared" ca="1" si="21"/>
        <v>#NAME?</v>
      </c>
      <c r="W509" s="327" t="e">
        <f t="shared" ca="1" si="22"/>
        <v>#NAME?</v>
      </c>
      <c r="X509" s="327" t="e">
        <f t="shared" ca="1" si="23"/>
        <v>#NAME?</v>
      </c>
    </row>
    <row r="510" spans="1:24">
      <c r="A510" s="2">
        <v>503</v>
      </c>
      <c r="B510" s="617">
        <v>-160478</v>
      </c>
      <c r="C510" s="617">
        <v>-103593</v>
      </c>
      <c r="D510" s="617">
        <v>-114388</v>
      </c>
      <c r="F510" s="330" t="e">
        <f ca="1">_xll.RiskData('Risk Summary'!$H$32,$A510)</f>
        <v>#NAME?</v>
      </c>
      <c r="G510" s="330" t="e">
        <f ca="1">_xll.RiskData('Risk Summary'!$K$32,$A510)</f>
        <v>#NAME?</v>
      </c>
      <c r="H510" s="330" t="e">
        <f ca="1">_xll.RiskData('Risk Summary'!$N$32,$A510)</f>
        <v>#NAME?</v>
      </c>
      <c r="J510" s="330" t="e">
        <f ca="1">_xll.RiskData('Risk Summary'!$H$35,$A510)</f>
        <v>#NAME?</v>
      </c>
      <c r="K510" s="330" t="e">
        <f ca="1">_xll.RiskData('Risk Summary'!$K$35,$A510)</f>
        <v>#NAME?</v>
      </c>
      <c r="L510" s="330" t="e">
        <f ca="1">_xll.RiskData('Risk Summary'!$N$35,$A510)</f>
        <v>#NAME?</v>
      </c>
      <c r="N510" s="330" t="e">
        <f ca="1">_xll.RiskData('Risk Summary'!$H$36,$A510)</f>
        <v>#NAME?</v>
      </c>
      <c r="O510" s="330" t="e">
        <f ca="1">_xll.RiskData('Risk Summary'!$K$36,$A510)</f>
        <v>#NAME?</v>
      </c>
      <c r="P510" s="330" t="e">
        <f ca="1">_xll.RiskData('Risk Summary'!$N$36,$A510)</f>
        <v>#NAME?</v>
      </c>
      <c r="R510" s="330" t="e">
        <f ca="1">_xll.RiskData('TS CF'!$H$24,$A510)-F510</f>
        <v>#NAME?</v>
      </c>
      <c r="S510" s="330" t="e">
        <f ca="1">_xll.RiskData('TS CF'!$K$24,$A510)-G510</f>
        <v>#NAME?</v>
      </c>
      <c r="T510" s="330" t="e">
        <f ca="1">_xll.RiskData('TS CF'!$N$24,$A510)-H510</f>
        <v>#NAME?</v>
      </c>
      <c r="V510" s="327" t="e">
        <f t="shared" ca="1" si="21"/>
        <v>#NAME?</v>
      </c>
      <c r="W510" s="327" t="e">
        <f t="shared" ca="1" si="22"/>
        <v>#NAME?</v>
      </c>
      <c r="X510" s="327" t="e">
        <f t="shared" ca="1" si="23"/>
        <v>#NAME?</v>
      </c>
    </row>
    <row r="511" spans="1:24">
      <c r="A511" s="2">
        <v>504</v>
      </c>
      <c r="B511" s="617">
        <v>-160478</v>
      </c>
      <c r="C511" s="617">
        <v>-103593</v>
      </c>
      <c r="D511" s="617">
        <v>-114388</v>
      </c>
      <c r="F511" s="330" t="e">
        <f ca="1">_xll.RiskData('Risk Summary'!$H$32,$A511)</f>
        <v>#NAME?</v>
      </c>
      <c r="G511" s="330" t="e">
        <f ca="1">_xll.RiskData('Risk Summary'!$K$32,$A511)</f>
        <v>#NAME?</v>
      </c>
      <c r="H511" s="330" t="e">
        <f ca="1">_xll.RiskData('Risk Summary'!$N$32,$A511)</f>
        <v>#NAME?</v>
      </c>
      <c r="J511" s="330" t="e">
        <f ca="1">_xll.RiskData('Risk Summary'!$H$35,$A511)</f>
        <v>#NAME?</v>
      </c>
      <c r="K511" s="330" t="e">
        <f ca="1">_xll.RiskData('Risk Summary'!$K$35,$A511)</f>
        <v>#NAME?</v>
      </c>
      <c r="L511" s="330" t="e">
        <f ca="1">_xll.RiskData('Risk Summary'!$N$35,$A511)</f>
        <v>#NAME?</v>
      </c>
      <c r="N511" s="330" t="e">
        <f ca="1">_xll.RiskData('Risk Summary'!$H$36,$A511)</f>
        <v>#NAME?</v>
      </c>
      <c r="O511" s="330" t="e">
        <f ca="1">_xll.RiskData('Risk Summary'!$K$36,$A511)</f>
        <v>#NAME?</v>
      </c>
      <c r="P511" s="330" t="e">
        <f ca="1">_xll.RiskData('Risk Summary'!$N$36,$A511)</f>
        <v>#NAME?</v>
      </c>
      <c r="R511" s="330" t="e">
        <f ca="1">_xll.RiskData('TS CF'!$H$24,$A511)-F511</f>
        <v>#NAME?</v>
      </c>
      <c r="S511" s="330" t="e">
        <f ca="1">_xll.RiskData('TS CF'!$K$24,$A511)-G511</f>
        <v>#NAME?</v>
      </c>
      <c r="T511" s="330" t="e">
        <f ca="1">_xll.RiskData('TS CF'!$N$24,$A511)-H511</f>
        <v>#NAME?</v>
      </c>
      <c r="V511" s="327" t="e">
        <f t="shared" ca="1" si="21"/>
        <v>#NAME?</v>
      </c>
      <c r="W511" s="327" t="e">
        <f t="shared" ca="1" si="22"/>
        <v>#NAME?</v>
      </c>
      <c r="X511" s="327" t="e">
        <f t="shared" ca="1" si="23"/>
        <v>#NAME?</v>
      </c>
    </row>
    <row r="512" spans="1:24">
      <c r="A512" s="2">
        <v>505</v>
      </c>
      <c r="B512" s="617">
        <v>-160478</v>
      </c>
      <c r="C512" s="617">
        <v>-103593</v>
      </c>
      <c r="D512" s="617">
        <v>-114388</v>
      </c>
      <c r="F512" s="330" t="e">
        <f ca="1">_xll.RiskData('Risk Summary'!$H$32,$A512)</f>
        <v>#NAME?</v>
      </c>
      <c r="G512" s="330" t="e">
        <f ca="1">_xll.RiskData('Risk Summary'!$K$32,$A512)</f>
        <v>#NAME?</v>
      </c>
      <c r="H512" s="330" t="e">
        <f ca="1">_xll.RiskData('Risk Summary'!$N$32,$A512)</f>
        <v>#NAME?</v>
      </c>
      <c r="J512" s="330" t="e">
        <f ca="1">_xll.RiskData('Risk Summary'!$H$35,$A512)</f>
        <v>#NAME?</v>
      </c>
      <c r="K512" s="330" t="e">
        <f ca="1">_xll.RiskData('Risk Summary'!$K$35,$A512)</f>
        <v>#NAME?</v>
      </c>
      <c r="L512" s="330" t="e">
        <f ca="1">_xll.RiskData('Risk Summary'!$N$35,$A512)</f>
        <v>#NAME?</v>
      </c>
      <c r="N512" s="330" t="e">
        <f ca="1">_xll.RiskData('Risk Summary'!$H$36,$A512)</f>
        <v>#NAME?</v>
      </c>
      <c r="O512" s="330" t="e">
        <f ca="1">_xll.RiskData('Risk Summary'!$K$36,$A512)</f>
        <v>#NAME?</v>
      </c>
      <c r="P512" s="330" t="e">
        <f ca="1">_xll.RiskData('Risk Summary'!$N$36,$A512)</f>
        <v>#NAME?</v>
      </c>
      <c r="R512" s="330" t="e">
        <f ca="1">_xll.RiskData('TS CF'!$H$24,$A512)-F512</f>
        <v>#NAME?</v>
      </c>
      <c r="S512" s="330" t="e">
        <f ca="1">_xll.RiskData('TS CF'!$K$24,$A512)-G512</f>
        <v>#NAME?</v>
      </c>
      <c r="T512" s="330" t="e">
        <f ca="1">_xll.RiskData('TS CF'!$N$24,$A512)-H512</f>
        <v>#NAME?</v>
      </c>
      <c r="V512" s="327" t="e">
        <f t="shared" ca="1" si="21"/>
        <v>#NAME?</v>
      </c>
      <c r="W512" s="327" t="e">
        <f t="shared" ca="1" si="22"/>
        <v>#NAME?</v>
      </c>
      <c r="X512" s="327" t="e">
        <f t="shared" ca="1" si="23"/>
        <v>#NAME?</v>
      </c>
    </row>
    <row r="513" spans="1:24">
      <c r="A513" s="2">
        <v>506</v>
      </c>
      <c r="B513" s="617">
        <v>-160478</v>
      </c>
      <c r="C513" s="617">
        <v>-103593</v>
      </c>
      <c r="D513" s="617">
        <v>-114388</v>
      </c>
      <c r="F513" s="330" t="e">
        <f ca="1">_xll.RiskData('Risk Summary'!$H$32,$A513)</f>
        <v>#NAME?</v>
      </c>
      <c r="G513" s="330" t="e">
        <f ca="1">_xll.RiskData('Risk Summary'!$K$32,$A513)</f>
        <v>#NAME?</v>
      </c>
      <c r="H513" s="330" t="e">
        <f ca="1">_xll.RiskData('Risk Summary'!$N$32,$A513)</f>
        <v>#NAME?</v>
      </c>
      <c r="J513" s="330" t="e">
        <f ca="1">_xll.RiskData('Risk Summary'!$H$35,$A513)</f>
        <v>#NAME?</v>
      </c>
      <c r="K513" s="330" t="e">
        <f ca="1">_xll.RiskData('Risk Summary'!$K$35,$A513)</f>
        <v>#NAME?</v>
      </c>
      <c r="L513" s="330" t="e">
        <f ca="1">_xll.RiskData('Risk Summary'!$N$35,$A513)</f>
        <v>#NAME?</v>
      </c>
      <c r="N513" s="330" t="e">
        <f ca="1">_xll.RiskData('Risk Summary'!$H$36,$A513)</f>
        <v>#NAME?</v>
      </c>
      <c r="O513" s="330" t="e">
        <f ca="1">_xll.RiskData('Risk Summary'!$K$36,$A513)</f>
        <v>#NAME?</v>
      </c>
      <c r="P513" s="330" t="e">
        <f ca="1">_xll.RiskData('Risk Summary'!$N$36,$A513)</f>
        <v>#NAME?</v>
      </c>
      <c r="R513" s="330" t="e">
        <f ca="1">_xll.RiskData('TS CF'!$H$24,$A513)-F513</f>
        <v>#NAME?</v>
      </c>
      <c r="S513" s="330" t="e">
        <f ca="1">_xll.RiskData('TS CF'!$K$24,$A513)-G513</f>
        <v>#NAME?</v>
      </c>
      <c r="T513" s="330" t="e">
        <f ca="1">_xll.RiskData('TS CF'!$N$24,$A513)-H513</f>
        <v>#NAME?</v>
      </c>
      <c r="V513" s="327" t="e">
        <f t="shared" ca="1" si="21"/>
        <v>#NAME?</v>
      </c>
      <c r="W513" s="327" t="e">
        <f t="shared" ca="1" si="22"/>
        <v>#NAME?</v>
      </c>
      <c r="X513" s="327" t="e">
        <f t="shared" ca="1" si="23"/>
        <v>#NAME?</v>
      </c>
    </row>
    <row r="514" spans="1:24">
      <c r="A514" s="2">
        <v>507</v>
      </c>
      <c r="B514" s="617">
        <v>-160478</v>
      </c>
      <c r="C514" s="617">
        <v>-103593</v>
      </c>
      <c r="D514" s="617">
        <v>-114388</v>
      </c>
      <c r="F514" s="330" t="e">
        <f ca="1">_xll.RiskData('Risk Summary'!$H$32,$A514)</f>
        <v>#NAME?</v>
      </c>
      <c r="G514" s="330" t="e">
        <f ca="1">_xll.RiskData('Risk Summary'!$K$32,$A514)</f>
        <v>#NAME?</v>
      </c>
      <c r="H514" s="330" t="e">
        <f ca="1">_xll.RiskData('Risk Summary'!$N$32,$A514)</f>
        <v>#NAME?</v>
      </c>
      <c r="J514" s="330" t="e">
        <f ca="1">_xll.RiskData('Risk Summary'!$H$35,$A514)</f>
        <v>#NAME?</v>
      </c>
      <c r="K514" s="330" t="e">
        <f ca="1">_xll.RiskData('Risk Summary'!$K$35,$A514)</f>
        <v>#NAME?</v>
      </c>
      <c r="L514" s="330" t="e">
        <f ca="1">_xll.RiskData('Risk Summary'!$N$35,$A514)</f>
        <v>#NAME?</v>
      </c>
      <c r="N514" s="330" t="e">
        <f ca="1">_xll.RiskData('Risk Summary'!$H$36,$A514)</f>
        <v>#NAME?</v>
      </c>
      <c r="O514" s="330" t="e">
        <f ca="1">_xll.RiskData('Risk Summary'!$K$36,$A514)</f>
        <v>#NAME?</v>
      </c>
      <c r="P514" s="330" t="e">
        <f ca="1">_xll.RiskData('Risk Summary'!$N$36,$A514)</f>
        <v>#NAME?</v>
      </c>
      <c r="R514" s="330" t="e">
        <f ca="1">_xll.RiskData('TS CF'!$H$24,$A514)-F514</f>
        <v>#NAME?</v>
      </c>
      <c r="S514" s="330" t="e">
        <f ca="1">_xll.RiskData('TS CF'!$K$24,$A514)-G514</f>
        <v>#NAME?</v>
      </c>
      <c r="T514" s="330" t="e">
        <f ca="1">_xll.RiskData('TS CF'!$N$24,$A514)-H514</f>
        <v>#NAME?</v>
      </c>
      <c r="V514" s="327" t="e">
        <f t="shared" ca="1" si="21"/>
        <v>#NAME?</v>
      </c>
      <c r="W514" s="327" t="e">
        <f t="shared" ca="1" si="22"/>
        <v>#NAME?</v>
      </c>
      <c r="X514" s="327" t="e">
        <f t="shared" ca="1" si="23"/>
        <v>#NAME?</v>
      </c>
    </row>
    <row r="515" spans="1:24">
      <c r="A515" s="2">
        <v>508</v>
      </c>
      <c r="B515" s="617">
        <v>-160478</v>
      </c>
      <c r="C515" s="617">
        <v>-103593</v>
      </c>
      <c r="D515" s="617">
        <v>-114388</v>
      </c>
      <c r="F515" s="330" t="e">
        <f ca="1">_xll.RiskData('Risk Summary'!$H$32,$A515)</f>
        <v>#NAME?</v>
      </c>
      <c r="G515" s="330" t="e">
        <f ca="1">_xll.RiskData('Risk Summary'!$K$32,$A515)</f>
        <v>#NAME?</v>
      </c>
      <c r="H515" s="330" t="e">
        <f ca="1">_xll.RiskData('Risk Summary'!$N$32,$A515)</f>
        <v>#NAME?</v>
      </c>
      <c r="J515" s="330" t="e">
        <f ca="1">_xll.RiskData('Risk Summary'!$H$35,$A515)</f>
        <v>#NAME?</v>
      </c>
      <c r="K515" s="330" t="e">
        <f ca="1">_xll.RiskData('Risk Summary'!$K$35,$A515)</f>
        <v>#NAME?</v>
      </c>
      <c r="L515" s="330" t="e">
        <f ca="1">_xll.RiskData('Risk Summary'!$N$35,$A515)</f>
        <v>#NAME?</v>
      </c>
      <c r="N515" s="330" t="e">
        <f ca="1">_xll.RiskData('Risk Summary'!$H$36,$A515)</f>
        <v>#NAME?</v>
      </c>
      <c r="O515" s="330" t="e">
        <f ca="1">_xll.RiskData('Risk Summary'!$K$36,$A515)</f>
        <v>#NAME?</v>
      </c>
      <c r="P515" s="330" t="e">
        <f ca="1">_xll.RiskData('Risk Summary'!$N$36,$A515)</f>
        <v>#NAME?</v>
      </c>
      <c r="R515" s="330" t="e">
        <f ca="1">_xll.RiskData('TS CF'!$H$24,$A515)-F515</f>
        <v>#NAME?</v>
      </c>
      <c r="S515" s="330" t="e">
        <f ca="1">_xll.RiskData('TS CF'!$K$24,$A515)-G515</f>
        <v>#NAME?</v>
      </c>
      <c r="T515" s="330" t="e">
        <f ca="1">_xll.RiskData('TS CF'!$N$24,$A515)-H515</f>
        <v>#NAME?</v>
      </c>
      <c r="V515" s="327" t="e">
        <f t="shared" ca="1" si="21"/>
        <v>#NAME?</v>
      </c>
      <c r="W515" s="327" t="e">
        <f t="shared" ca="1" si="22"/>
        <v>#NAME?</v>
      </c>
      <c r="X515" s="327" t="e">
        <f t="shared" ca="1" si="23"/>
        <v>#NAME?</v>
      </c>
    </row>
    <row r="516" spans="1:24">
      <c r="A516" s="2">
        <v>509</v>
      </c>
      <c r="B516" s="617">
        <v>-160478</v>
      </c>
      <c r="C516" s="617">
        <v>-103593</v>
      </c>
      <c r="D516" s="617">
        <v>-114388</v>
      </c>
      <c r="F516" s="330" t="e">
        <f ca="1">_xll.RiskData('Risk Summary'!$H$32,$A516)</f>
        <v>#NAME?</v>
      </c>
      <c r="G516" s="330" t="e">
        <f ca="1">_xll.RiskData('Risk Summary'!$K$32,$A516)</f>
        <v>#NAME?</v>
      </c>
      <c r="H516" s="330" t="e">
        <f ca="1">_xll.RiskData('Risk Summary'!$N$32,$A516)</f>
        <v>#NAME?</v>
      </c>
      <c r="J516" s="330" t="e">
        <f ca="1">_xll.RiskData('Risk Summary'!$H$35,$A516)</f>
        <v>#NAME?</v>
      </c>
      <c r="K516" s="330" t="e">
        <f ca="1">_xll.RiskData('Risk Summary'!$K$35,$A516)</f>
        <v>#NAME?</v>
      </c>
      <c r="L516" s="330" t="e">
        <f ca="1">_xll.RiskData('Risk Summary'!$N$35,$A516)</f>
        <v>#NAME?</v>
      </c>
      <c r="N516" s="330" t="e">
        <f ca="1">_xll.RiskData('Risk Summary'!$H$36,$A516)</f>
        <v>#NAME?</v>
      </c>
      <c r="O516" s="330" t="e">
        <f ca="1">_xll.RiskData('Risk Summary'!$K$36,$A516)</f>
        <v>#NAME?</v>
      </c>
      <c r="P516" s="330" t="e">
        <f ca="1">_xll.RiskData('Risk Summary'!$N$36,$A516)</f>
        <v>#NAME?</v>
      </c>
      <c r="R516" s="330" t="e">
        <f ca="1">_xll.RiskData('TS CF'!$H$24,$A516)-F516</f>
        <v>#NAME?</v>
      </c>
      <c r="S516" s="330" t="e">
        <f ca="1">_xll.RiskData('TS CF'!$K$24,$A516)-G516</f>
        <v>#NAME?</v>
      </c>
      <c r="T516" s="330" t="e">
        <f ca="1">_xll.RiskData('TS CF'!$N$24,$A516)-H516</f>
        <v>#NAME?</v>
      </c>
      <c r="V516" s="327" t="e">
        <f t="shared" ca="1" si="21"/>
        <v>#NAME?</v>
      </c>
      <c r="W516" s="327" t="e">
        <f t="shared" ca="1" si="22"/>
        <v>#NAME?</v>
      </c>
      <c r="X516" s="327" t="e">
        <f t="shared" ca="1" si="23"/>
        <v>#NAME?</v>
      </c>
    </row>
    <row r="517" spans="1:24">
      <c r="A517" s="2">
        <v>510</v>
      </c>
      <c r="B517" s="617">
        <v>-160478</v>
      </c>
      <c r="C517" s="617">
        <v>-103593</v>
      </c>
      <c r="D517" s="617">
        <v>-114388</v>
      </c>
      <c r="F517" s="330" t="e">
        <f ca="1">_xll.RiskData('Risk Summary'!$H$32,$A517)</f>
        <v>#NAME?</v>
      </c>
      <c r="G517" s="330" t="e">
        <f ca="1">_xll.RiskData('Risk Summary'!$K$32,$A517)</f>
        <v>#NAME?</v>
      </c>
      <c r="H517" s="330" t="e">
        <f ca="1">_xll.RiskData('Risk Summary'!$N$32,$A517)</f>
        <v>#NAME?</v>
      </c>
      <c r="J517" s="330" t="e">
        <f ca="1">_xll.RiskData('Risk Summary'!$H$35,$A517)</f>
        <v>#NAME?</v>
      </c>
      <c r="K517" s="330" t="e">
        <f ca="1">_xll.RiskData('Risk Summary'!$K$35,$A517)</f>
        <v>#NAME?</v>
      </c>
      <c r="L517" s="330" t="e">
        <f ca="1">_xll.RiskData('Risk Summary'!$N$35,$A517)</f>
        <v>#NAME?</v>
      </c>
      <c r="N517" s="330" t="e">
        <f ca="1">_xll.RiskData('Risk Summary'!$H$36,$A517)</f>
        <v>#NAME?</v>
      </c>
      <c r="O517" s="330" t="e">
        <f ca="1">_xll.RiskData('Risk Summary'!$K$36,$A517)</f>
        <v>#NAME?</v>
      </c>
      <c r="P517" s="330" t="e">
        <f ca="1">_xll.RiskData('Risk Summary'!$N$36,$A517)</f>
        <v>#NAME?</v>
      </c>
      <c r="R517" s="330" t="e">
        <f ca="1">_xll.RiskData('TS CF'!$H$24,$A517)-F517</f>
        <v>#NAME?</v>
      </c>
      <c r="S517" s="330" t="e">
        <f ca="1">_xll.RiskData('TS CF'!$K$24,$A517)-G517</f>
        <v>#NAME?</v>
      </c>
      <c r="T517" s="330" t="e">
        <f ca="1">_xll.RiskData('TS CF'!$N$24,$A517)-H517</f>
        <v>#NAME?</v>
      </c>
      <c r="V517" s="327" t="e">
        <f t="shared" ca="1" si="21"/>
        <v>#NAME?</v>
      </c>
      <c r="W517" s="327" t="e">
        <f t="shared" ca="1" si="22"/>
        <v>#NAME?</v>
      </c>
      <c r="X517" s="327" t="e">
        <f t="shared" ca="1" si="23"/>
        <v>#NAME?</v>
      </c>
    </row>
    <row r="518" spans="1:24">
      <c r="A518" s="2">
        <v>511</v>
      </c>
      <c r="B518" s="617">
        <v>-160478</v>
      </c>
      <c r="C518" s="617">
        <v>-103593</v>
      </c>
      <c r="D518" s="617">
        <v>-114388</v>
      </c>
      <c r="F518" s="330" t="e">
        <f ca="1">_xll.RiskData('Risk Summary'!$H$32,$A518)</f>
        <v>#NAME?</v>
      </c>
      <c r="G518" s="330" t="e">
        <f ca="1">_xll.RiskData('Risk Summary'!$K$32,$A518)</f>
        <v>#NAME?</v>
      </c>
      <c r="H518" s="330" t="e">
        <f ca="1">_xll.RiskData('Risk Summary'!$N$32,$A518)</f>
        <v>#NAME?</v>
      </c>
      <c r="J518" s="330" t="e">
        <f ca="1">_xll.RiskData('Risk Summary'!$H$35,$A518)</f>
        <v>#NAME?</v>
      </c>
      <c r="K518" s="330" t="e">
        <f ca="1">_xll.RiskData('Risk Summary'!$K$35,$A518)</f>
        <v>#NAME?</v>
      </c>
      <c r="L518" s="330" t="e">
        <f ca="1">_xll.RiskData('Risk Summary'!$N$35,$A518)</f>
        <v>#NAME?</v>
      </c>
      <c r="N518" s="330" t="e">
        <f ca="1">_xll.RiskData('Risk Summary'!$H$36,$A518)</f>
        <v>#NAME?</v>
      </c>
      <c r="O518" s="330" t="e">
        <f ca="1">_xll.RiskData('Risk Summary'!$K$36,$A518)</f>
        <v>#NAME?</v>
      </c>
      <c r="P518" s="330" t="e">
        <f ca="1">_xll.RiskData('Risk Summary'!$N$36,$A518)</f>
        <v>#NAME?</v>
      </c>
      <c r="R518" s="330" t="e">
        <f ca="1">_xll.RiskData('TS CF'!$H$24,$A518)-F518</f>
        <v>#NAME?</v>
      </c>
      <c r="S518" s="330" t="e">
        <f ca="1">_xll.RiskData('TS CF'!$K$24,$A518)-G518</f>
        <v>#NAME?</v>
      </c>
      <c r="T518" s="330" t="e">
        <f ca="1">_xll.RiskData('TS CF'!$N$24,$A518)-H518</f>
        <v>#NAME?</v>
      </c>
      <c r="V518" s="327" t="e">
        <f t="shared" ca="1" si="21"/>
        <v>#NAME?</v>
      </c>
      <c r="W518" s="327" t="e">
        <f t="shared" ca="1" si="22"/>
        <v>#NAME?</v>
      </c>
      <c r="X518" s="327" t="e">
        <f t="shared" ca="1" si="23"/>
        <v>#NAME?</v>
      </c>
    </row>
    <row r="519" spans="1:24">
      <c r="A519" s="2">
        <v>512</v>
      </c>
      <c r="B519" s="617">
        <v>-160478</v>
      </c>
      <c r="C519" s="617">
        <v>-103593</v>
      </c>
      <c r="D519" s="617">
        <v>-114388</v>
      </c>
      <c r="F519" s="330" t="e">
        <f ca="1">_xll.RiskData('Risk Summary'!$H$32,$A519)</f>
        <v>#NAME?</v>
      </c>
      <c r="G519" s="330" t="e">
        <f ca="1">_xll.RiskData('Risk Summary'!$K$32,$A519)</f>
        <v>#NAME?</v>
      </c>
      <c r="H519" s="330" t="e">
        <f ca="1">_xll.RiskData('Risk Summary'!$N$32,$A519)</f>
        <v>#NAME?</v>
      </c>
      <c r="J519" s="330" t="e">
        <f ca="1">_xll.RiskData('Risk Summary'!$H$35,$A519)</f>
        <v>#NAME?</v>
      </c>
      <c r="K519" s="330" t="e">
        <f ca="1">_xll.RiskData('Risk Summary'!$K$35,$A519)</f>
        <v>#NAME?</v>
      </c>
      <c r="L519" s="330" t="e">
        <f ca="1">_xll.RiskData('Risk Summary'!$N$35,$A519)</f>
        <v>#NAME?</v>
      </c>
      <c r="N519" s="330" t="e">
        <f ca="1">_xll.RiskData('Risk Summary'!$H$36,$A519)</f>
        <v>#NAME?</v>
      </c>
      <c r="O519" s="330" t="e">
        <f ca="1">_xll.RiskData('Risk Summary'!$K$36,$A519)</f>
        <v>#NAME?</v>
      </c>
      <c r="P519" s="330" t="e">
        <f ca="1">_xll.RiskData('Risk Summary'!$N$36,$A519)</f>
        <v>#NAME?</v>
      </c>
      <c r="R519" s="330" t="e">
        <f ca="1">_xll.RiskData('TS CF'!$H$24,$A519)-F519</f>
        <v>#NAME?</v>
      </c>
      <c r="S519" s="330" t="e">
        <f ca="1">_xll.RiskData('TS CF'!$K$24,$A519)-G519</f>
        <v>#NAME?</v>
      </c>
      <c r="T519" s="330" t="e">
        <f ca="1">_xll.RiskData('TS CF'!$N$24,$A519)-H519</f>
        <v>#NAME?</v>
      </c>
      <c r="V519" s="327" t="e">
        <f t="shared" ca="1" si="21"/>
        <v>#NAME?</v>
      </c>
      <c r="W519" s="327" t="e">
        <f t="shared" ca="1" si="22"/>
        <v>#NAME?</v>
      </c>
      <c r="X519" s="327" t="e">
        <f t="shared" ca="1" si="23"/>
        <v>#NAME?</v>
      </c>
    </row>
    <row r="520" spans="1:24">
      <c r="A520" s="2">
        <v>513</v>
      </c>
      <c r="B520" s="617">
        <v>-160478</v>
      </c>
      <c r="C520" s="617">
        <v>-103593</v>
      </c>
      <c r="D520" s="617">
        <v>-114388</v>
      </c>
      <c r="F520" s="330" t="e">
        <f ca="1">_xll.RiskData('Risk Summary'!$H$32,$A520)</f>
        <v>#NAME?</v>
      </c>
      <c r="G520" s="330" t="e">
        <f ca="1">_xll.RiskData('Risk Summary'!$K$32,$A520)</f>
        <v>#NAME?</v>
      </c>
      <c r="H520" s="330" t="e">
        <f ca="1">_xll.RiskData('Risk Summary'!$N$32,$A520)</f>
        <v>#NAME?</v>
      </c>
      <c r="J520" s="330" t="e">
        <f ca="1">_xll.RiskData('Risk Summary'!$H$35,$A520)</f>
        <v>#NAME?</v>
      </c>
      <c r="K520" s="330" t="e">
        <f ca="1">_xll.RiskData('Risk Summary'!$K$35,$A520)</f>
        <v>#NAME?</v>
      </c>
      <c r="L520" s="330" t="e">
        <f ca="1">_xll.RiskData('Risk Summary'!$N$35,$A520)</f>
        <v>#NAME?</v>
      </c>
      <c r="N520" s="330" t="e">
        <f ca="1">_xll.RiskData('Risk Summary'!$H$36,$A520)</f>
        <v>#NAME?</v>
      </c>
      <c r="O520" s="330" t="e">
        <f ca="1">_xll.RiskData('Risk Summary'!$K$36,$A520)</f>
        <v>#NAME?</v>
      </c>
      <c r="P520" s="330" t="e">
        <f ca="1">_xll.RiskData('Risk Summary'!$N$36,$A520)</f>
        <v>#NAME?</v>
      </c>
      <c r="R520" s="330" t="e">
        <f ca="1">_xll.RiskData('TS CF'!$H$24,$A520)-F520</f>
        <v>#NAME?</v>
      </c>
      <c r="S520" s="330" t="e">
        <f ca="1">_xll.RiskData('TS CF'!$K$24,$A520)-G520</f>
        <v>#NAME?</v>
      </c>
      <c r="T520" s="330" t="e">
        <f ca="1">_xll.RiskData('TS CF'!$N$24,$A520)-H520</f>
        <v>#NAME?</v>
      </c>
      <c r="V520" s="327" t="e">
        <f t="shared" ca="1" si="21"/>
        <v>#NAME?</v>
      </c>
      <c r="W520" s="327" t="e">
        <f t="shared" ca="1" si="22"/>
        <v>#NAME?</v>
      </c>
      <c r="X520" s="327" t="e">
        <f t="shared" ca="1" si="23"/>
        <v>#NAME?</v>
      </c>
    </row>
    <row r="521" spans="1:24">
      <c r="A521" s="2">
        <v>514</v>
      </c>
      <c r="B521" s="617">
        <v>-160478</v>
      </c>
      <c r="C521" s="617">
        <v>-103593</v>
      </c>
      <c r="D521" s="617">
        <v>-114388</v>
      </c>
      <c r="F521" s="330" t="e">
        <f ca="1">_xll.RiskData('Risk Summary'!$H$32,$A521)</f>
        <v>#NAME?</v>
      </c>
      <c r="G521" s="330" t="e">
        <f ca="1">_xll.RiskData('Risk Summary'!$K$32,$A521)</f>
        <v>#NAME?</v>
      </c>
      <c r="H521" s="330" t="e">
        <f ca="1">_xll.RiskData('Risk Summary'!$N$32,$A521)</f>
        <v>#NAME?</v>
      </c>
      <c r="J521" s="330" t="e">
        <f ca="1">_xll.RiskData('Risk Summary'!$H$35,$A521)</f>
        <v>#NAME?</v>
      </c>
      <c r="K521" s="330" t="e">
        <f ca="1">_xll.RiskData('Risk Summary'!$K$35,$A521)</f>
        <v>#NAME?</v>
      </c>
      <c r="L521" s="330" t="e">
        <f ca="1">_xll.RiskData('Risk Summary'!$N$35,$A521)</f>
        <v>#NAME?</v>
      </c>
      <c r="N521" s="330" t="e">
        <f ca="1">_xll.RiskData('Risk Summary'!$H$36,$A521)</f>
        <v>#NAME?</v>
      </c>
      <c r="O521" s="330" t="e">
        <f ca="1">_xll.RiskData('Risk Summary'!$K$36,$A521)</f>
        <v>#NAME?</v>
      </c>
      <c r="P521" s="330" t="e">
        <f ca="1">_xll.RiskData('Risk Summary'!$N$36,$A521)</f>
        <v>#NAME?</v>
      </c>
      <c r="R521" s="330" t="e">
        <f ca="1">_xll.RiskData('TS CF'!$H$24,$A521)-F521</f>
        <v>#NAME?</v>
      </c>
      <c r="S521" s="330" t="e">
        <f ca="1">_xll.RiskData('TS CF'!$K$24,$A521)-G521</f>
        <v>#NAME?</v>
      </c>
      <c r="T521" s="330" t="e">
        <f ca="1">_xll.RiskData('TS CF'!$N$24,$A521)-H521</f>
        <v>#NAME?</v>
      </c>
      <c r="V521" s="327" t="e">
        <f t="shared" ca="1" si="21"/>
        <v>#NAME?</v>
      </c>
      <c r="W521" s="327" t="e">
        <f t="shared" ca="1" si="22"/>
        <v>#NAME?</v>
      </c>
      <c r="X521" s="327" t="e">
        <f t="shared" ca="1" si="23"/>
        <v>#NAME?</v>
      </c>
    </row>
    <row r="522" spans="1:24">
      <c r="A522" s="2">
        <v>515</v>
      </c>
      <c r="B522" s="617">
        <v>-160478</v>
      </c>
      <c r="C522" s="617">
        <v>-103593</v>
      </c>
      <c r="D522" s="617">
        <v>-114388</v>
      </c>
      <c r="F522" s="330" t="e">
        <f ca="1">_xll.RiskData('Risk Summary'!$H$32,$A522)</f>
        <v>#NAME?</v>
      </c>
      <c r="G522" s="330" t="e">
        <f ca="1">_xll.RiskData('Risk Summary'!$K$32,$A522)</f>
        <v>#NAME?</v>
      </c>
      <c r="H522" s="330" t="e">
        <f ca="1">_xll.RiskData('Risk Summary'!$N$32,$A522)</f>
        <v>#NAME?</v>
      </c>
      <c r="J522" s="330" t="e">
        <f ca="1">_xll.RiskData('Risk Summary'!$H$35,$A522)</f>
        <v>#NAME?</v>
      </c>
      <c r="K522" s="330" t="e">
        <f ca="1">_xll.RiskData('Risk Summary'!$K$35,$A522)</f>
        <v>#NAME?</v>
      </c>
      <c r="L522" s="330" t="e">
        <f ca="1">_xll.RiskData('Risk Summary'!$N$35,$A522)</f>
        <v>#NAME?</v>
      </c>
      <c r="N522" s="330" t="e">
        <f ca="1">_xll.RiskData('Risk Summary'!$H$36,$A522)</f>
        <v>#NAME?</v>
      </c>
      <c r="O522" s="330" t="e">
        <f ca="1">_xll.RiskData('Risk Summary'!$K$36,$A522)</f>
        <v>#NAME?</v>
      </c>
      <c r="P522" s="330" t="e">
        <f ca="1">_xll.RiskData('Risk Summary'!$N$36,$A522)</f>
        <v>#NAME?</v>
      </c>
      <c r="R522" s="330" t="e">
        <f ca="1">_xll.RiskData('TS CF'!$H$24,$A522)-F522</f>
        <v>#NAME?</v>
      </c>
      <c r="S522" s="330" t="e">
        <f ca="1">_xll.RiskData('TS CF'!$K$24,$A522)-G522</f>
        <v>#NAME?</v>
      </c>
      <c r="T522" s="330" t="e">
        <f ca="1">_xll.RiskData('TS CF'!$N$24,$A522)-H522</f>
        <v>#NAME?</v>
      </c>
      <c r="V522" s="327" t="e">
        <f t="shared" ref="V522:V585" ca="1" si="24">V521</f>
        <v>#NAME?</v>
      </c>
      <c r="W522" s="327" t="e">
        <f t="shared" ref="W522:W585" ca="1" si="25">W521</f>
        <v>#NAME?</v>
      </c>
      <c r="X522" s="327" t="e">
        <f t="shared" ref="X522:X585" ca="1" si="26">X521</f>
        <v>#NAME?</v>
      </c>
    </row>
    <row r="523" spans="1:24">
      <c r="A523" s="2">
        <v>516</v>
      </c>
      <c r="B523" s="617">
        <v>-160478</v>
      </c>
      <c r="C523" s="617">
        <v>-103593</v>
      </c>
      <c r="D523" s="617">
        <v>-114388</v>
      </c>
      <c r="F523" s="330" t="e">
        <f ca="1">_xll.RiskData('Risk Summary'!$H$32,$A523)</f>
        <v>#NAME?</v>
      </c>
      <c r="G523" s="330" t="e">
        <f ca="1">_xll.RiskData('Risk Summary'!$K$32,$A523)</f>
        <v>#NAME?</v>
      </c>
      <c r="H523" s="330" t="e">
        <f ca="1">_xll.RiskData('Risk Summary'!$N$32,$A523)</f>
        <v>#NAME?</v>
      </c>
      <c r="J523" s="330" t="e">
        <f ca="1">_xll.RiskData('Risk Summary'!$H$35,$A523)</f>
        <v>#NAME?</v>
      </c>
      <c r="K523" s="330" t="e">
        <f ca="1">_xll.RiskData('Risk Summary'!$K$35,$A523)</f>
        <v>#NAME?</v>
      </c>
      <c r="L523" s="330" t="e">
        <f ca="1">_xll.RiskData('Risk Summary'!$N$35,$A523)</f>
        <v>#NAME?</v>
      </c>
      <c r="N523" s="330" t="e">
        <f ca="1">_xll.RiskData('Risk Summary'!$H$36,$A523)</f>
        <v>#NAME?</v>
      </c>
      <c r="O523" s="330" t="e">
        <f ca="1">_xll.RiskData('Risk Summary'!$K$36,$A523)</f>
        <v>#NAME?</v>
      </c>
      <c r="P523" s="330" t="e">
        <f ca="1">_xll.RiskData('Risk Summary'!$N$36,$A523)</f>
        <v>#NAME?</v>
      </c>
      <c r="R523" s="330" t="e">
        <f ca="1">_xll.RiskData('TS CF'!$H$24,$A523)-F523</f>
        <v>#NAME?</v>
      </c>
      <c r="S523" s="330" t="e">
        <f ca="1">_xll.RiskData('TS CF'!$K$24,$A523)-G523</f>
        <v>#NAME?</v>
      </c>
      <c r="T523" s="330" t="e">
        <f ca="1">_xll.RiskData('TS CF'!$N$24,$A523)-H523</f>
        <v>#NAME?</v>
      </c>
      <c r="V523" s="327" t="e">
        <f t="shared" ca="1" si="24"/>
        <v>#NAME?</v>
      </c>
      <c r="W523" s="327" t="e">
        <f t="shared" ca="1" si="25"/>
        <v>#NAME?</v>
      </c>
      <c r="X523" s="327" t="e">
        <f t="shared" ca="1" si="26"/>
        <v>#NAME?</v>
      </c>
    </row>
    <row r="524" spans="1:24">
      <c r="A524" s="2">
        <v>517</v>
      </c>
      <c r="B524" s="617">
        <v>-160478</v>
      </c>
      <c r="C524" s="617">
        <v>-103593</v>
      </c>
      <c r="D524" s="617">
        <v>-114388</v>
      </c>
      <c r="F524" s="330" t="e">
        <f ca="1">_xll.RiskData('Risk Summary'!$H$32,$A524)</f>
        <v>#NAME?</v>
      </c>
      <c r="G524" s="330" t="e">
        <f ca="1">_xll.RiskData('Risk Summary'!$K$32,$A524)</f>
        <v>#NAME?</v>
      </c>
      <c r="H524" s="330" t="e">
        <f ca="1">_xll.RiskData('Risk Summary'!$N$32,$A524)</f>
        <v>#NAME?</v>
      </c>
      <c r="J524" s="330" t="e">
        <f ca="1">_xll.RiskData('Risk Summary'!$H$35,$A524)</f>
        <v>#NAME?</v>
      </c>
      <c r="K524" s="330" t="e">
        <f ca="1">_xll.RiskData('Risk Summary'!$K$35,$A524)</f>
        <v>#NAME?</v>
      </c>
      <c r="L524" s="330" t="e">
        <f ca="1">_xll.RiskData('Risk Summary'!$N$35,$A524)</f>
        <v>#NAME?</v>
      </c>
      <c r="N524" s="330" t="e">
        <f ca="1">_xll.RiskData('Risk Summary'!$H$36,$A524)</f>
        <v>#NAME?</v>
      </c>
      <c r="O524" s="330" t="e">
        <f ca="1">_xll.RiskData('Risk Summary'!$K$36,$A524)</f>
        <v>#NAME?</v>
      </c>
      <c r="P524" s="330" t="e">
        <f ca="1">_xll.RiskData('Risk Summary'!$N$36,$A524)</f>
        <v>#NAME?</v>
      </c>
      <c r="R524" s="330" t="e">
        <f ca="1">_xll.RiskData('TS CF'!$H$24,$A524)-F524</f>
        <v>#NAME?</v>
      </c>
      <c r="S524" s="330" t="e">
        <f ca="1">_xll.RiskData('TS CF'!$K$24,$A524)-G524</f>
        <v>#NAME?</v>
      </c>
      <c r="T524" s="330" t="e">
        <f ca="1">_xll.RiskData('TS CF'!$N$24,$A524)-H524</f>
        <v>#NAME?</v>
      </c>
      <c r="V524" s="327" t="e">
        <f t="shared" ca="1" si="24"/>
        <v>#NAME?</v>
      </c>
      <c r="W524" s="327" t="e">
        <f t="shared" ca="1" si="25"/>
        <v>#NAME?</v>
      </c>
      <c r="X524" s="327" t="e">
        <f t="shared" ca="1" si="26"/>
        <v>#NAME?</v>
      </c>
    </row>
    <row r="525" spans="1:24">
      <c r="A525" s="2">
        <v>518</v>
      </c>
      <c r="B525" s="617">
        <v>-160478</v>
      </c>
      <c r="C525" s="617">
        <v>-103593</v>
      </c>
      <c r="D525" s="617">
        <v>-114388</v>
      </c>
      <c r="F525" s="330" t="e">
        <f ca="1">_xll.RiskData('Risk Summary'!$H$32,$A525)</f>
        <v>#NAME?</v>
      </c>
      <c r="G525" s="330" t="e">
        <f ca="1">_xll.RiskData('Risk Summary'!$K$32,$A525)</f>
        <v>#NAME?</v>
      </c>
      <c r="H525" s="330" t="e">
        <f ca="1">_xll.RiskData('Risk Summary'!$N$32,$A525)</f>
        <v>#NAME?</v>
      </c>
      <c r="J525" s="330" t="e">
        <f ca="1">_xll.RiskData('Risk Summary'!$H$35,$A525)</f>
        <v>#NAME?</v>
      </c>
      <c r="K525" s="330" t="e">
        <f ca="1">_xll.RiskData('Risk Summary'!$K$35,$A525)</f>
        <v>#NAME?</v>
      </c>
      <c r="L525" s="330" t="e">
        <f ca="1">_xll.RiskData('Risk Summary'!$N$35,$A525)</f>
        <v>#NAME?</v>
      </c>
      <c r="N525" s="330" t="e">
        <f ca="1">_xll.RiskData('Risk Summary'!$H$36,$A525)</f>
        <v>#NAME?</v>
      </c>
      <c r="O525" s="330" t="e">
        <f ca="1">_xll.RiskData('Risk Summary'!$K$36,$A525)</f>
        <v>#NAME?</v>
      </c>
      <c r="P525" s="330" t="e">
        <f ca="1">_xll.RiskData('Risk Summary'!$N$36,$A525)</f>
        <v>#NAME?</v>
      </c>
      <c r="R525" s="330" t="e">
        <f ca="1">_xll.RiskData('TS CF'!$H$24,$A525)-F525</f>
        <v>#NAME?</v>
      </c>
      <c r="S525" s="330" t="e">
        <f ca="1">_xll.RiskData('TS CF'!$K$24,$A525)-G525</f>
        <v>#NAME?</v>
      </c>
      <c r="T525" s="330" t="e">
        <f ca="1">_xll.RiskData('TS CF'!$N$24,$A525)-H525</f>
        <v>#NAME?</v>
      </c>
      <c r="V525" s="327" t="e">
        <f t="shared" ca="1" si="24"/>
        <v>#NAME?</v>
      </c>
      <c r="W525" s="327" t="e">
        <f t="shared" ca="1" si="25"/>
        <v>#NAME?</v>
      </c>
      <c r="X525" s="327" t="e">
        <f t="shared" ca="1" si="26"/>
        <v>#NAME?</v>
      </c>
    </row>
    <row r="526" spans="1:24">
      <c r="A526" s="2">
        <v>519</v>
      </c>
      <c r="B526" s="617">
        <v>-160478</v>
      </c>
      <c r="C526" s="617">
        <v>-103593</v>
      </c>
      <c r="D526" s="617">
        <v>-114388</v>
      </c>
      <c r="F526" s="330" t="e">
        <f ca="1">_xll.RiskData('Risk Summary'!$H$32,$A526)</f>
        <v>#NAME?</v>
      </c>
      <c r="G526" s="330" t="e">
        <f ca="1">_xll.RiskData('Risk Summary'!$K$32,$A526)</f>
        <v>#NAME?</v>
      </c>
      <c r="H526" s="330" t="e">
        <f ca="1">_xll.RiskData('Risk Summary'!$N$32,$A526)</f>
        <v>#NAME?</v>
      </c>
      <c r="J526" s="330" t="e">
        <f ca="1">_xll.RiskData('Risk Summary'!$H$35,$A526)</f>
        <v>#NAME?</v>
      </c>
      <c r="K526" s="330" t="e">
        <f ca="1">_xll.RiskData('Risk Summary'!$K$35,$A526)</f>
        <v>#NAME?</v>
      </c>
      <c r="L526" s="330" t="e">
        <f ca="1">_xll.RiskData('Risk Summary'!$N$35,$A526)</f>
        <v>#NAME?</v>
      </c>
      <c r="N526" s="330" t="e">
        <f ca="1">_xll.RiskData('Risk Summary'!$H$36,$A526)</f>
        <v>#NAME?</v>
      </c>
      <c r="O526" s="330" t="e">
        <f ca="1">_xll.RiskData('Risk Summary'!$K$36,$A526)</f>
        <v>#NAME?</v>
      </c>
      <c r="P526" s="330" t="e">
        <f ca="1">_xll.RiskData('Risk Summary'!$N$36,$A526)</f>
        <v>#NAME?</v>
      </c>
      <c r="R526" s="330" t="e">
        <f ca="1">_xll.RiskData('TS CF'!$H$24,$A526)-F526</f>
        <v>#NAME?</v>
      </c>
      <c r="S526" s="330" t="e">
        <f ca="1">_xll.RiskData('TS CF'!$K$24,$A526)-G526</f>
        <v>#NAME?</v>
      </c>
      <c r="T526" s="330" t="e">
        <f ca="1">_xll.RiskData('TS CF'!$N$24,$A526)-H526</f>
        <v>#NAME?</v>
      </c>
      <c r="V526" s="327" t="e">
        <f t="shared" ca="1" si="24"/>
        <v>#NAME?</v>
      </c>
      <c r="W526" s="327" t="e">
        <f t="shared" ca="1" si="25"/>
        <v>#NAME?</v>
      </c>
      <c r="X526" s="327" t="e">
        <f t="shared" ca="1" si="26"/>
        <v>#NAME?</v>
      </c>
    </row>
    <row r="527" spans="1:24">
      <c r="A527" s="2">
        <v>520</v>
      </c>
      <c r="B527" s="617">
        <v>-160478</v>
      </c>
      <c r="C527" s="617">
        <v>-103593</v>
      </c>
      <c r="D527" s="617">
        <v>-114388</v>
      </c>
      <c r="F527" s="330" t="e">
        <f ca="1">_xll.RiskData('Risk Summary'!$H$32,$A527)</f>
        <v>#NAME?</v>
      </c>
      <c r="G527" s="330" t="e">
        <f ca="1">_xll.RiskData('Risk Summary'!$K$32,$A527)</f>
        <v>#NAME?</v>
      </c>
      <c r="H527" s="330" t="e">
        <f ca="1">_xll.RiskData('Risk Summary'!$N$32,$A527)</f>
        <v>#NAME?</v>
      </c>
      <c r="J527" s="330" t="e">
        <f ca="1">_xll.RiskData('Risk Summary'!$H$35,$A527)</f>
        <v>#NAME?</v>
      </c>
      <c r="K527" s="330" t="e">
        <f ca="1">_xll.RiskData('Risk Summary'!$K$35,$A527)</f>
        <v>#NAME?</v>
      </c>
      <c r="L527" s="330" t="e">
        <f ca="1">_xll.RiskData('Risk Summary'!$N$35,$A527)</f>
        <v>#NAME?</v>
      </c>
      <c r="N527" s="330" t="e">
        <f ca="1">_xll.RiskData('Risk Summary'!$H$36,$A527)</f>
        <v>#NAME?</v>
      </c>
      <c r="O527" s="330" t="e">
        <f ca="1">_xll.RiskData('Risk Summary'!$K$36,$A527)</f>
        <v>#NAME?</v>
      </c>
      <c r="P527" s="330" t="e">
        <f ca="1">_xll.RiskData('Risk Summary'!$N$36,$A527)</f>
        <v>#NAME?</v>
      </c>
      <c r="R527" s="330" t="e">
        <f ca="1">_xll.RiskData('TS CF'!$H$24,$A527)-F527</f>
        <v>#NAME?</v>
      </c>
      <c r="S527" s="330" t="e">
        <f ca="1">_xll.RiskData('TS CF'!$K$24,$A527)-G527</f>
        <v>#NAME?</v>
      </c>
      <c r="T527" s="330" t="e">
        <f ca="1">_xll.RiskData('TS CF'!$N$24,$A527)-H527</f>
        <v>#NAME?</v>
      </c>
      <c r="V527" s="327" t="e">
        <f t="shared" ca="1" si="24"/>
        <v>#NAME?</v>
      </c>
      <c r="W527" s="327" t="e">
        <f t="shared" ca="1" si="25"/>
        <v>#NAME?</v>
      </c>
      <c r="X527" s="327" t="e">
        <f t="shared" ca="1" si="26"/>
        <v>#NAME?</v>
      </c>
    </row>
    <row r="528" spans="1:24">
      <c r="A528" s="2">
        <v>521</v>
      </c>
      <c r="B528" s="617">
        <v>-160478</v>
      </c>
      <c r="C528" s="617">
        <v>-103593</v>
      </c>
      <c r="D528" s="617">
        <v>-114388</v>
      </c>
      <c r="F528" s="330" t="e">
        <f ca="1">_xll.RiskData('Risk Summary'!$H$32,$A528)</f>
        <v>#NAME?</v>
      </c>
      <c r="G528" s="330" t="e">
        <f ca="1">_xll.RiskData('Risk Summary'!$K$32,$A528)</f>
        <v>#NAME?</v>
      </c>
      <c r="H528" s="330" t="e">
        <f ca="1">_xll.RiskData('Risk Summary'!$N$32,$A528)</f>
        <v>#NAME?</v>
      </c>
      <c r="J528" s="330" t="e">
        <f ca="1">_xll.RiskData('Risk Summary'!$H$35,$A528)</f>
        <v>#NAME?</v>
      </c>
      <c r="K528" s="330" t="e">
        <f ca="1">_xll.RiskData('Risk Summary'!$K$35,$A528)</f>
        <v>#NAME?</v>
      </c>
      <c r="L528" s="330" t="e">
        <f ca="1">_xll.RiskData('Risk Summary'!$N$35,$A528)</f>
        <v>#NAME?</v>
      </c>
      <c r="N528" s="330" t="e">
        <f ca="1">_xll.RiskData('Risk Summary'!$H$36,$A528)</f>
        <v>#NAME?</v>
      </c>
      <c r="O528" s="330" t="e">
        <f ca="1">_xll.RiskData('Risk Summary'!$K$36,$A528)</f>
        <v>#NAME?</v>
      </c>
      <c r="P528" s="330" t="e">
        <f ca="1">_xll.RiskData('Risk Summary'!$N$36,$A528)</f>
        <v>#NAME?</v>
      </c>
      <c r="R528" s="330" t="e">
        <f ca="1">_xll.RiskData('TS CF'!$H$24,$A528)-F528</f>
        <v>#NAME?</v>
      </c>
      <c r="S528" s="330" t="e">
        <f ca="1">_xll.RiskData('TS CF'!$K$24,$A528)-G528</f>
        <v>#NAME?</v>
      </c>
      <c r="T528" s="330" t="e">
        <f ca="1">_xll.RiskData('TS CF'!$N$24,$A528)-H528</f>
        <v>#NAME?</v>
      </c>
      <c r="V528" s="327" t="e">
        <f t="shared" ca="1" si="24"/>
        <v>#NAME?</v>
      </c>
      <c r="W528" s="327" t="e">
        <f t="shared" ca="1" si="25"/>
        <v>#NAME?</v>
      </c>
      <c r="X528" s="327" t="e">
        <f t="shared" ca="1" si="26"/>
        <v>#NAME?</v>
      </c>
    </row>
    <row r="529" spans="1:24">
      <c r="A529" s="2">
        <v>522</v>
      </c>
      <c r="B529" s="617">
        <v>-160478</v>
      </c>
      <c r="C529" s="617">
        <v>-103593</v>
      </c>
      <c r="D529" s="617">
        <v>-114388</v>
      </c>
      <c r="F529" s="330" t="e">
        <f ca="1">_xll.RiskData('Risk Summary'!$H$32,$A529)</f>
        <v>#NAME?</v>
      </c>
      <c r="G529" s="330" t="e">
        <f ca="1">_xll.RiskData('Risk Summary'!$K$32,$A529)</f>
        <v>#NAME?</v>
      </c>
      <c r="H529" s="330" t="e">
        <f ca="1">_xll.RiskData('Risk Summary'!$N$32,$A529)</f>
        <v>#NAME?</v>
      </c>
      <c r="J529" s="330" t="e">
        <f ca="1">_xll.RiskData('Risk Summary'!$H$35,$A529)</f>
        <v>#NAME?</v>
      </c>
      <c r="K529" s="330" t="e">
        <f ca="1">_xll.RiskData('Risk Summary'!$K$35,$A529)</f>
        <v>#NAME?</v>
      </c>
      <c r="L529" s="330" t="e">
        <f ca="1">_xll.RiskData('Risk Summary'!$N$35,$A529)</f>
        <v>#NAME?</v>
      </c>
      <c r="N529" s="330" t="e">
        <f ca="1">_xll.RiskData('Risk Summary'!$H$36,$A529)</f>
        <v>#NAME?</v>
      </c>
      <c r="O529" s="330" t="e">
        <f ca="1">_xll.RiskData('Risk Summary'!$K$36,$A529)</f>
        <v>#NAME?</v>
      </c>
      <c r="P529" s="330" t="e">
        <f ca="1">_xll.RiskData('Risk Summary'!$N$36,$A529)</f>
        <v>#NAME?</v>
      </c>
      <c r="R529" s="330" t="e">
        <f ca="1">_xll.RiskData('TS CF'!$H$24,$A529)-F529</f>
        <v>#NAME?</v>
      </c>
      <c r="S529" s="330" t="e">
        <f ca="1">_xll.RiskData('TS CF'!$K$24,$A529)-G529</f>
        <v>#NAME?</v>
      </c>
      <c r="T529" s="330" t="e">
        <f ca="1">_xll.RiskData('TS CF'!$N$24,$A529)-H529</f>
        <v>#NAME?</v>
      </c>
      <c r="V529" s="327" t="e">
        <f t="shared" ca="1" si="24"/>
        <v>#NAME?</v>
      </c>
      <c r="W529" s="327" t="e">
        <f t="shared" ca="1" si="25"/>
        <v>#NAME?</v>
      </c>
      <c r="X529" s="327" t="e">
        <f t="shared" ca="1" si="26"/>
        <v>#NAME?</v>
      </c>
    </row>
    <row r="530" spans="1:24">
      <c r="A530" s="2">
        <v>523</v>
      </c>
      <c r="B530" s="617">
        <v>-160478</v>
      </c>
      <c r="C530" s="617">
        <v>-103593</v>
      </c>
      <c r="D530" s="617">
        <v>-114388</v>
      </c>
      <c r="F530" s="330" t="e">
        <f ca="1">_xll.RiskData('Risk Summary'!$H$32,$A530)</f>
        <v>#NAME?</v>
      </c>
      <c r="G530" s="330" t="e">
        <f ca="1">_xll.RiskData('Risk Summary'!$K$32,$A530)</f>
        <v>#NAME?</v>
      </c>
      <c r="H530" s="330" t="e">
        <f ca="1">_xll.RiskData('Risk Summary'!$N$32,$A530)</f>
        <v>#NAME?</v>
      </c>
      <c r="J530" s="330" t="e">
        <f ca="1">_xll.RiskData('Risk Summary'!$H$35,$A530)</f>
        <v>#NAME?</v>
      </c>
      <c r="K530" s="330" t="e">
        <f ca="1">_xll.RiskData('Risk Summary'!$K$35,$A530)</f>
        <v>#NAME?</v>
      </c>
      <c r="L530" s="330" t="e">
        <f ca="1">_xll.RiskData('Risk Summary'!$N$35,$A530)</f>
        <v>#NAME?</v>
      </c>
      <c r="N530" s="330" t="e">
        <f ca="1">_xll.RiskData('Risk Summary'!$H$36,$A530)</f>
        <v>#NAME?</v>
      </c>
      <c r="O530" s="330" t="e">
        <f ca="1">_xll.RiskData('Risk Summary'!$K$36,$A530)</f>
        <v>#NAME?</v>
      </c>
      <c r="P530" s="330" t="e">
        <f ca="1">_xll.RiskData('Risk Summary'!$N$36,$A530)</f>
        <v>#NAME?</v>
      </c>
      <c r="R530" s="330" t="e">
        <f ca="1">_xll.RiskData('TS CF'!$H$24,$A530)-F530</f>
        <v>#NAME?</v>
      </c>
      <c r="S530" s="330" t="e">
        <f ca="1">_xll.RiskData('TS CF'!$K$24,$A530)-G530</f>
        <v>#NAME?</v>
      </c>
      <c r="T530" s="330" t="e">
        <f ca="1">_xll.RiskData('TS CF'!$N$24,$A530)-H530</f>
        <v>#NAME?</v>
      </c>
      <c r="V530" s="327" t="e">
        <f t="shared" ca="1" si="24"/>
        <v>#NAME?</v>
      </c>
      <c r="W530" s="327" t="e">
        <f t="shared" ca="1" si="25"/>
        <v>#NAME?</v>
      </c>
      <c r="X530" s="327" t="e">
        <f t="shared" ca="1" si="26"/>
        <v>#NAME?</v>
      </c>
    </row>
    <row r="531" spans="1:24">
      <c r="A531" s="2">
        <v>524</v>
      </c>
      <c r="B531" s="617">
        <v>-160478</v>
      </c>
      <c r="C531" s="617">
        <v>-103593</v>
      </c>
      <c r="D531" s="617">
        <v>-114388</v>
      </c>
      <c r="F531" s="330" t="e">
        <f ca="1">_xll.RiskData('Risk Summary'!$H$32,$A531)</f>
        <v>#NAME?</v>
      </c>
      <c r="G531" s="330" t="e">
        <f ca="1">_xll.RiskData('Risk Summary'!$K$32,$A531)</f>
        <v>#NAME?</v>
      </c>
      <c r="H531" s="330" t="e">
        <f ca="1">_xll.RiskData('Risk Summary'!$N$32,$A531)</f>
        <v>#NAME?</v>
      </c>
      <c r="J531" s="330" t="e">
        <f ca="1">_xll.RiskData('Risk Summary'!$H$35,$A531)</f>
        <v>#NAME?</v>
      </c>
      <c r="K531" s="330" t="e">
        <f ca="1">_xll.RiskData('Risk Summary'!$K$35,$A531)</f>
        <v>#NAME?</v>
      </c>
      <c r="L531" s="330" t="e">
        <f ca="1">_xll.RiskData('Risk Summary'!$N$35,$A531)</f>
        <v>#NAME?</v>
      </c>
      <c r="N531" s="330" t="e">
        <f ca="1">_xll.RiskData('Risk Summary'!$H$36,$A531)</f>
        <v>#NAME?</v>
      </c>
      <c r="O531" s="330" t="e">
        <f ca="1">_xll.RiskData('Risk Summary'!$K$36,$A531)</f>
        <v>#NAME?</v>
      </c>
      <c r="P531" s="330" t="e">
        <f ca="1">_xll.RiskData('Risk Summary'!$N$36,$A531)</f>
        <v>#NAME?</v>
      </c>
      <c r="R531" s="330" t="e">
        <f ca="1">_xll.RiskData('TS CF'!$H$24,$A531)-F531</f>
        <v>#NAME?</v>
      </c>
      <c r="S531" s="330" t="e">
        <f ca="1">_xll.RiskData('TS CF'!$K$24,$A531)-G531</f>
        <v>#NAME?</v>
      </c>
      <c r="T531" s="330" t="e">
        <f ca="1">_xll.RiskData('TS CF'!$N$24,$A531)-H531</f>
        <v>#NAME?</v>
      </c>
      <c r="V531" s="327" t="e">
        <f t="shared" ca="1" si="24"/>
        <v>#NAME?</v>
      </c>
      <c r="W531" s="327" t="e">
        <f t="shared" ca="1" si="25"/>
        <v>#NAME?</v>
      </c>
      <c r="X531" s="327" t="e">
        <f t="shared" ca="1" si="26"/>
        <v>#NAME?</v>
      </c>
    </row>
    <row r="532" spans="1:24">
      <c r="A532" s="2">
        <v>525</v>
      </c>
      <c r="B532" s="617">
        <v>-160478</v>
      </c>
      <c r="C532" s="617">
        <v>-103593</v>
      </c>
      <c r="D532" s="617">
        <v>-114388</v>
      </c>
      <c r="F532" s="330" t="e">
        <f ca="1">_xll.RiskData('Risk Summary'!$H$32,$A532)</f>
        <v>#NAME?</v>
      </c>
      <c r="G532" s="330" t="e">
        <f ca="1">_xll.RiskData('Risk Summary'!$K$32,$A532)</f>
        <v>#NAME?</v>
      </c>
      <c r="H532" s="330" t="e">
        <f ca="1">_xll.RiskData('Risk Summary'!$N$32,$A532)</f>
        <v>#NAME?</v>
      </c>
      <c r="J532" s="330" t="e">
        <f ca="1">_xll.RiskData('Risk Summary'!$H$35,$A532)</f>
        <v>#NAME?</v>
      </c>
      <c r="K532" s="330" t="e">
        <f ca="1">_xll.RiskData('Risk Summary'!$K$35,$A532)</f>
        <v>#NAME?</v>
      </c>
      <c r="L532" s="330" t="e">
        <f ca="1">_xll.RiskData('Risk Summary'!$N$35,$A532)</f>
        <v>#NAME?</v>
      </c>
      <c r="N532" s="330" t="e">
        <f ca="1">_xll.RiskData('Risk Summary'!$H$36,$A532)</f>
        <v>#NAME?</v>
      </c>
      <c r="O532" s="330" t="e">
        <f ca="1">_xll.RiskData('Risk Summary'!$K$36,$A532)</f>
        <v>#NAME?</v>
      </c>
      <c r="P532" s="330" t="e">
        <f ca="1">_xll.RiskData('Risk Summary'!$N$36,$A532)</f>
        <v>#NAME?</v>
      </c>
      <c r="R532" s="330" t="e">
        <f ca="1">_xll.RiskData('TS CF'!$H$24,$A532)-F532</f>
        <v>#NAME?</v>
      </c>
      <c r="S532" s="330" t="e">
        <f ca="1">_xll.RiskData('TS CF'!$K$24,$A532)-G532</f>
        <v>#NAME?</v>
      </c>
      <c r="T532" s="330" t="e">
        <f ca="1">_xll.RiskData('TS CF'!$N$24,$A532)-H532</f>
        <v>#NAME?</v>
      </c>
      <c r="V532" s="327" t="e">
        <f t="shared" ca="1" si="24"/>
        <v>#NAME?</v>
      </c>
      <c r="W532" s="327" t="e">
        <f t="shared" ca="1" si="25"/>
        <v>#NAME?</v>
      </c>
      <c r="X532" s="327" t="e">
        <f t="shared" ca="1" si="26"/>
        <v>#NAME?</v>
      </c>
    </row>
    <row r="533" spans="1:24">
      <c r="A533" s="2">
        <v>526</v>
      </c>
      <c r="B533" s="617">
        <v>-160478</v>
      </c>
      <c r="C533" s="617">
        <v>-103593</v>
      </c>
      <c r="D533" s="617">
        <v>-114388</v>
      </c>
      <c r="F533" s="330" t="e">
        <f ca="1">_xll.RiskData('Risk Summary'!$H$32,$A533)</f>
        <v>#NAME?</v>
      </c>
      <c r="G533" s="330" t="e">
        <f ca="1">_xll.RiskData('Risk Summary'!$K$32,$A533)</f>
        <v>#NAME?</v>
      </c>
      <c r="H533" s="330" t="e">
        <f ca="1">_xll.RiskData('Risk Summary'!$N$32,$A533)</f>
        <v>#NAME?</v>
      </c>
      <c r="J533" s="330" t="e">
        <f ca="1">_xll.RiskData('Risk Summary'!$H$35,$A533)</f>
        <v>#NAME?</v>
      </c>
      <c r="K533" s="330" t="e">
        <f ca="1">_xll.RiskData('Risk Summary'!$K$35,$A533)</f>
        <v>#NAME?</v>
      </c>
      <c r="L533" s="330" t="e">
        <f ca="1">_xll.RiskData('Risk Summary'!$N$35,$A533)</f>
        <v>#NAME?</v>
      </c>
      <c r="N533" s="330" t="e">
        <f ca="1">_xll.RiskData('Risk Summary'!$H$36,$A533)</f>
        <v>#NAME?</v>
      </c>
      <c r="O533" s="330" t="e">
        <f ca="1">_xll.RiskData('Risk Summary'!$K$36,$A533)</f>
        <v>#NAME?</v>
      </c>
      <c r="P533" s="330" t="e">
        <f ca="1">_xll.RiskData('Risk Summary'!$N$36,$A533)</f>
        <v>#NAME?</v>
      </c>
      <c r="R533" s="330" t="e">
        <f ca="1">_xll.RiskData('TS CF'!$H$24,$A533)-F533</f>
        <v>#NAME?</v>
      </c>
      <c r="S533" s="330" t="e">
        <f ca="1">_xll.RiskData('TS CF'!$K$24,$A533)-G533</f>
        <v>#NAME?</v>
      </c>
      <c r="T533" s="330" t="e">
        <f ca="1">_xll.RiskData('TS CF'!$N$24,$A533)-H533</f>
        <v>#NAME?</v>
      </c>
      <c r="V533" s="327" t="e">
        <f t="shared" ca="1" si="24"/>
        <v>#NAME?</v>
      </c>
      <c r="W533" s="327" t="e">
        <f t="shared" ca="1" si="25"/>
        <v>#NAME?</v>
      </c>
      <c r="X533" s="327" t="e">
        <f t="shared" ca="1" si="26"/>
        <v>#NAME?</v>
      </c>
    </row>
    <row r="534" spans="1:24">
      <c r="A534" s="2">
        <v>527</v>
      </c>
      <c r="B534" s="617">
        <v>-160478</v>
      </c>
      <c r="C534" s="617">
        <v>-103593</v>
      </c>
      <c r="D534" s="617">
        <v>-114388</v>
      </c>
      <c r="F534" s="330" t="e">
        <f ca="1">_xll.RiskData('Risk Summary'!$H$32,$A534)</f>
        <v>#NAME?</v>
      </c>
      <c r="G534" s="330" t="e">
        <f ca="1">_xll.RiskData('Risk Summary'!$K$32,$A534)</f>
        <v>#NAME?</v>
      </c>
      <c r="H534" s="330" t="e">
        <f ca="1">_xll.RiskData('Risk Summary'!$N$32,$A534)</f>
        <v>#NAME?</v>
      </c>
      <c r="J534" s="330" t="e">
        <f ca="1">_xll.RiskData('Risk Summary'!$H$35,$A534)</f>
        <v>#NAME?</v>
      </c>
      <c r="K534" s="330" t="e">
        <f ca="1">_xll.RiskData('Risk Summary'!$K$35,$A534)</f>
        <v>#NAME?</v>
      </c>
      <c r="L534" s="330" t="e">
        <f ca="1">_xll.RiskData('Risk Summary'!$N$35,$A534)</f>
        <v>#NAME?</v>
      </c>
      <c r="N534" s="330" t="e">
        <f ca="1">_xll.RiskData('Risk Summary'!$H$36,$A534)</f>
        <v>#NAME?</v>
      </c>
      <c r="O534" s="330" t="e">
        <f ca="1">_xll.RiskData('Risk Summary'!$K$36,$A534)</f>
        <v>#NAME?</v>
      </c>
      <c r="P534" s="330" t="e">
        <f ca="1">_xll.RiskData('Risk Summary'!$N$36,$A534)</f>
        <v>#NAME?</v>
      </c>
      <c r="R534" s="330" t="e">
        <f ca="1">_xll.RiskData('TS CF'!$H$24,$A534)-F534</f>
        <v>#NAME?</v>
      </c>
      <c r="S534" s="330" t="e">
        <f ca="1">_xll.RiskData('TS CF'!$K$24,$A534)-G534</f>
        <v>#NAME?</v>
      </c>
      <c r="T534" s="330" t="e">
        <f ca="1">_xll.RiskData('TS CF'!$N$24,$A534)-H534</f>
        <v>#NAME?</v>
      </c>
      <c r="V534" s="327" t="e">
        <f t="shared" ca="1" si="24"/>
        <v>#NAME?</v>
      </c>
      <c r="W534" s="327" t="e">
        <f t="shared" ca="1" si="25"/>
        <v>#NAME?</v>
      </c>
      <c r="X534" s="327" t="e">
        <f t="shared" ca="1" si="26"/>
        <v>#NAME?</v>
      </c>
    </row>
    <row r="535" spans="1:24">
      <c r="A535" s="2">
        <v>528</v>
      </c>
      <c r="B535" s="617">
        <v>-160478</v>
      </c>
      <c r="C535" s="617">
        <v>-103593</v>
      </c>
      <c r="D535" s="617">
        <v>-114388</v>
      </c>
      <c r="F535" s="330" t="e">
        <f ca="1">_xll.RiskData('Risk Summary'!$H$32,$A535)</f>
        <v>#NAME?</v>
      </c>
      <c r="G535" s="330" t="e">
        <f ca="1">_xll.RiskData('Risk Summary'!$K$32,$A535)</f>
        <v>#NAME?</v>
      </c>
      <c r="H535" s="330" t="e">
        <f ca="1">_xll.RiskData('Risk Summary'!$N$32,$A535)</f>
        <v>#NAME?</v>
      </c>
      <c r="J535" s="330" t="e">
        <f ca="1">_xll.RiskData('Risk Summary'!$H$35,$A535)</f>
        <v>#NAME?</v>
      </c>
      <c r="K535" s="330" t="e">
        <f ca="1">_xll.RiskData('Risk Summary'!$K$35,$A535)</f>
        <v>#NAME?</v>
      </c>
      <c r="L535" s="330" t="e">
        <f ca="1">_xll.RiskData('Risk Summary'!$N$35,$A535)</f>
        <v>#NAME?</v>
      </c>
      <c r="N535" s="330" t="e">
        <f ca="1">_xll.RiskData('Risk Summary'!$H$36,$A535)</f>
        <v>#NAME?</v>
      </c>
      <c r="O535" s="330" t="e">
        <f ca="1">_xll.RiskData('Risk Summary'!$K$36,$A535)</f>
        <v>#NAME?</v>
      </c>
      <c r="P535" s="330" t="e">
        <f ca="1">_xll.RiskData('Risk Summary'!$N$36,$A535)</f>
        <v>#NAME?</v>
      </c>
      <c r="R535" s="330" t="e">
        <f ca="1">_xll.RiskData('TS CF'!$H$24,$A535)-F535</f>
        <v>#NAME?</v>
      </c>
      <c r="S535" s="330" t="e">
        <f ca="1">_xll.RiskData('TS CF'!$K$24,$A535)-G535</f>
        <v>#NAME?</v>
      </c>
      <c r="T535" s="330" t="e">
        <f ca="1">_xll.RiskData('TS CF'!$N$24,$A535)-H535</f>
        <v>#NAME?</v>
      </c>
      <c r="V535" s="327" t="e">
        <f t="shared" ca="1" si="24"/>
        <v>#NAME?</v>
      </c>
      <c r="W535" s="327" t="e">
        <f t="shared" ca="1" si="25"/>
        <v>#NAME?</v>
      </c>
      <c r="X535" s="327" t="e">
        <f t="shared" ca="1" si="26"/>
        <v>#NAME?</v>
      </c>
    </row>
    <row r="536" spans="1:24">
      <c r="A536" s="2">
        <v>529</v>
      </c>
      <c r="B536" s="617">
        <v>-160478</v>
      </c>
      <c r="C536" s="617">
        <v>-103593</v>
      </c>
      <c r="D536" s="617">
        <v>-114388</v>
      </c>
      <c r="F536" s="330" t="e">
        <f ca="1">_xll.RiskData('Risk Summary'!$H$32,$A536)</f>
        <v>#NAME?</v>
      </c>
      <c r="G536" s="330" t="e">
        <f ca="1">_xll.RiskData('Risk Summary'!$K$32,$A536)</f>
        <v>#NAME?</v>
      </c>
      <c r="H536" s="330" t="e">
        <f ca="1">_xll.RiskData('Risk Summary'!$N$32,$A536)</f>
        <v>#NAME?</v>
      </c>
      <c r="J536" s="330" t="e">
        <f ca="1">_xll.RiskData('Risk Summary'!$H$35,$A536)</f>
        <v>#NAME?</v>
      </c>
      <c r="K536" s="330" t="e">
        <f ca="1">_xll.RiskData('Risk Summary'!$K$35,$A536)</f>
        <v>#NAME?</v>
      </c>
      <c r="L536" s="330" t="e">
        <f ca="1">_xll.RiskData('Risk Summary'!$N$35,$A536)</f>
        <v>#NAME?</v>
      </c>
      <c r="N536" s="330" t="e">
        <f ca="1">_xll.RiskData('Risk Summary'!$H$36,$A536)</f>
        <v>#NAME?</v>
      </c>
      <c r="O536" s="330" t="e">
        <f ca="1">_xll.RiskData('Risk Summary'!$K$36,$A536)</f>
        <v>#NAME?</v>
      </c>
      <c r="P536" s="330" t="e">
        <f ca="1">_xll.RiskData('Risk Summary'!$N$36,$A536)</f>
        <v>#NAME?</v>
      </c>
      <c r="R536" s="330" t="e">
        <f ca="1">_xll.RiskData('TS CF'!$H$24,$A536)-F536</f>
        <v>#NAME?</v>
      </c>
      <c r="S536" s="330" t="e">
        <f ca="1">_xll.RiskData('TS CF'!$K$24,$A536)-G536</f>
        <v>#NAME?</v>
      </c>
      <c r="T536" s="330" t="e">
        <f ca="1">_xll.RiskData('TS CF'!$N$24,$A536)-H536</f>
        <v>#NAME?</v>
      </c>
      <c r="V536" s="327" t="e">
        <f t="shared" ca="1" si="24"/>
        <v>#NAME?</v>
      </c>
      <c r="W536" s="327" t="e">
        <f t="shared" ca="1" si="25"/>
        <v>#NAME?</v>
      </c>
      <c r="X536" s="327" t="e">
        <f t="shared" ca="1" si="26"/>
        <v>#NAME?</v>
      </c>
    </row>
    <row r="537" spans="1:24">
      <c r="A537" s="2">
        <v>530</v>
      </c>
      <c r="B537" s="617">
        <v>-160478</v>
      </c>
      <c r="C537" s="617">
        <v>-103593</v>
      </c>
      <c r="D537" s="617">
        <v>-114388</v>
      </c>
      <c r="F537" s="330" t="e">
        <f ca="1">_xll.RiskData('Risk Summary'!$H$32,$A537)</f>
        <v>#NAME?</v>
      </c>
      <c r="G537" s="330" t="e">
        <f ca="1">_xll.RiskData('Risk Summary'!$K$32,$A537)</f>
        <v>#NAME?</v>
      </c>
      <c r="H537" s="330" t="e">
        <f ca="1">_xll.RiskData('Risk Summary'!$N$32,$A537)</f>
        <v>#NAME?</v>
      </c>
      <c r="J537" s="330" t="e">
        <f ca="1">_xll.RiskData('Risk Summary'!$H$35,$A537)</f>
        <v>#NAME?</v>
      </c>
      <c r="K537" s="330" t="e">
        <f ca="1">_xll.RiskData('Risk Summary'!$K$35,$A537)</f>
        <v>#NAME?</v>
      </c>
      <c r="L537" s="330" t="e">
        <f ca="1">_xll.RiskData('Risk Summary'!$N$35,$A537)</f>
        <v>#NAME?</v>
      </c>
      <c r="N537" s="330" t="e">
        <f ca="1">_xll.RiskData('Risk Summary'!$H$36,$A537)</f>
        <v>#NAME?</v>
      </c>
      <c r="O537" s="330" t="e">
        <f ca="1">_xll.RiskData('Risk Summary'!$K$36,$A537)</f>
        <v>#NAME?</v>
      </c>
      <c r="P537" s="330" t="e">
        <f ca="1">_xll.RiskData('Risk Summary'!$N$36,$A537)</f>
        <v>#NAME?</v>
      </c>
      <c r="R537" s="330" t="e">
        <f ca="1">_xll.RiskData('TS CF'!$H$24,$A537)-F537</f>
        <v>#NAME?</v>
      </c>
      <c r="S537" s="330" t="e">
        <f ca="1">_xll.RiskData('TS CF'!$K$24,$A537)-G537</f>
        <v>#NAME?</v>
      </c>
      <c r="T537" s="330" t="e">
        <f ca="1">_xll.RiskData('TS CF'!$N$24,$A537)-H537</f>
        <v>#NAME?</v>
      </c>
      <c r="V537" s="327" t="e">
        <f t="shared" ca="1" si="24"/>
        <v>#NAME?</v>
      </c>
      <c r="W537" s="327" t="e">
        <f t="shared" ca="1" si="25"/>
        <v>#NAME?</v>
      </c>
      <c r="X537" s="327" t="e">
        <f t="shared" ca="1" si="26"/>
        <v>#NAME?</v>
      </c>
    </row>
    <row r="538" spans="1:24">
      <c r="A538" s="2">
        <v>531</v>
      </c>
      <c r="B538" s="617">
        <v>-160478</v>
      </c>
      <c r="C538" s="617">
        <v>-103593</v>
      </c>
      <c r="D538" s="617">
        <v>-114388</v>
      </c>
      <c r="F538" s="330" t="e">
        <f ca="1">_xll.RiskData('Risk Summary'!$H$32,$A538)</f>
        <v>#NAME?</v>
      </c>
      <c r="G538" s="330" t="e">
        <f ca="1">_xll.RiskData('Risk Summary'!$K$32,$A538)</f>
        <v>#NAME?</v>
      </c>
      <c r="H538" s="330" t="e">
        <f ca="1">_xll.RiskData('Risk Summary'!$N$32,$A538)</f>
        <v>#NAME?</v>
      </c>
      <c r="J538" s="330" t="e">
        <f ca="1">_xll.RiskData('Risk Summary'!$H$35,$A538)</f>
        <v>#NAME?</v>
      </c>
      <c r="K538" s="330" t="e">
        <f ca="1">_xll.RiskData('Risk Summary'!$K$35,$A538)</f>
        <v>#NAME?</v>
      </c>
      <c r="L538" s="330" t="e">
        <f ca="1">_xll.RiskData('Risk Summary'!$N$35,$A538)</f>
        <v>#NAME?</v>
      </c>
      <c r="N538" s="330" t="e">
        <f ca="1">_xll.RiskData('Risk Summary'!$H$36,$A538)</f>
        <v>#NAME?</v>
      </c>
      <c r="O538" s="330" t="e">
        <f ca="1">_xll.RiskData('Risk Summary'!$K$36,$A538)</f>
        <v>#NAME?</v>
      </c>
      <c r="P538" s="330" t="e">
        <f ca="1">_xll.RiskData('Risk Summary'!$N$36,$A538)</f>
        <v>#NAME?</v>
      </c>
      <c r="R538" s="330" t="e">
        <f ca="1">_xll.RiskData('TS CF'!$H$24,$A538)-F538</f>
        <v>#NAME?</v>
      </c>
      <c r="S538" s="330" t="e">
        <f ca="1">_xll.RiskData('TS CF'!$K$24,$A538)-G538</f>
        <v>#NAME?</v>
      </c>
      <c r="T538" s="330" t="e">
        <f ca="1">_xll.RiskData('TS CF'!$N$24,$A538)-H538</f>
        <v>#NAME?</v>
      </c>
      <c r="V538" s="327" t="e">
        <f t="shared" ca="1" si="24"/>
        <v>#NAME?</v>
      </c>
      <c r="W538" s="327" t="e">
        <f t="shared" ca="1" si="25"/>
        <v>#NAME?</v>
      </c>
      <c r="X538" s="327" t="e">
        <f t="shared" ca="1" si="26"/>
        <v>#NAME?</v>
      </c>
    </row>
    <row r="539" spans="1:24">
      <c r="A539" s="2">
        <v>532</v>
      </c>
      <c r="B539" s="617">
        <v>-160478</v>
      </c>
      <c r="C539" s="617">
        <v>-103593</v>
      </c>
      <c r="D539" s="617">
        <v>-114388</v>
      </c>
      <c r="F539" s="330" t="e">
        <f ca="1">_xll.RiskData('Risk Summary'!$H$32,$A539)</f>
        <v>#NAME?</v>
      </c>
      <c r="G539" s="330" t="e">
        <f ca="1">_xll.RiskData('Risk Summary'!$K$32,$A539)</f>
        <v>#NAME?</v>
      </c>
      <c r="H539" s="330" t="e">
        <f ca="1">_xll.RiskData('Risk Summary'!$N$32,$A539)</f>
        <v>#NAME?</v>
      </c>
      <c r="J539" s="330" t="e">
        <f ca="1">_xll.RiskData('Risk Summary'!$H$35,$A539)</f>
        <v>#NAME?</v>
      </c>
      <c r="K539" s="330" t="e">
        <f ca="1">_xll.RiskData('Risk Summary'!$K$35,$A539)</f>
        <v>#NAME?</v>
      </c>
      <c r="L539" s="330" t="e">
        <f ca="1">_xll.RiskData('Risk Summary'!$N$35,$A539)</f>
        <v>#NAME?</v>
      </c>
      <c r="N539" s="330" t="e">
        <f ca="1">_xll.RiskData('Risk Summary'!$H$36,$A539)</f>
        <v>#NAME?</v>
      </c>
      <c r="O539" s="330" t="e">
        <f ca="1">_xll.RiskData('Risk Summary'!$K$36,$A539)</f>
        <v>#NAME?</v>
      </c>
      <c r="P539" s="330" t="e">
        <f ca="1">_xll.RiskData('Risk Summary'!$N$36,$A539)</f>
        <v>#NAME?</v>
      </c>
      <c r="R539" s="330" t="e">
        <f ca="1">_xll.RiskData('TS CF'!$H$24,$A539)-F539</f>
        <v>#NAME?</v>
      </c>
      <c r="S539" s="330" t="e">
        <f ca="1">_xll.RiskData('TS CF'!$K$24,$A539)-G539</f>
        <v>#NAME?</v>
      </c>
      <c r="T539" s="330" t="e">
        <f ca="1">_xll.RiskData('TS CF'!$N$24,$A539)-H539</f>
        <v>#NAME?</v>
      </c>
      <c r="V539" s="327" t="e">
        <f t="shared" ca="1" si="24"/>
        <v>#NAME?</v>
      </c>
      <c r="W539" s="327" t="e">
        <f t="shared" ca="1" si="25"/>
        <v>#NAME?</v>
      </c>
      <c r="X539" s="327" t="e">
        <f t="shared" ca="1" si="26"/>
        <v>#NAME?</v>
      </c>
    </row>
    <row r="540" spans="1:24">
      <c r="A540" s="2">
        <v>533</v>
      </c>
      <c r="B540" s="617">
        <v>-160478</v>
      </c>
      <c r="C540" s="617">
        <v>-103593</v>
      </c>
      <c r="D540" s="617">
        <v>-114388</v>
      </c>
      <c r="F540" s="330" t="e">
        <f ca="1">_xll.RiskData('Risk Summary'!$H$32,$A540)</f>
        <v>#NAME?</v>
      </c>
      <c r="G540" s="330" t="e">
        <f ca="1">_xll.RiskData('Risk Summary'!$K$32,$A540)</f>
        <v>#NAME?</v>
      </c>
      <c r="H540" s="330" t="e">
        <f ca="1">_xll.RiskData('Risk Summary'!$N$32,$A540)</f>
        <v>#NAME?</v>
      </c>
      <c r="J540" s="330" t="e">
        <f ca="1">_xll.RiskData('Risk Summary'!$H$35,$A540)</f>
        <v>#NAME?</v>
      </c>
      <c r="K540" s="330" t="e">
        <f ca="1">_xll.RiskData('Risk Summary'!$K$35,$A540)</f>
        <v>#NAME?</v>
      </c>
      <c r="L540" s="330" t="e">
        <f ca="1">_xll.RiskData('Risk Summary'!$N$35,$A540)</f>
        <v>#NAME?</v>
      </c>
      <c r="N540" s="330" t="e">
        <f ca="1">_xll.RiskData('Risk Summary'!$H$36,$A540)</f>
        <v>#NAME?</v>
      </c>
      <c r="O540" s="330" t="e">
        <f ca="1">_xll.RiskData('Risk Summary'!$K$36,$A540)</f>
        <v>#NAME?</v>
      </c>
      <c r="P540" s="330" t="e">
        <f ca="1">_xll.RiskData('Risk Summary'!$N$36,$A540)</f>
        <v>#NAME?</v>
      </c>
      <c r="R540" s="330" t="e">
        <f ca="1">_xll.RiskData('TS CF'!$H$24,$A540)-F540</f>
        <v>#NAME?</v>
      </c>
      <c r="S540" s="330" t="e">
        <f ca="1">_xll.RiskData('TS CF'!$K$24,$A540)-G540</f>
        <v>#NAME?</v>
      </c>
      <c r="T540" s="330" t="e">
        <f ca="1">_xll.RiskData('TS CF'!$N$24,$A540)-H540</f>
        <v>#NAME?</v>
      </c>
      <c r="V540" s="327" t="e">
        <f t="shared" ca="1" si="24"/>
        <v>#NAME?</v>
      </c>
      <c r="W540" s="327" t="e">
        <f t="shared" ca="1" si="25"/>
        <v>#NAME?</v>
      </c>
      <c r="X540" s="327" t="e">
        <f t="shared" ca="1" si="26"/>
        <v>#NAME?</v>
      </c>
    </row>
    <row r="541" spans="1:24">
      <c r="A541" s="2">
        <v>534</v>
      </c>
      <c r="B541" s="617">
        <v>-160478</v>
      </c>
      <c r="C541" s="617">
        <v>-103593</v>
      </c>
      <c r="D541" s="617">
        <v>-114388</v>
      </c>
      <c r="F541" s="330" t="e">
        <f ca="1">_xll.RiskData('Risk Summary'!$H$32,$A541)</f>
        <v>#NAME?</v>
      </c>
      <c r="G541" s="330" t="e">
        <f ca="1">_xll.RiskData('Risk Summary'!$K$32,$A541)</f>
        <v>#NAME?</v>
      </c>
      <c r="H541" s="330" t="e">
        <f ca="1">_xll.RiskData('Risk Summary'!$N$32,$A541)</f>
        <v>#NAME?</v>
      </c>
      <c r="J541" s="330" t="e">
        <f ca="1">_xll.RiskData('Risk Summary'!$H$35,$A541)</f>
        <v>#NAME?</v>
      </c>
      <c r="K541" s="330" t="e">
        <f ca="1">_xll.RiskData('Risk Summary'!$K$35,$A541)</f>
        <v>#NAME?</v>
      </c>
      <c r="L541" s="330" t="e">
        <f ca="1">_xll.RiskData('Risk Summary'!$N$35,$A541)</f>
        <v>#NAME?</v>
      </c>
      <c r="N541" s="330" t="e">
        <f ca="1">_xll.RiskData('Risk Summary'!$H$36,$A541)</f>
        <v>#NAME?</v>
      </c>
      <c r="O541" s="330" t="e">
        <f ca="1">_xll.RiskData('Risk Summary'!$K$36,$A541)</f>
        <v>#NAME?</v>
      </c>
      <c r="P541" s="330" t="e">
        <f ca="1">_xll.RiskData('Risk Summary'!$N$36,$A541)</f>
        <v>#NAME?</v>
      </c>
      <c r="R541" s="330" t="e">
        <f ca="1">_xll.RiskData('TS CF'!$H$24,$A541)-F541</f>
        <v>#NAME?</v>
      </c>
      <c r="S541" s="330" t="e">
        <f ca="1">_xll.RiskData('TS CF'!$K$24,$A541)-G541</f>
        <v>#NAME?</v>
      </c>
      <c r="T541" s="330" t="e">
        <f ca="1">_xll.RiskData('TS CF'!$N$24,$A541)-H541</f>
        <v>#NAME?</v>
      </c>
      <c r="V541" s="327" t="e">
        <f t="shared" ca="1" si="24"/>
        <v>#NAME?</v>
      </c>
      <c r="W541" s="327" t="e">
        <f t="shared" ca="1" si="25"/>
        <v>#NAME?</v>
      </c>
      <c r="X541" s="327" t="e">
        <f t="shared" ca="1" si="26"/>
        <v>#NAME?</v>
      </c>
    </row>
    <row r="542" spans="1:24">
      <c r="A542" s="2">
        <v>535</v>
      </c>
      <c r="B542" s="617">
        <v>-160478</v>
      </c>
      <c r="C542" s="617">
        <v>-103593</v>
      </c>
      <c r="D542" s="617">
        <v>-114388</v>
      </c>
      <c r="F542" s="330" t="e">
        <f ca="1">_xll.RiskData('Risk Summary'!$H$32,$A542)</f>
        <v>#NAME?</v>
      </c>
      <c r="G542" s="330" t="e">
        <f ca="1">_xll.RiskData('Risk Summary'!$K$32,$A542)</f>
        <v>#NAME?</v>
      </c>
      <c r="H542" s="330" t="e">
        <f ca="1">_xll.RiskData('Risk Summary'!$N$32,$A542)</f>
        <v>#NAME?</v>
      </c>
      <c r="J542" s="330" t="e">
        <f ca="1">_xll.RiskData('Risk Summary'!$H$35,$A542)</f>
        <v>#NAME?</v>
      </c>
      <c r="K542" s="330" t="e">
        <f ca="1">_xll.RiskData('Risk Summary'!$K$35,$A542)</f>
        <v>#NAME?</v>
      </c>
      <c r="L542" s="330" t="e">
        <f ca="1">_xll.RiskData('Risk Summary'!$N$35,$A542)</f>
        <v>#NAME?</v>
      </c>
      <c r="N542" s="330" t="e">
        <f ca="1">_xll.RiskData('Risk Summary'!$H$36,$A542)</f>
        <v>#NAME?</v>
      </c>
      <c r="O542" s="330" t="e">
        <f ca="1">_xll.RiskData('Risk Summary'!$K$36,$A542)</f>
        <v>#NAME?</v>
      </c>
      <c r="P542" s="330" t="e">
        <f ca="1">_xll.RiskData('Risk Summary'!$N$36,$A542)</f>
        <v>#NAME?</v>
      </c>
      <c r="R542" s="330" t="e">
        <f ca="1">_xll.RiskData('TS CF'!$H$24,$A542)-F542</f>
        <v>#NAME?</v>
      </c>
      <c r="S542" s="330" t="e">
        <f ca="1">_xll.RiskData('TS CF'!$K$24,$A542)-G542</f>
        <v>#NAME?</v>
      </c>
      <c r="T542" s="330" t="e">
        <f ca="1">_xll.RiskData('TS CF'!$N$24,$A542)-H542</f>
        <v>#NAME?</v>
      </c>
      <c r="V542" s="327" t="e">
        <f t="shared" ca="1" si="24"/>
        <v>#NAME?</v>
      </c>
      <c r="W542" s="327" t="e">
        <f t="shared" ca="1" si="25"/>
        <v>#NAME?</v>
      </c>
      <c r="X542" s="327" t="e">
        <f t="shared" ca="1" si="26"/>
        <v>#NAME?</v>
      </c>
    </row>
    <row r="543" spans="1:24">
      <c r="A543" s="2">
        <v>536</v>
      </c>
      <c r="B543" s="617">
        <v>-160478</v>
      </c>
      <c r="C543" s="617">
        <v>-103593</v>
      </c>
      <c r="D543" s="617">
        <v>-114388</v>
      </c>
      <c r="F543" s="330" t="e">
        <f ca="1">_xll.RiskData('Risk Summary'!$H$32,$A543)</f>
        <v>#NAME?</v>
      </c>
      <c r="G543" s="330" t="e">
        <f ca="1">_xll.RiskData('Risk Summary'!$K$32,$A543)</f>
        <v>#NAME?</v>
      </c>
      <c r="H543" s="330" t="e">
        <f ca="1">_xll.RiskData('Risk Summary'!$N$32,$A543)</f>
        <v>#NAME?</v>
      </c>
      <c r="J543" s="330" t="e">
        <f ca="1">_xll.RiskData('Risk Summary'!$H$35,$A543)</f>
        <v>#NAME?</v>
      </c>
      <c r="K543" s="330" t="e">
        <f ca="1">_xll.RiskData('Risk Summary'!$K$35,$A543)</f>
        <v>#NAME?</v>
      </c>
      <c r="L543" s="330" t="e">
        <f ca="1">_xll.RiskData('Risk Summary'!$N$35,$A543)</f>
        <v>#NAME?</v>
      </c>
      <c r="N543" s="330" t="e">
        <f ca="1">_xll.RiskData('Risk Summary'!$H$36,$A543)</f>
        <v>#NAME?</v>
      </c>
      <c r="O543" s="330" t="e">
        <f ca="1">_xll.RiskData('Risk Summary'!$K$36,$A543)</f>
        <v>#NAME?</v>
      </c>
      <c r="P543" s="330" t="e">
        <f ca="1">_xll.RiskData('Risk Summary'!$N$36,$A543)</f>
        <v>#NAME?</v>
      </c>
      <c r="R543" s="330" t="e">
        <f ca="1">_xll.RiskData('TS CF'!$H$24,$A543)-F543</f>
        <v>#NAME?</v>
      </c>
      <c r="S543" s="330" t="e">
        <f ca="1">_xll.RiskData('TS CF'!$K$24,$A543)-G543</f>
        <v>#NAME?</v>
      </c>
      <c r="T543" s="330" t="e">
        <f ca="1">_xll.RiskData('TS CF'!$N$24,$A543)-H543</f>
        <v>#NAME?</v>
      </c>
      <c r="V543" s="327" t="e">
        <f t="shared" ca="1" si="24"/>
        <v>#NAME?</v>
      </c>
      <c r="W543" s="327" t="e">
        <f t="shared" ca="1" si="25"/>
        <v>#NAME?</v>
      </c>
      <c r="X543" s="327" t="e">
        <f t="shared" ca="1" si="26"/>
        <v>#NAME?</v>
      </c>
    </row>
    <row r="544" spans="1:24">
      <c r="A544" s="2">
        <v>537</v>
      </c>
      <c r="B544" s="617">
        <v>-160478</v>
      </c>
      <c r="C544" s="617">
        <v>-103593</v>
      </c>
      <c r="D544" s="617">
        <v>-114388</v>
      </c>
      <c r="F544" s="330" t="e">
        <f ca="1">_xll.RiskData('Risk Summary'!$H$32,$A544)</f>
        <v>#NAME?</v>
      </c>
      <c r="G544" s="330" t="e">
        <f ca="1">_xll.RiskData('Risk Summary'!$K$32,$A544)</f>
        <v>#NAME?</v>
      </c>
      <c r="H544" s="330" t="e">
        <f ca="1">_xll.RiskData('Risk Summary'!$N$32,$A544)</f>
        <v>#NAME?</v>
      </c>
      <c r="J544" s="330" t="e">
        <f ca="1">_xll.RiskData('Risk Summary'!$H$35,$A544)</f>
        <v>#NAME?</v>
      </c>
      <c r="K544" s="330" t="e">
        <f ca="1">_xll.RiskData('Risk Summary'!$K$35,$A544)</f>
        <v>#NAME?</v>
      </c>
      <c r="L544" s="330" t="e">
        <f ca="1">_xll.RiskData('Risk Summary'!$N$35,$A544)</f>
        <v>#NAME?</v>
      </c>
      <c r="N544" s="330" t="e">
        <f ca="1">_xll.RiskData('Risk Summary'!$H$36,$A544)</f>
        <v>#NAME?</v>
      </c>
      <c r="O544" s="330" t="e">
        <f ca="1">_xll.RiskData('Risk Summary'!$K$36,$A544)</f>
        <v>#NAME?</v>
      </c>
      <c r="P544" s="330" t="e">
        <f ca="1">_xll.RiskData('Risk Summary'!$N$36,$A544)</f>
        <v>#NAME?</v>
      </c>
      <c r="R544" s="330" t="e">
        <f ca="1">_xll.RiskData('TS CF'!$H$24,$A544)-F544</f>
        <v>#NAME?</v>
      </c>
      <c r="S544" s="330" t="e">
        <f ca="1">_xll.RiskData('TS CF'!$K$24,$A544)-G544</f>
        <v>#NAME?</v>
      </c>
      <c r="T544" s="330" t="e">
        <f ca="1">_xll.RiskData('TS CF'!$N$24,$A544)-H544</f>
        <v>#NAME?</v>
      </c>
      <c r="V544" s="327" t="e">
        <f t="shared" ca="1" si="24"/>
        <v>#NAME?</v>
      </c>
      <c r="W544" s="327" t="e">
        <f t="shared" ca="1" si="25"/>
        <v>#NAME?</v>
      </c>
      <c r="X544" s="327" t="e">
        <f t="shared" ca="1" si="26"/>
        <v>#NAME?</v>
      </c>
    </row>
    <row r="545" spans="1:24">
      <c r="A545" s="2">
        <v>538</v>
      </c>
      <c r="B545" s="617">
        <v>-160478</v>
      </c>
      <c r="C545" s="617">
        <v>-103593</v>
      </c>
      <c r="D545" s="617">
        <v>-114388</v>
      </c>
      <c r="F545" s="330" t="e">
        <f ca="1">_xll.RiskData('Risk Summary'!$H$32,$A545)</f>
        <v>#NAME?</v>
      </c>
      <c r="G545" s="330" t="e">
        <f ca="1">_xll.RiskData('Risk Summary'!$K$32,$A545)</f>
        <v>#NAME?</v>
      </c>
      <c r="H545" s="330" t="e">
        <f ca="1">_xll.RiskData('Risk Summary'!$N$32,$A545)</f>
        <v>#NAME?</v>
      </c>
      <c r="J545" s="330" t="e">
        <f ca="1">_xll.RiskData('Risk Summary'!$H$35,$A545)</f>
        <v>#NAME?</v>
      </c>
      <c r="K545" s="330" t="e">
        <f ca="1">_xll.RiskData('Risk Summary'!$K$35,$A545)</f>
        <v>#NAME?</v>
      </c>
      <c r="L545" s="330" t="e">
        <f ca="1">_xll.RiskData('Risk Summary'!$N$35,$A545)</f>
        <v>#NAME?</v>
      </c>
      <c r="N545" s="330" t="e">
        <f ca="1">_xll.RiskData('Risk Summary'!$H$36,$A545)</f>
        <v>#NAME?</v>
      </c>
      <c r="O545" s="330" t="e">
        <f ca="1">_xll.RiskData('Risk Summary'!$K$36,$A545)</f>
        <v>#NAME?</v>
      </c>
      <c r="P545" s="330" t="e">
        <f ca="1">_xll.RiskData('Risk Summary'!$N$36,$A545)</f>
        <v>#NAME?</v>
      </c>
      <c r="R545" s="330" t="e">
        <f ca="1">_xll.RiskData('TS CF'!$H$24,$A545)-F545</f>
        <v>#NAME?</v>
      </c>
      <c r="S545" s="330" t="e">
        <f ca="1">_xll.RiskData('TS CF'!$K$24,$A545)-G545</f>
        <v>#NAME?</v>
      </c>
      <c r="T545" s="330" t="e">
        <f ca="1">_xll.RiskData('TS CF'!$N$24,$A545)-H545</f>
        <v>#NAME?</v>
      </c>
      <c r="V545" s="327" t="e">
        <f t="shared" ca="1" si="24"/>
        <v>#NAME?</v>
      </c>
      <c r="W545" s="327" t="e">
        <f t="shared" ca="1" si="25"/>
        <v>#NAME?</v>
      </c>
      <c r="X545" s="327" t="e">
        <f t="shared" ca="1" si="26"/>
        <v>#NAME?</v>
      </c>
    </row>
    <row r="546" spans="1:24">
      <c r="A546" s="2">
        <v>539</v>
      </c>
      <c r="B546" s="617">
        <v>-160478</v>
      </c>
      <c r="C546" s="617">
        <v>-103593</v>
      </c>
      <c r="D546" s="617">
        <v>-114388</v>
      </c>
      <c r="F546" s="330" t="e">
        <f ca="1">_xll.RiskData('Risk Summary'!$H$32,$A546)</f>
        <v>#NAME?</v>
      </c>
      <c r="G546" s="330" t="e">
        <f ca="1">_xll.RiskData('Risk Summary'!$K$32,$A546)</f>
        <v>#NAME?</v>
      </c>
      <c r="H546" s="330" t="e">
        <f ca="1">_xll.RiskData('Risk Summary'!$N$32,$A546)</f>
        <v>#NAME?</v>
      </c>
      <c r="J546" s="330" t="e">
        <f ca="1">_xll.RiskData('Risk Summary'!$H$35,$A546)</f>
        <v>#NAME?</v>
      </c>
      <c r="K546" s="330" t="e">
        <f ca="1">_xll.RiskData('Risk Summary'!$K$35,$A546)</f>
        <v>#NAME?</v>
      </c>
      <c r="L546" s="330" t="e">
        <f ca="1">_xll.RiskData('Risk Summary'!$N$35,$A546)</f>
        <v>#NAME?</v>
      </c>
      <c r="N546" s="330" t="e">
        <f ca="1">_xll.RiskData('Risk Summary'!$H$36,$A546)</f>
        <v>#NAME?</v>
      </c>
      <c r="O546" s="330" t="e">
        <f ca="1">_xll.RiskData('Risk Summary'!$K$36,$A546)</f>
        <v>#NAME?</v>
      </c>
      <c r="P546" s="330" t="e">
        <f ca="1">_xll.RiskData('Risk Summary'!$N$36,$A546)</f>
        <v>#NAME?</v>
      </c>
      <c r="R546" s="330" t="e">
        <f ca="1">_xll.RiskData('TS CF'!$H$24,$A546)-F546</f>
        <v>#NAME?</v>
      </c>
      <c r="S546" s="330" t="e">
        <f ca="1">_xll.RiskData('TS CF'!$K$24,$A546)-G546</f>
        <v>#NAME?</v>
      </c>
      <c r="T546" s="330" t="e">
        <f ca="1">_xll.RiskData('TS CF'!$N$24,$A546)-H546</f>
        <v>#NAME?</v>
      </c>
      <c r="V546" s="327" t="e">
        <f t="shared" ca="1" si="24"/>
        <v>#NAME?</v>
      </c>
      <c r="W546" s="327" t="e">
        <f t="shared" ca="1" si="25"/>
        <v>#NAME?</v>
      </c>
      <c r="X546" s="327" t="e">
        <f t="shared" ca="1" si="26"/>
        <v>#NAME?</v>
      </c>
    </row>
    <row r="547" spans="1:24">
      <c r="A547" s="2">
        <v>540</v>
      </c>
      <c r="B547" s="617">
        <v>-160478</v>
      </c>
      <c r="C547" s="617">
        <v>-103593</v>
      </c>
      <c r="D547" s="617">
        <v>-114388</v>
      </c>
      <c r="F547" s="330" t="e">
        <f ca="1">_xll.RiskData('Risk Summary'!$H$32,$A547)</f>
        <v>#NAME?</v>
      </c>
      <c r="G547" s="330" t="e">
        <f ca="1">_xll.RiskData('Risk Summary'!$K$32,$A547)</f>
        <v>#NAME?</v>
      </c>
      <c r="H547" s="330" t="e">
        <f ca="1">_xll.RiskData('Risk Summary'!$N$32,$A547)</f>
        <v>#NAME?</v>
      </c>
      <c r="J547" s="330" t="e">
        <f ca="1">_xll.RiskData('Risk Summary'!$H$35,$A547)</f>
        <v>#NAME?</v>
      </c>
      <c r="K547" s="330" t="e">
        <f ca="1">_xll.RiskData('Risk Summary'!$K$35,$A547)</f>
        <v>#NAME?</v>
      </c>
      <c r="L547" s="330" t="e">
        <f ca="1">_xll.RiskData('Risk Summary'!$N$35,$A547)</f>
        <v>#NAME?</v>
      </c>
      <c r="N547" s="330" t="e">
        <f ca="1">_xll.RiskData('Risk Summary'!$H$36,$A547)</f>
        <v>#NAME?</v>
      </c>
      <c r="O547" s="330" t="e">
        <f ca="1">_xll.RiskData('Risk Summary'!$K$36,$A547)</f>
        <v>#NAME?</v>
      </c>
      <c r="P547" s="330" t="e">
        <f ca="1">_xll.RiskData('Risk Summary'!$N$36,$A547)</f>
        <v>#NAME?</v>
      </c>
      <c r="R547" s="330" t="e">
        <f ca="1">_xll.RiskData('TS CF'!$H$24,$A547)-F547</f>
        <v>#NAME?</v>
      </c>
      <c r="S547" s="330" t="e">
        <f ca="1">_xll.RiskData('TS CF'!$K$24,$A547)-G547</f>
        <v>#NAME?</v>
      </c>
      <c r="T547" s="330" t="e">
        <f ca="1">_xll.RiskData('TS CF'!$N$24,$A547)-H547</f>
        <v>#NAME?</v>
      </c>
      <c r="V547" s="327" t="e">
        <f t="shared" ca="1" si="24"/>
        <v>#NAME?</v>
      </c>
      <c r="W547" s="327" t="e">
        <f t="shared" ca="1" si="25"/>
        <v>#NAME?</v>
      </c>
      <c r="X547" s="327" t="e">
        <f t="shared" ca="1" si="26"/>
        <v>#NAME?</v>
      </c>
    </row>
    <row r="548" spans="1:24">
      <c r="A548" s="2">
        <v>541</v>
      </c>
      <c r="B548" s="617">
        <v>-160478</v>
      </c>
      <c r="C548" s="617">
        <v>-103593</v>
      </c>
      <c r="D548" s="617">
        <v>-114388</v>
      </c>
      <c r="F548" s="330" t="e">
        <f ca="1">_xll.RiskData('Risk Summary'!$H$32,$A548)</f>
        <v>#NAME?</v>
      </c>
      <c r="G548" s="330" t="e">
        <f ca="1">_xll.RiskData('Risk Summary'!$K$32,$A548)</f>
        <v>#NAME?</v>
      </c>
      <c r="H548" s="330" t="e">
        <f ca="1">_xll.RiskData('Risk Summary'!$N$32,$A548)</f>
        <v>#NAME?</v>
      </c>
      <c r="J548" s="330" t="e">
        <f ca="1">_xll.RiskData('Risk Summary'!$H$35,$A548)</f>
        <v>#NAME?</v>
      </c>
      <c r="K548" s="330" t="e">
        <f ca="1">_xll.RiskData('Risk Summary'!$K$35,$A548)</f>
        <v>#NAME?</v>
      </c>
      <c r="L548" s="330" t="e">
        <f ca="1">_xll.RiskData('Risk Summary'!$N$35,$A548)</f>
        <v>#NAME?</v>
      </c>
      <c r="N548" s="330" t="e">
        <f ca="1">_xll.RiskData('Risk Summary'!$H$36,$A548)</f>
        <v>#NAME?</v>
      </c>
      <c r="O548" s="330" t="e">
        <f ca="1">_xll.RiskData('Risk Summary'!$K$36,$A548)</f>
        <v>#NAME?</v>
      </c>
      <c r="P548" s="330" t="e">
        <f ca="1">_xll.RiskData('Risk Summary'!$N$36,$A548)</f>
        <v>#NAME?</v>
      </c>
      <c r="R548" s="330" t="e">
        <f ca="1">_xll.RiskData('TS CF'!$H$24,$A548)-F548</f>
        <v>#NAME?</v>
      </c>
      <c r="S548" s="330" t="e">
        <f ca="1">_xll.RiskData('TS CF'!$K$24,$A548)-G548</f>
        <v>#NAME?</v>
      </c>
      <c r="T548" s="330" t="e">
        <f ca="1">_xll.RiskData('TS CF'!$N$24,$A548)-H548</f>
        <v>#NAME?</v>
      </c>
      <c r="V548" s="327" t="e">
        <f t="shared" ca="1" si="24"/>
        <v>#NAME?</v>
      </c>
      <c r="W548" s="327" t="e">
        <f t="shared" ca="1" si="25"/>
        <v>#NAME?</v>
      </c>
      <c r="X548" s="327" t="e">
        <f t="shared" ca="1" si="26"/>
        <v>#NAME?</v>
      </c>
    </row>
    <row r="549" spans="1:24">
      <c r="A549" s="2">
        <v>542</v>
      </c>
      <c r="B549" s="617">
        <v>-160478</v>
      </c>
      <c r="C549" s="617">
        <v>-103593</v>
      </c>
      <c r="D549" s="617">
        <v>-114388</v>
      </c>
      <c r="F549" s="330" t="e">
        <f ca="1">_xll.RiskData('Risk Summary'!$H$32,$A549)</f>
        <v>#NAME?</v>
      </c>
      <c r="G549" s="330" t="e">
        <f ca="1">_xll.RiskData('Risk Summary'!$K$32,$A549)</f>
        <v>#NAME?</v>
      </c>
      <c r="H549" s="330" t="e">
        <f ca="1">_xll.RiskData('Risk Summary'!$N$32,$A549)</f>
        <v>#NAME?</v>
      </c>
      <c r="J549" s="330" t="e">
        <f ca="1">_xll.RiskData('Risk Summary'!$H$35,$A549)</f>
        <v>#NAME?</v>
      </c>
      <c r="K549" s="330" t="e">
        <f ca="1">_xll.RiskData('Risk Summary'!$K$35,$A549)</f>
        <v>#NAME?</v>
      </c>
      <c r="L549" s="330" t="e">
        <f ca="1">_xll.RiskData('Risk Summary'!$N$35,$A549)</f>
        <v>#NAME?</v>
      </c>
      <c r="N549" s="330" t="e">
        <f ca="1">_xll.RiskData('Risk Summary'!$H$36,$A549)</f>
        <v>#NAME?</v>
      </c>
      <c r="O549" s="330" t="e">
        <f ca="1">_xll.RiskData('Risk Summary'!$K$36,$A549)</f>
        <v>#NAME?</v>
      </c>
      <c r="P549" s="330" t="e">
        <f ca="1">_xll.RiskData('Risk Summary'!$N$36,$A549)</f>
        <v>#NAME?</v>
      </c>
      <c r="R549" s="330" t="e">
        <f ca="1">_xll.RiskData('TS CF'!$H$24,$A549)-F549</f>
        <v>#NAME?</v>
      </c>
      <c r="S549" s="330" t="e">
        <f ca="1">_xll.RiskData('TS CF'!$K$24,$A549)-G549</f>
        <v>#NAME?</v>
      </c>
      <c r="T549" s="330" t="e">
        <f ca="1">_xll.RiskData('TS CF'!$N$24,$A549)-H549</f>
        <v>#NAME?</v>
      </c>
      <c r="V549" s="327" t="e">
        <f t="shared" ca="1" si="24"/>
        <v>#NAME?</v>
      </c>
      <c r="W549" s="327" t="e">
        <f t="shared" ca="1" si="25"/>
        <v>#NAME?</v>
      </c>
      <c r="X549" s="327" t="e">
        <f t="shared" ca="1" si="26"/>
        <v>#NAME?</v>
      </c>
    </row>
    <row r="550" spans="1:24">
      <c r="A550" s="2">
        <v>543</v>
      </c>
      <c r="B550" s="617">
        <v>-160478</v>
      </c>
      <c r="C550" s="617">
        <v>-103593</v>
      </c>
      <c r="D550" s="617">
        <v>-114388</v>
      </c>
      <c r="F550" s="330" t="e">
        <f ca="1">_xll.RiskData('Risk Summary'!$H$32,$A550)</f>
        <v>#NAME?</v>
      </c>
      <c r="G550" s="330" t="e">
        <f ca="1">_xll.RiskData('Risk Summary'!$K$32,$A550)</f>
        <v>#NAME?</v>
      </c>
      <c r="H550" s="330" t="e">
        <f ca="1">_xll.RiskData('Risk Summary'!$N$32,$A550)</f>
        <v>#NAME?</v>
      </c>
      <c r="J550" s="330" t="e">
        <f ca="1">_xll.RiskData('Risk Summary'!$H$35,$A550)</f>
        <v>#NAME?</v>
      </c>
      <c r="K550" s="330" t="e">
        <f ca="1">_xll.RiskData('Risk Summary'!$K$35,$A550)</f>
        <v>#NAME?</v>
      </c>
      <c r="L550" s="330" t="e">
        <f ca="1">_xll.RiskData('Risk Summary'!$N$35,$A550)</f>
        <v>#NAME?</v>
      </c>
      <c r="N550" s="330" t="e">
        <f ca="1">_xll.RiskData('Risk Summary'!$H$36,$A550)</f>
        <v>#NAME?</v>
      </c>
      <c r="O550" s="330" t="e">
        <f ca="1">_xll.RiskData('Risk Summary'!$K$36,$A550)</f>
        <v>#NAME?</v>
      </c>
      <c r="P550" s="330" t="e">
        <f ca="1">_xll.RiskData('Risk Summary'!$N$36,$A550)</f>
        <v>#NAME?</v>
      </c>
      <c r="R550" s="330" t="e">
        <f ca="1">_xll.RiskData('TS CF'!$H$24,$A550)-F550</f>
        <v>#NAME?</v>
      </c>
      <c r="S550" s="330" t="e">
        <f ca="1">_xll.RiskData('TS CF'!$K$24,$A550)-G550</f>
        <v>#NAME?</v>
      </c>
      <c r="T550" s="330" t="e">
        <f ca="1">_xll.RiskData('TS CF'!$N$24,$A550)-H550</f>
        <v>#NAME?</v>
      </c>
      <c r="V550" s="327" t="e">
        <f t="shared" ca="1" si="24"/>
        <v>#NAME?</v>
      </c>
      <c r="W550" s="327" t="e">
        <f t="shared" ca="1" si="25"/>
        <v>#NAME?</v>
      </c>
      <c r="X550" s="327" t="e">
        <f t="shared" ca="1" si="26"/>
        <v>#NAME?</v>
      </c>
    </row>
    <row r="551" spans="1:24">
      <c r="A551" s="2">
        <v>544</v>
      </c>
      <c r="B551" s="617">
        <v>-160478</v>
      </c>
      <c r="C551" s="617">
        <v>-103593</v>
      </c>
      <c r="D551" s="617">
        <v>-114388</v>
      </c>
      <c r="F551" s="330" t="e">
        <f ca="1">_xll.RiskData('Risk Summary'!$H$32,$A551)</f>
        <v>#NAME?</v>
      </c>
      <c r="G551" s="330" t="e">
        <f ca="1">_xll.RiskData('Risk Summary'!$K$32,$A551)</f>
        <v>#NAME?</v>
      </c>
      <c r="H551" s="330" t="e">
        <f ca="1">_xll.RiskData('Risk Summary'!$N$32,$A551)</f>
        <v>#NAME?</v>
      </c>
      <c r="J551" s="330" t="e">
        <f ca="1">_xll.RiskData('Risk Summary'!$H$35,$A551)</f>
        <v>#NAME?</v>
      </c>
      <c r="K551" s="330" t="e">
        <f ca="1">_xll.RiskData('Risk Summary'!$K$35,$A551)</f>
        <v>#NAME?</v>
      </c>
      <c r="L551" s="330" t="e">
        <f ca="1">_xll.RiskData('Risk Summary'!$N$35,$A551)</f>
        <v>#NAME?</v>
      </c>
      <c r="N551" s="330" t="e">
        <f ca="1">_xll.RiskData('Risk Summary'!$H$36,$A551)</f>
        <v>#NAME?</v>
      </c>
      <c r="O551" s="330" t="e">
        <f ca="1">_xll.RiskData('Risk Summary'!$K$36,$A551)</f>
        <v>#NAME?</v>
      </c>
      <c r="P551" s="330" t="e">
        <f ca="1">_xll.RiskData('Risk Summary'!$N$36,$A551)</f>
        <v>#NAME?</v>
      </c>
      <c r="R551" s="330" t="e">
        <f ca="1">_xll.RiskData('TS CF'!$H$24,$A551)-F551</f>
        <v>#NAME?</v>
      </c>
      <c r="S551" s="330" t="e">
        <f ca="1">_xll.RiskData('TS CF'!$K$24,$A551)-G551</f>
        <v>#NAME?</v>
      </c>
      <c r="T551" s="330" t="e">
        <f ca="1">_xll.RiskData('TS CF'!$N$24,$A551)-H551</f>
        <v>#NAME?</v>
      </c>
      <c r="V551" s="327" t="e">
        <f t="shared" ca="1" si="24"/>
        <v>#NAME?</v>
      </c>
      <c r="W551" s="327" t="e">
        <f t="shared" ca="1" si="25"/>
        <v>#NAME?</v>
      </c>
      <c r="X551" s="327" t="e">
        <f t="shared" ca="1" si="26"/>
        <v>#NAME?</v>
      </c>
    </row>
    <row r="552" spans="1:24">
      <c r="A552" s="2">
        <v>545</v>
      </c>
      <c r="B552" s="617">
        <v>-160478</v>
      </c>
      <c r="C552" s="617">
        <v>-103593</v>
      </c>
      <c r="D552" s="617">
        <v>-114388</v>
      </c>
      <c r="F552" s="330" t="e">
        <f ca="1">_xll.RiskData('Risk Summary'!$H$32,$A552)</f>
        <v>#NAME?</v>
      </c>
      <c r="G552" s="330" t="e">
        <f ca="1">_xll.RiskData('Risk Summary'!$K$32,$A552)</f>
        <v>#NAME?</v>
      </c>
      <c r="H552" s="330" t="e">
        <f ca="1">_xll.RiskData('Risk Summary'!$N$32,$A552)</f>
        <v>#NAME?</v>
      </c>
      <c r="J552" s="330" t="e">
        <f ca="1">_xll.RiskData('Risk Summary'!$H$35,$A552)</f>
        <v>#NAME?</v>
      </c>
      <c r="K552" s="330" t="e">
        <f ca="1">_xll.RiskData('Risk Summary'!$K$35,$A552)</f>
        <v>#NAME?</v>
      </c>
      <c r="L552" s="330" t="e">
        <f ca="1">_xll.RiskData('Risk Summary'!$N$35,$A552)</f>
        <v>#NAME?</v>
      </c>
      <c r="N552" s="330" t="e">
        <f ca="1">_xll.RiskData('Risk Summary'!$H$36,$A552)</f>
        <v>#NAME?</v>
      </c>
      <c r="O552" s="330" t="e">
        <f ca="1">_xll.RiskData('Risk Summary'!$K$36,$A552)</f>
        <v>#NAME?</v>
      </c>
      <c r="P552" s="330" t="e">
        <f ca="1">_xll.RiskData('Risk Summary'!$N$36,$A552)</f>
        <v>#NAME?</v>
      </c>
      <c r="R552" s="330" t="e">
        <f ca="1">_xll.RiskData('TS CF'!$H$24,$A552)-F552</f>
        <v>#NAME?</v>
      </c>
      <c r="S552" s="330" t="e">
        <f ca="1">_xll.RiskData('TS CF'!$K$24,$A552)-G552</f>
        <v>#NAME?</v>
      </c>
      <c r="T552" s="330" t="e">
        <f ca="1">_xll.RiskData('TS CF'!$N$24,$A552)-H552</f>
        <v>#NAME?</v>
      </c>
      <c r="V552" s="327" t="e">
        <f t="shared" ca="1" si="24"/>
        <v>#NAME?</v>
      </c>
      <c r="W552" s="327" t="e">
        <f t="shared" ca="1" si="25"/>
        <v>#NAME?</v>
      </c>
      <c r="X552" s="327" t="e">
        <f t="shared" ca="1" si="26"/>
        <v>#NAME?</v>
      </c>
    </row>
    <row r="553" spans="1:24">
      <c r="A553" s="2">
        <v>546</v>
      </c>
      <c r="B553" s="617">
        <v>-160478</v>
      </c>
      <c r="C553" s="617">
        <v>-103593</v>
      </c>
      <c r="D553" s="617">
        <v>-114388</v>
      </c>
      <c r="F553" s="330" t="e">
        <f ca="1">_xll.RiskData('Risk Summary'!$H$32,$A553)</f>
        <v>#NAME?</v>
      </c>
      <c r="G553" s="330" t="e">
        <f ca="1">_xll.RiskData('Risk Summary'!$K$32,$A553)</f>
        <v>#NAME?</v>
      </c>
      <c r="H553" s="330" t="e">
        <f ca="1">_xll.RiskData('Risk Summary'!$N$32,$A553)</f>
        <v>#NAME?</v>
      </c>
      <c r="J553" s="330" t="e">
        <f ca="1">_xll.RiskData('Risk Summary'!$H$35,$A553)</f>
        <v>#NAME?</v>
      </c>
      <c r="K553" s="330" t="e">
        <f ca="1">_xll.RiskData('Risk Summary'!$K$35,$A553)</f>
        <v>#NAME?</v>
      </c>
      <c r="L553" s="330" t="e">
        <f ca="1">_xll.RiskData('Risk Summary'!$N$35,$A553)</f>
        <v>#NAME?</v>
      </c>
      <c r="N553" s="330" t="e">
        <f ca="1">_xll.RiskData('Risk Summary'!$H$36,$A553)</f>
        <v>#NAME?</v>
      </c>
      <c r="O553" s="330" t="e">
        <f ca="1">_xll.RiskData('Risk Summary'!$K$36,$A553)</f>
        <v>#NAME?</v>
      </c>
      <c r="P553" s="330" t="e">
        <f ca="1">_xll.RiskData('Risk Summary'!$N$36,$A553)</f>
        <v>#NAME?</v>
      </c>
      <c r="R553" s="330" t="e">
        <f ca="1">_xll.RiskData('TS CF'!$H$24,$A553)-F553</f>
        <v>#NAME?</v>
      </c>
      <c r="S553" s="330" t="e">
        <f ca="1">_xll.RiskData('TS CF'!$K$24,$A553)-G553</f>
        <v>#NAME?</v>
      </c>
      <c r="T553" s="330" t="e">
        <f ca="1">_xll.RiskData('TS CF'!$N$24,$A553)-H553</f>
        <v>#NAME?</v>
      </c>
      <c r="V553" s="327" t="e">
        <f t="shared" ca="1" si="24"/>
        <v>#NAME?</v>
      </c>
      <c r="W553" s="327" t="e">
        <f t="shared" ca="1" si="25"/>
        <v>#NAME?</v>
      </c>
      <c r="X553" s="327" t="e">
        <f t="shared" ca="1" si="26"/>
        <v>#NAME?</v>
      </c>
    </row>
    <row r="554" spans="1:24">
      <c r="A554" s="2">
        <v>547</v>
      </c>
      <c r="B554" s="617">
        <v>-160478</v>
      </c>
      <c r="C554" s="617">
        <v>-103593</v>
      </c>
      <c r="D554" s="617">
        <v>-114388</v>
      </c>
      <c r="F554" s="330" t="e">
        <f ca="1">_xll.RiskData('Risk Summary'!$H$32,$A554)</f>
        <v>#NAME?</v>
      </c>
      <c r="G554" s="330" t="e">
        <f ca="1">_xll.RiskData('Risk Summary'!$K$32,$A554)</f>
        <v>#NAME?</v>
      </c>
      <c r="H554" s="330" t="e">
        <f ca="1">_xll.RiskData('Risk Summary'!$N$32,$A554)</f>
        <v>#NAME?</v>
      </c>
      <c r="J554" s="330" t="e">
        <f ca="1">_xll.RiskData('Risk Summary'!$H$35,$A554)</f>
        <v>#NAME?</v>
      </c>
      <c r="K554" s="330" t="e">
        <f ca="1">_xll.RiskData('Risk Summary'!$K$35,$A554)</f>
        <v>#NAME?</v>
      </c>
      <c r="L554" s="330" t="e">
        <f ca="1">_xll.RiskData('Risk Summary'!$N$35,$A554)</f>
        <v>#NAME?</v>
      </c>
      <c r="N554" s="330" t="e">
        <f ca="1">_xll.RiskData('Risk Summary'!$H$36,$A554)</f>
        <v>#NAME?</v>
      </c>
      <c r="O554" s="330" t="e">
        <f ca="1">_xll.RiskData('Risk Summary'!$K$36,$A554)</f>
        <v>#NAME?</v>
      </c>
      <c r="P554" s="330" t="e">
        <f ca="1">_xll.RiskData('Risk Summary'!$N$36,$A554)</f>
        <v>#NAME?</v>
      </c>
      <c r="R554" s="330" t="e">
        <f ca="1">_xll.RiskData('TS CF'!$H$24,$A554)-F554</f>
        <v>#NAME?</v>
      </c>
      <c r="S554" s="330" t="e">
        <f ca="1">_xll.RiskData('TS CF'!$K$24,$A554)-G554</f>
        <v>#NAME?</v>
      </c>
      <c r="T554" s="330" t="e">
        <f ca="1">_xll.RiskData('TS CF'!$N$24,$A554)-H554</f>
        <v>#NAME?</v>
      </c>
      <c r="V554" s="327" t="e">
        <f t="shared" ca="1" si="24"/>
        <v>#NAME?</v>
      </c>
      <c r="W554" s="327" t="e">
        <f t="shared" ca="1" si="25"/>
        <v>#NAME?</v>
      </c>
      <c r="X554" s="327" t="e">
        <f t="shared" ca="1" si="26"/>
        <v>#NAME?</v>
      </c>
    </row>
    <row r="555" spans="1:24">
      <c r="A555" s="2">
        <v>548</v>
      </c>
      <c r="B555" s="617">
        <v>-160478</v>
      </c>
      <c r="C555" s="617">
        <v>-103593</v>
      </c>
      <c r="D555" s="617">
        <v>-114388</v>
      </c>
      <c r="F555" s="330" t="e">
        <f ca="1">_xll.RiskData('Risk Summary'!$H$32,$A555)</f>
        <v>#NAME?</v>
      </c>
      <c r="G555" s="330" t="e">
        <f ca="1">_xll.RiskData('Risk Summary'!$K$32,$A555)</f>
        <v>#NAME?</v>
      </c>
      <c r="H555" s="330" t="e">
        <f ca="1">_xll.RiskData('Risk Summary'!$N$32,$A555)</f>
        <v>#NAME?</v>
      </c>
      <c r="J555" s="330" t="e">
        <f ca="1">_xll.RiskData('Risk Summary'!$H$35,$A555)</f>
        <v>#NAME?</v>
      </c>
      <c r="K555" s="330" t="e">
        <f ca="1">_xll.RiskData('Risk Summary'!$K$35,$A555)</f>
        <v>#NAME?</v>
      </c>
      <c r="L555" s="330" t="e">
        <f ca="1">_xll.RiskData('Risk Summary'!$N$35,$A555)</f>
        <v>#NAME?</v>
      </c>
      <c r="N555" s="330" t="e">
        <f ca="1">_xll.RiskData('Risk Summary'!$H$36,$A555)</f>
        <v>#NAME?</v>
      </c>
      <c r="O555" s="330" t="e">
        <f ca="1">_xll.RiskData('Risk Summary'!$K$36,$A555)</f>
        <v>#NAME?</v>
      </c>
      <c r="P555" s="330" t="e">
        <f ca="1">_xll.RiskData('Risk Summary'!$N$36,$A555)</f>
        <v>#NAME?</v>
      </c>
      <c r="R555" s="330" t="e">
        <f ca="1">_xll.RiskData('TS CF'!$H$24,$A555)-F555</f>
        <v>#NAME?</v>
      </c>
      <c r="S555" s="330" t="e">
        <f ca="1">_xll.RiskData('TS CF'!$K$24,$A555)-G555</f>
        <v>#NAME?</v>
      </c>
      <c r="T555" s="330" t="e">
        <f ca="1">_xll.RiskData('TS CF'!$N$24,$A555)-H555</f>
        <v>#NAME?</v>
      </c>
      <c r="V555" s="327" t="e">
        <f t="shared" ca="1" si="24"/>
        <v>#NAME?</v>
      </c>
      <c r="W555" s="327" t="e">
        <f t="shared" ca="1" si="25"/>
        <v>#NAME?</v>
      </c>
      <c r="X555" s="327" t="e">
        <f t="shared" ca="1" si="26"/>
        <v>#NAME?</v>
      </c>
    </row>
    <row r="556" spans="1:24">
      <c r="A556" s="2">
        <v>549</v>
      </c>
      <c r="B556" s="617">
        <v>-160478</v>
      </c>
      <c r="C556" s="617">
        <v>-103593</v>
      </c>
      <c r="D556" s="617">
        <v>-114388</v>
      </c>
      <c r="F556" s="330" t="e">
        <f ca="1">_xll.RiskData('Risk Summary'!$H$32,$A556)</f>
        <v>#NAME?</v>
      </c>
      <c r="G556" s="330" t="e">
        <f ca="1">_xll.RiskData('Risk Summary'!$K$32,$A556)</f>
        <v>#NAME?</v>
      </c>
      <c r="H556" s="330" t="e">
        <f ca="1">_xll.RiskData('Risk Summary'!$N$32,$A556)</f>
        <v>#NAME?</v>
      </c>
      <c r="J556" s="330" t="e">
        <f ca="1">_xll.RiskData('Risk Summary'!$H$35,$A556)</f>
        <v>#NAME?</v>
      </c>
      <c r="K556" s="330" t="e">
        <f ca="1">_xll.RiskData('Risk Summary'!$K$35,$A556)</f>
        <v>#NAME?</v>
      </c>
      <c r="L556" s="330" t="e">
        <f ca="1">_xll.RiskData('Risk Summary'!$N$35,$A556)</f>
        <v>#NAME?</v>
      </c>
      <c r="N556" s="330" t="e">
        <f ca="1">_xll.RiskData('Risk Summary'!$H$36,$A556)</f>
        <v>#NAME?</v>
      </c>
      <c r="O556" s="330" t="e">
        <f ca="1">_xll.RiskData('Risk Summary'!$K$36,$A556)</f>
        <v>#NAME?</v>
      </c>
      <c r="P556" s="330" t="e">
        <f ca="1">_xll.RiskData('Risk Summary'!$N$36,$A556)</f>
        <v>#NAME?</v>
      </c>
      <c r="R556" s="330" t="e">
        <f ca="1">_xll.RiskData('TS CF'!$H$24,$A556)-F556</f>
        <v>#NAME?</v>
      </c>
      <c r="S556" s="330" t="e">
        <f ca="1">_xll.RiskData('TS CF'!$K$24,$A556)-G556</f>
        <v>#NAME?</v>
      </c>
      <c r="T556" s="330" t="e">
        <f ca="1">_xll.RiskData('TS CF'!$N$24,$A556)-H556</f>
        <v>#NAME?</v>
      </c>
      <c r="V556" s="327" t="e">
        <f t="shared" ca="1" si="24"/>
        <v>#NAME?</v>
      </c>
      <c r="W556" s="327" t="e">
        <f t="shared" ca="1" si="25"/>
        <v>#NAME?</v>
      </c>
      <c r="X556" s="327" t="e">
        <f t="shared" ca="1" si="26"/>
        <v>#NAME?</v>
      </c>
    </row>
    <row r="557" spans="1:24">
      <c r="A557" s="2">
        <v>550</v>
      </c>
      <c r="B557" s="617">
        <v>-160478</v>
      </c>
      <c r="C557" s="617">
        <v>-103593</v>
      </c>
      <c r="D557" s="617">
        <v>-114388</v>
      </c>
      <c r="F557" s="330" t="e">
        <f ca="1">_xll.RiskData('Risk Summary'!$H$32,$A557)</f>
        <v>#NAME?</v>
      </c>
      <c r="G557" s="330" t="e">
        <f ca="1">_xll.RiskData('Risk Summary'!$K$32,$A557)</f>
        <v>#NAME?</v>
      </c>
      <c r="H557" s="330" t="e">
        <f ca="1">_xll.RiskData('Risk Summary'!$N$32,$A557)</f>
        <v>#NAME?</v>
      </c>
      <c r="J557" s="330" t="e">
        <f ca="1">_xll.RiskData('Risk Summary'!$H$35,$A557)</f>
        <v>#NAME?</v>
      </c>
      <c r="K557" s="330" t="e">
        <f ca="1">_xll.RiskData('Risk Summary'!$K$35,$A557)</f>
        <v>#NAME?</v>
      </c>
      <c r="L557" s="330" t="e">
        <f ca="1">_xll.RiskData('Risk Summary'!$N$35,$A557)</f>
        <v>#NAME?</v>
      </c>
      <c r="N557" s="330" t="e">
        <f ca="1">_xll.RiskData('Risk Summary'!$H$36,$A557)</f>
        <v>#NAME?</v>
      </c>
      <c r="O557" s="330" t="e">
        <f ca="1">_xll.RiskData('Risk Summary'!$K$36,$A557)</f>
        <v>#NAME?</v>
      </c>
      <c r="P557" s="330" t="e">
        <f ca="1">_xll.RiskData('Risk Summary'!$N$36,$A557)</f>
        <v>#NAME?</v>
      </c>
      <c r="R557" s="330" t="e">
        <f ca="1">_xll.RiskData('TS CF'!$H$24,$A557)-F557</f>
        <v>#NAME?</v>
      </c>
      <c r="S557" s="330" t="e">
        <f ca="1">_xll.RiskData('TS CF'!$K$24,$A557)-G557</f>
        <v>#NAME?</v>
      </c>
      <c r="T557" s="330" t="e">
        <f ca="1">_xll.RiskData('TS CF'!$N$24,$A557)-H557</f>
        <v>#NAME?</v>
      </c>
      <c r="V557" s="327" t="e">
        <f t="shared" ca="1" si="24"/>
        <v>#NAME?</v>
      </c>
      <c r="W557" s="327" t="e">
        <f t="shared" ca="1" si="25"/>
        <v>#NAME?</v>
      </c>
      <c r="X557" s="327" t="e">
        <f t="shared" ca="1" si="26"/>
        <v>#NAME?</v>
      </c>
    </row>
    <row r="558" spans="1:24">
      <c r="A558" s="2">
        <v>551</v>
      </c>
      <c r="B558" s="617">
        <v>-160478</v>
      </c>
      <c r="C558" s="617">
        <v>-103593</v>
      </c>
      <c r="D558" s="617">
        <v>-114388</v>
      </c>
      <c r="F558" s="330" t="e">
        <f ca="1">_xll.RiskData('Risk Summary'!$H$32,$A558)</f>
        <v>#NAME?</v>
      </c>
      <c r="G558" s="330" t="e">
        <f ca="1">_xll.RiskData('Risk Summary'!$K$32,$A558)</f>
        <v>#NAME?</v>
      </c>
      <c r="H558" s="330" t="e">
        <f ca="1">_xll.RiskData('Risk Summary'!$N$32,$A558)</f>
        <v>#NAME?</v>
      </c>
      <c r="J558" s="330" t="e">
        <f ca="1">_xll.RiskData('Risk Summary'!$H$35,$A558)</f>
        <v>#NAME?</v>
      </c>
      <c r="K558" s="330" t="e">
        <f ca="1">_xll.RiskData('Risk Summary'!$K$35,$A558)</f>
        <v>#NAME?</v>
      </c>
      <c r="L558" s="330" t="e">
        <f ca="1">_xll.RiskData('Risk Summary'!$N$35,$A558)</f>
        <v>#NAME?</v>
      </c>
      <c r="N558" s="330" t="e">
        <f ca="1">_xll.RiskData('Risk Summary'!$H$36,$A558)</f>
        <v>#NAME?</v>
      </c>
      <c r="O558" s="330" t="e">
        <f ca="1">_xll.RiskData('Risk Summary'!$K$36,$A558)</f>
        <v>#NAME?</v>
      </c>
      <c r="P558" s="330" t="e">
        <f ca="1">_xll.RiskData('Risk Summary'!$N$36,$A558)</f>
        <v>#NAME?</v>
      </c>
      <c r="R558" s="330" t="e">
        <f ca="1">_xll.RiskData('TS CF'!$H$24,$A558)-F558</f>
        <v>#NAME?</v>
      </c>
      <c r="S558" s="330" t="e">
        <f ca="1">_xll.RiskData('TS CF'!$K$24,$A558)-G558</f>
        <v>#NAME?</v>
      </c>
      <c r="T558" s="330" t="e">
        <f ca="1">_xll.RiskData('TS CF'!$N$24,$A558)-H558</f>
        <v>#NAME?</v>
      </c>
      <c r="V558" s="327" t="e">
        <f t="shared" ca="1" si="24"/>
        <v>#NAME?</v>
      </c>
      <c r="W558" s="327" t="e">
        <f t="shared" ca="1" si="25"/>
        <v>#NAME?</v>
      </c>
      <c r="X558" s="327" t="e">
        <f t="shared" ca="1" si="26"/>
        <v>#NAME?</v>
      </c>
    </row>
    <row r="559" spans="1:24">
      <c r="A559" s="2">
        <v>552</v>
      </c>
      <c r="B559" s="617">
        <v>-160478</v>
      </c>
      <c r="C559" s="617">
        <v>-103593</v>
      </c>
      <c r="D559" s="617">
        <v>-114388</v>
      </c>
      <c r="F559" s="330" t="e">
        <f ca="1">_xll.RiskData('Risk Summary'!$H$32,$A559)</f>
        <v>#NAME?</v>
      </c>
      <c r="G559" s="330" t="e">
        <f ca="1">_xll.RiskData('Risk Summary'!$K$32,$A559)</f>
        <v>#NAME?</v>
      </c>
      <c r="H559" s="330" t="e">
        <f ca="1">_xll.RiskData('Risk Summary'!$N$32,$A559)</f>
        <v>#NAME?</v>
      </c>
      <c r="J559" s="330" t="e">
        <f ca="1">_xll.RiskData('Risk Summary'!$H$35,$A559)</f>
        <v>#NAME?</v>
      </c>
      <c r="K559" s="330" t="e">
        <f ca="1">_xll.RiskData('Risk Summary'!$K$35,$A559)</f>
        <v>#NAME?</v>
      </c>
      <c r="L559" s="330" t="e">
        <f ca="1">_xll.RiskData('Risk Summary'!$N$35,$A559)</f>
        <v>#NAME?</v>
      </c>
      <c r="N559" s="330" t="e">
        <f ca="1">_xll.RiskData('Risk Summary'!$H$36,$A559)</f>
        <v>#NAME?</v>
      </c>
      <c r="O559" s="330" t="e">
        <f ca="1">_xll.RiskData('Risk Summary'!$K$36,$A559)</f>
        <v>#NAME?</v>
      </c>
      <c r="P559" s="330" t="e">
        <f ca="1">_xll.RiskData('Risk Summary'!$N$36,$A559)</f>
        <v>#NAME?</v>
      </c>
      <c r="R559" s="330" t="e">
        <f ca="1">_xll.RiskData('TS CF'!$H$24,$A559)-F559</f>
        <v>#NAME?</v>
      </c>
      <c r="S559" s="330" t="e">
        <f ca="1">_xll.RiskData('TS CF'!$K$24,$A559)-G559</f>
        <v>#NAME?</v>
      </c>
      <c r="T559" s="330" t="e">
        <f ca="1">_xll.RiskData('TS CF'!$N$24,$A559)-H559</f>
        <v>#NAME?</v>
      </c>
      <c r="V559" s="327" t="e">
        <f t="shared" ca="1" si="24"/>
        <v>#NAME?</v>
      </c>
      <c r="W559" s="327" t="e">
        <f t="shared" ca="1" si="25"/>
        <v>#NAME?</v>
      </c>
      <c r="X559" s="327" t="e">
        <f t="shared" ca="1" si="26"/>
        <v>#NAME?</v>
      </c>
    </row>
    <row r="560" spans="1:24">
      <c r="A560" s="2">
        <v>553</v>
      </c>
      <c r="B560" s="617">
        <v>-160478</v>
      </c>
      <c r="C560" s="617">
        <v>-103593</v>
      </c>
      <c r="D560" s="617">
        <v>-114388</v>
      </c>
      <c r="F560" s="330" t="e">
        <f ca="1">_xll.RiskData('Risk Summary'!$H$32,$A560)</f>
        <v>#NAME?</v>
      </c>
      <c r="G560" s="330" t="e">
        <f ca="1">_xll.RiskData('Risk Summary'!$K$32,$A560)</f>
        <v>#NAME?</v>
      </c>
      <c r="H560" s="330" t="e">
        <f ca="1">_xll.RiskData('Risk Summary'!$N$32,$A560)</f>
        <v>#NAME?</v>
      </c>
      <c r="J560" s="330" t="e">
        <f ca="1">_xll.RiskData('Risk Summary'!$H$35,$A560)</f>
        <v>#NAME?</v>
      </c>
      <c r="K560" s="330" t="e">
        <f ca="1">_xll.RiskData('Risk Summary'!$K$35,$A560)</f>
        <v>#NAME?</v>
      </c>
      <c r="L560" s="330" t="e">
        <f ca="1">_xll.RiskData('Risk Summary'!$N$35,$A560)</f>
        <v>#NAME?</v>
      </c>
      <c r="N560" s="330" t="e">
        <f ca="1">_xll.RiskData('Risk Summary'!$H$36,$A560)</f>
        <v>#NAME?</v>
      </c>
      <c r="O560" s="330" t="e">
        <f ca="1">_xll.RiskData('Risk Summary'!$K$36,$A560)</f>
        <v>#NAME?</v>
      </c>
      <c r="P560" s="330" t="e">
        <f ca="1">_xll.RiskData('Risk Summary'!$N$36,$A560)</f>
        <v>#NAME?</v>
      </c>
      <c r="R560" s="330" t="e">
        <f ca="1">_xll.RiskData('TS CF'!$H$24,$A560)-F560</f>
        <v>#NAME?</v>
      </c>
      <c r="S560" s="330" t="e">
        <f ca="1">_xll.RiskData('TS CF'!$K$24,$A560)-G560</f>
        <v>#NAME?</v>
      </c>
      <c r="T560" s="330" t="e">
        <f ca="1">_xll.RiskData('TS CF'!$N$24,$A560)-H560</f>
        <v>#NAME?</v>
      </c>
      <c r="V560" s="327" t="e">
        <f t="shared" ca="1" si="24"/>
        <v>#NAME?</v>
      </c>
      <c r="W560" s="327" t="e">
        <f t="shared" ca="1" si="25"/>
        <v>#NAME?</v>
      </c>
      <c r="X560" s="327" t="e">
        <f t="shared" ca="1" si="26"/>
        <v>#NAME?</v>
      </c>
    </row>
    <row r="561" spans="1:24">
      <c r="A561" s="2">
        <v>554</v>
      </c>
      <c r="B561" s="617">
        <v>-160478</v>
      </c>
      <c r="C561" s="617">
        <v>-103593</v>
      </c>
      <c r="D561" s="617">
        <v>-114388</v>
      </c>
      <c r="F561" s="330" t="e">
        <f ca="1">_xll.RiskData('Risk Summary'!$H$32,$A561)</f>
        <v>#NAME?</v>
      </c>
      <c r="G561" s="330" t="e">
        <f ca="1">_xll.RiskData('Risk Summary'!$K$32,$A561)</f>
        <v>#NAME?</v>
      </c>
      <c r="H561" s="330" t="e">
        <f ca="1">_xll.RiskData('Risk Summary'!$N$32,$A561)</f>
        <v>#NAME?</v>
      </c>
      <c r="J561" s="330" t="e">
        <f ca="1">_xll.RiskData('Risk Summary'!$H$35,$A561)</f>
        <v>#NAME?</v>
      </c>
      <c r="K561" s="330" t="e">
        <f ca="1">_xll.RiskData('Risk Summary'!$K$35,$A561)</f>
        <v>#NAME?</v>
      </c>
      <c r="L561" s="330" t="e">
        <f ca="1">_xll.RiskData('Risk Summary'!$N$35,$A561)</f>
        <v>#NAME?</v>
      </c>
      <c r="N561" s="330" t="e">
        <f ca="1">_xll.RiskData('Risk Summary'!$H$36,$A561)</f>
        <v>#NAME?</v>
      </c>
      <c r="O561" s="330" t="e">
        <f ca="1">_xll.RiskData('Risk Summary'!$K$36,$A561)</f>
        <v>#NAME?</v>
      </c>
      <c r="P561" s="330" t="e">
        <f ca="1">_xll.RiskData('Risk Summary'!$N$36,$A561)</f>
        <v>#NAME?</v>
      </c>
      <c r="R561" s="330" t="e">
        <f ca="1">_xll.RiskData('TS CF'!$H$24,$A561)-F561</f>
        <v>#NAME?</v>
      </c>
      <c r="S561" s="330" t="e">
        <f ca="1">_xll.RiskData('TS CF'!$K$24,$A561)-G561</f>
        <v>#NAME?</v>
      </c>
      <c r="T561" s="330" t="e">
        <f ca="1">_xll.RiskData('TS CF'!$N$24,$A561)-H561</f>
        <v>#NAME?</v>
      </c>
      <c r="V561" s="327" t="e">
        <f t="shared" ca="1" si="24"/>
        <v>#NAME?</v>
      </c>
      <c r="W561" s="327" t="e">
        <f t="shared" ca="1" si="25"/>
        <v>#NAME?</v>
      </c>
      <c r="X561" s="327" t="e">
        <f t="shared" ca="1" si="26"/>
        <v>#NAME?</v>
      </c>
    </row>
    <row r="562" spans="1:24">
      <c r="A562" s="2">
        <v>555</v>
      </c>
      <c r="B562" s="617">
        <v>-160478</v>
      </c>
      <c r="C562" s="617">
        <v>-103593</v>
      </c>
      <c r="D562" s="617">
        <v>-114388</v>
      </c>
      <c r="F562" s="330" t="e">
        <f ca="1">_xll.RiskData('Risk Summary'!$H$32,$A562)</f>
        <v>#NAME?</v>
      </c>
      <c r="G562" s="330" t="e">
        <f ca="1">_xll.RiskData('Risk Summary'!$K$32,$A562)</f>
        <v>#NAME?</v>
      </c>
      <c r="H562" s="330" t="e">
        <f ca="1">_xll.RiskData('Risk Summary'!$N$32,$A562)</f>
        <v>#NAME?</v>
      </c>
      <c r="J562" s="330" t="e">
        <f ca="1">_xll.RiskData('Risk Summary'!$H$35,$A562)</f>
        <v>#NAME?</v>
      </c>
      <c r="K562" s="330" t="e">
        <f ca="1">_xll.RiskData('Risk Summary'!$K$35,$A562)</f>
        <v>#NAME?</v>
      </c>
      <c r="L562" s="330" t="e">
        <f ca="1">_xll.RiskData('Risk Summary'!$N$35,$A562)</f>
        <v>#NAME?</v>
      </c>
      <c r="N562" s="330" t="e">
        <f ca="1">_xll.RiskData('Risk Summary'!$H$36,$A562)</f>
        <v>#NAME?</v>
      </c>
      <c r="O562" s="330" t="e">
        <f ca="1">_xll.RiskData('Risk Summary'!$K$36,$A562)</f>
        <v>#NAME?</v>
      </c>
      <c r="P562" s="330" t="e">
        <f ca="1">_xll.RiskData('Risk Summary'!$N$36,$A562)</f>
        <v>#NAME?</v>
      </c>
      <c r="R562" s="330" t="e">
        <f ca="1">_xll.RiskData('TS CF'!$H$24,$A562)-F562</f>
        <v>#NAME?</v>
      </c>
      <c r="S562" s="330" t="e">
        <f ca="1">_xll.RiskData('TS CF'!$K$24,$A562)-G562</f>
        <v>#NAME?</v>
      </c>
      <c r="T562" s="330" t="e">
        <f ca="1">_xll.RiskData('TS CF'!$N$24,$A562)-H562</f>
        <v>#NAME?</v>
      </c>
      <c r="V562" s="327" t="e">
        <f t="shared" ca="1" si="24"/>
        <v>#NAME?</v>
      </c>
      <c r="W562" s="327" t="e">
        <f t="shared" ca="1" si="25"/>
        <v>#NAME?</v>
      </c>
      <c r="X562" s="327" t="e">
        <f t="shared" ca="1" si="26"/>
        <v>#NAME?</v>
      </c>
    </row>
    <row r="563" spans="1:24">
      <c r="A563" s="2">
        <v>556</v>
      </c>
      <c r="B563" s="617">
        <v>-160478</v>
      </c>
      <c r="C563" s="617">
        <v>-103593</v>
      </c>
      <c r="D563" s="617">
        <v>-114388</v>
      </c>
      <c r="F563" s="330" t="e">
        <f ca="1">_xll.RiskData('Risk Summary'!$H$32,$A563)</f>
        <v>#NAME?</v>
      </c>
      <c r="G563" s="330" t="e">
        <f ca="1">_xll.RiskData('Risk Summary'!$K$32,$A563)</f>
        <v>#NAME?</v>
      </c>
      <c r="H563" s="330" t="e">
        <f ca="1">_xll.RiskData('Risk Summary'!$N$32,$A563)</f>
        <v>#NAME?</v>
      </c>
      <c r="J563" s="330" t="e">
        <f ca="1">_xll.RiskData('Risk Summary'!$H$35,$A563)</f>
        <v>#NAME?</v>
      </c>
      <c r="K563" s="330" t="e">
        <f ca="1">_xll.RiskData('Risk Summary'!$K$35,$A563)</f>
        <v>#NAME?</v>
      </c>
      <c r="L563" s="330" t="e">
        <f ca="1">_xll.RiskData('Risk Summary'!$N$35,$A563)</f>
        <v>#NAME?</v>
      </c>
      <c r="N563" s="330" t="e">
        <f ca="1">_xll.RiskData('Risk Summary'!$H$36,$A563)</f>
        <v>#NAME?</v>
      </c>
      <c r="O563" s="330" t="e">
        <f ca="1">_xll.RiskData('Risk Summary'!$K$36,$A563)</f>
        <v>#NAME?</v>
      </c>
      <c r="P563" s="330" t="e">
        <f ca="1">_xll.RiskData('Risk Summary'!$N$36,$A563)</f>
        <v>#NAME?</v>
      </c>
      <c r="R563" s="330" t="e">
        <f ca="1">_xll.RiskData('TS CF'!$H$24,$A563)-F563</f>
        <v>#NAME?</v>
      </c>
      <c r="S563" s="330" t="e">
        <f ca="1">_xll.RiskData('TS CF'!$K$24,$A563)-G563</f>
        <v>#NAME?</v>
      </c>
      <c r="T563" s="330" t="e">
        <f ca="1">_xll.RiskData('TS CF'!$N$24,$A563)-H563</f>
        <v>#NAME?</v>
      </c>
      <c r="V563" s="327" t="e">
        <f t="shared" ca="1" si="24"/>
        <v>#NAME?</v>
      </c>
      <c r="W563" s="327" t="e">
        <f t="shared" ca="1" si="25"/>
        <v>#NAME?</v>
      </c>
      <c r="X563" s="327" t="e">
        <f t="shared" ca="1" si="26"/>
        <v>#NAME?</v>
      </c>
    </row>
    <row r="564" spans="1:24">
      <c r="A564" s="2">
        <v>557</v>
      </c>
      <c r="B564" s="617">
        <v>-160478</v>
      </c>
      <c r="C564" s="617">
        <v>-103593</v>
      </c>
      <c r="D564" s="617">
        <v>-114388</v>
      </c>
      <c r="F564" s="330" t="e">
        <f ca="1">_xll.RiskData('Risk Summary'!$H$32,$A564)</f>
        <v>#NAME?</v>
      </c>
      <c r="G564" s="330" t="e">
        <f ca="1">_xll.RiskData('Risk Summary'!$K$32,$A564)</f>
        <v>#NAME?</v>
      </c>
      <c r="H564" s="330" t="e">
        <f ca="1">_xll.RiskData('Risk Summary'!$N$32,$A564)</f>
        <v>#NAME?</v>
      </c>
      <c r="J564" s="330" t="e">
        <f ca="1">_xll.RiskData('Risk Summary'!$H$35,$A564)</f>
        <v>#NAME?</v>
      </c>
      <c r="K564" s="330" t="e">
        <f ca="1">_xll.RiskData('Risk Summary'!$K$35,$A564)</f>
        <v>#NAME?</v>
      </c>
      <c r="L564" s="330" t="e">
        <f ca="1">_xll.RiskData('Risk Summary'!$N$35,$A564)</f>
        <v>#NAME?</v>
      </c>
      <c r="N564" s="330" t="e">
        <f ca="1">_xll.RiskData('Risk Summary'!$H$36,$A564)</f>
        <v>#NAME?</v>
      </c>
      <c r="O564" s="330" t="e">
        <f ca="1">_xll.RiskData('Risk Summary'!$K$36,$A564)</f>
        <v>#NAME?</v>
      </c>
      <c r="P564" s="330" t="e">
        <f ca="1">_xll.RiskData('Risk Summary'!$N$36,$A564)</f>
        <v>#NAME?</v>
      </c>
      <c r="R564" s="330" t="e">
        <f ca="1">_xll.RiskData('TS CF'!$H$24,$A564)-F564</f>
        <v>#NAME?</v>
      </c>
      <c r="S564" s="330" t="e">
        <f ca="1">_xll.RiskData('TS CF'!$K$24,$A564)-G564</f>
        <v>#NAME?</v>
      </c>
      <c r="T564" s="330" t="e">
        <f ca="1">_xll.RiskData('TS CF'!$N$24,$A564)-H564</f>
        <v>#NAME?</v>
      </c>
      <c r="V564" s="327" t="e">
        <f t="shared" ca="1" si="24"/>
        <v>#NAME?</v>
      </c>
      <c r="W564" s="327" t="e">
        <f t="shared" ca="1" si="25"/>
        <v>#NAME?</v>
      </c>
      <c r="X564" s="327" t="e">
        <f t="shared" ca="1" si="26"/>
        <v>#NAME?</v>
      </c>
    </row>
    <row r="565" spans="1:24">
      <c r="A565" s="2">
        <v>558</v>
      </c>
      <c r="B565" s="617">
        <v>-160478</v>
      </c>
      <c r="C565" s="617">
        <v>-103593</v>
      </c>
      <c r="D565" s="617">
        <v>-114388</v>
      </c>
      <c r="F565" s="330" t="e">
        <f ca="1">_xll.RiskData('Risk Summary'!$H$32,$A565)</f>
        <v>#NAME?</v>
      </c>
      <c r="G565" s="330" t="e">
        <f ca="1">_xll.RiskData('Risk Summary'!$K$32,$A565)</f>
        <v>#NAME?</v>
      </c>
      <c r="H565" s="330" t="e">
        <f ca="1">_xll.RiskData('Risk Summary'!$N$32,$A565)</f>
        <v>#NAME?</v>
      </c>
      <c r="J565" s="330" t="e">
        <f ca="1">_xll.RiskData('Risk Summary'!$H$35,$A565)</f>
        <v>#NAME?</v>
      </c>
      <c r="K565" s="330" t="e">
        <f ca="1">_xll.RiskData('Risk Summary'!$K$35,$A565)</f>
        <v>#NAME?</v>
      </c>
      <c r="L565" s="330" t="e">
        <f ca="1">_xll.RiskData('Risk Summary'!$N$35,$A565)</f>
        <v>#NAME?</v>
      </c>
      <c r="N565" s="330" t="e">
        <f ca="1">_xll.RiskData('Risk Summary'!$H$36,$A565)</f>
        <v>#NAME?</v>
      </c>
      <c r="O565" s="330" t="e">
        <f ca="1">_xll.RiskData('Risk Summary'!$K$36,$A565)</f>
        <v>#NAME?</v>
      </c>
      <c r="P565" s="330" t="e">
        <f ca="1">_xll.RiskData('Risk Summary'!$N$36,$A565)</f>
        <v>#NAME?</v>
      </c>
      <c r="R565" s="330" t="e">
        <f ca="1">_xll.RiskData('TS CF'!$H$24,$A565)-F565</f>
        <v>#NAME?</v>
      </c>
      <c r="S565" s="330" t="e">
        <f ca="1">_xll.RiskData('TS CF'!$K$24,$A565)-G565</f>
        <v>#NAME?</v>
      </c>
      <c r="T565" s="330" t="e">
        <f ca="1">_xll.RiskData('TS CF'!$N$24,$A565)-H565</f>
        <v>#NAME?</v>
      </c>
      <c r="V565" s="327" t="e">
        <f t="shared" ca="1" si="24"/>
        <v>#NAME?</v>
      </c>
      <c r="W565" s="327" t="e">
        <f t="shared" ca="1" si="25"/>
        <v>#NAME?</v>
      </c>
      <c r="X565" s="327" t="e">
        <f t="shared" ca="1" si="26"/>
        <v>#NAME?</v>
      </c>
    </row>
    <row r="566" spans="1:24">
      <c r="A566" s="2">
        <v>559</v>
      </c>
      <c r="B566" s="617">
        <v>-160478</v>
      </c>
      <c r="C566" s="617">
        <v>-103593</v>
      </c>
      <c r="D566" s="617">
        <v>-114388</v>
      </c>
      <c r="F566" s="330" t="e">
        <f ca="1">_xll.RiskData('Risk Summary'!$H$32,$A566)</f>
        <v>#NAME?</v>
      </c>
      <c r="G566" s="330" t="e">
        <f ca="1">_xll.RiskData('Risk Summary'!$K$32,$A566)</f>
        <v>#NAME?</v>
      </c>
      <c r="H566" s="330" t="e">
        <f ca="1">_xll.RiskData('Risk Summary'!$N$32,$A566)</f>
        <v>#NAME?</v>
      </c>
      <c r="J566" s="330" t="e">
        <f ca="1">_xll.RiskData('Risk Summary'!$H$35,$A566)</f>
        <v>#NAME?</v>
      </c>
      <c r="K566" s="330" t="e">
        <f ca="1">_xll.RiskData('Risk Summary'!$K$35,$A566)</f>
        <v>#NAME?</v>
      </c>
      <c r="L566" s="330" t="e">
        <f ca="1">_xll.RiskData('Risk Summary'!$N$35,$A566)</f>
        <v>#NAME?</v>
      </c>
      <c r="N566" s="330" t="e">
        <f ca="1">_xll.RiskData('Risk Summary'!$H$36,$A566)</f>
        <v>#NAME?</v>
      </c>
      <c r="O566" s="330" t="e">
        <f ca="1">_xll.RiskData('Risk Summary'!$K$36,$A566)</f>
        <v>#NAME?</v>
      </c>
      <c r="P566" s="330" t="e">
        <f ca="1">_xll.RiskData('Risk Summary'!$N$36,$A566)</f>
        <v>#NAME?</v>
      </c>
      <c r="R566" s="330" t="e">
        <f ca="1">_xll.RiskData('TS CF'!$H$24,$A566)-F566</f>
        <v>#NAME?</v>
      </c>
      <c r="S566" s="330" t="e">
        <f ca="1">_xll.RiskData('TS CF'!$K$24,$A566)-G566</f>
        <v>#NAME?</v>
      </c>
      <c r="T566" s="330" t="e">
        <f ca="1">_xll.RiskData('TS CF'!$N$24,$A566)-H566</f>
        <v>#NAME?</v>
      </c>
      <c r="V566" s="327" t="e">
        <f t="shared" ca="1" si="24"/>
        <v>#NAME?</v>
      </c>
      <c r="W566" s="327" t="e">
        <f t="shared" ca="1" si="25"/>
        <v>#NAME?</v>
      </c>
      <c r="X566" s="327" t="e">
        <f t="shared" ca="1" si="26"/>
        <v>#NAME?</v>
      </c>
    </row>
    <row r="567" spans="1:24">
      <c r="A567" s="2">
        <v>560</v>
      </c>
      <c r="B567" s="617">
        <v>-160478</v>
      </c>
      <c r="C567" s="617">
        <v>-103593</v>
      </c>
      <c r="D567" s="617">
        <v>-114388</v>
      </c>
      <c r="F567" s="330" t="e">
        <f ca="1">_xll.RiskData('Risk Summary'!$H$32,$A567)</f>
        <v>#NAME?</v>
      </c>
      <c r="G567" s="330" t="e">
        <f ca="1">_xll.RiskData('Risk Summary'!$K$32,$A567)</f>
        <v>#NAME?</v>
      </c>
      <c r="H567" s="330" t="e">
        <f ca="1">_xll.RiskData('Risk Summary'!$N$32,$A567)</f>
        <v>#NAME?</v>
      </c>
      <c r="J567" s="330" t="e">
        <f ca="1">_xll.RiskData('Risk Summary'!$H$35,$A567)</f>
        <v>#NAME?</v>
      </c>
      <c r="K567" s="330" t="e">
        <f ca="1">_xll.RiskData('Risk Summary'!$K$35,$A567)</f>
        <v>#NAME?</v>
      </c>
      <c r="L567" s="330" t="e">
        <f ca="1">_xll.RiskData('Risk Summary'!$N$35,$A567)</f>
        <v>#NAME?</v>
      </c>
      <c r="N567" s="330" t="e">
        <f ca="1">_xll.RiskData('Risk Summary'!$H$36,$A567)</f>
        <v>#NAME?</v>
      </c>
      <c r="O567" s="330" t="e">
        <f ca="1">_xll.RiskData('Risk Summary'!$K$36,$A567)</f>
        <v>#NAME?</v>
      </c>
      <c r="P567" s="330" t="e">
        <f ca="1">_xll.RiskData('Risk Summary'!$N$36,$A567)</f>
        <v>#NAME?</v>
      </c>
      <c r="R567" s="330" t="e">
        <f ca="1">_xll.RiskData('TS CF'!$H$24,$A567)-F567</f>
        <v>#NAME?</v>
      </c>
      <c r="S567" s="330" t="e">
        <f ca="1">_xll.RiskData('TS CF'!$K$24,$A567)-G567</f>
        <v>#NAME?</v>
      </c>
      <c r="T567" s="330" t="e">
        <f ca="1">_xll.RiskData('TS CF'!$N$24,$A567)-H567</f>
        <v>#NAME?</v>
      </c>
      <c r="V567" s="327" t="e">
        <f t="shared" ca="1" si="24"/>
        <v>#NAME?</v>
      </c>
      <c r="W567" s="327" t="e">
        <f t="shared" ca="1" si="25"/>
        <v>#NAME?</v>
      </c>
      <c r="X567" s="327" t="e">
        <f t="shared" ca="1" si="26"/>
        <v>#NAME?</v>
      </c>
    </row>
    <row r="568" spans="1:24">
      <c r="A568" s="2">
        <v>561</v>
      </c>
      <c r="B568" s="617">
        <v>-160478</v>
      </c>
      <c r="C568" s="617">
        <v>-103593</v>
      </c>
      <c r="D568" s="617">
        <v>-114388</v>
      </c>
      <c r="F568" s="330" t="e">
        <f ca="1">_xll.RiskData('Risk Summary'!$H$32,$A568)</f>
        <v>#NAME?</v>
      </c>
      <c r="G568" s="330" t="e">
        <f ca="1">_xll.RiskData('Risk Summary'!$K$32,$A568)</f>
        <v>#NAME?</v>
      </c>
      <c r="H568" s="330" t="e">
        <f ca="1">_xll.RiskData('Risk Summary'!$N$32,$A568)</f>
        <v>#NAME?</v>
      </c>
      <c r="J568" s="330" t="e">
        <f ca="1">_xll.RiskData('Risk Summary'!$H$35,$A568)</f>
        <v>#NAME?</v>
      </c>
      <c r="K568" s="330" t="e">
        <f ca="1">_xll.RiskData('Risk Summary'!$K$35,$A568)</f>
        <v>#NAME?</v>
      </c>
      <c r="L568" s="330" t="e">
        <f ca="1">_xll.RiskData('Risk Summary'!$N$35,$A568)</f>
        <v>#NAME?</v>
      </c>
      <c r="N568" s="330" t="e">
        <f ca="1">_xll.RiskData('Risk Summary'!$H$36,$A568)</f>
        <v>#NAME?</v>
      </c>
      <c r="O568" s="330" t="e">
        <f ca="1">_xll.RiskData('Risk Summary'!$K$36,$A568)</f>
        <v>#NAME?</v>
      </c>
      <c r="P568" s="330" t="e">
        <f ca="1">_xll.RiskData('Risk Summary'!$N$36,$A568)</f>
        <v>#NAME?</v>
      </c>
      <c r="R568" s="330" t="e">
        <f ca="1">_xll.RiskData('TS CF'!$H$24,$A568)-F568</f>
        <v>#NAME?</v>
      </c>
      <c r="S568" s="330" t="e">
        <f ca="1">_xll.RiskData('TS CF'!$K$24,$A568)-G568</f>
        <v>#NAME?</v>
      </c>
      <c r="T568" s="330" t="e">
        <f ca="1">_xll.RiskData('TS CF'!$N$24,$A568)-H568</f>
        <v>#NAME?</v>
      </c>
      <c r="V568" s="327" t="e">
        <f t="shared" ca="1" si="24"/>
        <v>#NAME?</v>
      </c>
      <c r="W568" s="327" t="e">
        <f t="shared" ca="1" si="25"/>
        <v>#NAME?</v>
      </c>
      <c r="X568" s="327" t="e">
        <f t="shared" ca="1" si="26"/>
        <v>#NAME?</v>
      </c>
    </row>
    <row r="569" spans="1:24">
      <c r="A569" s="2">
        <v>562</v>
      </c>
      <c r="B569" s="617">
        <v>-160478</v>
      </c>
      <c r="C569" s="617">
        <v>-103593</v>
      </c>
      <c r="D569" s="617">
        <v>-114388</v>
      </c>
      <c r="F569" s="330" t="e">
        <f ca="1">_xll.RiskData('Risk Summary'!$H$32,$A569)</f>
        <v>#NAME?</v>
      </c>
      <c r="G569" s="330" t="e">
        <f ca="1">_xll.RiskData('Risk Summary'!$K$32,$A569)</f>
        <v>#NAME?</v>
      </c>
      <c r="H569" s="330" t="e">
        <f ca="1">_xll.RiskData('Risk Summary'!$N$32,$A569)</f>
        <v>#NAME?</v>
      </c>
      <c r="J569" s="330" t="e">
        <f ca="1">_xll.RiskData('Risk Summary'!$H$35,$A569)</f>
        <v>#NAME?</v>
      </c>
      <c r="K569" s="330" t="e">
        <f ca="1">_xll.RiskData('Risk Summary'!$K$35,$A569)</f>
        <v>#NAME?</v>
      </c>
      <c r="L569" s="330" t="e">
        <f ca="1">_xll.RiskData('Risk Summary'!$N$35,$A569)</f>
        <v>#NAME?</v>
      </c>
      <c r="N569" s="330" t="e">
        <f ca="1">_xll.RiskData('Risk Summary'!$H$36,$A569)</f>
        <v>#NAME?</v>
      </c>
      <c r="O569" s="330" t="e">
        <f ca="1">_xll.RiskData('Risk Summary'!$K$36,$A569)</f>
        <v>#NAME?</v>
      </c>
      <c r="P569" s="330" t="e">
        <f ca="1">_xll.RiskData('Risk Summary'!$N$36,$A569)</f>
        <v>#NAME?</v>
      </c>
      <c r="R569" s="330" t="e">
        <f ca="1">_xll.RiskData('TS CF'!$H$24,$A569)-F569</f>
        <v>#NAME?</v>
      </c>
      <c r="S569" s="330" t="e">
        <f ca="1">_xll.RiskData('TS CF'!$K$24,$A569)-G569</f>
        <v>#NAME?</v>
      </c>
      <c r="T569" s="330" t="e">
        <f ca="1">_xll.RiskData('TS CF'!$N$24,$A569)-H569</f>
        <v>#NAME?</v>
      </c>
      <c r="V569" s="327" t="e">
        <f t="shared" ca="1" si="24"/>
        <v>#NAME?</v>
      </c>
      <c r="W569" s="327" t="e">
        <f t="shared" ca="1" si="25"/>
        <v>#NAME?</v>
      </c>
      <c r="X569" s="327" t="e">
        <f t="shared" ca="1" si="26"/>
        <v>#NAME?</v>
      </c>
    </row>
    <row r="570" spans="1:24">
      <c r="A570" s="2">
        <v>563</v>
      </c>
      <c r="B570" s="617">
        <v>-160478</v>
      </c>
      <c r="C570" s="617">
        <v>-103593</v>
      </c>
      <c r="D570" s="617">
        <v>-114388</v>
      </c>
      <c r="F570" s="330" t="e">
        <f ca="1">_xll.RiskData('Risk Summary'!$H$32,$A570)</f>
        <v>#NAME?</v>
      </c>
      <c r="G570" s="330" t="e">
        <f ca="1">_xll.RiskData('Risk Summary'!$K$32,$A570)</f>
        <v>#NAME?</v>
      </c>
      <c r="H570" s="330" t="e">
        <f ca="1">_xll.RiskData('Risk Summary'!$N$32,$A570)</f>
        <v>#NAME?</v>
      </c>
      <c r="J570" s="330" t="e">
        <f ca="1">_xll.RiskData('Risk Summary'!$H$35,$A570)</f>
        <v>#NAME?</v>
      </c>
      <c r="K570" s="330" t="e">
        <f ca="1">_xll.RiskData('Risk Summary'!$K$35,$A570)</f>
        <v>#NAME?</v>
      </c>
      <c r="L570" s="330" t="e">
        <f ca="1">_xll.RiskData('Risk Summary'!$N$35,$A570)</f>
        <v>#NAME?</v>
      </c>
      <c r="N570" s="330" t="e">
        <f ca="1">_xll.RiskData('Risk Summary'!$H$36,$A570)</f>
        <v>#NAME?</v>
      </c>
      <c r="O570" s="330" t="e">
        <f ca="1">_xll.RiskData('Risk Summary'!$K$36,$A570)</f>
        <v>#NAME?</v>
      </c>
      <c r="P570" s="330" t="e">
        <f ca="1">_xll.RiskData('Risk Summary'!$N$36,$A570)</f>
        <v>#NAME?</v>
      </c>
      <c r="R570" s="330" t="e">
        <f ca="1">_xll.RiskData('TS CF'!$H$24,$A570)-F570</f>
        <v>#NAME?</v>
      </c>
      <c r="S570" s="330" t="e">
        <f ca="1">_xll.RiskData('TS CF'!$K$24,$A570)-G570</f>
        <v>#NAME?</v>
      </c>
      <c r="T570" s="330" t="e">
        <f ca="1">_xll.RiskData('TS CF'!$N$24,$A570)-H570</f>
        <v>#NAME?</v>
      </c>
      <c r="V570" s="327" t="e">
        <f t="shared" ca="1" si="24"/>
        <v>#NAME?</v>
      </c>
      <c r="W570" s="327" t="e">
        <f t="shared" ca="1" si="25"/>
        <v>#NAME?</v>
      </c>
      <c r="X570" s="327" t="e">
        <f t="shared" ca="1" si="26"/>
        <v>#NAME?</v>
      </c>
    </row>
    <row r="571" spans="1:24">
      <c r="A571" s="2">
        <v>564</v>
      </c>
      <c r="B571" s="617">
        <v>-160478</v>
      </c>
      <c r="C571" s="617">
        <v>-103593</v>
      </c>
      <c r="D571" s="617">
        <v>-114388</v>
      </c>
      <c r="F571" s="330" t="e">
        <f ca="1">_xll.RiskData('Risk Summary'!$H$32,$A571)</f>
        <v>#NAME?</v>
      </c>
      <c r="G571" s="330" t="e">
        <f ca="1">_xll.RiskData('Risk Summary'!$K$32,$A571)</f>
        <v>#NAME?</v>
      </c>
      <c r="H571" s="330" t="e">
        <f ca="1">_xll.RiskData('Risk Summary'!$N$32,$A571)</f>
        <v>#NAME?</v>
      </c>
      <c r="J571" s="330" t="e">
        <f ca="1">_xll.RiskData('Risk Summary'!$H$35,$A571)</f>
        <v>#NAME?</v>
      </c>
      <c r="K571" s="330" t="e">
        <f ca="1">_xll.RiskData('Risk Summary'!$K$35,$A571)</f>
        <v>#NAME?</v>
      </c>
      <c r="L571" s="330" t="e">
        <f ca="1">_xll.RiskData('Risk Summary'!$N$35,$A571)</f>
        <v>#NAME?</v>
      </c>
      <c r="N571" s="330" t="e">
        <f ca="1">_xll.RiskData('Risk Summary'!$H$36,$A571)</f>
        <v>#NAME?</v>
      </c>
      <c r="O571" s="330" t="e">
        <f ca="1">_xll.RiskData('Risk Summary'!$K$36,$A571)</f>
        <v>#NAME?</v>
      </c>
      <c r="P571" s="330" t="e">
        <f ca="1">_xll.RiskData('Risk Summary'!$N$36,$A571)</f>
        <v>#NAME?</v>
      </c>
      <c r="R571" s="330" t="e">
        <f ca="1">_xll.RiskData('TS CF'!$H$24,$A571)-F571</f>
        <v>#NAME?</v>
      </c>
      <c r="S571" s="330" t="e">
        <f ca="1">_xll.RiskData('TS CF'!$K$24,$A571)-G571</f>
        <v>#NAME?</v>
      </c>
      <c r="T571" s="330" t="e">
        <f ca="1">_xll.RiskData('TS CF'!$N$24,$A571)-H571</f>
        <v>#NAME?</v>
      </c>
      <c r="V571" s="327" t="e">
        <f t="shared" ca="1" si="24"/>
        <v>#NAME?</v>
      </c>
      <c r="W571" s="327" t="e">
        <f t="shared" ca="1" si="25"/>
        <v>#NAME?</v>
      </c>
      <c r="X571" s="327" t="e">
        <f t="shared" ca="1" si="26"/>
        <v>#NAME?</v>
      </c>
    </row>
    <row r="572" spans="1:24">
      <c r="A572" s="2">
        <v>565</v>
      </c>
      <c r="B572" s="617">
        <v>-160478</v>
      </c>
      <c r="C572" s="617">
        <v>-103593</v>
      </c>
      <c r="D572" s="617">
        <v>-114388</v>
      </c>
      <c r="F572" s="330" t="e">
        <f ca="1">_xll.RiskData('Risk Summary'!$H$32,$A572)</f>
        <v>#NAME?</v>
      </c>
      <c r="G572" s="330" t="e">
        <f ca="1">_xll.RiskData('Risk Summary'!$K$32,$A572)</f>
        <v>#NAME?</v>
      </c>
      <c r="H572" s="330" t="e">
        <f ca="1">_xll.RiskData('Risk Summary'!$N$32,$A572)</f>
        <v>#NAME?</v>
      </c>
      <c r="J572" s="330" t="e">
        <f ca="1">_xll.RiskData('Risk Summary'!$H$35,$A572)</f>
        <v>#NAME?</v>
      </c>
      <c r="K572" s="330" t="e">
        <f ca="1">_xll.RiskData('Risk Summary'!$K$35,$A572)</f>
        <v>#NAME?</v>
      </c>
      <c r="L572" s="330" t="e">
        <f ca="1">_xll.RiskData('Risk Summary'!$N$35,$A572)</f>
        <v>#NAME?</v>
      </c>
      <c r="N572" s="330" t="e">
        <f ca="1">_xll.RiskData('Risk Summary'!$H$36,$A572)</f>
        <v>#NAME?</v>
      </c>
      <c r="O572" s="330" t="e">
        <f ca="1">_xll.RiskData('Risk Summary'!$K$36,$A572)</f>
        <v>#NAME?</v>
      </c>
      <c r="P572" s="330" t="e">
        <f ca="1">_xll.RiskData('Risk Summary'!$N$36,$A572)</f>
        <v>#NAME?</v>
      </c>
      <c r="R572" s="330" t="e">
        <f ca="1">_xll.RiskData('TS CF'!$H$24,$A572)-F572</f>
        <v>#NAME?</v>
      </c>
      <c r="S572" s="330" t="e">
        <f ca="1">_xll.RiskData('TS CF'!$K$24,$A572)-G572</f>
        <v>#NAME?</v>
      </c>
      <c r="T572" s="330" t="e">
        <f ca="1">_xll.RiskData('TS CF'!$N$24,$A572)-H572</f>
        <v>#NAME?</v>
      </c>
      <c r="V572" s="327" t="e">
        <f t="shared" ca="1" si="24"/>
        <v>#NAME?</v>
      </c>
      <c r="W572" s="327" t="e">
        <f t="shared" ca="1" si="25"/>
        <v>#NAME?</v>
      </c>
      <c r="X572" s="327" t="e">
        <f t="shared" ca="1" si="26"/>
        <v>#NAME?</v>
      </c>
    </row>
    <row r="573" spans="1:24">
      <c r="A573" s="2">
        <v>566</v>
      </c>
      <c r="B573" s="617">
        <v>-160478</v>
      </c>
      <c r="C573" s="617">
        <v>-103593</v>
      </c>
      <c r="D573" s="617">
        <v>-114388</v>
      </c>
      <c r="F573" s="330" t="e">
        <f ca="1">_xll.RiskData('Risk Summary'!$H$32,$A573)</f>
        <v>#NAME?</v>
      </c>
      <c r="G573" s="330" t="e">
        <f ca="1">_xll.RiskData('Risk Summary'!$K$32,$A573)</f>
        <v>#NAME?</v>
      </c>
      <c r="H573" s="330" t="e">
        <f ca="1">_xll.RiskData('Risk Summary'!$N$32,$A573)</f>
        <v>#NAME?</v>
      </c>
      <c r="J573" s="330" t="e">
        <f ca="1">_xll.RiskData('Risk Summary'!$H$35,$A573)</f>
        <v>#NAME?</v>
      </c>
      <c r="K573" s="330" t="e">
        <f ca="1">_xll.RiskData('Risk Summary'!$K$35,$A573)</f>
        <v>#NAME?</v>
      </c>
      <c r="L573" s="330" t="e">
        <f ca="1">_xll.RiskData('Risk Summary'!$N$35,$A573)</f>
        <v>#NAME?</v>
      </c>
      <c r="N573" s="330" t="e">
        <f ca="1">_xll.RiskData('Risk Summary'!$H$36,$A573)</f>
        <v>#NAME?</v>
      </c>
      <c r="O573" s="330" t="e">
        <f ca="1">_xll.RiskData('Risk Summary'!$K$36,$A573)</f>
        <v>#NAME?</v>
      </c>
      <c r="P573" s="330" t="e">
        <f ca="1">_xll.RiskData('Risk Summary'!$N$36,$A573)</f>
        <v>#NAME?</v>
      </c>
      <c r="R573" s="330" t="e">
        <f ca="1">_xll.RiskData('TS CF'!$H$24,$A573)-F573</f>
        <v>#NAME?</v>
      </c>
      <c r="S573" s="330" t="e">
        <f ca="1">_xll.RiskData('TS CF'!$K$24,$A573)-G573</f>
        <v>#NAME?</v>
      </c>
      <c r="T573" s="330" t="e">
        <f ca="1">_xll.RiskData('TS CF'!$N$24,$A573)-H573</f>
        <v>#NAME?</v>
      </c>
      <c r="V573" s="327" t="e">
        <f t="shared" ca="1" si="24"/>
        <v>#NAME?</v>
      </c>
      <c r="W573" s="327" t="e">
        <f t="shared" ca="1" si="25"/>
        <v>#NAME?</v>
      </c>
      <c r="X573" s="327" t="e">
        <f t="shared" ca="1" si="26"/>
        <v>#NAME?</v>
      </c>
    </row>
    <row r="574" spans="1:24">
      <c r="A574" s="2">
        <v>567</v>
      </c>
      <c r="B574" s="617">
        <v>-160478</v>
      </c>
      <c r="C574" s="617">
        <v>-103593</v>
      </c>
      <c r="D574" s="617">
        <v>-114388</v>
      </c>
      <c r="F574" s="330" t="e">
        <f ca="1">_xll.RiskData('Risk Summary'!$H$32,$A574)</f>
        <v>#NAME?</v>
      </c>
      <c r="G574" s="330" t="e">
        <f ca="1">_xll.RiskData('Risk Summary'!$K$32,$A574)</f>
        <v>#NAME?</v>
      </c>
      <c r="H574" s="330" t="e">
        <f ca="1">_xll.RiskData('Risk Summary'!$N$32,$A574)</f>
        <v>#NAME?</v>
      </c>
      <c r="J574" s="330" t="e">
        <f ca="1">_xll.RiskData('Risk Summary'!$H$35,$A574)</f>
        <v>#NAME?</v>
      </c>
      <c r="K574" s="330" t="e">
        <f ca="1">_xll.RiskData('Risk Summary'!$K$35,$A574)</f>
        <v>#NAME?</v>
      </c>
      <c r="L574" s="330" t="e">
        <f ca="1">_xll.RiskData('Risk Summary'!$N$35,$A574)</f>
        <v>#NAME?</v>
      </c>
      <c r="N574" s="330" t="e">
        <f ca="1">_xll.RiskData('Risk Summary'!$H$36,$A574)</f>
        <v>#NAME?</v>
      </c>
      <c r="O574" s="330" t="e">
        <f ca="1">_xll.RiskData('Risk Summary'!$K$36,$A574)</f>
        <v>#NAME?</v>
      </c>
      <c r="P574" s="330" t="e">
        <f ca="1">_xll.RiskData('Risk Summary'!$N$36,$A574)</f>
        <v>#NAME?</v>
      </c>
      <c r="R574" s="330" t="e">
        <f ca="1">_xll.RiskData('TS CF'!$H$24,$A574)-F574</f>
        <v>#NAME?</v>
      </c>
      <c r="S574" s="330" t="e">
        <f ca="1">_xll.RiskData('TS CF'!$K$24,$A574)-G574</f>
        <v>#NAME?</v>
      </c>
      <c r="T574" s="330" t="e">
        <f ca="1">_xll.RiskData('TS CF'!$N$24,$A574)-H574</f>
        <v>#NAME?</v>
      </c>
      <c r="V574" s="327" t="e">
        <f t="shared" ca="1" si="24"/>
        <v>#NAME?</v>
      </c>
      <c r="W574" s="327" t="e">
        <f t="shared" ca="1" si="25"/>
        <v>#NAME?</v>
      </c>
      <c r="X574" s="327" t="e">
        <f t="shared" ca="1" si="26"/>
        <v>#NAME?</v>
      </c>
    </row>
    <row r="575" spans="1:24">
      <c r="A575" s="2">
        <v>568</v>
      </c>
      <c r="B575" s="617">
        <v>-160478</v>
      </c>
      <c r="C575" s="617">
        <v>-103593</v>
      </c>
      <c r="D575" s="617">
        <v>-114388</v>
      </c>
      <c r="F575" s="330" t="e">
        <f ca="1">_xll.RiskData('Risk Summary'!$H$32,$A575)</f>
        <v>#NAME?</v>
      </c>
      <c r="G575" s="330" t="e">
        <f ca="1">_xll.RiskData('Risk Summary'!$K$32,$A575)</f>
        <v>#NAME?</v>
      </c>
      <c r="H575" s="330" t="e">
        <f ca="1">_xll.RiskData('Risk Summary'!$N$32,$A575)</f>
        <v>#NAME?</v>
      </c>
      <c r="J575" s="330" t="e">
        <f ca="1">_xll.RiskData('Risk Summary'!$H$35,$A575)</f>
        <v>#NAME?</v>
      </c>
      <c r="K575" s="330" t="e">
        <f ca="1">_xll.RiskData('Risk Summary'!$K$35,$A575)</f>
        <v>#NAME?</v>
      </c>
      <c r="L575" s="330" t="e">
        <f ca="1">_xll.RiskData('Risk Summary'!$N$35,$A575)</f>
        <v>#NAME?</v>
      </c>
      <c r="N575" s="330" t="e">
        <f ca="1">_xll.RiskData('Risk Summary'!$H$36,$A575)</f>
        <v>#NAME?</v>
      </c>
      <c r="O575" s="330" t="e">
        <f ca="1">_xll.RiskData('Risk Summary'!$K$36,$A575)</f>
        <v>#NAME?</v>
      </c>
      <c r="P575" s="330" t="e">
        <f ca="1">_xll.RiskData('Risk Summary'!$N$36,$A575)</f>
        <v>#NAME?</v>
      </c>
      <c r="R575" s="330" t="e">
        <f ca="1">_xll.RiskData('TS CF'!$H$24,$A575)-F575</f>
        <v>#NAME?</v>
      </c>
      <c r="S575" s="330" t="e">
        <f ca="1">_xll.RiskData('TS CF'!$K$24,$A575)-G575</f>
        <v>#NAME?</v>
      </c>
      <c r="T575" s="330" t="e">
        <f ca="1">_xll.RiskData('TS CF'!$N$24,$A575)-H575</f>
        <v>#NAME?</v>
      </c>
      <c r="V575" s="327" t="e">
        <f t="shared" ca="1" si="24"/>
        <v>#NAME?</v>
      </c>
      <c r="W575" s="327" t="e">
        <f t="shared" ca="1" si="25"/>
        <v>#NAME?</v>
      </c>
      <c r="X575" s="327" t="e">
        <f t="shared" ca="1" si="26"/>
        <v>#NAME?</v>
      </c>
    </row>
    <row r="576" spans="1:24">
      <c r="A576" s="2">
        <v>569</v>
      </c>
      <c r="B576" s="617">
        <v>-160478</v>
      </c>
      <c r="C576" s="617">
        <v>-103593</v>
      </c>
      <c r="D576" s="617">
        <v>-114388</v>
      </c>
      <c r="F576" s="330" t="e">
        <f ca="1">_xll.RiskData('Risk Summary'!$H$32,$A576)</f>
        <v>#NAME?</v>
      </c>
      <c r="G576" s="330" t="e">
        <f ca="1">_xll.RiskData('Risk Summary'!$K$32,$A576)</f>
        <v>#NAME?</v>
      </c>
      <c r="H576" s="330" t="e">
        <f ca="1">_xll.RiskData('Risk Summary'!$N$32,$A576)</f>
        <v>#NAME?</v>
      </c>
      <c r="J576" s="330" t="e">
        <f ca="1">_xll.RiskData('Risk Summary'!$H$35,$A576)</f>
        <v>#NAME?</v>
      </c>
      <c r="K576" s="330" t="e">
        <f ca="1">_xll.RiskData('Risk Summary'!$K$35,$A576)</f>
        <v>#NAME?</v>
      </c>
      <c r="L576" s="330" t="e">
        <f ca="1">_xll.RiskData('Risk Summary'!$N$35,$A576)</f>
        <v>#NAME?</v>
      </c>
      <c r="N576" s="330" t="e">
        <f ca="1">_xll.RiskData('Risk Summary'!$H$36,$A576)</f>
        <v>#NAME?</v>
      </c>
      <c r="O576" s="330" t="e">
        <f ca="1">_xll.RiskData('Risk Summary'!$K$36,$A576)</f>
        <v>#NAME?</v>
      </c>
      <c r="P576" s="330" t="e">
        <f ca="1">_xll.RiskData('Risk Summary'!$N$36,$A576)</f>
        <v>#NAME?</v>
      </c>
      <c r="R576" s="330" t="e">
        <f ca="1">_xll.RiskData('TS CF'!$H$24,$A576)-F576</f>
        <v>#NAME?</v>
      </c>
      <c r="S576" s="330" t="e">
        <f ca="1">_xll.RiskData('TS CF'!$K$24,$A576)-G576</f>
        <v>#NAME?</v>
      </c>
      <c r="T576" s="330" t="e">
        <f ca="1">_xll.RiskData('TS CF'!$N$24,$A576)-H576</f>
        <v>#NAME?</v>
      </c>
      <c r="V576" s="327" t="e">
        <f t="shared" ca="1" si="24"/>
        <v>#NAME?</v>
      </c>
      <c r="W576" s="327" t="e">
        <f t="shared" ca="1" si="25"/>
        <v>#NAME?</v>
      </c>
      <c r="X576" s="327" t="e">
        <f t="shared" ca="1" si="26"/>
        <v>#NAME?</v>
      </c>
    </row>
    <row r="577" spans="1:24">
      <c r="A577" s="2">
        <v>570</v>
      </c>
      <c r="B577" s="617">
        <v>-160478</v>
      </c>
      <c r="C577" s="617">
        <v>-103593</v>
      </c>
      <c r="D577" s="617">
        <v>-114388</v>
      </c>
      <c r="F577" s="330" t="e">
        <f ca="1">_xll.RiskData('Risk Summary'!$H$32,$A577)</f>
        <v>#NAME?</v>
      </c>
      <c r="G577" s="330" t="e">
        <f ca="1">_xll.RiskData('Risk Summary'!$K$32,$A577)</f>
        <v>#NAME?</v>
      </c>
      <c r="H577" s="330" t="e">
        <f ca="1">_xll.RiskData('Risk Summary'!$N$32,$A577)</f>
        <v>#NAME?</v>
      </c>
      <c r="J577" s="330" t="e">
        <f ca="1">_xll.RiskData('Risk Summary'!$H$35,$A577)</f>
        <v>#NAME?</v>
      </c>
      <c r="K577" s="330" t="e">
        <f ca="1">_xll.RiskData('Risk Summary'!$K$35,$A577)</f>
        <v>#NAME?</v>
      </c>
      <c r="L577" s="330" t="e">
        <f ca="1">_xll.RiskData('Risk Summary'!$N$35,$A577)</f>
        <v>#NAME?</v>
      </c>
      <c r="N577" s="330" t="e">
        <f ca="1">_xll.RiskData('Risk Summary'!$H$36,$A577)</f>
        <v>#NAME?</v>
      </c>
      <c r="O577" s="330" t="e">
        <f ca="1">_xll.RiskData('Risk Summary'!$K$36,$A577)</f>
        <v>#NAME?</v>
      </c>
      <c r="P577" s="330" t="e">
        <f ca="1">_xll.RiskData('Risk Summary'!$N$36,$A577)</f>
        <v>#NAME?</v>
      </c>
      <c r="R577" s="330" t="e">
        <f ca="1">_xll.RiskData('TS CF'!$H$24,$A577)-F577</f>
        <v>#NAME?</v>
      </c>
      <c r="S577" s="330" t="e">
        <f ca="1">_xll.RiskData('TS CF'!$K$24,$A577)-G577</f>
        <v>#NAME?</v>
      </c>
      <c r="T577" s="330" t="e">
        <f ca="1">_xll.RiskData('TS CF'!$N$24,$A577)-H577</f>
        <v>#NAME?</v>
      </c>
      <c r="V577" s="327" t="e">
        <f t="shared" ca="1" si="24"/>
        <v>#NAME?</v>
      </c>
      <c r="W577" s="327" t="e">
        <f t="shared" ca="1" si="25"/>
        <v>#NAME?</v>
      </c>
      <c r="X577" s="327" t="e">
        <f t="shared" ca="1" si="26"/>
        <v>#NAME?</v>
      </c>
    </row>
    <row r="578" spans="1:24">
      <c r="A578" s="2">
        <v>571</v>
      </c>
      <c r="B578" s="617">
        <v>-160478</v>
      </c>
      <c r="C578" s="617">
        <v>-103593</v>
      </c>
      <c r="D578" s="617">
        <v>-114388</v>
      </c>
      <c r="F578" s="330" t="e">
        <f ca="1">_xll.RiskData('Risk Summary'!$H$32,$A578)</f>
        <v>#NAME?</v>
      </c>
      <c r="G578" s="330" t="e">
        <f ca="1">_xll.RiskData('Risk Summary'!$K$32,$A578)</f>
        <v>#NAME?</v>
      </c>
      <c r="H578" s="330" t="e">
        <f ca="1">_xll.RiskData('Risk Summary'!$N$32,$A578)</f>
        <v>#NAME?</v>
      </c>
      <c r="J578" s="330" t="e">
        <f ca="1">_xll.RiskData('Risk Summary'!$H$35,$A578)</f>
        <v>#NAME?</v>
      </c>
      <c r="K578" s="330" t="e">
        <f ca="1">_xll.RiskData('Risk Summary'!$K$35,$A578)</f>
        <v>#NAME?</v>
      </c>
      <c r="L578" s="330" t="e">
        <f ca="1">_xll.RiskData('Risk Summary'!$N$35,$A578)</f>
        <v>#NAME?</v>
      </c>
      <c r="N578" s="330" t="e">
        <f ca="1">_xll.RiskData('Risk Summary'!$H$36,$A578)</f>
        <v>#NAME?</v>
      </c>
      <c r="O578" s="330" t="e">
        <f ca="1">_xll.RiskData('Risk Summary'!$K$36,$A578)</f>
        <v>#NAME?</v>
      </c>
      <c r="P578" s="330" t="e">
        <f ca="1">_xll.RiskData('Risk Summary'!$N$36,$A578)</f>
        <v>#NAME?</v>
      </c>
      <c r="R578" s="330" t="e">
        <f ca="1">_xll.RiskData('TS CF'!$H$24,$A578)-F578</f>
        <v>#NAME?</v>
      </c>
      <c r="S578" s="330" t="e">
        <f ca="1">_xll.RiskData('TS CF'!$K$24,$A578)-G578</f>
        <v>#NAME?</v>
      </c>
      <c r="T578" s="330" t="e">
        <f ca="1">_xll.RiskData('TS CF'!$N$24,$A578)-H578</f>
        <v>#NAME?</v>
      </c>
      <c r="V578" s="327" t="e">
        <f t="shared" ca="1" si="24"/>
        <v>#NAME?</v>
      </c>
      <c r="W578" s="327" t="e">
        <f t="shared" ca="1" si="25"/>
        <v>#NAME?</v>
      </c>
      <c r="X578" s="327" t="e">
        <f t="shared" ca="1" si="26"/>
        <v>#NAME?</v>
      </c>
    </row>
    <row r="579" spans="1:24">
      <c r="A579" s="2">
        <v>572</v>
      </c>
      <c r="B579" s="617">
        <v>-160478</v>
      </c>
      <c r="C579" s="617">
        <v>-103593</v>
      </c>
      <c r="D579" s="617">
        <v>-114388</v>
      </c>
      <c r="F579" s="330" t="e">
        <f ca="1">_xll.RiskData('Risk Summary'!$H$32,$A579)</f>
        <v>#NAME?</v>
      </c>
      <c r="G579" s="330" t="e">
        <f ca="1">_xll.RiskData('Risk Summary'!$K$32,$A579)</f>
        <v>#NAME?</v>
      </c>
      <c r="H579" s="330" t="e">
        <f ca="1">_xll.RiskData('Risk Summary'!$N$32,$A579)</f>
        <v>#NAME?</v>
      </c>
      <c r="J579" s="330" t="e">
        <f ca="1">_xll.RiskData('Risk Summary'!$H$35,$A579)</f>
        <v>#NAME?</v>
      </c>
      <c r="K579" s="330" t="e">
        <f ca="1">_xll.RiskData('Risk Summary'!$K$35,$A579)</f>
        <v>#NAME?</v>
      </c>
      <c r="L579" s="330" t="e">
        <f ca="1">_xll.RiskData('Risk Summary'!$N$35,$A579)</f>
        <v>#NAME?</v>
      </c>
      <c r="N579" s="330" t="e">
        <f ca="1">_xll.RiskData('Risk Summary'!$H$36,$A579)</f>
        <v>#NAME?</v>
      </c>
      <c r="O579" s="330" t="e">
        <f ca="1">_xll.RiskData('Risk Summary'!$K$36,$A579)</f>
        <v>#NAME?</v>
      </c>
      <c r="P579" s="330" t="e">
        <f ca="1">_xll.RiskData('Risk Summary'!$N$36,$A579)</f>
        <v>#NAME?</v>
      </c>
      <c r="R579" s="330" t="e">
        <f ca="1">_xll.RiskData('TS CF'!$H$24,$A579)-F579</f>
        <v>#NAME?</v>
      </c>
      <c r="S579" s="330" t="e">
        <f ca="1">_xll.RiskData('TS CF'!$K$24,$A579)-G579</f>
        <v>#NAME?</v>
      </c>
      <c r="T579" s="330" t="e">
        <f ca="1">_xll.RiskData('TS CF'!$N$24,$A579)-H579</f>
        <v>#NAME?</v>
      </c>
      <c r="V579" s="327" t="e">
        <f t="shared" ca="1" si="24"/>
        <v>#NAME?</v>
      </c>
      <c r="W579" s="327" t="e">
        <f t="shared" ca="1" si="25"/>
        <v>#NAME?</v>
      </c>
      <c r="X579" s="327" t="e">
        <f t="shared" ca="1" si="26"/>
        <v>#NAME?</v>
      </c>
    </row>
    <row r="580" spans="1:24">
      <c r="A580" s="2">
        <v>573</v>
      </c>
      <c r="B580" s="617">
        <v>-160478</v>
      </c>
      <c r="C580" s="617">
        <v>-103593</v>
      </c>
      <c r="D580" s="617">
        <v>-114388</v>
      </c>
      <c r="F580" s="330" t="e">
        <f ca="1">_xll.RiskData('Risk Summary'!$H$32,$A580)</f>
        <v>#NAME?</v>
      </c>
      <c r="G580" s="330" t="e">
        <f ca="1">_xll.RiskData('Risk Summary'!$K$32,$A580)</f>
        <v>#NAME?</v>
      </c>
      <c r="H580" s="330" t="e">
        <f ca="1">_xll.RiskData('Risk Summary'!$N$32,$A580)</f>
        <v>#NAME?</v>
      </c>
      <c r="J580" s="330" t="e">
        <f ca="1">_xll.RiskData('Risk Summary'!$H$35,$A580)</f>
        <v>#NAME?</v>
      </c>
      <c r="K580" s="330" t="e">
        <f ca="1">_xll.RiskData('Risk Summary'!$K$35,$A580)</f>
        <v>#NAME?</v>
      </c>
      <c r="L580" s="330" t="e">
        <f ca="1">_xll.RiskData('Risk Summary'!$N$35,$A580)</f>
        <v>#NAME?</v>
      </c>
      <c r="N580" s="330" t="e">
        <f ca="1">_xll.RiskData('Risk Summary'!$H$36,$A580)</f>
        <v>#NAME?</v>
      </c>
      <c r="O580" s="330" t="e">
        <f ca="1">_xll.RiskData('Risk Summary'!$K$36,$A580)</f>
        <v>#NAME?</v>
      </c>
      <c r="P580" s="330" t="e">
        <f ca="1">_xll.RiskData('Risk Summary'!$N$36,$A580)</f>
        <v>#NAME?</v>
      </c>
      <c r="R580" s="330" t="e">
        <f ca="1">_xll.RiskData('TS CF'!$H$24,$A580)-F580</f>
        <v>#NAME?</v>
      </c>
      <c r="S580" s="330" t="e">
        <f ca="1">_xll.RiskData('TS CF'!$K$24,$A580)-G580</f>
        <v>#NAME?</v>
      </c>
      <c r="T580" s="330" t="e">
        <f ca="1">_xll.RiskData('TS CF'!$N$24,$A580)-H580</f>
        <v>#NAME?</v>
      </c>
      <c r="V580" s="327" t="e">
        <f t="shared" ca="1" si="24"/>
        <v>#NAME?</v>
      </c>
      <c r="W580" s="327" t="e">
        <f t="shared" ca="1" si="25"/>
        <v>#NAME?</v>
      </c>
      <c r="X580" s="327" t="e">
        <f t="shared" ca="1" si="26"/>
        <v>#NAME?</v>
      </c>
    </row>
    <row r="581" spans="1:24">
      <c r="A581" s="2">
        <v>574</v>
      </c>
      <c r="B581" s="617">
        <v>-160478</v>
      </c>
      <c r="C581" s="617">
        <v>-103593</v>
      </c>
      <c r="D581" s="617">
        <v>-114388</v>
      </c>
      <c r="F581" s="330" t="e">
        <f ca="1">_xll.RiskData('Risk Summary'!$H$32,$A581)</f>
        <v>#NAME?</v>
      </c>
      <c r="G581" s="330" t="e">
        <f ca="1">_xll.RiskData('Risk Summary'!$K$32,$A581)</f>
        <v>#NAME?</v>
      </c>
      <c r="H581" s="330" t="e">
        <f ca="1">_xll.RiskData('Risk Summary'!$N$32,$A581)</f>
        <v>#NAME?</v>
      </c>
      <c r="J581" s="330" t="e">
        <f ca="1">_xll.RiskData('Risk Summary'!$H$35,$A581)</f>
        <v>#NAME?</v>
      </c>
      <c r="K581" s="330" t="e">
        <f ca="1">_xll.RiskData('Risk Summary'!$K$35,$A581)</f>
        <v>#NAME?</v>
      </c>
      <c r="L581" s="330" t="e">
        <f ca="1">_xll.RiskData('Risk Summary'!$N$35,$A581)</f>
        <v>#NAME?</v>
      </c>
      <c r="N581" s="330" t="e">
        <f ca="1">_xll.RiskData('Risk Summary'!$H$36,$A581)</f>
        <v>#NAME?</v>
      </c>
      <c r="O581" s="330" t="e">
        <f ca="1">_xll.RiskData('Risk Summary'!$K$36,$A581)</f>
        <v>#NAME?</v>
      </c>
      <c r="P581" s="330" t="e">
        <f ca="1">_xll.RiskData('Risk Summary'!$N$36,$A581)</f>
        <v>#NAME?</v>
      </c>
      <c r="R581" s="330" t="e">
        <f ca="1">_xll.RiskData('TS CF'!$H$24,$A581)-F581</f>
        <v>#NAME?</v>
      </c>
      <c r="S581" s="330" t="e">
        <f ca="1">_xll.RiskData('TS CF'!$K$24,$A581)-G581</f>
        <v>#NAME?</v>
      </c>
      <c r="T581" s="330" t="e">
        <f ca="1">_xll.RiskData('TS CF'!$N$24,$A581)-H581</f>
        <v>#NAME?</v>
      </c>
      <c r="V581" s="327" t="e">
        <f t="shared" ca="1" si="24"/>
        <v>#NAME?</v>
      </c>
      <c r="W581" s="327" t="e">
        <f t="shared" ca="1" si="25"/>
        <v>#NAME?</v>
      </c>
      <c r="X581" s="327" t="e">
        <f t="shared" ca="1" si="26"/>
        <v>#NAME?</v>
      </c>
    </row>
    <row r="582" spans="1:24">
      <c r="A582" s="2">
        <v>575</v>
      </c>
      <c r="B582" s="617">
        <v>-160478</v>
      </c>
      <c r="C582" s="617">
        <v>-103593</v>
      </c>
      <c r="D582" s="617">
        <v>-114388</v>
      </c>
      <c r="F582" s="330" t="e">
        <f ca="1">_xll.RiskData('Risk Summary'!$H$32,$A582)</f>
        <v>#NAME?</v>
      </c>
      <c r="G582" s="330" t="e">
        <f ca="1">_xll.RiskData('Risk Summary'!$K$32,$A582)</f>
        <v>#NAME?</v>
      </c>
      <c r="H582" s="330" t="e">
        <f ca="1">_xll.RiskData('Risk Summary'!$N$32,$A582)</f>
        <v>#NAME?</v>
      </c>
      <c r="J582" s="330" t="e">
        <f ca="1">_xll.RiskData('Risk Summary'!$H$35,$A582)</f>
        <v>#NAME?</v>
      </c>
      <c r="K582" s="330" t="e">
        <f ca="1">_xll.RiskData('Risk Summary'!$K$35,$A582)</f>
        <v>#NAME?</v>
      </c>
      <c r="L582" s="330" t="e">
        <f ca="1">_xll.RiskData('Risk Summary'!$N$35,$A582)</f>
        <v>#NAME?</v>
      </c>
      <c r="N582" s="330" t="e">
        <f ca="1">_xll.RiskData('Risk Summary'!$H$36,$A582)</f>
        <v>#NAME?</v>
      </c>
      <c r="O582" s="330" t="e">
        <f ca="1">_xll.RiskData('Risk Summary'!$K$36,$A582)</f>
        <v>#NAME?</v>
      </c>
      <c r="P582" s="330" t="e">
        <f ca="1">_xll.RiskData('Risk Summary'!$N$36,$A582)</f>
        <v>#NAME?</v>
      </c>
      <c r="R582" s="330" t="e">
        <f ca="1">_xll.RiskData('TS CF'!$H$24,$A582)-F582</f>
        <v>#NAME?</v>
      </c>
      <c r="S582" s="330" t="e">
        <f ca="1">_xll.RiskData('TS CF'!$K$24,$A582)-G582</f>
        <v>#NAME?</v>
      </c>
      <c r="T582" s="330" t="e">
        <f ca="1">_xll.RiskData('TS CF'!$N$24,$A582)-H582</f>
        <v>#NAME?</v>
      </c>
      <c r="V582" s="327" t="e">
        <f t="shared" ca="1" si="24"/>
        <v>#NAME?</v>
      </c>
      <c r="W582" s="327" t="e">
        <f t="shared" ca="1" si="25"/>
        <v>#NAME?</v>
      </c>
      <c r="X582" s="327" t="e">
        <f t="shared" ca="1" si="26"/>
        <v>#NAME?</v>
      </c>
    </row>
    <row r="583" spans="1:24">
      <c r="A583" s="2">
        <v>576</v>
      </c>
      <c r="B583" s="617">
        <v>-160478</v>
      </c>
      <c r="C583" s="617">
        <v>-103593</v>
      </c>
      <c r="D583" s="617">
        <v>-114388</v>
      </c>
      <c r="F583" s="330" t="e">
        <f ca="1">_xll.RiskData('Risk Summary'!$H$32,$A583)</f>
        <v>#NAME?</v>
      </c>
      <c r="G583" s="330" t="e">
        <f ca="1">_xll.RiskData('Risk Summary'!$K$32,$A583)</f>
        <v>#NAME?</v>
      </c>
      <c r="H583" s="330" t="e">
        <f ca="1">_xll.RiskData('Risk Summary'!$N$32,$A583)</f>
        <v>#NAME?</v>
      </c>
      <c r="J583" s="330" t="e">
        <f ca="1">_xll.RiskData('Risk Summary'!$H$35,$A583)</f>
        <v>#NAME?</v>
      </c>
      <c r="K583" s="330" t="e">
        <f ca="1">_xll.RiskData('Risk Summary'!$K$35,$A583)</f>
        <v>#NAME?</v>
      </c>
      <c r="L583" s="330" t="e">
        <f ca="1">_xll.RiskData('Risk Summary'!$N$35,$A583)</f>
        <v>#NAME?</v>
      </c>
      <c r="N583" s="330" t="e">
        <f ca="1">_xll.RiskData('Risk Summary'!$H$36,$A583)</f>
        <v>#NAME?</v>
      </c>
      <c r="O583" s="330" t="e">
        <f ca="1">_xll.RiskData('Risk Summary'!$K$36,$A583)</f>
        <v>#NAME?</v>
      </c>
      <c r="P583" s="330" t="e">
        <f ca="1">_xll.RiskData('Risk Summary'!$N$36,$A583)</f>
        <v>#NAME?</v>
      </c>
      <c r="R583" s="330" t="e">
        <f ca="1">_xll.RiskData('TS CF'!$H$24,$A583)-F583</f>
        <v>#NAME?</v>
      </c>
      <c r="S583" s="330" t="e">
        <f ca="1">_xll.RiskData('TS CF'!$K$24,$A583)-G583</f>
        <v>#NAME?</v>
      </c>
      <c r="T583" s="330" t="e">
        <f ca="1">_xll.RiskData('TS CF'!$N$24,$A583)-H583</f>
        <v>#NAME?</v>
      </c>
      <c r="V583" s="327" t="e">
        <f t="shared" ca="1" si="24"/>
        <v>#NAME?</v>
      </c>
      <c r="W583" s="327" t="e">
        <f t="shared" ca="1" si="25"/>
        <v>#NAME?</v>
      </c>
      <c r="X583" s="327" t="e">
        <f t="shared" ca="1" si="26"/>
        <v>#NAME?</v>
      </c>
    </row>
    <row r="584" spans="1:24">
      <c r="A584" s="2">
        <v>577</v>
      </c>
      <c r="B584" s="617">
        <v>-160478</v>
      </c>
      <c r="C584" s="617">
        <v>-103593</v>
      </c>
      <c r="D584" s="617">
        <v>-114388</v>
      </c>
      <c r="F584" s="330" t="e">
        <f ca="1">_xll.RiskData('Risk Summary'!$H$32,$A584)</f>
        <v>#NAME?</v>
      </c>
      <c r="G584" s="330" t="e">
        <f ca="1">_xll.RiskData('Risk Summary'!$K$32,$A584)</f>
        <v>#NAME?</v>
      </c>
      <c r="H584" s="330" t="e">
        <f ca="1">_xll.RiskData('Risk Summary'!$N$32,$A584)</f>
        <v>#NAME?</v>
      </c>
      <c r="J584" s="330" t="e">
        <f ca="1">_xll.RiskData('Risk Summary'!$H$35,$A584)</f>
        <v>#NAME?</v>
      </c>
      <c r="K584" s="330" t="e">
        <f ca="1">_xll.RiskData('Risk Summary'!$K$35,$A584)</f>
        <v>#NAME?</v>
      </c>
      <c r="L584" s="330" t="e">
        <f ca="1">_xll.RiskData('Risk Summary'!$N$35,$A584)</f>
        <v>#NAME?</v>
      </c>
      <c r="N584" s="330" t="e">
        <f ca="1">_xll.RiskData('Risk Summary'!$H$36,$A584)</f>
        <v>#NAME?</v>
      </c>
      <c r="O584" s="330" t="e">
        <f ca="1">_xll.RiskData('Risk Summary'!$K$36,$A584)</f>
        <v>#NAME?</v>
      </c>
      <c r="P584" s="330" t="e">
        <f ca="1">_xll.RiskData('Risk Summary'!$N$36,$A584)</f>
        <v>#NAME?</v>
      </c>
      <c r="R584" s="330" t="e">
        <f ca="1">_xll.RiskData('TS CF'!$H$24,$A584)-F584</f>
        <v>#NAME?</v>
      </c>
      <c r="S584" s="330" t="e">
        <f ca="1">_xll.RiskData('TS CF'!$K$24,$A584)-G584</f>
        <v>#NAME?</v>
      </c>
      <c r="T584" s="330" t="e">
        <f ca="1">_xll.RiskData('TS CF'!$N$24,$A584)-H584</f>
        <v>#NAME?</v>
      </c>
      <c r="V584" s="327" t="e">
        <f t="shared" ca="1" si="24"/>
        <v>#NAME?</v>
      </c>
      <c r="W584" s="327" t="e">
        <f t="shared" ca="1" si="25"/>
        <v>#NAME?</v>
      </c>
      <c r="X584" s="327" t="e">
        <f t="shared" ca="1" si="26"/>
        <v>#NAME?</v>
      </c>
    </row>
    <row r="585" spans="1:24">
      <c r="A585" s="2">
        <v>578</v>
      </c>
      <c r="B585" s="617">
        <v>-160478</v>
      </c>
      <c r="C585" s="617">
        <v>-103593</v>
      </c>
      <c r="D585" s="617">
        <v>-114388</v>
      </c>
      <c r="F585" s="330" t="e">
        <f ca="1">_xll.RiskData('Risk Summary'!$H$32,$A585)</f>
        <v>#NAME?</v>
      </c>
      <c r="G585" s="330" t="e">
        <f ca="1">_xll.RiskData('Risk Summary'!$K$32,$A585)</f>
        <v>#NAME?</v>
      </c>
      <c r="H585" s="330" t="e">
        <f ca="1">_xll.RiskData('Risk Summary'!$N$32,$A585)</f>
        <v>#NAME?</v>
      </c>
      <c r="J585" s="330" t="e">
        <f ca="1">_xll.RiskData('Risk Summary'!$H$35,$A585)</f>
        <v>#NAME?</v>
      </c>
      <c r="K585" s="330" t="e">
        <f ca="1">_xll.RiskData('Risk Summary'!$K$35,$A585)</f>
        <v>#NAME?</v>
      </c>
      <c r="L585" s="330" t="e">
        <f ca="1">_xll.RiskData('Risk Summary'!$N$35,$A585)</f>
        <v>#NAME?</v>
      </c>
      <c r="N585" s="330" t="e">
        <f ca="1">_xll.RiskData('Risk Summary'!$H$36,$A585)</f>
        <v>#NAME?</v>
      </c>
      <c r="O585" s="330" t="e">
        <f ca="1">_xll.RiskData('Risk Summary'!$K$36,$A585)</f>
        <v>#NAME?</v>
      </c>
      <c r="P585" s="330" t="e">
        <f ca="1">_xll.RiskData('Risk Summary'!$N$36,$A585)</f>
        <v>#NAME?</v>
      </c>
      <c r="R585" s="330" t="e">
        <f ca="1">_xll.RiskData('TS CF'!$H$24,$A585)-F585</f>
        <v>#NAME?</v>
      </c>
      <c r="S585" s="330" t="e">
        <f ca="1">_xll.RiskData('TS CF'!$K$24,$A585)-G585</f>
        <v>#NAME?</v>
      </c>
      <c r="T585" s="330" t="e">
        <f ca="1">_xll.RiskData('TS CF'!$N$24,$A585)-H585</f>
        <v>#NAME?</v>
      </c>
      <c r="V585" s="327" t="e">
        <f t="shared" ca="1" si="24"/>
        <v>#NAME?</v>
      </c>
      <c r="W585" s="327" t="e">
        <f t="shared" ca="1" si="25"/>
        <v>#NAME?</v>
      </c>
      <c r="X585" s="327" t="e">
        <f t="shared" ca="1" si="26"/>
        <v>#NAME?</v>
      </c>
    </row>
    <row r="586" spans="1:24">
      <c r="A586" s="2">
        <v>579</v>
      </c>
      <c r="B586" s="617">
        <v>-160478</v>
      </c>
      <c r="C586" s="617">
        <v>-103593</v>
      </c>
      <c r="D586" s="617">
        <v>-114388</v>
      </c>
      <c r="F586" s="330" t="e">
        <f ca="1">_xll.RiskData('Risk Summary'!$H$32,$A586)</f>
        <v>#NAME?</v>
      </c>
      <c r="G586" s="330" t="e">
        <f ca="1">_xll.RiskData('Risk Summary'!$K$32,$A586)</f>
        <v>#NAME?</v>
      </c>
      <c r="H586" s="330" t="e">
        <f ca="1">_xll.RiskData('Risk Summary'!$N$32,$A586)</f>
        <v>#NAME?</v>
      </c>
      <c r="J586" s="330" t="e">
        <f ca="1">_xll.RiskData('Risk Summary'!$H$35,$A586)</f>
        <v>#NAME?</v>
      </c>
      <c r="K586" s="330" t="e">
        <f ca="1">_xll.RiskData('Risk Summary'!$K$35,$A586)</f>
        <v>#NAME?</v>
      </c>
      <c r="L586" s="330" t="e">
        <f ca="1">_xll.RiskData('Risk Summary'!$N$35,$A586)</f>
        <v>#NAME?</v>
      </c>
      <c r="N586" s="330" t="e">
        <f ca="1">_xll.RiskData('Risk Summary'!$H$36,$A586)</f>
        <v>#NAME?</v>
      </c>
      <c r="O586" s="330" t="e">
        <f ca="1">_xll.RiskData('Risk Summary'!$K$36,$A586)</f>
        <v>#NAME?</v>
      </c>
      <c r="P586" s="330" t="e">
        <f ca="1">_xll.RiskData('Risk Summary'!$N$36,$A586)</f>
        <v>#NAME?</v>
      </c>
      <c r="R586" s="330" t="e">
        <f ca="1">_xll.RiskData('TS CF'!$H$24,$A586)-F586</f>
        <v>#NAME?</v>
      </c>
      <c r="S586" s="330" t="e">
        <f ca="1">_xll.RiskData('TS CF'!$K$24,$A586)-G586</f>
        <v>#NAME?</v>
      </c>
      <c r="T586" s="330" t="e">
        <f ca="1">_xll.RiskData('TS CF'!$N$24,$A586)-H586</f>
        <v>#NAME?</v>
      </c>
      <c r="V586" s="327" t="e">
        <f t="shared" ref="V586:V649" ca="1" si="27">V585</f>
        <v>#NAME?</v>
      </c>
      <c r="W586" s="327" t="e">
        <f t="shared" ref="W586:W649" ca="1" si="28">W585</f>
        <v>#NAME?</v>
      </c>
      <c r="X586" s="327" t="e">
        <f t="shared" ref="X586:X649" ca="1" si="29">X585</f>
        <v>#NAME?</v>
      </c>
    </row>
    <row r="587" spans="1:24">
      <c r="A587" s="2">
        <v>580</v>
      </c>
      <c r="B587" s="617">
        <v>-160478</v>
      </c>
      <c r="C587" s="617">
        <v>-103593</v>
      </c>
      <c r="D587" s="617">
        <v>-114388</v>
      </c>
      <c r="F587" s="330" t="e">
        <f ca="1">_xll.RiskData('Risk Summary'!$H$32,$A587)</f>
        <v>#NAME?</v>
      </c>
      <c r="G587" s="330" t="e">
        <f ca="1">_xll.RiskData('Risk Summary'!$K$32,$A587)</f>
        <v>#NAME?</v>
      </c>
      <c r="H587" s="330" t="e">
        <f ca="1">_xll.RiskData('Risk Summary'!$N$32,$A587)</f>
        <v>#NAME?</v>
      </c>
      <c r="J587" s="330" t="e">
        <f ca="1">_xll.RiskData('Risk Summary'!$H$35,$A587)</f>
        <v>#NAME?</v>
      </c>
      <c r="K587" s="330" t="e">
        <f ca="1">_xll.RiskData('Risk Summary'!$K$35,$A587)</f>
        <v>#NAME?</v>
      </c>
      <c r="L587" s="330" t="e">
        <f ca="1">_xll.RiskData('Risk Summary'!$N$35,$A587)</f>
        <v>#NAME?</v>
      </c>
      <c r="N587" s="330" t="e">
        <f ca="1">_xll.RiskData('Risk Summary'!$H$36,$A587)</f>
        <v>#NAME?</v>
      </c>
      <c r="O587" s="330" t="e">
        <f ca="1">_xll.RiskData('Risk Summary'!$K$36,$A587)</f>
        <v>#NAME?</v>
      </c>
      <c r="P587" s="330" t="e">
        <f ca="1">_xll.RiskData('Risk Summary'!$N$36,$A587)</f>
        <v>#NAME?</v>
      </c>
      <c r="R587" s="330" t="e">
        <f ca="1">_xll.RiskData('TS CF'!$H$24,$A587)-F587</f>
        <v>#NAME?</v>
      </c>
      <c r="S587" s="330" t="e">
        <f ca="1">_xll.RiskData('TS CF'!$K$24,$A587)-G587</f>
        <v>#NAME?</v>
      </c>
      <c r="T587" s="330" t="e">
        <f ca="1">_xll.RiskData('TS CF'!$N$24,$A587)-H587</f>
        <v>#NAME?</v>
      </c>
      <c r="V587" s="327" t="e">
        <f t="shared" ca="1" si="27"/>
        <v>#NAME?</v>
      </c>
      <c r="W587" s="327" t="e">
        <f t="shared" ca="1" si="28"/>
        <v>#NAME?</v>
      </c>
      <c r="X587" s="327" t="e">
        <f t="shared" ca="1" si="29"/>
        <v>#NAME?</v>
      </c>
    </row>
    <row r="588" spans="1:24">
      <c r="A588" s="2">
        <v>581</v>
      </c>
      <c r="B588" s="617">
        <v>-160478</v>
      </c>
      <c r="C588" s="617">
        <v>-103593</v>
      </c>
      <c r="D588" s="617">
        <v>-114388</v>
      </c>
      <c r="F588" s="330" t="e">
        <f ca="1">_xll.RiskData('Risk Summary'!$H$32,$A588)</f>
        <v>#NAME?</v>
      </c>
      <c r="G588" s="330" t="e">
        <f ca="1">_xll.RiskData('Risk Summary'!$K$32,$A588)</f>
        <v>#NAME?</v>
      </c>
      <c r="H588" s="330" t="e">
        <f ca="1">_xll.RiskData('Risk Summary'!$N$32,$A588)</f>
        <v>#NAME?</v>
      </c>
      <c r="J588" s="330" t="e">
        <f ca="1">_xll.RiskData('Risk Summary'!$H$35,$A588)</f>
        <v>#NAME?</v>
      </c>
      <c r="K588" s="330" t="e">
        <f ca="1">_xll.RiskData('Risk Summary'!$K$35,$A588)</f>
        <v>#NAME?</v>
      </c>
      <c r="L588" s="330" t="e">
        <f ca="1">_xll.RiskData('Risk Summary'!$N$35,$A588)</f>
        <v>#NAME?</v>
      </c>
      <c r="N588" s="330" t="e">
        <f ca="1">_xll.RiskData('Risk Summary'!$H$36,$A588)</f>
        <v>#NAME?</v>
      </c>
      <c r="O588" s="330" t="e">
        <f ca="1">_xll.RiskData('Risk Summary'!$K$36,$A588)</f>
        <v>#NAME?</v>
      </c>
      <c r="P588" s="330" t="e">
        <f ca="1">_xll.RiskData('Risk Summary'!$N$36,$A588)</f>
        <v>#NAME?</v>
      </c>
      <c r="R588" s="330" t="e">
        <f ca="1">_xll.RiskData('TS CF'!$H$24,$A588)-F588</f>
        <v>#NAME?</v>
      </c>
      <c r="S588" s="330" t="e">
        <f ca="1">_xll.RiskData('TS CF'!$K$24,$A588)-G588</f>
        <v>#NAME?</v>
      </c>
      <c r="T588" s="330" t="e">
        <f ca="1">_xll.RiskData('TS CF'!$N$24,$A588)-H588</f>
        <v>#NAME?</v>
      </c>
      <c r="V588" s="327" t="e">
        <f t="shared" ca="1" si="27"/>
        <v>#NAME?</v>
      </c>
      <c r="W588" s="327" t="e">
        <f t="shared" ca="1" si="28"/>
        <v>#NAME?</v>
      </c>
      <c r="X588" s="327" t="e">
        <f t="shared" ca="1" si="29"/>
        <v>#NAME?</v>
      </c>
    </row>
    <row r="589" spans="1:24">
      <c r="A589" s="2">
        <v>582</v>
      </c>
      <c r="B589" s="617">
        <v>-160478</v>
      </c>
      <c r="C589" s="617">
        <v>-103593</v>
      </c>
      <c r="D589" s="617">
        <v>-114388</v>
      </c>
      <c r="F589" s="330" t="e">
        <f ca="1">_xll.RiskData('Risk Summary'!$H$32,$A589)</f>
        <v>#NAME?</v>
      </c>
      <c r="G589" s="330" t="e">
        <f ca="1">_xll.RiskData('Risk Summary'!$K$32,$A589)</f>
        <v>#NAME?</v>
      </c>
      <c r="H589" s="330" t="e">
        <f ca="1">_xll.RiskData('Risk Summary'!$N$32,$A589)</f>
        <v>#NAME?</v>
      </c>
      <c r="J589" s="330" t="e">
        <f ca="1">_xll.RiskData('Risk Summary'!$H$35,$A589)</f>
        <v>#NAME?</v>
      </c>
      <c r="K589" s="330" t="e">
        <f ca="1">_xll.RiskData('Risk Summary'!$K$35,$A589)</f>
        <v>#NAME?</v>
      </c>
      <c r="L589" s="330" t="e">
        <f ca="1">_xll.RiskData('Risk Summary'!$N$35,$A589)</f>
        <v>#NAME?</v>
      </c>
      <c r="N589" s="330" t="e">
        <f ca="1">_xll.RiskData('Risk Summary'!$H$36,$A589)</f>
        <v>#NAME?</v>
      </c>
      <c r="O589" s="330" t="e">
        <f ca="1">_xll.RiskData('Risk Summary'!$K$36,$A589)</f>
        <v>#NAME?</v>
      </c>
      <c r="P589" s="330" t="e">
        <f ca="1">_xll.RiskData('Risk Summary'!$N$36,$A589)</f>
        <v>#NAME?</v>
      </c>
      <c r="R589" s="330" t="e">
        <f ca="1">_xll.RiskData('TS CF'!$H$24,$A589)-F589</f>
        <v>#NAME?</v>
      </c>
      <c r="S589" s="330" t="e">
        <f ca="1">_xll.RiskData('TS CF'!$K$24,$A589)-G589</f>
        <v>#NAME?</v>
      </c>
      <c r="T589" s="330" t="e">
        <f ca="1">_xll.RiskData('TS CF'!$N$24,$A589)-H589</f>
        <v>#NAME?</v>
      </c>
      <c r="V589" s="327" t="e">
        <f t="shared" ca="1" si="27"/>
        <v>#NAME?</v>
      </c>
      <c r="W589" s="327" t="e">
        <f t="shared" ca="1" si="28"/>
        <v>#NAME?</v>
      </c>
      <c r="X589" s="327" t="e">
        <f t="shared" ca="1" si="29"/>
        <v>#NAME?</v>
      </c>
    </row>
    <row r="590" spans="1:24">
      <c r="A590" s="2">
        <v>583</v>
      </c>
      <c r="B590" s="617">
        <v>-160478</v>
      </c>
      <c r="C590" s="617">
        <v>-103593</v>
      </c>
      <c r="D590" s="617">
        <v>-114388</v>
      </c>
      <c r="F590" s="330" t="e">
        <f ca="1">_xll.RiskData('Risk Summary'!$H$32,$A590)</f>
        <v>#NAME?</v>
      </c>
      <c r="G590" s="330" t="e">
        <f ca="1">_xll.RiskData('Risk Summary'!$K$32,$A590)</f>
        <v>#NAME?</v>
      </c>
      <c r="H590" s="330" t="e">
        <f ca="1">_xll.RiskData('Risk Summary'!$N$32,$A590)</f>
        <v>#NAME?</v>
      </c>
      <c r="J590" s="330" t="e">
        <f ca="1">_xll.RiskData('Risk Summary'!$H$35,$A590)</f>
        <v>#NAME?</v>
      </c>
      <c r="K590" s="330" t="e">
        <f ca="1">_xll.RiskData('Risk Summary'!$K$35,$A590)</f>
        <v>#NAME?</v>
      </c>
      <c r="L590" s="330" t="e">
        <f ca="1">_xll.RiskData('Risk Summary'!$N$35,$A590)</f>
        <v>#NAME?</v>
      </c>
      <c r="N590" s="330" t="e">
        <f ca="1">_xll.RiskData('Risk Summary'!$H$36,$A590)</f>
        <v>#NAME?</v>
      </c>
      <c r="O590" s="330" t="e">
        <f ca="1">_xll.RiskData('Risk Summary'!$K$36,$A590)</f>
        <v>#NAME?</v>
      </c>
      <c r="P590" s="330" t="e">
        <f ca="1">_xll.RiskData('Risk Summary'!$N$36,$A590)</f>
        <v>#NAME?</v>
      </c>
      <c r="R590" s="330" t="e">
        <f ca="1">_xll.RiskData('TS CF'!$H$24,$A590)-F590</f>
        <v>#NAME?</v>
      </c>
      <c r="S590" s="330" t="e">
        <f ca="1">_xll.RiskData('TS CF'!$K$24,$A590)-G590</f>
        <v>#NAME?</v>
      </c>
      <c r="T590" s="330" t="e">
        <f ca="1">_xll.RiskData('TS CF'!$N$24,$A590)-H590</f>
        <v>#NAME?</v>
      </c>
      <c r="V590" s="327" t="e">
        <f t="shared" ca="1" si="27"/>
        <v>#NAME?</v>
      </c>
      <c r="W590" s="327" t="e">
        <f t="shared" ca="1" si="28"/>
        <v>#NAME?</v>
      </c>
      <c r="X590" s="327" t="e">
        <f t="shared" ca="1" si="29"/>
        <v>#NAME?</v>
      </c>
    </row>
    <row r="591" spans="1:24">
      <c r="A591" s="2">
        <v>584</v>
      </c>
      <c r="B591" s="617">
        <v>-160478</v>
      </c>
      <c r="C591" s="617">
        <v>-103593</v>
      </c>
      <c r="D591" s="617">
        <v>-114388</v>
      </c>
      <c r="F591" s="330" t="e">
        <f ca="1">_xll.RiskData('Risk Summary'!$H$32,$A591)</f>
        <v>#NAME?</v>
      </c>
      <c r="G591" s="330" t="e">
        <f ca="1">_xll.RiskData('Risk Summary'!$K$32,$A591)</f>
        <v>#NAME?</v>
      </c>
      <c r="H591" s="330" t="e">
        <f ca="1">_xll.RiskData('Risk Summary'!$N$32,$A591)</f>
        <v>#NAME?</v>
      </c>
      <c r="J591" s="330" t="e">
        <f ca="1">_xll.RiskData('Risk Summary'!$H$35,$A591)</f>
        <v>#NAME?</v>
      </c>
      <c r="K591" s="330" t="e">
        <f ca="1">_xll.RiskData('Risk Summary'!$K$35,$A591)</f>
        <v>#NAME?</v>
      </c>
      <c r="L591" s="330" t="e">
        <f ca="1">_xll.RiskData('Risk Summary'!$N$35,$A591)</f>
        <v>#NAME?</v>
      </c>
      <c r="N591" s="330" t="e">
        <f ca="1">_xll.RiskData('Risk Summary'!$H$36,$A591)</f>
        <v>#NAME?</v>
      </c>
      <c r="O591" s="330" t="e">
        <f ca="1">_xll.RiskData('Risk Summary'!$K$36,$A591)</f>
        <v>#NAME?</v>
      </c>
      <c r="P591" s="330" t="e">
        <f ca="1">_xll.RiskData('Risk Summary'!$N$36,$A591)</f>
        <v>#NAME?</v>
      </c>
      <c r="R591" s="330" t="e">
        <f ca="1">_xll.RiskData('TS CF'!$H$24,$A591)-F591</f>
        <v>#NAME?</v>
      </c>
      <c r="S591" s="330" t="e">
        <f ca="1">_xll.RiskData('TS CF'!$K$24,$A591)-G591</f>
        <v>#NAME?</v>
      </c>
      <c r="T591" s="330" t="e">
        <f ca="1">_xll.RiskData('TS CF'!$N$24,$A591)-H591</f>
        <v>#NAME?</v>
      </c>
      <c r="V591" s="327" t="e">
        <f t="shared" ca="1" si="27"/>
        <v>#NAME?</v>
      </c>
      <c r="W591" s="327" t="e">
        <f t="shared" ca="1" si="28"/>
        <v>#NAME?</v>
      </c>
      <c r="X591" s="327" t="e">
        <f t="shared" ca="1" si="29"/>
        <v>#NAME?</v>
      </c>
    </row>
    <row r="592" spans="1:24">
      <c r="A592" s="2">
        <v>585</v>
      </c>
      <c r="B592" s="617">
        <v>-160478</v>
      </c>
      <c r="C592" s="617">
        <v>-103593</v>
      </c>
      <c r="D592" s="617">
        <v>-114388</v>
      </c>
      <c r="F592" s="330" t="e">
        <f ca="1">_xll.RiskData('Risk Summary'!$H$32,$A592)</f>
        <v>#NAME?</v>
      </c>
      <c r="G592" s="330" t="e">
        <f ca="1">_xll.RiskData('Risk Summary'!$K$32,$A592)</f>
        <v>#NAME?</v>
      </c>
      <c r="H592" s="330" t="e">
        <f ca="1">_xll.RiskData('Risk Summary'!$N$32,$A592)</f>
        <v>#NAME?</v>
      </c>
      <c r="J592" s="330" t="e">
        <f ca="1">_xll.RiskData('Risk Summary'!$H$35,$A592)</f>
        <v>#NAME?</v>
      </c>
      <c r="K592" s="330" t="e">
        <f ca="1">_xll.RiskData('Risk Summary'!$K$35,$A592)</f>
        <v>#NAME?</v>
      </c>
      <c r="L592" s="330" t="e">
        <f ca="1">_xll.RiskData('Risk Summary'!$N$35,$A592)</f>
        <v>#NAME?</v>
      </c>
      <c r="N592" s="330" t="e">
        <f ca="1">_xll.RiskData('Risk Summary'!$H$36,$A592)</f>
        <v>#NAME?</v>
      </c>
      <c r="O592" s="330" t="e">
        <f ca="1">_xll.RiskData('Risk Summary'!$K$36,$A592)</f>
        <v>#NAME?</v>
      </c>
      <c r="P592" s="330" t="e">
        <f ca="1">_xll.RiskData('Risk Summary'!$N$36,$A592)</f>
        <v>#NAME?</v>
      </c>
      <c r="R592" s="330" t="e">
        <f ca="1">_xll.RiskData('TS CF'!$H$24,$A592)-F592</f>
        <v>#NAME?</v>
      </c>
      <c r="S592" s="330" t="e">
        <f ca="1">_xll.RiskData('TS CF'!$K$24,$A592)-G592</f>
        <v>#NAME?</v>
      </c>
      <c r="T592" s="330" t="e">
        <f ca="1">_xll.RiskData('TS CF'!$N$24,$A592)-H592</f>
        <v>#NAME?</v>
      </c>
      <c r="V592" s="327" t="e">
        <f t="shared" ca="1" si="27"/>
        <v>#NAME?</v>
      </c>
      <c r="W592" s="327" t="e">
        <f t="shared" ca="1" si="28"/>
        <v>#NAME?</v>
      </c>
      <c r="X592" s="327" t="e">
        <f t="shared" ca="1" si="29"/>
        <v>#NAME?</v>
      </c>
    </row>
    <row r="593" spans="1:24">
      <c r="A593" s="2">
        <v>586</v>
      </c>
      <c r="B593" s="617">
        <v>-160478</v>
      </c>
      <c r="C593" s="617">
        <v>-103593</v>
      </c>
      <c r="D593" s="617">
        <v>-114388</v>
      </c>
      <c r="F593" s="330" t="e">
        <f ca="1">_xll.RiskData('Risk Summary'!$H$32,$A593)</f>
        <v>#NAME?</v>
      </c>
      <c r="G593" s="330" t="e">
        <f ca="1">_xll.RiskData('Risk Summary'!$K$32,$A593)</f>
        <v>#NAME?</v>
      </c>
      <c r="H593" s="330" t="e">
        <f ca="1">_xll.RiskData('Risk Summary'!$N$32,$A593)</f>
        <v>#NAME?</v>
      </c>
      <c r="J593" s="330" t="e">
        <f ca="1">_xll.RiskData('Risk Summary'!$H$35,$A593)</f>
        <v>#NAME?</v>
      </c>
      <c r="K593" s="330" t="e">
        <f ca="1">_xll.RiskData('Risk Summary'!$K$35,$A593)</f>
        <v>#NAME?</v>
      </c>
      <c r="L593" s="330" t="e">
        <f ca="1">_xll.RiskData('Risk Summary'!$N$35,$A593)</f>
        <v>#NAME?</v>
      </c>
      <c r="N593" s="330" t="e">
        <f ca="1">_xll.RiskData('Risk Summary'!$H$36,$A593)</f>
        <v>#NAME?</v>
      </c>
      <c r="O593" s="330" t="e">
        <f ca="1">_xll.RiskData('Risk Summary'!$K$36,$A593)</f>
        <v>#NAME?</v>
      </c>
      <c r="P593" s="330" t="e">
        <f ca="1">_xll.RiskData('Risk Summary'!$N$36,$A593)</f>
        <v>#NAME?</v>
      </c>
      <c r="R593" s="330" t="e">
        <f ca="1">_xll.RiskData('TS CF'!$H$24,$A593)-F593</f>
        <v>#NAME?</v>
      </c>
      <c r="S593" s="330" t="e">
        <f ca="1">_xll.RiskData('TS CF'!$K$24,$A593)-G593</f>
        <v>#NAME?</v>
      </c>
      <c r="T593" s="330" t="e">
        <f ca="1">_xll.RiskData('TS CF'!$N$24,$A593)-H593</f>
        <v>#NAME?</v>
      </c>
      <c r="V593" s="327" t="e">
        <f t="shared" ca="1" si="27"/>
        <v>#NAME?</v>
      </c>
      <c r="W593" s="327" t="e">
        <f t="shared" ca="1" si="28"/>
        <v>#NAME?</v>
      </c>
      <c r="X593" s="327" t="e">
        <f t="shared" ca="1" si="29"/>
        <v>#NAME?</v>
      </c>
    </row>
    <row r="594" spans="1:24">
      <c r="A594" s="2">
        <v>587</v>
      </c>
      <c r="B594" s="617">
        <v>-160478</v>
      </c>
      <c r="C594" s="617">
        <v>-103593</v>
      </c>
      <c r="D594" s="617">
        <v>-114388</v>
      </c>
      <c r="F594" s="330" t="e">
        <f ca="1">_xll.RiskData('Risk Summary'!$H$32,$A594)</f>
        <v>#NAME?</v>
      </c>
      <c r="G594" s="330" t="e">
        <f ca="1">_xll.RiskData('Risk Summary'!$K$32,$A594)</f>
        <v>#NAME?</v>
      </c>
      <c r="H594" s="330" t="e">
        <f ca="1">_xll.RiskData('Risk Summary'!$N$32,$A594)</f>
        <v>#NAME?</v>
      </c>
      <c r="J594" s="330" t="e">
        <f ca="1">_xll.RiskData('Risk Summary'!$H$35,$A594)</f>
        <v>#NAME?</v>
      </c>
      <c r="K594" s="330" t="e">
        <f ca="1">_xll.RiskData('Risk Summary'!$K$35,$A594)</f>
        <v>#NAME?</v>
      </c>
      <c r="L594" s="330" t="e">
        <f ca="1">_xll.RiskData('Risk Summary'!$N$35,$A594)</f>
        <v>#NAME?</v>
      </c>
      <c r="N594" s="330" t="e">
        <f ca="1">_xll.RiskData('Risk Summary'!$H$36,$A594)</f>
        <v>#NAME?</v>
      </c>
      <c r="O594" s="330" t="e">
        <f ca="1">_xll.RiskData('Risk Summary'!$K$36,$A594)</f>
        <v>#NAME?</v>
      </c>
      <c r="P594" s="330" t="e">
        <f ca="1">_xll.RiskData('Risk Summary'!$N$36,$A594)</f>
        <v>#NAME?</v>
      </c>
      <c r="R594" s="330" t="e">
        <f ca="1">_xll.RiskData('TS CF'!$H$24,$A594)-F594</f>
        <v>#NAME?</v>
      </c>
      <c r="S594" s="330" t="e">
        <f ca="1">_xll.RiskData('TS CF'!$K$24,$A594)-G594</f>
        <v>#NAME?</v>
      </c>
      <c r="T594" s="330" t="e">
        <f ca="1">_xll.RiskData('TS CF'!$N$24,$A594)-H594</f>
        <v>#NAME?</v>
      </c>
      <c r="V594" s="327" t="e">
        <f t="shared" ca="1" si="27"/>
        <v>#NAME?</v>
      </c>
      <c r="W594" s="327" t="e">
        <f t="shared" ca="1" si="28"/>
        <v>#NAME?</v>
      </c>
      <c r="X594" s="327" t="e">
        <f t="shared" ca="1" si="29"/>
        <v>#NAME?</v>
      </c>
    </row>
    <row r="595" spans="1:24">
      <c r="A595" s="2">
        <v>588</v>
      </c>
      <c r="B595" s="617">
        <v>-160478</v>
      </c>
      <c r="C595" s="617">
        <v>-103593</v>
      </c>
      <c r="D595" s="617">
        <v>-114388</v>
      </c>
      <c r="F595" s="330" t="e">
        <f ca="1">_xll.RiskData('Risk Summary'!$H$32,$A595)</f>
        <v>#NAME?</v>
      </c>
      <c r="G595" s="330" t="e">
        <f ca="1">_xll.RiskData('Risk Summary'!$K$32,$A595)</f>
        <v>#NAME?</v>
      </c>
      <c r="H595" s="330" t="e">
        <f ca="1">_xll.RiskData('Risk Summary'!$N$32,$A595)</f>
        <v>#NAME?</v>
      </c>
      <c r="J595" s="330" t="e">
        <f ca="1">_xll.RiskData('Risk Summary'!$H$35,$A595)</f>
        <v>#NAME?</v>
      </c>
      <c r="K595" s="330" t="e">
        <f ca="1">_xll.RiskData('Risk Summary'!$K$35,$A595)</f>
        <v>#NAME?</v>
      </c>
      <c r="L595" s="330" t="e">
        <f ca="1">_xll.RiskData('Risk Summary'!$N$35,$A595)</f>
        <v>#NAME?</v>
      </c>
      <c r="N595" s="330" t="e">
        <f ca="1">_xll.RiskData('Risk Summary'!$H$36,$A595)</f>
        <v>#NAME?</v>
      </c>
      <c r="O595" s="330" t="e">
        <f ca="1">_xll.RiskData('Risk Summary'!$K$36,$A595)</f>
        <v>#NAME?</v>
      </c>
      <c r="P595" s="330" t="e">
        <f ca="1">_xll.RiskData('Risk Summary'!$N$36,$A595)</f>
        <v>#NAME?</v>
      </c>
      <c r="R595" s="330" t="e">
        <f ca="1">_xll.RiskData('TS CF'!$H$24,$A595)-F595</f>
        <v>#NAME?</v>
      </c>
      <c r="S595" s="330" t="e">
        <f ca="1">_xll.RiskData('TS CF'!$K$24,$A595)-G595</f>
        <v>#NAME?</v>
      </c>
      <c r="T595" s="330" t="e">
        <f ca="1">_xll.RiskData('TS CF'!$N$24,$A595)-H595</f>
        <v>#NAME?</v>
      </c>
      <c r="V595" s="327" t="e">
        <f t="shared" ca="1" si="27"/>
        <v>#NAME?</v>
      </c>
      <c r="W595" s="327" t="e">
        <f t="shared" ca="1" si="28"/>
        <v>#NAME?</v>
      </c>
      <c r="X595" s="327" t="e">
        <f t="shared" ca="1" si="29"/>
        <v>#NAME?</v>
      </c>
    </row>
    <row r="596" spans="1:24">
      <c r="A596" s="2">
        <v>589</v>
      </c>
      <c r="B596" s="617">
        <v>-160478</v>
      </c>
      <c r="C596" s="617">
        <v>-103593</v>
      </c>
      <c r="D596" s="617">
        <v>-114388</v>
      </c>
      <c r="F596" s="330" t="e">
        <f ca="1">_xll.RiskData('Risk Summary'!$H$32,$A596)</f>
        <v>#NAME?</v>
      </c>
      <c r="G596" s="330" t="e">
        <f ca="1">_xll.RiskData('Risk Summary'!$K$32,$A596)</f>
        <v>#NAME?</v>
      </c>
      <c r="H596" s="330" t="e">
        <f ca="1">_xll.RiskData('Risk Summary'!$N$32,$A596)</f>
        <v>#NAME?</v>
      </c>
      <c r="J596" s="330" t="e">
        <f ca="1">_xll.RiskData('Risk Summary'!$H$35,$A596)</f>
        <v>#NAME?</v>
      </c>
      <c r="K596" s="330" t="e">
        <f ca="1">_xll.RiskData('Risk Summary'!$K$35,$A596)</f>
        <v>#NAME?</v>
      </c>
      <c r="L596" s="330" t="e">
        <f ca="1">_xll.RiskData('Risk Summary'!$N$35,$A596)</f>
        <v>#NAME?</v>
      </c>
      <c r="N596" s="330" t="e">
        <f ca="1">_xll.RiskData('Risk Summary'!$H$36,$A596)</f>
        <v>#NAME?</v>
      </c>
      <c r="O596" s="330" t="e">
        <f ca="1">_xll.RiskData('Risk Summary'!$K$36,$A596)</f>
        <v>#NAME?</v>
      </c>
      <c r="P596" s="330" t="e">
        <f ca="1">_xll.RiskData('Risk Summary'!$N$36,$A596)</f>
        <v>#NAME?</v>
      </c>
      <c r="R596" s="330" t="e">
        <f ca="1">_xll.RiskData('TS CF'!$H$24,$A596)-F596</f>
        <v>#NAME?</v>
      </c>
      <c r="S596" s="330" t="e">
        <f ca="1">_xll.RiskData('TS CF'!$K$24,$A596)-G596</f>
        <v>#NAME?</v>
      </c>
      <c r="T596" s="330" t="e">
        <f ca="1">_xll.RiskData('TS CF'!$N$24,$A596)-H596</f>
        <v>#NAME?</v>
      </c>
      <c r="V596" s="327" t="e">
        <f t="shared" ca="1" si="27"/>
        <v>#NAME?</v>
      </c>
      <c r="W596" s="327" t="e">
        <f t="shared" ca="1" si="28"/>
        <v>#NAME?</v>
      </c>
      <c r="X596" s="327" t="e">
        <f t="shared" ca="1" si="29"/>
        <v>#NAME?</v>
      </c>
    </row>
    <row r="597" spans="1:24">
      <c r="A597" s="2">
        <v>590</v>
      </c>
      <c r="B597" s="617">
        <v>-160478</v>
      </c>
      <c r="C597" s="617">
        <v>-103593</v>
      </c>
      <c r="D597" s="617">
        <v>-114388</v>
      </c>
      <c r="F597" s="330" t="e">
        <f ca="1">_xll.RiskData('Risk Summary'!$H$32,$A597)</f>
        <v>#NAME?</v>
      </c>
      <c r="G597" s="330" t="e">
        <f ca="1">_xll.RiskData('Risk Summary'!$K$32,$A597)</f>
        <v>#NAME?</v>
      </c>
      <c r="H597" s="330" t="e">
        <f ca="1">_xll.RiskData('Risk Summary'!$N$32,$A597)</f>
        <v>#NAME?</v>
      </c>
      <c r="J597" s="330" t="e">
        <f ca="1">_xll.RiskData('Risk Summary'!$H$35,$A597)</f>
        <v>#NAME?</v>
      </c>
      <c r="K597" s="330" t="e">
        <f ca="1">_xll.RiskData('Risk Summary'!$K$35,$A597)</f>
        <v>#NAME?</v>
      </c>
      <c r="L597" s="330" t="e">
        <f ca="1">_xll.RiskData('Risk Summary'!$N$35,$A597)</f>
        <v>#NAME?</v>
      </c>
      <c r="N597" s="330" t="e">
        <f ca="1">_xll.RiskData('Risk Summary'!$H$36,$A597)</f>
        <v>#NAME?</v>
      </c>
      <c r="O597" s="330" t="e">
        <f ca="1">_xll.RiskData('Risk Summary'!$K$36,$A597)</f>
        <v>#NAME?</v>
      </c>
      <c r="P597" s="330" t="e">
        <f ca="1">_xll.RiskData('Risk Summary'!$N$36,$A597)</f>
        <v>#NAME?</v>
      </c>
      <c r="R597" s="330" t="e">
        <f ca="1">_xll.RiskData('TS CF'!$H$24,$A597)-F597</f>
        <v>#NAME?</v>
      </c>
      <c r="S597" s="330" t="e">
        <f ca="1">_xll.RiskData('TS CF'!$K$24,$A597)-G597</f>
        <v>#NAME?</v>
      </c>
      <c r="T597" s="330" t="e">
        <f ca="1">_xll.RiskData('TS CF'!$N$24,$A597)-H597</f>
        <v>#NAME?</v>
      </c>
      <c r="V597" s="327" t="e">
        <f t="shared" ca="1" si="27"/>
        <v>#NAME?</v>
      </c>
      <c r="W597" s="327" t="e">
        <f t="shared" ca="1" si="28"/>
        <v>#NAME?</v>
      </c>
      <c r="X597" s="327" t="e">
        <f t="shared" ca="1" si="29"/>
        <v>#NAME?</v>
      </c>
    </row>
    <row r="598" spans="1:24">
      <c r="A598" s="2">
        <v>591</v>
      </c>
      <c r="B598" s="617">
        <v>-160478</v>
      </c>
      <c r="C598" s="617">
        <v>-103593</v>
      </c>
      <c r="D598" s="617">
        <v>-114388</v>
      </c>
      <c r="F598" s="330" t="e">
        <f ca="1">_xll.RiskData('Risk Summary'!$H$32,$A598)</f>
        <v>#NAME?</v>
      </c>
      <c r="G598" s="330" t="e">
        <f ca="1">_xll.RiskData('Risk Summary'!$K$32,$A598)</f>
        <v>#NAME?</v>
      </c>
      <c r="H598" s="330" t="e">
        <f ca="1">_xll.RiskData('Risk Summary'!$N$32,$A598)</f>
        <v>#NAME?</v>
      </c>
      <c r="J598" s="330" t="e">
        <f ca="1">_xll.RiskData('Risk Summary'!$H$35,$A598)</f>
        <v>#NAME?</v>
      </c>
      <c r="K598" s="330" t="e">
        <f ca="1">_xll.RiskData('Risk Summary'!$K$35,$A598)</f>
        <v>#NAME?</v>
      </c>
      <c r="L598" s="330" t="e">
        <f ca="1">_xll.RiskData('Risk Summary'!$N$35,$A598)</f>
        <v>#NAME?</v>
      </c>
      <c r="N598" s="330" t="e">
        <f ca="1">_xll.RiskData('Risk Summary'!$H$36,$A598)</f>
        <v>#NAME?</v>
      </c>
      <c r="O598" s="330" t="e">
        <f ca="1">_xll.RiskData('Risk Summary'!$K$36,$A598)</f>
        <v>#NAME?</v>
      </c>
      <c r="P598" s="330" t="e">
        <f ca="1">_xll.RiskData('Risk Summary'!$N$36,$A598)</f>
        <v>#NAME?</v>
      </c>
      <c r="R598" s="330" t="e">
        <f ca="1">_xll.RiskData('TS CF'!$H$24,$A598)-F598</f>
        <v>#NAME?</v>
      </c>
      <c r="S598" s="330" t="e">
        <f ca="1">_xll.RiskData('TS CF'!$K$24,$A598)-G598</f>
        <v>#NAME?</v>
      </c>
      <c r="T598" s="330" t="e">
        <f ca="1">_xll.RiskData('TS CF'!$N$24,$A598)-H598</f>
        <v>#NAME?</v>
      </c>
      <c r="V598" s="327" t="e">
        <f t="shared" ca="1" si="27"/>
        <v>#NAME?</v>
      </c>
      <c r="W598" s="327" t="e">
        <f t="shared" ca="1" si="28"/>
        <v>#NAME?</v>
      </c>
      <c r="X598" s="327" t="e">
        <f t="shared" ca="1" si="29"/>
        <v>#NAME?</v>
      </c>
    </row>
    <row r="599" spans="1:24">
      <c r="A599" s="2">
        <v>592</v>
      </c>
      <c r="B599" s="617">
        <v>-160478</v>
      </c>
      <c r="C599" s="617">
        <v>-103593</v>
      </c>
      <c r="D599" s="617">
        <v>-114388</v>
      </c>
      <c r="F599" s="330" t="e">
        <f ca="1">_xll.RiskData('Risk Summary'!$H$32,$A599)</f>
        <v>#NAME?</v>
      </c>
      <c r="G599" s="330" t="e">
        <f ca="1">_xll.RiskData('Risk Summary'!$K$32,$A599)</f>
        <v>#NAME?</v>
      </c>
      <c r="H599" s="330" t="e">
        <f ca="1">_xll.RiskData('Risk Summary'!$N$32,$A599)</f>
        <v>#NAME?</v>
      </c>
      <c r="J599" s="330" t="e">
        <f ca="1">_xll.RiskData('Risk Summary'!$H$35,$A599)</f>
        <v>#NAME?</v>
      </c>
      <c r="K599" s="330" t="e">
        <f ca="1">_xll.RiskData('Risk Summary'!$K$35,$A599)</f>
        <v>#NAME?</v>
      </c>
      <c r="L599" s="330" t="e">
        <f ca="1">_xll.RiskData('Risk Summary'!$N$35,$A599)</f>
        <v>#NAME?</v>
      </c>
      <c r="N599" s="330" t="e">
        <f ca="1">_xll.RiskData('Risk Summary'!$H$36,$A599)</f>
        <v>#NAME?</v>
      </c>
      <c r="O599" s="330" t="e">
        <f ca="1">_xll.RiskData('Risk Summary'!$K$36,$A599)</f>
        <v>#NAME?</v>
      </c>
      <c r="P599" s="330" t="e">
        <f ca="1">_xll.RiskData('Risk Summary'!$N$36,$A599)</f>
        <v>#NAME?</v>
      </c>
      <c r="R599" s="330" t="e">
        <f ca="1">_xll.RiskData('TS CF'!$H$24,$A599)-F599</f>
        <v>#NAME?</v>
      </c>
      <c r="S599" s="330" t="e">
        <f ca="1">_xll.RiskData('TS CF'!$K$24,$A599)-G599</f>
        <v>#NAME?</v>
      </c>
      <c r="T599" s="330" t="e">
        <f ca="1">_xll.RiskData('TS CF'!$N$24,$A599)-H599</f>
        <v>#NAME?</v>
      </c>
      <c r="V599" s="327" t="e">
        <f t="shared" ca="1" si="27"/>
        <v>#NAME?</v>
      </c>
      <c r="W599" s="327" t="e">
        <f t="shared" ca="1" si="28"/>
        <v>#NAME?</v>
      </c>
      <c r="X599" s="327" t="e">
        <f t="shared" ca="1" si="29"/>
        <v>#NAME?</v>
      </c>
    </row>
    <row r="600" spans="1:24">
      <c r="A600" s="2">
        <v>593</v>
      </c>
      <c r="B600" s="617">
        <v>-160478</v>
      </c>
      <c r="C600" s="617">
        <v>-103593</v>
      </c>
      <c r="D600" s="617">
        <v>-114388</v>
      </c>
      <c r="F600" s="330" t="e">
        <f ca="1">_xll.RiskData('Risk Summary'!$H$32,$A600)</f>
        <v>#NAME?</v>
      </c>
      <c r="G600" s="330" t="e">
        <f ca="1">_xll.RiskData('Risk Summary'!$K$32,$A600)</f>
        <v>#NAME?</v>
      </c>
      <c r="H600" s="330" t="e">
        <f ca="1">_xll.RiskData('Risk Summary'!$N$32,$A600)</f>
        <v>#NAME?</v>
      </c>
      <c r="J600" s="330" t="e">
        <f ca="1">_xll.RiskData('Risk Summary'!$H$35,$A600)</f>
        <v>#NAME?</v>
      </c>
      <c r="K600" s="330" t="e">
        <f ca="1">_xll.RiskData('Risk Summary'!$K$35,$A600)</f>
        <v>#NAME?</v>
      </c>
      <c r="L600" s="330" t="e">
        <f ca="1">_xll.RiskData('Risk Summary'!$N$35,$A600)</f>
        <v>#NAME?</v>
      </c>
      <c r="N600" s="330" t="e">
        <f ca="1">_xll.RiskData('Risk Summary'!$H$36,$A600)</f>
        <v>#NAME?</v>
      </c>
      <c r="O600" s="330" t="e">
        <f ca="1">_xll.RiskData('Risk Summary'!$K$36,$A600)</f>
        <v>#NAME?</v>
      </c>
      <c r="P600" s="330" t="e">
        <f ca="1">_xll.RiskData('Risk Summary'!$N$36,$A600)</f>
        <v>#NAME?</v>
      </c>
      <c r="R600" s="330" t="e">
        <f ca="1">_xll.RiskData('TS CF'!$H$24,$A600)-F600</f>
        <v>#NAME?</v>
      </c>
      <c r="S600" s="330" t="e">
        <f ca="1">_xll.RiskData('TS CF'!$K$24,$A600)-G600</f>
        <v>#NAME?</v>
      </c>
      <c r="T600" s="330" t="e">
        <f ca="1">_xll.RiskData('TS CF'!$N$24,$A600)-H600</f>
        <v>#NAME?</v>
      </c>
      <c r="V600" s="327" t="e">
        <f t="shared" ca="1" si="27"/>
        <v>#NAME?</v>
      </c>
      <c r="W600" s="327" t="e">
        <f t="shared" ca="1" si="28"/>
        <v>#NAME?</v>
      </c>
      <c r="X600" s="327" t="e">
        <f t="shared" ca="1" si="29"/>
        <v>#NAME?</v>
      </c>
    </row>
    <row r="601" spans="1:24">
      <c r="A601" s="2">
        <v>594</v>
      </c>
      <c r="B601" s="617">
        <v>-160478</v>
      </c>
      <c r="C601" s="617">
        <v>-103593</v>
      </c>
      <c r="D601" s="617">
        <v>-114388</v>
      </c>
      <c r="F601" s="330" t="e">
        <f ca="1">_xll.RiskData('Risk Summary'!$H$32,$A601)</f>
        <v>#NAME?</v>
      </c>
      <c r="G601" s="330" t="e">
        <f ca="1">_xll.RiskData('Risk Summary'!$K$32,$A601)</f>
        <v>#NAME?</v>
      </c>
      <c r="H601" s="330" t="e">
        <f ca="1">_xll.RiskData('Risk Summary'!$N$32,$A601)</f>
        <v>#NAME?</v>
      </c>
      <c r="J601" s="330" t="e">
        <f ca="1">_xll.RiskData('Risk Summary'!$H$35,$A601)</f>
        <v>#NAME?</v>
      </c>
      <c r="K601" s="330" t="e">
        <f ca="1">_xll.RiskData('Risk Summary'!$K$35,$A601)</f>
        <v>#NAME?</v>
      </c>
      <c r="L601" s="330" t="e">
        <f ca="1">_xll.RiskData('Risk Summary'!$N$35,$A601)</f>
        <v>#NAME?</v>
      </c>
      <c r="N601" s="330" t="e">
        <f ca="1">_xll.RiskData('Risk Summary'!$H$36,$A601)</f>
        <v>#NAME?</v>
      </c>
      <c r="O601" s="330" t="e">
        <f ca="1">_xll.RiskData('Risk Summary'!$K$36,$A601)</f>
        <v>#NAME?</v>
      </c>
      <c r="P601" s="330" t="e">
        <f ca="1">_xll.RiskData('Risk Summary'!$N$36,$A601)</f>
        <v>#NAME?</v>
      </c>
      <c r="R601" s="330" t="e">
        <f ca="1">_xll.RiskData('TS CF'!$H$24,$A601)-F601</f>
        <v>#NAME?</v>
      </c>
      <c r="S601" s="330" t="e">
        <f ca="1">_xll.RiskData('TS CF'!$K$24,$A601)-G601</f>
        <v>#NAME?</v>
      </c>
      <c r="T601" s="330" t="e">
        <f ca="1">_xll.RiskData('TS CF'!$N$24,$A601)-H601</f>
        <v>#NAME?</v>
      </c>
      <c r="V601" s="327" t="e">
        <f t="shared" ca="1" si="27"/>
        <v>#NAME?</v>
      </c>
      <c r="W601" s="327" t="e">
        <f t="shared" ca="1" si="28"/>
        <v>#NAME?</v>
      </c>
      <c r="X601" s="327" t="e">
        <f t="shared" ca="1" si="29"/>
        <v>#NAME?</v>
      </c>
    </row>
    <row r="602" spans="1:24">
      <c r="A602" s="2">
        <v>595</v>
      </c>
      <c r="B602" s="617">
        <v>-160478</v>
      </c>
      <c r="C602" s="617">
        <v>-103593</v>
      </c>
      <c r="D602" s="617">
        <v>-114388</v>
      </c>
      <c r="F602" s="330" t="e">
        <f ca="1">_xll.RiskData('Risk Summary'!$H$32,$A602)</f>
        <v>#NAME?</v>
      </c>
      <c r="G602" s="330" t="e">
        <f ca="1">_xll.RiskData('Risk Summary'!$K$32,$A602)</f>
        <v>#NAME?</v>
      </c>
      <c r="H602" s="330" t="e">
        <f ca="1">_xll.RiskData('Risk Summary'!$N$32,$A602)</f>
        <v>#NAME?</v>
      </c>
      <c r="J602" s="330" t="e">
        <f ca="1">_xll.RiskData('Risk Summary'!$H$35,$A602)</f>
        <v>#NAME?</v>
      </c>
      <c r="K602" s="330" t="e">
        <f ca="1">_xll.RiskData('Risk Summary'!$K$35,$A602)</f>
        <v>#NAME?</v>
      </c>
      <c r="L602" s="330" t="e">
        <f ca="1">_xll.RiskData('Risk Summary'!$N$35,$A602)</f>
        <v>#NAME?</v>
      </c>
      <c r="N602" s="330" t="e">
        <f ca="1">_xll.RiskData('Risk Summary'!$H$36,$A602)</f>
        <v>#NAME?</v>
      </c>
      <c r="O602" s="330" t="e">
        <f ca="1">_xll.RiskData('Risk Summary'!$K$36,$A602)</f>
        <v>#NAME?</v>
      </c>
      <c r="P602" s="330" t="e">
        <f ca="1">_xll.RiskData('Risk Summary'!$N$36,$A602)</f>
        <v>#NAME?</v>
      </c>
      <c r="R602" s="330" t="e">
        <f ca="1">_xll.RiskData('TS CF'!$H$24,$A602)-F602</f>
        <v>#NAME?</v>
      </c>
      <c r="S602" s="330" t="e">
        <f ca="1">_xll.RiskData('TS CF'!$K$24,$A602)-G602</f>
        <v>#NAME?</v>
      </c>
      <c r="T602" s="330" t="e">
        <f ca="1">_xll.RiskData('TS CF'!$N$24,$A602)-H602</f>
        <v>#NAME?</v>
      </c>
      <c r="V602" s="327" t="e">
        <f t="shared" ca="1" si="27"/>
        <v>#NAME?</v>
      </c>
      <c r="W602" s="327" t="e">
        <f t="shared" ca="1" si="28"/>
        <v>#NAME?</v>
      </c>
      <c r="X602" s="327" t="e">
        <f t="shared" ca="1" si="29"/>
        <v>#NAME?</v>
      </c>
    </row>
    <row r="603" spans="1:24">
      <c r="A603" s="2">
        <v>596</v>
      </c>
      <c r="B603" s="617">
        <v>-160478</v>
      </c>
      <c r="C603" s="617">
        <v>-103593</v>
      </c>
      <c r="D603" s="617">
        <v>-114388</v>
      </c>
      <c r="F603" s="330" t="e">
        <f ca="1">_xll.RiskData('Risk Summary'!$H$32,$A603)</f>
        <v>#NAME?</v>
      </c>
      <c r="G603" s="330" t="e">
        <f ca="1">_xll.RiskData('Risk Summary'!$K$32,$A603)</f>
        <v>#NAME?</v>
      </c>
      <c r="H603" s="330" t="e">
        <f ca="1">_xll.RiskData('Risk Summary'!$N$32,$A603)</f>
        <v>#NAME?</v>
      </c>
      <c r="J603" s="330" t="e">
        <f ca="1">_xll.RiskData('Risk Summary'!$H$35,$A603)</f>
        <v>#NAME?</v>
      </c>
      <c r="K603" s="330" t="e">
        <f ca="1">_xll.RiskData('Risk Summary'!$K$35,$A603)</f>
        <v>#NAME?</v>
      </c>
      <c r="L603" s="330" t="e">
        <f ca="1">_xll.RiskData('Risk Summary'!$N$35,$A603)</f>
        <v>#NAME?</v>
      </c>
      <c r="N603" s="330" t="e">
        <f ca="1">_xll.RiskData('Risk Summary'!$H$36,$A603)</f>
        <v>#NAME?</v>
      </c>
      <c r="O603" s="330" t="e">
        <f ca="1">_xll.RiskData('Risk Summary'!$K$36,$A603)</f>
        <v>#NAME?</v>
      </c>
      <c r="P603" s="330" t="e">
        <f ca="1">_xll.RiskData('Risk Summary'!$N$36,$A603)</f>
        <v>#NAME?</v>
      </c>
      <c r="R603" s="330" t="e">
        <f ca="1">_xll.RiskData('TS CF'!$H$24,$A603)-F603</f>
        <v>#NAME?</v>
      </c>
      <c r="S603" s="330" t="e">
        <f ca="1">_xll.RiskData('TS CF'!$K$24,$A603)-G603</f>
        <v>#NAME?</v>
      </c>
      <c r="T603" s="330" t="e">
        <f ca="1">_xll.RiskData('TS CF'!$N$24,$A603)-H603</f>
        <v>#NAME?</v>
      </c>
      <c r="V603" s="327" t="e">
        <f t="shared" ca="1" si="27"/>
        <v>#NAME?</v>
      </c>
      <c r="W603" s="327" t="e">
        <f t="shared" ca="1" si="28"/>
        <v>#NAME?</v>
      </c>
      <c r="X603" s="327" t="e">
        <f t="shared" ca="1" si="29"/>
        <v>#NAME?</v>
      </c>
    </row>
    <row r="604" spans="1:24">
      <c r="A604" s="2">
        <v>597</v>
      </c>
      <c r="B604" s="617">
        <v>-160478</v>
      </c>
      <c r="C604" s="617">
        <v>-103593</v>
      </c>
      <c r="D604" s="617">
        <v>-114388</v>
      </c>
      <c r="F604" s="330" t="e">
        <f ca="1">_xll.RiskData('Risk Summary'!$H$32,$A604)</f>
        <v>#NAME?</v>
      </c>
      <c r="G604" s="330" t="e">
        <f ca="1">_xll.RiskData('Risk Summary'!$K$32,$A604)</f>
        <v>#NAME?</v>
      </c>
      <c r="H604" s="330" t="e">
        <f ca="1">_xll.RiskData('Risk Summary'!$N$32,$A604)</f>
        <v>#NAME?</v>
      </c>
      <c r="J604" s="330" t="e">
        <f ca="1">_xll.RiskData('Risk Summary'!$H$35,$A604)</f>
        <v>#NAME?</v>
      </c>
      <c r="K604" s="330" t="e">
        <f ca="1">_xll.RiskData('Risk Summary'!$K$35,$A604)</f>
        <v>#NAME?</v>
      </c>
      <c r="L604" s="330" t="e">
        <f ca="1">_xll.RiskData('Risk Summary'!$N$35,$A604)</f>
        <v>#NAME?</v>
      </c>
      <c r="N604" s="330" t="e">
        <f ca="1">_xll.RiskData('Risk Summary'!$H$36,$A604)</f>
        <v>#NAME?</v>
      </c>
      <c r="O604" s="330" t="e">
        <f ca="1">_xll.RiskData('Risk Summary'!$K$36,$A604)</f>
        <v>#NAME?</v>
      </c>
      <c r="P604" s="330" t="e">
        <f ca="1">_xll.RiskData('Risk Summary'!$N$36,$A604)</f>
        <v>#NAME?</v>
      </c>
      <c r="R604" s="330" t="e">
        <f ca="1">_xll.RiskData('TS CF'!$H$24,$A604)-F604</f>
        <v>#NAME?</v>
      </c>
      <c r="S604" s="330" t="e">
        <f ca="1">_xll.RiskData('TS CF'!$K$24,$A604)-G604</f>
        <v>#NAME?</v>
      </c>
      <c r="T604" s="330" t="e">
        <f ca="1">_xll.RiskData('TS CF'!$N$24,$A604)-H604</f>
        <v>#NAME?</v>
      </c>
      <c r="V604" s="327" t="e">
        <f t="shared" ca="1" si="27"/>
        <v>#NAME?</v>
      </c>
      <c r="W604" s="327" t="e">
        <f t="shared" ca="1" si="28"/>
        <v>#NAME?</v>
      </c>
      <c r="X604" s="327" t="e">
        <f t="shared" ca="1" si="29"/>
        <v>#NAME?</v>
      </c>
    </row>
    <row r="605" spans="1:24">
      <c r="A605" s="2">
        <v>598</v>
      </c>
      <c r="B605" s="617">
        <v>-160478</v>
      </c>
      <c r="C605" s="617">
        <v>-103593</v>
      </c>
      <c r="D605" s="617">
        <v>-114388</v>
      </c>
      <c r="F605" s="330" t="e">
        <f ca="1">_xll.RiskData('Risk Summary'!$H$32,$A605)</f>
        <v>#NAME?</v>
      </c>
      <c r="G605" s="330" t="e">
        <f ca="1">_xll.RiskData('Risk Summary'!$K$32,$A605)</f>
        <v>#NAME?</v>
      </c>
      <c r="H605" s="330" t="e">
        <f ca="1">_xll.RiskData('Risk Summary'!$N$32,$A605)</f>
        <v>#NAME?</v>
      </c>
      <c r="J605" s="330" t="e">
        <f ca="1">_xll.RiskData('Risk Summary'!$H$35,$A605)</f>
        <v>#NAME?</v>
      </c>
      <c r="K605" s="330" t="e">
        <f ca="1">_xll.RiskData('Risk Summary'!$K$35,$A605)</f>
        <v>#NAME?</v>
      </c>
      <c r="L605" s="330" t="e">
        <f ca="1">_xll.RiskData('Risk Summary'!$N$35,$A605)</f>
        <v>#NAME?</v>
      </c>
      <c r="N605" s="330" t="e">
        <f ca="1">_xll.RiskData('Risk Summary'!$H$36,$A605)</f>
        <v>#NAME?</v>
      </c>
      <c r="O605" s="330" t="e">
        <f ca="1">_xll.RiskData('Risk Summary'!$K$36,$A605)</f>
        <v>#NAME?</v>
      </c>
      <c r="P605" s="330" t="e">
        <f ca="1">_xll.RiskData('Risk Summary'!$N$36,$A605)</f>
        <v>#NAME?</v>
      </c>
      <c r="R605" s="330" t="e">
        <f ca="1">_xll.RiskData('TS CF'!$H$24,$A605)-F605</f>
        <v>#NAME?</v>
      </c>
      <c r="S605" s="330" t="e">
        <f ca="1">_xll.RiskData('TS CF'!$K$24,$A605)-G605</f>
        <v>#NAME?</v>
      </c>
      <c r="T605" s="330" t="e">
        <f ca="1">_xll.RiskData('TS CF'!$N$24,$A605)-H605</f>
        <v>#NAME?</v>
      </c>
      <c r="V605" s="327" t="e">
        <f t="shared" ca="1" si="27"/>
        <v>#NAME?</v>
      </c>
      <c r="W605" s="327" t="e">
        <f t="shared" ca="1" si="28"/>
        <v>#NAME?</v>
      </c>
      <c r="X605" s="327" t="e">
        <f t="shared" ca="1" si="29"/>
        <v>#NAME?</v>
      </c>
    </row>
    <row r="606" spans="1:24">
      <c r="A606" s="2">
        <v>599</v>
      </c>
      <c r="B606" s="617">
        <v>-160478</v>
      </c>
      <c r="C606" s="617">
        <v>-103593</v>
      </c>
      <c r="D606" s="617">
        <v>-114388</v>
      </c>
      <c r="F606" s="330" t="e">
        <f ca="1">_xll.RiskData('Risk Summary'!$H$32,$A606)</f>
        <v>#NAME?</v>
      </c>
      <c r="G606" s="330" t="e">
        <f ca="1">_xll.RiskData('Risk Summary'!$K$32,$A606)</f>
        <v>#NAME?</v>
      </c>
      <c r="H606" s="330" t="e">
        <f ca="1">_xll.RiskData('Risk Summary'!$N$32,$A606)</f>
        <v>#NAME?</v>
      </c>
      <c r="J606" s="330" t="e">
        <f ca="1">_xll.RiskData('Risk Summary'!$H$35,$A606)</f>
        <v>#NAME?</v>
      </c>
      <c r="K606" s="330" t="e">
        <f ca="1">_xll.RiskData('Risk Summary'!$K$35,$A606)</f>
        <v>#NAME?</v>
      </c>
      <c r="L606" s="330" t="e">
        <f ca="1">_xll.RiskData('Risk Summary'!$N$35,$A606)</f>
        <v>#NAME?</v>
      </c>
      <c r="N606" s="330" t="e">
        <f ca="1">_xll.RiskData('Risk Summary'!$H$36,$A606)</f>
        <v>#NAME?</v>
      </c>
      <c r="O606" s="330" t="e">
        <f ca="1">_xll.RiskData('Risk Summary'!$K$36,$A606)</f>
        <v>#NAME?</v>
      </c>
      <c r="P606" s="330" t="e">
        <f ca="1">_xll.RiskData('Risk Summary'!$N$36,$A606)</f>
        <v>#NAME?</v>
      </c>
      <c r="R606" s="330" t="e">
        <f ca="1">_xll.RiskData('TS CF'!$H$24,$A606)-F606</f>
        <v>#NAME?</v>
      </c>
      <c r="S606" s="330" t="e">
        <f ca="1">_xll.RiskData('TS CF'!$K$24,$A606)-G606</f>
        <v>#NAME?</v>
      </c>
      <c r="T606" s="330" t="e">
        <f ca="1">_xll.RiskData('TS CF'!$N$24,$A606)-H606</f>
        <v>#NAME?</v>
      </c>
      <c r="V606" s="327" t="e">
        <f t="shared" ca="1" si="27"/>
        <v>#NAME?</v>
      </c>
      <c r="W606" s="327" t="e">
        <f t="shared" ca="1" si="28"/>
        <v>#NAME?</v>
      </c>
      <c r="X606" s="327" t="e">
        <f t="shared" ca="1" si="29"/>
        <v>#NAME?</v>
      </c>
    </row>
    <row r="607" spans="1:24">
      <c r="A607" s="2">
        <v>600</v>
      </c>
      <c r="B607" s="617">
        <v>-160478</v>
      </c>
      <c r="C607" s="617">
        <v>-103593</v>
      </c>
      <c r="D607" s="617">
        <v>-114388</v>
      </c>
      <c r="F607" s="330" t="e">
        <f ca="1">_xll.RiskData('Risk Summary'!$H$32,$A607)</f>
        <v>#NAME?</v>
      </c>
      <c r="G607" s="330" t="e">
        <f ca="1">_xll.RiskData('Risk Summary'!$K$32,$A607)</f>
        <v>#NAME?</v>
      </c>
      <c r="H607" s="330" t="e">
        <f ca="1">_xll.RiskData('Risk Summary'!$N$32,$A607)</f>
        <v>#NAME?</v>
      </c>
      <c r="J607" s="330" t="e">
        <f ca="1">_xll.RiskData('Risk Summary'!$H$35,$A607)</f>
        <v>#NAME?</v>
      </c>
      <c r="K607" s="330" t="e">
        <f ca="1">_xll.RiskData('Risk Summary'!$K$35,$A607)</f>
        <v>#NAME?</v>
      </c>
      <c r="L607" s="330" t="e">
        <f ca="1">_xll.RiskData('Risk Summary'!$N$35,$A607)</f>
        <v>#NAME?</v>
      </c>
      <c r="N607" s="330" t="e">
        <f ca="1">_xll.RiskData('Risk Summary'!$H$36,$A607)</f>
        <v>#NAME?</v>
      </c>
      <c r="O607" s="330" t="e">
        <f ca="1">_xll.RiskData('Risk Summary'!$K$36,$A607)</f>
        <v>#NAME?</v>
      </c>
      <c r="P607" s="330" t="e">
        <f ca="1">_xll.RiskData('Risk Summary'!$N$36,$A607)</f>
        <v>#NAME?</v>
      </c>
      <c r="R607" s="330" t="e">
        <f ca="1">_xll.RiskData('TS CF'!$H$24,$A607)-F607</f>
        <v>#NAME?</v>
      </c>
      <c r="S607" s="330" t="e">
        <f ca="1">_xll.RiskData('TS CF'!$K$24,$A607)-G607</f>
        <v>#NAME?</v>
      </c>
      <c r="T607" s="330" t="e">
        <f ca="1">_xll.RiskData('TS CF'!$N$24,$A607)-H607</f>
        <v>#NAME?</v>
      </c>
      <c r="V607" s="327" t="e">
        <f t="shared" ca="1" si="27"/>
        <v>#NAME?</v>
      </c>
      <c r="W607" s="327" t="e">
        <f t="shared" ca="1" si="28"/>
        <v>#NAME?</v>
      </c>
      <c r="X607" s="327" t="e">
        <f t="shared" ca="1" si="29"/>
        <v>#NAME?</v>
      </c>
    </row>
    <row r="608" spans="1:24">
      <c r="A608" s="2">
        <v>601</v>
      </c>
      <c r="B608" s="617">
        <v>-160478</v>
      </c>
      <c r="C608" s="617">
        <v>-103593</v>
      </c>
      <c r="D608" s="617">
        <v>-114388</v>
      </c>
      <c r="F608" s="330" t="e">
        <f ca="1">_xll.RiskData('Risk Summary'!$H$32,$A608)</f>
        <v>#NAME?</v>
      </c>
      <c r="G608" s="330" t="e">
        <f ca="1">_xll.RiskData('Risk Summary'!$K$32,$A608)</f>
        <v>#NAME?</v>
      </c>
      <c r="H608" s="330" t="e">
        <f ca="1">_xll.RiskData('Risk Summary'!$N$32,$A608)</f>
        <v>#NAME?</v>
      </c>
      <c r="J608" s="330" t="e">
        <f ca="1">_xll.RiskData('Risk Summary'!$H$35,$A608)</f>
        <v>#NAME?</v>
      </c>
      <c r="K608" s="330" t="e">
        <f ca="1">_xll.RiskData('Risk Summary'!$K$35,$A608)</f>
        <v>#NAME?</v>
      </c>
      <c r="L608" s="330" t="e">
        <f ca="1">_xll.RiskData('Risk Summary'!$N$35,$A608)</f>
        <v>#NAME?</v>
      </c>
      <c r="N608" s="330" t="e">
        <f ca="1">_xll.RiskData('Risk Summary'!$H$36,$A608)</f>
        <v>#NAME?</v>
      </c>
      <c r="O608" s="330" t="e">
        <f ca="1">_xll.RiskData('Risk Summary'!$K$36,$A608)</f>
        <v>#NAME?</v>
      </c>
      <c r="P608" s="330" t="e">
        <f ca="1">_xll.RiskData('Risk Summary'!$N$36,$A608)</f>
        <v>#NAME?</v>
      </c>
      <c r="R608" s="330" t="e">
        <f ca="1">_xll.RiskData('TS CF'!$H$24,$A608)-F608</f>
        <v>#NAME?</v>
      </c>
      <c r="S608" s="330" t="e">
        <f ca="1">_xll.RiskData('TS CF'!$K$24,$A608)-G608</f>
        <v>#NAME?</v>
      </c>
      <c r="T608" s="330" t="e">
        <f ca="1">_xll.RiskData('TS CF'!$N$24,$A608)-H608</f>
        <v>#NAME?</v>
      </c>
      <c r="V608" s="327" t="e">
        <f t="shared" ca="1" si="27"/>
        <v>#NAME?</v>
      </c>
      <c r="W608" s="327" t="e">
        <f t="shared" ca="1" si="28"/>
        <v>#NAME?</v>
      </c>
      <c r="X608" s="327" t="e">
        <f t="shared" ca="1" si="29"/>
        <v>#NAME?</v>
      </c>
    </row>
    <row r="609" spans="1:24">
      <c r="A609" s="2">
        <v>602</v>
      </c>
      <c r="B609" s="617">
        <v>-160478</v>
      </c>
      <c r="C609" s="617">
        <v>-103593</v>
      </c>
      <c r="D609" s="617">
        <v>-114388</v>
      </c>
      <c r="F609" s="330" t="e">
        <f ca="1">_xll.RiskData('Risk Summary'!$H$32,$A609)</f>
        <v>#NAME?</v>
      </c>
      <c r="G609" s="330" t="e">
        <f ca="1">_xll.RiskData('Risk Summary'!$K$32,$A609)</f>
        <v>#NAME?</v>
      </c>
      <c r="H609" s="330" t="e">
        <f ca="1">_xll.RiskData('Risk Summary'!$N$32,$A609)</f>
        <v>#NAME?</v>
      </c>
      <c r="J609" s="330" t="e">
        <f ca="1">_xll.RiskData('Risk Summary'!$H$35,$A609)</f>
        <v>#NAME?</v>
      </c>
      <c r="K609" s="330" t="e">
        <f ca="1">_xll.RiskData('Risk Summary'!$K$35,$A609)</f>
        <v>#NAME?</v>
      </c>
      <c r="L609" s="330" t="e">
        <f ca="1">_xll.RiskData('Risk Summary'!$N$35,$A609)</f>
        <v>#NAME?</v>
      </c>
      <c r="N609" s="330" t="e">
        <f ca="1">_xll.RiskData('Risk Summary'!$H$36,$A609)</f>
        <v>#NAME?</v>
      </c>
      <c r="O609" s="330" t="e">
        <f ca="1">_xll.RiskData('Risk Summary'!$K$36,$A609)</f>
        <v>#NAME?</v>
      </c>
      <c r="P609" s="330" t="e">
        <f ca="1">_xll.RiskData('Risk Summary'!$N$36,$A609)</f>
        <v>#NAME?</v>
      </c>
      <c r="R609" s="330" t="e">
        <f ca="1">_xll.RiskData('TS CF'!$H$24,$A609)-F609</f>
        <v>#NAME?</v>
      </c>
      <c r="S609" s="330" t="e">
        <f ca="1">_xll.RiskData('TS CF'!$K$24,$A609)-G609</f>
        <v>#NAME?</v>
      </c>
      <c r="T609" s="330" t="e">
        <f ca="1">_xll.RiskData('TS CF'!$N$24,$A609)-H609</f>
        <v>#NAME?</v>
      </c>
      <c r="V609" s="327" t="e">
        <f t="shared" ca="1" si="27"/>
        <v>#NAME?</v>
      </c>
      <c r="W609" s="327" t="e">
        <f t="shared" ca="1" si="28"/>
        <v>#NAME?</v>
      </c>
      <c r="X609" s="327" t="e">
        <f t="shared" ca="1" si="29"/>
        <v>#NAME?</v>
      </c>
    </row>
    <row r="610" spans="1:24">
      <c r="A610" s="2">
        <v>603</v>
      </c>
      <c r="B610" s="617">
        <v>-160478</v>
      </c>
      <c r="C610" s="617">
        <v>-103593</v>
      </c>
      <c r="D610" s="617">
        <v>-114388</v>
      </c>
      <c r="F610" s="330" t="e">
        <f ca="1">_xll.RiskData('Risk Summary'!$H$32,$A610)</f>
        <v>#NAME?</v>
      </c>
      <c r="G610" s="330" t="e">
        <f ca="1">_xll.RiskData('Risk Summary'!$K$32,$A610)</f>
        <v>#NAME?</v>
      </c>
      <c r="H610" s="330" t="e">
        <f ca="1">_xll.RiskData('Risk Summary'!$N$32,$A610)</f>
        <v>#NAME?</v>
      </c>
      <c r="J610" s="330" t="e">
        <f ca="1">_xll.RiskData('Risk Summary'!$H$35,$A610)</f>
        <v>#NAME?</v>
      </c>
      <c r="K610" s="330" t="e">
        <f ca="1">_xll.RiskData('Risk Summary'!$K$35,$A610)</f>
        <v>#NAME?</v>
      </c>
      <c r="L610" s="330" t="e">
        <f ca="1">_xll.RiskData('Risk Summary'!$N$35,$A610)</f>
        <v>#NAME?</v>
      </c>
      <c r="N610" s="330" t="e">
        <f ca="1">_xll.RiskData('Risk Summary'!$H$36,$A610)</f>
        <v>#NAME?</v>
      </c>
      <c r="O610" s="330" t="e">
        <f ca="1">_xll.RiskData('Risk Summary'!$K$36,$A610)</f>
        <v>#NAME?</v>
      </c>
      <c r="P610" s="330" t="e">
        <f ca="1">_xll.RiskData('Risk Summary'!$N$36,$A610)</f>
        <v>#NAME?</v>
      </c>
      <c r="R610" s="330" t="e">
        <f ca="1">_xll.RiskData('TS CF'!$H$24,$A610)-F610</f>
        <v>#NAME?</v>
      </c>
      <c r="S610" s="330" t="e">
        <f ca="1">_xll.RiskData('TS CF'!$K$24,$A610)-G610</f>
        <v>#NAME?</v>
      </c>
      <c r="T610" s="330" t="e">
        <f ca="1">_xll.RiskData('TS CF'!$N$24,$A610)-H610</f>
        <v>#NAME?</v>
      </c>
      <c r="V610" s="327" t="e">
        <f t="shared" ca="1" si="27"/>
        <v>#NAME?</v>
      </c>
      <c r="W610" s="327" t="e">
        <f t="shared" ca="1" si="28"/>
        <v>#NAME?</v>
      </c>
      <c r="X610" s="327" t="e">
        <f t="shared" ca="1" si="29"/>
        <v>#NAME?</v>
      </c>
    </row>
    <row r="611" spans="1:24">
      <c r="A611" s="2">
        <v>604</v>
      </c>
      <c r="B611" s="617">
        <v>-160478</v>
      </c>
      <c r="C611" s="617">
        <v>-103593</v>
      </c>
      <c r="D611" s="617">
        <v>-114388</v>
      </c>
      <c r="F611" s="330" t="e">
        <f ca="1">_xll.RiskData('Risk Summary'!$H$32,$A611)</f>
        <v>#NAME?</v>
      </c>
      <c r="G611" s="330" t="e">
        <f ca="1">_xll.RiskData('Risk Summary'!$K$32,$A611)</f>
        <v>#NAME?</v>
      </c>
      <c r="H611" s="330" t="e">
        <f ca="1">_xll.RiskData('Risk Summary'!$N$32,$A611)</f>
        <v>#NAME?</v>
      </c>
      <c r="J611" s="330" t="e">
        <f ca="1">_xll.RiskData('Risk Summary'!$H$35,$A611)</f>
        <v>#NAME?</v>
      </c>
      <c r="K611" s="330" t="e">
        <f ca="1">_xll.RiskData('Risk Summary'!$K$35,$A611)</f>
        <v>#NAME?</v>
      </c>
      <c r="L611" s="330" t="e">
        <f ca="1">_xll.RiskData('Risk Summary'!$N$35,$A611)</f>
        <v>#NAME?</v>
      </c>
      <c r="N611" s="330" t="e">
        <f ca="1">_xll.RiskData('Risk Summary'!$H$36,$A611)</f>
        <v>#NAME?</v>
      </c>
      <c r="O611" s="330" t="e">
        <f ca="1">_xll.RiskData('Risk Summary'!$K$36,$A611)</f>
        <v>#NAME?</v>
      </c>
      <c r="P611" s="330" t="e">
        <f ca="1">_xll.RiskData('Risk Summary'!$N$36,$A611)</f>
        <v>#NAME?</v>
      </c>
      <c r="R611" s="330" t="e">
        <f ca="1">_xll.RiskData('TS CF'!$H$24,$A611)-F611</f>
        <v>#NAME?</v>
      </c>
      <c r="S611" s="330" t="e">
        <f ca="1">_xll.RiskData('TS CF'!$K$24,$A611)-G611</f>
        <v>#NAME?</v>
      </c>
      <c r="T611" s="330" t="e">
        <f ca="1">_xll.RiskData('TS CF'!$N$24,$A611)-H611</f>
        <v>#NAME?</v>
      </c>
      <c r="V611" s="327" t="e">
        <f t="shared" ca="1" si="27"/>
        <v>#NAME?</v>
      </c>
      <c r="W611" s="327" t="e">
        <f t="shared" ca="1" si="28"/>
        <v>#NAME?</v>
      </c>
      <c r="X611" s="327" t="e">
        <f t="shared" ca="1" si="29"/>
        <v>#NAME?</v>
      </c>
    </row>
    <row r="612" spans="1:24">
      <c r="A612" s="2">
        <v>605</v>
      </c>
      <c r="B612" s="617">
        <v>-160478</v>
      </c>
      <c r="C612" s="617">
        <v>-103593</v>
      </c>
      <c r="D612" s="617">
        <v>-114388</v>
      </c>
      <c r="F612" s="330" t="e">
        <f ca="1">_xll.RiskData('Risk Summary'!$H$32,$A612)</f>
        <v>#NAME?</v>
      </c>
      <c r="G612" s="330" t="e">
        <f ca="1">_xll.RiskData('Risk Summary'!$K$32,$A612)</f>
        <v>#NAME?</v>
      </c>
      <c r="H612" s="330" t="e">
        <f ca="1">_xll.RiskData('Risk Summary'!$N$32,$A612)</f>
        <v>#NAME?</v>
      </c>
      <c r="J612" s="330" t="e">
        <f ca="1">_xll.RiskData('Risk Summary'!$H$35,$A612)</f>
        <v>#NAME?</v>
      </c>
      <c r="K612" s="330" t="e">
        <f ca="1">_xll.RiskData('Risk Summary'!$K$35,$A612)</f>
        <v>#NAME?</v>
      </c>
      <c r="L612" s="330" t="e">
        <f ca="1">_xll.RiskData('Risk Summary'!$N$35,$A612)</f>
        <v>#NAME?</v>
      </c>
      <c r="N612" s="330" t="e">
        <f ca="1">_xll.RiskData('Risk Summary'!$H$36,$A612)</f>
        <v>#NAME?</v>
      </c>
      <c r="O612" s="330" t="e">
        <f ca="1">_xll.RiskData('Risk Summary'!$K$36,$A612)</f>
        <v>#NAME?</v>
      </c>
      <c r="P612" s="330" t="e">
        <f ca="1">_xll.RiskData('Risk Summary'!$N$36,$A612)</f>
        <v>#NAME?</v>
      </c>
      <c r="R612" s="330" t="e">
        <f ca="1">_xll.RiskData('TS CF'!$H$24,$A612)-F612</f>
        <v>#NAME?</v>
      </c>
      <c r="S612" s="330" t="e">
        <f ca="1">_xll.RiskData('TS CF'!$K$24,$A612)-G612</f>
        <v>#NAME?</v>
      </c>
      <c r="T612" s="330" t="e">
        <f ca="1">_xll.RiskData('TS CF'!$N$24,$A612)-H612</f>
        <v>#NAME?</v>
      </c>
      <c r="V612" s="327" t="e">
        <f t="shared" ca="1" si="27"/>
        <v>#NAME?</v>
      </c>
      <c r="W612" s="327" t="e">
        <f t="shared" ca="1" si="28"/>
        <v>#NAME?</v>
      </c>
      <c r="X612" s="327" t="e">
        <f t="shared" ca="1" si="29"/>
        <v>#NAME?</v>
      </c>
    </row>
    <row r="613" spans="1:24">
      <c r="A613" s="2">
        <v>606</v>
      </c>
      <c r="B613" s="617">
        <v>-160478</v>
      </c>
      <c r="C613" s="617">
        <v>-103593</v>
      </c>
      <c r="D613" s="617">
        <v>-114388</v>
      </c>
      <c r="F613" s="330" t="e">
        <f ca="1">_xll.RiskData('Risk Summary'!$H$32,$A613)</f>
        <v>#NAME?</v>
      </c>
      <c r="G613" s="330" t="e">
        <f ca="1">_xll.RiskData('Risk Summary'!$K$32,$A613)</f>
        <v>#NAME?</v>
      </c>
      <c r="H613" s="330" t="e">
        <f ca="1">_xll.RiskData('Risk Summary'!$N$32,$A613)</f>
        <v>#NAME?</v>
      </c>
      <c r="J613" s="330" t="e">
        <f ca="1">_xll.RiskData('Risk Summary'!$H$35,$A613)</f>
        <v>#NAME?</v>
      </c>
      <c r="K613" s="330" t="e">
        <f ca="1">_xll.RiskData('Risk Summary'!$K$35,$A613)</f>
        <v>#NAME?</v>
      </c>
      <c r="L613" s="330" t="e">
        <f ca="1">_xll.RiskData('Risk Summary'!$N$35,$A613)</f>
        <v>#NAME?</v>
      </c>
      <c r="N613" s="330" t="e">
        <f ca="1">_xll.RiskData('Risk Summary'!$H$36,$A613)</f>
        <v>#NAME?</v>
      </c>
      <c r="O613" s="330" t="e">
        <f ca="1">_xll.RiskData('Risk Summary'!$K$36,$A613)</f>
        <v>#NAME?</v>
      </c>
      <c r="P613" s="330" t="e">
        <f ca="1">_xll.RiskData('Risk Summary'!$N$36,$A613)</f>
        <v>#NAME?</v>
      </c>
      <c r="R613" s="330" t="e">
        <f ca="1">_xll.RiskData('TS CF'!$H$24,$A613)-F613</f>
        <v>#NAME?</v>
      </c>
      <c r="S613" s="330" t="e">
        <f ca="1">_xll.RiskData('TS CF'!$K$24,$A613)-G613</f>
        <v>#NAME?</v>
      </c>
      <c r="T613" s="330" t="e">
        <f ca="1">_xll.RiskData('TS CF'!$N$24,$A613)-H613</f>
        <v>#NAME?</v>
      </c>
      <c r="V613" s="327" t="e">
        <f t="shared" ca="1" si="27"/>
        <v>#NAME?</v>
      </c>
      <c r="W613" s="327" t="e">
        <f t="shared" ca="1" si="28"/>
        <v>#NAME?</v>
      </c>
      <c r="X613" s="327" t="e">
        <f t="shared" ca="1" si="29"/>
        <v>#NAME?</v>
      </c>
    </row>
    <row r="614" spans="1:24">
      <c r="A614" s="2">
        <v>607</v>
      </c>
      <c r="B614" s="617">
        <v>-160478</v>
      </c>
      <c r="C614" s="617">
        <v>-103593</v>
      </c>
      <c r="D614" s="617">
        <v>-114388</v>
      </c>
      <c r="F614" s="330" t="e">
        <f ca="1">_xll.RiskData('Risk Summary'!$H$32,$A614)</f>
        <v>#NAME?</v>
      </c>
      <c r="G614" s="330" t="e">
        <f ca="1">_xll.RiskData('Risk Summary'!$K$32,$A614)</f>
        <v>#NAME?</v>
      </c>
      <c r="H614" s="330" t="e">
        <f ca="1">_xll.RiskData('Risk Summary'!$N$32,$A614)</f>
        <v>#NAME?</v>
      </c>
      <c r="J614" s="330" t="e">
        <f ca="1">_xll.RiskData('Risk Summary'!$H$35,$A614)</f>
        <v>#NAME?</v>
      </c>
      <c r="K614" s="330" t="e">
        <f ca="1">_xll.RiskData('Risk Summary'!$K$35,$A614)</f>
        <v>#NAME?</v>
      </c>
      <c r="L614" s="330" t="e">
        <f ca="1">_xll.RiskData('Risk Summary'!$N$35,$A614)</f>
        <v>#NAME?</v>
      </c>
      <c r="N614" s="330" t="e">
        <f ca="1">_xll.RiskData('Risk Summary'!$H$36,$A614)</f>
        <v>#NAME?</v>
      </c>
      <c r="O614" s="330" t="e">
        <f ca="1">_xll.RiskData('Risk Summary'!$K$36,$A614)</f>
        <v>#NAME?</v>
      </c>
      <c r="P614" s="330" t="e">
        <f ca="1">_xll.RiskData('Risk Summary'!$N$36,$A614)</f>
        <v>#NAME?</v>
      </c>
      <c r="R614" s="330" t="e">
        <f ca="1">_xll.RiskData('TS CF'!$H$24,$A614)-F614</f>
        <v>#NAME?</v>
      </c>
      <c r="S614" s="330" t="e">
        <f ca="1">_xll.RiskData('TS CF'!$K$24,$A614)-G614</f>
        <v>#NAME?</v>
      </c>
      <c r="T614" s="330" t="e">
        <f ca="1">_xll.RiskData('TS CF'!$N$24,$A614)-H614</f>
        <v>#NAME?</v>
      </c>
      <c r="V614" s="327" t="e">
        <f t="shared" ca="1" si="27"/>
        <v>#NAME?</v>
      </c>
      <c r="W614" s="327" t="e">
        <f t="shared" ca="1" si="28"/>
        <v>#NAME?</v>
      </c>
      <c r="X614" s="327" t="e">
        <f t="shared" ca="1" si="29"/>
        <v>#NAME?</v>
      </c>
    </row>
    <row r="615" spans="1:24">
      <c r="A615" s="2">
        <v>608</v>
      </c>
      <c r="B615" s="617">
        <v>-160478</v>
      </c>
      <c r="C615" s="617">
        <v>-103593</v>
      </c>
      <c r="D615" s="617">
        <v>-114388</v>
      </c>
      <c r="F615" s="330" t="e">
        <f ca="1">_xll.RiskData('Risk Summary'!$H$32,$A615)</f>
        <v>#NAME?</v>
      </c>
      <c r="G615" s="330" t="e">
        <f ca="1">_xll.RiskData('Risk Summary'!$K$32,$A615)</f>
        <v>#NAME?</v>
      </c>
      <c r="H615" s="330" t="e">
        <f ca="1">_xll.RiskData('Risk Summary'!$N$32,$A615)</f>
        <v>#NAME?</v>
      </c>
      <c r="J615" s="330" t="e">
        <f ca="1">_xll.RiskData('Risk Summary'!$H$35,$A615)</f>
        <v>#NAME?</v>
      </c>
      <c r="K615" s="330" t="e">
        <f ca="1">_xll.RiskData('Risk Summary'!$K$35,$A615)</f>
        <v>#NAME?</v>
      </c>
      <c r="L615" s="330" t="e">
        <f ca="1">_xll.RiskData('Risk Summary'!$N$35,$A615)</f>
        <v>#NAME?</v>
      </c>
      <c r="N615" s="330" t="e">
        <f ca="1">_xll.RiskData('Risk Summary'!$H$36,$A615)</f>
        <v>#NAME?</v>
      </c>
      <c r="O615" s="330" t="e">
        <f ca="1">_xll.RiskData('Risk Summary'!$K$36,$A615)</f>
        <v>#NAME?</v>
      </c>
      <c r="P615" s="330" t="e">
        <f ca="1">_xll.RiskData('Risk Summary'!$N$36,$A615)</f>
        <v>#NAME?</v>
      </c>
      <c r="R615" s="330" t="e">
        <f ca="1">_xll.RiskData('TS CF'!$H$24,$A615)-F615</f>
        <v>#NAME?</v>
      </c>
      <c r="S615" s="330" t="e">
        <f ca="1">_xll.RiskData('TS CF'!$K$24,$A615)-G615</f>
        <v>#NAME?</v>
      </c>
      <c r="T615" s="330" t="e">
        <f ca="1">_xll.RiskData('TS CF'!$N$24,$A615)-H615</f>
        <v>#NAME?</v>
      </c>
      <c r="V615" s="327" t="e">
        <f t="shared" ca="1" si="27"/>
        <v>#NAME?</v>
      </c>
      <c r="W615" s="327" t="e">
        <f t="shared" ca="1" si="28"/>
        <v>#NAME?</v>
      </c>
      <c r="X615" s="327" t="e">
        <f t="shared" ca="1" si="29"/>
        <v>#NAME?</v>
      </c>
    </row>
    <row r="616" spans="1:24">
      <c r="A616" s="2">
        <v>609</v>
      </c>
      <c r="B616" s="617">
        <v>-160478</v>
      </c>
      <c r="C616" s="617">
        <v>-103593</v>
      </c>
      <c r="D616" s="617">
        <v>-114388</v>
      </c>
      <c r="F616" s="330" t="e">
        <f ca="1">_xll.RiskData('Risk Summary'!$H$32,$A616)</f>
        <v>#NAME?</v>
      </c>
      <c r="G616" s="330" t="e">
        <f ca="1">_xll.RiskData('Risk Summary'!$K$32,$A616)</f>
        <v>#NAME?</v>
      </c>
      <c r="H616" s="330" t="e">
        <f ca="1">_xll.RiskData('Risk Summary'!$N$32,$A616)</f>
        <v>#NAME?</v>
      </c>
      <c r="J616" s="330" t="e">
        <f ca="1">_xll.RiskData('Risk Summary'!$H$35,$A616)</f>
        <v>#NAME?</v>
      </c>
      <c r="K616" s="330" t="e">
        <f ca="1">_xll.RiskData('Risk Summary'!$K$35,$A616)</f>
        <v>#NAME?</v>
      </c>
      <c r="L616" s="330" t="e">
        <f ca="1">_xll.RiskData('Risk Summary'!$N$35,$A616)</f>
        <v>#NAME?</v>
      </c>
      <c r="N616" s="330" t="e">
        <f ca="1">_xll.RiskData('Risk Summary'!$H$36,$A616)</f>
        <v>#NAME?</v>
      </c>
      <c r="O616" s="330" t="e">
        <f ca="1">_xll.RiskData('Risk Summary'!$K$36,$A616)</f>
        <v>#NAME?</v>
      </c>
      <c r="P616" s="330" t="e">
        <f ca="1">_xll.RiskData('Risk Summary'!$N$36,$A616)</f>
        <v>#NAME?</v>
      </c>
      <c r="R616" s="330" t="e">
        <f ca="1">_xll.RiskData('TS CF'!$H$24,$A616)-F616</f>
        <v>#NAME?</v>
      </c>
      <c r="S616" s="330" t="e">
        <f ca="1">_xll.RiskData('TS CF'!$K$24,$A616)-G616</f>
        <v>#NAME?</v>
      </c>
      <c r="T616" s="330" t="e">
        <f ca="1">_xll.RiskData('TS CF'!$N$24,$A616)-H616</f>
        <v>#NAME?</v>
      </c>
      <c r="V616" s="327" t="e">
        <f t="shared" ca="1" si="27"/>
        <v>#NAME?</v>
      </c>
      <c r="W616" s="327" t="e">
        <f t="shared" ca="1" si="28"/>
        <v>#NAME?</v>
      </c>
      <c r="X616" s="327" t="e">
        <f t="shared" ca="1" si="29"/>
        <v>#NAME?</v>
      </c>
    </row>
    <row r="617" spans="1:24">
      <c r="A617" s="2">
        <v>610</v>
      </c>
      <c r="B617" s="617">
        <v>-160478</v>
      </c>
      <c r="C617" s="617">
        <v>-103593</v>
      </c>
      <c r="D617" s="617">
        <v>-114388</v>
      </c>
      <c r="F617" s="330" t="e">
        <f ca="1">_xll.RiskData('Risk Summary'!$H$32,$A617)</f>
        <v>#NAME?</v>
      </c>
      <c r="G617" s="330" t="e">
        <f ca="1">_xll.RiskData('Risk Summary'!$K$32,$A617)</f>
        <v>#NAME?</v>
      </c>
      <c r="H617" s="330" t="e">
        <f ca="1">_xll.RiskData('Risk Summary'!$N$32,$A617)</f>
        <v>#NAME?</v>
      </c>
      <c r="J617" s="330" t="e">
        <f ca="1">_xll.RiskData('Risk Summary'!$H$35,$A617)</f>
        <v>#NAME?</v>
      </c>
      <c r="K617" s="330" t="e">
        <f ca="1">_xll.RiskData('Risk Summary'!$K$35,$A617)</f>
        <v>#NAME?</v>
      </c>
      <c r="L617" s="330" t="e">
        <f ca="1">_xll.RiskData('Risk Summary'!$N$35,$A617)</f>
        <v>#NAME?</v>
      </c>
      <c r="N617" s="330" t="e">
        <f ca="1">_xll.RiskData('Risk Summary'!$H$36,$A617)</f>
        <v>#NAME?</v>
      </c>
      <c r="O617" s="330" t="e">
        <f ca="1">_xll.RiskData('Risk Summary'!$K$36,$A617)</f>
        <v>#NAME?</v>
      </c>
      <c r="P617" s="330" t="e">
        <f ca="1">_xll.RiskData('Risk Summary'!$N$36,$A617)</f>
        <v>#NAME?</v>
      </c>
      <c r="R617" s="330" t="e">
        <f ca="1">_xll.RiskData('TS CF'!$H$24,$A617)-F617</f>
        <v>#NAME?</v>
      </c>
      <c r="S617" s="330" t="e">
        <f ca="1">_xll.RiskData('TS CF'!$K$24,$A617)-G617</f>
        <v>#NAME?</v>
      </c>
      <c r="T617" s="330" t="e">
        <f ca="1">_xll.RiskData('TS CF'!$N$24,$A617)-H617</f>
        <v>#NAME?</v>
      </c>
      <c r="V617" s="327" t="e">
        <f t="shared" ca="1" si="27"/>
        <v>#NAME?</v>
      </c>
      <c r="W617" s="327" t="e">
        <f t="shared" ca="1" si="28"/>
        <v>#NAME?</v>
      </c>
      <c r="X617" s="327" t="e">
        <f t="shared" ca="1" si="29"/>
        <v>#NAME?</v>
      </c>
    </row>
    <row r="618" spans="1:24">
      <c r="A618" s="2">
        <v>611</v>
      </c>
      <c r="B618" s="617">
        <v>-160478</v>
      </c>
      <c r="C618" s="617">
        <v>-103593</v>
      </c>
      <c r="D618" s="617">
        <v>-114388</v>
      </c>
      <c r="F618" s="330" t="e">
        <f ca="1">_xll.RiskData('Risk Summary'!$H$32,$A618)</f>
        <v>#NAME?</v>
      </c>
      <c r="G618" s="330" t="e">
        <f ca="1">_xll.RiskData('Risk Summary'!$K$32,$A618)</f>
        <v>#NAME?</v>
      </c>
      <c r="H618" s="330" t="e">
        <f ca="1">_xll.RiskData('Risk Summary'!$N$32,$A618)</f>
        <v>#NAME?</v>
      </c>
      <c r="J618" s="330" t="e">
        <f ca="1">_xll.RiskData('Risk Summary'!$H$35,$A618)</f>
        <v>#NAME?</v>
      </c>
      <c r="K618" s="330" t="e">
        <f ca="1">_xll.RiskData('Risk Summary'!$K$35,$A618)</f>
        <v>#NAME?</v>
      </c>
      <c r="L618" s="330" t="e">
        <f ca="1">_xll.RiskData('Risk Summary'!$N$35,$A618)</f>
        <v>#NAME?</v>
      </c>
      <c r="N618" s="330" t="e">
        <f ca="1">_xll.RiskData('Risk Summary'!$H$36,$A618)</f>
        <v>#NAME?</v>
      </c>
      <c r="O618" s="330" t="e">
        <f ca="1">_xll.RiskData('Risk Summary'!$K$36,$A618)</f>
        <v>#NAME?</v>
      </c>
      <c r="P618" s="330" t="e">
        <f ca="1">_xll.RiskData('Risk Summary'!$N$36,$A618)</f>
        <v>#NAME?</v>
      </c>
      <c r="R618" s="330" t="e">
        <f ca="1">_xll.RiskData('TS CF'!$H$24,$A618)-F618</f>
        <v>#NAME?</v>
      </c>
      <c r="S618" s="330" t="e">
        <f ca="1">_xll.RiskData('TS CF'!$K$24,$A618)-G618</f>
        <v>#NAME?</v>
      </c>
      <c r="T618" s="330" t="e">
        <f ca="1">_xll.RiskData('TS CF'!$N$24,$A618)-H618</f>
        <v>#NAME?</v>
      </c>
      <c r="V618" s="327" t="e">
        <f t="shared" ca="1" si="27"/>
        <v>#NAME?</v>
      </c>
      <c r="W618" s="327" t="e">
        <f t="shared" ca="1" si="28"/>
        <v>#NAME?</v>
      </c>
      <c r="X618" s="327" t="e">
        <f t="shared" ca="1" si="29"/>
        <v>#NAME?</v>
      </c>
    </row>
    <row r="619" spans="1:24">
      <c r="A619" s="2">
        <v>612</v>
      </c>
      <c r="B619" s="617">
        <v>-160478</v>
      </c>
      <c r="C619" s="617">
        <v>-103593</v>
      </c>
      <c r="D619" s="617">
        <v>-114388</v>
      </c>
      <c r="F619" s="330" t="e">
        <f ca="1">_xll.RiskData('Risk Summary'!$H$32,$A619)</f>
        <v>#NAME?</v>
      </c>
      <c r="G619" s="330" t="e">
        <f ca="1">_xll.RiskData('Risk Summary'!$K$32,$A619)</f>
        <v>#NAME?</v>
      </c>
      <c r="H619" s="330" t="e">
        <f ca="1">_xll.RiskData('Risk Summary'!$N$32,$A619)</f>
        <v>#NAME?</v>
      </c>
      <c r="J619" s="330" t="e">
        <f ca="1">_xll.RiskData('Risk Summary'!$H$35,$A619)</f>
        <v>#NAME?</v>
      </c>
      <c r="K619" s="330" t="e">
        <f ca="1">_xll.RiskData('Risk Summary'!$K$35,$A619)</f>
        <v>#NAME?</v>
      </c>
      <c r="L619" s="330" t="e">
        <f ca="1">_xll.RiskData('Risk Summary'!$N$35,$A619)</f>
        <v>#NAME?</v>
      </c>
      <c r="N619" s="330" t="e">
        <f ca="1">_xll.RiskData('Risk Summary'!$H$36,$A619)</f>
        <v>#NAME?</v>
      </c>
      <c r="O619" s="330" t="e">
        <f ca="1">_xll.RiskData('Risk Summary'!$K$36,$A619)</f>
        <v>#NAME?</v>
      </c>
      <c r="P619" s="330" t="e">
        <f ca="1">_xll.RiskData('Risk Summary'!$N$36,$A619)</f>
        <v>#NAME?</v>
      </c>
      <c r="R619" s="330" t="e">
        <f ca="1">_xll.RiskData('TS CF'!$H$24,$A619)-F619</f>
        <v>#NAME?</v>
      </c>
      <c r="S619" s="330" t="e">
        <f ca="1">_xll.RiskData('TS CF'!$K$24,$A619)-G619</f>
        <v>#NAME?</v>
      </c>
      <c r="T619" s="330" t="e">
        <f ca="1">_xll.RiskData('TS CF'!$N$24,$A619)-H619</f>
        <v>#NAME?</v>
      </c>
      <c r="V619" s="327" t="e">
        <f t="shared" ca="1" si="27"/>
        <v>#NAME?</v>
      </c>
      <c r="W619" s="327" t="e">
        <f t="shared" ca="1" si="28"/>
        <v>#NAME?</v>
      </c>
      <c r="X619" s="327" t="e">
        <f t="shared" ca="1" si="29"/>
        <v>#NAME?</v>
      </c>
    </row>
    <row r="620" spans="1:24">
      <c r="A620" s="2">
        <v>613</v>
      </c>
      <c r="B620" s="617">
        <v>-160478</v>
      </c>
      <c r="C620" s="617">
        <v>-103593</v>
      </c>
      <c r="D620" s="617">
        <v>-114388</v>
      </c>
      <c r="F620" s="330" t="e">
        <f ca="1">_xll.RiskData('Risk Summary'!$H$32,$A620)</f>
        <v>#NAME?</v>
      </c>
      <c r="G620" s="330" t="e">
        <f ca="1">_xll.RiskData('Risk Summary'!$K$32,$A620)</f>
        <v>#NAME?</v>
      </c>
      <c r="H620" s="330" t="e">
        <f ca="1">_xll.RiskData('Risk Summary'!$N$32,$A620)</f>
        <v>#NAME?</v>
      </c>
      <c r="J620" s="330" t="e">
        <f ca="1">_xll.RiskData('Risk Summary'!$H$35,$A620)</f>
        <v>#NAME?</v>
      </c>
      <c r="K620" s="330" t="e">
        <f ca="1">_xll.RiskData('Risk Summary'!$K$35,$A620)</f>
        <v>#NAME?</v>
      </c>
      <c r="L620" s="330" t="e">
        <f ca="1">_xll.RiskData('Risk Summary'!$N$35,$A620)</f>
        <v>#NAME?</v>
      </c>
      <c r="N620" s="330" t="e">
        <f ca="1">_xll.RiskData('Risk Summary'!$H$36,$A620)</f>
        <v>#NAME?</v>
      </c>
      <c r="O620" s="330" t="e">
        <f ca="1">_xll.RiskData('Risk Summary'!$K$36,$A620)</f>
        <v>#NAME?</v>
      </c>
      <c r="P620" s="330" t="e">
        <f ca="1">_xll.RiskData('Risk Summary'!$N$36,$A620)</f>
        <v>#NAME?</v>
      </c>
      <c r="R620" s="330" t="e">
        <f ca="1">_xll.RiskData('TS CF'!$H$24,$A620)-F620</f>
        <v>#NAME?</v>
      </c>
      <c r="S620" s="330" t="e">
        <f ca="1">_xll.RiskData('TS CF'!$K$24,$A620)-G620</f>
        <v>#NAME?</v>
      </c>
      <c r="T620" s="330" t="e">
        <f ca="1">_xll.RiskData('TS CF'!$N$24,$A620)-H620</f>
        <v>#NAME?</v>
      </c>
      <c r="V620" s="327" t="e">
        <f t="shared" ca="1" si="27"/>
        <v>#NAME?</v>
      </c>
      <c r="W620" s="327" t="e">
        <f t="shared" ca="1" si="28"/>
        <v>#NAME?</v>
      </c>
      <c r="X620" s="327" t="e">
        <f t="shared" ca="1" si="29"/>
        <v>#NAME?</v>
      </c>
    </row>
    <row r="621" spans="1:24">
      <c r="A621" s="2">
        <v>614</v>
      </c>
      <c r="B621" s="617">
        <v>-160478</v>
      </c>
      <c r="C621" s="617">
        <v>-103593</v>
      </c>
      <c r="D621" s="617">
        <v>-114388</v>
      </c>
      <c r="F621" s="330" t="e">
        <f ca="1">_xll.RiskData('Risk Summary'!$H$32,$A621)</f>
        <v>#NAME?</v>
      </c>
      <c r="G621" s="330" t="e">
        <f ca="1">_xll.RiskData('Risk Summary'!$K$32,$A621)</f>
        <v>#NAME?</v>
      </c>
      <c r="H621" s="330" t="e">
        <f ca="1">_xll.RiskData('Risk Summary'!$N$32,$A621)</f>
        <v>#NAME?</v>
      </c>
      <c r="J621" s="330" t="e">
        <f ca="1">_xll.RiskData('Risk Summary'!$H$35,$A621)</f>
        <v>#NAME?</v>
      </c>
      <c r="K621" s="330" t="e">
        <f ca="1">_xll.RiskData('Risk Summary'!$K$35,$A621)</f>
        <v>#NAME?</v>
      </c>
      <c r="L621" s="330" t="e">
        <f ca="1">_xll.RiskData('Risk Summary'!$N$35,$A621)</f>
        <v>#NAME?</v>
      </c>
      <c r="N621" s="330" t="e">
        <f ca="1">_xll.RiskData('Risk Summary'!$H$36,$A621)</f>
        <v>#NAME?</v>
      </c>
      <c r="O621" s="330" t="e">
        <f ca="1">_xll.RiskData('Risk Summary'!$K$36,$A621)</f>
        <v>#NAME?</v>
      </c>
      <c r="P621" s="330" t="e">
        <f ca="1">_xll.RiskData('Risk Summary'!$N$36,$A621)</f>
        <v>#NAME?</v>
      </c>
      <c r="R621" s="330" t="e">
        <f ca="1">_xll.RiskData('TS CF'!$H$24,$A621)-F621</f>
        <v>#NAME?</v>
      </c>
      <c r="S621" s="330" t="e">
        <f ca="1">_xll.RiskData('TS CF'!$K$24,$A621)-G621</f>
        <v>#NAME?</v>
      </c>
      <c r="T621" s="330" t="e">
        <f ca="1">_xll.RiskData('TS CF'!$N$24,$A621)-H621</f>
        <v>#NAME?</v>
      </c>
      <c r="V621" s="327" t="e">
        <f t="shared" ca="1" si="27"/>
        <v>#NAME?</v>
      </c>
      <c r="W621" s="327" t="e">
        <f t="shared" ca="1" si="28"/>
        <v>#NAME?</v>
      </c>
      <c r="X621" s="327" t="e">
        <f t="shared" ca="1" si="29"/>
        <v>#NAME?</v>
      </c>
    </row>
    <row r="622" spans="1:24">
      <c r="A622" s="2">
        <v>615</v>
      </c>
      <c r="B622" s="617">
        <v>-160478</v>
      </c>
      <c r="C622" s="617">
        <v>-103593</v>
      </c>
      <c r="D622" s="617">
        <v>-114388</v>
      </c>
      <c r="F622" s="330" t="e">
        <f ca="1">_xll.RiskData('Risk Summary'!$H$32,$A622)</f>
        <v>#NAME?</v>
      </c>
      <c r="G622" s="330" t="e">
        <f ca="1">_xll.RiskData('Risk Summary'!$K$32,$A622)</f>
        <v>#NAME?</v>
      </c>
      <c r="H622" s="330" t="e">
        <f ca="1">_xll.RiskData('Risk Summary'!$N$32,$A622)</f>
        <v>#NAME?</v>
      </c>
      <c r="J622" s="330" t="e">
        <f ca="1">_xll.RiskData('Risk Summary'!$H$35,$A622)</f>
        <v>#NAME?</v>
      </c>
      <c r="K622" s="330" t="e">
        <f ca="1">_xll.RiskData('Risk Summary'!$K$35,$A622)</f>
        <v>#NAME?</v>
      </c>
      <c r="L622" s="330" t="e">
        <f ca="1">_xll.RiskData('Risk Summary'!$N$35,$A622)</f>
        <v>#NAME?</v>
      </c>
      <c r="N622" s="330" t="e">
        <f ca="1">_xll.RiskData('Risk Summary'!$H$36,$A622)</f>
        <v>#NAME?</v>
      </c>
      <c r="O622" s="330" t="e">
        <f ca="1">_xll.RiskData('Risk Summary'!$K$36,$A622)</f>
        <v>#NAME?</v>
      </c>
      <c r="P622" s="330" t="e">
        <f ca="1">_xll.RiskData('Risk Summary'!$N$36,$A622)</f>
        <v>#NAME?</v>
      </c>
      <c r="R622" s="330" t="e">
        <f ca="1">_xll.RiskData('TS CF'!$H$24,$A622)-F622</f>
        <v>#NAME?</v>
      </c>
      <c r="S622" s="330" t="e">
        <f ca="1">_xll.RiskData('TS CF'!$K$24,$A622)-G622</f>
        <v>#NAME?</v>
      </c>
      <c r="T622" s="330" t="e">
        <f ca="1">_xll.RiskData('TS CF'!$N$24,$A622)-H622</f>
        <v>#NAME?</v>
      </c>
      <c r="V622" s="327" t="e">
        <f t="shared" ca="1" si="27"/>
        <v>#NAME?</v>
      </c>
      <c r="W622" s="327" t="e">
        <f t="shared" ca="1" si="28"/>
        <v>#NAME?</v>
      </c>
      <c r="X622" s="327" t="e">
        <f t="shared" ca="1" si="29"/>
        <v>#NAME?</v>
      </c>
    </row>
    <row r="623" spans="1:24">
      <c r="A623" s="2">
        <v>616</v>
      </c>
      <c r="B623" s="617">
        <v>-160478</v>
      </c>
      <c r="C623" s="617">
        <v>-103593</v>
      </c>
      <c r="D623" s="617">
        <v>-114388</v>
      </c>
      <c r="F623" s="330" t="e">
        <f ca="1">_xll.RiskData('Risk Summary'!$H$32,$A623)</f>
        <v>#NAME?</v>
      </c>
      <c r="G623" s="330" t="e">
        <f ca="1">_xll.RiskData('Risk Summary'!$K$32,$A623)</f>
        <v>#NAME?</v>
      </c>
      <c r="H623" s="330" t="e">
        <f ca="1">_xll.RiskData('Risk Summary'!$N$32,$A623)</f>
        <v>#NAME?</v>
      </c>
      <c r="J623" s="330" t="e">
        <f ca="1">_xll.RiskData('Risk Summary'!$H$35,$A623)</f>
        <v>#NAME?</v>
      </c>
      <c r="K623" s="330" t="e">
        <f ca="1">_xll.RiskData('Risk Summary'!$K$35,$A623)</f>
        <v>#NAME?</v>
      </c>
      <c r="L623" s="330" t="e">
        <f ca="1">_xll.RiskData('Risk Summary'!$N$35,$A623)</f>
        <v>#NAME?</v>
      </c>
      <c r="N623" s="330" t="e">
        <f ca="1">_xll.RiskData('Risk Summary'!$H$36,$A623)</f>
        <v>#NAME?</v>
      </c>
      <c r="O623" s="330" t="e">
        <f ca="1">_xll.RiskData('Risk Summary'!$K$36,$A623)</f>
        <v>#NAME?</v>
      </c>
      <c r="P623" s="330" t="e">
        <f ca="1">_xll.RiskData('Risk Summary'!$N$36,$A623)</f>
        <v>#NAME?</v>
      </c>
      <c r="R623" s="330" t="e">
        <f ca="1">_xll.RiskData('TS CF'!$H$24,$A623)-F623</f>
        <v>#NAME?</v>
      </c>
      <c r="S623" s="330" t="e">
        <f ca="1">_xll.RiskData('TS CF'!$K$24,$A623)-G623</f>
        <v>#NAME?</v>
      </c>
      <c r="T623" s="330" t="e">
        <f ca="1">_xll.RiskData('TS CF'!$N$24,$A623)-H623</f>
        <v>#NAME?</v>
      </c>
      <c r="V623" s="327" t="e">
        <f t="shared" ca="1" si="27"/>
        <v>#NAME?</v>
      </c>
      <c r="W623" s="327" t="e">
        <f t="shared" ca="1" si="28"/>
        <v>#NAME?</v>
      </c>
      <c r="X623" s="327" t="e">
        <f t="shared" ca="1" si="29"/>
        <v>#NAME?</v>
      </c>
    </row>
    <row r="624" spans="1:24">
      <c r="A624" s="2">
        <v>617</v>
      </c>
      <c r="B624" s="617">
        <v>-160478</v>
      </c>
      <c r="C624" s="617">
        <v>-103593</v>
      </c>
      <c r="D624" s="617">
        <v>-114388</v>
      </c>
      <c r="F624" s="330" t="e">
        <f ca="1">_xll.RiskData('Risk Summary'!$H$32,$A624)</f>
        <v>#NAME?</v>
      </c>
      <c r="G624" s="330" t="e">
        <f ca="1">_xll.RiskData('Risk Summary'!$K$32,$A624)</f>
        <v>#NAME?</v>
      </c>
      <c r="H624" s="330" t="e">
        <f ca="1">_xll.RiskData('Risk Summary'!$N$32,$A624)</f>
        <v>#NAME?</v>
      </c>
      <c r="J624" s="330" t="e">
        <f ca="1">_xll.RiskData('Risk Summary'!$H$35,$A624)</f>
        <v>#NAME?</v>
      </c>
      <c r="K624" s="330" t="e">
        <f ca="1">_xll.RiskData('Risk Summary'!$K$35,$A624)</f>
        <v>#NAME?</v>
      </c>
      <c r="L624" s="330" t="e">
        <f ca="1">_xll.RiskData('Risk Summary'!$N$35,$A624)</f>
        <v>#NAME?</v>
      </c>
      <c r="N624" s="330" t="e">
        <f ca="1">_xll.RiskData('Risk Summary'!$H$36,$A624)</f>
        <v>#NAME?</v>
      </c>
      <c r="O624" s="330" t="e">
        <f ca="1">_xll.RiskData('Risk Summary'!$K$36,$A624)</f>
        <v>#NAME?</v>
      </c>
      <c r="P624" s="330" t="e">
        <f ca="1">_xll.RiskData('Risk Summary'!$N$36,$A624)</f>
        <v>#NAME?</v>
      </c>
      <c r="R624" s="330" t="e">
        <f ca="1">_xll.RiskData('TS CF'!$H$24,$A624)-F624</f>
        <v>#NAME?</v>
      </c>
      <c r="S624" s="330" t="e">
        <f ca="1">_xll.RiskData('TS CF'!$K$24,$A624)-G624</f>
        <v>#NAME?</v>
      </c>
      <c r="T624" s="330" t="e">
        <f ca="1">_xll.RiskData('TS CF'!$N$24,$A624)-H624</f>
        <v>#NAME?</v>
      </c>
      <c r="V624" s="327" t="e">
        <f t="shared" ca="1" si="27"/>
        <v>#NAME?</v>
      </c>
      <c r="W624" s="327" t="e">
        <f t="shared" ca="1" si="28"/>
        <v>#NAME?</v>
      </c>
      <c r="X624" s="327" t="e">
        <f t="shared" ca="1" si="29"/>
        <v>#NAME?</v>
      </c>
    </row>
    <row r="625" spans="1:24">
      <c r="A625" s="2">
        <v>618</v>
      </c>
      <c r="B625" s="617">
        <v>-160478</v>
      </c>
      <c r="C625" s="617">
        <v>-103593</v>
      </c>
      <c r="D625" s="617">
        <v>-114388</v>
      </c>
      <c r="F625" s="330" t="e">
        <f ca="1">_xll.RiskData('Risk Summary'!$H$32,$A625)</f>
        <v>#NAME?</v>
      </c>
      <c r="G625" s="330" t="e">
        <f ca="1">_xll.RiskData('Risk Summary'!$K$32,$A625)</f>
        <v>#NAME?</v>
      </c>
      <c r="H625" s="330" t="e">
        <f ca="1">_xll.RiskData('Risk Summary'!$N$32,$A625)</f>
        <v>#NAME?</v>
      </c>
      <c r="J625" s="330" t="e">
        <f ca="1">_xll.RiskData('Risk Summary'!$H$35,$A625)</f>
        <v>#NAME?</v>
      </c>
      <c r="K625" s="330" t="e">
        <f ca="1">_xll.RiskData('Risk Summary'!$K$35,$A625)</f>
        <v>#NAME?</v>
      </c>
      <c r="L625" s="330" t="e">
        <f ca="1">_xll.RiskData('Risk Summary'!$N$35,$A625)</f>
        <v>#NAME?</v>
      </c>
      <c r="N625" s="330" t="e">
        <f ca="1">_xll.RiskData('Risk Summary'!$H$36,$A625)</f>
        <v>#NAME?</v>
      </c>
      <c r="O625" s="330" t="e">
        <f ca="1">_xll.RiskData('Risk Summary'!$K$36,$A625)</f>
        <v>#NAME?</v>
      </c>
      <c r="P625" s="330" t="e">
        <f ca="1">_xll.RiskData('Risk Summary'!$N$36,$A625)</f>
        <v>#NAME?</v>
      </c>
      <c r="R625" s="330" t="e">
        <f ca="1">_xll.RiskData('TS CF'!$H$24,$A625)-F625</f>
        <v>#NAME?</v>
      </c>
      <c r="S625" s="330" t="e">
        <f ca="1">_xll.RiskData('TS CF'!$K$24,$A625)-G625</f>
        <v>#NAME?</v>
      </c>
      <c r="T625" s="330" t="e">
        <f ca="1">_xll.RiskData('TS CF'!$N$24,$A625)-H625</f>
        <v>#NAME?</v>
      </c>
      <c r="V625" s="327" t="e">
        <f t="shared" ca="1" si="27"/>
        <v>#NAME?</v>
      </c>
      <c r="W625" s="327" t="e">
        <f t="shared" ca="1" si="28"/>
        <v>#NAME?</v>
      </c>
      <c r="X625" s="327" t="e">
        <f t="shared" ca="1" si="29"/>
        <v>#NAME?</v>
      </c>
    </row>
    <row r="626" spans="1:24">
      <c r="A626" s="2">
        <v>619</v>
      </c>
      <c r="B626" s="617">
        <v>-160478</v>
      </c>
      <c r="C626" s="617">
        <v>-103593</v>
      </c>
      <c r="D626" s="617">
        <v>-114388</v>
      </c>
      <c r="F626" s="330" t="e">
        <f ca="1">_xll.RiskData('Risk Summary'!$H$32,$A626)</f>
        <v>#NAME?</v>
      </c>
      <c r="G626" s="330" t="e">
        <f ca="1">_xll.RiskData('Risk Summary'!$K$32,$A626)</f>
        <v>#NAME?</v>
      </c>
      <c r="H626" s="330" t="e">
        <f ca="1">_xll.RiskData('Risk Summary'!$N$32,$A626)</f>
        <v>#NAME?</v>
      </c>
      <c r="J626" s="330" t="e">
        <f ca="1">_xll.RiskData('Risk Summary'!$H$35,$A626)</f>
        <v>#NAME?</v>
      </c>
      <c r="K626" s="330" t="e">
        <f ca="1">_xll.RiskData('Risk Summary'!$K$35,$A626)</f>
        <v>#NAME?</v>
      </c>
      <c r="L626" s="330" t="e">
        <f ca="1">_xll.RiskData('Risk Summary'!$N$35,$A626)</f>
        <v>#NAME?</v>
      </c>
      <c r="N626" s="330" t="e">
        <f ca="1">_xll.RiskData('Risk Summary'!$H$36,$A626)</f>
        <v>#NAME?</v>
      </c>
      <c r="O626" s="330" t="e">
        <f ca="1">_xll.RiskData('Risk Summary'!$K$36,$A626)</f>
        <v>#NAME?</v>
      </c>
      <c r="P626" s="330" t="e">
        <f ca="1">_xll.RiskData('Risk Summary'!$N$36,$A626)</f>
        <v>#NAME?</v>
      </c>
      <c r="R626" s="330" t="e">
        <f ca="1">_xll.RiskData('TS CF'!$H$24,$A626)-F626</f>
        <v>#NAME?</v>
      </c>
      <c r="S626" s="330" t="e">
        <f ca="1">_xll.RiskData('TS CF'!$K$24,$A626)-G626</f>
        <v>#NAME?</v>
      </c>
      <c r="T626" s="330" t="e">
        <f ca="1">_xll.RiskData('TS CF'!$N$24,$A626)-H626</f>
        <v>#NAME?</v>
      </c>
      <c r="V626" s="327" t="e">
        <f t="shared" ca="1" si="27"/>
        <v>#NAME?</v>
      </c>
      <c r="W626" s="327" t="e">
        <f t="shared" ca="1" si="28"/>
        <v>#NAME?</v>
      </c>
      <c r="X626" s="327" t="e">
        <f t="shared" ca="1" si="29"/>
        <v>#NAME?</v>
      </c>
    </row>
    <row r="627" spans="1:24">
      <c r="A627" s="2">
        <v>620</v>
      </c>
      <c r="B627" s="617">
        <v>-160478</v>
      </c>
      <c r="C627" s="617">
        <v>-103593</v>
      </c>
      <c r="D627" s="617">
        <v>-114388</v>
      </c>
      <c r="F627" s="330" t="e">
        <f ca="1">_xll.RiskData('Risk Summary'!$H$32,$A627)</f>
        <v>#NAME?</v>
      </c>
      <c r="G627" s="330" t="e">
        <f ca="1">_xll.RiskData('Risk Summary'!$K$32,$A627)</f>
        <v>#NAME?</v>
      </c>
      <c r="H627" s="330" t="e">
        <f ca="1">_xll.RiskData('Risk Summary'!$N$32,$A627)</f>
        <v>#NAME?</v>
      </c>
      <c r="J627" s="330" t="e">
        <f ca="1">_xll.RiskData('Risk Summary'!$H$35,$A627)</f>
        <v>#NAME?</v>
      </c>
      <c r="K627" s="330" t="e">
        <f ca="1">_xll.RiskData('Risk Summary'!$K$35,$A627)</f>
        <v>#NAME?</v>
      </c>
      <c r="L627" s="330" t="e">
        <f ca="1">_xll.RiskData('Risk Summary'!$N$35,$A627)</f>
        <v>#NAME?</v>
      </c>
      <c r="N627" s="330" t="e">
        <f ca="1">_xll.RiskData('Risk Summary'!$H$36,$A627)</f>
        <v>#NAME?</v>
      </c>
      <c r="O627" s="330" t="e">
        <f ca="1">_xll.RiskData('Risk Summary'!$K$36,$A627)</f>
        <v>#NAME?</v>
      </c>
      <c r="P627" s="330" t="e">
        <f ca="1">_xll.RiskData('Risk Summary'!$N$36,$A627)</f>
        <v>#NAME?</v>
      </c>
      <c r="R627" s="330" t="e">
        <f ca="1">_xll.RiskData('TS CF'!$H$24,$A627)-F627</f>
        <v>#NAME?</v>
      </c>
      <c r="S627" s="330" t="e">
        <f ca="1">_xll.RiskData('TS CF'!$K$24,$A627)-G627</f>
        <v>#NAME?</v>
      </c>
      <c r="T627" s="330" t="e">
        <f ca="1">_xll.RiskData('TS CF'!$N$24,$A627)-H627</f>
        <v>#NAME?</v>
      </c>
      <c r="V627" s="327" t="e">
        <f t="shared" ca="1" si="27"/>
        <v>#NAME?</v>
      </c>
      <c r="W627" s="327" t="e">
        <f t="shared" ca="1" si="28"/>
        <v>#NAME?</v>
      </c>
      <c r="X627" s="327" t="e">
        <f t="shared" ca="1" si="29"/>
        <v>#NAME?</v>
      </c>
    </row>
    <row r="628" spans="1:24">
      <c r="A628" s="2">
        <v>621</v>
      </c>
      <c r="B628" s="617">
        <v>-160478</v>
      </c>
      <c r="C628" s="617">
        <v>-103593</v>
      </c>
      <c r="D628" s="617">
        <v>-114388</v>
      </c>
      <c r="F628" s="330" t="e">
        <f ca="1">_xll.RiskData('Risk Summary'!$H$32,$A628)</f>
        <v>#NAME?</v>
      </c>
      <c r="G628" s="330" t="e">
        <f ca="1">_xll.RiskData('Risk Summary'!$K$32,$A628)</f>
        <v>#NAME?</v>
      </c>
      <c r="H628" s="330" t="e">
        <f ca="1">_xll.RiskData('Risk Summary'!$N$32,$A628)</f>
        <v>#NAME?</v>
      </c>
      <c r="J628" s="330" t="e">
        <f ca="1">_xll.RiskData('Risk Summary'!$H$35,$A628)</f>
        <v>#NAME?</v>
      </c>
      <c r="K628" s="330" t="e">
        <f ca="1">_xll.RiskData('Risk Summary'!$K$35,$A628)</f>
        <v>#NAME?</v>
      </c>
      <c r="L628" s="330" t="e">
        <f ca="1">_xll.RiskData('Risk Summary'!$N$35,$A628)</f>
        <v>#NAME?</v>
      </c>
      <c r="N628" s="330" t="e">
        <f ca="1">_xll.RiskData('Risk Summary'!$H$36,$A628)</f>
        <v>#NAME?</v>
      </c>
      <c r="O628" s="330" t="e">
        <f ca="1">_xll.RiskData('Risk Summary'!$K$36,$A628)</f>
        <v>#NAME?</v>
      </c>
      <c r="P628" s="330" t="e">
        <f ca="1">_xll.RiskData('Risk Summary'!$N$36,$A628)</f>
        <v>#NAME?</v>
      </c>
      <c r="R628" s="330" t="e">
        <f ca="1">_xll.RiskData('TS CF'!$H$24,$A628)-F628</f>
        <v>#NAME?</v>
      </c>
      <c r="S628" s="330" t="e">
        <f ca="1">_xll.RiskData('TS CF'!$K$24,$A628)-G628</f>
        <v>#NAME?</v>
      </c>
      <c r="T628" s="330" t="e">
        <f ca="1">_xll.RiskData('TS CF'!$N$24,$A628)-H628</f>
        <v>#NAME?</v>
      </c>
      <c r="V628" s="327" t="e">
        <f t="shared" ca="1" si="27"/>
        <v>#NAME?</v>
      </c>
      <c r="W628" s="327" t="e">
        <f t="shared" ca="1" si="28"/>
        <v>#NAME?</v>
      </c>
      <c r="X628" s="327" t="e">
        <f t="shared" ca="1" si="29"/>
        <v>#NAME?</v>
      </c>
    </row>
    <row r="629" spans="1:24">
      <c r="A629" s="2">
        <v>622</v>
      </c>
      <c r="B629" s="617">
        <v>-160478</v>
      </c>
      <c r="C629" s="617">
        <v>-103593</v>
      </c>
      <c r="D629" s="617">
        <v>-114388</v>
      </c>
      <c r="F629" s="330" t="e">
        <f ca="1">_xll.RiskData('Risk Summary'!$H$32,$A629)</f>
        <v>#NAME?</v>
      </c>
      <c r="G629" s="330" t="e">
        <f ca="1">_xll.RiskData('Risk Summary'!$K$32,$A629)</f>
        <v>#NAME?</v>
      </c>
      <c r="H629" s="330" t="e">
        <f ca="1">_xll.RiskData('Risk Summary'!$N$32,$A629)</f>
        <v>#NAME?</v>
      </c>
      <c r="J629" s="330" t="e">
        <f ca="1">_xll.RiskData('Risk Summary'!$H$35,$A629)</f>
        <v>#NAME?</v>
      </c>
      <c r="K629" s="330" t="e">
        <f ca="1">_xll.RiskData('Risk Summary'!$K$35,$A629)</f>
        <v>#NAME?</v>
      </c>
      <c r="L629" s="330" t="e">
        <f ca="1">_xll.RiskData('Risk Summary'!$N$35,$A629)</f>
        <v>#NAME?</v>
      </c>
      <c r="N629" s="330" t="e">
        <f ca="1">_xll.RiskData('Risk Summary'!$H$36,$A629)</f>
        <v>#NAME?</v>
      </c>
      <c r="O629" s="330" t="e">
        <f ca="1">_xll.RiskData('Risk Summary'!$K$36,$A629)</f>
        <v>#NAME?</v>
      </c>
      <c r="P629" s="330" t="e">
        <f ca="1">_xll.RiskData('Risk Summary'!$N$36,$A629)</f>
        <v>#NAME?</v>
      </c>
      <c r="R629" s="330" t="e">
        <f ca="1">_xll.RiskData('TS CF'!$H$24,$A629)-F629</f>
        <v>#NAME?</v>
      </c>
      <c r="S629" s="330" t="e">
        <f ca="1">_xll.RiskData('TS CF'!$K$24,$A629)-G629</f>
        <v>#NAME?</v>
      </c>
      <c r="T629" s="330" t="e">
        <f ca="1">_xll.RiskData('TS CF'!$N$24,$A629)-H629</f>
        <v>#NAME?</v>
      </c>
      <c r="V629" s="327" t="e">
        <f t="shared" ca="1" si="27"/>
        <v>#NAME?</v>
      </c>
      <c r="W629" s="327" t="e">
        <f t="shared" ca="1" si="28"/>
        <v>#NAME?</v>
      </c>
      <c r="X629" s="327" t="e">
        <f t="shared" ca="1" si="29"/>
        <v>#NAME?</v>
      </c>
    </row>
    <row r="630" spans="1:24">
      <c r="A630" s="2">
        <v>623</v>
      </c>
      <c r="B630" s="617">
        <v>-160478</v>
      </c>
      <c r="C630" s="617">
        <v>-103593</v>
      </c>
      <c r="D630" s="617">
        <v>-114388</v>
      </c>
      <c r="F630" s="330" t="e">
        <f ca="1">_xll.RiskData('Risk Summary'!$H$32,$A630)</f>
        <v>#NAME?</v>
      </c>
      <c r="G630" s="330" t="e">
        <f ca="1">_xll.RiskData('Risk Summary'!$K$32,$A630)</f>
        <v>#NAME?</v>
      </c>
      <c r="H630" s="330" t="e">
        <f ca="1">_xll.RiskData('Risk Summary'!$N$32,$A630)</f>
        <v>#NAME?</v>
      </c>
      <c r="J630" s="330" t="e">
        <f ca="1">_xll.RiskData('Risk Summary'!$H$35,$A630)</f>
        <v>#NAME?</v>
      </c>
      <c r="K630" s="330" t="e">
        <f ca="1">_xll.RiskData('Risk Summary'!$K$35,$A630)</f>
        <v>#NAME?</v>
      </c>
      <c r="L630" s="330" t="e">
        <f ca="1">_xll.RiskData('Risk Summary'!$N$35,$A630)</f>
        <v>#NAME?</v>
      </c>
      <c r="N630" s="330" t="e">
        <f ca="1">_xll.RiskData('Risk Summary'!$H$36,$A630)</f>
        <v>#NAME?</v>
      </c>
      <c r="O630" s="330" t="e">
        <f ca="1">_xll.RiskData('Risk Summary'!$K$36,$A630)</f>
        <v>#NAME?</v>
      </c>
      <c r="P630" s="330" t="e">
        <f ca="1">_xll.RiskData('Risk Summary'!$N$36,$A630)</f>
        <v>#NAME?</v>
      </c>
      <c r="R630" s="330" t="e">
        <f ca="1">_xll.RiskData('TS CF'!$H$24,$A630)-F630</f>
        <v>#NAME?</v>
      </c>
      <c r="S630" s="330" t="e">
        <f ca="1">_xll.RiskData('TS CF'!$K$24,$A630)-G630</f>
        <v>#NAME?</v>
      </c>
      <c r="T630" s="330" t="e">
        <f ca="1">_xll.RiskData('TS CF'!$N$24,$A630)-H630</f>
        <v>#NAME?</v>
      </c>
      <c r="V630" s="327" t="e">
        <f t="shared" ca="1" si="27"/>
        <v>#NAME?</v>
      </c>
      <c r="W630" s="327" t="e">
        <f t="shared" ca="1" si="28"/>
        <v>#NAME?</v>
      </c>
      <c r="X630" s="327" t="e">
        <f t="shared" ca="1" si="29"/>
        <v>#NAME?</v>
      </c>
    </row>
    <row r="631" spans="1:24">
      <c r="A631" s="2">
        <v>624</v>
      </c>
      <c r="B631" s="617">
        <v>-160478</v>
      </c>
      <c r="C631" s="617">
        <v>-103593</v>
      </c>
      <c r="D631" s="617">
        <v>-114388</v>
      </c>
      <c r="F631" s="330" t="e">
        <f ca="1">_xll.RiskData('Risk Summary'!$H$32,$A631)</f>
        <v>#NAME?</v>
      </c>
      <c r="G631" s="330" t="e">
        <f ca="1">_xll.RiskData('Risk Summary'!$K$32,$A631)</f>
        <v>#NAME?</v>
      </c>
      <c r="H631" s="330" t="e">
        <f ca="1">_xll.RiskData('Risk Summary'!$N$32,$A631)</f>
        <v>#NAME?</v>
      </c>
      <c r="J631" s="330" t="e">
        <f ca="1">_xll.RiskData('Risk Summary'!$H$35,$A631)</f>
        <v>#NAME?</v>
      </c>
      <c r="K631" s="330" t="e">
        <f ca="1">_xll.RiskData('Risk Summary'!$K$35,$A631)</f>
        <v>#NAME?</v>
      </c>
      <c r="L631" s="330" t="e">
        <f ca="1">_xll.RiskData('Risk Summary'!$N$35,$A631)</f>
        <v>#NAME?</v>
      </c>
      <c r="N631" s="330" t="e">
        <f ca="1">_xll.RiskData('Risk Summary'!$H$36,$A631)</f>
        <v>#NAME?</v>
      </c>
      <c r="O631" s="330" t="e">
        <f ca="1">_xll.RiskData('Risk Summary'!$K$36,$A631)</f>
        <v>#NAME?</v>
      </c>
      <c r="P631" s="330" t="e">
        <f ca="1">_xll.RiskData('Risk Summary'!$N$36,$A631)</f>
        <v>#NAME?</v>
      </c>
      <c r="R631" s="330" t="e">
        <f ca="1">_xll.RiskData('TS CF'!$H$24,$A631)-F631</f>
        <v>#NAME?</v>
      </c>
      <c r="S631" s="330" t="e">
        <f ca="1">_xll.RiskData('TS CF'!$K$24,$A631)-G631</f>
        <v>#NAME?</v>
      </c>
      <c r="T631" s="330" t="e">
        <f ca="1">_xll.RiskData('TS CF'!$N$24,$A631)-H631</f>
        <v>#NAME?</v>
      </c>
      <c r="V631" s="327" t="e">
        <f t="shared" ca="1" si="27"/>
        <v>#NAME?</v>
      </c>
      <c r="W631" s="327" t="e">
        <f t="shared" ca="1" si="28"/>
        <v>#NAME?</v>
      </c>
      <c r="X631" s="327" t="e">
        <f t="shared" ca="1" si="29"/>
        <v>#NAME?</v>
      </c>
    </row>
    <row r="632" spans="1:24">
      <c r="A632" s="2">
        <v>625</v>
      </c>
      <c r="B632" s="617">
        <v>-160478</v>
      </c>
      <c r="C632" s="617">
        <v>-103593</v>
      </c>
      <c r="D632" s="617">
        <v>-114388</v>
      </c>
      <c r="F632" s="330" t="e">
        <f ca="1">_xll.RiskData('Risk Summary'!$H$32,$A632)</f>
        <v>#NAME?</v>
      </c>
      <c r="G632" s="330" t="e">
        <f ca="1">_xll.RiskData('Risk Summary'!$K$32,$A632)</f>
        <v>#NAME?</v>
      </c>
      <c r="H632" s="330" t="e">
        <f ca="1">_xll.RiskData('Risk Summary'!$N$32,$A632)</f>
        <v>#NAME?</v>
      </c>
      <c r="J632" s="330" t="e">
        <f ca="1">_xll.RiskData('Risk Summary'!$H$35,$A632)</f>
        <v>#NAME?</v>
      </c>
      <c r="K632" s="330" t="e">
        <f ca="1">_xll.RiskData('Risk Summary'!$K$35,$A632)</f>
        <v>#NAME?</v>
      </c>
      <c r="L632" s="330" t="e">
        <f ca="1">_xll.RiskData('Risk Summary'!$N$35,$A632)</f>
        <v>#NAME?</v>
      </c>
      <c r="N632" s="330" t="e">
        <f ca="1">_xll.RiskData('Risk Summary'!$H$36,$A632)</f>
        <v>#NAME?</v>
      </c>
      <c r="O632" s="330" t="e">
        <f ca="1">_xll.RiskData('Risk Summary'!$K$36,$A632)</f>
        <v>#NAME?</v>
      </c>
      <c r="P632" s="330" t="e">
        <f ca="1">_xll.RiskData('Risk Summary'!$N$36,$A632)</f>
        <v>#NAME?</v>
      </c>
      <c r="R632" s="330" t="e">
        <f ca="1">_xll.RiskData('TS CF'!$H$24,$A632)-F632</f>
        <v>#NAME?</v>
      </c>
      <c r="S632" s="330" t="e">
        <f ca="1">_xll.RiskData('TS CF'!$K$24,$A632)-G632</f>
        <v>#NAME?</v>
      </c>
      <c r="T632" s="330" t="e">
        <f ca="1">_xll.RiskData('TS CF'!$N$24,$A632)-H632</f>
        <v>#NAME?</v>
      </c>
      <c r="V632" s="327" t="e">
        <f t="shared" ca="1" si="27"/>
        <v>#NAME?</v>
      </c>
      <c r="W632" s="327" t="e">
        <f t="shared" ca="1" si="28"/>
        <v>#NAME?</v>
      </c>
      <c r="X632" s="327" t="e">
        <f t="shared" ca="1" si="29"/>
        <v>#NAME?</v>
      </c>
    </row>
    <row r="633" spans="1:24">
      <c r="A633" s="2">
        <v>626</v>
      </c>
      <c r="B633" s="617">
        <v>-160478</v>
      </c>
      <c r="C633" s="617">
        <v>-103593</v>
      </c>
      <c r="D633" s="617">
        <v>-114388</v>
      </c>
      <c r="F633" s="330" t="e">
        <f ca="1">_xll.RiskData('Risk Summary'!$H$32,$A633)</f>
        <v>#NAME?</v>
      </c>
      <c r="G633" s="330" t="e">
        <f ca="1">_xll.RiskData('Risk Summary'!$K$32,$A633)</f>
        <v>#NAME?</v>
      </c>
      <c r="H633" s="330" t="e">
        <f ca="1">_xll.RiskData('Risk Summary'!$N$32,$A633)</f>
        <v>#NAME?</v>
      </c>
      <c r="J633" s="330" t="e">
        <f ca="1">_xll.RiskData('Risk Summary'!$H$35,$A633)</f>
        <v>#NAME?</v>
      </c>
      <c r="K633" s="330" t="e">
        <f ca="1">_xll.RiskData('Risk Summary'!$K$35,$A633)</f>
        <v>#NAME?</v>
      </c>
      <c r="L633" s="330" t="e">
        <f ca="1">_xll.RiskData('Risk Summary'!$N$35,$A633)</f>
        <v>#NAME?</v>
      </c>
      <c r="N633" s="330" t="e">
        <f ca="1">_xll.RiskData('Risk Summary'!$H$36,$A633)</f>
        <v>#NAME?</v>
      </c>
      <c r="O633" s="330" t="e">
        <f ca="1">_xll.RiskData('Risk Summary'!$K$36,$A633)</f>
        <v>#NAME?</v>
      </c>
      <c r="P633" s="330" t="e">
        <f ca="1">_xll.RiskData('Risk Summary'!$N$36,$A633)</f>
        <v>#NAME?</v>
      </c>
      <c r="R633" s="330" t="e">
        <f ca="1">_xll.RiskData('TS CF'!$H$24,$A633)-F633</f>
        <v>#NAME?</v>
      </c>
      <c r="S633" s="330" t="e">
        <f ca="1">_xll.RiskData('TS CF'!$K$24,$A633)-G633</f>
        <v>#NAME?</v>
      </c>
      <c r="T633" s="330" t="e">
        <f ca="1">_xll.RiskData('TS CF'!$N$24,$A633)-H633</f>
        <v>#NAME?</v>
      </c>
      <c r="V633" s="327" t="e">
        <f t="shared" ca="1" si="27"/>
        <v>#NAME?</v>
      </c>
      <c r="W633" s="327" t="e">
        <f t="shared" ca="1" si="28"/>
        <v>#NAME?</v>
      </c>
      <c r="X633" s="327" t="e">
        <f t="shared" ca="1" si="29"/>
        <v>#NAME?</v>
      </c>
    </row>
    <row r="634" spans="1:24">
      <c r="A634" s="2">
        <v>627</v>
      </c>
      <c r="B634" s="617">
        <v>-160478</v>
      </c>
      <c r="C634" s="617">
        <v>-103593</v>
      </c>
      <c r="D634" s="617">
        <v>-114388</v>
      </c>
      <c r="F634" s="330" t="e">
        <f ca="1">_xll.RiskData('Risk Summary'!$H$32,$A634)</f>
        <v>#NAME?</v>
      </c>
      <c r="G634" s="330" t="e">
        <f ca="1">_xll.RiskData('Risk Summary'!$K$32,$A634)</f>
        <v>#NAME?</v>
      </c>
      <c r="H634" s="330" t="e">
        <f ca="1">_xll.RiskData('Risk Summary'!$N$32,$A634)</f>
        <v>#NAME?</v>
      </c>
      <c r="J634" s="330" t="e">
        <f ca="1">_xll.RiskData('Risk Summary'!$H$35,$A634)</f>
        <v>#NAME?</v>
      </c>
      <c r="K634" s="330" t="e">
        <f ca="1">_xll.RiskData('Risk Summary'!$K$35,$A634)</f>
        <v>#NAME?</v>
      </c>
      <c r="L634" s="330" t="e">
        <f ca="1">_xll.RiskData('Risk Summary'!$N$35,$A634)</f>
        <v>#NAME?</v>
      </c>
      <c r="N634" s="330" t="e">
        <f ca="1">_xll.RiskData('Risk Summary'!$H$36,$A634)</f>
        <v>#NAME?</v>
      </c>
      <c r="O634" s="330" t="e">
        <f ca="1">_xll.RiskData('Risk Summary'!$K$36,$A634)</f>
        <v>#NAME?</v>
      </c>
      <c r="P634" s="330" t="e">
        <f ca="1">_xll.RiskData('Risk Summary'!$N$36,$A634)</f>
        <v>#NAME?</v>
      </c>
      <c r="R634" s="330" t="e">
        <f ca="1">_xll.RiskData('TS CF'!$H$24,$A634)-F634</f>
        <v>#NAME?</v>
      </c>
      <c r="S634" s="330" t="e">
        <f ca="1">_xll.RiskData('TS CF'!$K$24,$A634)-G634</f>
        <v>#NAME?</v>
      </c>
      <c r="T634" s="330" t="e">
        <f ca="1">_xll.RiskData('TS CF'!$N$24,$A634)-H634</f>
        <v>#NAME?</v>
      </c>
      <c r="V634" s="327" t="e">
        <f t="shared" ca="1" si="27"/>
        <v>#NAME?</v>
      </c>
      <c r="W634" s="327" t="e">
        <f t="shared" ca="1" si="28"/>
        <v>#NAME?</v>
      </c>
      <c r="X634" s="327" t="e">
        <f t="shared" ca="1" si="29"/>
        <v>#NAME?</v>
      </c>
    </row>
    <row r="635" spans="1:24">
      <c r="A635" s="2">
        <v>628</v>
      </c>
      <c r="B635" s="617">
        <v>-160478</v>
      </c>
      <c r="C635" s="617">
        <v>-103593</v>
      </c>
      <c r="D635" s="617">
        <v>-114388</v>
      </c>
      <c r="F635" s="330" t="e">
        <f ca="1">_xll.RiskData('Risk Summary'!$H$32,$A635)</f>
        <v>#NAME?</v>
      </c>
      <c r="G635" s="330" t="e">
        <f ca="1">_xll.RiskData('Risk Summary'!$K$32,$A635)</f>
        <v>#NAME?</v>
      </c>
      <c r="H635" s="330" t="e">
        <f ca="1">_xll.RiskData('Risk Summary'!$N$32,$A635)</f>
        <v>#NAME?</v>
      </c>
      <c r="J635" s="330" t="e">
        <f ca="1">_xll.RiskData('Risk Summary'!$H$35,$A635)</f>
        <v>#NAME?</v>
      </c>
      <c r="K635" s="330" t="e">
        <f ca="1">_xll.RiskData('Risk Summary'!$K$35,$A635)</f>
        <v>#NAME?</v>
      </c>
      <c r="L635" s="330" t="e">
        <f ca="1">_xll.RiskData('Risk Summary'!$N$35,$A635)</f>
        <v>#NAME?</v>
      </c>
      <c r="N635" s="330" t="e">
        <f ca="1">_xll.RiskData('Risk Summary'!$H$36,$A635)</f>
        <v>#NAME?</v>
      </c>
      <c r="O635" s="330" t="e">
        <f ca="1">_xll.RiskData('Risk Summary'!$K$36,$A635)</f>
        <v>#NAME?</v>
      </c>
      <c r="P635" s="330" t="e">
        <f ca="1">_xll.RiskData('Risk Summary'!$N$36,$A635)</f>
        <v>#NAME?</v>
      </c>
      <c r="R635" s="330" t="e">
        <f ca="1">_xll.RiskData('TS CF'!$H$24,$A635)-F635</f>
        <v>#NAME?</v>
      </c>
      <c r="S635" s="330" t="e">
        <f ca="1">_xll.RiskData('TS CF'!$K$24,$A635)-G635</f>
        <v>#NAME?</v>
      </c>
      <c r="T635" s="330" t="e">
        <f ca="1">_xll.RiskData('TS CF'!$N$24,$A635)-H635</f>
        <v>#NAME?</v>
      </c>
      <c r="V635" s="327" t="e">
        <f t="shared" ca="1" si="27"/>
        <v>#NAME?</v>
      </c>
      <c r="W635" s="327" t="e">
        <f t="shared" ca="1" si="28"/>
        <v>#NAME?</v>
      </c>
      <c r="X635" s="327" t="e">
        <f t="shared" ca="1" si="29"/>
        <v>#NAME?</v>
      </c>
    </row>
    <row r="636" spans="1:24">
      <c r="A636" s="2">
        <v>629</v>
      </c>
      <c r="B636" s="617">
        <v>-160478</v>
      </c>
      <c r="C636" s="617">
        <v>-103593</v>
      </c>
      <c r="D636" s="617">
        <v>-114388</v>
      </c>
      <c r="F636" s="330" t="e">
        <f ca="1">_xll.RiskData('Risk Summary'!$H$32,$A636)</f>
        <v>#NAME?</v>
      </c>
      <c r="G636" s="330" t="e">
        <f ca="1">_xll.RiskData('Risk Summary'!$K$32,$A636)</f>
        <v>#NAME?</v>
      </c>
      <c r="H636" s="330" t="e">
        <f ca="1">_xll.RiskData('Risk Summary'!$N$32,$A636)</f>
        <v>#NAME?</v>
      </c>
      <c r="J636" s="330" t="e">
        <f ca="1">_xll.RiskData('Risk Summary'!$H$35,$A636)</f>
        <v>#NAME?</v>
      </c>
      <c r="K636" s="330" t="e">
        <f ca="1">_xll.RiskData('Risk Summary'!$K$35,$A636)</f>
        <v>#NAME?</v>
      </c>
      <c r="L636" s="330" t="e">
        <f ca="1">_xll.RiskData('Risk Summary'!$N$35,$A636)</f>
        <v>#NAME?</v>
      </c>
      <c r="N636" s="330" t="e">
        <f ca="1">_xll.RiskData('Risk Summary'!$H$36,$A636)</f>
        <v>#NAME?</v>
      </c>
      <c r="O636" s="330" t="e">
        <f ca="1">_xll.RiskData('Risk Summary'!$K$36,$A636)</f>
        <v>#NAME?</v>
      </c>
      <c r="P636" s="330" t="e">
        <f ca="1">_xll.RiskData('Risk Summary'!$N$36,$A636)</f>
        <v>#NAME?</v>
      </c>
      <c r="R636" s="330" t="e">
        <f ca="1">_xll.RiskData('TS CF'!$H$24,$A636)-F636</f>
        <v>#NAME?</v>
      </c>
      <c r="S636" s="330" t="e">
        <f ca="1">_xll.RiskData('TS CF'!$K$24,$A636)-G636</f>
        <v>#NAME?</v>
      </c>
      <c r="T636" s="330" t="e">
        <f ca="1">_xll.RiskData('TS CF'!$N$24,$A636)-H636</f>
        <v>#NAME?</v>
      </c>
      <c r="V636" s="327" t="e">
        <f t="shared" ca="1" si="27"/>
        <v>#NAME?</v>
      </c>
      <c r="W636" s="327" t="e">
        <f t="shared" ca="1" si="28"/>
        <v>#NAME?</v>
      </c>
      <c r="X636" s="327" t="e">
        <f t="shared" ca="1" si="29"/>
        <v>#NAME?</v>
      </c>
    </row>
    <row r="637" spans="1:24">
      <c r="A637" s="2">
        <v>630</v>
      </c>
      <c r="B637" s="617">
        <v>-160478</v>
      </c>
      <c r="C637" s="617">
        <v>-103593</v>
      </c>
      <c r="D637" s="617">
        <v>-114388</v>
      </c>
      <c r="F637" s="330" t="e">
        <f ca="1">_xll.RiskData('Risk Summary'!$H$32,$A637)</f>
        <v>#NAME?</v>
      </c>
      <c r="G637" s="330" t="e">
        <f ca="1">_xll.RiskData('Risk Summary'!$K$32,$A637)</f>
        <v>#NAME?</v>
      </c>
      <c r="H637" s="330" t="e">
        <f ca="1">_xll.RiskData('Risk Summary'!$N$32,$A637)</f>
        <v>#NAME?</v>
      </c>
      <c r="J637" s="330" t="e">
        <f ca="1">_xll.RiskData('Risk Summary'!$H$35,$A637)</f>
        <v>#NAME?</v>
      </c>
      <c r="K637" s="330" t="e">
        <f ca="1">_xll.RiskData('Risk Summary'!$K$35,$A637)</f>
        <v>#NAME?</v>
      </c>
      <c r="L637" s="330" t="e">
        <f ca="1">_xll.RiskData('Risk Summary'!$N$35,$A637)</f>
        <v>#NAME?</v>
      </c>
      <c r="N637" s="330" t="e">
        <f ca="1">_xll.RiskData('Risk Summary'!$H$36,$A637)</f>
        <v>#NAME?</v>
      </c>
      <c r="O637" s="330" t="e">
        <f ca="1">_xll.RiskData('Risk Summary'!$K$36,$A637)</f>
        <v>#NAME?</v>
      </c>
      <c r="P637" s="330" t="e">
        <f ca="1">_xll.RiskData('Risk Summary'!$N$36,$A637)</f>
        <v>#NAME?</v>
      </c>
      <c r="R637" s="330" t="e">
        <f ca="1">_xll.RiskData('TS CF'!$H$24,$A637)-F637</f>
        <v>#NAME?</v>
      </c>
      <c r="S637" s="330" t="e">
        <f ca="1">_xll.RiskData('TS CF'!$K$24,$A637)-G637</f>
        <v>#NAME?</v>
      </c>
      <c r="T637" s="330" t="e">
        <f ca="1">_xll.RiskData('TS CF'!$N$24,$A637)-H637</f>
        <v>#NAME?</v>
      </c>
      <c r="V637" s="327" t="e">
        <f t="shared" ca="1" si="27"/>
        <v>#NAME?</v>
      </c>
      <c r="W637" s="327" t="e">
        <f t="shared" ca="1" si="28"/>
        <v>#NAME?</v>
      </c>
      <c r="X637" s="327" t="e">
        <f t="shared" ca="1" si="29"/>
        <v>#NAME?</v>
      </c>
    </row>
    <row r="638" spans="1:24">
      <c r="A638" s="2">
        <v>631</v>
      </c>
      <c r="B638" s="617">
        <v>-160478</v>
      </c>
      <c r="C638" s="617">
        <v>-103593</v>
      </c>
      <c r="D638" s="617">
        <v>-114388</v>
      </c>
      <c r="F638" s="330" t="e">
        <f ca="1">_xll.RiskData('Risk Summary'!$H$32,$A638)</f>
        <v>#NAME?</v>
      </c>
      <c r="G638" s="330" t="e">
        <f ca="1">_xll.RiskData('Risk Summary'!$K$32,$A638)</f>
        <v>#NAME?</v>
      </c>
      <c r="H638" s="330" t="e">
        <f ca="1">_xll.RiskData('Risk Summary'!$N$32,$A638)</f>
        <v>#NAME?</v>
      </c>
      <c r="J638" s="330" t="e">
        <f ca="1">_xll.RiskData('Risk Summary'!$H$35,$A638)</f>
        <v>#NAME?</v>
      </c>
      <c r="K638" s="330" t="e">
        <f ca="1">_xll.RiskData('Risk Summary'!$K$35,$A638)</f>
        <v>#NAME?</v>
      </c>
      <c r="L638" s="330" t="e">
        <f ca="1">_xll.RiskData('Risk Summary'!$N$35,$A638)</f>
        <v>#NAME?</v>
      </c>
      <c r="N638" s="330" t="e">
        <f ca="1">_xll.RiskData('Risk Summary'!$H$36,$A638)</f>
        <v>#NAME?</v>
      </c>
      <c r="O638" s="330" t="e">
        <f ca="1">_xll.RiskData('Risk Summary'!$K$36,$A638)</f>
        <v>#NAME?</v>
      </c>
      <c r="P638" s="330" t="e">
        <f ca="1">_xll.RiskData('Risk Summary'!$N$36,$A638)</f>
        <v>#NAME?</v>
      </c>
      <c r="R638" s="330" t="e">
        <f ca="1">_xll.RiskData('TS CF'!$H$24,$A638)-F638</f>
        <v>#NAME?</v>
      </c>
      <c r="S638" s="330" t="e">
        <f ca="1">_xll.RiskData('TS CF'!$K$24,$A638)-G638</f>
        <v>#NAME?</v>
      </c>
      <c r="T638" s="330" t="e">
        <f ca="1">_xll.RiskData('TS CF'!$N$24,$A638)-H638</f>
        <v>#NAME?</v>
      </c>
      <c r="V638" s="327" t="e">
        <f t="shared" ca="1" si="27"/>
        <v>#NAME?</v>
      </c>
      <c r="W638" s="327" t="e">
        <f t="shared" ca="1" si="28"/>
        <v>#NAME?</v>
      </c>
      <c r="X638" s="327" t="e">
        <f t="shared" ca="1" si="29"/>
        <v>#NAME?</v>
      </c>
    </row>
    <row r="639" spans="1:24">
      <c r="A639" s="2">
        <v>632</v>
      </c>
      <c r="B639" s="617">
        <v>-160478</v>
      </c>
      <c r="C639" s="617">
        <v>-103593</v>
      </c>
      <c r="D639" s="617">
        <v>-114388</v>
      </c>
      <c r="F639" s="330" t="e">
        <f ca="1">_xll.RiskData('Risk Summary'!$H$32,$A639)</f>
        <v>#NAME?</v>
      </c>
      <c r="G639" s="330" t="e">
        <f ca="1">_xll.RiskData('Risk Summary'!$K$32,$A639)</f>
        <v>#NAME?</v>
      </c>
      <c r="H639" s="330" t="e">
        <f ca="1">_xll.RiskData('Risk Summary'!$N$32,$A639)</f>
        <v>#NAME?</v>
      </c>
      <c r="J639" s="330" t="e">
        <f ca="1">_xll.RiskData('Risk Summary'!$H$35,$A639)</f>
        <v>#NAME?</v>
      </c>
      <c r="K639" s="330" t="e">
        <f ca="1">_xll.RiskData('Risk Summary'!$K$35,$A639)</f>
        <v>#NAME?</v>
      </c>
      <c r="L639" s="330" t="e">
        <f ca="1">_xll.RiskData('Risk Summary'!$N$35,$A639)</f>
        <v>#NAME?</v>
      </c>
      <c r="N639" s="330" t="e">
        <f ca="1">_xll.RiskData('Risk Summary'!$H$36,$A639)</f>
        <v>#NAME?</v>
      </c>
      <c r="O639" s="330" t="e">
        <f ca="1">_xll.RiskData('Risk Summary'!$K$36,$A639)</f>
        <v>#NAME?</v>
      </c>
      <c r="P639" s="330" t="e">
        <f ca="1">_xll.RiskData('Risk Summary'!$N$36,$A639)</f>
        <v>#NAME?</v>
      </c>
      <c r="R639" s="330" t="e">
        <f ca="1">_xll.RiskData('TS CF'!$H$24,$A639)-F639</f>
        <v>#NAME?</v>
      </c>
      <c r="S639" s="330" t="e">
        <f ca="1">_xll.RiskData('TS CF'!$K$24,$A639)-G639</f>
        <v>#NAME?</v>
      </c>
      <c r="T639" s="330" t="e">
        <f ca="1">_xll.RiskData('TS CF'!$N$24,$A639)-H639</f>
        <v>#NAME?</v>
      </c>
      <c r="V639" s="327" t="e">
        <f t="shared" ca="1" si="27"/>
        <v>#NAME?</v>
      </c>
      <c r="W639" s="327" t="e">
        <f t="shared" ca="1" si="28"/>
        <v>#NAME?</v>
      </c>
      <c r="X639" s="327" t="e">
        <f t="shared" ca="1" si="29"/>
        <v>#NAME?</v>
      </c>
    </row>
    <row r="640" spans="1:24">
      <c r="A640" s="2">
        <v>633</v>
      </c>
      <c r="B640" s="617">
        <v>-160478</v>
      </c>
      <c r="C640" s="617">
        <v>-103593</v>
      </c>
      <c r="D640" s="617">
        <v>-114388</v>
      </c>
      <c r="F640" s="330" t="e">
        <f ca="1">_xll.RiskData('Risk Summary'!$H$32,$A640)</f>
        <v>#NAME?</v>
      </c>
      <c r="G640" s="330" t="e">
        <f ca="1">_xll.RiskData('Risk Summary'!$K$32,$A640)</f>
        <v>#NAME?</v>
      </c>
      <c r="H640" s="330" t="e">
        <f ca="1">_xll.RiskData('Risk Summary'!$N$32,$A640)</f>
        <v>#NAME?</v>
      </c>
      <c r="J640" s="330" t="e">
        <f ca="1">_xll.RiskData('Risk Summary'!$H$35,$A640)</f>
        <v>#NAME?</v>
      </c>
      <c r="K640" s="330" t="e">
        <f ca="1">_xll.RiskData('Risk Summary'!$K$35,$A640)</f>
        <v>#NAME?</v>
      </c>
      <c r="L640" s="330" t="e">
        <f ca="1">_xll.RiskData('Risk Summary'!$N$35,$A640)</f>
        <v>#NAME?</v>
      </c>
      <c r="N640" s="330" t="e">
        <f ca="1">_xll.RiskData('Risk Summary'!$H$36,$A640)</f>
        <v>#NAME?</v>
      </c>
      <c r="O640" s="330" t="e">
        <f ca="1">_xll.RiskData('Risk Summary'!$K$36,$A640)</f>
        <v>#NAME?</v>
      </c>
      <c r="P640" s="330" t="e">
        <f ca="1">_xll.RiskData('Risk Summary'!$N$36,$A640)</f>
        <v>#NAME?</v>
      </c>
      <c r="R640" s="330" t="e">
        <f ca="1">_xll.RiskData('TS CF'!$H$24,$A640)-F640</f>
        <v>#NAME?</v>
      </c>
      <c r="S640" s="330" t="e">
        <f ca="1">_xll.RiskData('TS CF'!$K$24,$A640)-G640</f>
        <v>#NAME?</v>
      </c>
      <c r="T640" s="330" t="e">
        <f ca="1">_xll.RiskData('TS CF'!$N$24,$A640)-H640</f>
        <v>#NAME?</v>
      </c>
      <c r="V640" s="327" t="e">
        <f t="shared" ca="1" si="27"/>
        <v>#NAME?</v>
      </c>
      <c r="W640" s="327" t="e">
        <f t="shared" ca="1" si="28"/>
        <v>#NAME?</v>
      </c>
      <c r="X640" s="327" t="e">
        <f t="shared" ca="1" si="29"/>
        <v>#NAME?</v>
      </c>
    </row>
    <row r="641" spans="1:24">
      <c r="A641" s="2">
        <v>634</v>
      </c>
      <c r="B641" s="617">
        <v>-160478</v>
      </c>
      <c r="C641" s="617">
        <v>-103593</v>
      </c>
      <c r="D641" s="617">
        <v>-114388</v>
      </c>
      <c r="F641" s="330" t="e">
        <f ca="1">_xll.RiskData('Risk Summary'!$H$32,$A641)</f>
        <v>#NAME?</v>
      </c>
      <c r="G641" s="330" t="e">
        <f ca="1">_xll.RiskData('Risk Summary'!$K$32,$A641)</f>
        <v>#NAME?</v>
      </c>
      <c r="H641" s="330" t="e">
        <f ca="1">_xll.RiskData('Risk Summary'!$N$32,$A641)</f>
        <v>#NAME?</v>
      </c>
      <c r="J641" s="330" t="e">
        <f ca="1">_xll.RiskData('Risk Summary'!$H$35,$A641)</f>
        <v>#NAME?</v>
      </c>
      <c r="K641" s="330" t="e">
        <f ca="1">_xll.RiskData('Risk Summary'!$K$35,$A641)</f>
        <v>#NAME?</v>
      </c>
      <c r="L641" s="330" t="e">
        <f ca="1">_xll.RiskData('Risk Summary'!$N$35,$A641)</f>
        <v>#NAME?</v>
      </c>
      <c r="N641" s="330" t="e">
        <f ca="1">_xll.RiskData('Risk Summary'!$H$36,$A641)</f>
        <v>#NAME?</v>
      </c>
      <c r="O641" s="330" t="e">
        <f ca="1">_xll.RiskData('Risk Summary'!$K$36,$A641)</f>
        <v>#NAME?</v>
      </c>
      <c r="P641" s="330" t="e">
        <f ca="1">_xll.RiskData('Risk Summary'!$N$36,$A641)</f>
        <v>#NAME?</v>
      </c>
      <c r="R641" s="330" t="e">
        <f ca="1">_xll.RiskData('TS CF'!$H$24,$A641)-F641</f>
        <v>#NAME?</v>
      </c>
      <c r="S641" s="330" t="e">
        <f ca="1">_xll.RiskData('TS CF'!$K$24,$A641)-G641</f>
        <v>#NAME?</v>
      </c>
      <c r="T641" s="330" t="e">
        <f ca="1">_xll.RiskData('TS CF'!$N$24,$A641)-H641</f>
        <v>#NAME?</v>
      </c>
      <c r="V641" s="327" t="e">
        <f t="shared" ca="1" si="27"/>
        <v>#NAME?</v>
      </c>
      <c r="W641" s="327" t="e">
        <f t="shared" ca="1" si="28"/>
        <v>#NAME?</v>
      </c>
      <c r="X641" s="327" t="e">
        <f t="shared" ca="1" si="29"/>
        <v>#NAME?</v>
      </c>
    </row>
    <row r="642" spans="1:24">
      <c r="A642" s="2">
        <v>635</v>
      </c>
      <c r="B642" s="617">
        <v>-160478</v>
      </c>
      <c r="C642" s="617">
        <v>-103593</v>
      </c>
      <c r="D642" s="617">
        <v>-114388</v>
      </c>
      <c r="F642" s="330" t="e">
        <f ca="1">_xll.RiskData('Risk Summary'!$H$32,$A642)</f>
        <v>#NAME?</v>
      </c>
      <c r="G642" s="330" t="e">
        <f ca="1">_xll.RiskData('Risk Summary'!$K$32,$A642)</f>
        <v>#NAME?</v>
      </c>
      <c r="H642" s="330" t="e">
        <f ca="1">_xll.RiskData('Risk Summary'!$N$32,$A642)</f>
        <v>#NAME?</v>
      </c>
      <c r="J642" s="330" t="e">
        <f ca="1">_xll.RiskData('Risk Summary'!$H$35,$A642)</f>
        <v>#NAME?</v>
      </c>
      <c r="K642" s="330" t="e">
        <f ca="1">_xll.RiskData('Risk Summary'!$K$35,$A642)</f>
        <v>#NAME?</v>
      </c>
      <c r="L642" s="330" t="e">
        <f ca="1">_xll.RiskData('Risk Summary'!$N$35,$A642)</f>
        <v>#NAME?</v>
      </c>
      <c r="N642" s="330" t="e">
        <f ca="1">_xll.RiskData('Risk Summary'!$H$36,$A642)</f>
        <v>#NAME?</v>
      </c>
      <c r="O642" s="330" t="e">
        <f ca="1">_xll.RiskData('Risk Summary'!$K$36,$A642)</f>
        <v>#NAME?</v>
      </c>
      <c r="P642" s="330" t="e">
        <f ca="1">_xll.RiskData('Risk Summary'!$N$36,$A642)</f>
        <v>#NAME?</v>
      </c>
      <c r="R642" s="330" t="e">
        <f ca="1">_xll.RiskData('TS CF'!$H$24,$A642)-F642</f>
        <v>#NAME?</v>
      </c>
      <c r="S642" s="330" t="e">
        <f ca="1">_xll.RiskData('TS CF'!$K$24,$A642)-G642</f>
        <v>#NAME?</v>
      </c>
      <c r="T642" s="330" t="e">
        <f ca="1">_xll.RiskData('TS CF'!$N$24,$A642)-H642</f>
        <v>#NAME?</v>
      </c>
      <c r="V642" s="327" t="e">
        <f t="shared" ca="1" si="27"/>
        <v>#NAME?</v>
      </c>
      <c r="W642" s="327" t="e">
        <f t="shared" ca="1" si="28"/>
        <v>#NAME?</v>
      </c>
      <c r="X642" s="327" t="e">
        <f t="shared" ca="1" si="29"/>
        <v>#NAME?</v>
      </c>
    </row>
    <row r="643" spans="1:24">
      <c r="A643" s="2">
        <v>636</v>
      </c>
      <c r="B643" s="617">
        <v>-160478</v>
      </c>
      <c r="C643" s="617">
        <v>-103593</v>
      </c>
      <c r="D643" s="617">
        <v>-114388</v>
      </c>
      <c r="F643" s="330" t="e">
        <f ca="1">_xll.RiskData('Risk Summary'!$H$32,$A643)</f>
        <v>#NAME?</v>
      </c>
      <c r="G643" s="330" t="e">
        <f ca="1">_xll.RiskData('Risk Summary'!$K$32,$A643)</f>
        <v>#NAME?</v>
      </c>
      <c r="H643" s="330" t="e">
        <f ca="1">_xll.RiskData('Risk Summary'!$N$32,$A643)</f>
        <v>#NAME?</v>
      </c>
      <c r="J643" s="330" t="e">
        <f ca="1">_xll.RiskData('Risk Summary'!$H$35,$A643)</f>
        <v>#NAME?</v>
      </c>
      <c r="K643" s="330" t="e">
        <f ca="1">_xll.RiskData('Risk Summary'!$K$35,$A643)</f>
        <v>#NAME?</v>
      </c>
      <c r="L643" s="330" t="e">
        <f ca="1">_xll.RiskData('Risk Summary'!$N$35,$A643)</f>
        <v>#NAME?</v>
      </c>
      <c r="N643" s="330" t="e">
        <f ca="1">_xll.RiskData('Risk Summary'!$H$36,$A643)</f>
        <v>#NAME?</v>
      </c>
      <c r="O643" s="330" t="e">
        <f ca="1">_xll.RiskData('Risk Summary'!$K$36,$A643)</f>
        <v>#NAME?</v>
      </c>
      <c r="P643" s="330" t="e">
        <f ca="1">_xll.RiskData('Risk Summary'!$N$36,$A643)</f>
        <v>#NAME?</v>
      </c>
      <c r="R643" s="330" t="e">
        <f ca="1">_xll.RiskData('TS CF'!$H$24,$A643)-F643</f>
        <v>#NAME?</v>
      </c>
      <c r="S643" s="330" t="e">
        <f ca="1">_xll.RiskData('TS CF'!$K$24,$A643)-G643</f>
        <v>#NAME?</v>
      </c>
      <c r="T643" s="330" t="e">
        <f ca="1">_xll.RiskData('TS CF'!$N$24,$A643)-H643</f>
        <v>#NAME?</v>
      </c>
      <c r="V643" s="327" t="e">
        <f t="shared" ca="1" si="27"/>
        <v>#NAME?</v>
      </c>
      <c r="W643" s="327" t="e">
        <f t="shared" ca="1" si="28"/>
        <v>#NAME?</v>
      </c>
      <c r="X643" s="327" t="e">
        <f t="shared" ca="1" si="29"/>
        <v>#NAME?</v>
      </c>
    </row>
    <row r="644" spans="1:24">
      <c r="A644" s="2">
        <v>637</v>
      </c>
      <c r="B644" s="617">
        <v>-160478</v>
      </c>
      <c r="C644" s="617">
        <v>-103593</v>
      </c>
      <c r="D644" s="617">
        <v>-114388</v>
      </c>
      <c r="F644" s="330" t="e">
        <f ca="1">_xll.RiskData('Risk Summary'!$H$32,$A644)</f>
        <v>#NAME?</v>
      </c>
      <c r="G644" s="330" t="e">
        <f ca="1">_xll.RiskData('Risk Summary'!$K$32,$A644)</f>
        <v>#NAME?</v>
      </c>
      <c r="H644" s="330" t="e">
        <f ca="1">_xll.RiskData('Risk Summary'!$N$32,$A644)</f>
        <v>#NAME?</v>
      </c>
      <c r="J644" s="330" t="e">
        <f ca="1">_xll.RiskData('Risk Summary'!$H$35,$A644)</f>
        <v>#NAME?</v>
      </c>
      <c r="K644" s="330" t="e">
        <f ca="1">_xll.RiskData('Risk Summary'!$K$35,$A644)</f>
        <v>#NAME?</v>
      </c>
      <c r="L644" s="330" t="e">
        <f ca="1">_xll.RiskData('Risk Summary'!$N$35,$A644)</f>
        <v>#NAME?</v>
      </c>
      <c r="N644" s="330" t="e">
        <f ca="1">_xll.RiskData('Risk Summary'!$H$36,$A644)</f>
        <v>#NAME?</v>
      </c>
      <c r="O644" s="330" t="e">
        <f ca="1">_xll.RiskData('Risk Summary'!$K$36,$A644)</f>
        <v>#NAME?</v>
      </c>
      <c r="P644" s="330" t="e">
        <f ca="1">_xll.RiskData('Risk Summary'!$N$36,$A644)</f>
        <v>#NAME?</v>
      </c>
      <c r="R644" s="330" t="e">
        <f ca="1">_xll.RiskData('TS CF'!$H$24,$A644)-F644</f>
        <v>#NAME?</v>
      </c>
      <c r="S644" s="330" t="e">
        <f ca="1">_xll.RiskData('TS CF'!$K$24,$A644)-G644</f>
        <v>#NAME?</v>
      </c>
      <c r="T644" s="330" t="e">
        <f ca="1">_xll.RiskData('TS CF'!$N$24,$A644)-H644</f>
        <v>#NAME?</v>
      </c>
      <c r="V644" s="327" t="e">
        <f t="shared" ca="1" si="27"/>
        <v>#NAME?</v>
      </c>
      <c r="W644" s="327" t="e">
        <f t="shared" ca="1" si="28"/>
        <v>#NAME?</v>
      </c>
      <c r="X644" s="327" t="e">
        <f t="shared" ca="1" si="29"/>
        <v>#NAME?</v>
      </c>
    </row>
    <row r="645" spans="1:24">
      <c r="A645" s="2">
        <v>638</v>
      </c>
      <c r="B645" s="617">
        <v>-160478</v>
      </c>
      <c r="C645" s="617">
        <v>-103593</v>
      </c>
      <c r="D645" s="617">
        <v>-114388</v>
      </c>
      <c r="F645" s="330" t="e">
        <f ca="1">_xll.RiskData('Risk Summary'!$H$32,$A645)</f>
        <v>#NAME?</v>
      </c>
      <c r="G645" s="330" t="e">
        <f ca="1">_xll.RiskData('Risk Summary'!$K$32,$A645)</f>
        <v>#NAME?</v>
      </c>
      <c r="H645" s="330" t="e">
        <f ca="1">_xll.RiskData('Risk Summary'!$N$32,$A645)</f>
        <v>#NAME?</v>
      </c>
      <c r="J645" s="330" t="e">
        <f ca="1">_xll.RiskData('Risk Summary'!$H$35,$A645)</f>
        <v>#NAME?</v>
      </c>
      <c r="K645" s="330" t="e">
        <f ca="1">_xll.RiskData('Risk Summary'!$K$35,$A645)</f>
        <v>#NAME?</v>
      </c>
      <c r="L645" s="330" t="e">
        <f ca="1">_xll.RiskData('Risk Summary'!$N$35,$A645)</f>
        <v>#NAME?</v>
      </c>
      <c r="N645" s="330" t="e">
        <f ca="1">_xll.RiskData('Risk Summary'!$H$36,$A645)</f>
        <v>#NAME?</v>
      </c>
      <c r="O645" s="330" t="e">
        <f ca="1">_xll.RiskData('Risk Summary'!$K$36,$A645)</f>
        <v>#NAME?</v>
      </c>
      <c r="P645" s="330" t="e">
        <f ca="1">_xll.RiskData('Risk Summary'!$N$36,$A645)</f>
        <v>#NAME?</v>
      </c>
      <c r="R645" s="330" t="e">
        <f ca="1">_xll.RiskData('TS CF'!$H$24,$A645)-F645</f>
        <v>#NAME?</v>
      </c>
      <c r="S645" s="330" t="e">
        <f ca="1">_xll.RiskData('TS CF'!$K$24,$A645)-G645</f>
        <v>#NAME?</v>
      </c>
      <c r="T645" s="330" t="e">
        <f ca="1">_xll.RiskData('TS CF'!$N$24,$A645)-H645</f>
        <v>#NAME?</v>
      </c>
      <c r="V645" s="327" t="e">
        <f t="shared" ca="1" si="27"/>
        <v>#NAME?</v>
      </c>
      <c r="W645" s="327" t="e">
        <f t="shared" ca="1" si="28"/>
        <v>#NAME?</v>
      </c>
      <c r="X645" s="327" t="e">
        <f t="shared" ca="1" si="29"/>
        <v>#NAME?</v>
      </c>
    </row>
    <row r="646" spans="1:24">
      <c r="A646" s="2">
        <v>639</v>
      </c>
      <c r="B646" s="617">
        <v>-160478</v>
      </c>
      <c r="C646" s="617">
        <v>-103593</v>
      </c>
      <c r="D646" s="617">
        <v>-114388</v>
      </c>
      <c r="F646" s="330" t="e">
        <f ca="1">_xll.RiskData('Risk Summary'!$H$32,$A646)</f>
        <v>#NAME?</v>
      </c>
      <c r="G646" s="330" t="e">
        <f ca="1">_xll.RiskData('Risk Summary'!$K$32,$A646)</f>
        <v>#NAME?</v>
      </c>
      <c r="H646" s="330" t="e">
        <f ca="1">_xll.RiskData('Risk Summary'!$N$32,$A646)</f>
        <v>#NAME?</v>
      </c>
      <c r="J646" s="330" t="e">
        <f ca="1">_xll.RiskData('Risk Summary'!$H$35,$A646)</f>
        <v>#NAME?</v>
      </c>
      <c r="K646" s="330" t="e">
        <f ca="1">_xll.RiskData('Risk Summary'!$K$35,$A646)</f>
        <v>#NAME?</v>
      </c>
      <c r="L646" s="330" t="e">
        <f ca="1">_xll.RiskData('Risk Summary'!$N$35,$A646)</f>
        <v>#NAME?</v>
      </c>
      <c r="N646" s="330" t="e">
        <f ca="1">_xll.RiskData('Risk Summary'!$H$36,$A646)</f>
        <v>#NAME?</v>
      </c>
      <c r="O646" s="330" t="e">
        <f ca="1">_xll.RiskData('Risk Summary'!$K$36,$A646)</f>
        <v>#NAME?</v>
      </c>
      <c r="P646" s="330" t="e">
        <f ca="1">_xll.RiskData('Risk Summary'!$N$36,$A646)</f>
        <v>#NAME?</v>
      </c>
      <c r="R646" s="330" t="e">
        <f ca="1">_xll.RiskData('TS CF'!$H$24,$A646)-F646</f>
        <v>#NAME?</v>
      </c>
      <c r="S646" s="330" t="e">
        <f ca="1">_xll.RiskData('TS CF'!$K$24,$A646)-G646</f>
        <v>#NAME?</v>
      </c>
      <c r="T646" s="330" t="e">
        <f ca="1">_xll.RiskData('TS CF'!$N$24,$A646)-H646</f>
        <v>#NAME?</v>
      </c>
      <c r="V646" s="327" t="e">
        <f t="shared" ca="1" si="27"/>
        <v>#NAME?</v>
      </c>
      <c r="W646" s="327" t="e">
        <f t="shared" ca="1" si="28"/>
        <v>#NAME?</v>
      </c>
      <c r="X646" s="327" t="e">
        <f t="shared" ca="1" si="29"/>
        <v>#NAME?</v>
      </c>
    </row>
    <row r="647" spans="1:24">
      <c r="A647" s="2">
        <v>640</v>
      </c>
      <c r="B647" s="617">
        <v>-160478</v>
      </c>
      <c r="C647" s="617">
        <v>-103593</v>
      </c>
      <c r="D647" s="617">
        <v>-114388</v>
      </c>
      <c r="F647" s="330" t="e">
        <f ca="1">_xll.RiskData('Risk Summary'!$H$32,$A647)</f>
        <v>#NAME?</v>
      </c>
      <c r="G647" s="330" t="e">
        <f ca="1">_xll.RiskData('Risk Summary'!$K$32,$A647)</f>
        <v>#NAME?</v>
      </c>
      <c r="H647" s="330" t="e">
        <f ca="1">_xll.RiskData('Risk Summary'!$N$32,$A647)</f>
        <v>#NAME?</v>
      </c>
      <c r="J647" s="330" t="e">
        <f ca="1">_xll.RiskData('Risk Summary'!$H$35,$A647)</f>
        <v>#NAME?</v>
      </c>
      <c r="K647" s="330" t="e">
        <f ca="1">_xll.RiskData('Risk Summary'!$K$35,$A647)</f>
        <v>#NAME?</v>
      </c>
      <c r="L647" s="330" t="e">
        <f ca="1">_xll.RiskData('Risk Summary'!$N$35,$A647)</f>
        <v>#NAME?</v>
      </c>
      <c r="N647" s="330" t="e">
        <f ca="1">_xll.RiskData('Risk Summary'!$H$36,$A647)</f>
        <v>#NAME?</v>
      </c>
      <c r="O647" s="330" t="e">
        <f ca="1">_xll.RiskData('Risk Summary'!$K$36,$A647)</f>
        <v>#NAME?</v>
      </c>
      <c r="P647" s="330" t="e">
        <f ca="1">_xll.RiskData('Risk Summary'!$N$36,$A647)</f>
        <v>#NAME?</v>
      </c>
      <c r="R647" s="330" t="e">
        <f ca="1">_xll.RiskData('TS CF'!$H$24,$A647)-F647</f>
        <v>#NAME?</v>
      </c>
      <c r="S647" s="330" t="e">
        <f ca="1">_xll.RiskData('TS CF'!$K$24,$A647)-G647</f>
        <v>#NAME?</v>
      </c>
      <c r="T647" s="330" t="e">
        <f ca="1">_xll.RiskData('TS CF'!$N$24,$A647)-H647</f>
        <v>#NAME?</v>
      </c>
      <c r="V647" s="327" t="e">
        <f t="shared" ca="1" si="27"/>
        <v>#NAME?</v>
      </c>
      <c r="W647" s="327" t="e">
        <f t="shared" ca="1" si="28"/>
        <v>#NAME?</v>
      </c>
      <c r="X647" s="327" t="e">
        <f t="shared" ca="1" si="29"/>
        <v>#NAME?</v>
      </c>
    </row>
    <row r="648" spans="1:24">
      <c r="A648" s="2">
        <v>641</v>
      </c>
      <c r="B648" s="617">
        <v>-160478</v>
      </c>
      <c r="C648" s="617">
        <v>-103593</v>
      </c>
      <c r="D648" s="617">
        <v>-114388</v>
      </c>
      <c r="F648" s="330" t="e">
        <f ca="1">_xll.RiskData('Risk Summary'!$H$32,$A648)</f>
        <v>#NAME?</v>
      </c>
      <c r="G648" s="330" t="e">
        <f ca="1">_xll.RiskData('Risk Summary'!$K$32,$A648)</f>
        <v>#NAME?</v>
      </c>
      <c r="H648" s="330" t="e">
        <f ca="1">_xll.RiskData('Risk Summary'!$N$32,$A648)</f>
        <v>#NAME?</v>
      </c>
      <c r="J648" s="330" t="e">
        <f ca="1">_xll.RiskData('Risk Summary'!$H$35,$A648)</f>
        <v>#NAME?</v>
      </c>
      <c r="K648" s="330" t="e">
        <f ca="1">_xll.RiskData('Risk Summary'!$K$35,$A648)</f>
        <v>#NAME?</v>
      </c>
      <c r="L648" s="330" t="e">
        <f ca="1">_xll.RiskData('Risk Summary'!$N$35,$A648)</f>
        <v>#NAME?</v>
      </c>
      <c r="N648" s="330" t="e">
        <f ca="1">_xll.RiskData('Risk Summary'!$H$36,$A648)</f>
        <v>#NAME?</v>
      </c>
      <c r="O648" s="330" t="e">
        <f ca="1">_xll.RiskData('Risk Summary'!$K$36,$A648)</f>
        <v>#NAME?</v>
      </c>
      <c r="P648" s="330" t="e">
        <f ca="1">_xll.RiskData('Risk Summary'!$N$36,$A648)</f>
        <v>#NAME?</v>
      </c>
      <c r="R648" s="330" t="e">
        <f ca="1">_xll.RiskData('TS CF'!$H$24,$A648)-F648</f>
        <v>#NAME?</v>
      </c>
      <c r="S648" s="330" t="e">
        <f ca="1">_xll.RiskData('TS CF'!$K$24,$A648)-G648</f>
        <v>#NAME?</v>
      </c>
      <c r="T648" s="330" t="e">
        <f ca="1">_xll.RiskData('TS CF'!$N$24,$A648)-H648</f>
        <v>#NAME?</v>
      </c>
      <c r="V648" s="327" t="e">
        <f t="shared" ca="1" si="27"/>
        <v>#NAME?</v>
      </c>
      <c r="W648" s="327" t="e">
        <f t="shared" ca="1" si="28"/>
        <v>#NAME?</v>
      </c>
      <c r="X648" s="327" t="e">
        <f t="shared" ca="1" si="29"/>
        <v>#NAME?</v>
      </c>
    </row>
    <row r="649" spans="1:24">
      <c r="A649" s="2">
        <v>642</v>
      </c>
      <c r="B649" s="617">
        <v>-160478</v>
      </c>
      <c r="C649" s="617">
        <v>-103593</v>
      </c>
      <c r="D649" s="617">
        <v>-114388</v>
      </c>
      <c r="F649" s="330" t="e">
        <f ca="1">_xll.RiskData('Risk Summary'!$H$32,$A649)</f>
        <v>#NAME?</v>
      </c>
      <c r="G649" s="330" t="e">
        <f ca="1">_xll.RiskData('Risk Summary'!$K$32,$A649)</f>
        <v>#NAME?</v>
      </c>
      <c r="H649" s="330" t="e">
        <f ca="1">_xll.RiskData('Risk Summary'!$N$32,$A649)</f>
        <v>#NAME?</v>
      </c>
      <c r="J649" s="330" t="e">
        <f ca="1">_xll.RiskData('Risk Summary'!$H$35,$A649)</f>
        <v>#NAME?</v>
      </c>
      <c r="K649" s="330" t="e">
        <f ca="1">_xll.RiskData('Risk Summary'!$K$35,$A649)</f>
        <v>#NAME?</v>
      </c>
      <c r="L649" s="330" t="e">
        <f ca="1">_xll.RiskData('Risk Summary'!$N$35,$A649)</f>
        <v>#NAME?</v>
      </c>
      <c r="N649" s="330" t="e">
        <f ca="1">_xll.RiskData('Risk Summary'!$H$36,$A649)</f>
        <v>#NAME?</v>
      </c>
      <c r="O649" s="330" t="e">
        <f ca="1">_xll.RiskData('Risk Summary'!$K$36,$A649)</f>
        <v>#NAME?</v>
      </c>
      <c r="P649" s="330" t="e">
        <f ca="1">_xll.RiskData('Risk Summary'!$N$36,$A649)</f>
        <v>#NAME?</v>
      </c>
      <c r="R649" s="330" t="e">
        <f ca="1">_xll.RiskData('TS CF'!$H$24,$A649)-F649</f>
        <v>#NAME?</v>
      </c>
      <c r="S649" s="330" t="e">
        <f ca="1">_xll.RiskData('TS CF'!$K$24,$A649)-G649</f>
        <v>#NAME?</v>
      </c>
      <c r="T649" s="330" t="e">
        <f ca="1">_xll.RiskData('TS CF'!$N$24,$A649)-H649</f>
        <v>#NAME?</v>
      </c>
      <c r="V649" s="327" t="e">
        <f t="shared" ca="1" si="27"/>
        <v>#NAME?</v>
      </c>
      <c r="W649" s="327" t="e">
        <f t="shared" ca="1" si="28"/>
        <v>#NAME?</v>
      </c>
      <c r="X649" s="327" t="e">
        <f t="shared" ca="1" si="29"/>
        <v>#NAME?</v>
      </c>
    </row>
    <row r="650" spans="1:24">
      <c r="A650" s="2">
        <v>643</v>
      </c>
      <c r="B650" s="617">
        <v>-160478</v>
      </c>
      <c r="C650" s="617">
        <v>-103593</v>
      </c>
      <c r="D650" s="617">
        <v>-114388</v>
      </c>
      <c r="F650" s="330" t="e">
        <f ca="1">_xll.RiskData('Risk Summary'!$H$32,$A650)</f>
        <v>#NAME?</v>
      </c>
      <c r="G650" s="330" t="e">
        <f ca="1">_xll.RiskData('Risk Summary'!$K$32,$A650)</f>
        <v>#NAME?</v>
      </c>
      <c r="H650" s="330" t="e">
        <f ca="1">_xll.RiskData('Risk Summary'!$N$32,$A650)</f>
        <v>#NAME?</v>
      </c>
      <c r="J650" s="330" t="e">
        <f ca="1">_xll.RiskData('Risk Summary'!$H$35,$A650)</f>
        <v>#NAME?</v>
      </c>
      <c r="K650" s="330" t="e">
        <f ca="1">_xll.RiskData('Risk Summary'!$K$35,$A650)</f>
        <v>#NAME?</v>
      </c>
      <c r="L650" s="330" t="e">
        <f ca="1">_xll.RiskData('Risk Summary'!$N$35,$A650)</f>
        <v>#NAME?</v>
      </c>
      <c r="N650" s="330" t="e">
        <f ca="1">_xll.RiskData('Risk Summary'!$H$36,$A650)</f>
        <v>#NAME?</v>
      </c>
      <c r="O650" s="330" t="e">
        <f ca="1">_xll.RiskData('Risk Summary'!$K$36,$A650)</f>
        <v>#NAME?</v>
      </c>
      <c r="P650" s="330" t="e">
        <f ca="1">_xll.RiskData('Risk Summary'!$N$36,$A650)</f>
        <v>#NAME?</v>
      </c>
      <c r="R650" s="330" t="e">
        <f ca="1">_xll.RiskData('TS CF'!$H$24,$A650)-F650</f>
        <v>#NAME?</v>
      </c>
      <c r="S650" s="330" t="e">
        <f ca="1">_xll.RiskData('TS CF'!$K$24,$A650)-G650</f>
        <v>#NAME?</v>
      </c>
      <c r="T650" s="330" t="e">
        <f ca="1">_xll.RiskData('TS CF'!$N$24,$A650)-H650</f>
        <v>#NAME?</v>
      </c>
      <c r="V650" s="327" t="e">
        <f t="shared" ref="V650:V713" ca="1" si="30">V649</f>
        <v>#NAME?</v>
      </c>
      <c r="W650" s="327" t="e">
        <f t="shared" ref="W650:W713" ca="1" si="31">W649</f>
        <v>#NAME?</v>
      </c>
      <c r="X650" s="327" t="e">
        <f t="shared" ref="X650:X713" ca="1" si="32">X649</f>
        <v>#NAME?</v>
      </c>
    </row>
    <row r="651" spans="1:24">
      <c r="A651" s="2">
        <v>644</v>
      </c>
      <c r="B651" s="617">
        <v>-160478</v>
      </c>
      <c r="C651" s="617">
        <v>-103593</v>
      </c>
      <c r="D651" s="617">
        <v>-114388</v>
      </c>
      <c r="F651" s="330" t="e">
        <f ca="1">_xll.RiskData('Risk Summary'!$H$32,$A651)</f>
        <v>#NAME?</v>
      </c>
      <c r="G651" s="330" t="e">
        <f ca="1">_xll.RiskData('Risk Summary'!$K$32,$A651)</f>
        <v>#NAME?</v>
      </c>
      <c r="H651" s="330" t="e">
        <f ca="1">_xll.RiskData('Risk Summary'!$N$32,$A651)</f>
        <v>#NAME?</v>
      </c>
      <c r="J651" s="330" t="e">
        <f ca="1">_xll.RiskData('Risk Summary'!$H$35,$A651)</f>
        <v>#NAME?</v>
      </c>
      <c r="K651" s="330" t="e">
        <f ca="1">_xll.RiskData('Risk Summary'!$K$35,$A651)</f>
        <v>#NAME?</v>
      </c>
      <c r="L651" s="330" t="e">
        <f ca="1">_xll.RiskData('Risk Summary'!$N$35,$A651)</f>
        <v>#NAME?</v>
      </c>
      <c r="N651" s="330" t="e">
        <f ca="1">_xll.RiskData('Risk Summary'!$H$36,$A651)</f>
        <v>#NAME?</v>
      </c>
      <c r="O651" s="330" t="e">
        <f ca="1">_xll.RiskData('Risk Summary'!$K$36,$A651)</f>
        <v>#NAME?</v>
      </c>
      <c r="P651" s="330" t="e">
        <f ca="1">_xll.RiskData('Risk Summary'!$N$36,$A651)</f>
        <v>#NAME?</v>
      </c>
      <c r="R651" s="330" t="e">
        <f ca="1">_xll.RiskData('TS CF'!$H$24,$A651)-F651</f>
        <v>#NAME?</v>
      </c>
      <c r="S651" s="330" t="e">
        <f ca="1">_xll.RiskData('TS CF'!$K$24,$A651)-G651</f>
        <v>#NAME?</v>
      </c>
      <c r="T651" s="330" t="e">
        <f ca="1">_xll.RiskData('TS CF'!$N$24,$A651)-H651</f>
        <v>#NAME?</v>
      </c>
      <c r="V651" s="327" t="e">
        <f t="shared" ca="1" si="30"/>
        <v>#NAME?</v>
      </c>
      <c r="W651" s="327" t="e">
        <f t="shared" ca="1" si="31"/>
        <v>#NAME?</v>
      </c>
      <c r="X651" s="327" t="e">
        <f t="shared" ca="1" si="32"/>
        <v>#NAME?</v>
      </c>
    </row>
    <row r="652" spans="1:24">
      <c r="A652" s="2">
        <v>645</v>
      </c>
      <c r="B652" s="617">
        <v>-160478</v>
      </c>
      <c r="C652" s="617">
        <v>-103593</v>
      </c>
      <c r="D652" s="617">
        <v>-114388</v>
      </c>
      <c r="F652" s="330" t="e">
        <f ca="1">_xll.RiskData('Risk Summary'!$H$32,$A652)</f>
        <v>#NAME?</v>
      </c>
      <c r="G652" s="330" t="e">
        <f ca="1">_xll.RiskData('Risk Summary'!$K$32,$A652)</f>
        <v>#NAME?</v>
      </c>
      <c r="H652" s="330" t="e">
        <f ca="1">_xll.RiskData('Risk Summary'!$N$32,$A652)</f>
        <v>#NAME?</v>
      </c>
      <c r="J652" s="330" t="e">
        <f ca="1">_xll.RiskData('Risk Summary'!$H$35,$A652)</f>
        <v>#NAME?</v>
      </c>
      <c r="K652" s="330" t="e">
        <f ca="1">_xll.RiskData('Risk Summary'!$K$35,$A652)</f>
        <v>#NAME?</v>
      </c>
      <c r="L652" s="330" t="e">
        <f ca="1">_xll.RiskData('Risk Summary'!$N$35,$A652)</f>
        <v>#NAME?</v>
      </c>
      <c r="N652" s="330" t="e">
        <f ca="1">_xll.RiskData('Risk Summary'!$H$36,$A652)</f>
        <v>#NAME?</v>
      </c>
      <c r="O652" s="330" t="e">
        <f ca="1">_xll.RiskData('Risk Summary'!$K$36,$A652)</f>
        <v>#NAME?</v>
      </c>
      <c r="P652" s="330" t="e">
        <f ca="1">_xll.RiskData('Risk Summary'!$N$36,$A652)</f>
        <v>#NAME?</v>
      </c>
      <c r="R652" s="330" t="e">
        <f ca="1">_xll.RiskData('TS CF'!$H$24,$A652)-F652</f>
        <v>#NAME?</v>
      </c>
      <c r="S652" s="330" t="e">
        <f ca="1">_xll.RiskData('TS CF'!$K$24,$A652)-G652</f>
        <v>#NAME?</v>
      </c>
      <c r="T652" s="330" t="e">
        <f ca="1">_xll.RiskData('TS CF'!$N$24,$A652)-H652</f>
        <v>#NAME?</v>
      </c>
      <c r="V652" s="327" t="e">
        <f t="shared" ca="1" si="30"/>
        <v>#NAME?</v>
      </c>
      <c r="W652" s="327" t="e">
        <f t="shared" ca="1" si="31"/>
        <v>#NAME?</v>
      </c>
      <c r="X652" s="327" t="e">
        <f t="shared" ca="1" si="32"/>
        <v>#NAME?</v>
      </c>
    </row>
    <row r="653" spans="1:24">
      <c r="A653" s="2">
        <v>646</v>
      </c>
      <c r="B653" s="617">
        <v>-160478</v>
      </c>
      <c r="C653" s="617">
        <v>-103593</v>
      </c>
      <c r="D653" s="617">
        <v>-114388</v>
      </c>
      <c r="F653" s="330" t="e">
        <f ca="1">_xll.RiskData('Risk Summary'!$H$32,$A653)</f>
        <v>#NAME?</v>
      </c>
      <c r="G653" s="330" t="e">
        <f ca="1">_xll.RiskData('Risk Summary'!$K$32,$A653)</f>
        <v>#NAME?</v>
      </c>
      <c r="H653" s="330" t="e">
        <f ca="1">_xll.RiskData('Risk Summary'!$N$32,$A653)</f>
        <v>#NAME?</v>
      </c>
      <c r="J653" s="330" t="e">
        <f ca="1">_xll.RiskData('Risk Summary'!$H$35,$A653)</f>
        <v>#NAME?</v>
      </c>
      <c r="K653" s="330" t="e">
        <f ca="1">_xll.RiskData('Risk Summary'!$K$35,$A653)</f>
        <v>#NAME?</v>
      </c>
      <c r="L653" s="330" t="e">
        <f ca="1">_xll.RiskData('Risk Summary'!$N$35,$A653)</f>
        <v>#NAME?</v>
      </c>
      <c r="N653" s="330" t="e">
        <f ca="1">_xll.RiskData('Risk Summary'!$H$36,$A653)</f>
        <v>#NAME?</v>
      </c>
      <c r="O653" s="330" t="e">
        <f ca="1">_xll.RiskData('Risk Summary'!$K$36,$A653)</f>
        <v>#NAME?</v>
      </c>
      <c r="P653" s="330" t="e">
        <f ca="1">_xll.RiskData('Risk Summary'!$N$36,$A653)</f>
        <v>#NAME?</v>
      </c>
      <c r="R653" s="330" t="e">
        <f ca="1">_xll.RiskData('TS CF'!$H$24,$A653)-F653</f>
        <v>#NAME?</v>
      </c>
      <c r="S653" s="330" t="e">
        <f ca="1">_xll.RiskData('TS CF'!$K$24,$A653)-G653</f>
        <v>#NAME?</v>
      </c>
      <c r="T653" s="330" t="e">
        <f ca="1">_xll.RiskData('TS CF'!$N$24,$A653)-H653</f>
        <v>#NAME?</v>
      </c>
      <c r="V653" s="327" t="e">
        <f t="shared" ca="1" si="30"/>
        <v>#NAME?</v>
      </c>
      <c r="W653" s="327" t="e">
        <f t="shared" ca="1" si="31"/>
        <v>#NAME?</v>
      </c>
      <c r="X653" s="327" t="e">
        <f t="shared" ca="1" si="32"/>
        <v>#NAME?</v>
      </c>
    </row>
    <row r="654" spans="1:24">
      <c r="A654" s="2">
        <v>647</v>
      </c>
      <c r="B654" s="617">
        <v>-160478</v>
      </c>
      <c r="C654" s="617">
        <v>-103593</v>
      </c>
      <c r="D654" s="617">
        <v>-114388</v>
      </c>
      <c r="F654" s="330" t="e">
        <f ca="1">_xll.RiskData('Risk Summary'!$H$32,$A654)</f>
        <v>#NAME?</v>
      </c>
      <c r="G654" s="330" t="e">
        <f ca="1">_xll.RiskData('Risk Summary'!$K$32,$A654)</f>
        <v>#NAME?</v>
      </c>
      <c r="H654" s="330" t="e">
        <f ca="1">_xll.RiskData('Risk Summary'!$N$32,$A654)</f>
        <v>#NAME?</v>
      </c>
      <c r="J654" s="330" t="e">
        <f ca="1">_xll.RiskData('Risk Summary'!$H$35,$A654)</f>
        <v>#NAME?</v>
      </c>
      <c r="K654" s="330" t="e">
        <f ca="1">_xll.RiskData('Risk Summary'!$K$35,$A654)</f>
        <v>#NAME?</v>
      </c>
      <c r="L654" s="330" t="e">
        <f ca="1">_xll.RiskData('Risk Summary'!$N$35,$A654)</f>
        <v>#NAME?</v>
      </c>
      <c r="N654" s="330" t="e">
        <f ca="1">_xll.RiskData('Risk Summary'!$H$36,$A654)</f>
        <v>#NAME?</v>
      </c>
      <c r="O654" s="330" t="e">
        <f ca="1">_xll.RiskData('Risk Summary'!$K$36,$A654)</f>
        <v>#NAME?</v>
      </c>
      <c r="P654" s="330" t="e">
        <f ca="1">_xll.RiskData('Risk Summary'!$N$36,$A654)</f>
        <v>#NAME?</v>
      </c>
      <c r="R654" s="330" t="e">
        <f ca="1">_xll.RiskData('TS CF'!$H$24,$A654)-F654</f>
        <v>#NAME?</v>
      </c>
      <c r="S654" s="330" t="e">
        <f ca="1">_xll.RiskData('TS CF'!$K$24,$A654)-G654</f>
        <v>#NAME?</v>
      </c>
      <c r="T654" s="330" t="e">
        <f ca="1">_xll.RiskData('TS CF'!$N$24,$A654)-H654</f>
        <v>#NAME?</v>
      </c>
      <c r="V654" s="327" t="e">
        <f t="shared" ca="1" si="30"/>
        <v>#NAME?</v>
      </c>
      <c r="W654" s="327" t="e">
        <f t="shared" ca="1" si="31"/>
        <v>#NAME?</v>
      </c>
      <c r="X654" s="327" t="e">
        <f t="shared" ca="1" si="32"/>
        <v>#NAME?</v>
      </c>
    </row>
    <row r="655" spans="1:24">
      <c r="A655" s="2">
        <v>648</v>
      </c>
      <c r="B655" s="617">
        <v>-160478</v>
      </c>
      <c r="C655" s="617">
        <v>-103593</v>
      </c>
      <c r="D655" s="617">
        <v>-114388</v>
      </c>
      <c r="F655" s="330" t="e">
        <f ca="1">_xll.RiskData('Risk Summary'!$H$32,$A655)</f>
        <v>#NAME?</v>
      </c>
      <c r="G655" s="330" t="e">
        <f ca="1">_xll.RiskData('Risk Summary'!$K$32,$A655)</f>
        <v>#NAME?</v>
      </c>
      <c r="H655" s="330" t="e">
        <f ca="1">_xll.RiskData('Risk Summary'!$N$32,$A655)</f>
        <v>#NAME?</v>
      </c>
      <c r="J655" s="330" t="e">
        <f ca="1">_xll.RiskData('Risk Summary'!$H$35,$A655)</f>
        <v>#NAME?</v>
      </c>
      <c r="K655" s="330" t="e">
        <f ca="1">_xll.RiskData('Risk Summary'!$K$35,$A655)</f>
        <v>#NAME?</v>
      </c>
      <c r="L655" s="330" t="e">
        <f ca="1">_xll.RiskData('Risk Summary'!$N$35,$A655)</f>
        <v>#NAME?</v>
      </c>
      <c r="N655" s="330" t="e">
        <f ca="1">_xll.RiskData('Risk Summary'!$H$36,$A655)</f>
        <v>#NAME?</v>
      </c>
      <c r="O655" s="330" t="e">
        <f ca="1">_xll.RiskData('Risk Summary'!$K$36,$A655)</f>
        <v>#NAME?</v>
      </c>
      <c r="P655" s="330" t="e">
        <f ca="1">_xll.RiskData('Risk Summary'!$N$36,$A655)</f>
        <v>#NAME?</v>
      </c>
      <c r="R655" s="330" t="e">
        <f ca="1">_xll.RiskData('TS CF'!$H$24,$A655)-F655</f>
        <v>#NAME?</v>
      </c>
      <c r="S655" s="330" t="e">
        <f ca="1">_xll.RiskData('TS CF'!$K$24,$A655)-G655</f>
        <v>#NAME?</v>
      </c>
      <c r="T655" s="330" t="e">
        <f ca="1">_xll.RiskData('TS CF'!$N$24,$A655)-H655</f>
        <v>#NAME?</v>
      </c>
      <c r="V655" s="327" t="e">
        <f t="shared" ca="1" si="30"/>
        <v>#NAME?</v>
      </c>
      <c r="W655" s="327" t="e">
        <f t="shared" ca="1" si="31"/>
        <v>#NAME?</v>
      </c>
      <c r="X655" s="327" t="e">
        <f t="shared" ca="1" si="32"/>
        <v>#NAME?</v>
      </c>
    </row>
    <row r="656" spans="1:24">
      <c r="A656" s="2">
        <v>649</v>
      </c>
      <c r="B656" s="617">
        <v>-160478</v>
      </c>
      <c r="C656" s="617">
        <v>-103593</v>
      </c>
      <c r="D656" s="617">
        <v>-114388</v>
      </c>
      <c r="F656" s="330" t="e">
        <f ca="1">_xll.RiskData('Risk Summary'!$H$32,$A656)</f>
        <v>#NAME?</v>
      </c>
      <c r="G656" s="330" t="e">
        <f ca="1">_xll.RiskData('Risk Summary'!$K$32,$A656)</f>
        <v>#NAME?</v>
      </c>
      <c r="H656" s="330" t="e">
        <f ca="1">_xll.RiskData('Risk Summary'!$N$32,$A656)</f>
        <v>#NAME?</v>
      </c>
      <c r="J656" s="330" t="e">
        <f ca="1">_xll.RiskData('Risk Summary'!$H$35,$A656)</f>
        <v>#NAME?</v>
      </c>
      <c r="K656" s="330" t="e">
        <f ca="1">_xll.RiskData('Risk Summary'!$K$35,$A656)</f>
        <v>#NAME?</v>
      </c>
      <c r="L656" s="330" t="e">
        <f ca="1">_xll.RiskData('Risk Summary'!$N$35,$A656)</f>
        <v>#NAME?</v>
      </c>
      <c r="N656" s="330" t="e">
        <f ca="1">_xll.RiskData('Risk Summary'!$H$36,$A656)</f>
        <v>#NAME?</v>
      </c>
      <c r="O656" s="330" t="e">
        <f ca="1">_xll.RiskData('Risk Summary'!$K$36,$A656)</f>
        <v>#NAME?</v>
      </c>
      <c r="P656" s="330" t="e">
        <f ca="1">_xll.RiskData('Risk Summary'!$N$36,$A656)</f>
        <v>#NAME?</v>
      </c>
      <c r="R656" s="330" t="e">
        <f ca="1">_xll.RiskData('TS CF'!$H$24,$A656)-F656</f>
        <v>#NAME?</v>
      </c>
      <c r="S656" s="330" t="e">
        <f ca="1">_xll.RiskData('TS CF'!$K$24,$A656)-G656</f>
        <v>#NAME?</v>
      </c>
      <c r="T656" s="330" t="e">
        <f ca="1">_xll.RiskData('TS CF'!$N$24,$A656)-H656</f>
        <v>#NAME?</v>
      </c>
      <c r="V656" s="327" t="e">
        <f t="shared" ca="1" si="30"/>
        <v>#NAME?</v>
      </c>
      <c r="W656" s="327" t="e">
        <f t="shared" ca="1" si="31"/>
        <v>#NAME?</v>
      </c>
      <c r="X656" s="327" t="e">
        <f t="shared" ca="1" si="32"/>
        <v>#NAME?</v>
      </c>
    </row>
    <row r="657" spans="1:24">
      <c r="A657" s="2">
        <v>650</v>
      </c>
      <c r="B657" s="617">
        <v>-160478</v>
      </c>
      <c r="C657" s="617">
        <v>-103593</v>
      </c>
      <c r="D657" s="617">
        <v>-114388</v>
      </c>
      <c r="F657" s="330" t="e">
        <f ca="1">_xll.RiskData('Risk Summary'!$H$32,$A657)</f>
        <v>#NAME?</v>
      </c>
      <c r="G657" s="330" t="e">
        <f ca="1">_xll.RiskData('Risk Summary'!$K$32,$A657)</f>
        <v>#NAME?</v>
      </c>
      <c r="H657" s="330" t="e">
        <f ca="1">_xll.RiskData('Risk Summary'!$N$32,$A657)</f>
        <v>#NAME?</v>
      </c>
      <c r="J657" s="330" t="e">
        <f ca="1">_xll.RiskData('Risk Summary'!$H$35,$A657)</f>
        <v>#NAME?</v>
      </c>
      <c r="K657" s="330" t="e">
        <f ca="1">_xll.RiskData('Risk Summary'!$K$35,$A657)</f>
        <v>#NAME?</v>
      </c>
      <c r="L657" s="330" t="e">
        <f ca="1">_xll.RiskData('Risk Summary'!$N$35,$A657)</f>
        <v>#NAME?</v>
      </c>
      <c r="N657" s="330" t="e">
        <f ca="1">_xll.RiskData('Risk Summary'!$H$36,$A657)</f>
        <v>#NAME?</v>
      </c>
      <c r="O657" s="330" t="e">
        <f ca="1">_xll.RiskData('Risk Summary'!$K$36,$A657)</f>
        <v>#NAME?</v>
      </c>
      <c r="P657" s="330" t="e">
        <f ca="1">_xll.RiskData('Risk Summary'!$N$36,$A657)</f>
        <v>#NAME?</v>
      </c>
      <c r="R657" s="330" t="e">
        <f ca="1">_xll.RiskData('TS CF'!$H$24,$A657)-F657</f>
        <v>#NAME?</v>
      </c>
      <c r="S657" s="330" t="e">
        <f ca="1">_xll.RiskData('TS CF'!$K$24,$A657)-G657</f>
        <v>#NAME?</v>
      </c>
      <c r="T657" s="330" t="e">
        <f ca="1">_xll.RiskData('TS CF'!$N$24,$A657)-H657</f>
        <v>#NAME?</v>
      </c>
      <c r="V657" s="327" t="e">
        <f t="shared" ca="1" si="30"/>
        <v>#NAME?</v>
      </c>
      <c r="W657" s="327" t="e">
        <f t="shared" ca="1" si="31"/>
        <v>#NAME?</v>
      </c>
      <c r="X657" s="327" t="e">
        <f t="shared" ca="1" si="32"/>
        <v>#NAME?</v>
      </c>
    </row>
    <row r="658" spans="1:24">
      <c r="A658" s="2">
        <v>651</v>
      </c>
      <c r="B658" s="617">
        <v>-160478</v>
      </c>
      <c r="C658" s="617">
        <v>-103593</v>
      </c>
      <c r="D658" s="617">
        <v>-114388</v>
      </c>
      <c r="F658" s="330" t="e">
        <f ca="1">_xll.RiskData('Risk Summary'!$H$32,$A658)</f>
        <v>#NAME?</v>
      </c>
      <c r="G658" s="330" t="e">
        <f ca="1">_xll.RiskData('Risk Summary'!$K$32,$A658)</f>
        <v>#NAME?</v>
      </c>
      <c r="H658" s="330" t="e">
        <f ca="1">_xll.RiskData('Risk Summary'!$N$32,$A658)</f>
        <v>#NAME?</v>
      </c>
      <c r="J658" s="330" t="e">
        <f ca="1">_xll.RiskData('Risk Summary'!$H$35,$A658)</f>
        <v>#NAME?</v>
      </c>
      <c r="K658" s="330" t="e">
        <f ca="1">_xll.RiskData('Risk Summary'!$K$35,$A658)</f>
        <v>#NAME?</v>
      </c>
      <c r="L658" s="330" t="e">
        <f ca="1">_xll.RiskData('Risk Summary'!$N$35,$A658)</f>
        <v>#NAME?</v>
      </c>
      <c r="N658" s="330" t="e">
        <f ca="1">_xll.RiskData('Risk Summary'!$H$36,$A658)</f>
        <v>#NAME?</v>
      </c>
      <c r="O658" s="330" t="e">
        <f ca="1">_xll.RiskData('Risk Summary'!$K$36,$A658)</f>
        <v>#NAME?</v>
      </c>
      <c r="P658" s="330" t="e">
        <f ca="1">_xll.RiskData('Risk Summary'!$N$36,$A658)</f>
        <v>#NAME?</v>
      </c>
      <c r="R658" s="330" t="e">
        <f ca="1">_xll.RiskData('TS CF'!$H$24,$A658)-F658</f>
        <v>#NAME?</v>
      </c>
      <c r="S658" s="330" t="e">
        <f ca="1">_xll.RiskData('TS CF'!$K$24,$A658)-G658</f>
        <v>#NAME?</v>
      </c>
      <c r="T658" s="330" t="e">
        <f ca="1">_xll.RiskData('TS CF'!$N$24,$A658)-H658</f>
        <v>#NAME?</v>
      </c>
      <c r="V658" s="327" t="e">
        <f t="shared" ca="1" si="30"/>
        <v>#NAME?</v>
      </c>
      <c r="W658" s="327" t="e">
        <f t="shared" ca="1" si="31"/>
        <v>#NAME?</v>
      </c>
      <c r="X658" s="327" t="e">
        <f t="shared" ca="1" si="32"/>
        <v>#NAME?</v>
      </c>
    </row>
    <row r="659" spans="1:24">
      <c r="A659" s="2">
        <v>652</v>
      </c>
      <c r="B659" s="617">
        <v>-160478</v>
      </c>
      <c r="C659" s="617">
        <v>-103593</v>
      </c>
      <c r="D659" s="617">
        <v>-114388</v>
      </c>
      <c r="F659" s="330" t="e">
        <f ca="1">_xll.RiskData('Risk Summary'!$H$32,$A659)</f>
        <v>#NAME?</v>
      </c>
      <c r="G659" s="330" t="e">
        <f ca="1">_xll.RiskData('Risk Summary'!$K$32,$A659)</f>
        <v>#NAME?</v>
      </c>
      <c r="H659" s="330" t="e">
        <f ca="1">_xll.RiskData('Risk Summary'!$N$32,$A659)</f>
        <v>#NAME?</v>
      </c>
      <c r="J659" s="330" t="e">
        <f ca="1">_xll.RiskData('Risk Summary'!$H$35,$A659)</f>
        <v>#NAME?</v>
      </c>
      <c r="K659" s="330" t="e">
        <f ca="1">_xll.RiskData('Risk Summary'!$K$35,$A659)</f>
        <v>#NAME?</v>
      </c>
      <c r="L659" s="330" t="e">
        <f ca="1">_xll.RiskData('Risk Summary'!$N$35,$A659)</f>
        <v>#NAME?</v>
      </c>
      <c r="N659" s="330" t="e">
        <f ca="1">_xll.RiskData('Risk Summary'!$H$36,$A659)</f>
        <v>#NAME?</v>
      </c>
      <c r="O659" s="330" t="e">
        <f ca="1">_xll.RiskData('Risk Summary'!$K$36,$A659)</f>
        <v>#NAME?</v>
      </c>
      <c r="P659" s="330" t="e">
        <f ca="1">_xll.RiskData('Risk Summary'!$N$36,$A659)</f>
        <v>#NAME?</v>
      </c>
      <c r="R659" s="330" t="e">
        <f ca="1">_xll.RiskData('TS CF'!$H$24,$A659)-F659</f>
        <v>#NAME?</v>
      </c>
      <c r="S659" s="330" t="e">
        <f ca="1">_xll.RiskData('TS CF'!$K$24,$A659)-G659</f>
        <v>#NAME?</v>
      </c>
      <c r="T659" s="330" t="e">
        <f ca="1">_xll.RiskData('TS CF'!$N$24,$A659)-H659</f>
        <v>#NAME?</v>
      </c>
      <c r="V659" s="327" t="e">
        <f t="shared" ca="1" si="30"/>
        <v>#NAME?</v>
      </c>
      <c r="W659" s="327" t="e">
        <f t="shared" ca="1" si="31"/>
        <v>#NAME?</v>
      </c>
      <c r="X659" s="327" t="e">
        <f t="shared" ca="1" si="32"/>
        <v>#NAME?</v>
      </c>
    </row>
    <row r="660" spans="1:24">
      <c r="A660" s="2">
        <v>653</v>
      </c>
      <c r="B660" s="617">
        <v>-160478</v>
      </c>
      <c r="C660" s="617">
        <v>-103593</v>
      </c>
      <c r="D660" s="617">
        <v>-114388</v>
      </c>
      <c r="F660" s="330" t="e">
        <f ca="1">_xll.RiskData('Risk Summary'!$H$32,$A660)</f>
        <v>#NAME?</v>
      </c>
      <c r="G660" s="330" t="e">
        <f ca="1">_xll.RiskData('Risk Summary'!$K$32,$A660)</f>
        <v>#NAME?</v>
      </c>
      <c r="H660" s="330" t="e">
        <f ca="1">_xll.RiskData('Risk Summary'!$N$32,$A660)</f>
        <v>#NAME?</v>
      </c>
      <c r="J660" s="330" t="e">
        <f ca="1">_xll.RiskData('Risk Summary'!$H$35,$A660)</f>
        <v>#NAME?</v>
      </c>
      <c r="K660" s="330" t="e">
        <f ca="1">_xll.RiskData('Risk Summary'!$K$35,$A660)</f>
        <v>#NAME?</v>
      </c>
      <c r="L660" s="330" t="e">
        <f ca="1">_xll.RiskData('Risk Summary'!$N$35,$A660)</f>
        <v>#NAME?</v>
      </c>
      <c r="N660" s="330" t="e">
        <f ca="1">_xll.RiskData('Risk Summary'!$H$36,$A660)</f>
        <v>#NAME?</v>
      </c>
      <c r="O660" s="330" t="e">
        <f ca="1">_xll.RiskData('Risk Summary'!$K$36,$A660)</f>
        <v>#NAME?</v>
      </c>
      <c r="P660" s="330" t="e">
        <f ca="1">_xll.RiskData('Risk Summary'!$N$36,$A660)</f>
        <v>#NAME?</v>
      </c>
      <c r="R660" s="330" t="e">
        <f ca="1">_xll.RiskData('TS CF'!$H$24,$A660)-F660</f>
        <v>#NAME?</v>
      </c>
      <c r="S660" s="330" t="e">
        <f ca="1">_xll.RiskData('TS CF'!$K$24,$A660)-G660</f>
        <v>#NAME?</v>
      </c>
      <c r="T660" s="330" t="e">
        <f ca="1">_xll.RiskData('TS CF'!$N$24,$A660)-H660</f>
        <v>#NAME?</v>
      </c>
      <c r="V660" s="327" t="e">
        <f t="shared" ca="1" si="30"/>
        <v>#NAME?</v>
      </c>
      <c r="W660" s="327" t="e">
        <f t="shared" ca="1" si="31"/>
        <v>#NAME?</v>
      </c>
      <c r="X660" s="327" t="e">
        <f t="shared" ca="1" si="32"/>
        <v>#NAME?</v>
      </c>
    </row>
    <row r="661" spans="1:24">
      <c r="A661" s="2">
        <v>654</v>
      </c>
      <c r="B661" s="617">
        <v>-160478</v>
      </c>
      <c r="C661" s="617">
        <v>-103593</v>
      </c>
      <c r="D661" s="617">
        <v>-114388</v>
      </c>
      <c r="F661" s="330" t="e">
        <f ca="1">_xll.RiskData('Risk Summary'!$H$32,$A661)</f>
        <v>#NAME?</v>
      </c>
      <c r="G661" s="330" t="e">
        <f ca="1">_xll.RiskData('Risk Summary'!$K$32,$A661)</f>
        <v>#NAME?</v>
      </c>
      <c r="H661" s="330" t="e">
        <f ca="1">_xll.RiskData('Risk Summary'!$N$32,$A661)</f>
        <v>#NAME?</v>
      </c>
      <c r="J661" s="330" t="e">
        <f ca="1">_xll.RiskData('Risk Summary'!$H$35,$A661)</f>
        <v>#NAME?</v>
      </c>
      <c r="K661" s="330" t="e">
        <f ca="1">_xll.RiskData('Risk Summary'!$K$35,$A661)</f>
        <v>#NAME?</v>
      </c>
      <c r="L661" s="330" t="e">
        <f ca="1">_xll.RiskData('Risk Summary'!$N$35,$A661)</f>
        <v>#NAME?</v>
      </c>
      <c r="N661" s="330" t="e">
        <f ca="1">_xll.RiskData('Risk Summary'!$H$36,$A661)</f>
        <v>#NAME?</v>
      </c>
      <c r="O661" s="330" t="e">
        <f ca="1">_xll.RiskData('Risk Summary'!$K$36,$A661)</f>
        <v>#NAME?</v>
      </c>
      <c r="P661" s="330" t="e">
        <f ca="1">_xll.RiskData('Risk Summary'!$N$36,$A661)</f>
        <v>#NAME?</v>
      </c>
      <c r="R661" s="330" t="e">
        <f ca="1">_xll.RiskData('TS CF'!$H$24,$A661)-F661</f>
        <v>#NAME?</v>
      </c>
      <c r="S661" s="330" t="e">
        <f ca="1">_xll.RiskData('TS CF'!$K$24,$A661)-G661</f>
        <v>#NAME?</v>
      </c>
      <c r="T661" s="330" t="e">
        <f ca="1">_xll.RiskData('TS CF'!$N$24,$A661)-H661</f>
        <v>#NAME?</v>
      </c>
      <c r="V661" s="327" t="e">
        <f t="shared" ca="1" si="30"/>
        <v>#NAME?</v>
      </c>
      <c r="W661" s="327" t="e">
        <f t="shared" ca="1" si="31"/>
        <v>#NAME?</v>
      </c>
      <c r="X661" s="327" t="e">
        <f t="shared" ca="1" si="32"/>
        <v>#NAME?</v>
      </c>
    </row>
    <row r="662" spans="1:24">
      <c r="A662" s="2">
        <v>655</v>
      </c>
      <c r="B662" s="617">
        <v>-160478</v>
      </c>
      <c r="C662" s="617">
        <v>-103593</v>
      </c>
      <c r="D662" s="617">
        <v>-114388</v>
      </c>
      <c r="F662" s="330" t="e">
        <f ca="1">_xll.RiskData('Risk Summary'!$H$32,$A662)</f>
        <v>#NAME?</v>
      </c>
      <c r="G662" s="330" t="e">
        <f ca="1">_xll.RiskData('Risk Summary'!$K$32,$A662)</f>
        <v>#NAME?</v>
      </c>
      <c r="H662" s="330" t="e">
        <f ca="1">_xll.RiskData('Risk Summary'!$N$32,$A662)</f>
        <v>#NAME?</v>
      </c>
      <c r="J662" s="330" t="e">
        <f ca="1">_xll.RiskData('Risk Summary'!$H$35,$A662)</f>
        <v>#NAME?</v>
      </c>
      <c r="K662" s="330" t="e">
        <f ca="1">_xll.RiskData('Risk Summary'!$K$35,$A662)</f>
        <v>#NAME?</v>
      </c>
      <c r="L662" s="330" t="e">
        <f ca="1">_xll.RiskData('Risk Summary'!$N$35,$A662)</f>
        <v>#NAME?</v>
      </c>
      <c r="N662" s="330" t="e">
        <f ca="1">_xll.RiskData('Risk Summary'!$H$36,$A662)</f>
        <v>#NAME?</v>
      </c>
      <c r="O662" s="330" t="e">
        <f ca="1">_xll.RiskData('Risk Summary'!$K$36,$A662)</f>
        <v>#NAME?</v>
      </c>
      <c r="P662" s="330" t="e">
        <f ca="1">_xll.RiskData('Risk Summary'!$N$36,$A662)</f>
        <v>#NAME?</v>
      </c>
      <c r="R662" s="330" t="e">
        <f ca="1">_xll.RiskData('TS CF'!$H$24,$A662)-F662</f>
        <v>#NAME?</v>
      </c>
      <c r="S662" s="330" t="e">
        <f ca="1">_xll.RiskData('TS CF'!$K$24,$A662)-G662</f>
        <v>#NAME?</v>
      </c>
      <c r="T662" s="330" t="e">
        <f ca="1">_xll.RiskData('TS CF'!$N$24,$A662)-H662</f>
        <v>#NAME?</v>
      </c>
      <c r="V662" s="327" t="e">
        <f t="shared" ca="1" si="30"/>
        <v>#NAME?</v>
      </c>
      <c r="W662" s="327" t="e">
        <f t="shared" ca="1" si="31"/>
        <v>#NAME?</v>
      </c>
      <c r="X662" s="327" t="e">
        <f t="shared" ca="1" si="32"/>
        <v>#NAME?</v>
      </c>
    </row>
    <row r="663" spans="1:24">
      <c r="A663" s="2">
        <v>656</v>
      </c>
      <c r="B663" s="617">
        <v>-160478</v>
      </c>
      <c r="C663" s="617">
        <v>-103593</v>
      </c>
      <c r="D663" s="617">
        <v>-114388</v>
      </c>
      <c r="F663" s="330" t="e">
        <f ca="1">_xll.RiskData('Risk Summary'!$H$32,$A663)</f>
        <v>#NAME?</v>
      </c>
      <c r="G663" s="330" t="e">
        <f ca="1">_xll.RiskData('Risk Summary'!$K$32,$A663)</f>
        <v>#NAME?</v>
      </c>
      <c r="H663" s="330" t="e">
        <f ca="1">_xll.RiskData('Risk Summary'!$N$32,$A663)</f>
        <v>#NAME?</v>
      </c>
      <c r="J663" s="330" t="e">
        <f ca="1">_xll.RiskData('Risk Summary'!$H$35,$A663)</f>
        <v>#NAME?</v>
      </c>
      <c r="K663" s="330" t="e">
        <f ca="1">_xll.RiskData('Risk Summary'!$K$35,$A663)</f>
        <v>#NAME?</v>
      </c>
      <c r="L663" s="330" t="e">
        <f ca="1">_xll.RiskData('Risk Summary'!$N$35,$A663)</f>
        <v>#NAME?</v>
      </c>
      <c r="N663" s="330" t="e">
        <f ca="1">_xll.RiskData('Risk Summary'!$H$36,$A663)</f>
        <v>#NAME?</v>
      </c>
      <c r="O663" s="330" t="e">
        <f ca="1">_xll.RiskData('Risk Summary'!$K$36,$A663)</f>
        <v>#NAME?</v>
      </c>
      <c r="P663" s="330" t="e">
        <f ca="1">_xll.RiskData('Risk Summary'!$N$36,$A663)</f>
        <v>#NAME?</v>
      </c>
      <c r="R663" s="330" t="e">
        <f ca="1">_xll.RiskData('TS CF'!$H$24,$A663)-F663</f>
        <v>#NAME?</v>
      </c>
      <c r="S663" s="330" t="e">
        <f ca="1">_xll.RiskData('TS CF'!$K$24,$A663)-G663</f>
        <v>#NAME?</v>
      </c>
      <c r="T663" s="330" t="e">
        <f ca="1">_xll.RiskData('TS CF'!$N$24,$A663)-H663</f>
        <v>#NAME?</v>
      </c>
      <c r="V663" s="327" t="e">
        <f t="shared" ca="1" si="30"/>
        <v>#NAME?</v>
      </c>
      <c r="W663" s="327" t="e">
        <f t="shared" ca="1" si="31"/>
        <v>#NAME?</v>
      </c>
      <c r="X663" s="327" t="e">
        <f t="shared" ca="1" si="32"/>
        <v>#NAME?</v>
      </c>
    </row>
    <row r="664" spans="1:24">
      <c r="A664" s="2">
        <v>657</v>
      </c>
      <c r="B664" s="617">
        <v>-160478</v>
      </c>
      <c r="C664" s="617">
        <v>-103593</v>
      </c>
      <c r="D664" s="617">
        <v>-114388</v>
      </c>
      <c r="F664" s="330" t="e">
        <f ca="1">_xll.RiskData('Risk Summary'!$H$32,$A664)</f>
        <v>#NAME?</v>
      </c>
      <c r="G664" s="330" t="e">
        <f ca="1">_xll.RiskData('Risk Summary'!$K$32,$A664)</f>
        <v>#NAME?</v>
      </c>
      <c r="H664" s="330" t="e">
        <f ca="1">_xll.RiskData('Risk Summary'!$N$32,$A664)</f>
        <v>#NAME?</v>
      </c>
      <c r="J664" s="330" t="e">
        <f ca="1">_xll.RiskData('Risk Summary'!$H$35,$A664)</f>
        <v>#NAME?</v>
      </c>
      <c r="K664" s="330" t="e">
        <f ca="1">_xll.RiskData('Risk Summary'!$K$35,$A664)</f>
        <v>#NAME?</v>
      </c>
      <c r="L664" s="330" t="e">
        <f ca="1">_xll.RiskData('Risk Summary'!$N$35,$A664)</f>
        <v>#NAME?</v>
      </c>
      <c r="N664" s="330" t="e">
        <f ca="1">_xll.RiskData('Risk Summary'!$H$36,$A664)</f>
        <v>#NAME?</v>
      </c>
      <c r="O664" s="330" t="e">
        <f ca="1">_xll.RiskData('Risk Summary'!$K$36,$A664)</f>
        <v>#NAME?</v>
      </c>
      <c r="P664" s="330" t="e">
        <f ca="1">_xll.RiskData('Risk Summary'!$N$36,$A664)</f>
        <v>#NAME?</v>
      </c>
      <c r="R664" s="330" t="e">
        <f ca="1">_xll.RiskData('TS CF'!$H$24,$A664)-F664</f>
        <v>#NAME?</v>
      </c>
      <c r="S664" s="330" t="e">
        <f ca="1">_xll.RiskData('TS CF'!$K$24,$A664)-G664</f>
        <v>#NAME?</v>
      </c>
      <c r="T664" s="330" t="e">
        <f ca="1">_xll.RiskData('TS CF'!$N$24,$A664)-H664</f>
        <v>#NAME?</v>
      </c>
      <c r="V664" s="327" t="e">
        <f t="shared" ca="1" si="30"/>
        <v>#NAME?</v>
      </c>
      <c r="W664" s="327" t="e">
        <f t="shared" ca="1" si="31"/>
        <v>#NAME?</v>
      </c>
      <c r="X664" s="327" t="e">
        <f t="shared" ca="1" si="32"/>
        <v>#NAME?</v>
      </c>
    </row>
    <row r="665" spans="1:24">
      <c r="A665" s="2">
        <v>658</v>
      </c>
      <c r="B665" s="617">
        <v>-160478</v>
      </c>
      <c r="C665" s="617">
        <v>-103593</v>
      </c>
      <c r="D665" s="617">
        <v>-114388</v>
      </c>
      <c r="F665" s="330" t="e">
        <f ca="1">_xll.RiskData('Risk Summary'!$H$32,$A665)</f>
        <v>#NAME?</v>
      </c>
      <c r="G665" s="330" t="e">
        <f ca="1">_xll.RiskData('Risk Summary'!$K$32,$A665)</f>
        <v>#NAME?</v>
      </c>
      <c r="H665" s="330" t="e">
        <f ca="1">_xll.RiskData('Risk Summary'!$N$32,$A665)</f>
        <v>#NAME?</v>
      </c>
      <c r="J665" s="330" t="e">
        <f ca="1">_xll.RiskData('Risk Summary'!$H$35,$A665)</f>
        <v>#NAME?</v>
      </c>
      <c r="K665" s="330" t="e">
        <f ca="1">_xll.RiskData('Risk Summary'!$K$35,$A665)</f>
        <v>#NAME?</v>
      </c>
      <c r="L665" s="330" t="e">
        <f ca="1">_xll.RiskData('Risk Summary'!$N$35,$A665)</f>
        <v>#NAME?</v>
      </c>
      <c r="N665" s="330" t="e">
        <f ca="1">_xll.RiskData('Risk Summary'!$H$36,$A665)</f>
        <v>#NAME?</v>
      </c>
      <c r="O665" s="330" t="e">
        <f ca="1">_xll.RiskData('Risk Summary'!$K$36,$A665)</f>
        <v>#NAME?</v>
      </c>
      <c r="P665" s="330" t="e">
        <f ca="1">_xll.RiskData('Risk Summary'!$N$36,$A665)</f>
        <v>#NAME?</v>
      </c>
      <c r="R665" s="330" t="e">
        <f ca="1">_xll.RiskData('TS CF'!$H$24,$A665)-F665</f>
        <v>#NAME?</v>
      </c>
      <c r="S665" s="330" t="e">
        <f ca="1">_xll.RiskData('TS CF'!$K$24,$A665)-G665</f>
        <v>#NAME?</v>
      </c>
      <c r="T665" s="330" t="e">
        <f ca="1">_xll.RiskData('TS CF'!$N$24,$A665)-H665</f>
        <v>#NAME?</v>
      </c>
      <c r="V665" s="327" t="e">
        <f t="shared" ca="1" si="30"/>
        <v>#NAME?</v>
      </c>
      <c r="W665" s="327" t="e">
        <f t="shared" ca="1" si="31"/>
        <v>#NAME?</v>
      </c>
      <c r="X665" s="327" t="e">
        <f t="shared" ca="1" si="32"/>
        <v>#NAME?</v>
      </c>
    </row>
    <row r="666" spans="1:24">
      <c r="A666" s="2">
        <v>659</v>
      </c>
      <c r="B666" s="617">
        <v>-160478</v>
      </c>
      <c r="C666" s="617">
        <v>-103593</v>
      </c>
      <c r="D666" s="617">
        <v>-114388</v>
      </c>
      <c r="F666" s="330" t="e">
        <f ca="1">_xll.RiskData('Risk Summary'!$H$32,$A666)</f>
        <v>#NAME?</v>
      </c>
      <c r="G666" s="330" t="e">
        <f ca="1">_xll.RiskData('Risk Summary'!$K$32,$A666)</f>
        <v>#NAME?</v>
      </c>
      <c r="H666" s="330" t="e">
        <f ca="1">_xll.RiskData('Risk Summary'!$N$32,$A666)</f>
        <v>#NAME?</v>
      </c>
      <c r="J666" s="330" t="e">
        <f ca="1">_xll.RiskData('Risk Summary'!$H$35,$A666)</f>
        <v>#NAME?</v>
      </c>
      <c r="K666" s="330" t="e">
        <f ca="1">_xll.RiskData('Risk Summary'!$K$35,$A666)</f>
        <v>#NAME?</v>
      </c>
      <c r="L666" s="330" t="e">
        <f ca="1">_xll.RiskData('Risk Summary'!$N$35,$A666)</f>
        <v>#NAME?</v>
      </c>
      <c r="N666" s="330" t="e">
        <f ca="1">_xll.RiskData('Risk Summary'!$H$36,$A666)</f>
        <v>#NAME?</v>
      </c>
      <c r="O666" s="330" t="e">
        <f ca="1">_xll.RiskData('Risk Summary'!$K$36,$A666)</f>
        <v>#NAME?</v>
      </c>
      <c r="P666" s="330" t="e">
        <f ca="1">_xll.RiskData('Risk Summary'!$N$36,$A666)</f>
        <v>#NAME?</v>
      </c>
      <c r="R666" s="330" t="e">
        <f ca="1">_xll.RiskData('TS CF'!$H$24,$A666)-F666</f>
        <v>#NAME?</v>
      </c>
      <c r="S666" s="330" t="e">
        <f ca="1">_xll.RiskData('TS CF'!$K$24,$A666)-G666</f>
        <v>#NAME?</v>
      </c>
      <c r="T666" s="330" t="e">
        <f ca="1">_xll.RiskData('TS CF'!$N$24,$A666)-H666</f>
        <v>#NAME?</v>
      </c>
      <c r="V666" s="327" t="e">
        <f t="shared" ca="1" si="30"/>
        <v>#NAME?</v>
      </c>
      <c r="W666" s="327" t="e">
        <f t="shared" ca="1" si="31"/>
        <v>#NAME?</v>
      </c>
      <c r="X666" s="327" t="e">
        <f t="shared" ca="1" si="32"/>
        <v>#NAME?</v>
      </c>
    </row>
    <row r="667" spans="1:24">
      <c r="A667" s="2">
        <v>660</v>
      </c>
      <c r="B667" s="617">
        <v>-160478</v>
      </c>
      <c r="C667" s="617">
        <v>-103593</v>
      </c>
      <c r="D667" s="617">
        <v>-114388</v>
      </c>
      <c r="F667" s="330" t="e">
        <f ca="1">_xll.RiskData('Risk Summary'!$H$32,$A667)</f>
        <v>#NAME?</v>
      </c>
      <c r="G667" s="330" t="e">
        <f ca="1">_xll.RiskData('Risk Summary'!$K$32,$A667)</f>
        <v>#NAME?</v>
      </c>
      <c r="H667" s="330" t="e">
        <f ca="1">_xll.RiskData('Risk Summary'!$N$32,$A667)</f>
        <v>#NAME?</v>
      </c>
      <c r="J667" s="330" t="e">
        <f ca="1">_xll.RiskData('Risk Summary'!$H$35,$A667)</f>
        <v>#NAME?</v>
      </c>
      <c r="K667" s="330" t="e">
        <f ca="1">_xll.RiskData('Risk Summary'!$K$35,$A667)</f>
        <v>#NAME?</v>
      </c>
      <c r="L667" s="330" t="e">
        <f ca="1">_xll.RiskData('Risk Summary'!$N$35,$A667)</f>
        <v>#NAME?</v>
      </c>
      <c r="N667" s="330" t="e">
        <f ca="1">_xll.RiskData('Risk Summary'!$H$36,$A667)</f>
        <v>#NAME?</v>
      </c>
      <c r="O667" s="330" t="e">
        <f ca="1">_xll.RiskData('Risk Summary'!$K$36,$A667)</f>
        <v>#NAME?</v>
      </c>
      <c r="P667" s="330" t="e">
        <f ca="1">_xll.RiskData('Risk Summary'!$N$36,$A667)</f>
        <v>#NAME?</v>
      </c>
      <c r="R667" s="330" t="e">
        <f ca="1">_xll.RiskData('TS CF'!$H$24,$A667)-F667</f>
        <v>#NAME?</v>
      </c>
      <c r="S667" s="330" t="e">
        <f ca="1">_xll.RiskData('TS CF'!$K$24,$A667)-G667</f>
        <v>#NAME?</v>
      </c>
      <c r="T667" s="330" t="e">
        <f ca="1">_xll.RiskData('TS CF'!$N$24,$A667)-H667</f>
        <v>#NAME?</v>
      </c>
      <c r="V667" s="327" t="e">
        <f t="shared" ca="1" si="30"/>
        <v>#NAME?</v>
      </c>
      <c r="W667" s="327" t="e">
        <f t="shared" ca="1" si="31"/>
        <v>#NAME?</v>
      </c>
      <c r="X667" s="327" t="e">
        <f t="shared" ca="1" si="32"/>
        <v>#NAME?</v>
      </c>
    </row>
    <row r="668" spans="1:24">
      <c r="A668" s="2">
        <v>661</v>
      </c>
      <c r="B668" s="617">
        <v>-160478</v>
      </c>
      <c r="C668" s="617">
        <v>-103593</v>
      </c>
      <c r="D668" s="617">
        <v>-114388</v>
      </c>
      <c r="F668" s="330" t="e">
        <f ca="1">_xll.RiskData('Risk Summary'!$H$32,$A668)</f>
        <v>#NAME?</v>
      </c>
      <c r="G668" s="330" t="e">
        <f ca="1">_xll.RiskData('Risk Summary'!$K$32,$A668)</f>
        <v>#NAME?</v>
      </c>
      <c r="H668" s="330" t="e">
        <f ca="1">_xll.RiskData('Risk Summary'!$N$32,$A668)</f>
        <v>#NAME?</v>
      </c>
      <c r="J668" s="330" t="e">
        <f ca="1">_xll.RiskData('Risk Summary'!$H$35,$A668)</f>
        <v>#NAME?</v>
      </c>
      <c r="K668" s="330" t="e">
        <f ca="1">_xll.RiskData('Risk Summary'!$K$35,$A668)</f>
        <v>#NAME?</v>
      </c>
      <c r="L668" s="330" t="e">
        <f ca="1">_xll.RiskData('Risk Summary'!$N$35,$A668)</f>
        <v>#NAME?</v>
      </c>
      <c r="N668" s="330" t="e">
        <f ca="1">_xll.RiskData('Risk Summary'!$H$36,$A668)</f>
        <v>#NAME?</v>
      </c>
      <c r="O668" s="330" t="e">
        <f ca="1">_xll.RiskData('Risk Summary'!$K$36,$A668)</f>
        <v>#NAME?</v>
      </c>
      <c r="P668" s="330" t="e">
        <f ca="1">_xll.RiskData('Risk Summary'!$N$36,$A668)</f>
        <v>#NAME?</v>
      </c>
      <c r="R668" s="330" t="e">
        <f ca="1">_xll.RiskData('TS CF'!$H$24,$A668)-F668</f>
        <v>#NAME?</v>
      </c>
      <c r="S668" s="330" t="e">
        <f ca="1">_xll.RiskData('TS CF'!$K$24,$A668)-G668</f>
        <v>#NAME?</v>
      </c>
      <c r="T668" s="330" t="e">
        <f ca="1">_xll.RiskData('TS CF'!$N$24,$A668)-H668</f>
        <v>#NAME?</v>
      </c>
      <c r="V668" s="327" t="e">
        <f t="shared" ca="1" si="30"/>
        <v>#NAME?</v>
      </c>
      <c r="W668" s="327" t="e">
        <f t="shared" ca="1" si="31"/>
        <v>#NAME?</v>
      </c>
      <c r="X668" s="327" t="e">
        <f t="shared" ca="1" si="32"/>
        <v>#NAME?</v>
      </c>
    </row>
    <row r="669" spans="1:24">
      <c r="A669" s="2">
        <v>662</v>
      </c>
      <c r="B669" s="617">
        <v>-160478</v>
      </c>
      <c r="C669" s="617">
        <v>-103593</v>
      </c>
      <c r="D669" s="617">
        <v>-114388</v>
      </c>
      <c r="F669" s="330" t="e">
        <f ca="1">_xll.RiskData('Risk Summary'!$H$32,$A669)</f>
        <v>#NAME?</v>
      </c>
      <c r="G669" s="330" t="e">
        <f ca="1">_xll.RiskData('Risk Summary'!$K$32,$A669)</f>
        <v>#NAME?</v>
      </c>
      <c r="H669" s="330" t="e">
        <f ca="1">_xll.RiskData('Risk Summary'!$N$32,$A669)</f>
        <v>#NAME?</v>
      </c>
      <c r="J669" s="330" t="e">
        <f ca="1">_xll.RiskData('Risk Summary'!$H$35,$A669)</f>
        <v>#NAME?</v>
      </c>
      <c r="K669" s="330" t="e">
        <f ca="1">_xll.RiskData('Risk Summary'!$K$35,$A669)</f>
        <v>#NAME?</v>
      </c>
      <c r="L669" s="330" t="e">
        <f ca="1">_xll.RiskData('Risk Summary'!$N$35,$A669)</f>
        <v>#NAME?</v>
      </c>
      <c r="N669" s="330" t="e">
        <f ca="1">_xll.RiskData('Risk Summary'!$H$36,$A669)</f>
        <v>#NAME?</v>
      </c>
      <c r="O669" s="330" t="e">
        <f ca="1">_xll.RiskData('Risk Summary'!$K$36,$A669)</f>
        <v>#NAME?</v>
      </c>
      <c r="P669" s="330" t="e">
        <f ca="1">_xll.RiskData('Risk Summary'!$N$36,$A669)</f>
        <v>#NAME?</v>
      </c>
      <c r="R669" s="330" t="e">
        <f ca="1">_xll.RiskData('TS CF'!$H$24,$A669)-F669</f>
        <v>#NAME?</v>
      </c>
      <c r="S669" s="330" t="e">
        <f ca="1">_xll.RiskData('TS CF'!$K$24,$A669)-G669</f>
        <v>#NAME?</v>
      </c>
      <c r="T669" s="330" t="e">
        <f ca="1">_xll.RiskData('TS CF'!$N$24,$A669)-H669</f>
        <v>#NAME?</v>
      </c>
      <c r="V669" s="327" t="e">
        <f t="shared" ca="1" si="30"/>
        <v>#NAME?</v>
      </c>
      <c r="W669" s="327" t="e">
        <f t="shared" ca="1" si="31"/>
        <v>#NAME?</v>
      </c>
      <c r="X669" s="327" t="e">
        <f t="shared" ca="1" si="32"/>
        <v>#NAME?</v>
      </c>
    </row>
    <row r="670" spans="1:24">
      <c r="A670" s="2">
        <v>663</v>
      </c>
      <c r="B670" s="617">
        <v>-160478</v>
      </c>
      <c r="C670" s="617">
        <v>-103593</v>
      </c>
      <c r="D670" s="617">
        <v>-114388</v>
      </c>
      <c r="F670" s="330" t="e">
        <f ca="1">_xll.RiskData('Risk Summary'!$H$32,$A670)</f>
        <v>#NAME?</v>
      </c>
      <c r="G670" s="330" t="e">
        <f ca="1">_xll.RiskData('Risk Summary'!$K$32,$A670)</f>
        <v>#NAME?</v>
      </c>
      <c r="H670" s="330" t="e">
        <f ca="1">_xll.RiskData('Risk Summary'!$N$32,$A670)</f>
        <v>#NAME?</v>
      </c>
      <c r="J670" s="330" t="e">
        <f ca="1">_xll.RiskData('Risk Summary'!$H$35,$A670)</f>
        <v>#NAME?</v>
      </c>
      <c r="K670" s="330" t="e">
        <f ca="1">_xll.RiskData('Risk Summary'!$K$35,$A670)</f>
        <v>#NAME?</v>
      </c>
      <c r="L670" s="330" t="e">
        <f ca="1">_xll.RiskData('Risk Summary'!$N$35,$A670)</f>
        <v>#NAME?</v>
      </c>
      <c r="N670" s="330" t="e">
        <f ca="1">_xll.RiskData('Risk Summary'!$H$36,$A670)</f>
        <v>#NAME?</v>
      </c>
      <c r="O670" s="330" t="e">
        <f ca="1">_xll.RiskData('Risk Summary'!$K$36,$A670)</f>
        <v>#NAME?</v>
      </c>
      <c r="P670" s="330" t="e">
        <f ca="1">_xll.RiskData('Risk Summary'!$N$36,$A670)</f>
        <v>#NAME?</v>
      </c>
      <c r="R670" s="330" t="e">
        <f ca="1">_xll.RiskData('TS CF'!$H$24,$A670)-F670</f>
        <v>#NAME?</v>
      </c>
      <c r="S670" s="330" t="e">
        <f ca="1">_xll.RiskData('TS CF'!$K$24,$A670)-G670</f>
        <v>#NAME?</v>
      </c>
      <c r="T670" s="330" t="e">
        <f ca="1">_xll.RiskData('TS CF'!$N$24,$A670)-H670</f>
        <v>#NAME?</v>
      </c>
      <c r="V670" s="327" t="e">
        <f t="shared" ca="1" si="30"/>
        <v>#NAME?</v>
      </c>
      <c r="W670" s="327" t="e">
        <f t="shared" ca="1" si="31"/>
        <v>#NAME?</v>
      </c>
      <c r="X670" s="327" t="e">
        <f t="shared" ca="1" si="32"/>
        <v>#NAME?</v>
      </c>
    </row>
    <row r="671" spans="1:24">
      <c r="A671" s="2">
        <v>664</v>
      </c>
      <c r="B671" s="617">
        <v>-160478</v>
      </c>
      <c r="C671" s="617">
        <v>-103593</v>
      </c>
      <c r="D671" s="617">
        <v>-114388</v>
      </c>
      <c r="F671" s="330" t="e">
        <f ca="1">_xll.RiskData('Risk Summary'!$H$32,$A671)</f>
        <v>#NAME?</v>
      </c>
      <c r="G671" s="330" t="e">
        <f ca="1">_xll.RiskData('Risk Summary'!$K$32,$A671)</f>
        <v>#NAME?</v>
      </c>
      <c r="H671" s="330" t="e">
        <f ca="1">_xll.RiskData('Risk Summary'!$N$32,$A671)</f>
        <v>#NAME?</v>
      </c>
      <c r="J671" s="330" t="e">
        <f ca="1">_xll.RiskData('Risk Summary'!$H$35,$A671)</f>
        <v>#NAME?</v>
      </c>
      <c r="K671" s="330" t="e">
        <f ca="1">_xll.RiskData('Risk Summary'!$K$35,$A671)</f>
        <v>#NAME?</v>
      </c>
      <c r="L671" s="330" t="e">
        <f ca="1">_xll.RiskData('Risk Summary'!$N$35,$A671)</f>
        <v>#NAME?</v>
      </c>
      <c r="N671" s="330" t="e">
        <f ca="1">_xll.RiskData('Risk Summary'!$H$36,$A671)</f>
        <v>#NAME?</v>
      </c>
      <c r="O671" s="330" t="e">
        <f ca="1">_xll.RiskData('Risk Summary'!$K$36,$A671)</f>
        <v>#NAME?</v>
      </c>
      <c r="P671" s="330" t="e">
        <f ca="1">_xll.RiskData('Risk Summary'!$N$36,$A671)</f>
        <v>#NAME?</v>
      </c>
      <c r="R671" s="330" t="e">
        <f ca="1">_xll.RiskData('TS CF'!$H$24,$A671)-F671</f>
        <v>#NAME?</v>
      </c>
      <c r="S671" s="330" t="e">
        <f ca="1">_xll.RiskData('TS CF'!$K$24,$A671)-G671</f>
        <v>#NAME?</v>
      </c>
      <c r="T671" s="330" t="e">
        <f ca="1">_xll.RiskData('TS CF'!$N$24,$A671)-H671</f>
        <v>#NAME?</v>
      </c>
      <c r="V671" s="327" t="e">
        <f t="shared" ca="1" si="30"/>
        <v>#NAME?</v>
      </c>
      <c r="W671" s="327" t="e">
        <f t="shared" ca="1" si="31"/>
        <v>#NAME?</v>
      </c>
      <c r="X671" s="327" t="e">
        <f t="shared" ca="1" si="32"/>
        <v>#NAME?</v>
      </c>
    </row>
    <row r="672" spans="1:24">
      <c r="A672" s="2">
        <v>665</v>
      </c>
      <c r="B672" s="617">
        <v>-160478</v>
      </c>
      <c r="C672" s="617">
        <v>-103593</v>
      </c>
      <c r="D672" s="617">
        <v>-114388</v>
      </c>
      <c r="F672" s="330" t="e">
        <f ca="1">_xll.RiskData('Risk Summary'!$H$32,$A672)</f>
        <v>#NAME?</v>
      </c>
      <c r="G672" s="330" t="e">
        <f ca="1">_xll.RiskData('Risk Summary'!$K$32,$A672)</f>
        <v>#NAME?</v>
      </c>
      <c r="H672" s="330" t="e">
        <f ca="1">_xll.RiskData('Risk Summary'!$N$32,$A672)</f>
        <v>#NAME?</v>
      </c>
      <c r="J672" s="330" t="e">
        <f ca="1">_xll.RiskData('Risk Summary'!$H$35,$A672)</f>
        <v>#NAME?</v>
      </c>
      <c r="K672" s="330" t="e">
        <f ca="1">_xll.RiskData('Risk Summary'!$K$35,$A672)</f>
        <v>#NAME?</v>
      </c>
      <c r="L672" s="330" t="e">
        <f ca="1">_xll.RiskData('Risk Summary'!$N$35,$A672)</f>
        <v>#NAME?</v>
      </c>
      <c r="N672" s="330" t="e">
        <f ca="1">_xll.RiskData('Risk Summary'!$H$36,$A672)</f>
        <v>#NAME?</v>
      </c>
      <c r="O672" s="330" t="e">
        <f ca="1">_xll.RiskData('Risk Summary'!$K$36,$A672)</f>
        <v>#NAME?</v>
      </c>
      <c r="P672" s="330" t="e">
        <f ca="1">_xll.RiskData('Risk Summary'!$N$36,$A672)</f>
        <v>#NAME?</v>
      </c>
      <c r="R672" s="330" t="e">
        <f ca="1">_xll.RiskData('TS CF'!$H$24,$A672)-F672</f>
        <v>#NAME?</v>
      </c>
      <c r="S672" s="330" t="e">
        <f ca="1">_xll.RiskData('TS CF'!$K$24,$A672)-G672</f>
        <v>#NAME?</v>
      </c>
      <c r="T672" s="330" t="e">
        <f ca="1">_xll.RiskData('TS CF'!$N$24,$A672)-H672</f>
        <v>#NAME?</v>
      </c>
      <c r="V672" s="327" t="e">
        <f t="shared" ca="1" si="30"/>
        <v>#NAME?</v>
      </c>
      <c r="W672" s="327" t="e">
        <f t="shared" ca="1" si="31"/>
        <v>#NAME?</v>
      </c>
      <c r="X672" s="327" t="e">
        <f t="shared" ca="1" si="32"/>
        <v>#NAME?</v>
      </c>
    </row>
    <row r="673" spans="1:24">
      <c r="A673" s="2">
        <v>666</v>
      </c>
      <c r="B673" s="617">
        <v>-160478</v>
      </c>
      <c r="C673" s="617">
        <v>-103593</v>
      </c>
      <c r="D673" s="617">
        <v>-114388</v>
      </c>
      <c r="F673" s="330" t="e">
        <f ca="1">_xll.RiskData('Risk Summary'!$H$32,$A673)</f>
        <v>#NAME?</v>
      </c>
      <c r="G673" s="330" t="e">
        <f ca="1">_xll.RiskData('Risk Summary'!$K$32,$A673)</f>
        <v>#NAME?</v>
      </c>
      <c r="H673" s="330" t="e">
        <f ca="1">_xll.RiskData('Risk Summary'!$N$32,$A673)</f>
        <v>#NAME?</v>
      </c>
      <c r="J673" s="330" t="e">
        <f ca="1">_xll.RiskData('Risk Summary'!$H$35,$A673)</f>
        <v>#NAME?</v>
      </c>
      <c r="K673" s="330" t="e">
        <f ca="1">_xll.RiskData('Risk Summary'!$K$35,$A673)</f>
        <v>#NAME?</v>
      </c>
      <c r="L673" s="330" t="e">
        <f ca="1">_xll.RiskData('Risk Summary'!$N$35,$A673)</f>
        <v>#NAME?</v>
      </c>
      <c r="N673" s="330" t="e">
        <f ca="1">_xll.RiskData('Risk Summary'!$H$36,$A673)</f>
        <v>#NAME?</v>
      </c>
      <c r="O673" s="330" t="e">
        <f ca="1">_xll.RiskData('Risk Summary'!$K$36,$A673)</f>
        <v>#NAME?</v>
      </c>
      <c r="P673" s="330" t="e">
        <f ca="1">_xll.RiskData('Risk Summary'!$N$36,$A673)</f>
        <v>#NAME?</v>
      </c>
      <c r="R673" s="330" t="e">
        <f ca="1">_xll.RiskData('TS CF'!$H$24,$A673)-F673</f>
        <v>#NAME?</v>
      </c>
      <c r="S673" s="330" t="e">
        <f ca="1">_xll.RiskData('TS CF'!$K$24,$A673)-G673</f>
        <v>#NAME?</v>
      </c>
      <c r="T673" s="330" t="e">
        <f ca="1">_xll.RiskData('TS CF'!$N$24,$A673)-H673</f>
        <v>#NAME?</v>
      </c>
      <c r="V673" s="327" t="e">
        <f t="shared" ca="1" si="30"/>
        <v>#NAME?</v>
      </c>
      <c r="W673" s="327" t="e">
        <f t="shared" ca="1" si="31"/>
        <v>#NAME?</v>
      </c>
      <c r="X673" s="327" t="e">
        <f t="shared" ca="1" si="32"/>
        <v>#NAME?</v>
      </c>
    </row>
    <row r="674" spans="1:24">
      <c r="A674" s="2">
        <v>667</v>
      </c>
      <c r="B674" s="617">
        <v>-160478</v>
      </c>
      <c r="C674" s="617">
        <v>-103593</v>
      </c>
      <c r="D674" s="617">
        <v>-114388</v>
      </c>
      <c r="F674" s="330" t="e">
        <f ca="1">_xll.RiskData('Risk Summary'!$H$32,$A674)</f>
        <v>#NAME?</v>
      </c>
      <c r="G674" s="330" t="e">
        <f ca="1">_xll.RiskData('Risk Summary'!$K$32,$A674)</f>
        <v>#NAME?</v>
      </c>
      <c r="H674" s="330" t="e">
        <f ca="1">_xll.RiskData('Risk Summary'!$N$32,$A674)</f>
        <v>#NAME?</v>
      </c>
      <c r="J674" s="330" t="e">
        <f ca="1">_xll.RiskData('Risk Summary'!$H$35,$A674)</f>
        <v>#NAME?</v>
      </c>
      <c r="K674" s="330" t="e">
        <f ca="1">_xll.RiskData('Risk Summary'!$K$35,$A674)</f>
        <v>#NAME?</v>
      </c>
      <c r="L674" s="330" t="e">
        <f ca="1">_xll.RiskData('Risk Summary'!$N$35,$A674)</f>
        <v>#NAME?</v>
      </c>
      <c r="N674" s="330" t="e">
        <f ca="1">_xll.RiskData('Risk Summary'!$H$36,$A674)</f>
        <v>#NAME?</v>
      </c>
      <c r="O674" s="330" t="e">
        <f ca="1">_xll.RiskData('Risk Summary'!$K$36,$A674)</f>
        <v>#NAME?</v>
      </c>
      <c r="P674" s="330" t="e">
        <f ca="1">_xll.RiskData('Risk Summary'!$N$36,$A674)</f>
        <v>#NAME?</v>
      </c>
      <c r="R674" s="330" t="e">
        <f ca="1">_xll.RiskData('TS CF'!$H$24,$A674)-F674</f>
        <v>#NAME?</v>
      </c>
      <c r="S674" s="330" t="e">
        <f ca="1">_xll.RiskData('TS CF'!$K$24,$A674)-G674</f>
        <v>#NAME?</v>
      </c>
      <c r="T674" s="330" t="e">
        <f ca="1">_xll.RiskData('TS CF'!$N$24,$A674)-H674</f>
        <v>#NAME?</v>
      </c>
      <c r="V674" s="327" t="e">
        <f t="shared" ca="1" si="30"/>
        <v>#NAME?</v>
      </c>
      <c r="W674" s="327" t="e">
        <f t="shared" ca="1" si="31"/>
        <v>#NAME?</v>
      </c>
      <c r="X674" s="327" t="e">
        <f t="shared" ca="1" si="32"/>
        <v>#NAME?</v>
      </c>
    </row>
    <row r="675" spans="1:24">
      <c r="A675" s="2">
        <v>668</v>
      </c>
      <c r="B675" s="617">
        <v>-160478</v>
      </c>
      <c r="C675" s="617">
        <v>-103593</v>
      </c>
      <c r="D675" s="617">
        <v>-114388</v>
      </c>
      <c r="F675" s="330" t="e">
        <f ca="1">_xll.RiskData('Risk Summary'!$H$32,$A675)</f>
        <v>#NAME?</v>
      </c>
      <c r="G675" s="330" t="e">
        <f ca="1">_xll.RiskData('Risk Summary'!$K$32,$A675)</f>
        <v>#NAME?</v>
      </c>
      <c r="H675" s="330" t="e">
        <f ca="1">_xll.RiskData('Risk Summary'!$N$32,$A675)</f>
        <v>#NAME?</v>
      </c>
      <c r="J675" s="330" t="e">
        <f ca="1">_xll.RiskData('Risk Summary'!$H$35,$A675)</f>
        <v>#NAME?</v>
      </c>
      <c r="K675" s="330" t="e">
        <f ca="1">_xll.RiskData('Risk Summary'!$K$35,$A675)</f>
        <v>#NAME?</v>
      </c>
      <c r="L675" s="330" t="e">
        <f ca="1">_xll.RiskData('Risk Summary'!$N$35,$A675)</f>
        <v>#NAME?</v>
      </c>
      <c r="N675" s="330" t="e">
        <f ca="1">_xll.RiskData('Risk Summary'!$H$36,$A675)</f>
        <v>#NAME?</v>
      </c>
      <c r="O675" s="330" t="e">
        <f ca="1">_xll.RiskData('Risk Summary'!$K$36,$A675)</f>
        <v>#NAME?</v>
      </c>
      <c r="P675" s="330" t="e">
        <f ca="1">_xll.RiskData('Risk Summary'!$N$36,$A675)</f>
        <v>#NAME?</v>
      </c>
      <c r="R675" s="330" t="e">
        <f ca="1">_xll.RiskData('TS CF'!$H$24,$A675)-F675</f>
        <v>#NAME?</v>
      </c>
      <c r="S675" s="330" t="e">
        <f ca="1">_xll.RiskData('TS CF'!$K$24,$A675)-G675</f>
        <v>#NAME?</v>
      </c>
      <c r="T675" s="330" t="e">
        <f ca="1">_xll.RiskData('TS CF'!$N$24,$A675)-H675</f>
        <v>#NAME?</v>
      </c>
      <c r="V675" s="327" t="e">
        <f t="shared" ca="1" si="30"/>
        <v>#NAME?</v>
      </c>
      <c r="W675" s="327" t="e">
        <f t="shared" ca="1" si="31"/>
        <v>#NAME?</v>
      </c>
      <c r="X675" s="327" t="e">
        <f t="shared" ca="1" si="32"/>
        <v>#NAME?</v>
      </c>
    </row>
    <row r="676" spans="1:24">
      <c r="A676" s="2">
        <v>669</v>
      </c>
      <c r="B676" s="617">
        <v>-160478</v>
      </c>
      <c r="C676" s="617">
        <v>-103593</v>
      </c>
      <c r="D676" s="617">
        <v>-114388</v>
      </c>
      <c r="F676" s="330" t="e">
        <f ca="1">_xll.RiskData('Risk Summary'!$H$32,$A676)</f>
        <v>#NAME?</v>
      </c>
      <c r="G676" s="330" t="e">
        <f ca="1">_xll.RiskData('Risk Summary'!$K$32,$A676)</f>
        <v>#NAME?</v>
      </c>
      <c r="H676" s="330" t="e">
        <f ca="1">_xll.RiskData('Risk Summary'!$N$32,$A676)</f>
        <v>#NAME?</v>
      </c>
      <c r="J676" s="330" t="e">
        <f ca="1">_xll.RiskData('Risk Summary'!$H$35,$A676)</f>
        <v>#NAME?</v>
      </c>
      <c r="K676" s="330" t="e">
        <f ca="1">_xll.RiskData('Risk Summary'!$K$35,$A676)</f>
        <v>#NAME?</v>
      </c>
      <c r="L676" s="330" t="e">
        <f ca="1">_xll.RiskData('Risk Summary'!$N$35,$A676)</f>
        <v>#NAME?</v>
      </c>
      <c r="N676" s="330" t="e">
        <f ca="1">_xll.RiskData('Risk Summary'!$H$36,$A676)</f>
        <v>#NAME?</v>
      </c>
      <c r="O676" s="330" t="e">
        <f ca="1">_xll.RiskData('Risk Summary'!$K$36,$A676)</f>
        <v>#NAME?</v>
      </c>
      <c r="P676" s="330" t="e">
        <f ca="1">_xll.RiskData('Risk Summary'!$N$36,$A676)</f>
        <v>#NAME?</v>
      </c>
      <c r="R676" s="330" t="e">
        <f ca="1">_xll.RiskData('TS CF'!$H$24,$A676)-F676</f>
        <v>#NAME?</v>
      </c>
      <c r="S676" s="330" t="e">
        <f ca="1">_xll.RiskData('TS CF'!$K$24,$A676)-G676</f>
        <v>#NAME?</v>
      </c>
      <c r="T676" s="330" t="e">
        <f ca="1">_xll.RiskData('TS CF'!$N$24,$A676)-H676</f>
        <v>#NAME?</v>
      </c>
      <c r="V676" s="327" t="e">
        <f t="shared" ca="1" si="30"/>
        <v>#NAME?</v>
      </c>
      <c r="W676" s="327" t="e">
        <f t="shared" ca="1" si="31"/>
        <v>#NAME?</v>
      </c>
      <c r="X676" s="327" t="e">
        <f t="shared" ca="1" si="32"/>
        <v>#NAME?</v>
      </c>
    </row>
    <row r="677" spans="1:24">
      <c r="A677" s="2">
        <v>670</v>
      </c>
      <c r="B677" s="617">
        <v>-160478</v>
      </c>
      <c r="C677" s="617">
        <v>-103593</v>
      </c>
      <c r="D677" s="617">
        <v>-114388</v>
      </c>
      <c r="F677" s="330" t="e">
        <f ca="1">_xll.RiskData('Risk Summary'!$H$32,$A677)</f>
        <v>#NAME?</v>
      </c>
      <c r="G677" s="330" t="e">
        <f ca="1">_xll.RiskData('Risk Summary'!$K$32,$A677)</f>
        <v>#NAME?</v>
      </c>
      <c r="H677" s="330" t="e">
        <f ca="1">_xll.RiskData('Risk Summary'!$N$32,$A677)</f>
        <v>#NAME?</v>
      </c>
      <c r="J677" s="330" t="e">
        <f ca="1">_xll.RiskData('Risk Summary'!$H$35,$A677)</f>
        <v>#NAME?</v>
      </c>
      <c r="K677" s="330" t="e">
        <f ca="1">_xll.RiskData('Risk Summary'!$K$35,$A677)</f>
        <v>#NAME?</v>
      </c>
      <c r="L677" s="330" t="e">
        <f ca="1">_xll.RiskData('Risk Summary'!$N$35,$A677)</f>
        <v>#NAME?</v>
      </c>
      <c r="N677" s="330" t="e">
        <f ca="1">_xll.RiskData('Risk Summary'!$H$36,$A677)</f>
        <v>#NAME?</v>
      </c>
      <c r="O677" s="330" t="e">
        <f ca="1">_xll.RiskData('Risk Summary'!$K$36,$A677)</f>
        <v>#NAME?</v>
      </c>
      <c r="P677" s="330" t="e">
        <f ca="1">_xll.RiskData('Risk Summary'!$N$36,$A677)</f>
        <v>#NAME?</v>
      </c>
      <c r="R677" s="330" t="e">
        <f ca="1">_xll.RiskData('TS CF'!$H$24,$A677)-F677</f>
        <v>#NAME?</v>
      </c>
      <c r="S677" s="330" t="e">
        <f ca="1">_xll.RiskData('TS CF'!$K$24,$A677)-G677</f>
        <v>#NAME?</v>
      </c>
      <c r="T677" s="330" t="e">
        <f ca="1">_xll.RiskData('TS CF'!$N$24,$A677)-H677</f>
        <v>#NAME?</v>
      </c>
      <c r="V677" s="327" t="e">
        <f t="shared" ca="1" si="30"/>
        <v>#NAME?</v>
      </c>
      <c r="W677" s="327" t="e">
        <f t="shared" ca="1" si="31"/>
        <v>#NAME?</v>
      </c>
      <c r="X677" s="327" t="e">
        <f t="shared" ca="1" si="32"/>
        <v>#NAME?</v>
      </c>
    </row>
    <row r="678" spans="1:24">
      <c r="A678" s="2">
        <v>671</v>
      </c>
      <c r="B678" s="617">
        <v>-160478</v>
      </c>
      <c r="C678" s="617">
        <v>-103593</v>
      </c>
      <c r="D678" s="617">
        <v>-114388</v>
      </c>
      <c r="F678" s="330" t="e">
        <f ca="1">_xll.RiskData('Risk Summary'!$H$32,$A678)</f>
        <v>#NAME?</v>
      </c>
      <c r="G678" s="330" t="e">
        <f ca="1">_xll.RiskData('Risk Summary'!$K$32,$A678)</f>
        <v>#NAME?</v>
      </c>
      <c r="H678" s="330" t="e">
        <f ca="1">_xll.RiskData('Risk Summary'!$N$32,$A678)</f>
        <v>#NAME?</v>
      </c>
      <c r="J678" s="330" t="e">
        <f ca="1">_xll.RiskData('Risk Summary'!$H$35,$A678)</f>
        <v>#NAME?</v>
      </c>
      <c r="K678" s="330" t="e">
        <f ca="1">_xll.RiskData('Risk Summary'!$K$35,$A678)</f>
        <v>#NAME?</v>
      </c>
      <c r="L678" s="330" t="e">
        <f ca="1">_xll.RiskData('Risk Summary'!$N$35,$A678)</f>
        <v>#NAME?</v>
      </c>
      <c r="N678" s="330" t="e">
        <f ca="1">_xll.RiskData('Risk Summary'!$H$36,$A678)</f>
        <v>#NAME?</v>
      </c>
      <c r="O678" s="330" t="e">
        <f ca="1">_xll.RiskData('Risk Summary'!$K$36,$A678)</f>
        <v>#NAME?</v>
      </c>
      <c r="P678" s="330" t="e">
        <f ca="1">_xll.RiskData('Risk Summary'!$N$36,$A678)</f>
        <v>#NAME?</v>
      </c>
      <c r="R678" s="330" t="e">
        <f ca="1">_xll.RiskData('TS CF'!$H$24,$A678)-F678</f>
        <v>#NAME?</v>
      </c>
      <c r="S678" s="330" t="e">
        <f ca="1">_xll.RiskData('TS CF'!$K$24,$A678)-G678</f>
        <v>#NAME?</v>
      </c>
      <c r="T678" s="330" t="e">
        <f ca="1">_xll.RiskData('TS CF'!$N$24,$A678)-H678</f>
        <v>#NAME?</v>
      </c>
      <c r="V678" s="327" t="e">
        <f t="shared" ca="1" si="30"/>
        <v>#NAME?</v>
      </c>
      <c r="W678" s="327" t="e">
        <f t="shared" ca="1" si="31"/>
        <v>#NAME?</v>
      </c>
      <c r="X678" s="327" t="e">
        <f t="shared" ca="1" si="32"/>
        <v>#NAME?</v>
      </c>
    </row>
    <row r="679" spans="1:24">
      <c r="A679" s="2">
        <v>672</v>
      </c>
      <c r="B679" s="617">
        <v>-160478</v>
      </c>
      <c r="C679" s="617">
        <v>-103593</v>
      </c>
      <c r="D679" s="617">
        <v>-114388</v>
      </c>
      <c r="F679" s="330" t="e">
        <f ca="1">_xll.RiskData('Risk Summary'!$H$32,$A679)</f>
        <v>#NAME?</v>
      </c>
      <c r="G679" s="330" t="e">
        <f ca="1">_xll.RiskData('Risk Summary'!$K$32,$A679)</f>
        <v>#NAME?</v>
      </c>
      <c r="H679" s="330" t="e">
        <f ca="1">_xll.RiskData('Risk Summary'!$N$32,$A679)</f>
        <v>#NAME?</v>
      </c>
      <c r="J679" s="330" t="e">
        <f ca="1">_xll.RiskData('Risk Summary'!$H$35,$A679)</f>
        <v>#NAME?</v>
      </c>
      <c r="K679" s="330" t="e">
        <f ca="1">_xll.RiskData('Risk Summary'!$K$35,$A679)</f>
        <v>#NAME?</v>
      </c>
      <c r="L679" s="330" t="e">
        <f ca="1">_xll.RiskData('Risk Summary'!$N$35,$A679)</f>
        <v>#NAME?</v>
      </c>
      <c r="N679" s="330" t="e">
        <f ca="1">_xll.RiskData('Risk Summary'!$H$36,$A679)</f>
        <v>#NAME?</v>
      </c>
      <c r="O679" s="330" t="e">
        <f ca="1">_xll.RiskData('Risk Summary'!$K$36,$A679)</f>
        <v>#NAME?</v>
      </c>
      <c r="P679" s="330" t="e">
        <f ca="1">_xll.RiskData('Risk Summary'!$N$36,$A679)</f>
        <v>#NAME?</v>
      </c>
      <c r="R679" s="330" t="e">
        <f ca="1">_xll.RiskData('TS CF'!$H$24,$A679)-F679</f>
        <v>#NAME?</v>
      </c>
      <c r="S679" s="330" t="e">
        <f ca="1">_xll.RiskData('TS CF'!$K$24,$A679)-G679</f>
        <v>#NAME?</v>
      </c>
      <c r="T679" s="330" t="e">
        <f ca="1">_xll.RiskData('TS CF'!$N$24,$A679)-H679</f>
        <v>#NAME?</v>
      </c>
      <c r="V679" s="327" t="e">
        <f t="shared" ca="1" si="30"/>
        <v>#NAME?</v>
      </c>
      <c r="W679" s="327" t="e">
        <f t="shared" ca="1" si="31"/>
        <v>#NAME?</v>
      </c>
      <c r="X679" s="327" t="e">
        <f t="shared" ca="1" si="32"/>
        <v>#NAME?</v>
      </c>
    </row>
    <row r="680" spans="1:24">
      <c r="A680" s="2">
        <v>673</v>
      </c>
      <c r="B680" s="617">
        <v>-160478</v>
      </c>
      <c r="C680" s="617">
        <v>-103593</v>
      </c>
      <c r="D680" s="617">
        <v>-114388</v>
      </c>
      <c r="F680" s="330" t="e">
        <f ca="1">_xll.RiskData('Risk Summary'!$H$32,$A680)</f>
        <v>#NAME?</v>
      </c>
      <c r="G680" s="330" t="e">
        <f ca="1">_xll.RiskData('Risk Summary'!$K$32,$A680)</f>
        <v>#NAME?</v>
      </c>
      <c r="H680" s="330" t="e">
        <f ca="1">_xll.RiskData('Risk Summary'!$N$32,$A680)</f>
        <v>#NAME?</v>
      </c>
      <c r="J680" s="330" t="e">
        <f ca="1">_xll.RiskData('Risk Summary'!$H$35,$A680)</f>
        <v>#NAME?</v>
      </c>
      <c r="K680" s="330" t="e">
        <f ca="1">_xll.RiskData('Risk Summary'!$K$35,$A680)</f>
        <v>#NAME?</v>
      </c>
      <c r="L680" s="330" t="e">
        <f ca="1">_xll.RiskData('Risk Summary'!$N$35,$A680)</f>
        <v>#NAME?</v>
      </c>
      <c r="N680" s="330" t="e">
        <f ca="1">_xll.RiskData('Risk Summary'!$H$36,$A680)</f>
        <v>#NAME?</v>
      </c>
      <c r="O680" s="330" t="e">
        <f ca="1">_xll.RiskData('Risk Summary'!$K$36,$A680)</f>
        <v>#NAME?</v>
      </c>
      <c r="P680" s="330" t="e">
        <f ca="1">_xll.RiskData('Risk Summary'!$N$36,$A680)</f>
        <v>#NAME?</v>
      </c>
      <c r="R680" s="330" t="e">
        <f ca="1">_xll.RiskData('TS CF'!$H$24,$A680)-F680</f>
        <v>#NAME?</v>
      </c>
      <c r="S680" s="330" t="e">
        <f ca="1">_xll.RiskData('TS CF'!$K$24,$A680)-G680</f>
        <v>#NAME?</v>
      </c>
      <c r="T680" s="330" t="e">
        <f ca="1">_xll.RiskData('TS CF'!$N$24,$A680)-H680</f>
        <v>#NAME?</v>
      </c>
      <c r="V680" s="327" t="e">
        <f t="shared" ca="1" si="30"/>
        <v>#NAME?</v>
      </c>
      <c r="W680" s="327" t="e">
        <f t="shared" ca="1" si="31"/>
        <v>#NAME?</v>
      </c>
      <c r="X680" s="327" t="e">
        <f t="shared" ca="1" si="32"/>
        <v>#NAME?</v>
      </c>
    </row>
    <row r="681" spans="1:24">
      <c r="A681" s="2">
        <v>674</v>
      </c>
      <c r="B681" s="617">
        <v>-160478</v>
      </c>
      <c r="C681" s="617">
        <v>-103593</v>
      </c>
      <c r="D681" s="617">
        <v>-114388</v>
      </c>
      <c r="F681" s="330" t="e">
        <f ca="1">_xll.RiskData('Risk Summary'!$H$32,$A681)</f>
        <v>#NAME?</v>
      </c>
      <c r="G681" s="330" t="e">
        <f ca="1">_xll.RiskData('Risk Summary'!$K$32,$A681)</f>
        <v>#NAME?</v>
      </c>
      <c r="H681" s="330" t="e">
        <f ca="1">_xll.RiskData('Risk Summary'!$N$32,$A681)</f>
        <v>#NAME?</v>
      </c>
      <c r="J681" s="330" t="e">
        <f ca="1">_xll.RiskData('Risk Summary'!$H$35,$A681)</f>
        <v>#NAME?</v>
      </c>
      <c r="K681" s="330" t="e">
        <f ca="1">_xll.RiskData('Risk Summary'!$K$35,$A681)</f>
        <v>#NAME?</v>
      </c>
      <c r="L681" s="330" t="e">
        <f ca="1">_xll.RiskData('Risk Summary'!$N$35,$A681)</f>
        <v>#NAME?</v>
      </c>
      <c r="N681" s="330" t="e">
        <f ca="1">_xll.RiskData('Risk Summary'!$H$36,$A681)</f>
        <v>#NAME?</v>
      </c>
      <c r="O681" s="330" t="e">
        <f ca="1">_xll.RiskData('Risk Summary'!$K$36,$A681)</f>
        <v>#NAME?</v>
      </c>
      <c r="P681" s="330" t="e">
        <f ca="1">_xll.RiskData('Risk Summary'!$N$36,$A681)</f>
        <v>#NAME?</v>
      </c>
      <c r="R681" s="330" t="e">
        <f ca="1">_xll.RiskData('TS CF'!$H$24,$A681)-F681</f>
        <v>#NAME?</v>
      </c>
      <c r="S681" s="330" t="e">
        <f ca="1">_xll.RiskData('TS CF'!$K$24,$A681)-G681</f>
        <v>#NAME?</v>
      </c>
      <c r="T681" s="330" t="e">
        <f ca="1">_xll.RiskData('TS CF'!$N$24,$A681)-H681</f>
        <v>#NAME?</v>
      </c>
      <c r="V681" s="327" t="e">
        <f t="shared" ca="1" si="30"/>
        <v>#NAME?</v>
      </c>
      <c r="W681" s="327" t="e">
        <f t="shared" ca="1" si="31"/>
        <v>#NAME?</v>
      </c>
      <c r="X681" s="327" t="e">
        <f t="shared" ca="1" si="32"/>
        <v>#NAME?</v>
      </c>
    </row>
    <row r="682" spans="1:24">
      <c r="A682" s="2">
        <v>675</v>
      </c>
      <c r="B682" s="617">
        <v>-160478</v>
      </c>
      <c r="C682" s="617">
        <v>-103593</v>
      </c>
      <c r="D682" s="617">
        <v>-114388</v>
      </c>
      <c r="F682" s="330" t="e">
        <f ca="1">_xll.RiskData('Risk Summary'!$H$32,$A682)</f>
        <v>#NAME?</v>
      </c>
      <c r="G682" s="330" t="e">
        <f ca="1">_xll.RiskData('Risk Summary'!$K$32,$A682)</f>
        <v>#NAME?</v>
      </c>
      <c r="H682" s="330" t="e">
        <f ca="1">_xll.RiskData('Risk Summary'!$N$32,$A682)</f>
        <v>#NAME?</v>
      </c>
      <c r="J682" s="330" t="e">
        <f ca="1">_xll.RiskData('Risk Summary'!$H$35,$A682)</f>
        <v>#NAME?</v>
      </c>
      <c r="K682" s="330" t="e">
        <f ca="1">_xll.RiskData('Risk Summary'!$K$35,$A682)</f>
        <v>#NAME?</v>
      </c>
      <c r="L682" s="330" t="e">
        <f ca="1">_xll.RiskData('Risk Summary'!$N$35,$A682)</f>
        <v>#NAME?</v>
      </c>
      <c r="N682" s="330" t="e">
        <f ca="1">_xll.RiskData('Risk Summary'!$H$36,$A682)</f>
        <v>#NAME?</v>
      </c>
      <c r="O682" s="330" t="e">
        <f ca="1">_xll.RiskData('Risk Summary'!$K$36,$A682)</f>
        <v>#NAME?</v>
      </c>
      <c r="P682" s="330" t="e">
        <f ca="1">_xll.RiskData('Risk Summary'!$N$36,$A682)</f>
        <v>#NAME?</v>
      </c>
      <c r="R682" s="330" t="e">
        <f ca="1">_xll.RiskData('TS CF'!$H$24,$A682)-F682</f>
        <v>#NAME?</v>
      </c>
      <c r="S682" s="330" t="e">
        <f ca="1">_xll.RiskData('TS CF'!$K$24,$A682)-G682</f>
        <v>#NAME?</v>
      </c>
      <c r="T682" s="330" t="e">
        <f ca="1">_xll.RiskData('TS CF'!$N$24,$A682)-H682</f>
        <v>#NAME?</v>
      </c>
      <c r="V682" s="327" t="e">
        <f t="shared" ca="1" si="30"/>
        <v>#NAME?</v>
      </c>
      <c r="W682" s="327" t="e">
        <f t="shared" ca="1" si="31"/>
        <v>#NAME?</v>
      </c>
      <c r="X682" s="327" t="e">
        <f t="shared" ca="1" si="32"/>
        <v>#NAME?</v>
      </c>
    </row>
    <row r="683" spans="1:24">
      <c r="A683" s="2">
        <v>676</v>
      </c>
      <c r="B683" s="617">
        <v>-160478</v>
      </c>
      <c r="C683" s="617">
        <v>-103593</v>
      </c>
      <c r="D683" s="617">
        <v>-114388</v>
      </c>
      <c r="F683" s="330" t="e">
        <f ca="1">_xll.RiskData('Risk Summary'!$H$32,$A683)</f>
        <v>#NAME?</v>
      </c>
      <c r="G683" s="330" t="e">
        <f ca="1">_xll.RiskData('Risk Summary'!$K$32,$A683)</f>
        <v>#NAME?</v>
      </c>
      <c r="H683" s="330" t="e">
        <f ca="1">_xll.RiskData('Risk Summary'!$N$32,$A683)</f>
        <v>#NAME?</v>
      </c>
      <c r="J683" s="330" t="e">
        <f ca="1">_xll.RiskData('Risk Summary'!$H$35,$A683)</f>
        <v>#NAME?</v>
      </c>
      <c r="K683" s="330" t="e">
        <f ca="1">_xll.RiskData('Risk Summary'!$K$35,$A683)</f>
        <v>#NAME?</v>
      </c>
      <c r="L683" s="330" t="e">
        <f ca="1">_xll.RiskData('Risk Summary'!$N$35,$A683)</f>
        <v>#NAME?</v>
      </c>
      <c r="N683" s="330" t="e">
        <f ca="1">_xll.RiskData('Risk Summary'!$H$36,$A683)</f>
        <v>#NAME?</v>
      </c>
      <c r="O683" s="330" t="e">
        <f ca="1">_xll.RiskData('Risk Summary'!$K$36,$A683)</f>
        <v>#NAME?</v>
      </c>
      <c r="P683" s="330" t="e">
        <f ca="1">_xll.RiskData('Risk Summary'!$N$36,$A683)</f>
        <v>#NAME?</v>
      </c>
      <c r="R683" s="330" t="e">
        <f ca="1">_xll.RiskData('TS CF'!$H$24,$A683)-F683</f>
        <v>#NAME?</v>
      </c>
      <c r="S683" s="330" t="e">
        <f ca="1">_xll.RiskData('TS CF'!$K$24,$A683)-G683</f>
        <v>#NAME?</v>
      </c>
      <c r="T683" s="330" t="e">
        <f ca="1">_xll.RiskData('TS CF'!$N$24,$A683)-H683</f>
        <v>#NAME?</v>
      </c>
      <c r="V683" s="327" t="e">
        <f t="shared" ca="1" si="30"/>
        <v>#NAME?</v>
      </c>
      <c r="W683" s="327" t="e">
        <f t="shared" ca="1" si="31"/>
        <v>#NAME?</v>
      </c>
      <c r="X683" s="327" t="e">
        <f t="shared" ca="1" si="32"/>
        <v>#NAME?</v>
      </c>
    </row>
    <row r="684" spans="1:24">
      <c r="A684" s="2">
        <v>677</v>
      </c>
      <c r="B684" s="617">
        <v>-160478</v>
      </c>
      <c r="C684" s="617">
        <v>-103593</v>
      </c>
      <c r="D684" s="617">
        <v>-114388</v>
      </c>
      <c r="F684" s="330" t="e">
        <f ca="1">_xll.RiskData('Risk Summary'!$H$32,$A684)</f>
        <v>#NAME?</v>
      </c>
      <c r="G684" s="330" t="e">
        <f ca="1">_xll.RiskData('Risk Summary'!$K$32,$A684)</f>
        <v>#NAME?</v>
      </c>
      <c r="H684" s="330" t="e">
        <f ca="1">_xll.RiskData('Risk Summary'!$N$32,$A684)</f>
        <v>#NAME?</v>
      </c>
      <c r="J684" s="330" t="e">
        <f ca="1">_xll.RiskData('Risk Summary'!$H$35,$A684)</f>
        <v>#NAME?</v>
      </c>
      <c r="K684" s="330" t="e">
        <f ca="1">_xll.RiskData('Risk Summary'!$K$35,$A684)</f>
        <v>#NAME?</v>
      </c>
      <c r="L684" s="330" t="e">
        <f ca="1">_xll.RiskData('Risk Summary'!$N$35,$A684)</f>
        <v>#NAME?</v>
      </c>
      <c r="N684" s="330" t="e">
        <f ca="1">_xll.RiskData('Risk Summary'!$H$36,$A684)</f>
        <v>#NAME?</v>
      </c>
      <c r="O684" s="330" t="e">
        <f ca="1">_xll.RiskData('Risk Summary'!$K$36,$A684)</f>
        <v>#NAME?</v>
      </c>
      <c r="P684" s="330" t="e">
        <f ca="1">_xll.RiskData('Risk Summary'!$N$36,$A684)</f>
        <v>#NAME?</v>
      </c>
      <c r="R684" s="330" t="e">
        <f ca="1">_xll.RiskData('TS CF'!$H$24,$A684)-F684</f>
        <v>#NAME?</v>
      </c>
      <c r="S684" s="330" t="e">
        <f ca="1">_xll.RiskData('TS CF'!$K$24,$A684)-G684</f>
        <v>#NAME?</v>
      </c>
      <c r="T684" s="330" t="e">
        <f ca="1">_xll.RiskData('TS CF'!$N$24,$A684)-H684</f>
        <v>#NAME?</v>
      </c>
      <c r="V684" s="327" t="e">
        <f t="shared" ca="1" si="30"/>
        <v>#NAME?</v>
      </c>
      <c r="W684" s="327" t="e">
        <f t="shared" ca="1" si="31"/>
        <v>#NAME?</v>
      </c>
      <c r="X684" s="327" t="e">
        <f t="shared" ca="1" si="32"/>
        <v>#NAME?</v>
      </c>
    </row>
    <row r="685" spans="1:24">
      <c r="A685" s="2">
        <v>678</v>
      </c>
      <c r="B685" s="617">
        <v>-160478</v>
      </c>
      <c r="C685" s="617">
        <v>-103593</v>
      </c>
      <c r="D685" s="617">
        <v>-114388</v>
      </c>
      <c r="F685" s="330" t="e">
        <f ca="1">_xll.RiskData('Risk Summary'!$H$32,$A685)</f>
        <v>#NAME?</v>
      </c>
      <c r="G685" s="330" t="e">
        <f ca="1">_xll.RiskData('Risk Summary'!$K$32,$A685)</f>
        <v>#NAME?</v>
      </c>
      <c r="H685" s="330" t="e">
        <f ca="1">_xll.RiskData('Risk Summary'!$N$32,$A685)</f>
        <v>#NAME?</v>
      </c>
      <c r="J685" s="330" t="e">
        <f ca="1">_xll.RiskData('Risk Summary'!$H$35,$A685)</f>
        <v>#NAME?</v>
      </c>
      <c r="K685" s="330" t="e">
        <f ca="1">_xll.RiskData('Risk Summary'!$K$35,$A685)</f>
        <v>#NAME?</v>
      </c>
      <c r="L685" s="330" t="e">
        <f ca="1">_xll.RiskData('Risk Summary'!$N$35,$A685)</f>
        <v>#NAME?</v>
      </c>
      <c r="N685" s="330" t="e">
        <f ca="1">_xll.RiskData('Risk Summary'!$H$36,$A685)</f>
        <v>#NAME?</v>
      </c>
      <c r="O685" s="330" t="e">
        <f ca="1">_xll.RiskData('Risk Summary'!$K$36,$A685)</f>
        <v>#NAME?</v>
      </c>
      <c r="P685" s="330" t="e">
        <f ca="1">_xll.RiskData('Risk Summary'!$N$36,$A685)</f>
        <v>#NAME?</v>
      </c>
      <c r="R685" s="330" t="e">
        <f ca="1">_xll.RiskData('TS CF'!$H$24,$A685)-F685</f>
        <v>#NAME?</v>
      </c>
      <c r="S685" s="330" t="e">
        <f ca="1">_xll.RiskData('TS CF'!$K$24,$A685)-G685</f>
        <v>#NAME?</v>
      </c>
      <c r="T685" s="330" t="e">
        <f ca="1">_xll.RiskData('TS CF'!$N$24,$A685)-H685</f>
        <v>#NAME?</v>
      </c>
      <c r="V685" s="327" t="e">
        <f t="shared" ca="1" si="30"/>
        <v>#NAME?</v>
      </c>
      <c r="W685" s="327" t="e">
        <f t="shared" ca="1" si="31"/>
        <v>#NAME?</v>
      </c>
      <c r="X685" s="327" t="e">
        <f t="shared" ca="1" si="32"/>
        <v>#NAME?</v>
      </c>
    </row>
    <row r="686" spans="1:24">
      <c r="A686" s="2">
        <v>679</v>
      </c>
      <c r="B686" s="617">
        <v>-160478</v>
      </c>
      <c r="C686" s="617">
        <v>-103593</v>
      </c>
      <c r="D686" s="617">
        <v>-114388</v>
      </c>
      <c r="F686" s="330" t="e">
        <f ca="1">_xll.RiskData('Risk Summary'!$H$32,$A686)</f>
        <v>#NAME?</v>
      </c>
      <c r="G686" s="330" t="e">
        <f ca="1">_xll.RiskData('Risk Summary'!$K$32,$A686)</f>
        <v>#NAME?</v>
      </c>
      <c r="H686" s="330" t="e">
        <f ca="1">_xll.RiskData('Risk Summary'!$N$32,$A686)</f>
        <v>#NAME?</v>
      </c>
      <c r="J686" s="330" t="e">
        <f ca="1">_xll.RiskData('Risk Summary'!$H$35,$A686)</f>
        <v>#NAME?</v>
      </c>
      <c r="K686" s="330" t="e">
        <f ca="1">_xll.RiskData('Risk Summary'!$K$35,$A686)</f>
        <v>#NAME?</v>
      </c>
      <c r="L686" s="330" t="e">
        <f ca="1">_xll.RiskData('Risk Summary'!$N$35,$A686)</f>
        <v>#NAME?</v>
      </c>
      <c r="N686" s="330" t="e">
        <f ca="1">_xll.RiskData('Risk Summary'!$H$36,$A686)</f>
        <v>#NAME?</v>
      </c>
      <c r="O686" s="330" t="e">
        <f ca="1">_xll.RiskData('Risk Summary'!$K$36,$A686)</f>
        <v>#NAME?</v>
      </c>
      <c r="P686" s="330" t="e">
        <f ca="1">_xll.RiskData('Risk Summary'!$N$36,$A686)</f>
        <v>#NAME?</v>
      </c>
      <c r="R686" s="330" t="e">
        <f ca="1">_xll.RiskData('TS CF'!$H$24,$A686)-F686</f>
        <v>#NAME?</v>
      </c>
      <c r="S686" s="330" t="e">
        <f ca="1">_xll.RiskData('TS CF'!$K$24,$A686)-G686</f>
        <v>#NAME?</v>
      </c>
      <c r="T686" s="330" t="e">
        <f ca="1">_xll.RiskData('TS CF'!$N$24,$A686)-H686</f>
        <v>#NAME?</v>
      </c>
      <c r="V686" s="327" t="e">
        <f t="shared" ca="1" si="30"/>
        <v>#NAME?</v>
      </c>
      <c r="W686" s="327" t="e">
        <f t="shared" ca="1" si="31"/>
        <v>#NAME?</v>
      </c>
      <c r="X686" s="327" t="e">
        <f t="shared" ca="1" si="32"/>
        <v>#NAME?</v>
      </c>
    </row>
    <row r="687" spans="1:24">
      <c r="A687" s="2">
        <v>680</v>
      </c>
      <c r="B687" s="617">
        <v>-160478</v>
      </c>
      <c r="C687" s="617">
        <v>-103593</v>
      </c>
      <c r="D687" s="617">
        <v>-114388</v>
      </c>
      <c r="F687" s="330" t="e">
        <f ca="1">_xll.RiskData('Risk Summary'!$H$32,$A687)</f>
        <v>#NAME?</v>
      </c>
      <c r="G687" s="330" t="e">
        <f ca="1">_xll.RiskData('Risk Summary'!$K$32,$A687)</f>
        <v>#NAME?</v>
      </c>
      <c r="H687" s="330" t="e">
        <f ca="1">_xll.RiskData('Risk Summary'!$N$32,$A687)</f>
        <v>#NAME?</v>
      </c>
      <c r="J687" s="330" t="e">
        <f ca="1">_xll.RiskData('Risk Summary'!$H$35,$A687)</f>
        <v>#NAME?</v>
      </c>
      <c r="K687" s="330" t="e">
        <f ca="1">_xll.RiskData('Risk Summary'!$K$35,$A687)</f>
        <v>#NAME?</v>
      </c>
      <c r="L687" s="330" t="e">
        <f ca="1">_xll.RiskData('Risk Summary'!$N$35,$A687)</f>
        <v>#NAME?</v>
      </c>
      <c r="N687" s="330" t="e">
        <f ca="1">_xll.RiskData('Risk Summary'!$H$36,$A687)</f>
        <v>#NAME?</v>
      </c>
      <c r="O687" s="330" t="e">
        <f ca="1">_xll.RiskData('Risk Summary'!$K$36,$A687)</f>
        <v>#NAME?</v>
      </c>
      <c r="P687" s="330" t="e">
        <f ca="1">_xll.RiskData('Risk Summary'!$N$36,$A687)</f>
        <v>#NAME?</v>
      </c>
      <c r="R687" s="330" t="e">
        <f ca="1">_xll.RiskData('TS CF'!$H$24,$A687)-F687</f>
        <v>#NAME?</v>
      </c>
      <c r="S687" s="330" t="e">
        <f ca="1">_xll.RiskData('TS CF'!$K$24,$A687)-G687</f>
        <v>#NAME?</v>
      </c>
      <c r="T687" s="330" t="e">
        <f ca="1">_xll.RiskData('TS CF'!$N$24,$A687)-H687</f>
        <v>#NAME?</v>
      </c>
      <c r="V687" s="327" t="e">
        <f t="shared" ca="1" si="30"/>
        <v>#NAME?</v>
      </c>
      <c r="W687" s="327" t="e">
        <f t="shared" ca="1" si="31"/>
        <v>#NAME?</v>
      </c>
      <c r="X687" s="327" t="e">
        <f t="shared" ca="1" si="32"/>
        <v>#NAME?</v>
      </c>
    </row>
    <row r="688" spans="1:24">
      <c r="A688" s="2">
        <v>681</v>
      </c>
      <c r="B688" s="617">
        <v>-160478</v>
      </c>
      <c r="C688" s="617">
        <v>-103593</v>
      </c>
      <c r="D688" s="617">
        <v>-114388</v>
      </c>
      <c r="F688" s="330" t="e">
        <f ca="1">_xll.RiskData('Risk Summary'!$H$32,$A688)</f>
        <v>#NAME?</v>
      </c>
      <c r="G688" s="330" t="e">
        <f ca="1">_xll.RiskData('Risk Summary'!$K$32,$A688)</f>
        <v>#NAME?</v>
      </c>
      <c r="H688" s="330" t="e">
        <f ca="1">_xll.RiskData('Risk Summary'!$N$32,$A688)</f>
        <v>#NAME?</v>
      </c>
      <c r="J688" s="330" t="e">
        <f ca="1">_xll.RiskData('Risk Summary'!$H$35,$A688)</f>
        <v>#NAME?</v>
      </c>
      <c r="K688" s="330" t="e">
        <f ca="1">_xll.RiskData('Risk Summary'!$K$35,$A688)</f>
        <v>#NAME?</v>
      </c>
      <c r="L688" s="330" t="e">
        <f ca="1">_xll.RiskData('Risk Summary'!$N$35,$A688)</f>
        <v>#NAME?</v>
      </c>
      <c r="N688" s="330" t="e">
        <f ca="1">_xll.RiskData('Risk Summary'!$H$36,$A688)</f>
        <v>#NAME?</v>
      </c>
      <c r="O688" s="330" t="e">
        <f ca="1">_xll.RiskData('Risk Summary'!$K$36,$A688)</f>
        <v>#NAME?</v>
      </c>
      <c r="P688" s="330" t="e">
        <f ca="1">_xll.RiskData('Risk Summary'!$N$36,$A688)</f>
        <v>#NAME?</v>
      </c>
      <c r="R688" s="330" t="e">
        <f ca="1">_xll.RiskData('TS CF'!$H$24,$A688)-F688</f>
        <v>#NAME?</v>
      </c>
      <c r="S688" s="330" t="e">
        <f ca="1">_xll.RiskData('TS CF'!$K$24,$A688)-G688</f>
        <v>#NAME?</v>
      </c>
      <c r="T688" s="330" t="e">
        <f ca="1">_xll.RiskData('TS CF'!$N$24,$A688)-H688</f>
        <v>#NAME?</v>
      </c>
      <c r="V688" s="327" t="e">
        <f t="shared" ca="1" si="30"/>
        <v>#NAME?</v>
      </c>
      <c r="W688" s="327" t="e">
        <f t="shared" ca="1" si="31"/>
        <v>#NAME?</v>
      </c>
      <c r="X688" s="327" t="e">
        <f t="shared" ca="1" si="32"/>
        <v>#NAME?</v>
      </c>
    </row>
    <row r="689" spans="1:24">
      <c r="A689" s="2">
        <v>682</v>
      </c>
      <c r="B689" s="617">
        <v>-160478</v>
      </c>
      <c r="C689" s="617">
        <v>-103593</v>
      </c>
      <c r="D689" s="617">
        <v>-114388</v>
      </c>
      <c r="F689" s="330" t="e">
        <f ca="1">_xll.RiskData('Risk Summary'!$H$32,$A689)</f>
        <v>#NAME?</v>
      </c>
      <c r="G689" s="330" t="e">
        <f ca="1">_xll.RiskData('Risk Summary'!$K$32,$A689)</f>
        <v>#NAME?</v>
      </c>
      <c r="H689" s="330" t="e">
        <f ca="1">_xll.RiskData('Risk Summary'!$N$32,$A689)</f>
        <v>#NAME?</v>
      </c>
      <c r="J689" s="330" t="e">
        <f ca="1">_xll.RiskData('Risk Summary'!$H$35,$A689)</f>
        <v>#NAME?</v>
      </c>
      <c r="K689" s="330" t="e">
        <f ca="1">_xll.RiskData('Risk Summary'!$K$35,$A689)</f>
        <v>#NAME?</v>
      </c>
      <c r="L689" s="330" t="e">
        <f ca="1">_xll.RiskData('Risk Summary'!$N$35,$A689)</f>
        <v>#NAME?</v>
      </c>
      <c r="N689" s="330" t="e">
        <f ca="1">_xll.RiskData('Risk Summary'!$H$36,$A689)</f>
        <v>#NAME?</v>
      </c>
      <c r="O689" s="330" t="e">
        <f ca="1">_xll.RiskData('Risk Summary'!$K$36,$A689)</f>
        <v>#NAME?</v>
      </c>
      <c r="P689" s="330" t="e">
        <f ca="1">_xll.RiskData('Risk Summary'!$N$36,$A689)</f>
        <v>#NAME?</v>
      </c>
      <c r="R689" s="330" t="e">
        <f ca="1">_xll.RiskData('TS CF'!$H$24,$A689)-F689</f>
        <v>#NAME?</v>
      </c>
      <c r="S689" s="330" t="e">
        <f ca="1">_xll.RiskData('TS CF'!$K$24,$A689)-G689</f>
        <v>#NAME?</v>
      </c>
      <c r="T689" s="330" t="e">
        <f ca="1">_xll.RiskData('TS CF'!$N$24,$A689)-H689</f>
        <v>#NAME?</v>
      </c>
      <c r="V689" s="327" t="e">
        <f t="shared" ca="1" si="30"/>
        <v>#NAME?</v>
      </c>
      <c r="W689" s="327" t="e">
        <f t="shared" ca="1" si="31"/>
        <v>#NAME?</v>
      </c>
      <c r="X689" s="327" t="e">
        <f t="shared" ca="1" si="32"/>
        <v>#NAME?</v>
      </c>
    </row>
    <row r="690" spans="1:24">
      <c r="A690" s="2">
        <v>683</v>
      </c>
      <c r="B690" s="617">
        <v>-160478</v>
      </c>
      <c r="C690" s="617">
        <v>-103593</v>
      </c>
      <c r="D690" s="617">
        <v>-114388</v>
      </c>
      <c r="F690" s="330" t="e">
        <f ca="1">_xll.RiskData('Risk Summary'!$H$32,$A690)</f>
        <v>#NAME?</v>
      </c>
      <c r="G690" s="330" t="e">
        <f ca="1">_xll.RiskData('Risk Summary'!$K$32,$A690)</f>
        <v>#NAME?</v>
      </c>
      <c r="H690" s="330" t="e">
        <f ca="1">_xll.RiskData('Risk Summary'!$N$32,$A690)</f>
        <v>#NAME?</v>
      </c>
      <c r="J690" s="330" t="e">
        <f ca="1">_xll.RiskData('Risk Summary'!$H$35,$A690)</f>
        <v>#NAME?</v>
      </c>
      <c r="K690" s="330" t="e">
        <f ca="1">_xll.RiskData('Risk Summary'!$K$35,$A690)</f>
        <v>#NAME?</v>
      </c>
      <c r="L690" s="330" t="e">
        <f ca="1">_xll.RiskData('Risk Summary'!$N$35,$A690)</f>
        <v>#NAME?</v>
      </c>
      <c r="N690" s="330" t="e">
        <f ca="1">_xll.RiskData('Risk Summary'!$H$36,$A690)</f>
        <v>#NAME?</v>
      </c>
      <c r="O690" s="330" t="e">
        <f ca="1">_xll.RiskData('Risk Summary'!$K$36,$A690)</f>
        <v>#NAME?</v>
      </c>
      <c r="P690" s="330" t="e">
        <f ca="1">_xll.RiskData('Risk Summary'!$N$36,$A690)</f>
        <v>#NAME?</v>
      </c>
      <c r="R690" s="330" t="e">
        <f ca="1">_xll.RiskData('TS CF'!$H$24,$A690)-F690</f>
        <v>#NAME?</v>
      </c>
      <c r="S690" s="330" t="e">
        <f ca="1">_xll.RiskData('TS CF'!$K$24,$A690)-G690</f>
        <v>#NAME?</v>
      </c>
      <c r="T690" s="330" t="e">
        <f ca="1">_xll.RiskData('TS CF'!$N$24,$A690)-H690</f>
        <v>#NAME?</v>
      </c>
      <c r="V690" s="327" t="e">
        <f t="shared" ca="1" si="30"/>
        <v>#NAME?</v>
      </c>
      <c r="W690" s="327" t="e">
        <f t="shared" ca="1" si="31"/>
        <v>#NAME?</v>
      </c>
      <c r="X690" s="327" t="e">
        <f t="shared" ca="1" si="32"/>
        <v>#NAME?</v>
      </c>
    </row>
    <row r="691" spans="1:24">
      <c r="A691" s="2">
        <v>684</v>
      </c>
      <c r="B691" s="617">
        <v>-160478</v>
      </c>
      <c r="C691" s="617">
        <v>-103593</v>
      </c>
      <c r="D691" s="617">
        <v>-114388</v>
      </c>
      <c r="F691" s="330" t="e">
        <f ca="1">_xll.RiskData('Risk Summary'!$H$32,$A691)</f>
        <v>#NAME?</v>
      </c>
      <c r="G691" s="330" t="e">
        <f ca="1">_xll.RiskData('Risk Summary'!$K$32,$A691)</f>
        <v>#NAME?</v>
      </c>
      <c r="H691" s="330" t="e">
        <f ca="1">_xll.RiskData('Risk Summary'!$N$32,$A691)</f>
        <v>#NAME?</v>
      </c>
      <c r="J691" s="330" t="e">
        <f ca="1">_xll.RiskData('Risk Summary'!$H$35,$A691)</f>
        <v>#NAME?</v>
      </c>
      <c r="K691" s="330" t="e">
        <f ca="1">_xll.RiskData('Risk Summary'!$K$35,$A691)</f>
        <v>#NAME?</v>
      </c>
      <c r="L691" s="330" t="e">
        <f ca="1">_xll.RiskData('Risk Summary'!$N$35,$A691)</f>
        <v>#NAME?</v>
      </c>
      <c r="N691" s="330" t="e">
        <f ca="1">_xll.RiskData('Risk Summary'!$H$36,$A691)</f>
        <v>#NAME?</v>
      </c>
      <c r="O691" s="330" t="e">
        <f ca="1">_xll.RiskData('Risk Summary'!$K$36,$A691)</f>
        <v>#NAME?</v>
      </c>
      <c r="P691" s="330" t="e">
        <f ca="1">_xll.RiskData('Risk Summary'!$N$36,$A691)</f>
        <v>#NAME?</v>
      </c>
      <c r="R691" s="330" t="e">
        <f ca="1">_xll.RiskData('TS CF'!$H$24,$A691)-F691</f>
        <v>#NAME?</v>
      </c>
      <c r="S691" s="330" t="e">
        <f ca="1">_xll.RiskData('TS CF'!$K$24,$A691)-G691</f>
        <v>#NAME?</v>
      </c>
      <c r="T691" s="330" t="e">
        <f ca="1">_xll.RiskData('TS CF'!$N$24,$A691)-H691</f>
        <v>#NAME?</v>
      </c>
      <c r="V691" s="327" t="e">
        <f t="shared" ca="1" si="30"/>
        <v>#NAME?</v>
      </c>
      <c r="W691" s="327" t="e">
        <f t="shared" ca="1" si="31"/>
        <v>#NAME?</v>
      </c>
      <c r="X691" s="327" t="e">
        <f t="shared" ca="1" si="32"/>
        <v>#NAME?</v>
      </c>
    </row>
    <row r="692" spans="1:24">
      <c r="A692" s="2">
        <v>685</v>
      </c>
      <c r="B692" s="617">
        <v>-160478</v>
      </c>
      <c r="C692" s="617">
        <v>-103593</v>
      </c>
      <c r="D692" s="617">
        <v>-114388</v>
      </c>
      <c r="F692" s="330" t="e">
        <f ca="1">_xll.RiskData('Risk Summary'!$H$32,$A692)</f>
        <v>#NAME?</v>
      </c>
      <c r="G692" s="330" t="e">
        <f ca="1">_xll.RiskData('Risk Summary'!$K$32,$A692)</f>
        <v>#NAME?</v>
      </c>
      <c r="H692" s="330" t="e">
        <f ca="1">_xll.RiskData('Risk Summary'!$N$32,$A692)</f>
        <v>#NAME?</v>
      </c>
      <c r="J692" s="330" t="e">
        <f ca="1">_xll.RiskData('Risk Summary'!$H$35,$A692)</f>
        <v>#NAME?</v>
      </c>
      <c r="K692" s="330" t="e">
        <f ca="1">_xll.RiskData('Risk Summary'!$K$35,$A692)</f>
        <v>#NAME?</v>
      </c>
      <c r="L692" s="330" t="e">
        <f ca="1">_xll.RiskData('Risk Summary'!$N$35,$A692)</f>
        <v>#NAME?</v>
      </c>
      <c r="N692" s="330" t="e">
        <f ca="1">_xll.RiskData('Risk Summary'!$H$36,$A692)</f>
        <v>#NAME?</v>
      </c>
      <c r="O692" s="330" t="e">
        <f ca="1">_xll.RiskData('Risk Summary'!$K$36,$A692)</f>
        <v>#NAME?</v>
      </c>
      <c r="P692" s="330" t="e">
        <f ca="1">_xll.RiskData('Risk Summary'!$N$36,$A692)</f>
        <v>#NAME?</v>
      </c>
      <c r="R692" s="330" t="e">
        <f ca="1">_xll.RiskData('TS CF'!$H$24,$A692)-F692</f>
        <v>#NAME?</v>
      </c>
      <c r="S692" s="330" t="e">
        <f ca="1">_xll.RiskData('TS CF'!$K$24,$A692)-G692</f>
        <v>#NAME?</v>
      </c>
      <c r="T692" s="330" t="e">
        <f ca="1">_xll.RiskData('TS CF'!$N$24,$A692)-H692</f>
        <v>#NAME?</v>
      </c>
      <c r="V692" s="327" t="e">
        <f t="shared" ca="1" si="30"/>
        <v>#NAME?</v>
      </c>
      <c r="W692" s="327" t="e">
        <f t="shared" ca="1" si="31"/>
        <v>#NAME?</v>
      </c>
      <c r="X692" s="327" t="e">
        <f t="shared" ca="1" si="32"/>
        <v>#NAME?</v>
      </c>
    </row>
    <row r="693" spans="1:24">
      <c r="A693" s="2">
        <v>686</v>
      </c>
      <c r="B693" s="617">
        <v>-160478</v>
      </c>
      <c r="C693" s="617">
        <v>-103593</v>
      </c>
      <c r="D693" s="617">
        <v>-114388</v>
      </c>
      <c r="F693" s="330" t="e">
        <f ca="1">_xll.RiskData('Risk Summary'!$H$32,$A693)</f>
        <v>#NAME?</v>
      </c>
      <c r="G693" s="330" t="e">
        <f ca="1">_xll.RiskData('Risk Summary'!$K$32,$A693)</f>
        <v>#NAME?</v>
      </c>
      <c r="H693" s="330" t="e">
        <f ca="1">_xll.RiskData('Risk Summary'!$N$32,$A693)</f>
        <v>#NAME?</v>
      </c>
      <c r="J693" s="330" t="e">
        <f ca="1">_xll.RiskData('Risk Summary'!$H$35,$A693)</f>
        <v>#NAME?</v>
      </c>
      <c r="K693" s="330" t="e">
        <f ca="1">_xll.RiskData('Risk Summary'!$K$35,$A693)</f>
        <v>#NAME?</v>
      </c>
      <c r="L693" s="330" t="e">
        <f ca="1">_xll.RiskData('Risk Summary'!$N$35,$A693)</f>
        <v>#NAME?</v>
      </c>
      <c r="N693" s="330" t="e">
        <f ca="1">_xll.RiskData('Risk Summary'!$H$36,$A693)</f>
        <v>#NAME?</v>
      </c>
      <c r="O693" s="330" t="e">
        <f ca="1">_xll.RiskData('Risk Summary'!$K$36,$A693)</f>
        <v>#NAME?</v>
      </c>
      <c r="P693" s="330" t="e">
        <f ca="1">_xll.RiskData('Risk Summary'!$N$36,$A693)</f>
        <v>#NAME?</v>
      </c>
      <c r="R693" s="330" t="e">
        <f ca="1">_xll.RiskData('TS CF'!$H$24,$A693)-F693</f>
        <v>#NAME?</v>
      </c>
      <c r="S693" s="330" t="e">
        <f ca="1">_xll.RiskData('TS CF'!$K$24,$A693)-G693</f>
        <v>#NAME?</v>
      </c>
      <c r="T693" s="330" t="e">
        <f ca="1">_xll.RiskData('TS CF'!$N$24,$A693)-H693</f>
        <v>#NAME?</v>
      </c>
      <c r="V693" s="327" t="e">
        <f t="shared" ca="1" si="30"/>
        <v>#NAME?</v>
      </c>
      <c r="W693" s="327" t="e">
        <f t="shared" ca="1" si="31"/>
        <v>#NAME?</v>
      </c>
      <c r="X693" s="327" t="e">
        <f t="shared" ca="1" si="32"/>
        <v>#NAME?</v>
      </c>
    </row>
    <row r="694" spans="1:24">
      <c r="A694" s="2">
        <v>687</v>
      </c>
      <c r="B694" s="617">
        <v>-160478</v>
      </c>
      <c r="C694" s="617">
        <v>-103593</v>
      </c>
      <c r="D694" s="617">
        <v>-114388</v>
      </c>
      <c r="F694" s="330" t="e">
        <f ca="1">_xll.RiskData('Risk Summary'!$H$32,$A694)</f>
        <v>#NAME?</v>
      </c>
      <c r="G694" s="330" t="e">
        <f ca="1">_xll.RiskData('Risk Summary'!$K$32,$A694)</f>
        <v>#NAME?</v>
      </c>
      <c r="H694" s="330" t="e">
        <f ca="1">_xll.RiskData('Risk Summary'!$N$32,$A694)</f>
        <v>#NAME?</v>
      </c>
      <c r="J694" s="330" t="e">
        <f ca="1">_xll.RiskData('Risk Summary'!$H$35,$A694)</f>
        <v>#NAME?</v>
      </c>
      <c r="K694" s="330" t="e">
        <f ca="1">_xll.RiskData('Risk Summary'!$K$35,$A694)</f>
        <v>#NAME?</v>
      </c>
      <c r="L694" s="330" t="e">
        <f ca="1">_xll.RiskData('Risk Summary'!$N$35,$A694)</f>
        <v>#NAME?</v>
      </c>
      <c r="N694" s="330" t="e">
        <f ca="1">_xll.RiskData('Risk Summary'!$H$36,$A694)</f>
        <v>#NAME?</v>
      </c>
      <c r="O694" s="330" t="e">
        <f ca="1">_xll.RiskData('Risk Summary'!$K$36,$A694)</f>
        <v>#NAME?</v>
      </c>
      <c r="P694" s="330" t="e">
        <f ca="1">_xll.RiskData('Risk Summary'!$N$36,$A694)</f>
        <v>#NAME?</v>
      </c>
      <c r="R694" s="330" t="e">
        <f ca="1">_xll.RiskData('TS CF'!$H$24,$A694)-F694</f>
        <v>#NAME?</v>
      </c>
      <c r="S694" s="330" t="e">
        <f ca="1">_xll.RiskData('TS CF'!$K$24,$A694)-G694</f>
        <v>#NAME?</v>
      </c>
      <c r="T694" s="330" t="e">
        <f ca="1">_xll.RiskData('TS CF'!$N$24,$A694)-H694</f>
        <v>#NAME?</v>
      </c>
      <c r="V694" s="327" t="e">
        <f t="shared" ca="1" si="30"/>
        <v>#NAME?</v>
      </c>
      <c r="W694" s="327" t="e">
        <f t="shared" ca="1" si="31"/>
        <v>#NAME?</v>
      </c>
      <c r="X694" s="327" t="e">
        <f t="shared" ca="1" si="32"/>
        <v>#NAME?</v>
      </c>
    </row>
    <row r="695" spans="1:24">
      <c r="A695" s="2">
        <v>688</v>
      </c>
      <c r="B695" s="617">
        <v>-160478</v>
      </c>
      <c r="C695" s="617">
        <v>-103593</v>
      </c>
      <c r="D695" s="617">
        <v>-114388</v>
      </c>
      <c r="F695" s="330" t="e">
        <f ca="1">_xll.RiskData('Risk Summary'!$H$32,$A695)</f>
        <v>#NAME?</v>
      </c>
      <c r="G695" s="330" t="e">
        <f ca="1">_xll.RiskData('Risk Summary'!$K$32,$A695)</f>
        <v>#NAME?</v>
      </c>
      <c r="H695" s="330" t="e">
        <f ca="1">_xll.RiskData('Risk Summary'!$N$32,$A695)</f>
        <v>#NAME?</v>
      </c>
      <c r="J695" s="330" t="e">
        <f ca="1">_xll.RiskData('Risk Summary'!$H$35,$A695)</f>
        <v>#NAME?</v>
      </c>
      <c r="K695" s="330" t="e">
        <f ca="1">_xll.RiskData('Risk Summary'!$K$35,$A695)</f>
        <v>#NAME?</v>
      </c>
      <c r="L695" s="330" t="e">
        <f ca="1">_xll.RiskData('Risk Summary'!$N$35,$A695)</f>
        <v>#NAME?</v>
      </c>
      <c r="N695" s="330" t="e">
        <f ca="1">_xll.RiskData('Risk Summary'!$H$36,$A695)</f>
        <v>#NAME?</v>
      </c>
      <c r="O695" s="330" t="e">
        <f ca="1">_xll.RiskData('Risk Summary'!$K$36,$A695)</f>
        <v>#NAME?</v>
      </c>
      <c r="P695" s="330" t="e">
        <f ca="1">_xll.RiskData('Risk Summary'!$N$36,$A695)</f>
        <v>#NAME?</v>
      </c>
      <c r="R695" s="330" t="e">
        <f ca="1">_xll.RiskData('TS CF'!$H$24,$A695)-F695</f>
        <v>#NAME?</v>
      </c>
      <c r="S695" s="330" t="e">
        <f ca="1">_xll.RiskData('TS CF'!$K$24,$A695)-G695</f>
        <v>#NAME?</v>
      </c>
      <c r="T695" s="330" t="e">
        <f ca="1">_xll.RiskData('TS CF'!$N$24,$A695)-H695</f>
        <v>#NAME?</v>
      </c>
      <c r="V695" s="327" t="e">
        <f t="shared" ca="1" si="30"/>
        <v>#NAME?</v>
      </c>
      <c r="W695" s="327" t="e">
        <f t="shared" ca="1" si="31"/>
        <v>#NAME?</v>
      </c>
      <c r="X695" s="327" t="e">
        <f t="shared" ca="1" si="32"/>
        <v>#NAME?</v>
      </c>
    </row>
    <row r="696" spans="1:24">
      <c r="A696" s="2">
        <v>689</v>
      </c>
      <c r="B696" s="617">
        <v>-160478</v>
      </c>
      <c r="C696" s="617">
        <v>-103593</v>
      </c>
      <c r="D696" s="617">
        <v>-114388</v>
      </c>
      <c r="F696" s="330" t="e">
        <f ca="1">_xll.RiskData('Risk Summary'!$H$32,$A696)</f>
        <v>#NAME?</v>
      </c>
      <c r="G696" s="330" t="e">
        <f ca="1">_xll.RiskData('Risk Summary'!$K$32,$A696)</f>
        <v>#NAME?</v>
      </c>
      <c r="H696" s="330" t="e">
        <f ca="1">_xll.RiskData('Risk Summary'!$N$32,$A696)</f>
        <v>#NAME?</v>
      </c>
      <c r="J696" s="330" t="e">
        <f ca="1">_xll.RiskData('Risk Summary'!$H$35,$A696)</f>
        <v>#NAME?</v>
      </c>
      <c r="K696" s="330" t="e">
        <f ca="1">_xll.RiskData('Risk Summary'!$K$35,$A696)</f>
        <v>#NAME?</v>
      </c>
      <c r="L696" s="330" t="e">
        <f ca="1">_xll.RiskData('Risk Summary'!$N$35,$A696)</f>
        <v>#NAME?</v>
      </c>
      <c r="N696" s="330" t="e">
        <f ca="1">_xll.RiskData('Risk Summary'!$H$36,$A696)</f>
        <v>#NAME?</v>
      </c>
      <c r="O696" s="330" t="e">
        <f ca="1">_xll.RiskData('Risk Summary'!$K$36,$A696)</f>
        <v>#NAME?</v>
      </c>
      <c r="P696" s="330" t="e">
        <f ca="1">_xll.RiskData('Risk Summary'!$N$36,$A696)</f>
        <v>#NAME?</v>
      </c>
      <c r="R696" s="330" t="e">
        <f ca="1">_xll.RiskData('TS CF'!$H$24,$A696)-F696</f>
        <v>#NAME?</v>
      </c>
      <c r="S696" s="330" t="e">
        <f ca="1">_xll.RiskData('TS CF'!$K$24,$A696)-G696</f>
        <v>#NAME?</v>
      </c>
      <c r="T696" s="330" t="e">
        <f ca="1">_xll.RiskData('TS CF'!$N$24,$A696)-H696</f>
        <v>#NAME?</v>
      </c>
      <c r="V696" s="327" t="e">
        <f t="shared" ca="1" si="30"/>
        <v>#NAME?</v>
      </c>
      <c r="W696" s="327" t="e">
        <f t="shared" ca="1" si="31"/>
        <v>#NAME?</v>
      </c>
      <c r="X696" s="327" t="e">
        <f t="shared" ca="1" si="32"/>
        <v>#NAME?</v>
      </c>
    </row>
    <row r="697" spans="1:24">
      <c r="A697" s="2">
        <v>690</v>
      </c>
      <c r="B697" s="617">
        <v>-160478</v>
      </c>
      <c r="C697" s="617">
        <v>-103593</v>
      </c>
      <c r="D697" s="617">
        <v>-114388</v>
      </c>
      <c r="F697" s="330" t="e">
        <f ca="1">_xll.RiskData('Risk Summary'!$H$32,$A697)</f>
        <v>#NAME?</v>
      </c>
      <c r="G697" s="330" t="e">
        <f ca="1">_xll.RiskData('Risk Summary'!$K$32,$A697)</f>
        <v>#NAME?</v>
      </c>
      <c r="H697" s="330" t="e">
        <f ca="1">_xll.RiskData('Risk Summary'!$N$32,$A697)</f>
        <v>#NAME?</v>
      </c>
      <c r="J697" s="330" t="e">
        <f ca="1">_xll.RiskData('Risk Summary'!$H$35,$A697)</f>
        <v>#NAME?</v>
      </c>
      <c r="K697" s="330" t="e">
        <f ca="1">_xll.RiskData('Risk Summary'!$K$35,$A697)</f>
        <v>#NAME?</v>
      </c>
      <c r="L697" s="330" t="e">
        <f ca="1">_xll.RiskData('Risk Summary'!$N$35,$A697)</f>
        <v>#NAME?</v>
      </c>
      <c r="N697" s="330" t="e">
        <f ca="1">_xll.RiskData('Risk Summary'!$H$36,$A697)</f>
        <v>#NAME?</v>
      </c>
      <c r="O697" s="330" t="e">
        <f ca="1">_xll.RiskData('Risk Summary'!$K$36,$A697)</f>
        <v>#NAME?</v>
      </c>
      <c r="P697" s="330" t="e">
        <f ca="1">_xll.RiskData('Risk Summary'!$N$36,$A697)</f>
        <v>#NAME?</v>
      </c>
      <c r="R697" s="330" t="e">
        <f ca="1">_xll.RiskData('TS CF'!$H$24,$A697)-F697</f>
        <v>#NAME?</v>
      </c>
      <c r="S697" s="330" t="e">
        <f ca="1">_xll.RiskData('TS CF'!$K$24,$A697)-G697</f>
        <v>#NAME?</v>
      </c>
      <c r="T697" s="330" t="e">
        <f ca="1">_xll.RiskData('TS CF'!$N$24,$A697)-H697</f>
        <v>#NAME?</v>
      </c>
      <c r="V697" s="327" t="e">
        <f t="shared" ca="1" si="30"/>
        <v>#NAME?</v>
      </c>
      <c r="W697" s="327" t="e">
        <f t="shared" ca="1" si="31"/>
        <v>#NAME?</v>
      </c>
      <c r="X697" s="327" t="e">
        <f t="shared" ca="1" si="32"/>
        <v>#NAME?</v>
      </c>
    </row>
    <row r="698" spans="1:24">
      <c r="A698" s="2">
        <v>691</v>
      </c>
      <c r="B698" s="617">
        <v>-160478</v>
      </c>
      <c r="C698" s="617">
        <v>-103593</v>
      </c>
      <c r="D698" s="617">
        <v>-114388</v>
      </c>
      <c r="F698" s="330" t="e">
        <f ca="1">_xll.RiskData('Risk Summary'!$H$32,$A698)</f>
        <v>#NAME?</v>
      </c>
      <c r="G698" s="330" t="e">
        <f ca="1">_xll.RiskData('Risk Summary'!$K$32,$A698)</f>
        <v>#NAME?</v>
      </c>
      <c r="H698" s="330" t="e">
        <f ca="1">_xll.RiskData('Risk Summary'!$N$32,$A698)</f>
        <v>#NAME?</v>
      </c>
      <c r="J698" s="330" t="e">
        <f ca="1">_xll.RiskData('Risk Summary'!$H$35,$A698)</f>
        <v>#NAME?</v>
      </c>
      <c r="K698" s="330" t="e">
        <f ca="1">_xll.RiskData('Risk Summary'!$K$35,$A698)</f>
        <v>#NAME?</v>
      </c>
      <c r="L698" s="330" t="e">
        <f ca="1">_xll.RiskData('Risk Summary'!$N$35,$A698)</f>
        <v>#NAME?</v>
      </c>
      <c r="N698" s="330" t="e">
        <f ca="1">_xll.RiskData('Risk Summary'!$H$36,$A698)</f>
        <v>#NAME?</v>
      </c>
      <c r="O698" s="330" t="e">
        <f ca="1">_xll.RiskData('Risk Summary'!$K$36,$A698)</f>
        <v>#NAME?</v>
      </c>
      <c r="P698" s="330" t="e">
        <f ca="1">_xll.RiskData('Risk Summary'!$N$36,$A698)</f>
        <v>#NAME?</v>
      </c>
      <c r="R698" s="330" t="e">
        <f ca="1">_xll.RiskData('TS CF'!$H$24,$A698)-F698</f>
        <v>#NAME?</v>
      </c>
      <c r="S698" s="330" t="e">
        <f ca="1">_xll.RiskData('TS CF'!$K$24,$A698)-G698</f>
        <v>#NAME?</v>
      </c>
      <c r="T698" s="330" t="e">
        <f ca="1">_xll.RiskData('TS CF'!$N$24,$A698)-H698</f>
        <v>#NAME?</v>
      </c>
      <c r="V698" s="327" t="e">
        <f t="shared" ca="1" si="30"/>
        <v>#NAME?</v>
      </c>
      <c r="W698" s="327" t="e">
        <f t="shared" ca="1" si="31"/>
        <v>#NAME?</v>
      </c>
      <c r="X698" s="327" t="e">
        <f t="shared" ca="1" si="32"/>
        <v>#NAME?</v>
      </c>
    </row>
    <row r="699" spans="1:24">
      <c r="A699" s="2">
        <v>692</v>
      </c>
      <c r="B699" s="617">
        <v>-160478</v>
      </c>
      <c r="C699" s="617">
        <v>-103593</v>
      </c>
      <c r="D699" s="617">
        <v>-114388</v>
      </c>
      <c r="F699" s="330" t="e">
        <f ca="1">_xll.RiskData('Risk Summary'!$H$32,$A699)</f>
        <v>#NAME?</v>
      </c>
      <c r="G699" s="330" t="e">
        <f ca="1">_xll.RiskData('Risk Summary'!$K$32,$A699)</f>
        <v>#NAME?</v>
      </c>
      <c r="H699" s="330" t="e">
        <f ca="1">_xll.RiskData('Risk Summary'!$N$32,$A699)</f>
        <v>#NAME?</v>
      </c>
      <c r="J699" s="330" t="e">
        <f ca="1">_xll.RiskData('Risk Summary'!$H$35,$A699)</f>
        <v>#NAME?</v>
      </c>
      <c r="K699" s="330" t="e">
        <f ca="1">_xll.RiskData('Risk Summary'!$K$35,$A699)</f>
        <v>#NAME?</v>
      </c>
      <c r="L699" s="330" t="e">
        <f ca="1">_xll.RiskData('Risk Summary'!$N$35,$A699)</f>
        <v>#NAME?</v>
      </c>
      <c r="N699" s="330" t="e">
        <f ca="1">_xll.RiskData('Risk Summary'!$H$36,$A699)</f>
        <v>#NAME?</v>
      </c>
      <c r="O699" s="330" t="e">
        <f ca="1">_xll.RiskData('Risk Summary'!$K$36,$A699)</f>
        <v>#NAME?</v>
      </c>
      <c r="P699" s="330" t="e">
        <f ca="1">_xll.RiskData('Risk Summary'!$N$36,$A699)</f>
        <v>#NAME?</v>
      </c>
      <c r="R699" s="330" t="e">
        <f ca="1">_xll.RiskData('TS CF'!$H$24,$A699)-F699</f>
        <v>#NAME?</v>
      </c>
      <c r="S699" s="330" t="e">
        <f ca="1">_xll.RiskData('TS CF'!$K$24,$A699)-G699</f>
        <v>#NAME?</v>
      </c>
      <c r="T699" s="330" t="e">
        <f ca="1">_xll.RiskData('TS CF'!$N$24,$A699)-H699</f>
        <v>#NAME?</v>
      </c>
      <c r="V699" s="327" t="e">
        <f t="shared" ca="1" si="30"/>
        <v>#NAME?</v>
      </c>
      <c r="W699" s="327" t="e">
        <f t="shared" ca="1" si="31"/>
        <v>#NAME?</v>
      </c>
      <c r="X699" s="327" t="e">
        <f t="shared" ca="1" si="32"/>
        <v>#NAME?</v>
      </c>
    </row>
    <row r="700" spans="1:24">
      <c r="A700" s="2">
        <v>693</v>
      </c>
      <c r="B700" s="617">
        <v>-160478</v>
      </c>
      <c r="C700" s="617">
        <v>-103593</v>
      </c>
      <c r="D700" s="617">
        <v>-114388</v>
      </c>
      <c r="F700" s="330" t="e">
        <f ca="1">_xll.RiskData('Risk Summary'!$H$32,$A700)</f>
        <v>#NAME?</v>
      </c>
      <c r="G700" s="330" t="e">
        <f ca="1">_xll.RiskData('Risk Summary'!$K$32,$A700)</f>
        <v>#NAME?</v>
      </c>
      <c r="H700" s="330" t="e">
        <f ca="1">_xll.RiskData('Risk Summary'!$N$32,$A700)</f>
        <v>#NAME?</v>
      </c>
      <c r="J700" s="330" t="e">
        <f ca="1">_xll.RiskData('Risk Summary'!$H$35,$A700)</f>
        <v>#NAME?</v>
      </c>
      <c r="K700" s="330" t="e">
        <f ca="1">_xll.RiskData('Risk Summary'!$K$35,$A700)</f>
        <v>#NAME?</v>
      </c>
      <c r="L700" s="330" t="e">
        <f ca="1">_xll.RiskData('Risk Summary'!$N$35,$A700)</f>
        <v>#NAME?</v>
      </c>
      <c r="N700" s="330" t="e">
        <f ca="1">_xll.RiskData('Risk Summary'!$H$36,$A700)</f>
        <v>#NAME?</v>
      </c>
      <c r="O700" s="330" t="e">
        <f ca="1">_xll.RiskData('Risk Summary'!$K$36,$A700)</f>
        <v>#NAME?</v>
      </c>
      <c r="P700" s="330" t="e">
        <f ca="1">_xll.RiskData('Risk Summary'!$N$36,$A700)</f>
        <v>#NAME?</v>
      </c>
      <c r="R700" s="330" t="e">
        <f ca="1">_xll.RiskData('TS CF'!$H$24,$A700)-F700</f>
        <v>#NAME?</v>
      </c>
      <c r="S700" s="330" t="e">
        <f ca="1">_xll.RiskData('TS CF'!$K$24,$A700)-G700</f>
        <v>#NAME?</v>
      </c>
      <c r="T700" s="330" t="e">
        <f ca="1">_xll.RiskData('TS CF'!$N$24,$A700)-H700</f>
        <v>#NAME?</v>
      </c>
      <c r="V700" s="327" t="e">
        <f t="shared" ca="1" si="30"/>
        <v>#NAME?</v>
      </c>
      <c r="W700" s="327" t="e">
        <f t="shared" ca="1" si="31"/>
        <v>#NAME?</v>
      </c>
      <c r="X700" s="327" t="e">
        <f t="shared" ca="1" si="32"/>
        <v>#NAME?</v>
      </c>
    </row>
    <row r="701" spans="1:24">
      <c r="A701" s="2">
        <v>694</v>
      </c>
      <c r="B701" s="617">
        <v>-160478</v>
      </c>
      <c r="C701" s="617">
        <v>-103593</v>
      </c>
      <c r="D701" s="617">
        <v>-114388</v>
      </c>
      <c r="F701" s="330" t="e">
        <f ca="1">_xll.RiskData('Risk Summary'!$H$32,$A701)</f>
        <v>#NAME?</v>
      </c>
      <c r="G701" s="330" t="e">
        <f ca="1">_xll.RiskData('Risk Summary'!$K$32,$A701)</f>
        <v>#NAME?</v>
      </c>
      <c r="H701" s="330" t="e">
        <f ca="1">_xll.RiskData('Risk Summary'!$N$32,$A701)</f>
        <v>#NAME?</v>
      </c>
      <c r="J701" s="330" t="e">
        <f ca="1">_xll.RiskData('Risk Summary'!$H$35,$A701)</f>
        <v>#NAME?</v>
      </c>
      <c r="K701" s="330" t="e">
        <f ca="1">_xll.RiskData('Risk Summary'!$K$35,$A701)</f>
        <v>#NAME?</v>
      </c>
      <c r="L701" s="330" t="e">
        <f ca="1">_xll.RiskData('Risk Summary'!$N$35,$A701)</f>
        <v>#NAME?</v>
      </c>
      <c r="N701" s="330" t="e">
        <f ca="1">_xll.RiskData('Risk Summary'!$H$36,$A701)</f>
        <v>#NAME?</v>
      </c>
      <c r="O701" s="330" t="e">
        <f ca="1">_xll.RiskData('Risk Summary'!$K$36,$A701)</f>
        <v>#NAME?</v>
      </c>
      <c r="P701" s="330" t="e">
        <f ca="1">_xll.RiskData('Risk Summary'!$N$36,$A701)</f>
        <v>#NAME?</v>
      </c>
      <c r="R701" s="330" t="e">
        <f ca="1">_xll.RiskData('TS CF'!$H$24,$A701)-F701</f>
        <v>#NAME?</v>
      </c>
      <c r="S701" s="330" t="e">
        <f ca="1">_xll.RiskData('TS CF'!$K$24,$A701)-G701</f>
        <v>#NAME?</v>
      </c>
      <c r="T701" s="330" t="e">
        <f ca="1">_xll.RiskData('TS CF'!$N$24,$A701)-H701</f>
        <v>#NAME?</v>
      </c>
      <c r="V701" s="327" t="e">
        <f t="shared" ca="1" si="30"/>
        <v>#NAME?</v>
      </c>
      <c r="W701" s="327" t="e">
        <f t="shared" ca="1" si="31"/>
        <v>#NAME?</v>
      </c>
      <c r="X701" s="327" t="e">
        <f t="shared" ca="1" si="32"/>
        <v>#NAME?</v>
      </c>
    </row>
    <row r="702" spans="1:24">
      <c r="A702" s="2">
        <v>695</v>
      </c>
      <c r="B702" s="617">
        <v>-160478</v>
      </c>
      <c r="C702" s="617">
        <v>-103593</v>
      </c>
      <c r="D702" s="617">
        <v>-114388</v>
      </c>
      <c r="F702" s="330" t="e">
        <f ca="1">_xll.RiskData('Risk Summary'!$H$32,$A702)</f>
        <v>#NAME?</v>
      </c>
      <c r="G702" s="330" t="e">
        <f ca="1">_xll.RiskData('Risk Summary'!$K$32,$A702)</f>
        <v>#NAME?</v>
      </c>
      <c r="H702" s="330" t="e">
        <f ca="1">_xll.RiskData('Risk Summary'!$N$32,$A702)</f>
        <v>#NAME?</v>
      </c>
      <c r="J702" s="330" t="e">
        <f ca="1">_xll.RiskData('Risk Summary'!$H$35,$A702)</f>
        <v>#NAME?</v>
      </c>
      <c r="K702" s="330" t="e">
        <f ca="1">_xll.RiskData('Risk Summary'!$K$35,$A702)</f>
        <v>#NAME?</v>
      </c>
      <c r="L702" s="330" t="e">
        <f ca="1">_xll.RiskData('Risk Summary'!$N$35,$A702)</f>
        <v>#NAME?</v>
      </c>
      <c r="N702" s="330" t="e">
        <f ca="1">_xll.RiskData('Risk Summary'!$H$36,$A702)</f>
        <v>#NAME?</v>
      </c>
      <c r="O702" s="330" t="e">
        <f ca="1">_xll.RiskData('Risk Summary'!$K$36,$A702)</f>
        <v>#NAME?</v>
      </c>
      <c r="P702" s="330" t="e">
        <f ca="1">_xll.RiskData('Risk Summary'!$N$36,$A702)</f>
        <v>#NAME?</v>
      </c>
      <c r="R702" s="330" t="e">
        <f ca="1">_xll.RiskData('TS CF'!$H$24,$A702)-F702</f>
        <v>#NAME?</v>
      </c>
      <c r="S702" s="330" t="e">
        <f ca="1">_xll.RiskData('TS CF'!$K$24,$A702)-G702</f>
        <v>#NAME?</v>
      </c>
      <c r="T702" s="330" t="e">
        <f ca="1">_xll.RiskData('TS CF'!$N$24,$A702)-H702</f>
        <v>#NAME?</v>
      </c>
      <c r="V702" s="327" t="e">
        <f t="shared" ca="1" si="30"/>
        <v>#NAME?</v>
      </c>
      <c r="W702" s="327" t="e">
        <f t="shared" ca="1" si="31"/>
        <v>#NAME?</v>
      </c>
      <c r="X702" s="327" t="e">
        <f t="shared" ca="1" si="32"/>
        <v>#NAME?</v>
      </c>
    </row>
    <row r="703" spans="1:24">
      <c r="A703" s="2">
        <v>696</v>
      </c>
      <c r="B703" s="617">
        <v>-160478</v>
      </c>
      <c r="C703" s="617">
        <v>-103593</v>
      </c>
      <c r="D703" s="617">
        <v>-114388</v>
      </c>
      <c r="F703" s="330" t="e">
        <f ca="1">_xll.RiskData('Risk Summary'!$H$32,$A703)</f>
        <v>#NAME?</v>
      </c>
      <c r="G703" s="330" t="e">
        <f ca="1">_xll.RiskData('Risk Summary'!$K$32,$A703)</f>
        <v>#NAME?</v>
      </c>
      <c r="H703" s="330" t="e">
        <f ca="1">_xll.RiskData('Risk Summary'!$N$32,$A703)</f>
        <v>#NAME?</v>
      </c>
      <c r="J703" s="330" t="e">
        <f ca="1">_xll.RiskData('Risk Summary'!$H$35,$A703)</f>
        <v>#NAME?</v>
      </c>
      <c r="K703" s="330" t="e">
        <f ca="1">_xll.RiskData('Risk Summary'!$K$35,$A703)</f>
        <v>#NAME?</v>
      </c>
      <c r="L703" s="330" t="e">
        <f ca="1">_xll.RiskData('Risk Summary'!$N$35,$A703)</f>
        <v>#NAME?</v>
      </c>
      <c r="N703" s="330" t="e">
        <f ca="1">_xll.RiskData('Risk Summary'!$H$36,$A703)</f>
        <v>#NAME?</v>
      </c>
      <c r="O703" s="330" t="e">
        <f ca="1">_xll.RiskData('Risk Summary'!$K$36,$A703)</f>
        <v>#NAME?</v>
      </c>
      <c r="P703" s="330" t="e">
        <f ca="1">_xll.RiskData('Risk Summary'!$N$36,$A703)</f>
        <v>#NAME?</v>
      </c>
      <c r="R703" s="330" t="e">
        <f ca="1">_xll.RiskData('TS CF'!$H$24,$A703)-F703</f>
        <v>#NAME?</v>
      </c>
      <c r="S703" s="330" t="e">
        <f ca="1">_xll.RiskData('TS CF'!$K$24,$A703)-G703</f>
        <v>#NAME?</v>
      </c>
      <c r="T703" s="330" t="e">
        <f ca="1">_xll.RiskData('TS CF'!$N$24,$A703)-H703</f>
        <v>#NAME?</v>
      </c>
      <c r="V703" s="327" t="e">
        <f t="shared" ca="1" si="30"/>
        <v>#NAME?</v>
      </c>
      <c r="W703" s="327" t="e">
        <f t="shared" ca="1" si="31"/>
        <v>#NAME?</v>
      </c>
      <c r="X703" s="327" t="e">
        <f t="shared" ca="1" si="32"/>
        <v>#NAME?</v>
      </c>
    </row>
    <row r="704" spans="1:24">
      <c r="A704" s="2">
        <v>697</v>
      </c>
      <c r="B704" s="617">
        <v>-160478</v>
      </c>
      <c r="C704" s="617">
        <v>-103593</v>
      </c>
      <c r="D704" s="617">
        <v>-114388</v>
      </c>
      <c r="F704" s="330" t="e">
        <f ca="1">_xll.RiskData('Risk Summary'!$H$32,$A704)</f>
        <v>#NAME?</v>
      </c>
      <c r="G704" s="330" t="e">
        <f ca="1">_xll.RiskData('Risk Summary'!$K$32,$A704)</f>
        <v>#NAME?</v>
      </c>
      <c r="H704" s="330" t="e">
        <f ca="1">_xll.RiskData('Risk Summary'!$N$32,$A704)</f>
        <v>#NAME?</v>
      </c>
      <c r="J704" s="330" t="e">
        <f ca="1">_xll.RiskData('Risk Summary'!$H$35,$A704)</f>
        <v>#NAME?</v>
      </c>
      <c r="K704" s="330" t="e">
        <f ca="1">_xll.RiskData('Risk Summary'!$K$35,$A704)</f>
        <v>#NAME?</v>
      </c>
      <c r="L704" s="330" t="e">
        <f ca="1">_xll.RiskData('Risk Summary'!$N$35,$A704)</f>
        <v>#NAME?</v>
      </c>
      <c r="N704" s="330" t="e">
        <f ca="1">_xll.RiskData('Risk Summary'!$H$36,$A704)</f>
        <v>#NAME?</v>
      </c>
      <c r="O704" s="330" t="e">
        <f ca="1">_xll.RiskData('Risk Summary'!$K$36,$A704)</f>
        <v>#NAME?</v>
      </c>
      <c r="P704" s="330" t="e">
        <f ca="1">_xll.RiskData('Risk Summary'!$N$36,$A704)</f>
        <v>#NAME?</v>
      </c>
      <c r="R704" s="330" t="e">
        <f ca="1">_xll.RiskData('TS CF'!$H$24,$A704)-F704</f>
        <v>#NAME?</v>
      </c>
      <c r="S704" s="330" t="e">
        <f ca="1">_xll.RiskData('TS CF'!$K$24,$A704)-G704</f>
        <v>#NAME?</v>
      </c>
      <c r="T704" s="330" t="e">
        <f ca="1">_xll.RiskData('TS CF'!$N$24,$A704)-H704</f>
        <v>#NAME?</v>
      </c>
      <c r="V704" s="327" t="e">
        <f t="shared" ca="1" si="30"/>
        <v>#NAME?</v>
      </c>
      <c r="W704" s="327" t="e">
        <f t="shared" ca="1" si="31"/>
        <v>#NAME?</v>
      </c>
      <c r="X704" s="327" t="e">
        <f t="shared" ca="1" si="32"/>
        <v>#NAME?</v>
      </c>
    </row>
    <row r="705" spans="1:24">
      <c r="A705" s="2">
        <v>698</v>
      </c>
      <c r="B705" s="617">
        <v>-160478</v>
      </c>
      <c r="C705" s="617">
        <v>-103593</v>
      </c>
      <c r="D705" s="617">
        <v>-114388</v>
      </c>
      <c r="F705" s="330" t="e">
        <f ca="1">_xll.RiskData('Risk Summary'!$H$32,$A705)</f>
        <v>#NAME?</v>
      </c>
      <c r="G705" s="330" t="e">
        <f ca="1">_xll.RiskData('Risk Summary'!$K$32,$A705)</f>
        <v>#NAME?</v>
      </c>
      <c r="H705" s="330" t="e">
        <f ca="1">_xll.RiskData('Risk Summary'!$N$32,$A705)</f>
        <v>#NAME?</v>
      </c>
      <c r="J705" s="330" t="e">
        <f ca="1">_xll.RiskData('Risk Summary'!$H$35,$A705)</f>
        <v>#NAME?</v>
      </c>
      <c r="K705" s="330" t="e">
        <f ca="1">_xll.RiskData('Risk Summary'!$K$35,$A705)</f>
        <v>#NAME?</v>
      </c>
      <c r="L705" s="330" t="e">
        <f ca="1">_xll.RiskData('Risk Summary'!$N$35,$A705)</f>
        <v>#NAME?</v>
      </c>
      <c r="N705" s="330" t="e">
        <f ca="1">_xll.RiskData('Risk Summary'!$H$36,$A705)</f>
        <v>#NAME?</v>
      </c>
      <c r="O705" s="330" t="e">
        <f ca="1">_xll.RiskData('Risk Summary'!$K$36,$A705)</f>
        <v>#NAME?</v>
      </c>
      <c r="P705" s="330" t="e">
        <f ca="1">_xll.RiskData('Risk Summary'!$N$36,$A705)</f>
        <v>#NAME?</v>
      </c>
      <c r="R705" s="330" t="e">
        <f ca="1">_xll.RiskData('TS CF'!$H$24,$A705)-F705</f>
        <v>#NAME?</v>
      </c>
      <c r="S705" s="330" t="e">
        <f ca="1">_xll.RiskData('TS CF'!$K$24,$A705)-G705</f>
        <v>#NAME?</v>
      </c>
      <c r="T705" s="330" t="e">
        <f ca="1">_xll.RiskData('TS CF'!$N$24,$A705)-H705</f>
        <v>#NAME?</v>
      </c>
      <c r="V705" s="327" t="e">
        <f t="shared" ca="1" si="30"/>
        <v>#NAME?</v>
      </c>
      <c r="W705" s="327" t="e">
        <f t="shared" ca="1" si="31"/>
        <v>#NAME?</v>
      </c>
      <c r="X705" s="327" t="e">
        <f t="shared" ca="1" si="32"/>
        <v>#NAME?</v>
      </c>
    </row>
    <row r="706" spans="1:24">
      <c r="A706" s="2">
        <v>699</v>
      </c>
      <c r="B706" s="617">
        <v>-160478</v>
      </c>
      <c r="C706" s="617">
        <v>-103593</v>
      </c>
      <c r="D706" s="617">
        <v>-114388</v>
      </c>
      <c r="F706" s="330" t="e">
        <f ca="1">_xll.RiskData('Risk Summary'!$H$32,$A706)</f>
        <v>#NAME?</v>
      </c>
      <c r="G706" s="330" t="e">
        <f ca="1">_xll.RiskData('Risk Summary'!$K$32,$A706)</f>
        <v>#NAME?</v>
      </c>
      <c r="H706" s="330" t="e">
        <f ca="1">_xll.RiskData('Risk Summary'!$N$32,$A706)</f>
        <v>#NAME?</v>
      </c>
      <c r="J706" s="330" t="e">
        <f ca="1">_xll.RiskData('Risk Summary'!$H$35,$A706)</f>
        <v>#NAME?</v>
      </c>
      <c r="K706" s="330" t="e">
        <f ca="1">_xll.RiskData('Risk Summary'!$K$35,$A706)</f>
        <v>#NAME?</v>
      </c>
      <c r="L706" s="330" t="e">
        <f ca="1">_xll.RiskData('Risk Summary'!$N$35,$A706)</f>
        <v>#NAME?</v>
      </c>
      <c r="N706" s="330" t="e">
        <f ca="1">_xll.RiskData('Risk Summary'!$H$36,$A706)</f>
        <v>#NAME?</v>
      </c>
      <c r="O706" s="330" t="e">
        <f ca="1">_xll.RiskData('Risk Summary'!$K$36,$A706)</f>
        <v>#NAME?</v>
      </c>
      <c r="P706" s="330" t="e">
        <f ca="1">_xll.RiskData('Risk Summary'!$N$36,$A706)</f>
        <v>#NAME?</v>
      </c>
      <c r="R706" s="330" t="e">
        <f ca="1">_xll.RiskData('TS CF'!$H$24,$A706)-F706</f>
        <v>#NAME?</v>
      </c>
      <c r="S706" s="330" t="e">
        <f ca="1">_xll.RiskData('TS CF'!$K$24,$A706)-G706</f>
        <v>#NAME?</v>
      </c>
      <c r="T706" s="330" t="e">
        <f ca="1">_xll.RiskData('TS CF'!$N$24,$A706)-H706</f>
        <v>#NAME?</v>
      </c>
      <c r="V706" s="327" t="e">
        <f t="shared" ca="1" si="30"/>
        <v>#NAME?</v>
      </c>
      <c r="W706" s="327" t="e">
        <f t="shared" ca="1" si="31"/>
        <v>#NAME?</v>
      </c>
      <c r="X706" s="327" t="e">
        <f t="shared" ca="1" si="32"/>
        <v>#NAME?</v>
      </c>
    </row>
    <row r="707" spans="1:24">
      <c r="A707" s="2">
        <v>700</v>
      </c>
      <c r="B707" s="617">
        <v>-160478</v>
      </c>
      <c r="C707" s="617">
        <v>-103593</v>
      </c>
      <c r="D707" s="617">
        <v>-114388</v>
      </c>
      <c r="F707" s="330" t="e">
        <f ca="1">_xll.RiskData('Risk Summary'!$H$32,$A707)</f>
        <v>#NAME?</v>
      </c>
      <c r="G707" s="330" t="e">
        <f ca="1">_xll.RiskData('Risk Summary'!$K$32,$A707)</f>
        <v>#NAME?</v>
      </c>
      <c r="H707" s="330" t="e">
        <f ca="1">_xll.RiskData('Risk Summary'!$N$32,$A707)</f>
        <v>#NAME?</v>
      </c>
      <c r="J707" s="330" t="e">
        <f ca="1">_xll.RiskData('Risk Summary'!$H$35,$A707)</f>
        <v>#NAME?</v>
      </c>
      <c r="K707" s="330" t="e">
        <f ca="1">_xll.RiskData('Risk Summary'!$K$35,$A707)</f>
        <v>#NAME?</v>
      </c>
      <c r="L707" s="330" t="e">
        <f ca="1">_xll.RiskData('Risk Summary'!$N$35,$A707)</f>
        <v>#NAME?</v>
      </c>
      <c r="N707" s="330" t="e">
        <f ca="1">_xll.RiskData('Risk Summary'!$H$36,$A707)</f>
        <v>#NAME?</v>
      </c>
      <c r="O707" s="330" t="e">
        <f ca="1">_xll.RiskData('Risk Summary'!$K$36,$A707)</f>
        <v>#NAME?</v>
      </c>
      <c r="P707" s="330" t="e">
        <f ca="1">_xll.RiskData('Risk Summary'!$N$36,$A707)</f>
        <v>#NAME?</v>
      </c>
      <c r="R707" s="330" t="e">
        <f ca="1">_xll.RiskData('TS CF'!$H$24,$A707)-F707</f>
        <v>#NAME?</v>
      </c>
      <c r="S707" s="330" t="e">
        <f ca="1">_xll.RiskData('TS CF'!$K$24,$A707)-G707</f>
        <v>#NAME?</v>
      </c>
      <c r="T707" s="330" t="e">
        <f ca="1">_xll.RiskData('TS CF'!$N$24,$A707)-H707</f>
        <v>#NAME?</v>
      </c>
      <c r="V707" s="327" t="e">
        <f t="shared" ca="1" si="30"/>
        <v>#NAME?</v>
      </c>
      <c r="W707" s="327" t="e">
        <f t="shared" ca="1" si="31"/>
        <v>#NAME?</v>
      </c>
      <c r="X707" s="327" t="e">
        <f t="shared" ca="1" si="32"/>
        <v>#NAME?</v>
      </c>
    </row>
    <row r="708" spans="1:24">
      <c r="A708" s="2">
        <v>701</v>
      </c>
      <c r="B708" s="617">
        <v>-160478</v>
      </c>
      <c r="C708" s="617">
        <v>-103593</v>
      </c>
      <c r="D708" s="617">
        <v>-114388</v>
      </c>
      <c r="F708" s="330" t="e">
        <f ca="1">_xll.RiskData('Risk Summary'!$H$32,$A708)</f>
        <v>#NAME?</v>
      </c>
      <c r="G708" s="330" t="e">
        <f ca="1">_xll.RiskData('Risk Summary'!$K$32,$A708)</f>
        <v>#NAME?</v>
      </c>
      <c r="H708" s="330" t="e">
        <f ca="1">_xll.RiskData('Risk Summary'!$N$32,$A708)</f>
        <v>#NAME?</v>
      </c>
      <c r="J708" s="330" t="e">
        <f ca="1">_xll.RiskData('Risk Summary'!$H$35,$A708)</f>
        <v>#NAME?</v>
      </c>
      <c r="K708" s="330" t="e">
        <f ca="1">_xll.RiskData('Risk Summary'!$K$35,$A708)</f>
        <v>#NAME?</v>
      </c>
      <c r="L708" s="330" t="e">
        <f ca="1">_xll.RiskData('Risk Summary'!$N$35,$A708)</f>
        <v>#NAME?</v>
      </c>
      <c r="N708" s="330" t="e">
        <f ca="1">_xll.RiskData('Risk Summary'!$H$36,$A708)</f>
        <v>#NAME?</v>
      </c>
      <c r="O708" s="330" t="e">
        <f ca="1">_xll.RiskData('Risk Summary'!$K$36,$A708)</f>
        <v>#NAME?</v>
      </c>
      <c r="P708" s="330" t="e">
        <f ca="1">_xll.RiskData('Risk Summary'!$N$36,$A708)</f>
        <v>#NAME?</v>
      </c>
      <c r="R708" s="330" t="e">
        <f ca="1">_xll.RiskData('TS CF'!$H$24,$A708)-F708</f>
        <v>#NAME?</v>
      </c>
      <c r="S708" s="330" t="e">
        <f ca="1">_xll.RiskData('TS CF'!$K$24,$A708)-G708</f>
        <v>#NAME?</v>
      </c>
      <c r="T708" s="330" t="e">
        <f ca="1">_xll.RiskData('TS CF'!$N$24,$A708)-H708</f>
        <v>#NAME?</v>
      </c>
      <c r="V708" s="327" t="e">
        <f t="shared" ca="1" si="30"/>
        <v>#NAME?</v>
      </c>
      <c r="W708" s="327" t="e">
        <f t="shared" ca="1" si="31"/>
        <v>#NAME?</v>
      </c>
      <c r="X708" s="327" t="e">
        <f t="shared" ca="1" si="32"/>
        <v>#NAME?</v>
      </c>
    </row>
    <row r="709" spans="1:24">
      <c r="A709" s="2">
        <v>702</v>
      </c>
      <c r="B709" s="617">
        <v>-160478</v>
      </c>
      <c r="C709" s="617">
        <v>-103593</v>
      </c>
      <c r="D709" s="617">
        <v>-114388</v>
      </c>
      <c r="F709" s="330" t="e">
        <f ca="1">_xll.RiskData('Risk Summary'!$H$32,$A709)</f>
        <v>#NAME?</v>
      </c>
      <c r="G709" s="330" t="e">
        <f ca="1">_xll.RiskData('Risk Summary'!$K$32,$A709)</f>
        <v>#NAME?</v>
      </c>
      <c r="H709" s="330" t="e">
        <f ca="1">_xll.RiskData('Risk Summary'!$N$32,$A709)</f>
        <v>#NAME?</v>
      </c>
      <c r="J709" s="330" t="e">
        <f ca="1">_xll.RiskData('Risk Summary'!$H$35,$A709)</f>
        <v>#NAME?</v>
      </c>
      <c r="K709" s="330" t="e">
        <f ca="1">_xll.RiskData('Risk Summary'!$K$35,$A709)</f>
        <v>#NAME?</v>
      </c>
      <c r="L709" s="330" t="e">
        <f ca="1">_xll.RiskData('Risk Summary'!$N$35,$A709)</f>
        <v>#NAME?</v>
      </c>
      <c r="N709" s="330" t="e">
        <f ca="1">_xll.RiskData('Risk Summary'!$H$36,$A709)</f>
        <v>#NAME?</v>
      </c>
      <c r="O709" s="330" t="e">
        <f ca="1">_xll.RiskData('Risk Summary'!$K$36,$A709)</f>
        <v>#NAME?</v>
      </c>
      <c r="P709" s="330" t="e">
        <f ca="1">_xll.RiskData('Risk Summary'!$N$36,$A709)</f>
        <v>#NAME?</v>
      </c>
      <c r="R709" s="330" t="e">
        <f ca="1">_xll.RiskData('TS CF'!$H$24,$A709)-F709</f>
        <v>#NAME?</v>
      </c>
      <c r="S709" s="330" t="e">
        <f ca="1">_xll.RiskData('TS CF'!$K$24,$A709)-G709</f>
        <v>#NAME?</v>
      </c>
      <c r="T709" s="330" t="e">
        <f ca="1">_xll.RiskData('TS CF'!$N$24,$A709)-H709</f>
        <v>#NAME?</v>
      </c>
      <c r="V709" s="327" t="e">
        <f t="shared" ca="1" si="30"/>
        <v>#NAME?</v>
      </c>
      <c r="W709" s="327" t="e">
        <f t="shared" ca="1" si="31"/>
        <v>#NAME?</v>
      </c>
      <c r="X709" s="327" t="e">
        <f t="shared" ca="1" si="32"/>
        <v>#NAME?</v>
      </c>
    </row>
    <row r="710" spans="1:24">
      <c r="A710" s="2">
        <v>703</v>
      </c>
      <c r="B710" s="617">
        <v>-160478</v>
      </c>
      <c r="C710" s="617">
        <v>-103593</v>
      </c>
      <c r="D710" s="617">
        <v>-114388</v>
      </c>
      <c r="F710" s="330" t="e">
        <f ca="1">_xll.RiskData('Risk Summary'!$H$32,$A710)</f>
        <v>#NAME?</v>
      </c>
      <c r="G710" s="330" t="e">
        <f ca="1">_xll.RiskData('Risk Summary'!$K$32,$A710)</f>
        <v>#NAME?</v>
      </c>
      <c r="H710" s="330" t="e">
        <f ca="1">_xll.RiskData('Risk Summary'!$N$32,$A710)</f>
        <v>#NAME?</v>
      </c>
      <c r="J710" s="330" t="e">
        <f ca="1">_xll.RiskData('Risk Summary'!$H$35,$A710)</f>
        <v>#NAME?</v>
      </c>
      <c r="K710" s="330" t="e">
        <f ca="1">_xll.RiskData('Risk Summary'!$K$35,$A710)</f>
        <v>#NAME?</v>
      </c>
      <c r="L710" s="330" t="e">
        <f ca="1">_xll.RiskData('Risk Summary'!$N$35,$A710)</f>
        <v>#NAME?</v>
      </c>
      <c r="N710" s="330" t="e">
        <f ca="1">_xll.RiskData('Risk Summary'!$H$36,$A710)</f>
        <v>#NAME?</v>
      </c>
      <c r="O710" s="330" t="e">
        <f ca="1">_xll.RiskData('Risk Summary'!$K$36,$A710)</f>
        <v>#NAME?</v>
      </c>
      <c r="P710" s="330" t="e">
        <f ca="1">_xll.RiskData('Risk Summary'!$N$36,$A710)</f>
        <v>#NAME?</v>
      </c>
      <c r="R710" s="330" t="e">
        <f ca="1">_xll.RiskData('TS CF'!$H$24,$A710)-F710</f>
        <v>#NAME?</v>
      </c>
      <c r="S710" s="330" t="e">
        <f ca="1">_xll.RiskData('TS CF'!$K$24,$A710)-G710</f>
        <v>#NAME?</v>
      </c>
      <c r="T710" s="330" t="e">
        <f ca="1">_xll.RiskData('TS CF'!$N$24,$A710)-H710</f>
        <v>#NAME?</v>
      </c>
      <c r="V710" s="327" t="e">
        <f t="shared" ca="1" si="30"/>
        <v>#NAME?</v>
      </c>
      <c r="W710" s="327" t="e">
        <f t="shared" ca="1" si="31"/>
        <v>#NAME?</v>
      </c>
      <c r="X710" s="327" t="e">
        <f t="shared" ca="1" si="32"/>
        <v>#NAME?</v>
      </c>
    </row>
    <row r="711" spans="1:24">
      <c r="A711" s="2">
        <v>704</v>
      </c>
      <c r="B711" s="617">
        <v>-160478</v>
      </c>
      <c r="C711" s="617">
        <v>-103593</v>
      </c>
      <c r="D711" s="617">
        <v>-114388</v>
      </c>
      <c r="F711" s="330" t="e">
        <f ca="1">_xll.RiskData('Risk Summary'!$H$32,$A711)</f>
        <v>#NAME?</v>
      </c>
      <c r="G711" s="330" t="e">
        <f ca="1">_xll.RiskData('Risk Summary'!$K$32,$A711)</f>
        <v>#NAME?</v>
      </c>
      <c r="H711" s="330" t="e">
        <f ca="1">_xll.RiskData('Risk Summary'!$N$32,$A711)</f>
        <v>#NAME?</v>
      </c>
      <c r="J711" s="330" t="e">
        <f ca="1">_xll.RiskData('Risk Summary'!$H$35,$A711)</f>
        <v>#NAME?</v>
      </c>
      <c r="K711" s="330" t="e">
        <f ca="1">_xll.RiskData('Risk Summary'!$K$35,$A711)</f>
        <v>#NAME?</v>
      </c>
      <c r="L711" s="330" t="e">
        <f ca="1">_xll.RiskData('Risk Summary'!$N$35,$A711)</f>
        <v>#NAME?</v>
      </c>
      <c r="N711" s="330" t="e">
        <f ca="1">_xll.RiskData('Risk Summary'!$H$36,$A711)</f>
        <v>#NAME?</v>
      </c>
      <c r="O711" s="330" t="e">
        <f ca="1">_xll.RiskData('Risk Summary'!$K$36,$A711)</f>
        <v>#NAME?</v>
      </c>
      <c r="P711" s="330" t="e">
        <f ca="1">_xll.RiskData('Risk Summary'!$N$36,$A711)</f>
        <v>#NAME?</v>
      </c>
      <c r="R711" s="330" t="e">
        <f ca="1">_xll.RiskData('TS CF'!$H$24,$A711)-F711</f>
        <v>#NAME?</v>
      </c>
      <c r="S711" s="330" t="e">
        <f ca="1">_xll.RiskData('TS CF'!$K$24,$A711)-G711</f>
        <v>#NAME?</v>
      </c>
      <c r="T711" s="330" t="e">
        <f ca="1">_xll.RiskData('TS CF'!$N$24,$A711)-H711</f>
        <v>#NAME?</v>
      </c>
      <c r="V711" s="327" t="e">
        <f t="shared" ca="1" si="30"/>
        <v>#NAME?</v>
      </c>
      <c r="W711" s="327" t="e">
        <f t="shared" ca="1" si="31"/>
        <v>#NAME?</v>
      </c>
      <c r="X711" s="327" t="e">
        <f t="shared" ca="1" si="32"/>
        <v>#NAME?</v>
      </c>
    </row>
    <row r="712" spans="1:24">
      <c r="A712" s="2">
        <v>705</v>
      </c>
      <c r="B712" s="617">
        <v>-160478</v>
      </c>
      <c r="C712" s="617">
        <v>-103593</v>
      </c>
      <c r="D712" s="617">
        <v>-114388</v>
      </c>
      <c r="F712" s="330" t="e">
        <f ca="1">_xll.RiskData('Risk Summary'!$H$32,$A712)</f>
        <v>#NAME?</v>
      </c>
      <c r="G712" s="330" t="e">
        <f ca="1">_xll.RiskData('Risk Summary'!$K$32,$A712)</f>
        <v>#NAME?</v>
      </c>
      <c r="H712" s="330" t="e">
        <f ca="1">_xll.RiskData('Risk Summary'!$N$32,$A712)</f>
        <v>#NAME?</v>
      </c>
      <c r="J712" s="330" t="e">
        <f ca="1">_xll.RiskData('Risk Summary'!$H$35,$A712)</f>
        <v>#NAME?</v>
      </c>
      <c r="K712" s="330" t="e">
        <f ca="1">_xll.RiskData('Risk Summary'!$K$35,$A712)</f>
        <v>#NAME?</v>
      </c>
      <c r="L712" s="330" t="e">
        <f ca="1">_xll.RiskData('Risk Summary'!$N$35,$A712)</f>
        <v>#NAME?</v>
      </c>
      <c r="N712" s="330" t="e">
        <f ca="1">_xll.RiskData('Risk Summary'!$H$36,$A712)</f>
        <v>#NAME?</v>
      </c>
      <c r="O712" s="330" t="e">
        <f ca="1">_xll.RiskData('Risk Summary'!$K$36,$A712)</f>
        <v>#NAME?</v>
      </c>
      <c r="P712" s="330" t="e">
        <f ca="1">_xll.RiskData('Risk Summary'!$N$36,$A712)</f>
        <v>#NAME?</v>
      </c>
      <c r="R712" s="330" t="e">
        <f ca="1">_xll.RiskData('TS CF'!$H$24,$A712)-F712</f>
        <v>#NAME?</v>
      </c>
      <c r="S712" s="330" t="e">
        <f ca="1">_xll.RiskData('TS CF'!$K$24,$A712)-G712</f>
        <v>#NAME?</v>
      </c>
      <c r="T712" s="330" t="e">
        <f ca="1">_xll.RiskData('TS CF'!$N$24,$A712)-H712</f>
        <v>#NAME?</v>
      </c>
      <c r="V712" s="327" t="e">
        <f t="shared" ca="1" si="30"/>
        <v>#NAME?</v>
      </c>
      <c r="W712" s="327" t="e">
        <f t="shared" ca="1" si="31"/>
        <v>#NAME?</v>
      </c>
      <c r="X712" s="327" t="e">
        <f t="shared" ca="1" si="32"/>
        <v>#NAME?</v>
      </c>
    </row>
    <row r="713" spans="1:24">
      <c r="A713" s="2">
        <v>706</v>
      </c>
      <c r="B713" s="617">
        <v>-160478</v>
      </c>
      <c r="C713" s="617">
        <v>-103593</v>
      </c>
      <c r="D713" s="617">
        <v>-114388</v>
      </c>
      <c r="F713" s="330" t="e">
        <f ca="1">_xll.RiskData('Risk Summary'!$H$32,$A713)</f>
        <v>#NAME?</v>
      </c>
      <c r="G713" s="330" t="e">
        <f ca="1">_xll.RiskData('Risk Summary'!$K$32,$A713)</f>
        <v>#NAME?</v>
      </c>
      <c r="H713" s="330" t="e">
        <f ca="1">_xll.RiskData('Risk Summary'!$N$32,$A713)</f>
        <v>#NAME?</v>
      </c>
      <c r="J713" s="330" t="e">
        <f ca="1">_xll.RiskData('Risk Summary'!$H$35,$A713)</f>
        <v>#NAME?</v>
      </c>
      <c r="K713" s="330" t="e">
        <f ca="1">_xll.RiskData('Risk Summary'!$K$35,$A713)</f>
        <v>#NAME?</v>
      </c>
      <c r="L713" s="330" t="e">
        <f ca="1">_xll.RiskData('Risk Summary'!$N$35,$A713)</f>
        <v>#NAME?</v>
      </c>
      <c r="N713" s="330" t="e">
        <f ca="1">_xll.RiskData('Risk Summary'!$H$36,$A713)</f>
        <v>#NAME?</v>
      </c>
      <c r="O713" s="330" t="e">
        <f ca="1">_xll.RiskData('Risk Summary'!$K$36,$A713)</f>
        <v>#NAME?</v>
      </c>
      <c r="P713" s="330" t="e">
        <f ca="1">_xll.RiskData('Risk Summary'!$N$36,$A713)</f>
        <v>#NAME?</v>
      </c>
      <c r="R713" s="330" t="e">
        <f ca="1">_xll.RiskData('TS CF'!$H$24,$A713)-F713</f>
        <v>#NAME?</v>
      </c>
      <c r="S713" s="330" t="e">
        <f ca="1">_xll.RiskData('TS CF'!$K$24,$A713)-G713</f>
        <v>#NAME?</v>
      </c>
      <c r="T713" s="330" t="e">
        <f ca="1">_xll.RiskData('TS CF'!$N$24,$A713)-H713</f>
        <v>#NAME?</v>
      </c>
      <c r="V713" s="327" t="e">
        <f t="shared" ca="1" si="30"/>
        <v>#NAME?</v>
      </c>
      <c r="W713" s="327" t="e">
        <f t="shared" ca="1" si="31"/>
        <v>#NAME?</v>
      </c>
      <c r="X713" s="327" t="e">
        <f t="shared" ca="1" si="32"/>
        <v>#NAME?</v>
      </c>
    </row>
    <row r="714" spans="1:24">
      <c r="A714" s="2">
        <v>707</v>
      </c>
      <c r="B714" s="617">
        <v>-160478</v>
      </c>
      <c r="C714" s="617">
        <v>-103593</v>
      </c>
      <c r="D714" s="617">
        <v>-114388</v>
      </c>
      <c r="F714" s="330" t="e">
        <f ca="1">_xll.RiskData('Risk Summary'!$H$32,$A714)</f>
        <v>#NAME?</v>
      </c>
      <c r="G714" s="330" t="e">
        <f ca="1">_xll.RiskData('Risk Summary'!$K$32,$A714)</f>
        <v>#NAME?</v>
      </c>
      <c r="H714" s="330" t="e">
        <f ca="1">_xll.RiskData('Risk Summary'!$N$32,$A714)</f>
        <v>#NAME?</v>
      </c>
      <c r="J714" s="330" t="e">
        <f ca="1">_xll.RiskData('Risk Summary'!$H$35,$A714)</f>
        <v>#NAME?</v>
      </c>
      <c r="K714" s="330" t="e">
        <f ca="1">_xll.RiskData('Risk Summary'!$K$35,$A714)</f>
        <v>#NAME?</v>
      </c>
      <c r="L714" s="330" t="e">
        <f ca="1">_xll.RiskData('Risk Summary'!$N$35,$A714)</f>
        <v>#NAME?</v>
      </c>
      <c r="N714" s="330" t="e">
        <f ca="1">_xll.RiskData('Risk Summary'!$H$36,$A714)</f>
        <v>#NAME?</v>
      </c>
      <c r="O714" s="330" t="e">
        <f ca="1">_xll.RiskData('Risk Summary'!$K$36,$A714)</f>
        <v>#NAME?</v>
      </c>
      <c r="P714" s="330" t="e">
        <f ca="1">_xll.RiskData('Risk Summary'!$N$36,$A714)</f>
        <v>#NAME?</v>
      </c>
      <c r="R714" s="330" t="e">
        <f ca="1">_xll.RiskData('TS CF'!$H$24,$A714)-F714</f>
        <v>#NAME?</v>
      </c>
      <c r="S714" s="330" t="e">
        <f ca="1">_xll.RiskData('TS CF'!$K$24,$A714)-G714</f>
        <v>#NAME?</v>
      </c>
      <c r="T714" s="330" t="e">
        <f ca="1">_xll.RiskData('TS CF'!$N$24,$A714)-H714</f>
        <v>#NAME?</v>
      </c>
      <c r="V714" s="327" t="e">
        <f t="shared" ref="V714:V777" ca="1" si="33">V713</f>
        <v>#NAME?</v>
      </c>
      <c r="W714" s="327" t="e">
        <f t="shared" ref="W714:W777" ca="1" si="34">W713</f>
        <v>#NAME?</v>
      </c>
      <c r="X714" s="327" t="e">
        <f t="shared" ref="X714:X777" ca="1" si="35">X713</f>
        <v>#NAME?</v>
      </c>
    </row>
    <row r="715" spans="1:24">
      <c r="A715" s="2">
        <v>708</v>
      </c>
      <c r="B715" s="617">
        <v>-160478</v>
      </c>
      <c r="C715" s="617">
        <v>-103593</v>
      </c>
      <c r="D715" s="617">
        <v>-114388</v>
      </c>
      <c r="F715" s="330" t="e">
        <f ca="1">_xll.RiskData('Risk Summary'!$H$32,$A715)</f>
        <v>#NAME?</v>
      </c>
      <c r="G715" s="330" t="e">
        <f ca="1">_xll.RiskData('Risk Summary'!$K$32,$A715)</f>
        <v>#NAME?</v>
      </c>
      <c r="H715" s="330" t="e">
        <f ca="1">_xll.RiskData('Risk Summary'!$N$32,$A715)</f>
        <v>#NAME?</v>
      </c>
      <c r="J715" s="330" t="e">
        <f ca="1">_xll.RiskData('Risk Summary'!$H$35,$A715)</f>
        <v>#NAME?</v>
      </c>
      <c r="K715" s="330" t="e">
        <f ca="1">_xll.RiskData('Risk Summary'!$K$35,$A715)</f>
        <v>#NAME?</v>
      </c>
      <c r="L715" s="330" t="e">
        <f ca="1">_xll.RiskData('Risk Summary'!$N$35,$A715)</f>
        <v>#NAME?</v>
      </c>
      <c r="N715" s="330" t="e">
        <f ca="1">_xll.RiskData('Risk Summary'!$H$36,$A715)</f>
        <v>#NAME?</v>
      </c>
      <c r="O715" s="330" t="e">
        <f ca="1">_xll.RiskData('Risk Summary'!$K$36,$A715)</f>
        <v>#NAME?</v>
      </c>
      <c r="P715" s="330" t="e">
        <f ca="1">_xll.RiskData('Risk Summary'!$N$36,$A715)</f>
        <v>#NAME?</v>
      </c>
      <c r="R715" s="330" t="e">
        <f ca="1">_xll.RiskData('TS CF'!$H$24,$A715)-F715</f>
        <v>#NAME?</v>
      </c>
      <c r="S715" s="330" t="e">
        <f ca="1">_xll.RiskData('TS CF'!$K$24,$A715)-G715</f>
        <v>#NAME?</v>
      </c>
      <c r="T715" s="330" t="e">
        <f ca="1">_xll.RiskData('TS CF'!$N$24,$A715)-H715</f>
        <v>#NAME?</v>
      </c>
      <c r="V715" s="327" t="e">
        <f t="shared" ca="1" si="33"/>
        <v>#NAME?</v>
      </c>
      <c r="W715" s="327" t="e">
        <f t="shared" ca="1" si="34"/>
        <v>#NAME?</v>
      </c>
      <c r="X715" s="327" t="e">
        <f t="shared" ca="1" si="35"/>
        <v>#NAME?</v>
      </c>
    </row>
    <row r="716" spans="1:24">
      <c r="A716" s="2">
        <v>709</v>
      </c>
      <c r="B716" s="617">
        <v>-160478</v>
      </c>
      <c r="C716" s="617">
        <v>-103593</v>
      </c>
      <c r="D716" s="617">
        <v>-114388</v>
      </c>
      <c r="F716" s="330" t="e">
        <f ca="1">_xll.RiskData('Risk Summary'!$H$32,$A716)</f>
        <v>#NAME?</v>
      </c>
      <c r="G716" s="330" t="e">
        <f ca="1">_xll.RiskData('Risk Summary'!$K$32,$A716)</f>
        <v>#NAME?</v>
      </c>
      <c r="H716" s="330" t="e">
        <f ca="1">_xll.RiskData('Risk Summary'!$N$32,$A716)</f>
        <v>#NAME?</v>
      </c>
      <c r="J716" s="330" t="e">
        <f ca="1">_xll.RiskData('Risk Summary'!$H$35,$A716)</f>
        <v>#NAME?</v>
      </c>
      <c r="K716" s="330" t="e">
        <f ca="1">_xll.RiskData('Risk Summary'!$K$35,$A716)</f>
        <v>#NAME?</v>
      </c>
      <c r="L716" s="330" t="e">
        <f ca="1">_xll.RiskData('Risk Summary'!$N$35,$A716)</f>
        <v>#NAME?</v>
      </c>
      <c r="N716" s="330" t="e">
        <f ca="1">_xll.RiskData('Risk Summary'!$H$36,$A716)</f>
        <v>#NAME?</v>
      </c>
      <c r="O716" s="330" t="e">
        <f ca="1">_xll.RiskData('Risk Summary'!$K$36,$A716)</f>
        <v>#NAME?</v>
      </c>
      <c r="P716" s="330" t="e">
        <f ca="1">_xll.RiskData('Risk Summary'!$N$36,$A716)</f>
        <v>#NAME?</v>
      </c>
      <c r="R716" s="330" t="e">
        <f ca="1">_xll.RiskData('TS CF'!$H$24,$A716)-F716</f>
        <v>#NAME?</v>
      </c>
      <c r="S716" s="330" t="e">
        <f ca="1">_xll.RiskData('TS CF'!$K$24,$A716)-G716</f>
        <v>#NAME?</v>
      </c>
      <c r="T716" s="330" t="e">
        <f ca="1">_xll.RiskData('TS CF'!$N$24,$A716)-H716</f>
        <v>#NAME?</v>
      </c>
      <c r="V716" s="327" t="e">
        <f t="shared" ca="1" si="33"/>
        <v>#NAME?</v>
      </c>
      <c r="W716" s="327" t="e">
        <f t="shared" ca="1" si="34"/>
        <v>#NAME?</v>
      </c>
      <c r="X716" s="327" t="e">
        <f t="shared" ca="1" si="35"/>
        <v>#NAME?</v>
      </c>
    </row>
    <row r="717" spans="1:24">
      <c r="A717" s="2">
        <v>710</v>
      </c>
      <c r="B717" s="617">
        <v>-160478</v>
      </c>
      <c r="C717" s="617">
        <v>-103593</v>
      </c>
      <c r="D717" s="617">
        <v>-114388</v>
      </c>
      <c r="F717" s="330" t="e">
        <f ca="1">_xll.RiskData('Risk Summary'!$H$32,$A717)</f>
        <v>#NAME?</v>
      </c>
      <c r="G717" s="330" t="e">
        <f ca="1">_xll.RiskData('Risk Summary'!$K$32,$A717)</f>
        <v>#NAME?</v>
      </c>
      <c r="H717" s="330" t="e">
        <f ca="1">_xll.RiskData('Risk Summary'!$N$32,$A717)</f>
        <v>#NAME?</v>
      </c>
      <c r="J717" s="330" t="e">
        <f ca="1">_xll.RiskData('Risk Summary'!$H$35,$A717)</f>
        <v>#NAME?</v>
      </c>
      <c r="K717" s="330" t="e">
        <f ca="1">_xll.RiskData('Risk Summary'!$K$35,$A717)</f>
        <v>#NAME?</v>
      </c>
      <c r="L717" s="330" t="e">
        <f ca="1">_xll.RiskData('Risk Summary'!$N$35,$A717)</f>
        <v>#NAME?</v>
      </c>
      <c r="N717" s="330" t="e">
        <f ca="1">_xll.RiskData('Risk Summary'!$H$36,$A717)</f>
        <v>#NAME?</v>
      </c>
      <c r="O717" s="330" t="e">
        <f ca="1">_xll.RiskData('Risk Summary'!$K$36,$A717)</f>
        <v>#NAME?</v>
      </c>
      <c r="P717" s="330" t="e">
        <f ca="1">_xll.RiskData('Risk Summary'!$N$36,$A717)</f>
        <v>#NAME?</v>
      </c>
      <c r="R717" s="330" t="e">
        <f ca="1">_xll.RiskData('TS CF'!$H$24,$A717)-F717</f>
        <v>#NAME?</v>
      </c>
      <c r="S717" s="330" t="e">
        <f ca="1">_xll.RiskData('TS CF'!$K$24,$A717)-G717</f>
        <v>#NAME?</v>
      </c>
      <c r="T717" s="330" t="e">
        <f ca="1">_xll.RiskData('TS CF'!$N$24,$A717)-H717</f>
        <v>#NAME?</v>
      </c>
      <c r="V717" s="327" t="e">
        <f t="shared" ca="1" si="33"/>
        <v>#NAME?</v>
      </c>
      <c r="W717" s="327" t="e">
        <f t="shared" ca="1" si="34"/>
        <v>#NAME?</v>
      </c>
      <c r="X717" s="327" t="e">
        <f t="shared" ca="1" si="35"/>
        <v>#NAME?</v>
      </c>
    </row>
    <row r="718" spans="1:24">
      <c r="A718" s="2">
        <v>711</v>
      </c>
      <c r="B718" s="617">
        <v>-160478</v>
      </c>
      <c r="C718" s="617">
        <v>-103593</v>
      </c>
      <c r="D718" s="617">
        <v>-114388</v>
      </c>
      <c r="F718" s="330" t="e">
        <f ca="1">_xll.RiskData('Risk Summary'!$H$32,$A718)</f>
        <v>#NAME?</v>
      </c>
      <c r="G718" s="330" t="e">
        <f ca="1">_xll.RiskData('Risk Summary'!$K$32,$A718)</f>
        <v>#NAME?</v>
      </c>
      <c r="H718" s="330" t="e">
        <f ca="1">_xll.RiskData('Risk Summary'!$N$32,$A718)</f>
        <v>#NAME?</v>
      </c>
      <c r="J718" s="330" t="e">
        <f ca="1">_xll.RiskData('Risk Summary'!$H$35,$A718)</f>
        <v>#NAME?</v>
      </c>
      <c r="K718" s="330" t="e">
        <f ca="1">_xll.RiskData('Risk Summary'!$K$35,$A718)</f>
        <v>#NAME?</v>
      </c>
      <c r="L718" s="330" t="e">
        <f ca="1">_xll.RiskData('Risk Summary'!$N$35,$A718)</f>
        <v>#NAME?</v>
      </c>
      <c r="N718" s="330" t="e">
        <f ca="1">_xll.RiskData('Risk Summary'!$H$36,$A718)</f>
        <v>#NAME?</v>
      </c>
      <c r="O718" s="330" t="e">
        <f ca="1">_xll.RiskData('Risk Summary'!$K$36,$A718)</f>
        <v>#NAME?</v>
      </c>
      <c r="P718" s="330" t="e">
        <f ca="1">_xll.RiskData('Risk Summary'!$N$36,$A718)</f>
        <v>#NAME?</v>
      </c>
      <c r="R718" s="330" t="e">
        <f ca="1">_xll.RiskData('TS CF'!$H$24,$A718)-F718</f>
        <v>#NAME?</v>
      </c>
      <c r="S718" s="330" t="e">
        <f ca="1">_xll.RiskData('TS CF'!$K$24,$A718)-G718</f>
        <v>#NAME?</v>
      </c>
      <c r="T718" s="330" t="e">
        <f ca="1">_xll.RiskData('TS CF'!$N$24,$A718)-H718</f>
        <v>#NAME?</v>
      </c>
      <c r="V718" s="327" t="e">
        <f t="shared" ca="1" si="33"/>
        <v>#NAME?</v>
      </c>
      <c r="W718" s="327" t="e">
        <f t="shared" ca="1" si="34"/>
        <v>#NAME?</v>
      </c>
      <c r="X718" s="327" t="e">
        <f t="shared" ca="1" si="35"/>
        <v>#NAME?</v>
      </c>
    </row>
    <row r="719" spans="1:24">
      <c r="A719" s="2">
        <v>712</v>
      </c>
      <c r="B719" s="617">
        <v>-160478</v>
      </c>
      <c r="C719" s="617">
        <v>-103593</v>
      </c>
      <c r="D719" s="617">
        <v>-114388</v>
      </c>
      <c r="F719" s="330" t="e">
        <f ca="1">_xll.RiskData('Risk Summary'!$H$32,$A719)</f>
        <v>#NAME?</v>
      </c>
      <c r="G719" s="330" t="e">
        <f ca="1">_xll.RiskData('Risk Summary'!$K$32,$A719)</f>
        <v>#NAME?</v>
      </c>
      <c r="H719" s="330" t="e">
        <f ca="1">_xll.RiskData('Risk Summary'!$N$32,$A719)</f>
        <v>#NAME?</v>
      </c>
      <c r="J719" s="330" t="e">
        <f ca="1">_xll.RiskData('Risk Summary'!$H$35,$A719)</f>
        <v>#NAME?</v>
      </c>
      <c r="K719" s="330" t="e">
        <f ca="1">_xll.RiskData('Risk Summary'!$K$35,$A719)</f>
        <v>#NAME?</v>
      </c>
      <c r="L719" s="330" t="e">
        <f ca="1">_xll.RiskData('Risk Summary'!$N$35,$A719)</f>
        <v>#NAME?</v>
      </c>
      <c r="N719" s="330" t="e">
        <f ca="1">_xll.RiskData('Risk Summary'!$H$36,$A719)</f>
        <v>#NAME?</v>
      </c>
      <c r="O719" s="330" t="e">
        <f ca="1">_xll.RiskData('Risk Summary'!$K$36,$A719)</f>
        <v>#NAME?</v>
      </c>
      <c r="P719" s="330" t="e">
        <f ca="1">_xll.RiskData('Risk Summary'!$N$36,$A719)</f>
        <v>#NAME?</v>
      </c>
      <c r="R719" s="330" t="e">
        <f ca="1">_xll.RiskData('TS CF'!$H$24,$A719)-F719</f>
        <v>#NAME?</v>
      </c>
      <c r="S719" s="330" t="e">
        <f ca="1">_xll.RiskData('TS CF'!$K$24,$A719)-G719</f>
        <v>#NAME?</v>
      </c>
      <c r="T719" s="330" t="e">
        <f ca="1">_xll.RiskData('TS CF'!$N$24,$A719)-H719</f>
        <v>#NAME?</v>
      </c>
      <c r="V719" s="327" t="e">
        <f t="shared" ca="1" si="33"/>
        <v>#NAME?</v>
      </c>
      <c r="W719" s="327" t="e">
        <f t="shared" ca="1" si="34"/>
        <v>#NAME?</v>
      </c>
      <c r="X719" s="327" t="e">
        <f t="shared" ca="1" si="35"/>
        <v>#NAME?</v>
      </c>
    </row>
    <row r="720" spans="1:24">
      <c r="A720" s="2">
        <v>713</v>
      </c>
      <c r="B720" s="617">
        <v>-160478</v>
      </c>
      <c r="C720" s="617">
        <v>-103593</v>
      </c>
      <c r="D720" s="617">
        <v>-114388</v>
      </c>
      <c r="F720" s="330" t="e">
        <f ca="1">_xll.RiskData('Risk Summary'!$H$32,$A720)</f>
        <v>#NAME?</v>
      </c>
      <c r="G720" s="330" t="e">
        <f ca="1">_xll.RiskData('Risk Summary'!$K$32,$A720)</f>
        <v>#NAME?</v>
      </c>
      <c r="H720" s="330" t="e">
        <f ca="1">_xll.RiskData('Risk Summary'!$N$32,$A720)</f>
        <v>#NAME?</v>
      </c>
      <c r="J720" s="330" t="e">
        <f ca="1">_xll.RiskData('Risk Summary'!$H$35,$A720)</f>
        <v>#NAME?</v>
      </c>
      <c r="K720" s="330" t="e">
        <f ca="1">_xll.RiskData('Risk Summary'!$K$35,$A720)</f>
        <v>#NAME?</v>
      </c>
      <c r="L720" s="330" t="e">
        <f ca="1">_xll.RiskData('Risk Summary'!$N$35,$A720)</f>
        <v>#NAME?</v>
      </c>
      <c r="N720" s="330" t="e">
        <f ca="1">_xll.RiskData('Risk Summary'!$H$36,$A720)</f>
        <v>#NAME?</v>
      </c>
      <c r="O720" s="330" t="e">
        <f ca="1">_xll.RiskData('Risk Summary'!$K$36,$A720)</f>
        <v>#NAME?</v>
      </c>
      <c r="P720" s="330" t="e">
        <f ca="1">_xll.RiskData('Risk Summary'!$N$36,$A720)</f>
        <v>#NAME?</v>
      </c>
      <c r="R720" s="330" t="e">
        <f ca="1">_xll.RiskData('TS CF'!$H$24,$A720)-F720</f>
        <v>#NAME?</v>
      </c>
      <c r="S720" s="330" t="e">
        <f ca="1">_xll.RiskData('TS CF'!$K$24,$A720)-G720</f>
        <v>#NAME?</v>
      </c>
      <c r="T720" s="330" t="e">
        <f ca="1">_xll.RiskData('TS CF'!$N$24,$A720)-H720</f>
        <v>#NAME?</v>
      </c>
      <c r="V720" s="327" t="e">
        <f t="shared" ca="1" si="33"/>
        <v>#NAME?</v>
      </c>
      <c r="W720" s="327" t="e">
        <f t="shared" ca="1" si="34"/>
        <v>#NAME?</v>
      </c>
      <c r="X720" s="327" t="e">
        <f t="shared" ca="1" si="35"/>
        <v>#NAME?</v>
      </c>
    </row>
    <row r="721" spans="1:24">
      <c r="A721" s="2">
        <v>714</v>
      </c>
      <c r="B721" s="617">
        <v>-160478</v>
      </c>
      <c r="C721" s="617">
        <v>-103593</v>
      </c>
      <c r="D721" s="617">
        <v>-114388</v>
      </c>
      <c r="F721" s="330" t="e">
        <f ca="1">_xll.RiskData('Risk Summary'!$H$32,$A721)</f>
        <v>#NAME?</v>
      </c>
      <c r="G721" s="330" t="e">
        <f ca="1">_xll.RiskData('Risk Summary'!$K$32,$A721)</f>
        <v>#NAME?</v>
      </c>
      <c r="H721" s="330" t="e">
        <f ca="1">_xll.RiskData('Risk Summary'!$N$32,$A721)</f>
        <v>#NAME?</v>
      </c>
      <c r="J721" s="330" t="e">
        <f ca="1">_xll.RiskData('Risk Summary'!$H$35,$A721)</f>
        <v>#NAME?</v>
      </c>
      <c r="K721" s="330" t="e">
        <f ca="1">_xll.RiskData('Risk Summary'!$K$35,$A721)</f>
        <v>#NAME?</v>
      </c>
      <c r="L721" s="330" t="e">
        <f ca="1">_xll.RiskData('Risk Summary'!$N$35,$A721)</f>
        <v>#NAME?</v>
      </c>
      <c r="N721" s="330" t="e">
        <f ca="1">_xll.RiskData('Risk Summary'!$H$36,$A721)</f>
        <v>#NAME?</v>
      </c>
      <c r="O721" s="330" t="e">
        <f ca="1">_xll.RiskData('Risk Summary'!$K$36,$A721)</f>
        <v>#NAME?</v>
      </c>
      <c r="P721" s="330" t="e">
        <f ca="1">_xll.RiskData('Risk Summary'!$N$36,$A721)</f>
        <v>#NAME?</v>
      </c>
      <c r="R721" s="330" t="e">
        <f ca="1">_xll.RiskData('TS CF'!$H$24,$A721)-F721</f>
        <v>#NAME?</v>
      </c>
      <c r="S721" s="330" t="e">
        <f ca="1">_xll.RiskData('TS CF'!$K$24,$A721)-G721</f>
        <v>#NAME?</v>
      </c>
      <c r="T721" s="330" t="e">
        <f ca="1">_xll.RiskData('TS CF'!$N$24,$A721)-H721</f>
        <v>#NAME?</v>
      </c>
      <c r="V721" s="327" t="e">
        <f t="shared" ca="1" si="33"/>
        <v>#NAME?</v>
      </c>
      <c r="W721" s="327" t="e">
        <f t="shared" ca="1" si="34"/>
        <v>#NAME?</v>
      </c>
      <c r="X721" s="327" t="e">
        <f t="shared" ca="1" si="35"/>
        <v>#NAME?</v>
      </c>
    </row>
    <row r="722" spans="1:24">
      <c r="A722" s="2">
        <v>715</v>
      </c>
      <c r="B722" s="617">
        <v>-160478</v>
      </c>
      <c r="C722" s="617">
        <v>-103593</v>
      </c>
      <c r="D722" s="617">
        <v>-114388</v>
      </c>
      <c r="F722" s="330" t="e">
        <f ca="1">_xll.RiskData('Risk Summary'!$H$32,$A722)</f>
        <v>#NAME?</v>
      </c>
      <c r="G722" s="330" t="e">
        <f ca="1">_xll.RiskData('Risk Summary'!$K$32,$A722)</f>
        <v>#NAME?</v>
      </c>
      <c r="H722" s="330" t="e">
        <f ca="1">_xll.RiskData('Risk Summary'!$N$32,$A722)</f>
        <v>#NAME?</v>
      </c>
      <c r="J722" s="330" t="e">
        <f ca="1">_xll.RiskData('Risk Summary'!$H$35,$A722)</f>
        <v>#NAME?</v>
      </c>
      <c r="K722" s="330" t="e">
        <f ca="1">_xll.RiskData('Risk Summary'!$K$35,$A722)</f>
        <v>#NAME?</v>
      </c>
      <c r="L722" s="330" t="e">
        <f ca="1">_xll.RiskData('Risk Summary'!$N$35,$A722)</f>
        <v>#NAME?</v>
      </c>
      <c r="N722" s="330" t="e">
        <f ca="1">_xll.RiskData('Risk Summary'!$H$36,$A722)</f>
        <v>#NAME?</v>
      </c>
      <c r="O722" s="330" t="e">
        <f ca="1">_xll.RiskData('Risk Summary'!$K$36,$A722)</f>
        <v>#NAME?</v>
      </c>
      <c r="P722" s="330" t="e">
        <f ca="1">_xll.RiskData('Risk Summary'!$N$36,$A722)</f>
        <v>#NAME?</v>
      </c>
      <c r="R722" s="330" t="e">
        <f ca="1">_xll.RiskData('TS CF'!$H$24,$A722)-F722</f>
        <v>#NAME?</v>
      </c>
      <c r="S722" s="330" t="e">
        <f ca="1">_xll.RiskData('TS CF'!$K$24,$A722)-G722</f>
        <v>#NAME?</v>
      </c>
      <c r="T722" s="330" t="e">
        <f ca="1">_xll.RiskData('TS CF'!$N$24,$A722)-H722</f>
        <v>#NAME?</v>
      </c>
      <c r="V722" s="327" t="e">
        <f t="shared" ca="1" si="33"/>
        <v>#NAME?</v>
      </c>
      <c r="W722" s="327" t="e">
        <f t="shared" ca="1" si="34"/>
        <v>#NAME?</v>
      </c>
      <c r="X722" s="327" t="e">
        <f t="shared" ca="1" si="35"/>
        <v>#NAME?</v>
      </c>
    </row>
    <row r="723" spans="1:24">
      <c r="A723" s="2">
        <v>716</v>
      </c>
      <c r="B723" s="617">
        <v>-160478</v>
      </c>
      <c r="C723" s="617">
        <v>-103593</v>
      </c>
      <c r="D723" s="617">
        <v>-114388</v>
      </c>
      <c r="F723" s="330" t="e">
        <f ca="1">_xll.RiskData('Risk Summary'!$H$32,$A723)</f>
        <v>#NAME?</v>
      </c>
      <c r="G723" s="330" t="e">
        <f ca="1">_xll.RiskData('Risk Summary'!$K$32,$A723)</f>
        <v>#NAME?</v>
      </c>
      <c r="H723" s="330" t="e">
        <f ca="1">_xll.RiskData('Risk Summary'!$N$32,$A723)</f>
        <v>#NAME?</v>
      </c>
      <c r="J723" s="330" t="e">
        <f ca="1">_xll.RiskData('Risk Summary'!$H$35,$A723)</f>
        <v>#NAME?</v>
      </c>
      <c r="K723" s="330" t="e">
        <f ca="1">_xll.RiskData('Risk Summary'!$K$35,$A723)</f>
        <v>#NAME?</v>
      </c>
      <c r="L723" s="330" t="e">
        <f ca="1">_xll.RiskData('Risk Summary'!$N$35,$A723)</f>
        <v>#NAME?</v>
      </c>
      <c r="N723" s="330" t="e">
        <f ca="1">_xll.RiskData('Risk Summary'!$H$36,$A723)</f>
        <v>#NAME?</v>
      </c>
      <c r="O723" s="330" t="e">
        <f ca="1">_xll.RiskData('Risk Summary'!$K$36,$A723)</f>
        <v>#NAME?</v>
      </c>
      <c r="P723" s="330" t="e">
        <f ca="1">_xll.RiskData('Risk Summary'!$N$36,$A723)</f>
        <v>#NAME?</v>
      </c>
      <c r="R723" s="330" t="e">
        <f ca="1">_xll.RiskData('TS CF'!$H$24,$A723)-F723</f>
        <v>#NAME?</v>
      </c>
      <c r="S723" s="330" t="e">
        <f ca="1">_xll.RiskData('TS CF'!$K$24,$A723)-G723</f>
        <v>#NAME?</v>
      </c>
      <c r="T723" s="330" t="e">
        <f ca="1">_xll.RiskData('TS CF'!$N$24,$A723)-H723</f>
        <v>#NAME?</v>
      </c>
      <c r="V723" s="327" t="e">
        <f t="shared" ca="1" si="33"/>
        <v>#NAME?</v>
      </c>
      <c r="W723" s="327" t="e">
        <f t="shared" ca="1" si="34"/>
        <v>#NAME?</v>
      </c>
      <c r="X723" s="327" t="e">
        <f t="shared" ca="1" si="35"/>
        <v>#NAME?</v>
      </c>
    </row>
    <row r="724" spans="1:24">
      <c r="A724" s="2">
        <v>717</v>
      </c>
      <c r="B724" s="617">
        <v>-160478</v>
      </c>
      <c r="C724" s="617">
        <v>-103593</v>
      </c>
      <c r="D724" s="617">
        <v>-114388</v>
      </c>
      <c r="F724" s="330" t="e">
        <f ca="1">_xll.RiskData('Risk Summary'!$H$32,$A724)</f>
        <v>#NAME?</v>
      </c>
      <c r="G724" s="330" t="e">
        <f ca="1">_xll.RiskData('Risk Summary'!$K$32,$A724)</f>
        <v>#NAME?</v>
      </c>
      <c r="H724" s="330" t="e">
        <f ca="1">_xll.RiskData('Risk Summary'!$N$32,$A724)</f>
        <v>#NAME?</v>
      </c>
      <c r="J724" s="330" t="e">
        <f ca="1">_xll.RiskData('Risk Summary'!$H$35,$A724)</f>
        <v>#NAME?</v>
      </c>
      <c r="K724" s="330" t="e">
        <f ca="1">_xll.RiskData('Risk Summary'!$K$35,$A724)</f>
        <v>#NAME?</v>
      </c>
      <c r="L724" s="330" t="e">
        <f ca="1">_xll.RiskData('Risk Summary'!$N$35,$A724)</f>
        <v>#NAME?</v>
      </c>
      <c r="N724" s="330" t="e">
        <f ca="1">_xll.RiskData('Risk Summary'!$H$36,$A724)</f>
        <v>#NAME?</v>
      </c>
      <c r="O724" s="330" t="e">
        <f ca="1">_xll.RiskData('Risk Summary'!$K$36,$A724)</f>
        <v>#NAME?</v>
      </c>
      <c r="P724" s="330" t="e">
        <f ca="1">_xll.RiskData('Risk Summary'!$N$36,$A724)</f>
        <v>#NAME?</v>
      </c>
      <c r="R724" s="330" t="e">
        <f ca="1">_xll.RiskData('TS CF'!$H$24,$A724)-F724</f>
        <v>#NAME?</v>
      </c>
      <c r="S724" s="330" t="e">
        <f ca="1">_xll.RiskData('TS CF'!$K$24,$A724)-G724</f>
        <v>#NAME?</v>
      </c>
      <c r="T724" s="330" t="e">
        <f ca="1">_xll.RiskData('TS CF'!$N$24,$A724)-H724</f>
        <v>#NAME?</v>
      </c>
      <c r="V724" s="327" t="e">
        <f t="shared" ca="1" si="33"/>
        <v>#NAME?</v>
      </c>
      <c r="W724" s="327" t="e">
        <f t="shared" ca="1" si="34"/>
        <v>#NAME?</v>
      </c>
      <c r="X724" s="327" t="e">
        <f t="shared" ca="1" si="35"/>
        <v>#NAME?</v>
      </c>
    </row>
    <row r="725" spans="1:24">
      <c r="A725" s="2">
        <v>718</v>
      </c>
      <c r="B725" s="617">
        <v>-160478</v>
      </c>
      <c r="C725" s="617">
        <v>-103593</v>
      </c>
      <c r="D725" s="617">
        <v>-114388</v>
      </c>
      <c r="F725" s="330" t="e">
        <f ca="1">_xll.RiskData('Risk Summary'!$H$32,$A725)</f>
        <v>#NAME?</v>
      </c>
      <c r="G725" s="330" t="e">
        <f ca="1">_xll.RiskData('Risk Summary'!$K$32,$A725)</f>
        <v>#NAME?</v>
      </c>
      <c r="H725" s="330" t="e">
        <f ca="1">_xll.RiskData('Risk Summary'!$N$32,$A725)</f>
        <v>#NAME?</v>
      </c>
      <c r="J725" s="330" t="e">
        <f ca="1">_xll.RiskData('Risk Summary'!$H$35,$A725)</f>
        <v>#NAME?</v>
      </c>
      <c r="K725" s="330" t="e">
        <f ca="1">_xll.RiskData('Risk Summary'!$K$35,$A725)</f>
        <v>#NAME?</v>
      </c>
      <c r="L725" s="330" t="e">
        <f ca="1">_xll.RiskData('Risk Summary'!$N$35,$A725)</f>
        <v>#NAME?</v>
      </c>
      <c r="N725" s="330" t="e">
        <f ca="1">_xll.RiskData('Risk Summary'!$H$36,$A725)</f>
        <v>#NAME?</v>
      </c>
      <c r="O725" s="330" t="e">
        <f ca="1">_xll.RiskData('Risk Summary'!$K$36,$A725)</f>
        <v>#NAME?</v>
      </c>
      <c r="P725" s="330" t="e">
        <f ca="1">_xll.RiskData('Risk Summary'!$N$36,$A725)</f>
        <v>#NAME?</v>
      </c>
      <c r="R725" s="330" t="e">
        <f ca="1">_xll.RiskData('TS CF'!$H$24,$A725)-F725</f>
        <v>#NAME?</v>
      </c>
      <c r="S725" s="330" t="e">
        <f ca="1">_xll.RiskData('TS CF'!$K$24,$A725)-G725</f>
        <v>#NAME?</v>
      </c>
      <c r="T725" s="330" t="e">
        <f ca="1">_xll.RiskData('TS CF'!$N$24,$A725)-H725</f>
        <v>#NAME?</v>
      </c>
      <c r="V725" s="327" t="e">
        <f t="shared" ca="1" si="33"/>
        <v>#NAME?</v>
      </c>
      <c r="W725" s="327" t="e">
        <f t="shared" ca="1" si="34"/>
        <v>#NAME?</v>
      </c>
      <c r="X725" s="327" t="e">
        <f t="shared" ca="1" si="35"/>
        <v>#NAME?</v>
      </c>
    </row>
    <row r="726" spans="1:24">
      <c r="A726" s="2">
        <v>719</v>
      </c>
      <c r="B726" s="617">
        <v>-160478</v>
      </c>
      <c r="C726" s="617">
        <v>-103593</v>
      </c>
      <c r="D726" s="617">
        <v>-114388</v>
      </c>
      <c r="F726" s="330" t="e">
        <f ca="1">_xll.RiskData('Risk Summary'!$H$32,$A726)</f>
        <v>#NAME?</v>
      </c>
      <c r="G726" s="330" t="e">
        <f ca="1">_xll.RiskData('Risk Summary'!$K$32,$A726)</f>
        <v>#NAME?</v>
      </c>
      <c r="H726" s="330" t="e">
        <f ca="1">_xll.RiskData('Risk Summary'!$N$32,$A726)</f>
        <v>#NAME?</v>
      </c>
      <c r="J726" s="330" t="e">
        <f ca="1">_xll.RiskData('Risk Summary'!$H$35,$A726)</f>
        <v>#NAME?</v>
      </c>
      <c r="K726" s="330" t="e">
        <f ca="1">_xll.RiskData('Risk Summary'!$K$35,$A726)</f>
        <v>#NAME?</v>
      </c>
      <c r="L726" s="330" t="e">
        <f ca="1">_xll.RiskData('Risk Summary'!$N$35,$A726)</f>
        <v>#NAME?</v>
      </c>
      <c r="N726" s="330" t="e">
        <f ca="1">_xll.RiskData('Risk Summary'!$H$36,$A726)</f>
        <v>#NAME?</v>
      </c>
      <c r="O726" s="330" t="e">
        <f ca="1">_xll.RiskData('Risk Summary'!$K$36,$A726)</f>
        <v>#NAME?</v>
      </c>
      <c r="P726" s="330" t="e">
        <f ca="1">_xll.RiskData('Risk Summary'!$N$36,$A726)</f>
        <v>#NAME?</v>
      </c>
      <c r="R726" s="330" t="e">
        <f ca="1">_xll.RiskData('TS CF'!$H$24,$A726)-F726</f>
        <v>#NAME?</v>
      </c>
      <c r="S726" s="330" t="e">
        <f ca="1">_xll.RiskData('TS CF'!$K$24,$A726)-G726</f>
        <v>#NAME?</v>
      </c>
      <c r="T726" s="330" t="e">
        <f ca="1">_xll.RiskData('TS CF'!$N$24,$A726)-H726</f>
        <v>#NAME?</v>
      </c>
      <c r="V726" s="327" t="e">
        <f t="shared" ca="1" si="33"/>
        <v>#NAME?</v>
      </c>
      <c r="W726" s="327" t="e">
        <f t="shared" ca="1" si="34"/>
        <v>#NAME?</v>
      </c>
      <c r="X726" s="327" t="e">
        <f t="shared" ca="1" si="35"/>
        <v>#NAME?</v>
      </c>
    </row>
    <row r="727" spans="1:24">
      <c r="A727" s="2">
        <v>720</v>
      </c>
      <c r="B727" s="617">
        <v>-160478</v>
      </c>
      <c r="C727" s="617">
        <v>-103593</v>
      </c>
      <c r="D727" s="617">
        <v>-114388</v>
      </c>
      <c r="F727" s="330" t="e">
        <f ca="1">_xll.RiskData('Risk Summary'!$H$32,$A727)</f>
        <v>#NAME?</v>
      </c>
      <c r="G727" s="330" t="e">
        <f ca="1">_xll.RiskData('Risk Summary'!$K$32,$A727)</f>
        <v>#NAME?</v>
      </c>
      <c r="H727" s="330" t="e">
        <f ca="1">_xll.RiskData('Risk Summary'!$N$32,$A727)</f>
        <v>#NAME?</v>
      </c>
      <c r="J727" s="330" t="e">
        <f ca="1">_xll.RiskData('Risk Summary'!$H$35,$A727)</f>
        <v>#NAME?</v>
      </c>
      <c r="K727" s="330" t="e">
        <f ca="1">_xll.RiskData('Risk Summary'!$K$35,$A727)</f>
        <v>#NAME?</v>
      </c>
      <c r="L727" s="330" t="e">
        <f ca="1">_xll.RiskData('Risk Summary'!$N$35,$A727)</f>
        <v>#NAME?</v>
      </c>
      <c r="N727" s="330" t="e">
        <f ca="1">_xll.RiskData('Risk Summary'!$H$36,$A727)</f>
        <v>#NAME?</v>
      </c>
      <c r="O727" s="330" t="e">
        <f ca="1">_xll.RiskData('Risk Summary'!$K$36,$A727)</f>
        <v>#NAME?</v>
      </c>
      <c r="P727" s="330" t="e">
        <f ca="1">_xll.RiskData('Risk Summary'!$N$36,$A727)</f>
        <v>#NAME?</v>
      </c>
      <c r="R727" s="330" t="e">
        <f ca="1">_xll.RiskData('TS CF'!$H$24,$A727)-F727</f>
        <v>#NAME?</v>
      </c>
      <c r="S727" s="330" t="e">
        <f ca="1">_xll.RiskData('TS CF'!$K$24,$A727)-G727</f>
        <v>#NAME?</v>
      </c>
      <c r="T727" s="330" t="e">
        <f ca="1">_xll.RiskData('TS CF'!$N$24,$A727)-H727</f>
        <v>#NAME?</v>
      </c>
      <c r="V727" s="327" t="e">
        <f t="shared" ca="1" si="33"/>
        <v>#NAME?</v>
      </c>
      <c r="W727" s="327" t="e">
        <f t="shared" ca="1" si="34"/>
        <v>#NAME?</v>
      </c>
      <c r="X727" s="327" t="e">
        <f t="shared" ca="1" si="35"/>
        <v>#NAME?</v>
      </c>
    </row>
    <row r="728" spans="1:24">
      <c r="A728" s="2">
        <v>721</v>
      </c>
      <c r="B728" s="617">
        <v>-160478</v>
      </c>
      <c r="C728" s="617">
        <v>-103593</v>
      </c>
      <c r="D728" s="617">
        <v>-114388</v>
      </c>
      <c r="F728" s="330" t="e">
        <f ca="1">_xll.RiskData('Risk Summary'!$H$32,$A728)</f>
        <v>#NAME?</v>
      </c>
      <c r="G728" s="330" t="e">
        <f ca="1">_xll.RiskData('Risk Summary'!$K$32,$A728)</f>
        <v>#NAME?</v>
      </c>
      <c r="H728" s="330" t="e">
        <f ca="1">_xll.RiskData('Risk Summary'!$N$32,$A728)</f>
        <v>#NAME?</v>
      </c>
      <c r="J728" s="330" t="e">
        <f ca="1">_xll.RiskData('Risk Summary'!$H$35,$A728)</f>
        <v>#NAME?</v>
      </c>
      <c r="K728" s="330" t="e">
        <f ca="1">_xll.RiskData('Risk Summary'!$K$35,$A728)</f>
        <v>#NAME?</v>
      </c>
      <c r="L728" s="330" t="e">
        <f ca="1">_xll.RiskData('Risk Summary'!$N$35,$A728)</f>
        <v>#NAME?</v>
      </c>
      <c r="N728" s="330" t="e">
        <f ca="1">_xll.RiskData('Risk Summary'!$H$36,$A728)</f>
        <v>#NAME?</v>
      </c>
      <c r="O728" s="330" t="e">
        <f ca="1">_xll.RiskData('Risk Summary'!$K$36,$A728)</f>
        <v>#NAME?</v>
      </c>
      <c r="P728" s="330" t="e">
        <f ca="1">_xll.RiskData('Risk Summary'!$N$36,$A728)</f>
        <v>#NAME?</v>
      </c>
      <c r="R728" s="330" t="e">
        <f ca="1">_xll.RiskData('TS CF'!$H$24,$A728)-F728</f>
        <v>#NAME?</v>
      </c>
      <c r="S728" s="330" t="e">
        <f ca="1">_xll.RiskData('TS CF'!$K$24,$A728)-G728</f>
        <v>#NAME?</v>
      </c>
      <c r="T728" s="330" t="e">
        <f ca="1">_xll.RiskData('TS CF'!$N$24,$A728)-H728</f>
        <v>#NAME?</v>
      </c>
      <c r="V728" s="327" t="e">
        <f t="shared" ca="1" si="33"/>
        <v>#NAME?</v>
      </c>
      <c r="W728" s="327" t="e">
        <f t="shared" ca="1" si="34"/>
        <v>#NAME?</v>
      </c>
      <c r="X728" s="327" t="e">
        <f t="shared" ca="1" si="35"/>
        <v>#NAME?</v>
      </c>
    </row>
    <row r="729" spans="1:24">
      <c r="A729" s="2">
        <v>722</v>
      </c>
      <c r="B729" s="617">
        <v>-160478</v>
      </c>
      <c r="C729" s="617">
        <v>-103593</v>
      </c>
      <c r="D729" s="617">
        <v>-114388</v>
      </c>
      <c r="F729" s="330" t="e">
        <f ca="1">_xll.RiskData('Risk Summary'!$H$32,$A729)</f>
        <v>#NAME?</v>
      </c>
      <c r="G729" s="330" t="e">
        <f ca="1">_xll.RiskData('Risk Summary'!$K$32,$A729)</f>
        <v>#NAME?</v>
      </c>
      <c r="H729" s="330" t="e">
        <f ca="1">_xll.RiskData('Risk Summary'!$N$32,$A729)</f>
        <v>#NAME?</v>
      </c>
      <c r="J729" s="330" t="e">
        <f ca="1">_xll.RiskData('Risk Summary'!$H$35,$A729)</f>
        <v>#NAME?</v>
      </c>
      <c r="K729" s="330" t="e">
        <f ca="1">_xll.RiskData('Risk Summary'!$K$35,$A729)</f>
        <v>#NAME?</v>
      </c>
      <c r="L729" s="330" t="e">
        <f ca="1">_xll.RiskData('Risk Summary'!$N$35,$A729)</f>
        <v>#NAME?</v>
      </c>
      <c r="N729" s="330" t="e">
        <f ca="1">_xll.RiskData('Risk Summary'!$H$36,$A729)</f>
        <v>#NAME?</v>
      </c>
      <c r="O729" s="330" t="e">
        <f ca="1">_xll.RiskData('Risk Summary'!$K$36,$A729)</f>
        <v>#NAME?</v>
      </c>
      <c r="P729" s="330" t="e">
        <f ca="1">_xll.RiskData('Risk Summary'!$N$36,$A729)</f>
        <v>#NAME?</v>
      </c>
      <c r="R729" s="330" t="e">
        <f ca="1">_xll.RiskData('TS CF'!$H$24,$A729)-F729</f>
        <v>#NAME?</v>
      </c>
      <c r="S729" s="330" t="e">
        <f ca="1">_xll.RiskData('TS CF'!$K$24,$A729)-G729</f>
        <v>#NAME?</v>
      </c>
      <c r="T729" s="330" t="e">
        <f ca="1">_xll.RiskData('TS CF'!$N$24,$A729)-H729</f>
        <v>#NAME?</v>
      </c>
      <c r="V729" s="327" t="e">
        <f t="shared" ca="1" si="33"/>
        <v>#NAME?</v>
      </c>
      <c r="W729" s="327" t="e">
        <f t="shared" ca="1" si="34"/>
        <v>#NAME?</v>
      </c>
      <c r="X729" s="327" t="e">
        <f t="shared" ca="1" si="35"/>
        <v>#NAME?</v>
      </c>
    </row>
    <row r="730" spans="1:24">
      <c r="A730" s="2">
        <v>723</v>
      </c>
      <c r="B730" s="617">
        <v>-160478</v>
      </c>
      <c r="C730" s="617">
        <v>-103593</v>
      </c>
      <c r="D730" s="617">
        <v>-114388</v>
      </c>
      <c r="F730" s="330" t="e">
        <f ca="1">_xll.RiskData('Risk Summary'!$H$32,$A730)</f>
        <v>#NAME?</v>
      </c>
      <c r="G730" s="330" t="e">
        <f ca="1">_xll.RiskData('Risk Summary'!$K$32,$A730)</f>
        <v>#NAME?</v>
      </c>
      <c r="H730" s="330" t="e">
        <f ca="1">_xll.RiskData('Risk Summary'!$N$32,$A730)</f>
        <v>#NAME?</v>
      </c>
      <c r="J730" s="330" t="e">
        <f ca="1">_xll.RiskData('Risk Summary'!$H$35,$A730)</f>
        <v>#NAME?</v>
      </c>
      <c r="K730" s="330" t="e">
        <f ca="1">_xll.RiskData('Risk Summary'!$K$35,$A730)</f>
        <v>#NAME?</v>
      </c>
      <c r="L730" s="330" t="e">
        <f ca="1">_xll.RiskData('Risk Summary'!$N$35,$A730)</f>
        <v>#NAME?</v>
      </c>
      <c r="N730" s="330" t="e">
        <f ca="1">_xll.RiskData('Risk Summary'!$H$36,$A730)</f>
        <v>#NAME?</v>
      </c>
      <c r="O730" s="330" t="e">
        <f ca="1">_xll.RiskData('Risk Summary'!$K$36,$A730)</f>
        <v>#NAME?</v>
      </c>
      <c r="P730" s="330" t="e">
        <f ca="1">_xll.RiskData('Risk Summary'!$N$36,$A730)</f>
        <v>#NAME?</v>
      </c>
      <c r="R730" s="330" t="e">
        <f ca="1">_xll.RiskData('TS CF'!$H$24,$A730)-F730</f>
        <v>#NAME?</v>
      </c>
      <c r="S730" s="330" t="e">
        <f ca="1">_xll.RiskData('TS CF'!$K$24,$A730)-G730</f>
        <v>#NAME?</v>
      </c>
      <c r="T730" s="330" t="e">
        <f ca="1">_xll.RiskData('TS CF'!$N$24,$A730)-H730</f>
        <v>#NAME?</v>
      </c>
      <c r="V730" s="327" t="e">
        <f t="shared" ca="1" si="33"/>
        <v>#NAME?</v>
      </c>
      <c r="W730" s="327" t="e">
        <f t="shared" ca="1" si="34"/>
        <v>#NAME?</v>
      </c>
      <c r="X730" s="327" t="e">
        <f t="shared" ca="1" si="35"/>
        <v>#NAME?</v>
      </c>
    </row>
    <row r="731" spans="1:24">
      <c r="A731" s="2">
        <v>724</v>
      </c>
      <c r="B731" s="617">
        <v>-160478</v>
      </c>
      <c r="C731" s="617">
        <v>-103593</v>
      </c>
      <c r="D731" s="617">
        <v>-114388</v>
      </c>
      <c r="F731" s="330" t="e">
        <f ca="1">_xll.RiskData('Risk Summary'!$H$32,$A731)</f>
        <v>#NAME?</v>
      </c>
      <c r="G731" s="330" t="e">
        <f ca="1">_xll.RiskData('Risk Summary'!$K$32,$A731)</f>
        <v>#NAME?</v>
      </c>
      <c r="H731" s="330" t="e">
        <f ca="1">_xll.RiskData('Risk Summary'!$N$32,$A731)</f>
        <v>#NAME?</v>
      </c>
      <c r="J731" s="330" t="e">
        <f ca="1">_xll.RiskData('Risk Summary'!$H$35,$A731)</f>
        <v>#NAME?</v>
      </c>
      <c r="K731" s="330" t="e">
        <f ca="1">_xll.RiskData('Risk Summary'!$K$35,$A731)</f>
        <v>#NAME?</v>
      </c>
      <c r="L731" s="330" t="e">
        <f ca="1">_xll.RiskData('Risk Summary'!$N$35,$A731)</f>
        <v>#NAME?</v>
      </c>
      <c r="N731" s="330" t="e">
        <f ca="1">_xll.RiskData('Risk Summary'!$H$36,$A731)</f>
        <v>#NAME?</v>
      </c>
      <c r="O731" s="330" t="e">
        <f ca="1">_xll.RiskData('Risk Summary'!$K$36,$A731)</f>
        <v>#NAME?</v>
      </c>
      <c r="P731" s="330" t="e">
        <f ca="1">_xll.RiskData('Risk Summary'!$N$36,$A731)</f>
        <v>#NAME?</v>
      </c>
      <c r="R731" s="330" t="e">
        <f ca="1">_xll.RiskData('TS CF'!$H$24,$A731)-F731</f>
        <v>#NAME?</v>
      </c>
      <c r="S731" s="330" t="e">
        <f ca="1">_xll.RiskData('TS CF'!$K$24,$A731)-G731</f>
        <v>#NAME?</v>
      </c>
      <c r="T731" s="330" t="e">
        <f ca="1">_xll.RiskData('TS CF'!$N$24,$A731)-H731</f>
        <v>#NAME?</v>
      </c>
      <c r="V731" s="327" t="e">
        <f t="shared" ca="1" si="33"/>
        <v>#NAME?</v>
      </c>
      <c r="W731" s="327" t="e">
        <f t="shared" ca="1" si="34"/>
        <v>#NAME?</v>
      </c>
      <c r="X731" s="327" t="e">
        <f t="shared" ca="1" si="35"/>
        <v>#NAME?</v>
      </c>
    </row>
    <row r="732" spans="1:24">
      <c r="A732" s="2">
        <v>725</v>
      </c>
      <c r="B732" s="617">
        <v>-160478</v>
      </c>
      <c r="C732" s="617">
        <v>-103593</v>
      </c>
      <c r="D732" s="617">
        <v>-114388</v>
      </c>
      <c r="F732" s="330" t="e">
        <f ca="1">_xll.RiskData('Risk Summary'!$H$32,$A732)</f>
        <v>#NAME?</v>
      </c>
      <c r="G732" s="330" t="e">
        <f ca="1">_xll.RiskData('Risk Summary'!$K$32,$A732)</f>
        <v>#NAME?</v>
      </c>
      <c r="H732" s="330" t="e">
        <f ca="1">_xll.RiskData('Risk Summary'!$N$32,$A732)</f>
        <v>#NAME?</v>
      </c>
      <c r="J732" s="330" t="e">
        <f ca="1">_xll.RiskData('Risk Summary'!$H$35,$A732)</f>
        <v>#NAME?</v>
      </c>
      <c r="K732" s="330" t="e">
        <f ca="1">_xll.RiskData('Risk Summary'!$K$35,$A732)</f>
        <v>#NAME?</v>
      </c>
      <c r="L732" s="330" t="e">
        <f ca="1">_xll.RiskData('Risk Summary'!$N$35,$A732)</f>
        <v>#NAME?</v>
      </c>
      <c r="N732" s="330" t="e">
        <f ca="1">_xll.RiskData('Risk Summary'!$H$36,$A732)</f>
        <v>#NAME?</v>
      </c>
      <c r="O732" s="330" t="e">
        <f ca="1">_xll.RiskData('Risk Summary'!$K$36,$A732)</f>
        <v>#NAME?</v>
      </c>
      <c r="P732" s="330" t="e">
        <f ca="1">_xll.RiskData('Risk Summary'!$N$36,$A732)</f>
        <v>#NAME?</v>
      </c>
      <c r="R732" s="330" t="e">
        <f ca="1">_xll.RiskData('TS CF'!$H$24,$A732)-F732</f>
        <v>#NAME?</v>
      </c>
      <c r="S732" s="330" t="e">
        <f ca="1">_xll.RiskData('TS CF'!$K$24,$A732)-G732</f>
        <v>#NAME?</v>
      </c>
      <c r="T732" s="330" t="e">
        <f ca="1">_xll.RiskData('TS CF'!$N$24,$A732)-H732</f>
        <v>#NAME?</v>
      </c>
      <c r="V732" s="327" t="e">
        <f t="shared" ca="1" si="33"/>
        <v>#NAME?</v>
      </c>
      <c r="W732" s="327" t="e">
        <f t="shared" ca="1" si="34"/>
        <v>#NAME?</v>
      </c>
      <c r="X732" s="327" t="e">
        <f t="shared" ca="1" si="35"/>
        <v>#NAME?</v>
      </c>
    </row>
    <row r="733" spans="1:24">
      <c r="A733" s="2">
        <v>726</v>
      </c>
      <c r="B733" s="617">
        <v>-160478</v>
      </c>
      <c r="C733" s="617">
        <v>-103593</v>
      </c>
      <c r="D733" s="617">
        <v>-114388</v>
      </c>
      <c r="F733" s="330" t="e">
        <f ca="1">_xll.RiskData('Risk Summary'!$H$32,$A733)</f>
        <v>#NAME?</v>
      </c>
      <c r="G733" s="330" t="e">
        <f ca="1">_xll.RiskData('Risk Summary'!$K$32,$A733)</f>
        <v>#NAME?</v>
      </c>
      <c r="H733" s="330" t="e">
        <f ca="1">_xll.RiskData('Risk Summary'!$N$32,$A733)</f>
        <v>#NAME?</v>
      </c>
      <c r="J733" s="330" t="e">
        <f ca="1">_xll.RiskData('Risk Summary'!$H$35,$A733)</f>
        <v>#NAME?</v>
      </c>
      <c r="K733" s="330" t="e">
        <f ca="1">_xll.RiskData('Risk Summary'!$K$35,$A733)</f>
        <v>#NAME?</v>
      </c>
      <c r="L733" s="330" t="e">
        <f ca="1">_xll.RiskData('Risk Summary'!$N$35,$A733)</f>
        <v>#NAME?</v>
      </c>
      <c r="N733" s="330" t="e">
        <f ca="1">_xll.RiskData('Risk Summary'!$H$36,$A733)</f>
        <v>#NAME?</v>
      </c>
      <c r="O733" s="330" t="e">
        <f ca="1">_xll.RiskData('Risk Summary'!$K$36,$A733)</f>
        <v>#NAME?</v>
      </c>
      <c r="P733" s="330" t="e">
        <f ca="1">_xll.RiskData('Risk Summary'!$N$36,$A733)</f>
        <v>#NAME?</v>
      </c>
      <c r="R733" s="330" t="e">
        <f ca="1">_xll.RiskData('TS CF'!$H$24,$A733)-F733</f>
        <v>#NAME?</v>
      </c>
      <c r="S733" s="330" t="e">
        <f ca="1">_xll.RiskData('TS CF'!$K$24,$A733)-G733</f>
        <v>#NAME?</v>
      </c>
      <c r="T733" s="330" t="e">
        <f ca="1">_xll.RiskData('TS CF'!$N$24,$A733)-H733</f>
        <v>#NAME?</v>
      </c>
      <c r="V733" s="327" t="e">
        <f t="shared" ca="1" si="33"/>
        <v>#NAME?</v>
      </c>
      <c r="W733" s="327" t="e">
        <f t="shared" ca="1" si="34"/>
        <v>#NAME?</v>
      </c>
      <c r="X733" s="327" t="e">
        <f t="shared" ca="1" si="35"/>
        <v>#NAME?</v>
      </c>
    </row>
    <row r="734" spans="1:24">
      <c r="A734" s="2">
        <v>727</v>
      </c>
      <c r="B734" s="617">
        <v>-160478</v>
      </c>
      <c r="C734" s="617">
        <v>-103593</v>
      </c>
      <c r="D734" s="617">
        <v>-114388</v>
      </c>
      <c r="F734" s="330" t="e">
        <f ca="1">_xll.RiskData('Risk Summary'!$H$32,$A734)</f>
        <v>#NAME?</v>
      </c>
      <c r="G734" s="330" t="e">
        <f ca="1">_xll.RiskData('Risk Summary'!$K$32,$A734)</f>
        <v>#NAME?</v>
      </c>
      <c r="H734" s="330" t="e">
        <f ca="1">_xll.RiskData('Risk Summary'!$N$32,$A734)</f>
        <v>#NAME?</v>
      </c>
      <c r="J734" s="330" t="e">
        <f ca="1">_xll.RiskData('Risk Summary'!$H$35,$A734)</f>
        <v>#NAME?</v>
      </c>
      <c r="K734" s="330" t="e">
        <f ca="1">_xll.RiskData('Risk Summary'!$K$35,$A734)</f>
        <v>#NAME?</v>
      </c>
      <c r="L734" s="330" t="e">
        <f ca="1">_xll.RiskData('Risk Summary'!$N$35,$A734)</f>
        <v>#NAME?</v>
      </c>
      <c r="N734" s="330" t="e">
        <f ca="1">_xll.RiskData('Risk Summary'!$H$36,$A734)</f>
        <v>#NAME?</v>
      </c>
      <c r="O734" s="330" t="e">
        <f ca="1">_xll.RiskData('Risk Summary'!$K$36,$A734)</f>
        <v>#NAME?</v>
      </c>
      <c r="P734" s="330" t="e">
        <f ca="1">_xll.RiskData('Risk Summary'!$N$36,$A734)</f>
        <v>#NAME?</v>
      </c>
      <c r="R734" s="330" t="e">
        <f ca="1">_xll.RiskData('TS CF'!$H$24,$A734)-F734</f>
        <v>#NAME?</v>
      </c>
      <c r="S734" s="330" t="e">
        <f ca="1">_xll.RiskData('TS CF'!$K$24,$A734)-G734</f>
        <v>#NAME?</v>
      </c>
      <c r="T734" s="330" t="e">
        <f ca="1">_xll.RiskData('TS CF'!$N$24,$A734)-H734</f>
        <v>#NAME?</v>
      </c>
      <c r="V734" s="327" t="e">
        <f t="shared" ca="1" si="33"/>
        <v>#NAME?</v>
      </c>
      <c r="W734" s="327" t="e">
        <f t="shared" ca="1" si="34"/>
        <v>#NAME?</v>
      </c>
      <c r="X734" s="327" t="e">
        <f t="shared" ca="1" si="35"/>
        <v>#NAME?</v>
      </c>
    </row>
    <row r="735" spans="1:24">
      <c r="A735" s="2">
        <v>728</v>
      </c>
      <c r="B735" s="617">
        <v>-160478</v>
      </c>
      <c r="C735" s="617">
        <v>-103593</v>
      </c>
      <c r="D735" s="617">
        <v>-114388</v>
      </c>
      <c r="F735" s="330" t="e">
        <f ca="1">_xll.RiskData('Risk Summary'!$H$32,$A735)</f>
        <v>#NAME?</v>
      </c>
      <c r="G735" s="330" t="e">
        <f ca="1">_xll.RiskData('Risk Summary'!$K$32,$A735)</f>
        <v>#NAME?</v>
      </c>
      <c r="H735" s="330" t="e">
        <f ca="1">_xll.RiskData('Risk Summary'!$N$32,$A735)</f>
        <v>#NAME?</v>
      </c>
      <c r="J735" s="330" t="e">
        <f ca="1">_xll.RiskData('Risk Summary'!$H$35,$A735)</f>
        <v>#NAME?</v>
      </c>
      <c r="K735" s="330" t="e">
        <f ca="1">_xll.RiskData('Risk Summary'!$K$35,$A735)</f>
        <v>#NAME?</v>
      </c>
      <c r="L735" s="330" t="e">
        <f ca="1">_xll.RiskData('Risk Summary'!$N$35,$A735)</f>
        <v>#NAME?</v>
      </c>
      <c r="N735" s="330" t="e">
        <f ca="1">_xll.RiskData('Risk Summary'!$H$36,$A735)</f>
        <v>#NAME?</v>
      </c>
      <c r="O735" s="330" t="e">
        <f ca="1">_xll.RiskData('Risk Summary'!$K$36,$A735)</f>
        <v>#NAME?</v>
      </c>
      <c r="P735" s="330" t="e">
        <f ca="1">_xll.RiskData('Risk Summary'!$N$36,$A735)</f>
        <v>#NAME?</v>
      </c>
      <c r="R735" s="330" t="e">
        <f ca="1">_xll.RiskData('TS CF'!$H$24,$A735)-F735</f>
        <v>#NAME?</v>
      </c>
      <c r="S735" s="330" t="e">
        <f ca="1">_xll.RiskData('TS CF'!$K$24,$A735)-G735</f>
        <v>#NAME?</v>
      </c>
      <c r="T735" s="330" t="e">
        <f ca="1">_xll.RiskData('TS CF'!$N$24,$A735)-H735</f>
        <v>#NAME?</v>
      </c>
      <c r="V735" s="327" t="e">
        <f t="shared" ca="1" si="33"/>
        <v>#NAME?</v>
      </c>
      <c r="W735" s="327" t="e">
        <f t="shared" ca="1" si="34"/>
        <v>#NAME?</v>
      </c>
      <c r="X735" s="327" t="e">
        <f t="shared" ca="1" si="35"/>
        <v>#NAME?</v>
      </c>
    </row>
    <row r="736" spans="1:24">
      <c r="A736" s="2">
        <v>729</v>
      </c>
      <c r="B736" s="617">
        <v>-160478</v>
      </c>
      <c r="C736" s="617">
        <v>-103593</v>
      </c>
      <c r="D736" s="617">
        <v>-114388</v>
      </c>
      <c r="F736" s="330" t="e">
        <f ca="1">_xll.RiskData('Risk Summary'!$H$32,$A736)</f>
        <v>#NAME?</v>
      </c>
      <c r="G736" s="330" t="e">
        <f ca="1">_xll.RiskData('Risk Summary'!$K$32,$A736)</f>
        <v>#NAME?</v>
      </c>
      <c r="H736" s="330" t="e">
        <f ca="1">_xll.RiskData('Risk Summary'!$N$32,$A736)</f>
        <v>#NAME?</v>
      </c>
      <c r="J736" s="330" t="e">
        <f ca="1">_xll.RiskData('Risk Summary'!$H$35,$A736)</f>
        <v>#NAME?</v>
      </c>
      <c r="K736" s="330" t="e">
        <f ca="1">_xll.RiskData('Risk Summary'!$K$35,$A736)</f>
        <v>#NAME?</v>
      </c>
      <c r="L736" s="330" t="e">
        <f ca="1">_xll.RiskData('Risk Summary'!$N$35,$A736)</f>
        <v>#NAME?</v>
      </c>
      <c r="N736" s="330" t="e">
        <f ca="1">_xll.RiskData('Risk Summary'!$H$36,$A736)</f>
        <v>#NAME?</v>
      </c>
      <c r="O736" s="330" t="e">
        <f ca="1">_xll.RiskData('Risk Summary'!$K$36,$A736)</f>
        <v>#NAME?</v>
      </c>
      <c r="P736" s="330" t="e">
        <f ca="1">_xll.RiskData('Risk Summary'!$N$36,$A736)</f>
        <v>#NAME?</v>
      </c>
      <c r="R736" s="330" t="e">
        <f ca="1">_xll.RiskData('TS CF'!$H$24,$A736)-F736</f>
        <v>#NAME?</v>
      </c>
      <c r="S736" s="330" t="e">
        <f ca="1">_xll.RiskData('TS CF'!$K$24,$A736)-G736</f>
        <v>#NAME?</v>
      </c>
      <c r="T736" s="330" t="e">
        <f ca="1">_xll.RiskData('TS CF'!$N$24,$A736)-H736</f>
        <v>#NAME?</v>
      </c>
      <c r="V736" s="327" t="e">
        <f t="shared" ca="1" si="33"/>
        <v>#NAME?</v>
      </c>
      <c r="W736" s="327" t="e">
        <f t="shared" ca="1" si="34"/>
        <v>#NAME?</v>
      </c>
      <c r="X736" s="327" t="e">
        <f t="shared" ca="1" si="35"/>
        <v>#NAME?</v>
      </c>
    </row>
    <row r="737" spans="1:24">
      <c r="A737" s="2">
        <v>730</v>
      </c>
      <c r="B737" s="617">
        <v>-160478</v>
      </c>
      <c r="C737" s="617">
        <v>-103593</v>
      </c>
      <c r="D737" s="617">
        <v>-114388</v>
      </c>
      <c r="F737" s="330" t="e">
        <f ca="1">_xll.RiskData('Risk Summary'!$H$32,$A737)</f>
        <v>#NAME?</v>
      </c>
      <c r="G737" s="330" t="e">
        <f ca="1">_xll.RiskData('Risk Summary'!$K$32,$A737)</f>
        <v>#NAME?</v>
      </c>
      <c r="H737" s="330" t="e">
        <f ca="1">_xll.RiskData('Risk Summary'!$N$32,$A737)</f>
        <v>#NAME?</v>
      </c>
      <c r="J737" s="330" t="e">
        <f ca="1">_xll.RiskData('Risk Summary'!$H$35,$A737)</f>
        <v>#NAME?</v>
      </c>
      <c r="K737" s="330" t="e">
        <f ca="1">_xll.RiskData('Risk Summary'!$K$35,$A737)</f>
        <v>#NAME?</v>
      </c>
      <c r="L737" s="330" t="e">
        <f ca="1">_xll.RiskData('Risk Summary'!$N$35,$A737)</f>
        <v>#NAME?</v>
      </c>
      <c r="N737" s="330" t="e">
        <f ca="1">_xll.RiskData('Risk Summary'!$H$36,$A737)</f>
        <v>#NAME?</v>
      </c>
      <c r="O737" s="330" t="e">
        <f ca="1">_xll.RiskData('Risk Summary'!$K$36,$A737)</f>
        <v>#NAME?</v>
      </c>
      <c r="P737" s="330" t="e">
        <f ca="1">_xll.RiskData('Risk Summary'!$N$36,$A737)</f>
        <v>#NAME?</v>
      </c>
      <c r="R737" s="330" t="e">
        <f ca="1">_xll.RiskData('TS CF'!$H$24,$A737)-F737</f>
        <v>#NAME?</v>
      </c>
      <c r="S737" s="330" t="e">
        <f ca="1">_xll.RiskData('TS CF'!$K$24,$A737)-G737</f>
        <v>#NAME?</v>
      </c>
      <c r="T737" s="330" t="e">
        <f ca="1">_xll.RiskData('TS CF'!$N$24,$A737)-H737</f>
        <v>#NAME?</v>
      </c>
      <c r="V737" s="327" t="e">
        <f t="shared" ca="1" si="33"/>
        <v>#NAME?</v>
      </c>
      <c r="W737" s="327" t="e">
        <f t="shared" ca="1" si="34"/>
        <v>#NAME?</v>
      </c>
      <c r="X737" s="327" t="e">
        <f t="shared" ca="1" si="35"/>
        <v>#NAME?</v>
      </c>
    </row>
    <row r="738" spans="1:24">
      <c r="A738" s="2">
        <v>731</v>
      </c>
      <c r="B738" s="617">
        <v>-160478</v>
      </c>
      <c r="C738" s="617">
        <v>-103593</v>
      </c>
      <c r="D738" s="617">
        <v>-114388</v>
      </c>
      <c r="F738" s="330" t="e">
        <f ca="1">_xll.RiskData('Risk Summary'!$H$32,$A738)</f>
        <v>#NAME?</v>
      </c>
      <c r="G738" s="330" t="e">
        <f ca="1">_xll.RiskData('Risk Summary'!$K$32,$A738)</f>
        <v>#NAME?</v>
      </c>
      <c r="H738" s="330" t="e">
        <f ca="1">_xll.RiskData('Risk Summary'!$N$32,$A738)</f>
        <v>#NAME?</v>
      </c>
      <c r="J738" s="330" t="e">
        <f ca="1">_xll.RiskData('Risk Summary'!$H$35,$A738)</f>
        <v>#NAME?</v>
      </c>
      <c r="K738" s="330" t="e">
        <f ca="1">_xll.RiskData('Risk Summary'!$K$35,$A738)</f>
        <v>#NAME?</v>
      </c>
      <c r="L738" s="330" t="e">
        <f ca="1">_xll.RiskData('Risk Summary'!$N$35,$A738)</f>
        <v>#NAME?</v>
      </c>
      <c r="N738" s="330" t="e">
        <f ca="1">_xll.RiskData('Risk Summary'!$H$36,$A738)</f>
        <v>#NAME?</v>
      </c>
      <c r="O738" s="330" t="e">
        <f ca="1">_xll.RiskData('Risk Summary'!$K$36,$A738)</f>
        <v>#NAME?</v>
      </c>
      <c r="P738" s="330" t="e">
        <f ca="1">_xll.RiskData('Risk Summary'!$N$36,$A738)</f>
        <v>#NAME?</v>
      </c>
      <c r="R738" s="330" t="e">
        <f ca="1">_xll.RiskData('TS CF'!$H$24,$A738)-F738</f>
        <v>#NAME?</v>
      </c>
      <c r="S738" s="330" t="e">
        <f ca="1">_xll.RiskData('TS CF'!$K$24,$A738)-G738</f>
        <v>#NAME?</v>
      </c>
      <c r="T738" s="330" t="e">
        <f ca="1">_xll.RiskData('TS CF'!$N$24,$A738)-H738</f>
        <v>#NAME?</v>
      </c>
      <c r="V738" s="327" t="e">
        <f t="shared" ca="1" si="33"/>
        <v>#NAME?</v>
      </c>
      <c r="W738" s="327" t="e">
        <f t="shared" ca="1" si="34"/>
        <v>#NAME?</v>
      </c>
      <c r="X738" s="327" t="e">
        <f t="shared" ca="1" si="35"/>
        <v>#NAME?</v>
      </c>
    </row>
    <row r="739" spans="1:24">
      <c r="A739" s="2">
        <v>732</v>
      </c>
      <c r="B739" s="617">
        <v>-160478</v>
      </c>
      <c r="C739" s="617">
        <v>-103593</v>
      </c>
      <c r="D739" s="617">
        <v>-114388</v>
      </c>
      <c r="F739" s="330" t="e">
        <f ca="1">_xll.RiskData('Risk Summary'!$H$32,$A739)</f>
        <v>#NAME?</v>
      </c>
      <c r="G739" s="330" t="e">
        <f ca="1">_xll.RiskData('Risk Summary'!$K$32,$A739)</f>
        <v>#NAME?</v>
      </c>
      <c r="H739" s="330" t="e">
        <f ca="1">_xll.RiskData('Risk Summary'!$N$32,$A739)</f>
        <v>#NAME?</v>
      </c>
      <c r="J739" s="330" t="e">
        <f ca="1">_xll.RiskData('Risk Summary'!$H$35,$A739)</f>
        <v>#NAME?</v>
      </c>
      <c r="K739" s="330" t="e">
        <f ca="1">_xll.RiskData('Risk Summary'!$K$35,$A739)</f>
        <v>#NAME?</v>
      </c>
      <c r="L739" s="330" t="e">
        <f ca="1">_xll.RiskData('Risk Summary'!$N$35,$A739)</f>
        <v>#NAME?</v>
      </c>
      <c r="N739" s="330" t="e">
        <f ca="1">_xll.RiskData('Risk Summary'!$H$36,$A739)</f>
        <v>#NAME?</v>
      </c>
      <c r="O739" s="330" t="e">
        <f ca="1">_xll.RiskData('Risk Summary'!$K$36,$A739)</f>
        <v>#NAME?</v>
      </c>
      <c r="P739" s="330" t="e">
        <f ca="1">_xll.RiskData('Risk Summary'!$N$36,$A739)</f>
        <v>#NAME?</v>
      </c>
      <c r="R739" s="330" t="e">
        <f ca="1">_xll.RiskData('TS CF'!$H$24,$A739)-F739</f>
        <v>#NAME?</v>
      </c>
      <c r="S739" s="330" t="e">
        <f ca="1">_xll.RiskData('TS CF'!$K$24,$A739)-G739</f>
        <v>#NAME?</v>
      </c>
      <c r="T739" s="330" t="e">
        <f ca="1">_xll.RiskData('TS CF'!$N$24,$A739)-H739</f>
        <v>#NAME?</v>
      </c>
      <c r="V739" s="327" t="e">
        <f t="shared" ca="1" si="33"/>
        <v>#NAME?</v>
      </c>
      <c r="W739" s="327" t="e">
        <f t="shared" ca="1" si="34"/>
        <v>#NAME?</v>
      </c>
      <c r="X739" s="327" t="e">
        <f t="shared" ca="1" si="35"/>
        <v>#NAME?</v>
      </c>
    </row>
    <row r="740" spans="1:24">
      <c r="A740" s="2">
        <v>733</v>
      </c>
      <c r="B740" s="617">
        <v>-160478</v>
      </c>
      <c r="C740" s="617">
        <v>-103593</v>
      </c>
      <c r="D740" s="617">
        <v>-114388</v>
      </c>
      <c r="F740" s="330" t="e">
        <f ca="1">_xll.RiskData('Risk Summary'!$H$32,$A740)</f>
        <v>#NAME?</v>
      </c>
      <c r="G740" s="330" t="e">
        <f ca="1">_xll.RiskData('Risk Summary'!$K$32,$A740)</f>
        <v>#NAME?</v>
      </c>
      <c r="H740" s="330" t="e">
        <f ca="1">_xll.RiskData('Risk Summary'!$N$32,$A740)</f>
        <v>#NAME?</v>
      </c>
      <c r="J740" s="330" t="e">
        <f ca="1">_xll.RiskData('Risk Summary'!$H$35,$A740)</f>
        <v>#NAME?</v>
      </c>
      <c r="K740" s="330" t="e">
        <f ca="1">_xll.RiskData('Risk Summary'!$K$35,$A740)</f>
        <v>#NAME?</v>
      </c>
      <c r="L740" s="330" t="e">
        <f ca="1">_xll.RiskData('Risk Summary'!$N$35,$A740)</f>
        <v>#NAME?</v>
      </c>
      <c r="N740" s="330" t="e">
        <f ca="1">_xll.RiskData('Risk Summary'!$H$36,$A740)</f>
        <v>#NAME?</v>
      </c>
      <c r="O740" s="330" t="e">
        <f ca="1">_xll.RiskData('Risk Summary'!$K$36,$A740)</f>
        <v>#NAME?</v>
      </c>
      <c r="P740" s="330" t="e">
        <f ca="1">_xll.RiskData('Risk Summary'!$N$36,$A740)</f>
        <v>#NAME?</v>
      </c>
      <c r="R740" s="330" t="e">
        <f ca="1">_xll.RiskData('TS CF'!$H$24,$A740)-F740</f>
        <v>#NAME?</v>
      </c>
      <c r="S740" s="330" t="e">
        <f ca="1">_xll.RiskData('TS CF'!$K$24,$A740)-G740</f>
        <v>#NAME?</v>
      </c>
      <c r="T740" s="330" t="e">
        <f ca="1">_xll.RiskData('TS CF'!$N$24,$A740)-H740</f>
        <v>#NAME?</v>
      </c>
      <c r="V740" s="327" t="e">
        <f t="shared" ca="1" si="33"/>
        <v>#NAME?</v>
      </c>
      <c r="W740" s="327" t="e">
        <f t="shared" ca="1" si="34"/>
        <v>#NAME?</v>
      </c>
      <c r="X740" s="327" t="e">
        <f t="shared" ca="1" si="35"/>
        <v>#NAME?</v>
      </c>
    </row>
    <row r="741" spans="1:24">
      <c r="A741" s="2">
        <v>734</v>
      </c>
      <c r="B741" s="617">
        <v>-160478</v>
      </c>
      <c r="C741" s="617">
        <v>-103593</v>
      </c>
      <c r="D741" s="617">
        <v>-114388</v>
      </c>
      <c r="F741" s="330" t="e">
        <f ca="1">_xll.RiskData('Risk Summary'!$H$32,$A741)</f>
        <v>#NAME?</v>
      </c>
      <c r="G741" s="330" t="e">
        <f ca="1">_xll.RiskData('Risk Summary'!$K$32,$A741)</f>
        <v>#NAME?</v>
      </c>
      <c r="H741" s="330" t="e">
        <f ca="1">_xll.RiskData('Risk Summary'!$N$32,$A741)</f>
        <v>#NAME?</v>
      </c>
      <c r="J741" s="330" t="e">
        <f ca="1">_xll.RiskData('Risk Summary'!$H$35,$A741)</f>
        <v>#NAME?</v>
      </c>
      <c r="K741" s="330" t="e">
        <f ca="1">_xll.RiskData('Risk Summary'!$K$35,$A741)</f>
        <v>#NAME?</v>
      </c>
      <c r="L741" s="330" t="e">
        <f ca="1">_xll.RiskData('Risk Summary'!$N$35,$A741)</f>
        <v>#NAME?</v>
      </c>
      <c r="N741" s="330" t="e">
        <f ca="1">_xll.RiskData('Risk Summary'!$H$36,$A741)</f>
        <v>#NAME?</v>
      </c>
      <c r="O741" s="330" t="e">
        <f ca="1">_xll.RiskData('Risk Summary'!$K$36,$A741)</f>
        <v>#NAME?</v>
      </c>
      <c r="P741" s="330" t="e">
        <f ca="1">_xll.RiskData('Risk Summary'!$N$36,$A741)</f>
        <v>#NAME?</v>
      </c>
      <c r="R741" s="330" t="e">
        <f ca="1">_xll.RiskData('TS CF'!$H$24,$A741)-F741</f>
        <v>#NAME?</v>
      </c>
      <c r="S741" s="330" t="e">
        <f ca="1">_xll.RiskData('TS CF'!$K$24,$A741)-G741</f>
        <v>#NAME?</v>
      </c>
      <c r="T741" s="330" t="e">
        <f ca="1">_xll.RiskData('TS CF'!$N$24,$A741)-H741</f>
        <v>#NAME?</v>
      </c>
      <c r="V741" s="327" t="e">
        <f t="shared" ca="1" si="33"/>
        <v>#NAME?</v>
      </c>
      <c r="W741" s="327" t="e">
        <f t="shared" ca="1" si="34"/>
        <v>#NAME?</v>
      </c>
      <c r="X741" s="327" t="e">
        <f t="shared" ca="1" si="35"/>
        <v>#NAME?</v>
      </c>
    </row>
    <row r="742" spans="1:24">
      <c r="A742" s="2">
        <v>735</v>
      </c>
      <c r="B742" s="617">
        <v>-160478</v>
      </c>
      <c r="C742" s="617">
        <v>-103593</v>
      </c>
      <c r="D742" s="617">
        <v>-114388</v>
      </c>
      <c r="F742" s="330" t="e">
        <f ca="1">_xll.RiskData('Risk Summary'!$H$32,$A742)</f>
        <v>#NAME?</v>
      </c>
      <c r="G742" s="330" t="e">
        <f ca="1">_xll.RiskData('Risk Summary'!$K$32,$A742)</f>
        <v>#NAME?</v>
      </c>
      <c r="H742" s="330" t="e">
        <f ca="1">_xll.RiskData('Risk Summary'!$N$32,$A742)</f>
        <v>#NAME?</v>
      </c>
      <c r="J742" s="330" t="e">
        <f ca="1">_xll.RiskData('Risk Summary'!$H$35,$A742)</f>
        <v>#NAME?</v>
      </c>
      <c r="K742" s="330" t="e">
        <f ca="1">_xll.RiskData('Risk Summary'!$K$35,$A742)</f>
        <v>#NAME?</v>
      </c>
      <c r="L742" s="330" t="e">
        <f ca="1">_xll.RiskData('Risk Summary'!$N$35,$A742)</f>
        <v>#NAME?</v>
      </c>
      <c r="N742" s="330" t="e">
        <f ca="1">_xll.RiskData('Risk Summary'!$H$36,$A742)</f>
        <v>#NAME?</v>
      </c>
      <c r="O742" s="330" t="e">
        <f ca="1">_xll.RiskData('Risk Summary'!$K$36,$A742)</f>
        <v>#NAME?</v>
      </c>
      <c r="P742" s="330" t="e">
        <f ca="1">_xll.RiskData('Risk Summary'!$N$36,$A742)</f>
        <v>#NAME?</v>
      </c>
      <c r="R742" s="330" t="e">
        <f ca="1">_xll.RiskData('TS CF'!$H$24,$A742)-F742</f>
        <v>#NAME?</v>
      </c>
      <c r="S742" s="330" t="e">
        <f ca="1">_xll.RiskData('TS CF'!$K$24,$A742)-G742</f>
        <v>#NAME?</v>
      </c>
      <c r="T742" s="330" t="e">
        <f ca="1">_xll.RiskData('TS CF'!$N$24,$A742)-H742</f>
        <v>#NAME?</v>
      </c>
      <c r="V742" s="327" t="e">
        <f t="shared" ca="1" si="33"/>
        <v>#NAME?</v>
      </c>
      <c r="W742" s="327" t="e">
        <f t="shared" ca="1" si="34"/>
        <v>#NAME?</v>
      </c>
      <c r="X742" s="327" t="e">
        <f t="shared" ca="1" si="35"/>
        <v>#NAME?</v>
      </c>
    </row>
    <row r="743" spans="1:24">
      <c r="A743" s="2">
        <v>736</v>
      </c>
      <c r="B743" s="617">
        <v>-160478</v>
      </c>
      <c r="C743" s="617">
        <v>-103593</v>
      </c>
      <c r="D743" s="617">
        <v>-114388</v>
      </c>
      <c r="F743" s="330" t="e">
        <f ca="1">_xll.RiskData('Risk Summary'!$H$32,$A743)</f>
        <v>#NAME?</v>
      </c>
      <c r="G743" s="330" t="e">
        <f ca="1">_xll.RiskData('Risk Summary'!$K$32,$A743)</f>
        <v>#NAME?</v>
      </c>
      <c r="H743" s="330" t="e">
        <f ca="1">_xll.RiskData('Risk Summary'!$N$32,$A743)</f>
        <v>#NAME?</v>
      </c>
      <c r="J743" s="330" t="e">
        <f ca="1">_xll.RiskData('Risk Summary'!$H$35,$A743)</f>
        <v>#NAME?</v>
      </c>
      <c r="K743" s="330" t="e">
        <f ca="1">_xll.RiskData('Risk Summary'!$K$35,$A743)</f>
        <v>#NAME?</v>
      </c>
      <c r="L743" s="330" t="e">
        <f ca="1">_xll.RiskData('Risk Summary'!$N$35,$A743)</f>
        <v>#NAME?</v>
      </c>
      <c r="N743" s="330" t="e">
        <f ca="1">_xll.RiskData('Risk Summary'!$H$36,$A743)</f>
        <v>#NAME?</v>
      </c>
      <c r="O743" s="330" t="e">
        <f ca="1">_xll.RiskData('Risk Summary'!$K$36,$A743)</f>
        <v>#NAME?</v>
      </c>
      <c r="P743" s="330" t="e">
        <f ca="1">_xll.RiskData('Risk Summary'!$N$36,$A743)</f>
        <v>#NAME?</v>
      </c>
      <c r="R743" s="330" t="e">
        <f ca="1">_xll.RiskData('TS CF'!$H$24,$A743)-F743</f>
        <v>#NAME?</v>
      </c>
      <c r="S743" s="330" t="e">
        <f ca="1">_xll.RiskData('TS CF'!$K$24,$A743)-G743</f>
        <v>#NAME?</v>
      </c>
      <c r="T743" s="330" t="e">
        <f ca="1">_xll.RiskData('TS CF'!$N$24,$A743)-H743</f>
        <v>#NAME?</v>
      </c>
      <c r="V743" s="327" t="e">
        <f t="shared" ca="1" si="33"/>
        <v>#NAME?</v>
      </c>
      <c r="W743" s="327" t="e">
        <f t="shared" ca="1" si="34"/>
        <v>#NAME?</v>
      </c>
      <c r="X743" s="327" t="e">
        <f t="shared" ca="1" si="35"/>
        <v>#NAME?</v>
      </c>
    </row>
    <row r="744" spans="1:24">
      <c r="A744" s="2">
        <v>737</v>
      </c>
      <c r="B744" s="617">
        <v>-160478</v>
      </c>
      <c r="C744" s="617">
        <v>-103593</v>
      </c>
      <c r="D744" s="617">
        <v>-114388</v>
      </c>
      <c r="F744" s="330" t="e">
        <f ca="1">_xll.RiskData('Risk Summary'!$H$32,$A744)</f>
        <v>#NAME?</v>
      </c>
      <c r="G744" s="330" t="e">
        <f ca="1">_xll.RiskData('Risk Summary'!$K$32,$A744)</f>
        <v>#NAME?</v>
      </c>
      <c r="H744" s="330" t="e">
        <f ca="1">_xll.RiskData('Risk Summary'!$N$32,$A744)</f>
        <v>#NAME?</v>
      </c>
      <c r="J744" s="330" t="e">
        <f ca="1">_xll.RiskData('Risk Summary'!$H$35,$A744)</f>
        <v>#NAME?</v>
      </c>
      <c r="K744" s="330" t="e">
        <f ca="1">_xll.RiskData('Risk Summary'!$K$35,$A744)</f>
        <v>#NAME?</v>
      </c>
      <c r="L744" s="330" t="e">
        <f ca="1">_xll.RiskData('Risk Summary'!$N$35,$A744)</f>
        <v>#NAME?</v>
      </c>
      <c r="N744" s="330" t="e">
        <f ca="1">_xll.RiskData('Risk Summary'!$H$36,$A744)</f>
        <v>#NAME?</v>
      </c>
      <c r="O744" s="330" t="e">
        <f ca="1">_xll.RiskData('Risk Summary'!$K$36,$A744)</f>
        <v>#NAME?</v>
      </c>
      <c r="P744" s="330" t="e">
        <f ca="1">_xll.RiskData('Risk Summary'!$N$36,$A744)</f>
        <v>#NAME?</v>
      </c>
      <c r="R744" s="330" t="e">
        <f ca="1">_xll.RiskData('TS CF'!$H$24,$A744)-F744</f>
        <v>#NAME?</v>
      </c>
      <c r="S744" s="330" t="e">
        <f ca="1">_xll.RiskData('TS CF'!$K$24,$A744)-G744</f>
        <v>#NAME?</v>
      </c>
      <c r="T744" s="330" t="e">
        <f ca="1">_xll.RiskData('TS CF'!$N$24,$A744)-H744</f>
        <v>#NAME?</v>
      </c>
      <c r="V744" s="327" t="e">
        <f t="shared" ca="1" si="33"/>
        <v>#NAME?</v>
      </c>
      <c r="W744" s="327" t="e">
        <f t="shared" ca="1" si="34"/>
        <v>#NAME?</v>
      </c>
      <c r="X744" s="327" t="e">
        <f t="shared" ca="1" si="35"/>
        <v>#NAME?</v>
      </c>
    </row>
    <row r="745" spans="1:24">
      <c r="A745" s="2">
        <v>738</v>
      </c>
      <c r="B745" s="617">
        <v>-160478</v>
      </c>
      <c r="C745" s="617">
        <v>-103593</v>
      </c>
      <c r="D745" s="617">
        <v>-114388</v>
      </c>
      <c r="F745" s="330" t="e">
        <f ca="1">_xll.RiskData('Risk Summary'!$H$32,$A745)</f>
        <v>#NAME?</v>
      </c>
      <c r="G745" s="330" t="e">
        <f ca="1">_xll.RiskData('Risk Summary'!$K$32,$A745)</f>
        <v>#NAME?</v>
      </c>
      <c r="H745" s="330" t="e">
        <f ca="1">_xll.RiskData('Risk Summary'!$N$32,$A745)</f>
        <v>#NAME?</v>
      </c>
      <c r="J745" s="330" t="e">
        <f ca="1">_xll.RiskData('Risk Summary'!$H$35,$A745)</f>
        <v>#NAME?</v>
      </c>
      <c r="K745" s="330" t="e">
        <f ca="1">_xll.RiskData('Risk Summary'!$K$35,$A745)</f>
        <v>#NAME?</v>
      </c>
      <c r="L745" s="330" t="e">
        <f ca="1">_xll.RiskData('Risk Summary'!$N$35,$A745)</f>
        <v>#NAME?</v>
      </c>
      <c r="N745" s="330" t="e">
        <f ca="1">_xll.RiskData('Risk Summary'!$H$36,$A745)</f>
        <v>#NAME?</v>
      </c>
      <c r="O745" s="330" t="e">
        <f ca="1">_xll.RiskData('Risk Summary'!$K$36,$A745)</f>
        <v>#NAME?</v>
      </c>
      <c r="P745" s="330" t="e">
        <f ca="1">_xll.RiskData('Risk Summary'!$N$36,$A745)</f>
        <v>#NAME?</v>
      </c>
      <c r="R745" s="330" t="e">
        <f ca="1">_xll.RiskData('TS CF'!$H$24,$A745)-F745</f>
        <v>#NAME?</v>
      </c>
      <c r="S745" s="330" t="e">
        <f ca="1">_xll.RiskData('TS CF'!$K$24,$A745)-G745</f>
        <v>#NAME?</v>
      </c>
      <c r="T745" s="330" t="e">
        <f ca="1">_xll.RiskData('TS CF'!$N$24,$A745)-H745</f>
        <v>#NAME?</v>
      </c>
      <c r="V745" s="327" t="e">
        <f t="shared" ca="1" si="33"/>
        <v>#NAME?</v>
      </c>
      <c r="W745" s="327" t="e">
        <f t="shared" ca="1" si="34"/>
        <v>#NAME?</v>
      </c>
      <c r="X745" s="327" t="e">
        <f t="shared" ca="1" si="35"/>
        <v>#NAME?</v>
      </c>
    </row>
    <row r="746" spans="1:24">
      <c r="A746" s="2">
        <v>739</v>
      </c>
      <c r="B746" s="617">
        <v>-160478</v>
      </c>
      <c r="C746" s="617">
        <v>-103593</v>
      </c>
      <c r="D746" s="617">
        <v>-114388</v>
      </c>
      <c r="F746" s="330" t="e">
        <f ca="1">_xll.RiskData('Risk Summary'!$H$32,$A746)</f>
        <v>#NAME?</v>
      </c>
      <c r="G746" s="330" t="e">
        <f ca="1">_xll.RiskData('Risk Summary'!$K$32,$A746)</f>
        <v>#NAME?</v>
      </c>
      <c r="H746" s="330" t="e">
        <f ca="1">_xll.RiskData('Risk Summary'!$N$32,$A746)</f>
        <v>#NAME?</v>
      </c>
      <c r="J746" s="330" t="e">
        <f ca="1">_xll.RiskData('Risk Summary'!$H$35,$A746)</f>
        <v>#NAME?</v>
      </c>
      <c r="K746" s="330" t="e">
        <f ca="1">_xll.RiskData('Risk Summary'!$K$35,$A746)</f>
        <v>#NAME?</v>
      </c>
      <c r="L746" s="330" t="e">
        <f ca="1">_xll.RiskData('Risk Summary'!$N$35,$A746)</f>
        <v>#NAME?</v>
      </c>
      <c r="N746" s="330" t="e">
        <f ca="1">_xll.RiskData('Risk Summary'!$H$36,$A746)</f>
        <v>#NAME?</v>
      </c>
      <c r="O746" s="330" t="e">
        <f ca="1">_xll.RiskData('Risk Summary'!$K$36,$A746)</f>
        <v>#NAME?</v>
      </c>
      <c r="P746" s="330" t="e">
        <f ca="1">_xll.RiskData('Risk Summary'!$N$36,$A746)</f>
        <v>#NAME?</v>
      </c>
      <c r="R746" s="330" t="e">
        <f ca="1">_xll.RiskData('TS CF'!$H$24,$A746)-F746</f>
        <v>#NAME?</v>
      </c>
      <c r="S746" s="330" t="e">
        <f ca="1">_xll.RiskData('TS CF'!$K$24,$A746)-G746</f>
        <v>#NAME?</v>
      </c>
      <c r="T746" s="330" t="e">
        <f ca="1">_xll.RiskData('TS CF'!$N$24,$A746)-H746</f>
        <v>#NAME?</v>
      </c>
      <c r="V746" s="327" t="e">
        <f t="shared" ca="1" si="33"/>
        <v>#NAME?</v>
      </c>
      <c r="W746" s="327" t="e">
        <f t="shared" ca="1" si="34"/>
        <v>#NAME?</v>
      </c>
      <c r="X746" s="327" t="e">
        <f t="shared" ca="1" si="35"/>
        <v>#NAME?</v>
      </c>
    </row>
    <row r="747" spans="1:24">
      <c r="A747" s="2">
        <v>740</v>
      </c>
      <c r="B747" s="617">
        <v>-160478</v>
      </c>
      <c r="C747" s="617">
        <v>-103593</v>
      </c>
      <c r="D747" s="617">
        <v>-114388</v>
      </c>
      <c r="F747" s="330" t="e">
        <f ca="1">_xll.RiskData('Risk Summary'!$H$32,$A747)</f>
        <v>#NAME?</v>
      </c>
      <c r="G747" s="330" t="e">
        <f ca="1">_xll.RiskData('Risk Summary'!$K$32,$A747)</f>
        <v>#NAME?</v>
      </c>
      <c r="H747" s="330" t="e">
        <f ca="1">_xll.RiskData('Risk Summary'!$N$32,$A747)</f>
        <v>#NAME?</v>
      </c>
      <c r="J747" s="330" t="e">
        <f ca="1">_xll.RiskData('Risk Summary'!$H$35,$A747)</f>
        <v>#NAME?</v>
      </c>
      <c r="K747" s="330" t="e">
        <f ca="1">_xll.RiskData('Risk Summary'!$K$35,$A747)</f>
        <v>#NAME?</v>
      </c>
      <c r="L747" s="330" t="e">
        <f ca="1">_xll.RiskData('Risk Summary'!$N$35,$A747)</f>
        <v>#NAME?</v>
      </c>
      <c r="N747" s="330" t="e">
        <f ca="1">_xll.RiskData('Risk Summary'!$H$36,$A747)</f>
        <v>#NAME?</v>
      </c>
      <c r="O747" s="330" t="e">
        <f ca="1">_xll.RiskData('Risk Summary'!$K$36,$A747)</f>
        <v>#NAME?</v>
      </c>
      <c r="P747" s="330" t="e">
        <f ca="1">_xll.RiskData('Risk Summary'!$N$36,$A747)</f>
        <v>#NAME?</v>
      </c>
      <c r="R747" s="330" t="e">
        <f ca="1">_xll.RiskData('TS CF'!$H$24,$A747)-F747</f>
        <v>#NAME?</v>
      </c>
      <c r="S747" s="330" t="e">
        <f ca="1">_xll.RiskData('TS CF'!$K$24,$A747)-G747</f>
        <v>#NAME?</v>
      </c>
      <c r="T747" s="330" t="e">
        <f ca="1">_xll.RiskData('TS CF'!$N$24,$A747)-H747</f>
        <v>#NAME?</v>
      </c>
      <c r="V747" s="327" t="e">
        <f t="shared" ca="1" si="33"/>
        <v>#NAME?</v>
      </c>
      <c r="W747" s="327" t="e">
        <f t="shared" ca="1" si="34"/>
        <v>#NAME?</v>
      </c>
      <c r="X747" s="327" t="e">
        <f t="shared" ca="1" si="35"/>
        <v>#NAME?</v>
      </c>
    </row>
    <row r="748" spans="1:24">
      <c r="A748" s="2">
        <v>741</v>
      </c>
      <c r="B748" s="617">
        <v>-160478</v>
      </c>
      <c r="C748" s="617">
        <v>-103593</v>
      </c>
      <c r="D748" s="617">
        <v>-114388</v>
      </c>
      <c r="F748" s="330" t="e">
        <f ca="1">_xll.RiskData('Risk Summary'!$H$32,$A748)</f>
        <v>#NAME?</v>
      </c>
      <c r="G748" s="330" t="e">
        <f ca="1">_xll.RiskData('Risk Summary'!$K$32,$A748)</f>
        <v>#NAME?</v>
      </c>
      <c r="H748" s="330" t="e">
        <f ca="1">_xll.RiskData('Risk Summary'!$N$32,$A748)</f>
        <v>#NAME?</v>
      </c>
      <c r="J748" s="330" t="e">
        <f ca="1">_xll.RiskData('Risk Summary'!$H$35,$A748)</f>
        <v>#NAME?</v>
      </c>
      <c r="K748" s="330" t="e">
        <f ca="1">_xll.RiskData('Risk Summary'!$K$35,$A748)</f>
        <v>#NAME?</v>
      </c>
      <c r="L748" s="330" t="e">
        <f ca="1">_xll.RiskData('Risk Summary'!$N$35,$A748)</f>
        <v>#NAME?</v>
      </c>
      <c r="N748" s="330" t="e">
        <f ca="1">_xll.RiskData('Risk Summary'!$H$36,$A748)</f>
        <v>#NAME?</v>
      </c>
      <c r="O748" s="330" t="e">
        <f ca="1">_xll.RiskData('Risk Summary'!$K$36,$A748)</f>
        <v>#NAME?</v>
      </c>
      <c r="P748" s="330" t="e">
        <f ca="1">_xll.RiskData('Risk Summary'!$N$36,$A748)</f>
        <v>#NAME?</v>
      </c>
      <c r="R748" s="330" t="e">
        <f ca="1">_xll.RiskData('TS CF'!$H$24,$A748)-F748</f>
        <v>#NAME?</v>
      </c>
      <c r="S748" s="330" t="e">
        <f ca="1">_xll.RiskData('TS CF'!$K$24,$A748)-G748</f>
        <v>#NAME?</v>
      </c>
      <c r="T748" s="330" t="e">
        <f ca="1">_xll.RiskData('TS CF'!$N$24,$A748)-H748</f>
        <v>#NAME?</v>
      </c>
      <c r="V748" s="327" t="e">
        <f t="shared" ca="1" si="33"/>
        <v>#NAME?</v>
      </c>
      <c r="W748" s="327" t="e">
        <f t="shared" ca="1" si="34"/>
        <v>#NAME?</v>
      </c>
      <c r="X748" s="327" t="e">
        <f t="shared" ca="1" si="35"/>
        <v>#NAME?</v>
      </c>
    </row>
    <row r="749" spans="1:24">
      <c r="A749" s="2">
        <v>742</v>
      </c>
      <c r="B749" s="617">
        <v>-160478</v>
      </c>
      <c r="C749" s="617">
        <v>-103593</v>
      </c>
      <c r="D749" s="617">
        <v>-114388</v>
      </c>
      <c r="F749" s="330" t="e">
        <f ca="1">_xll.RiskData('Risk Summary'!$H$32,$A749)</f>
        <v>#NAME?</v>
      </c>
      <c r="G749" s="330" t="e">
        <f ca="1">_xll.RiskData('Risk Summary'!$K$32,$A749)</f>
        <v>#NAME?</v>
      </c>
      <c r="H749" s="330" t="e">
        <f ca="1">_xll.RiskData('Risk Summary'!$N$32,$A749)</f>
        <v>#NAME?</v>
      </c>
      <c r="J749" s="330" t="e">
        <f ca="1">_xll.RiskData('Risk Summary'!$H$35,$A749)</f>
        <v>#NAME?</v>
      </c>
      <c r="K749" s="330" t="e">
        <f ca="1">_xll.RiskData('Risk Summary'!$K$35,$A749)</f>
        <v>#NAME?</v>
      </c>
      <c r="L749" s="330" t="e">
        <f ca="1">_xll.RiskData('Risk Summary'!$N$35,$A749)</f>
        <v>#NAME?</v>
      </c>
      <c r="N749" s="330" t="e">
        <f ca="1">_xll.RiskData('Risk Summary'!$H$36,$A749)</f>
        <v>#NAME?</v>
      </c>
      <c r="O749" s="330" t="e">
        <f ca="1">_xll.RiskData('Risk Summary'!$K$36,$A749)</f>
        <v>#NAME?</v>
      </c>
      <c r="P749" s="330" t="e">
        <f ca="1">_xll.RiskData('Risk Summary'!$N$36,$A749)</f>
        <v>#NAME?</v>
      </c>
      <c r="R749" s="330" t="e">
        <f ca="1">_xll.RiskData('TS CF'!$H$24,$A749)-F749</f>
        <v>#NAME?</v>
      </c>
      <c r="S749" s="330" t="e">
        <f ca="1">_xll.RiskData('TS CF'!$K$24,$A749)-G749</f>
        <v>#NAME?</v>
      </c>
      <c r="T749" s="330" t="e">
        <f ca="1">_xll.RiskData('TS CF'!$N$24,$A749)-H749</f>
        <v>#NAME?</v>
      </c>
      <c r="V749" s="327" t="e">
        <f t="shared" ca="1" si="33"/>
        <v>#NAME?</v>
      </c>
      <c r="W749" s="327" t="e">
        <f t="shared" ca="1" si="34"/>
        <v>#NAME?</v>
      </c>
      <c r="X749" s="327" t="e">
        <f t="shared" ca="1" si="35"/>
        <v>#NAME?</v>
      </c>
    </row>
    <row r="750" spans="1:24">
      <c r="A750" s="2">
        <v>743</v>
      </c>
      <c r="B750" s="617">
        <v>-160478</v>
      </c>
      <c r="C750" s="617">
        <v>-103593</v>
      </c>
      <c r="D750" s="617">
        <v>-114388</v>
      </c>
      <c r="F750" s="330" t="e">
        <f ca="1">_xll.RiskData('Risk Summary'!$H$32,$A750)</f>
        <v>#NAME?</v>
      </c>
      <c r="G750" s="330" t="e">
        <f ca="1">_xll.RiskData('Risk Summary'!$K$32,$A750)</f>
        <v>#NAME?</v>
      </c>
      <c r="H750" s="330" t="e">
        <f ca="1">_xll.RiskData('Risk Summary'!$N$32,$A750)</f>
        <v>#NAME?</v>
      </c>
      <c r="J750" s="330" t="e">
        <f ca="1">_xll.RiskData('Risk Summary'!$H$35,$A750)</f>
        <v>#NAME?</v>
      </c>
      <c r="K750" s="330" t="e">
        <f ca="1">_xll.RiskData('Risk Summary'!$K$35,$A750)</f>
        <v>#NAME?</v>
      </c>
      <c r="L750" s="330" t="e">
        <f ca="1">_xll.RiskData('Risk Summary'!$N$35,$A750)</f>
        <v>#NAME?</v>
      </c>
      <c r="N750" s="330" t="e">
        <f ca="1">_xll.RiskData('Risk Summary'!$H$36,$A750)</f>
        <v>#NAME?</v>
      </c>
      <c r="O750" s="330" t="e">
        <f ca="1">_xll.RiskData('Risk Summary'!$K$36,$A750)</f>
        <v>#NAME?</v>
      </c>
      <c r="P750" s="330" t="e">
        <f ca="1">_xll.RiskData('Risk Summary'!$N$36,$A750)</f>
        <v>#NAME?</v>
      </c>
      <c r="R750" s="330" t="e">
        <f ca="1">_xll.RiskData('TS CF'!$H$24,$A750)-F750</f>
        <v>#NAME?</v>
      </c>
      <c r="S750" s="330" t="e">
        <f ca="1">_xll.RiskData('TS CF'!$K$24,$A750)-G750</f>
        <v>#NAME?</v>
      </c>
      <c r="T750" s="330" t="e">
        <f ca="1">_xll.RiskData('TS CF'!$N$24,$A750)-H750</f>
        <v>#NAME?</v>
      </c>
      <c r="V750" s="327" t="e">
        <f t="shared" ca="1" si="33"/>
        <v>#NAME?</v>
      </c>
      <c r="W750" s="327" t="e">
        <f t="shared" ca="1" si="34"/>
        <v>#NAME?</v>
      </c>
      <c r="X750" s="327" t="e">
        <f t="shared" ca="1" si="35"/>
        <v>#NAME?</v>
      </c>
    </row>
    <row r="751" spans="1:24">
      <c r="A751" s="2">
        <v>744</v>
      </c>
      <c r="B751" s="617">
        <v>-160478</v>
      </c>
      <c r="C751" s="617">
        <v>-103593</v>
      </c>
      <c r="D751" s="617">
        <v>-114388</v>
      </c>
      <c r="F751" s="330" t="e">
        <f ca="1">_xll.RiskData('Risk Summary'!$H$32,$A751)</f>
        <v>#NAME?</v>
      </c>
      <c r="G751" s="330" t="e">
        <f ca="1">_xll.RiskData('Risk Summary'!$K$32,$A751)</f>
        <v>#NAME?</v>
      </c>
      <c r="H751" s="330" t="e">
        <f ca="1">_xll.RiskData('Risk Summary'!$N$32,$A751)</f>
        <v>#NAME?</v>
      </c>
      <c r="J751" s="330" t="e">
        <f ca="1">_xll.RiskData('Risk Summary'!$H$35,$A751)</f>
        <v>#NAME?</v>
      </c>
      <c r="K751" s="330" t="e">
        <f ca="1">_xll.RiskData('Risk Summary'!$K$35,$A751)</f>
        <v>#NAME?</v>
      </c>
      <c r="L751" s="330" t="e">
        <f ca="1">_xll.RiskData('Risk Summary'!$N$35,$A751)</f>
        <v>#NAME?</v>
      </c>
      <c r="N751" s="330" t="e">
        <f ca="1">_xll.RiskData('Risk Summary'!$H$36,$A751)</f>
        <v>#NAME?</v>
      </c>
      <c r="O751" s="330" t="e">
        <f ca="1">_xll.RiskData('Risk Summary'!$K$36,$A751)</f>
        <v>#NAME?</v>
      </c>
      <c r="P751" s="330" t="e">
        <f ca="1">_xll.RiskData('Risk Summary'!$N$36,$A751)</f>
        <v>#NAME?</v>
      </c>
      <c r="R751" s="330" t="e">
        <f ca="1">_xll.RiskData('TS CF'!$H$24,$A751)-F751</f>
        <v>#NAME?</v>
      </c>
      <c r="S751" s="330" t="e">
        <f ca="1">_xll.RiskData('TS CF'!$K$24,$A751)-G751</f>
        <v>#NAME?</v>
      </c>
      <c r="T751" s="330" t="e">
        <f ca="1">_xll.RiskData('TS CF'!$N$24,$A751)-H751</f>
        <v>#NAME?</v>
      </c>
      <c r="V751" s="327" t="e">
        <f t="shared" ca="1" si="33"/>
        <v>#NAME?</v>
      </c>
      <c r="W751" s="327" t="e">
        <f t="shared" ca="1" si="34"/>
        <v>#NAME?</v>
      </c>
      <c r="X751" s="327" t="e">
        <f t="shared" ca="1" si="35"/>
        <v>#NAME?</v>
      </c>
    </row>
    <row r="752" spans="1:24">
      <c r="A752" s="2">
        <v>745</v>
      </c>
      <c r="B752" s="617">
        <v>-160478</v>
      </c>
      <c r="C752" s="617">
        <v>-103593</v>
      </c>
      <c r="D752" s="617">
        <v>-114388</v>
      </c>
      <c r="F752" s="330" t="e">
        <f ca="1">_xll.RiskData('Risk Summary'!$H$32,$A752)</f>
        <v>#NAME?</v>
      </c>
      <c r="G752" s="330" t="e">
        <f ca="1">_xll.RiskData('Risk Summary'!$K$32,$A752)</f>
        <v>#NAME?</v>
      </c>
      <c r="H752" s="330" t="e">
        <f ca="1">_xll.RiskData('Risk Summary'!$N$32,$A752)</f>
        <v>#NAME?</v>
      </c>
      <c r="J752" s="330" t="e">
        <f ca="1">_xll.RiskData('Risk Summary'!$H$35,$A752)</f>
        <v>#NAME?</v>
      </c>
      <c r="K752" s="330" t="e">
        <f ca="1">_xll.RiskData('Risk Summary'!$K$35,$A752)</f>
        <v>#NAME?</v>
      </c>
      <c r="L752" s="330" t="e">
        <f ca="1">_xll.RiskData('Risk Summary'!$N$35,$A752)</f>
        <v>#NAME?</v>
      </c>
      <c r="N752" s="330" t="e">
        <f ca="1">_xll.RiskData('Risk Summary'!$H$36,$A752)</f>
        <v>#NAME?</v>
      </c>
      <c r="O752" s="330" t="e">
        <f ca="1">_xll.RiskData('Risk Summary'!$K$36,$A752)</f>
        <v>#NAME?</v>
      </c>
      <c r="P752" s="330" t="e">
        <f ca="1">_xll.RiskData('Risk Summary'!$N$36,$A752)</f>
        <v>#NAME?</v>
      </c>
      <c r="R752" s="330" t="e">
        <f ca="1">_xll.RiskData('TS CF'!$H$24,$A752)-F752</f>
        <v>#NAME?</v>
      </c>
      <c r="S752" s="330" t="e">
        <f ca="1">_xll.RiskData('TS CF'!$K$24,$A752)-G752</f>
        <v>#NAME?</v>
      </c>
      <c r="T752" s="330" t="e">
        <f ca="1">_xll.RiskData('TS CF'!$N$24,$A752)-H752</f>
        <v>#NAME?</v>
      </c>
      <c r="V752" s="327" t="e">
        <f t="shared" ca="1" si="33"/>
        <v>#NAME?</v>
      </c>
      <c r="W752" s="327" t="e">
        <f t="shared" ca="1" si="34"/>
        <v>#NAME?</v>
      </c>
      <c r="X752" s="327" t="e">
        <f t="shared" ca="1" si="35"/>
        <v>#NAME?</v>
      </c>
    </row>
    <row r="753" spans="1:24">
      <c r="A753" s="2">
        <v>746</v>
      </c>
      <c r="B753" s="617">
        <v>-160478</v>
      </c>
      <c r="C753" s="617">
        <v>-103593</v>
      </c>
      <c r="D753" s="617">
        <v>-114388</v>
      </c>
      <c r="F753" s="330" t="e">
        <f ca="1">_xll.RiskData('Risk Summary'!$H$32,$A753)</f>
        <v>#NAME?</v>
      </c>
      <c r="G753" s="330" t="e">
        <f ca="1">_xll.RiskData('Risk Summary'!$K$32,$A753)</f>
        <v>#NAME?</v>
      </c>
      <c r="H753" s="330" t="e">
        <f ca="1">_xll.RiskData('Risk Summary'!$N$32,$A753)</f>
        <v>#NAME?</v>
      </c>
      <c r="J753" s="330" t="e">
        <f ca="1">_xll.RiskData('Risk Summary'!$H$35,$A753)</f>
        <v>#NAME?</v>
      </c>
      <c r="K753" s="330" t="e">
        <f ca="1">_xll.RiskData('Risk Summary'!$K$35,$A753)</f>
        <v>#NAME?</v>
      </c>
      <c r="L753" s="330" t="e">
        <f ca="1">_xll.RiskData('Risk Summary'!$N$35,$A753)</f>
        <v>#NAME?</v>
      </c>
      <c r="N753" s="330" t="e">
        <f ca="1">_xll.RiskData('Risk Summary'!$H$36,$A753)</f>
        <v>#NAME?</v>
      </c>
      <c r="O753" s="330" t="e">
        <f ca="1">_xll.RiskData('Risk Summary'!$K$36,$A753)</f>
        <v>#NAME?</v>
      </c>
      <c r="P753" s="330" t="e">
        <f ca="1">_xll.RiskData('Risk Summary'!$N$36,$A753)</f>
        <v>#NAME?</v>
      </c>
      <c r="R753" s="330" t="e">
        <f ca="1">_xll.RiskData('TS CF'!$H$24,$A753)-F753</f>
        <v>#NAME?</v>
      </c>
      <c r="S753" s="330" t="e">
        <f ca="1">_xll.RiskData('TS CF'!$K$24,$A753)-G753</f>
        <v>#NAME?</v>
      </c>
      <c r="T753" s="330" t="e">
        <f ca="1">_xll.RiskData('TS CF'!$N$24,$A753)-H753</f>
        <v>#NAME?</v>
      </c>
      <c r="V753" s="327" t="e">
        <f t="shared" ca="1" si="33"/>
        <v>#NAME?</v>
      </c>
      <c r="W753" s="327" t="e">
        <f t="shared" ca="1" si="34"/>
        <v>#NAME?</v>
      </c>
      <c r="X753" s="327" t="e">
        <f t="shared" ca="1" si="35"/>
        <v>#NAME?</v>
      </c>
    </row>
    <row r="754" spans="1:24">
      <c r="A754" s="2">
        <v>747</v>
      </c>
      <c r="B754" s="617">
        <v>-160478</v>
      </c>
      <c r="C754" s="617">
        <v>-103593</v>
      </c>
      <c r="D754" s="617">
        <v>-114388</v>
      </c>
      <c r="F754" s="330" t="e">
        <f ca="1">_xll.RiskData('Risk Summary'!$H$32,$A754)</f>
        <v>#NAME?</v>
      </c>
      <c r="G754" s="330" t="e">
        <f ca="1">_xll.RiskData('Risk Summary'!$K$32,$A754)</f>
        <v>#NAME?</v>
      </c>
      <c r="H754" s="330" t="e">
        <f ca="1">_xll.RiskData('Risk Summary'!$N$32,$A754)</f>
        <v>#NAME?</v>
      </c>
      <c r="J754" s="330" t="e">
        <f ca="1">_xll.RiskData('Risk Summary'!$H$35,$A754)</f>
        <v>#NAME?</v>
      </c>
      <c r="K754" s="330" t="e">
        <f ca="1">_xll.RiskData('Risk Summary'!$K$35,$A754)</f>
        <v>#NAME?</v>
      </c>
      <c r="L754" s="330" t="e">
        <f ca="1">_xll.RiskData('Risk Summary'!$N$35,$A754)</f>
        <v>#NAME?</v>
      </c>
      <c r="N754" s="330" t="e">
        <f ca="1">_xll.RiskData('Risk Summary'!$H$36,$A754)</f>
        <v>#NAME?</v>
      </c>
      <c r="O754" s="330" t="e">
        <f ca="1">_xll.RiskData('Risk Summary'!$K$36,$A754)</f>
        <v>#NAME?</v>
      </c>
      <c r="P754" s="330" t="e">
        <f ca="1">_xll.RiskData('Risk Summary'!$N$36,$A754)</f>
        <v>#NAME?</v>
      </c>
      <c r="R754" s="330" t="e">
        <f ca="1">_xll.RiskData('TS CF'!$H$24,$A754)-F754</f>
        <v>#NAME?</v>
      </c>
      <c r="S754" s="330" t="e">
        <f ca="1">_xll.RiskData('TS CF'!$K$24,$A754)-G754</f>
        <v>#NAME?</v>
      </c>
      <c r="T754" s="330" t="e">
        <f ca="1">_xll.RiskData('TS CF'!$N$24,$A754)-H754</f>
        <v>#NAME?</v>
      </c>
      <c r="V754" s="327" t="e">
        <f t="shared" ca="1" si="33"/>
        <v>#NAME?</v>
      </c>
      <c r="W754" s="327" t="e">
        <f t="shared" ca="1" si="34"/>
        <v>#NAME?</v>
      </c>
      <c r="X754" s="327" t="e">
        <f t="shared" ca="1" si="35"/>
        <v>#NAME?</v>
      </c>
    </row>
    <row r="755" spans="1:24">
      <c r="A755" s="2">
        <v>748</v>
      </c>
      <c r="B755" s="617">
        <v>-160478</v>
      </c>
      <c r="C755" s="617">
        <v>-103593</v>
      </c>
      <c r="D755" s="617">
        <v>-114388</v>
      </c>
      <c r="F755" s="330" t="e">
        <f ca="1">_xll.RiskData('Risk Summary'!$H$32,$A755)</f>
        <v>#NAME?</v>
      </c>
      <c r="G755" s="330" t="e">
        <f ca="1">_xll.RiskData('Risk Summary'!$K$32,$A755)</f>
        <v>#NAME?</v>
      </c>
      <c r="H755" s="330" t="e">
        <f ca="1">_xll.RiskData('Risk Summary'!$N$32,$A755)</f>
        <v>#NAME?</v>
      </c>
      <c r="J755" s="330" t="e">
        <f ca="1">_xll.RiskData('Risk Summary'!$H$35,$A755)</f>
        <v>#NAME?</v>
      </c>
      <c r="K755" s="330" t="e">
        <f ca="1">_xll.RiskData('Risk Summary'!$K$35,$A755)</f>
        <v>#NAME?</v>
      </c>
      <c r="L755" s="330" t="e">
        <f ca="1">_xll.RiskData('Risk Summary'!$N$35,$A755)</f>
        <v>#NAME?</v>
      </c>
      <c r="N755" s="330" t="e">
        <f ca="1">_xll.RiskData('Risk Summary'!$H$36,$A755)</f>
        <v>#NAME?</v>
      </c>
      <c r="O755" s="330" t="e">
        <f ca="1">_xll.RiskData('Risk Summary'!$K$36,$A755)</f>
        <v>#NAME?</v>
      </c>
      <c r="P755" s="330" t="e">
        <f ca="1">_xll.RiskData('Risk Summary'!$N$36,$A755)</f>
        <v>#NAME?</v>
      </c>
      <c r="R755" s="330" t="e">
        <f ca="1">_xll.RiskData('TS CF'!$H$24,$A755)-F755</f>
        <v>#NAME?</v>
      </c>
      <c r="S755" s="330" t="e">
        <f ca="1">_xll.RiskData('TS CF'!$K$24,$A755)-G755</f>
        <v>#NAME?</v>
      </c>
      <c r="T755" s="330" t="e">
        <f ca="1">_xll.RiskData('TS CF'!$N$24,$A755)-H755</f>
        <v>#NAME?</v>
      </c>
      <c r="V755" s="327" t="e">
        <f t="shared" ca="1" si="33"/>
        <v>#NAME?</v>
      </c>
      <c r="W755" s="327" t="e">
        <f t="shared" ca="1" si="34"/>
        <v>#NAME?</v>
      </c>
      <c r="X755" s="327" t="e">
        <f t="shared" ca="1" si="35"/>
        <v>#NAME?</v>
      </c>
    </row>
    <row r="756" spans="1:24">
      <c r="A756" s="2">
        <v>749</v>
      </c>
      <c r="B756" s="617">
        <v>-160478</v>
      </c>
      <c r="C756" s="617">
        <v>-103593</v>
      </c>
      <c r="D756" s="617">
        <v>-114388</v>
      </c>
      <c r="F756" s="330" t="e">
        <f ca="1">_xll.RiskData('Risk Summary'!$H$32,$A756)</f>
        <v>#NAME?</v>
      </c>
      <c r="G756" s="330" t="e">
        <f ca="1">_xll.RiskData('Risk Summary'!$K$32,$A756)</f>
        <v>#NAME?</v>
      </c>
      <c r="H756" s="330" t="e">
        <f ca="1">_xll.RiskData('Risk Summary'!$N$32,$A756)</f>
        <v>#NAME?</v>
      </c>
      <c r="J756" s="330" t="e">
        <f ca="1">_xll.RiskData('Risk Summary'!$H$35,$A756)</f>
        <v>#NAME?</v>
      </c>
      <c r="K756" s="330" t="e">
        <f ca="1">_xll.RiskData('Risk Summary'!$K$35,$A756)</f>
        <v>#NAME?</v>
      </c>
      <c r="L756" s="330" t="e">
        <f ca="1">_xll.RiskData('Risk Summary'!$N$35,$A756)</f>
        <v>#NAME?</v>
      </c>
      <c r="N756" s="330" t="e">
        <f ca="1">_xll.RiskData('Risk Summary'!$H$36,$A756)</f>
        <v>#NAME?</v>
      </c>
      <c r="O756" s="330" t="e">
        <f ca="1">_xll.RiskData('Risk Summary'!$K$36,$A756)</f>
        <v>#NAME?</v>
      </c>
      <c r="P756" s="330" t="e">
        <f ca="1">_xll.RiskData('Risk Summary'!$N$36,$A756)</f>
        <v>#NAME?</v>
      </c>
      <c r="R756" s="330" t="e">
        <f ca="1">_xll.RiskData('TS CF'!$H$24,$A756)-F756</f>
        <v>#NAME?</v>
      </c>
      <c r="S756" s="330" t="e">
        <f ca="1">_xll.RiskData('TS CF'!$K$24,$A756)-G756</f>
        <v>#NAME?</v>
      </c>
      <c r="T756" s="330" t="e">
        <f ca="1">_xll.RiskData('TS CF'!$N$24,$A756)-H756</f>
        <v>#NAME?</v>
      </c>
      <c r="V756" s="327" t="e">
        <f t="shared" ca="1" si="33"/>
        <v>#NAME?</v>
      </c>
      <c r="W756" s="327" t="e">
        <f t="shared" ca="1" si="34"/>
        <v>#NAME?</v>
      </c>
      <c r="X756" s="327" t="e">
        <f t="shared" ca="1" si="35"/>
        <v>#NAME?</v>
      </c>
    </row>
    <row r="757" spans="1:24">
      <c r="A757" s="2">
        <v>750</v>
      </c>
      <c r="B757" s="617">
        <v>-160478</v>
      </c>
      <c r="C757" s="617">
        <v>-103593</v>
      </c>
      <c r="D757" s="617">
        <v>-114388</v>
      </c>
      <c r="F757" s="330" t="e">
        <f ca="1">_xll.RiskData('Risk Summary'!$H$32,$A757)</f>
        <v>#NAME?</v>
      </c>
      <c r="G757" s="330" t="e">
        <f ca="1">_xll.RiskData('Risk Summary'!$K$32,$A757)</f>
        <v>#NAME?</v>
      </c>
      <c r="H757" s="330" t="e">
        <f ca="1">_xll.RiskData('Risk Summary'!$N$32,$A757)</f>
        <v>#NAME?</v>
      </c>
      <c r="J757" s="330" t="e">
        <f ca="1">_xll.RiskData('Risk Summary'!$H$35,$A757)</f>
        <v>#NAME?</v>
      </c>
      <c r="K757" s="330" t="e">
        <f ca="1">_xll.RiskData('Risk Summary'!$K$35,$A757)</f>
        <v>#NAME?</v>
      </c>
      <c r="L757" s="330" t="e">
        <f ca="1">_xll.RiskData('Risk Summary'!$N$35,$A757)</f>
        <v>#NAME?</v>
      </c>
      <c r="N757" s="330" t="e">
        <f ca="1">_xll.RiskData('Risk Summary'!$H$36,$A757)</f>
        <v>#NAME?</v>
      </c>
      <c r="O757" s="330" t="e">
        <f ca="1">_xll.RiskData('Risk Summary'!$K$36,$A757)</f>
        <v>#NAME?</v>
      </c>
      <c r="P757" s="330" t="e">
        <f ca="1">_xll.RiskData('Risk Summary'!$N$36,$A757)</f>
        <v>#NAME?</v>
      </c>
      <c r="R757" s="330" t="e">
        <f ca="1">_xll.RiskData('TS CF'!$H$24,$A757)-F757</f>
        <v>#NAME?</v>
      </c>
      <c r="S757" s="330" t="e">
        <f ca="1">_xll.RiskData('TS CF'!$K$24,$A757)-G757</f>
        <v>#NAME?</v>
      </c>
      <c r="T757" s="330" t="e">
        <f ca="1">_xll.RiskData('TS CF'!$N$24,$A757)-H757</f>
        <v>#NAME?</v>
      </c>
      <c r="V757" s="327" t="e">
        <f t="shared" ca="1" si="33"/>
        <v>#NAME?</v>
      </c>
      <c r="W757" s="327" t="e">
        <f t="shared" ca="1" si="34"/>
        <v>#NAME?</v>
      </c>
      <c r="X757" s="327" t="e">
        <f t="shared" ca="1" si="35"/>
        <v>#NAME?</v>
      </c>
    </row>
    <row r="758" spans="1:24">
      <c r="A758" s="2">
        <v>751</v>
      </c>
      <c r="B758" s="617">
        <v>-160478</v>
      </c>
      <c r="C758" s="617">
        <v>-103593</v>
      </c>
      <c r="D758" s="617">
        <v>-114388</v>
      </c>
      <c r="F758" s="330" t="e">
        <f ca="1">_xll.RiskData('Risk Summary'!$H$32,$A758)</f>
        <v>#NAME?</v>
      </c>
      <c r="G758" s="330" t="e">
        <f ca="1">_xll.RiskData('Risk Summary'!$K$32,$A758)</f>
        <v>#NAME?</v>
      </c>
      <c r="H758" s="330" t="e">
        <f ca="1">_xll.RiskData('Risk Summary'!$N$32,$A758)</f>
        <v>#NAME?</v>
      </c>
      <c r="J758" s="330" t="e">
        <f ca="1">_xll.RiskData('Risk Summary'!$H$35,$A758)</f>
        <v>#NAME?</v>
      </c>
      <c r="K758" s="330" t="e">
        <f ca="1">_xll.RiskData('Risk Summary'!$K$35,$A758)</f>
        <v>#NAME?</v>
      </c>
      <c r="L758" s="330" t="e">
        <f ca="1">_xll.RiskData('Risk Summary'!$N$35,$A758)</f>
        <v>#NAME?</v>
      </c>
      <c r="N758" s="330" t="e">
        <f ca="1">_xll.RiskData('Risk Summary'!$H$36,$A758)</f>
        <v>#NAME?</v>
      </c>
      <c r="O758" s="330" t="e">
        <f ca="1">_xll.RiskData('Risk Summary'!$K$36,$A758)</f>
        <v>#NAME?</v>
      </c>
      <c r="P758" s="330" t="e">
        <f ca="1">_xll.RiskData('Risk Summary'!$N$36,$A758)</f>
        <v>#NAME?</v>
      </c>
      <c r="R758" s="330" t="e">
        <f ca="1">_xll.RiskData('TS CF'!$H$24,$A758)-F758</f>
        <v>#NAME?</v>
      </c>
      <c r="S758" s="330" t="e">
        <f ca="1">_xll.RiskData('TS CF'!$K$24,$A758)-G758</f>
        <v>#NAME?</v>
      </c>
      <c r="T758" s="330" t="e">
        <f ca="1">_xll.RiskData('TS CF'!$N$24,$A758)-H758</f>
        <v>#NAME?</v>
      </c>
      <c r="V758" s="327" t="e">
        <f t="shared" ca="1" si="33"/>
        <v>#NAME?</v>
      </c>
      <c r="W758" s="327" t="e">
        <f t="shared" ca="1" si="34"/>
        <v>#NAME?</v>
      </c>
      <c r="X758" s="327" t="e">
        <f t="shared" ca="1" si="35"/>
        <v>#NAME?</v>
      </c>
    </row>
    <row r="759" spans="1:24">
      <c r="A759" s="2">
        <v>752</v>
      </c>
      <c r="B759" s="617">
        <v>-160478</v>
      </c>
      <c r="C759" s="617">
        <v>-103593</v>
      </c>
      <c r="D759" s="617">
        <v>-114388</v>
      </c>
      <c r="F759" s="330" t="e">
        <f ca="1">_xll.RiskData('Risk Summary'!$H$32,$A759)</f>
        <v>#NAME?</v>
      </c>
      <c r="G759" s="330" t="e">
        <f ca="1">_xll.RiskData('Risk Summary'!$K$32,$A759)</f>
        <v>#NAME?</v>
      </c>
      <c r="H759" s="330" t="e">
        <f ca="1">_xll.RiskData('Risk Summary'!$N$32,$A759)</f>
        <v>#NAME?</v>
      </c>
      <c r="J759" s="330" t="e">
        <f ca="1">_xll.RiskData('Risk Summary'!$H$35,$A759)</f>
        <v>#NAME?</v>
      </c>
      <c r="K759" s="330" t="e">
        <f ca="1">_xll.RiskData('Risk Summary'!$K$35,$A759)</f>
        <v>#NAME?</v>
      </c>
      <c r="L759" s="330" t="e">
        <f ca="1">_xll.RiskData('Risk Summary'!$N$35,$A759)</f>
        <v>#NAME?</v>
      </c>
      <c r="N759" s="330" t="e">
        <f ca="1">_xll.RiskData('Risk Summary'!$H$36,$A759)</f>
        <v>#NAME?</v>
      </c>
      <c r="O759" s="330" t="e">
        <f ca="1">_xll.RiskData('Risk Summary'!$K$36,$A759)</f>
        <v>#NAME?</v>
      </c>
      <c r="P759" s="330" t="e">
        <f ca="1">_xll.RiskData('Risk Summary'!$N$36,$A759)</f>
        <v>#NAME?</v>
      </c>
      <c r="R759" s="330" t="e">
        <f ca="1">_xll.RiskData('TS CF'!$H$24,$A759)-F759</f>
        <v>#NAME?</v>
      </c>
      <c r="S759" s="330" t="e">
        <f ca="1">_xll.RiskData('TS CF'!$K$24,$A759)-G759</f>
        <v>#NAME?</v>
      </c>
      <c r="T759" s="330" t="e">
        <f ca="1">_xll.RiskData('TS CF'!$N$24,$A759)-H759</f>
        <v>#NAME?</v>
      </c>
      <c r="V759" s="327" t="e">
        <f t="shared" ca="1" si="33"/>
        <v>#NAME?</v>
      </c>
      <c r="W759" s="327" t="e">
        <f t="shared" ca="1" si="34"/>
        <v>#NAME?</v>
      </c>
      <c r="X759" s="327" t="e">
        <f t="shared" ca="1" si="35"/>
        <v>#NAME?</v>
      </c>
    </row>
    <row r="760" spans="1:24">
      <c r="A760" s="2">
        <v>753</v>
      </c>
      <c r="B760" s="617">
        <v>-160478</v>
      </c>
      <c r="C760" s="617">
        <v>-103593</v>
      </c>
      <c r="D760" s="617">
        <v>-114388</v>
      </c>
      <c r="F760" s="330" t="e">
        <f ca="1">_xll.RiskData('Risk Summary'!$H$32,$A760)</f>
        <v>#NAME?</v>
      </c>
      <c r="G760" s="330" t="e">
        <f ca="1">_xll.RiskData('Risk Summary'!$K$32,$A760)</f>
        <v>#NAME?</v>
      </c>
      <c r="H760" s="330" t="e">
        <f ca="1">_xll.RiskData('Risk Summary'!$N$32,$A760)</f>
        <v>#NAME?</v>
      </c>
      <c r="J760" s="330" t="e">
        <f ca="1">_xll.RiskData('Risk Summary'!$H$35,$A760)</f>
        <v>#NAME?</v>
      </c>
      <c r="K760" s="330" t="e">
        <f ca="1">_xll.RiskData('Risk Summary'!$K$35,$A760)</f>
        <v>#NAME?</v>
      </c>
      <c r="L760" s="330" t="e">
        <f ca="1">_xll.RiskData('Risk Summary'!$N$35,$A760)</f>
        <v>#NAME?</v>
      </c>
      <c r="N760" s="330" t="e">
        <f ca="1">_xll.RiskData('Risk Summary'!$H$36,$A760)</f>
        <v>#NAME?</v>
      </c>
      <c r="O760" s="330" t="e">
        <f ca="1">_xll.RiskData('Risk Summary'!$K$36,$A760)</f>
        <v>#NAME?</v>
      </c>
      <c r="P760" s="330" t="e">
        <f ca="1">_xll.RiskData('Risk Summary'!$N$36,$A760)</f>
        <v>#NAME?</v>
      </c>
      <c r="R760" s="330" t="e">
        <f ca="1">_xll.RiskData('TS CF'!$H$24,$A760)-F760</f>
        <v>#NAME?</v>
      </c>
      <c r="S760" s="330" t="e">
        <f ca="1">_xll.RiskData('TS CF'!$K$24,$A760)-G760</f>
        <v>#NAME?</v>
      </c>
      <c r="T760" s="330" t="e">
        <f ca="1">_xll.RiskData('TS CF'!$N$24,$A760)-H760</f>
        <v>#NAME?</v>
      </c>
      <c r="V760" s="327" t="e">
        <f t="shared" ca="1" si="33"/>
        <v>#NAME?</v>
      </c>
      <c r="W760" s="327" t="e">
        <f t="shared" ca="1" si="34"/>
        <v>#NAME?</v>
      </c>
      <c r="X760" s="327" t="e">
        <f t="shared" ca="1" si="35"/>
        <v>#NAME?</v>
      </c>
    </row>
    <row r="761" spans="1:24">
      <c r="A761" s="2">
        <v>754</v>
      </c>
      <c r="B761" s="617">
        <v>-160478</v>
      </c>
      <c r="C761" s="617">
        <v>-103593</v>
      </c>
      <c r="D761" s="617">
        <v>-114388</v>
      </c>
      <c r="F761" s="330" t="e">
        <f ca="1">_xll.RiskData('Risk Summary'!$H$32,$A761)</f>
        <v>#NAME?</v>
      </c>
      <c r="G761" s="330" t="e">
        <f ca="1">_xll.RiskData('Risk Summary'!$K$32,$A761)</f>
        <v>#NAME?</v>
      </c>
      <c r="H761" s="330" t="e">
        <f ca="1">_xll.RiskData('Risk Summary'!$N$32,$A761)</f>
        <v>#NAME?</v>
      </c>
      <c r="J761" s="330" t="e">
        <f ca="1">_xll.RiskData('Risk Summary'!$H$35,$A761)</f>
        <v>#NAME?</v>
      </c>
      <c r="K761" s="330" t="e">
        <f ca="1">_xll.RiskData('Risk Summary'!$K$35,$A761)</f>
        <v>#NAME?</v>
      </c>
      <c r="L761" s="330" t="e">
        <f ca="1">_xll.RiskData('Risk Summary'!$N$35,$A761)</f>
        <v>#NAME?</v>
      </c>
      <c r="N761" s="330" t="e">
        <f ca="1">_xll.RiskData('Risk Summary'!$H$36,$A761)</f>
        <v>#NAME?</v>
      </c>
      <c r="O761" s="330" t="e">
        <f ca="1">_xll.RiskData('Risk Summary'!$K$36,$A761)</f>
        <v>#NAME?</v>
      </c>
      <c r="P761" s="330" t="e">
        <f ca="1">_xll.RiskData('Risk Summary'!$N$36,$A761)</f>
        <v>#NAME?</v>
      </c>
      <c r="R761" s="330" t="e">
        <f ca="1">_xll.RiskData('TS CF'!$H$24,$A761)-F761</f>
        <v>#NAME?</v>
      </c>
      <c r="S761" s="330" t="e">
        <f ca="1">_xll.RiskData('TS CF'!$K$24,$A761)-G761</f>
        <v>#NAME?</v>
      </c>
      <c r="T761" s="330" t="e">
        <f ca="1">_xll.RiskData('TS CF'!$N$24,$A761)-H761</f>
        <v>#NAME?</v>
      </c>
      <c r="V761" s="327" t="e">
        <f t="shared" ca="1" si="33"/>
        <v>#NAME?</v>
      </c>
      <c r="W761" s="327" t="e">
        <f t="shared" ca="1" si="34"/>
        <v>#NAME?</v>
      </c>
      <c r="X761" s="327" t="e">
        <f t="shared" ca="1" si="35"/>
        <v>#NAME?</v>
      </c>
    </row>
    <row r="762" spans="1:24">
      <c r="A762" s="2">
        <v>755</v>
      </c>
      <c r="B762" s="617">
        <v>-160478</v>
      </c>
      <c r="C762" s="617">
        <v>-103593</v>
      </c>
      <c r="D762" s="617">
        <v>-114388</v>
      </c>
      <c r="F762" s="330" t="e">
        <f ca="1">_xll.RiskData('Risk Summary'!$H$32,$A762)</f>
        <v>#NAME?</v>
      </c>
      <c r="G762" s="330" t="e">
        <f ca="1">_xll.RiskData('Risk Summary'!$K$32,$A762)</f>
        <v>#NAME?</v>
      </c>
      <c r="H762" s="330" t="e">
        <f ca="1">_xll.RiskData('Risk Summary'!$N$32,$A762)</f>
        <v>#NAME?</v>
      </c>
      <c r="J762" s="330" t="e">
        <f ca="1">_xll.RiskData('Risk Summary'!$H$35,$A762)</f>
        <v>#NAME?</v>
      </c>
      <c r="K762" s="330" t="e">
        <f ca="1">_xll.RiskData('Risk Summary'!$K$35,$A762)</f>
        <v>#NAME?</v>
      </c>
      <c r="L762" s="330" t="e">
        <f ca="1">_xll.RiskData('Risk Summary'!$N$35,$A762)</f>
        <v>#NAME?</v>
      </c>
      <c r="N762" s="330" t="e">
        <f ca="1">_xll.RiskData('Risk Summary'!$H$36,$A762)</f>
        <v>#NAME?</v>
      </c>
      <c r="O762" s="330" t="e">
        <f ca="1">_xll.RiskData('Risk Summary'!$K$36,$A762)</f>
        <v>#NAME?</v>
      </c>
      <c r="P762" s="330" t="e">
        <f ca="1">_xll.RiskData('Risk Summary'!$N$36,$A762)</f>
        <v>#NAME?</v>
      </c>
      <c r="R762" s="330" t="e">
        <f ca="1">_xll.RiskData('TS CF'!$H$24,$A762)-F762</f>
        <v>#NAME?</v>
      </c>
      <c r="S762" s="330" t="e">
        <f ca="1">_xll.RiskData('TS CF'!$K$24,$A762)-G762</f>
        <v>#NAME?</v>
      </c>
      <c r="T762" s="330" t="e">
        <f ca="1">_xll.RiskData('TS CF'!$N$24,$A762)-H762</f>
        <v>#NAME?</v>
      </c>
      <c r="V762" s="327" t="e">
        <f t="shared" ca="1" si="33"/>
        <v>#NAME?</v>
      </c>
      <c r="W762" s="327" t="e">
        <f t="shared" ca="1" si="34"/>
        <v>#NAME?</v>
      </c>
      <c r="X762" s="327" t="e">
        <f t="shared" ca="1" si="35"/>
        <v>#NAME?</v>
      </c>
    </row>
    <row r="763" spans="1:24">
      <c r="A763" s="2">
        <v>756</v>
      </c>
      <c r="B763" s="617">
        <v>-160478</v>
      </c>
      <c r="C763" s="617">
        <v>-103593</v>
      </c>
      <c r="D763" s="617">
        <v>-114388</v>
      </c>
      <c r="F763" s="330" t="e">
        <f ca="1">_xll.RiskData('Risk Summary'!$H$32,$A763)</f>
        <v>#NAME?</v>
      </c>
      <c r="G763" s="330" t="e">
        <f ca="1">_xll.RiskData('Risk Summary'!$K$32,$A763)</f>
        <v>#NAME?</v>
      </c>
      <c r="H763" s="330" t="e">
        <f ca="1">_xll.RiskData('Risk Summary'!$N$32,$A763)</f>
        <v>#NAME?</v>
      </c>
      <c r="J763" s="330" t="e">
        <f ca="1">_xll.RiskData('Risk Summary'!$H$35,$A763)</f>
        <v>#NAME?</v>
      </c>
      <c r="K763" s="330" t="e">
        <f ca="1">_xll.RiskData('Risk Summary'!$K$35,$A763)</f>
        <v>#NAME?</v>
      </c>
      <c r="L763" s="330" t="e">
        <f ca="1">_xll.RiskData('Risk Summary'!$N$35,$A763)</f>
        <v>#NAME?</v>
      </c>
      <c r="N763" s="330" t="e">
        <f ca="1">_xll.RiskData('Risk Summary'!$H$36,$A763)</f>
        <v>#NAME?</v>
      </c>
      <c r="O763" s="330" t="e">
        <f ca="1">_xll.RiskData('Risk Summary'!$K$36,$A763)</f>
        <v>#NAME?</v>
      </c>
      <c r="P763" s="330" t="e">
        <f ca="1">_xll.RiskData('Risk Summary'!$N$36,$A763)</f>
        <v>#NAME?</v>
      </c>
      <c r="R763" s="330" t="e">
        <f ca="1">_xll.RiskData('TS CF'!$H$24,$A763)-F763</f>
        <v>#NAME?</v>
      </c>
      <c r="S763" s="330" t="e">
        <f ca="1">_xll.RiskData('TS CF'!$K$24,$A763)-G763</f>
        <v>#NAME?</v>
      </c>
      <c r="T763" s="330" t="e">
        <f ca="1">_xll.RiskData('TS CF'!$N$24,$A763)-H763</f>
        <v>#NAME?</v>
      </c>
      <c r="V763" s="327" t="e">
        <f t="shared" ca="1" si="33"/>
        <v>#NAME?</v>
      </c>
      <c r="W763" s="327" t="e">
        <f t="shared" ca="1" si="34"/>
        <v>#NAME?</v>
      </c>
      <c r="X763" s="327" t="e">
        <f t="shared" ca="1" si="35"/>
        <v>#NAME?</v>
      </c>
    </row>
    <row r="764" spans="1:24">
      <c r="A764" s="2">
        <v>757</v>
      </c>
      <c r="B764" s="617">
        <v>-160478</v>
      </c>
      <c r="C764" s="617">
        <v>-103593</v>
      </c>
      <c r="D764" s="617">
        <v>-114388</v>
      </c>
      <c r="F764" s="330" t="e">
        <f ca="1">_xll.RiskData('Risk Summary'!$H$32,$A764)</f>
        <v>#NAME?</v>
      </c>
      <c r="G764" s="330" t="e">
        <f ca="1">_xll.RiskData('Risk Summary'!$K$32,$A764)</f>
        <v>#NAME?</v>
      </c>
      <c r="H764" s="330" t="e">
        <f ca="1">_xll.RiskData('Risk Summary'!$N$32,$A764)</f>
        <v>#NAME?</v>
      </c>
      <c r="J764" s="330" t="e">
        <f ca="1">_xll.RiskData('Risk Summary'!$H$35,$A764)</f>
        <v>#NAME?</v>
      </c>
      <c r="K764" s="330" t="e">
        <f ca="1">_xll.RiskData('Risk Summary'!$K$35,$A764)</f>
        <v>#NAME?</v>
      </c>
      <c r="L764" s="330" t="e">
        <f ca="1">_xll.RiskData('Risk Summary'!$N$35,$A764)</f>
        <v>#NAME?</v>
      </c>
      <c r="N764" s="330" t="e">
        <f ca="1">_xll.RiskData('Risk Summary'!$H$36,$A764)</f>
        <v>#NAME?</v>
      </c>
      <c r="O764" s="330" t="e">
        <f ca="1">_xll.RiskData('Risk Summary'!$K$36,$A764)</f>
        <v>#NAME?</v>
      </c>
      <c r="P764" s="330" t="e">
        <f ca="1">_xll.RiskData('Risk Summary'!$N$36,$A764)</f>
        <v>#NAME?</v>
      </c>
      <c r="R764" s="330" t="e">
        <f ca="1">_xll.RiskData('TS CF'!$H$24,$A764)-F764</f>
        <v>#NAME?</v>
      </c>
      <c r="S764" s="330" t="e">
        <f ca="1">_xll.RiskData('TS CF'!$K$24,$A764)-G764</f>
        <v>#NAME?</v>
      </c>
      <c r="T764" s="330" t="e">
        <f ca="1">_xll.RiskData('TS CF'!$N$24,$A764)-H764</f>
        <v>#NAME?</v>
      </c>
      <c r="V764" s="327" t="e">
        <f t="shared" ca="1" si="33"/>
        <v>#NAME?</v>
      </c>
      <c r="W764" s="327" t="e">
        <f t="shared" ca="1" si="34"/>
        <v>#NAME?</v>
      </c>
      <c r="X764" s="327" t="e">
        <f t="shared" ca="1" si="35"/>
        <v>#NAME?</v>
      </c>
    </row>
    <row r="765" spans="1:24">
      <c r="A765" s="2">
        <v>758</v>
      </c>
      <c r="B765" s="617">
        <v>-160478</v>
      </c>
      <c r="C765" s="617">
        <v>-103593</v>
      </c>
      <c r="D765" s="617">
        <v>-114388</v>
      </c>
      <c r="F765" s="330" t="e">
        <f ca="1">_xll.RiskData('Risk Summary'!$H$32,$A765)</f>
        <v>#NAME?</v>
      </c>
      <c r="G765" s="330" t="e">
        <f ca="1">_xll.RiskData('Risk Summary'!$K$32,$A765)</f>
        <v>#NAME?</v>
      </c>
      <c r="H765" s="330" t="e">
        <f ca="1">_xll.RiskData('Risk Summary'!$N$32,$A765)</f>
        <v>#NAME?</v>
      </c>
      <c r="J765" s="330" t="e">
        <f ca="1">_xll.RiskData('Risk Summary'!$H$35,$A765)</f>
        <v>#NAME?</v>
      </c>
      <c r="K765" s="330" t="e">
        <f ca="1">_xll.RiskData('Risk Summary'!$K$35,$A765)</f>
        <v>#NAME?</v>
      </c>
      <c r="L765" s="330" t="e">
        <f ca="1">_xll.RiskData('Risk Summary'!$N$35,$A765)</f>
        <v>#NAME?</v>
      </c>
      <c r="N765" s="330" t="e">
        <f ca="1">_xll.RiskData('Risk Summary'!$H$36,$A765)</f>
        <v>#NAME?</v>
      </c>
      <c r="O765" s="330" t="e">
        <f ca="1">_xll.RiskData('Risk Summary'!$K$36,$A765)</f>
        <v>#NAME?</v>
      </c>
      <c r="P765" s="330" t="e">
        <f ca="1">_xll.RiskData('Risk Summary'!$N$36,$A765)</f>
        <v>#NAME?</v>
      </c>
      <c r="R765" s="330" t="e">
        <f ca="1">_xll.RiskData('TS CF'!$H$24,$A765)-F765</f>
        <v>#NAME?</v>
      </c>
      <c r="S765" s="330" t="e">
        <f ca="1">_xll.RiskData('TS CF'!$K$24,$A765)-G765</f>
        <v>#NAME?</v>
      </c>
      <c r="T765" s="330" t="e">
        <f ca="1">_xll.RiskData('TS CF'!$N$24,$A765)-H765</f>
        <v>#NAME?</v>
      </c>
      <c r="V765" s="327" t="e">
        <f t="shared" ca="1" si="33"/>
        <v>#NAME?</v>
      </c>
      <c r="W765" s="327" t="e">
        <f t="shared" ca="1" si="34"/>
        <v>#NAME?</v>
      </c>
      <c r="X765" s="327" t="e">
        <f t="shared" ca="1" si="35"/>
        <v>#NAME?</v>
      </c>
    </row>
    <row r="766" spans="1:24">
      <c r="A766" s="2">
        <v>759</v>
      </c>
      <c r="B766" s="617">
        <v>-160478</v>
      </c>
      <c r="C766" s="617">
        <v>-103593</v>
      </c>
      <c r="D766" s="617">
        <v>-114388</v>
      </c>
      <c r="F766" s="330" t="e">
        <f ca="1">_xll.RiskData('Risk Summary'!$H$32,$A766)</f>
        <v>#NAME?</v>
      </c>
      <c r="G766" s="330" t="e">
        <f ca="1">_xll.RiskData('Risk Summary'!$K$32,$A766)</f>
        <v>#NAME?</v>
      </c>
      <c r="H766" s="330" t="e">
        <f ca="1">_xll.RiskData('Risk Summary'!$N$32,$A766)</f>
        <v>#NAME?</v>
      </c>
      <c r="J766" s="330" t="e">
        <f ca="1">_xll.RiskData('Risk Summary'!$H$35,$A766)</f>
        <v>#NAME?</v>
      </c>
      <c r="K766" s="330" t="e">
        <f ca="1">_xll.RiskData('Risk Summary'!$K$35,$A766)</f>
        <v>#NAME?</v>
      </c>
      <c r="L766" s="330" t="e">
        <f ca="1">_xll.RiskData('Risk Summary'!$N$35,$A766)</f>
        <v>#NAME?</v>
      </c>
      <c r="N766" s="330" t="e">
        <f ca="1">_xll.RiskData('Risk Summary'!$H$36,$A766)</f>
        <v>#NAME?</v>
      </c>
      <c r="O766" s="330" t="e">
        <f ca="1">_xll.RiskData('Risk Summary'!$K$36,$A766)</f>
        <v>#NAME?</v>
      </c>
      <c r="P766" s="330" t="e">
        <f ca="1">_xll.RiskData('Risk Summary'!$N$36,$A766)</f>
        <v>#NAME?</v>
      </c>
      <c r="R766" s="330" t="e">
        <f ca="1">_xll.RiskData('TS CF'!$H$24,$A766)-F766</f>
        <v>#NAME?</v>
      </c>
      <c r="S766" s="330" t="e">
        <f ca="1">_xll.RiskData('TS CF'!$K$24,$A766)-G766</f>
        <v>#NAME?</v>
      </c>
      <c r="T766" s="330" t="e">
        <f ca="1">_xll.RiskData('TS CF'!$N$24,$A766)-H766</f>
        <v>#NAME?</v>
      </c>
      <c r="V766" s="327" t="e">
        <f t="shared" ca="1" si="33"/>
        <v>#NAME?</v>
      </c>
      <c r="W766" s="327" t="e">
        <f t="shared" ca="1" si="34"/>
        <v>#NAME?</v>
      </c>
      <c r="X766" s="327" t="e">
        <f t="shared" ca="1" si="35"/>
        <v>#NAME?</v>
      </c>
    </row>
    <row r="767" spans="1:24">
      <c r="A767" s="2">
        <v>760</v>
      </c>
      <c r="B767" s="617">
        <v>-160478</v>
      </c>
      <c r="C767" s="617">
        <v>-103593</v>
      </c>
      <c r="D767" s="617">
        <v>-114388</v>
      </c>
      <c r="F767" s="330" t="e">
        <f ca="1">_xll.RiskData('Risk Summary'!$H$32,$A767)</f>
        <v>#NAME?</v>
      </c>
      <c r="G767" s="330" t="e">
        <f ca="1">_xll.RiskData('Risk Summary'!$K$32,$A767)</f>
        <v>#NAME?</v>
      </c>
      <c r="H767" s="330" t="e">
        <f ca="1">_xll.RiskData('Risk Summary'!$N$32,$A767)</f>
        <v>#NAME?</v>
      </c>
      <c r="J767" s="330" t="e">
        <f ca="1">_xll.RiskData('Risk Summary'!$H$35,$A767)</f>
        <v>#NAME?</v>
      </c>
      <c r="K767" s="330" t="e">
        <f ca="1">_xll.RiskData('Risk Summary'!$K$35,$A767)</f>
        <v>#NAME?</v>
      </c>
      <c r="L767" s="330" t="e">
        <f ca="1">_xll.RiskData('Risk Summary'!$N$35,$A767)</f>
        <v>#NAME?</v>
      </c>
      <c r="N767" s="330" t="e">
        <f ca="1">_xll.RiskData('Risk Summary'!$H$36,$A767)</f>
        <v>#NAME?</v>
      </c>
      <c r="O767" s="330" t="e">
        <f ca="1">_xll.RiskData('Risk Summary'!$K$36,$A767)</f>
        <v>#NAME?</v>
      </c>
      <c r="P767" s="330" t="e">
        <f ca="1">_xll.RiskData('Risk Summary'!$N$36,$A767)</f>
        <v>#NAME?</v>
      </c>
      <c r="R767" s="330" t="e">
        <f ca="1">_xll.RiskData('TS CF'!$H$24,$A767)-F767</f>
        <v>#NAME?</v>
      </c>
      <c r="S767" s="330" t="e">
        <f ca="1">_xll.RiskData('TS CF'!$K$24,$A767)-G767</f>
        <v>#NAME?</v>
      </c>
      <c r="T767" s="330" t="e">
        <f ca="1">_xll.RiskData('TS CF'!$N$24,$A767)-H767</f>
        <v>#NAME?</v>
      </c>
      <c r="V767" s="327" t="e">
        <f t="shared" ca="1" si="33"/>
        <v>#NAME?</v>
      </c>
      <c r="W767" s="327" t="e">
        <f t="shared" ca="1" si="34"/>
        <v>#NAME?</v>
      </c>
      <c r="X767" s="327" t="e">
        <f t="shared" ca="1" si="35"/>
        <v>#NAME?</v>
      </c>
    </row>
    <row r="768" spans="1:24">
      <c r="A768" s="2">
        <v>761</v>
      </c>
      <c r="B768" s="617">
        <v>-160478</v>
      </c>
      <c r="C768" s="617">
        <v>-103593</v>
      </c>
      <c r="D768" s="617">
        <v>-114388</v>
      </c>
      <c r="F768" s="330" t="e">
        <f ca="1">_xll.RiskData('Risk Summary'!$H$32,$A768)</f>
        <v>#NAME?</v>
      </c>
      <c r="G768" s="330" t="e">
        <f ca="1">_xll.RiskData('Risk Summary'!$K$32,$A768)</f>
        <v>#NAME?</v>
      </c>
      <c r="H768" s="330" t="e">
        <f ca="1">_xll.RiskData('Risk Summary'!$N$32,$A768)</f>
        <v>#NAME?</v>
      </c>
      <c r="J768" s="330" t="e">
        <f ca="1">_xll.RiskData('Risk Summary'!$H$35,$A768)</f>
        <v>#NAME?</v>
      </c>
      <c r="K768" s="330" t="e">
        <f ca="1">_xll.RiskData('Risk Summary'!$K$35,$A768)</f>
        <v>#NAME?</v>
      </c>
      <c r="L768" s="330" t="e">
        <f ca="1">_xll.RiskData('Risk Summary'!$N$35,$A768)</f>
        <v>#NAME?</v>
      </c>
      <c r="N768" s="330" t="e">
        <f ca="1">_xll.RiskData('Risk Summary'!$H$36,$A768)</f>
        <v>#NAME?</v>
      </c>
      <c r="O768" s="330" t="e">
        <f ca="1">_xll.RiskData('Risk Summary'!$K$36,$A768)</f>
        <v>#NAME?</v>
      </c>
      <c r="P768" s="330" t="e">
        <f ca="1">_xll.RiskData('Risk Summary'!$N$36,$A768)</f>
        <v>#NAME?</v>
      </c>
      <c r="R768" s="330" t="e">
        <f ca="1">_xll.RiskData('TS CF'!$H$24,$A768)-F768</f>
        <v>#NAME?</v>
      </c>
      <c r="S768" s="330" t="e">
        <f ca="1">_xll.RiskData('TS CF'!$K$24,$A768)-G768</f>
        <v>#NAME?</v>
      </c>
      <c r="T768" s="330" t="e">
        <f ca="1">_xll.RiskData('TS CF'!$N$24,$A768)-H768</f>
        <v>#NAME?</v>
      </c>
      <c r="V768" s="327" t="e">
        <f t="shared" ca="1" si="33"/>
        <v>#NAME?</v>
      </c>
      <c r="W768" s="327" t="e">
        <f t="shared" ca="1" si="34"/>
        <v>#NAME?</v>
      </c>
      <c r="X768" s="327" t="e">
        <f t="shared" ca="1" si="35"/>
        <v>#NAME?</v>
      </c>
    </row>
    <row r="769" spans="1:24">
      <c r="A769" s="2">
        <v>762</v>
      </c>
      <c r="B769" s="617">
        <v>-160478</v>
      </c>
      <c r="C769" s="617">
        <v>-103593</v>
      </c>
      <c r="D769" s="617">
        <v>-114388</v>
      </c>
      <c r="F769" s="330" t="e">
        <f ca="1">_xll.RiskData('Risk Summary'!$H$32,$A769)</f>
        <v>#NAME?</v>
      </c>
      <c r="G769" s="330" t="e">
        <f ca="1">_xll.RiskData('Risk Summary'!$K$32,$A769)</f>
        <v>#NAME?</v>
      </c>
      <c r="H769" s="330" t="e">
        <f ca="1">_xll.RiskData('Risk Summary'!$N$32,$A769)</f>
        <v>#NAME?</v>
      </c>
      <c r="J769" s="330" t="e">
        <f ca="1">_xll.RiskData('Risk Summary'!$H$35,$A769)</f>
        <v>#NAME?</v>
      </c>
      <c r="K769" s="330" t="e">
        <f ca="1">_xll.RiskData('Risk Summary'!$K$35,$A769)</f>
        <v>#NAME?</v>
      </c>
      <c r="L769" s="330" t="e">
        <f ca="1">_xll.RiskData('Risk Summary'!$N$35,$A769)</f>
        <v>#NAME?</v>
      </c>
      <c r="N769" s="330" t="e">
        <f ca="1">_xll.RiskData('Risk Summary'!$H$36,$A769)</f>
        <v>#NAME?</v>
      </c>
      <c r="O769" s="330" t="e">
        <f ca="1">_xll.RiskData('Risk Summary'!$K$36,$A769)</f>
        <v>#NAME?</v>
      </c>
      <c r="P769" s="330" t="e">
        <f ca="1">_xll.RiskData('Risk Summary'!$N$36,$A769)</f>
        <v>#NAME?</v>
      </c>
      <c r="R769" s="330" t="e">
        <f ca="1">_xll.RiskData('TS CF'!$H$24,$A769)-F769</f>
        <v>#NAME?</v>
      </c>
      <c r="S769" s="330" t="e">
        <f ca="1">_xll.RiskData('TS CF'!$K$24,$A769)-G769</f>
        <v>#NAME?</v>
      </c>
      <c r="T769" s="330" t="e">
        <f ca="1">_xll.RiskData('TS CF'!$N$24,$A769)-H769</f>
        <v>#NAME?</v>
      </c>
      <c r="V769" s="327" t="e">
        <f t="shared" ca="1" si="33"/>
        <v>#NAME?</v>
      </c>
      <c r="W769" s="327" t="e">
        <f t="shared" ca="1" si="34"/>
        <v>#NAME?</v>
      </c>
      <c r="X769" s="327" t="e">
        <f t="shared" ca="1" si="35"/>
        <v>#NAME?</v>
      </c>
    </row>
    <row r="770" spans="1:24">
      <c r="A770" s="2">
        <v>763</v>
      </c>
      <c r="B770" s="617">
        <v>-160478</v>
      </c>
      <c r="C770" s="617">
        <v>-103593</v>
      </c>
      <c r="D770" s="617">
        <v>-114388</v>
      </c>
      <c r="F770" s="330" t="e">
        <f ca="1">_xll.RiskData('Risk Summary'!$H$32,$A770)</f>
        <v>#NAME?</v>
      </c>
      <c r="G770" s="330" t="e">
        <f ca="1">_xll.RiskData('Risk Summary'!$K$32,$A770)</f>
        <v>#NAME?</v>
      </c>
      <c r="H770" s="330" t="e">
        <f ca="1">_xll.RiskData('Risk Summary'!$N$32,$A770)</f>
        <v>#NAME?</v>
      </c>
      <c r="J770" s="330" t="e">
        <f ca="1">_xll.RiskData('Risk Summary'!$H$35,$A770)</f>
        <v>#NAME?</v>
      </c>
      <c r="K770" s="330" t="e">
        <f ca="1">_xll.RiskData('Risk Summary'!$K$35,$A770)</f>
        <v>#NAME?</v>
      </c>
      <c r="L770" s="330" t="e">
        <f ca="1">_xll.RiskData('Risk Summary'!$N$35,$A770)</f>
        <v>#NAME?</v>
      </c>
      <c r="N770" s="330" t="e">
        <f ca="1">_xll.RiskData('Risk Summary'!$H$36,$A770)</f>
        <v>#NAME?</v>
      </c>
      <c r="O770" s="330" t="e">
        <f ca="1">_xll.RiskData('Risk Summary'!$K$36,$A770)</f>
        <v>#NAME?</v>
      </c>
      <c r="P770" s="330" t="e">
        <f ca="1">_xll.RiskData('Risk Summary'!$N$36,$A770)</f>
        <v>#NAME?</v>
      </c>
      <c r="R770" s="330" t="e">
        <f ca="1">_xll.RiskData('TS CF'!$H$24,$A770)-F770</f>
        <v>#NAME?</v>
      </c>
      <c r="S770" s="330" t="e">
        <f ca="1">_xll.RiskData('TS CF'!$K$24,$A770)-G770</f>
        <v>#NAME?</v>
      </c>
      <c r="T770" s="330" t="e">
        <f ca="1">_xll.RiskData('TS CF'!$N$24,$A770)-H770</f>
        <v>#NAME?</v>
      </c>
      <c r="V770" s="327" t="e">
        <f t="shared" ca="1" si="33"/>
        <v>#NAME?</v>
      </c>
      <c r="W770" s="327" t="e">
        <f t="shared" ca="1" si="34"/>
        <v>#NAME?</v>
      </c>
      <c r="X770" s="327" t="e">
        <f t="shared" ca="1" si="35"/>
        <v>#NAME?</v>
      </c>
    </row>
    <row r="771" spans="1:24">
      <c r="A771" s="2">
        <v>764</v>
      </c>
      <c r="B771" s="617">
        <v>-160478</v>
      </c>
      <c r="C771" s="617">
        <v>-103593</v>
      </c>
      <c r="D771" s="617">
        <v>-114388</v>
      </c>
      <c r="F771" s="330" t="e">
        <f ca="1">_xll.RiskData('Risk Summary'!$H$32,$A771)</f>
        <v>#NAME?</v>
      </c>
      <c r="G771" s="330" t="e">
        <f ca="1">_xll.RiskData('Risk Summary'!$K$32,$A771)</f>
        <v>#NAME?</v>
      </c>
      <c r="H771" s="330" t="e">
        <f ca="1">_xll.RiskData('Risk Summary'!$N$32,$A771)</f>
        <v>#NAME?</v>
      </c>
      <c r="J771" s="330" t="e">
        <f ca="1">_xll.RiskData('Risk Summary'!$H$35,$A771)</f>
        <v>#NAME?</v>
      </c>
      <c r="K771" s="330" t="e">
        <f ca="1">_xll.RiskData('Risk Summary'!$K$35,$A771)</f>
        <v>#NAME?</v>
      </c>
      <c r="L771" s="330" t="e">
        <f ca="1">_xll.RiskData('Risk Summary'!$N$35,$A771)</f>
        <v>#NAME?</v>
      </c>
      <c r="N771" s="330" t="e">
        <f ca="1">_xll.RiskData('Risk Summary'!$H$36,$A771)</f>
        <v>#NAME?</v>
      </c>
      <c r="O771" s="330" t="e">
        <f ca="1">_xll.RiskData('Risk Summary'!$K$36,$A771)</f>
        <v>#NAME?</v>
      </c>
      <c r="P771" s="330" t="e">
        <f ca="1">_xll.RiskData('Risk Summary'!$N$36,$A771)</f>
        <v>#NAME?</v>
      </c>
      <c r="R771" s="330" t="e">
        <f ca="1">_xll.RiskData('TS CF'!$H$24,$A771)-F771</f>
        <v>#NAME?</v>
      </c>
      <c r="S771" s="330" t="e">
        <f ca="1">_xll.RiskData('TS CF'!$K$24,$A771)-G771</f>
        <v>#NAME?</v>
      </c>
      <c r="T771" s="330" t="e">
        <f ca="1">_xll.RiskData('TS CF'!$N$24,$A771)-H771</f>
        <v>#NAME?</v>
      </c>
      <c r="V771" s="327" t="e">
        <f t="shared" ca="1" si="33"/>
        <v>#NAME?</v>
      </c>
      <c r="W771" s="327" t="e">
        <f t="shared" ca="1" si="34"/>
        <v>#NAME?</v>
      </c>
      <c r="X771" s="327" t="e">
        <f t="shared" ca="1" si="35"/>
        <v>#NAME?</v>
      </c>
    </row>
    <row r="772" spans="1:24">
      <c r="A772" s="2">
        <v>765</v>
      </c>
      <c r="B772" s="617">
        <v>-160478</v>
      </c>
      <c r="C772" s="617">
        <v>-103593</v>
      </c>
      <c r="D772" s="617">
        <v>-114388</v>
      </c>
      <c r="F772" s="330" t="e">
        <f ca="1">_xll.RiskData('Risk Summary'!$H$32,$A772)</f>
        <v>#NAME?</v>
      </c>
      <c r="G772" s="330" t="e">
        <f ca="1">_xll.RiskData('Risk Summary'!$K$32,$A772)</f>
        <v>#NAME?</v>
      </c>
      <c r="H772" s="330" t="e">
        <f ca="1">_xll.RiskData('Risk Summary'!$N$32,$A772)</f>
        <v>#NAME?</v>
      </c>
      <c r="J772" s="330" t="e">
        <f ca="1">_xll.RiskData('Risk Summary'!$H$35,$A772)</f>
        <v>#NAME?</v>
      </c>
      <c r="K772" s="330" t="e">
        <f ca="1">_xll.RiskData('Risk Summary'!$K$35,$A772)</f>
        <v>#NAME?</v>
      </c>
      <c r="L772" s="330" t="e">
        <f ca="1">_xll.RiskData('Risk Summary'!$N$35,$A772)</f>
        <v>#NAME?</v>
      </c>
      <c r="N772" s="330" t="e">
        <f ca="1">_xll.RiskData('Risk Summary'!$H$36,$A772)</f>
        <v>#NAME?</v>
      </c>
      <c r="O772" s="330" t="e">
        <f ca="1">_xll.RiskData('Risk Summary'!$K$36,$A772)</f>
        <v>#NAME?</v>
      </c>
      <c r="P772" s="330" t="e">
        <f ca="1">_xll.RiskData('Risk Summary'!$N$36,$A772)</f>
        <v>#NAME?</v>
      </c>
      <c r="R772" s="330" t="e">
        <f ca="1">_xll.RiskData('TS CF'!$H$24,$A772)-F772</f>
        <v>#NAME?</v>
      </c>
      <c r="S772" s="330" t="e">
        <f ca="1">_xll.RiskData('TS CF'!$K$24,$A772)-G772</f>
        <v>#NAME?</v>
      </c>
      <c r="T772" s="330" t="e">
        <f ca="1">_xll.RiskData('TS CF'!$N$24,$A772)-H772</f>
        <v>#NAME?</v>
      </c>
      <c r="V772" s="327" t="e">
        <f t="shared" ca="1" si="33"/>
        <v>#NAME?</v>
      </c>
      <c r="W772" s="327" t="e">
        <f t="shared" ca="1" si="34"/>
        <v>#NAME?</v>
      </c>
      <c r="X772" s="327" t="e">
        <f t="shared" ca="1" si="35"/>
        <v>#NAME?</v>
      </c>
    </row>
    <row r="773" spans="1:24">
      <c r="A773" s="2">
        <v>766</v>
      </c>
      <c r="B773" s="617">
        <v>-160478</v>
      </c>
      <c r="C773" s="617">
        <v>-103593</v>
      </c>
      <c r="D773" s="617">
        <v>-114388</v>
      </c>
      <c r="F773" s="330" t="e">
        <f ca="1">_xll.RiskData('Risk Summary'!$H$32,$A773)</f>
        <v>#NAME?</v>
      </c>
      <c r="G773" s="330" t="e">
        <f ca="1">_xll.RiskData('Risk Summary'!$K$32,$A773)</f>
        <v>#NAME?</v>
      </c>
      <c r="H773" s="330" t="e">
        <f ca="1">_xll.RiskData('Risk Summary'!$N$32,$A773)</f>
        <v>#NAME?</v>
      </c>
      <c r="J773" s="330" t="e">
        <f ca="1">_xll.RiskData('Risk Summary'!$H$35,$A773)</f>
        <v>#NAME?</v>
      </c>
      <c r="K773" s="330" t="e">
        <f ca="1">_xll.RiskData('Risk Summary'!$K$35,$A773)</f>
        <v>#NAME?</v>
      </c>
      <c r="L773" s="330" t="e">
        <f ca="1">_xll.RiskData('Risk Summary'!$N$35,$A773)</f>
        <v>#NAME?</v>
      </c>
      <c r="N773" s="330" t="e">
        <f ca="1">_xll.RiskData('Risk Summary'!$H$36,$A773)</f>
        <v>#NAME?</v>
      </c>
      <c r="O773" s="330" t="e">
        <f ca="1">_xll.RiskData('Risk Summary'!$K$36,$A773)</f>
        <v>#NAME?</v>
      </c>
      <c r="P773" s="330" t="e">
        <f ca="1">_xll.RiskData('Risk Summary'!$N$36,$A773)</f>
        <v>#NAME?</v>
      </c>
      <c r="R773" s="330" t="e">
        <f ca="1">_xll.RiskData('TS CF'!$H$24,$A773)-F773</f>
        <v>#NAME?</v>
      </c>
      <c r="S773" s="330" t="e">
        <f ca="1">_xll.RiskData('TS CF'!$K$24,$A773)-G773</f>
        <v>#NAME?</v>
      </c>
      <c r="T773" s="330" t="e">
        <f ca="1">_xll.RiskData('TS CF'!$N$24,$A773)-H773</f>
        <v>#NAME?</v>
      </c>
      <c r="V773" s="327" t="e">
        <f t="shared" ca="1" si="33"/>
        <v>#NAME?</v>
      </c>
      <c r="W773" s="327" t="e">
        <f t="shared" ca="1" si="34"/>
        <v>#NAME?</v>
      </c>
      <c r="X773" s="327" t="e">
        <f t="shared" ca="1" si="35"/>
        <v>#NAME?</v>
      </c>
    </row>
    <row r="774" spans="1:24">
      <c r="A774" s="2">
        <v>767</v>
      </c>
      <c r="B774" s="617">
        <v>-160478</v>
      </c>
      <c r="C774" s="617">
        <v>-103593</v>
      </c>
      <c r="D774" s="617">
        <v>-114388</v>
      </c>
      <c r="F774" s="330" t="e">
        <f ca="1">_xll.RiskData('Risk Summary'!$H$32,$A774)</f>
        <v>#NAME?</v>
      </c>
      <c r="G774" s="330" t="e">
        <f ca="1">_xll.RiskData('Risk Summary'!$K$32,$A774)</f>
        <v>#NAME?</v>
      </c>
      <c r="H774" s="330" t="e">
        <f ca="1">_xll.RiskData('Risk Summary'!$N$32,$A774)</f>
        <v>#NAME?</v>
      </c>
      <c r="J774" s="330" t="e">
        <f ca="1">_xll.RiskData('Risk Summary'!$H$35,$A774)</f>
        <v>#NAME?</v>
      </c>
      <c r="K774" s="330" t="e">
        <f ca="1">_xll.RiskData('Risk Summary'!$K$35,$A774)</f>
        <v>#NAME?</v>
      </c>
      <c r="L774" s="330" t="e">
        <f ca="1">_xll.RiskData('Risk Summary'!$N$35,$A774)</f>
        <v>#NAME?</v>
      </c>
      <c r="N774" s="330" t="e">
        <f ca="1">_xll.RiskData('Risk Summary'!$H$36,$A774)</f>
        <v>#NAME?</v>
      </c>
      <c r="O774" s="330" t="e">
        <f ca="1">_xll.RiskData('Risk Summary'!$K$36,$A774)</f>
        <v>#NAME?</v>
      </c>
      <c r="P774" s="330" t="e">
        <f ca="1">_xll.RiskData('Risk Summary'!$N$36,$A774)</f>
        <v>#NAME?</v>
      </c>
      <c r="R774" s="330" t="e">
        <f ca="1">_xll.RiskData('TS CF'!$H$24,$A774)-F774</f>
        <v>#NAME?</v>
      </c>
      <c r="S774" s="330" t="e">
        <f ca="1">_xll.RiskData('TS CF'!$K$24,$A774)-G774</f>
        <v>#NAME?</v>
      </c>
      <c r="T774" s="330" t="e">
        <f ca="1">_xll.RiskData('TS CF'!$N$24,$A774)-H774</f>
        <v>#NAME?</v>
      </c>
      <c r="V774" s="327" t="e">
        <f t="shared" ca="1" si="33"/>
        <v>#NAME?</v>
      </c>
      <c r="W774" s="327" t="e">
        <f t="shared" ca="1" si="34"/>
        <v>#NAME?</v>
      </c>
      <c r="X774" s="327" t="e">
        <f t="shared" ca="1" si="35"/>
        <v>#NAME?</v>
      </c>
    </row>
    <row r="775" spans="1:24">
      <c r="A775" s="2">
        <v>768</v>
      </c>
      <c r="B775" s="617">
        <v>-160478</v>
      </c>
      <c r="C775" s="617">
        <v>-103593</v>
      </c>
      <c r="D775" s="617">
        <v>-114388</v>
      </c>
      <c r="F775" s="330" t="e">
        <f ca="1">_xll.RiskData('Risk Summary'!$H$32,$A775)</f>
        <v>#NAME?</v>
      </c>
      <c r="G775" s="330" t="e">
        <f ca="1">_xll.RiskData('Risk Summary'!$K$32,$A775)</f>
        <v>#NAME?</v>
      </c>
      <c r="H775" s="330" t="e">
        <f ca="1">_xll.RiskData('Risk Summary'!$N$32,$A775)</f>
        <v>#NAME?</v>
      </c>
      <c r="J775" s="330" t="e">
        <f ca="1">_xll.RiskData('Risk Summary'!$H$35,$A775)</f>
        <v>#NAME?</v>
      </c>
      <c r="K775" s="330" t="e">
        <f ca="1">_xll.RiskData('Risk Summary'!$K$35,$A775)</f>
        <v>#NAME?</v>
      </c>
      <c r="L775" s="330" t="e">
        <f ca="1">_xll.RiskData('Risk Summary'!$N$35,$A775)</f>
        <v>#NAME?</v>
      </c>
      <c r="N775" s="330" t="e">
        <f ca="1">_xll.RiskData('Risk Summary'!$H$36,$A775)</f>
        <v>#NAME?</v>
      </c>
      <c r="O775" s="330" t="e">
        <f ca="1">_xll.RiskData('Risk Summary'!$K$36,$A775)</f>
        <v>#NAME?</v>
      </c>
      <c r="P775" s="330" t="e">
        <f ca="1">_xll.RiskData('Risk Summary'!$N$36,$A775)</f>
        <v>#NAME?</v>
      </c>
      <c r="R775" s="330" t="e">
        <f ca="1">_xll.RiskData('TS CF'!$H$24,$A775)-F775</f>
        <v>#NAME?</v>
      </c>
      <c r="S775" s="330" t="e">
        <f ca="1">_xll.RiskData('TS CF'!$K$24,$A775)-G775</f>
        <v>#NAME?</v>
      </c>
      <c r="T775" s="330" t="e">
        <f ca="1">_xll.RiskData('TS CF'!$N$24,$A775)-H775</f>
        <v>#NAME?</v>
      </c>
      <c r="V775" s="327" t="e">
        <f t="shared" ca="1" si="33"/>
        <v>#NAME?</v>
      </c>
      <c r="W775" s="327" t="e">
        <f t="shared" ca="1" si="34"/>
        <v>#NAME?</v>
      </c>
      <c r="X775" s="327" t="e">
        <f t="shared" ca="1" si="35"/>
        <v>#NAME?</v>
      </c>
    </row>
    <row r="776" spans="1:24">
      <c r="A776" s="2">
        <v>769</v>
      </c>
      <c r="B776" s="617">
        <v>-160478</v>
      </c>
      <c r="C776" s="617">
        <v>-103593</v>
      </c>
      <c r="D776" s="617">
        <v>-114388</v>
      </c>
      <c r="F776" s="330" t="e">
        <f ca="1">_xll.RiskData('Risk Summary'!$H$32,$A776)</f>
        <v>#NAME?</v>
      </c>
      <c r="G776" s="330" t="e">
        <f ca="1">_xll.RiskData('Risk Summary'!$K$32,$A776)</f>
        <v>#NAME?</v>
      </c>
      <c r="H776" s="330" t="e">
        <f ca="1">_xll.RiskData('Risk Summary'!$N$32,$A776)</f>
        <v>#NAME?</v>
      </c>
      <c r="J776" s="330" t="e">
        <f ca="1">_xll.RiskData('Risk Summary'!$H$35,$A776)</f>
        <v>#NAME?</v>
      </c>
      <c r="K776" s="330" t="e">
        <f ca="1">_xll.RiskData('Risk Summary'!$K$35,$A776)</f>
        <v>#NAME?</v>
      </c>
      <c r="L776" s="330" t="e">
        <f ca="1">_xll.RiskData('Risk Summary'!$N$35,$A776)</f>
        <v>#NAME?</v>
      </c>
      <c r="N776" s="330" t="e">
        <f ca="1">_xll.RiskData('Risk Summary'!$H$36,$A776)</f>
        <v>#NAME?</v>
      </c>
      <c r="O776" s="330" t="e">
        <f ca="1">_xll.RiskData('Risk Summary'!$K$36,$A776)</f>
        <v>#NAME?</v>
      </c>
      <c r="P776" s="330" t="e">
        <f ca="1">_xll.RiskData('Risk Summary'!$N$36,$A776)</f>
        <v>#NAME?</v>
      </c>
      <c r="R776" s="330" t="e">
        <f ca="1">_xll.RiskData('TS CF'!$H$24,$A776)-F776</f>
        <v>#NAME?</v>
      </c>
      <c r="S776" s="330" t="e">
        <f ca="1">_xll.RiskData('TS CF'!$K$24,$A776)-G776</f>
        <v>#NAME?</v>
      </c>
      <c r="T776" s="330" t="e">
        <f ca="1">_xll.RiskData('TS CF'!$N$24,$A776)-H776</f>
        <v>#NAME?</v>
      </c>
      <c r="V776" s="327" t="e">
        <f t="shared" ca="1" si="33"/>
        <v>#NAME?</v>
      </c>
      <c r="W776" s="327" t="e">
        <f t="shared" ca="1" si="34"/>
        <v>#NAME?</v>
      </c>
      <c r="X776" s="327" t="e">
        <f t="shared" ca="1" si="35"/>
        <v>#NAME?</v>
      </c>
    </row>
    <row r="777" spans="1:24">
      <c r="A777" s="2">
        <v>770</v>
      </c>
      <c r="B777" s="617">
        <v>-160478</v>
      </c>
      <c r="C777" s="617">
        <v>-103593</v>
      </c>
      <c r="D777" s="617">
        <v>-114388</v>
      </c>
      <c r="F777" s="330" t="e">
        <f ca="1">_xll.RiskData('Risk Summary'!$H$32,$A777)</f>
        <v>#NAME?</v>
      </c>
      <c r="G777" s="330" t="e">
        <f ca="1">_xll.RiskData('Risk Summary'!$K$32,$A777)</f>
        <v>#NAME?</v>
      </c>
      <c r="H777" s="330" t="e">
        <f ca="1">_xll.RiskData('Risk Summary'!$N$32,$A777)</f>
        <v>#NAME?</v>
      </c>
      <c r="J777" s="330" t="e">
        <f ca="1">_xll.RiskData('Risk Summary'!$H$35,$A777)</f>
        <v>#NAME?</v>
      </c>
      <c r="K777" s="330" t="e">
        <f ca="1">_xll.RiskData('Risk Summary'!$K$35,$A777)</f>
        <v>#NAME?</v>
      </c>
      <c r="L777" s="330" t="e">
        <f ca="1">_xll.RiskData('Risk Summary'!$N$35,$A777)</f>
        <v>#NAME?</v>
      </c>
      <c r="N777" s="330" t="e">
        <f ca="1">_xll.RiskData('Risk Summary'!$H$36,$A777)</f>
        <v>#NAME?</v>
      </c>
      <c r="O777" s="330" t="e">
        <f ca="1">_xll.RiskData('Risk Summary'!$K$36,$A777)</f>
        <v>#NAME?</v>
      </c>
      <c r="P777" s="330" t="e">
        <f ca="1">_xll.RiskData('Risk Summary'!$N$36,$A777)</f>
        <v>#NAME?</v>
      </c>
      <c r="R777" s="330" t="e">
        <f ca="1">_xll.RiskData('TS CF'!$H$24,$A777)-F777</f>
        <v>#NAME?</v>
      </c>
      <c r="S777" s="330" t="e">
        <f ca="1">_xll.RiskData('TS CF'!$K$24,$A777)-G777</f>
        <v>#NAME?</v>
      </c>
      <c r="T777" s="330" t="e">
        <f ca="1">_xll.RiskData('TS CF'!$N$24,$A777)-H777</f>
        <v>#NAME?</v>
      </c>
      <c r="V777" s="327" t="e">
        <f t="shared" ca="1" si="33"/>
        <v>#NAME?</v>
      </c>
      <c r="W777" s="327" t="e">
        <f t="shared" ca="1" si="34"/>
        <v>#NAME?</v>
      </c>
      <c r="X777" s="327" t="e">
        <f t="shared" ca="1" si="35"/>
        <v>#NAME?</v>
      </c>
    </row>
    <row r="778" spans="1:24">
      <c r="A778" s="2">
        <v>771</v>
      </c>
      <c r="B778" s="617">
        <v>-160478</v>
      </c>
      <c r="C778" s="617">
        <v>-103593</v>
      </c>
      <c r="D778" s="617">
        <v>-114388</v>
      </c>
      <c r="F778" s="330" t="e">
        <f ca="1">_xll.RiskData('Risk Summary'!$H$32,$A778)</f>
        <v>#NAME?</v>
      </c>
      <c r="G778" s="330" t="e">
        <f ca="1">_xll.RiskData('Risk Summary'!$K$32,$A778)</f>
        <v>#NAME?</v>
      </c>
      <c r="H778" s="330" t="e">
        <f ca="1">_xll.RiskData('Risk Summary'!$N$32,$A778)</f>
        <v>#NAME?</v>
      </c>
      <c r="J778" s="330" t="e">
        <f ca="1">_xll.RiskData('Risk Summary'!$H$35,$A778)</f>
        <v>#NAME?</v>
      </c>
      <c r="K778" s="330" t="e">
        <f ca="1">_xll.RiskData('Risk Summary'!$K$35,$A778)</f>
        <v>#NAME?</v>
      </c>
      <c r="L778" s="330" t="e">
        <f ca="1">_xll.RiskData('Risk Summary'!$N$35,$A778)</f>
        <v>#NAME?</v>
      </c>
      <c r="N778" s="330" t="e">
        <f ca="1">_xll.RiskData('Risk Summary'!$H$36,$A778)</f>
        <v>#NAME?</v>
      </c>
      <c r="O778" s="330" t="e">
        <f ca="1">_xll.RiskData('Risk Summary'!$K$36,$A778)</f>
        <v>#NAME?</v>
      </c>
      <c r="P778" s="330" t="e">
        <f ca="1">_xll.RiskData('Risk Summary'!$N$36,$A778)</f>
        <v>#NAME?</v>
      </c>
      <c r="R778" s="330" t="e">
        <f ca="1">_xll.RiskData('TS CF'!$H$24,$A778)-F778</f>
        <v>#NAME?</v>
      </c>
      <c r="S778" s="330" t="e">
        <f ca="1">_xll.RiskData('TS CF'!$K$24,$A778)-G778</f>
        <v>#NAME?</v>
      </c>
      <c r="T778" s="330" t="e">
        <f ca="1">_xll.RiskData('TS CF'!$N$24,$A778)-H778</f>
        <v>#NAME?</v>
      </c>
      <c r="V778" s="327" t="e">
        <f t="shared" ref="V778:V841" ca="1" si="36">V777</f>
        <v>#NAME?</v>
      </c>
      <c r="W778" s="327" t="e">
        <f t="shared" ref="W778:W841" ca="1" si="37">W777</f>
        <v>#NAME?</v>
      </c>
      <c r="X778" s="327" t="e">
        <f t="shared" ref="X778:X841" ca="1" si="38">X777</f>
        <v>#NAME?</v>
      </c>
    </row>
    <row r="779" spans="1:24">
      <c r="A779" s="2">
        <v>772</v>
      </c>
      <c r="B779" s="617">
        <v>-160478</v>
      </c>
      <c r="C779" s="617">
        <v>-103593</v>
      </c>
      <c r="D779" s="617">
        <v>-114388</v>
      </c>
      <c r="F779" s="330" t="e">
        <f ca="1">_xll.RiskData('Risk Summary'!$H$32,$A779)</f>
        <v>#NAME?</v>
      </c>
      <c r="G779" s="330" t="e">
        <f ca="1">_xll.RiskData('Risk Summary'!$K$32,$A779)</f>
        <v>#NAME?</v>
      </c>
      <c r="H779" s="330" t="e">
        <f ca="1">_xll.RiskData('Risk Summary'!$N$32,$A779)</f>
        <v>#NAME?</v>
      </c>
      <c r="J779" s="330" t="e">
        <f ca="1">_xll.RiskData('Risk Summary'!$H$35,$A779)</f>
        <v>#NAME?</v>
      </c>
      <c r="K779" s="330" t="e">
        <f ca="1">_xll.RiskData('Risk Summary'!$K$35,$A779)</f>
        <v>#NAME?</v>
      </c>
      <c r="L779" s="330" t="e">
        <f ca="1">_xll.RiskData('Risk Summary'!$N$35,$A779)</f>
        <v>#NAME?</v>
      </c>
      <c r="N779" s="330" t="e">
        <f ca="1">_xll.RiskData('Risk Summary'!$H$36,$A779)</f>
        <v>#NAME?</v>
      </c>
      <c r="O779" s="330" t="e">
        <f ca="1">_xll.RiskData('Risk Summary'!$K$36,$A779)</f>
        <v>#NAME?</v>
      </c>
      <c r="P779" s="330" t="e">
        <f ca="1">_xll.RiskData('Risk Summary'!$N$36,$A779)</f>
        <v>#NAME?</v>
      </c>
      <c r="R779" s="330" t="e">
        <f ca="1">_xll.RiskData('TS CF'!$H$24,$A779)-F779</f>
        <v>#NAME?</v>
      </c>
      <c r="S779" s="330" t="e">
        <f ca="1">_xll.RiskData('TS CF'!$K$24,$A779)-G779</f>
        <v>#NAME?</v>
      </c>
      <c r="T779" s="330" t="e">
        <f ca="1">_xll.RiskData('TS CF'!$N$24,$A779)-H779</f>
        <v>#NAME?</v>
      </c>
      <c r="V779" s="327" t="e">
        <f t="shared" ca="1" si="36"/>
        <v>#NAME?</v>
      </c>
      <c r="W779" s="327" t="e">
        <f t="shared" ca="1" si="37"/>
        <v>#NAME?</v>
      </c>
      <c r="X779" s="327" t="e">
        <f t="shared" ca="1" si="38"/>
        <v>#NAME?</v>
      </c>
    </row>
    <row r="780" spans="1:24">
      <c r="A780" s="2">
        <v>773</v>
      </c>
      <c r="B780" s="617">
        <v>-160478</v>
      </c>
      <c r="C780" s="617">
        <v>-103593</v>
      </c>
      <c r="D780" s="617">
        <v>-114388</v>
      </c>
      <c r="F780" s="330" t="e">
        <f ca="1">_xll.RiskData('Risk Summary'!$H$32,$A780)</f>
        <v>#NAME?</v>
      </c>
      <c r="G780" s="330" t="e">
        <f ca="1">_xll.RiskData('Risk Summary'!$K$32,$A780)</f>
        <v>#NAME?</v>
      </c>
      <c r="H780" s="330" t="e">
        <f ca="1">_xll.RiskData('Risk Summary'!$N$32,$A780)</f>
        <v>#NAME?</v>
      </c>
      <c r="J780" s="330" t="e">
        <f ca="1">_xll.RiskData('Risk Summary'!$H$35,$A780)</f>
        <v>#NAME?</v>
      </c>
      <c r="K780" s="330" t="e">
        <f ca="1">_xll.RiskData('Risk Summary'!$K$35,$A780)</f>
        <v>#NAME?</v>
      </c>
      <c r="L780" s="330" t="e">
        <f ca="1">_xll.RiskData('Risk Summary'!$N$35,$A780)</f>
        <v>#NAME?</v>
      </c>
      <c r="N780" s="330" t="e">
        <f ca="1">_xll.RiskData('Risk Summary'!$H$36,$A780)</f>
        <v>#NAME?</v>
      </c>
      <c r="O780" s="330" t="e">
        <f ca="1">_xll.RiskData('Risk Summary'!$K$36,$A780)</f>
        <v>#NAME?</v>
      </c>
      <c r="P780" s="330" t="e">
        <f ca="1">_xll.RiskData('Risk Summary'!$N$36,$A780)</f>
        <v>#NAME?</v>
      </c>
      <c r="R780" s="330" t="e">
        <f ca="1">_xll.RiskData('TS CF'!$H$24,$A780)-F780</f>
        <v>#NAME?</v>
      </c>
      <c r="S780" s="330" t="e">
        <f ca="1">_xll.RiskData('TS CF'!$K$24,$A780)-G780</f>
        <v>#NAME?</v>
      </c>
      <c r="T780" s="330" t="e">
        <f ca="1">_xll.RiskData('TS CF'!$N$24,$A780)-H780</f>
        <v>#NAME?</v>
      </c>
      <c r="V780" s="327" t="e">
        <f t="shared" ca="1" si="36"/>
        <v>#NAME?</v>
      </c>
      <c r="W780" s="327" t="e">
        <f t="shared" ca="1" si="37"/>
        <v>#NAME?</v>
      </c>
      <c r="X780" s="327" t="e">
        <f t="shared" ca="1" si="38"/>
        <v>#NAME?</v>
      </c>
    </row>
    <row r="781" spans="1:24">
      <c r="A781" s="2">
        <v>774</v>
      </c>
      <c r="B781" s="617">
        <v>-160478</v>
      </c>
      <c r="C781" s="617">
        <v>-103593</v>
      </c>
      <c r="D781" s="617">
        <v>-114388</v>
      </c>
      <c r="F781" s="330" t="e">
        <f ca="1">_xll.RiskData('Risk Summary'!$H$32,$A781)</f>
        <v>#NAME?</v>
      </c>
      <c r="G781" s="330" t="e">
        <f ca="1">_xll.RiskData('Risk Summary'!$K$32,$A781)</f>
        <v>#NAME?</v>
      </c>
      <c r="H781" s="330" t="e">
        <f ca="1">_xll.RiskData('Risk Summary'!$N$32,$A781)</f>
        <v>#NAME?</v>
      </c>
      <c r="J781" s="330" t="e">
        <f ca="1">_xll.RiskData('Risk Summary'!$H$35,$A781)</f>
        <v>#NAME?</v>
      </c>
      <c r="K781" s="330" t="e">
        <f ca="1">_xll.RiskData('Risk Summary'!$K$35,$A781)</f>
        <v>#NAME?</v>
      </c>
      <c r="L781" s="330" t="e">
        <f ca="1">_xll.RiskData('Risk Summary'!$N$35,$A781)</f>
        <v>#NAME?</v>
      </c>
      <c r="N781" s="330" t="e">
        <f ca="1">_xll.RiskData('Risk Summary'!$H$36,$A781)</f>
        <v>#NAME?</v>
      </c>
      <c r="O781" s="330" t="e">
        <f ca="1">_xll.RiskData('Risk Summary'!$K$36,$A781)</f>
        <v>#NAME?</v>
      </c>
      <c r="P781" s="330" t="e">
        <f ca="1">_xll.RiskData('Risk Summary'!$N$36,$A781)</f>
        <v>#NAME?</v>
      </c>
      <c r="R781" s="330" t="e">
        <f ca="1">_xll.RiskData('TS CF'!$H$24,$A781)-F781</f>
        <v>#NAME?</v>
      </c>
      <c r="S781" s="330" t="e">
        <f ca="1">_xll.RiskData('TS CF'!$K$24,$A781)-G781</f>
        <v>#NAME?</v>
      </c>
      <c r="T781" s="330" t="e">
        <f ca="1">_xll.RiskData('TS CF'!$N$24,$A781)-H781</f>
        <v>#NAME?</v>
      </c>
      <c r="V781" s="327" t="e">
        <f t="shared" ca="1" si="36"/>
        <v>#NAME?</v>
      </c>
      <c r="W781" s="327" t="e">
        <f t="shared" ca="1" si="37"/>
        <v>#NAME?</v>
      </c>
      <c r="X781" s="327" t="e">
        <f t="shared" ca="1" si="38"/>
        <v>#NAME?</v>
      </c>
    </row>
    <row r="782" spans="1:24">
      <c r="A782" s="2">
        <v>775</v>
      </c>
      <c r="B782" s="617">
        <v>-160478</v>
      </c>
      <c r="C782" s="617">
        <v>-103593</v>
      </c>
      <c r="D782" s="617">
        <v>-114388</v>
      </c>
      <c r="F782" s="330" t="e">
        <f ca="1">_xll.RiskData('Risk Summary'!$H$32,$A782)</f>
        <v>#NAME?</v>
      </c>
      <c r="G782" s="330" t="e">
        <f ca="1">_xll.RiskData('Risk Summary'!$K$32,$A782)</f>
        <v>#NAME?</v>
      </c>
      <c r="H782" s="330" t="e">
        <f ca="1">_xll.RiskData('Risk Summary'!$N$32,$A782)</f>
        <v>#NAME?</v>
      </c>
      <c r="J782" s="330" t="e">
        <f ca="1">_xll.RiskData('Risk Summary'!$H$35,$A782)</f>
        <v>#NAME?</v>
      </c>
      <c r="K782" s="330" t="e">
        <f ca="1">_xll.RiskData('Risk Summary'!$K$35,$A782)</f>
        <v>#NAME?</v>
      </c>
      <c r="L782" s="330" t="e">
        <f ca="1">_xll.RiskData('Risk Summary'!$N$35,$A782)</f>
        <v>#NAME?</v>
      </c>
      <c r="N782" s="330" t="e">
        <f ca="1">_xll.RiskData('Risk Summary'!$H$36,$A782)</f>
        <v>#NAME?</v>
      </c>
      <c r="O782" s="330" t="e">
        <f ca="1">_xll.RiskData('Risk Summary'!$K$36,$A782)</f>
        <v>#NAME?</v>
      </c>
      <c r="P782" s="330" t="e">
        <f ca="1">_xll.RiskData('Risk Summary'!$N$36,$A782)</f>
        <v>#NAME?</v>
      </c>
      <c r="R782" s="330" t="e">
        <f ca="1">_xll.RiskData('TS CF'!$H$24,$A782)-F782</f>
        <v>#NAME?</v>
      </c>
      <c r="S782" s="330" t="e">
        <f ca="1">_xll.RiskData('TS CF'!$K$24,$A782)-G782</f>
        <v>#NAME?</v>
      </c>
      <c r="T782" s="330" t="e">
        <f ca="1">_xll.RiskData('TS CF'!$N$24,$A782)-H782</f>
        <v>#NAME?</v>
      </c>
      <c r="V782" s="327" t="e">
        <f t="shared" ca="1" si="36"/>
        <v>#NAME?</v>
      </c>
      <c r="W782" s="327" t="e">
        <f t="shared" ca="1" si="37"/>
        <v>#NAME?</v>
      </c>
      <c r="X782" s="327" t="e">
        <f t="shared" ca="1" si="38"/>
        <v>#NAME?</v>
      </c>
    </row>
    <row r="783" spans="1:24">
      <c r="A783" s="2">
        <v>776</v>
      </c>
      <c r="B783" s="617">
        <v>-160478</v>
      </c>
      <c r="C783" s="617">
        <v>-103593</v>
      </c>
      <c r="D783" s="617">
        <v>-114388</v>
      </c>
      <c r="F783" s="330" t="e">
        <f ca="1">_xll.RiskData('Risk Summary'!$H$32,$A783)</f>
        <v>#NAME?</v>
      </c>
      <c r="G783" s="330" t="e">
        <f ca="1">_xll.RiskData('Risk Summary'!$K$32,$A783)</f>
        <v>#NAME?</v>
      </c>
      <c r="H783" s="330" t="e">
        <f ca="1">_xll.RiskData('Risk Summary'!$N$32,$A783)</f>
        <v>#NAME?</v>
      </c>
      <c r="J783" s="330" t="e">
        <f ca="1">_xll.RiskData('Risk Summary'!$H$35,$A783)</f>
        <v>#NAME?</v>
      </c>
      <c r="K783" s="330" t="e">
        <f ca="1">_xll.RiskData('Risk Summary'!$K$35,$A783)</f>
        <v>#NAME?</v>
      </c>
      <c r="L783" s="330" t="e">
        <f ca="1">_xll.RiskData('Risk Summary'!$N$35,$A783)</f>
        <v>#NAME?</v>
      </c>
      <c r="N783" s="330" t="e">
        <f ca="1">_xll.RiskData('Risk Summary'!$H$36,$A783)</f>
        <v>#NAME?</v>
      </c>
      <c r="O783" s="330" t="e">
        <f ca="1">_xll.RiskData('Risk Summary'!$K$36,$A783)</f>
        <v>#NAME?</v>
      </c>
      <c r="P783" s="330" t="e">
        <f ca="1">_xll.RiskData('Risk Summary'!$N$36,$A783)</f>
        <v>#NAME?</v>
      </c>
      <c r="R783" s="330" t="e">
        <f ca="1">_xll.RiskData('TS CF'!$H$24,$A783)-F783</f>
        <v>#NAME?</v>
      </c>
      <c r="S783" s="330" t="e">
        <f ca="1">_xll.RiskData('TS CF'!$K$24,$A783)-G783</f>
        <v>#NAME?</v>
      </c>
      <c r="T783" s="330" t="e">
        <f ca="1">_xll.RiskData('TS CF'!$N$24,$A783)-H783</f>
        <v>#NAME?</v>
      </c>
      <c r="V783" s="327" t="e">
        <f t="shared" ca="1" si="36"/>
        <v>#NAME?</v>
      </c>
      <c r="W783" s="327" t="e">
        <f t="shared" ca="1" si="37"/>
        <v>#NAME?</v>
      </c>
      <c r="X783" s="327" t="e">
        <f t="shared" ca="1" si="38"/>
        <v>#NAME?</v>
      </c>
    </row>
    <row r="784" spans="1:24">
      <c r="A784" s="2">
        <v>777</v>
      </c>
      <c r="B784" s="617">
        <v>-160478</v>
      </c>
      <c r="C784" s="617">
        <v>-103593</v>
      </c>
      <c r="D784" s="617">
        <v>-114388</v>
      </c>
      <c r="F784" s="330" t="e">
        <f ca="1">_xll.RiskData('Risk Summary'!$H$32,$A784)</f>
        <v>#NAME?</v>
      </c>
      <c r="G784" s="330" t="e">
        <f ca="1">_xll.RiskData('Risk Summary'!$K$32,$A784)</f>
        <v>#NAME?</v>
      </c>
      <c r="H784" s="330" t="e">
        <f ca="1">_xll.RiskData('Risk Summary'!$N$32,$A784)</f>
        <v>#NAME?</v>
      </c>
      <c r="J784" s="330" t="e">
        <f ca="1">_xll.RiskData('Risk Summary'!$H$35,$A784)</f>
        <v>#NAME?</v>
      </c>
      <c r="K784" s="330" t="e">
        <f ca="1">_xll.RiskData('Risk Summary'!$K$35,$A784)</f>
        <v>#NAME?</v>
      </c>
      <c r="L784" s="330" t="e">
        <f ca="1">_xll.RiskData('Risk Summary'!$N$35,$A784)</f>
        <v>#NAME?</v>
      </c>
      <c r="N784" s="330" t="e">
        <f ca="1">_xll.RiskData('Risk Summary'!$H$36,$A784)</f>
        <v>#NAME?</v>
      </c>
      <c r="O784" s="330" t="e">
        <f ca="1">_xll.RiskData('Risk Summary'!$K$36,$A784)</f>
        <v>#NAME?</v>
      </c>
      <c r="P784" s="330" t="e">
        <f ca="1">_xll.RiskData('Risk Summary'!$N$36,$A784)</f>
        <v>#NAME?</v>
      </c>
      <c r="R784" s="330" t="e">
        <f ca="1">_xll.RiskData('TS CF'!$H$24,$A784)-F784</f>
        <v>#NAME?</v>
      </c>
      <c r="S784" s="330" t="e">
        <f ca="1">_xll.RiskData('TS CF'!$K$24,$A784)-G784</f>
        <v>#NAME?</v>
      </c>
      <c r="T784" s="330" t="e">
        <f ca="1">_xll.RiskData('TS CF'!$N$24,$A784)-H784</f>
        <v>#NAME?</v>
      </c>
      <c r="V784" s="327" t="e">
        <f t="shared" ca="1" si="36"/>
        <v>#NAME?</v>
      </c>
      <c r="W784" s="327" t="e">
        <f t="shared" ca="1" si="37"/>
        <v>#NAME?</v>
      </c>
      <c r="X784" s="327" t="e">
        <f t="shared" ca="1" si="38"/>
        <v>#NAME?</v>
      </c>
    </row>
    <row r="785" spans="1:24">
      <c r="A785" s="2">
        <v>778</v>
      </c>
      <c r="B785" s="617">
        <v>-160478</v>
      </c>
      <c r="C785" s="617">
        <v>-103593</v>
      </c>
      <c r="D785" s="617">
        <v>-114388</v>
      </c>
      <c r="F785" s="330" t="e">
        <f ca="1">_xll.RiskData('Risk Summary'!$H$32,$A785)</f>
        <v>#NAME?</v>
      </c>
      <c r="G785" s="330" t="e">
        <f ca="1">_xll.RiskData('Risk Summary'!$K$32,$A785)</f>
        <v>#NAME?</v>
      </c>
      <c r="H785" s="330" t="e">
        <f ca="1">_xll.RiskData('Risk Summary'!$N$32,$A785)</f>
        <v>#NAME?</v>
      </c>
      <c r="J785" s="330" t="e">
        <f ca="1">_xll.RiskData('Risk Summary'!$H$35,$A785)</f>
        <v>#NAME?</v>
      </c>
      <c r="K785" s="330" t="e">
        <f ca="1">_xll.RiskData('Risk Summary'!$K$35,$A785)</f>
        <v>#NAME?</v>
      </c>
      <c r="L785" s="330" t="e">
        <f ca="1">_xll.RiskData('Risk Summary'!$N$35,$A785)</f>
        <v>#NAME?</v>
      </c>
      <c r="N785" s="330" t="e">
        <f ca="1">_xll.RiskData('Risk Summary'!$H$36,$A785)</f>
        <v>#NAME?</v>
      </c>
      <c r="O785" s="330" t="e">
        <f ca="1">_xll.RiskData('Risk Summary'!$K$36,$A785)</f>
        <v>#NAME?</v>
      </c>
      <c r="P785" s="330" t="e">
        <f ca="1">_xll.RiskData('Risk Summary'!$N$36,$A785)</f>
        <v>#NAME?</v>
      </c>
      <c r="R785" s="330" t="e">
        <f ca="1">_xll.RiskData('TS CF'!$H$24,$A785)-F785</f>
        <v>#NAME?</v>
      </c>
      <c r="S785" s="330" t="e">
        <f ca="1">_xll.RiskData('TS CF'!$K$24,$A785)-G785</f>
        <v>#NAME?</v>
      </c>
      <c r="T785" s="330" t="e">
        <f ca="1">_xll.RiskData('TS CF'!$N$24,$A785)-H785</f>
        <v>#NAME?</v>
      </c>
      <c r="V785" s="327" t="e">
        <f t="shared" ca="1" si="36"/>
        <v>#NAME?</v>
      </c>
      <c r="W785" s="327" t="e">
        <f t="shared" ca="1" si="37"/>
        <v>#NAME?</v>
      </c>
      <c r="X785" s="327" t="e">
        <f t="shared" ca="1" si="38"/>
        <v>#NAME?</v>
      </c>
    </row>
    <row r="786" spans="1:24">
      <c r="A786" s="2">
        <v>779</v>
      </c>
      <c r="B786" s="617">
        <v>-160478</v>
      </c>
      <c r="C786" s="617">
        <v>-103593</v>
      </c>
      <c r="D786" s="617">
        <v>-114388</v>
      </c>
      <c r="F786" s="330" t="e">
        <f ca="1">_xll.RiskData('Risk Summary'!$H$32,$A786)</f>
        <v>#NAME?</v>
      </c>
      <c r="G786" s="330" t="e">
        <f ca="1">_xll.RiskData('Risk Summary'!$K$32,$A786)</f>
        <v>#NAME?</v>
      </c>
      <c r="H786" s="330" t="e">
        <f ca="1">_xll.RiskData('Risk Summary'!$N$32,$A786)</f>
        <v>#NAME?</v>
      </c>
      <c r="J786" s="330" t="e">
        <f ca="1">_xll.RiskData('Risk Summary'!$H$35,$A786)</f>
        <v>#NAME?</v>
      </c>
      <c r="K786" s="330" t="e">
        <f ca="1">_xll.RiskData('Risk Summary'!$K$35,$A786)</f>
        <v>#NAME?</v>
      </c>
      <c r="L786" s="330" t="e">
        <f ca="1">_xll.RiskData('Risk Summary'!$N$35,$A786)</f>
        <v>#NAME?</v>
      </c>
      <c r="N786" s="330" t="e">
        <f ca="1">_xll.RiskData('Risk Summary'!$H$36,$A786)</f>
        <v>#NAME?</v>
      </c>
      <c r="O786" s="330" t="e">
        <f ca="1">_xll.RiskData('Risk Summary'!$K$36,$A786)</f>
        <v>#NAME?</v>
      </c>
      <c r="P786" s="330" t="e">
        <f ca="1">_xll.RiskData('Risk Summary'!$N$36,$A786)</f>
        <v>#NAME?</v>
      </c>
      <c r="R786" s="330" t="e">
        <f ca="1">_xll.RiskData('TS CF'!$H$24,$A786)-F786</f>
        <v>#NAME?</v>
      </c>
      <c r="S786" s="330" t="e">
        <f ca="1">_xll.RiskData('TS CF'!$K$24,$A786)-G786</f>
        <v>#NAME?</v>
      </c>
      <c r="T786" s="330" t="e">
        <f ca="1">_xll.RiskData('TS CF'!$N$24,$A786)-H786</f>
        <v>#NAME?</v>
      </c>
      <c r="V786" s="327" t="e">
        <f t="shared" ca="1" si="36"/>
        <v>#NAME?</v>
      </c>
      <c r="W786" s="327" t="e">
        <f t="shared" ca="1" si="37"/>
        <v>#NAME?</v>
      </c>
      <c r="X786" s="327" t="e">
        <f t="shared" ca="1" si="38"/>
        <v>#NAME?</v>
      </c>
    </row>
    <row r="787" spans="1:24">
      <c r="A787" s="2">
        <v>780</v>
      </c>
      <c r="B787" s="617">
        <v>-160478</v>
      </c>
      <c r="C787" s="617">
        <v>-103593</v>
      </c>
      <c r="D787" s="617">
        <v>-114388</v>
      </c>
      <c r="F787" s="330" t="e">
        <f ca="1">_xll.RiskData('Risk Summary'!$H$32,$A787)</f>
        <v>#NAME?</v>
      </c>
      <c r="G787" s="330" t="e">
        <f ca="1">_xll.RiskData('Risk Summary'!$K$32,$A787)</f>
        <v>#NAME?</v>
      </c>
      <c r="H787" s="330" t="e">
        <f ca="1">_xll.RiskData('Risk Summary'!$N$32,$A787)</f>
        <v>#NAME?</v>
      </c>
      <c r="J787" s="330" t="e">
        <f ca="1">_xll.RiskData('Risk Summary'!$H$35,$A787)</f>
        <v>#NAME?</v>
      </c>
      <c r="K787" s="330" t="e">
        <f ca="1">_xll.RiskData('Risk Summary'!$K$35,$A787)</f>
        <v>#NAME?</v>
      </c>
      <c r="L787" s="330" t="e">
        <f ca="1">_xll.RiskData('Risk Summary'!$N$35,$A787)</f>
        <v>#NAME?</v>
      </c>
      <c r="N787" s="330" t="e">
        <f ca="1">_xll.RiskData('Risk Summary'!$H$36,$A787)</f>
        <v>#NAME?</v>
      </c>
      <c r="O787" s="330" t="e">
        <f ca="1">_xll.RiskData('Risk Summary'!$K$36,$A787)</f>
        <v>#NAME?</v>
      </c>
      <c r="P787" s="330" t="e">
        <f ca="1">_xll.RiskData('Risk Summary'!$N$36,$A787)</f>
        <v>#NAME?</v>
      </c>
      <c r="R787" s="330" t="e">
        <f ca="1">_xll.RiskData('TS CF'!$H$24,$A787)-F787</f>
        <v>#NAME?</v>
      </c>
      <c r="S787" s="330" t="e">
        <f ca="1">_xll.RiskData('TS CF'!$K$24,$A787)-G787</f>
        <v>#NAME?</v>
      </c>
      <c r="T787" s="330" t="e">
        <f ca="1">_xll.RiskData('TS CF'!$N$24,$A787)-H787</f>
        <v>#NAME?</v>
      </c>
      <c r="V787" s="327" t="e">
        <f t="shared" ca="1" si="36"/>
        <v>#NAME?</v>
      </c>
      <c r="W787" s="327" t="e">
        <f t="shared" ca="1" si="37"/>
        <v>#NAME?</v>
      </c>
      <c r="X787" s="327" t="e">
        <f t="shared" ca="1" si="38"/>
        <v>#NAME?</v>
      </c>
    </row>
    <row r="788" spans="1:24">
      <c r="A788" s="2">
        <v>781</v>
      </c>
      <c r="B788" s="617">
        <v>-160478</v>
      </c>
      <c r="C788" s="617">
        <v>-103593</v>
      </c>
      <c r="D788" s="617">
        <v>-114388</v>
      </c>
      <c r="F788" s="330" t="e">
        <f ca="1">_xll.RiskData('Risk Summary'!$H$32,$A788)</f>
        <v>#NAME?</v>
      </c>
      <c r="G788" s="330" t="e">
        <f ca="1">_xll.RiskData('Risk Summary'!$K$32,$A788)</f>
        <v>#NAME?</v>
      </c>
      <c r="H788" s="330" t="e">
        <f ca="1">_xll.RiskData('Risk Summary'!$N$32,$A788)</f>
        <v>#NAME?</v>
      </c>
      <c r="J788" s="330" t="e">
        <f ca="1">_xll.RiskData('Risk Summary'!$H$35,$A788)</f>
        <v>#NAME?</v>
      </c>
      <c r="K788" s="330" t="e">
        <f ca="1">_xll.RiskData('Risk Summary'!$K$35,$A788)</f>
        <v>#NAME?</v>
      </c>
      <c r="L788" s="330" t="e">
        <f ca="1">_xll.RiskData('Risk Summary'!$N$35,$A788)</f>
        <v>#NAME?</v>
      </c>
      <c r="N788" s="330" t="e">
        <f ca="1">_xll.RiskData('Risk Summary'!$H$36,$A788)</f>
        <v>#NAME?</v>
      </c>
      <c r="O788" s="330" t="e">
        <f ca="1">_xll.RiskData('Risk Summary'!$K$36,$A788)</f>
        <v>#NAME?</v>
      </c>
      <c r="P788" s="330" t="e">
        <f ca="1">_xll.RiskData('Risk Summary'!$N$36,$A788)</f>
        <v>#NAME?</v>
      </c>
      <c r="R788" s="330" t="e">
        <f ca="1">_xll.RiskData('TS CF'!$H$24,$A788)-F788</f>
        <v>#NAME?</v>
      </c>
      <c r="S788" s="330" t="e">
        <f ca="1">_xll.RiskData('TS CF'!$K$24,$A788)-G788</f>
        <v>#NAME?</v>
      </c>
      <c r="T788" s="330" t="e">
        <f ca="1">_xll.RiskData('TS CF'!$N$24,$A788)-H788</f>
        <v>#NAME?</v>
      </c>
      <c r="V788" s="327" t="e">
        <f t="shared" ca="1" si="36"/>
        <v>#NAME?</v>
      </c>
      <c r="W788" s="327" t="e">
        <f t="shared" ca="1" si="37"/>
        <v>#NAME?</v>
      </c>
      <c r="X788" s="327" t="e">
        <f t="shared" ca="1" si="38"/>
        <v>#NAME?</v>
      </c>
    </row>
    <row r="789" spans="1:24">
      <c r="A789" s="2">
        <v>782</v>
      </c>
      <c r="B789" s="617">
        <v>-160478</v>
      </c>
      <c r="C789" s="617">
        <v>-103593</v>
      </c>
      <c r="D789" s="617">
        <v>-114388</v>
      </c>
      <c r="F789" s="330" t="e">
        <f ca="1">_xll.RiskData('Risk Summary'!$H$32,$A789)</f>
        <v>#NAME?</v>
      </c>
      <c r="G789" s="330" t="e">
        <f ca="1">_xll.RiskData('Risk Summary'!$K$32,$A789)</f>
        <v>#NAME?</v>
      </c>
      <c r="H789" s="330" t="e">
        <f ca="1">_xll.RiskData('Risk Summary'!$N$32,$A789)</f>
        <v>#NAME?</v>
      </c>
      <c r="J789" s="330" t="e">
        <f ca="1">_xll.RiskData('Risk Summary'!$H$35,$A789)</f>
        <v>#NAME?</v>
      </c>
      <c r="K789" s="330" t="e">
        <f ca="1">_xll.RiskData('Risk Summary'!$K$35,$A789)</f>
        <v>#NAME?</v>
      </c>
      <c r="L789" s="330" t="e">
        <f ca="1">_xll.RiskData('Risk Summary'!$N$35,$A789)</f>
        <v>#NAME?</v>
      </c>
      <c r="N789" s="330" t="e">
        <f ca="1">_xll.RiskData('Risk Summary'!$H$36,$A789)</f>
        <v>#NAME?</v>
      </c>
      <c r="O789" s="330" t="e">
        <f ca="1">_xll.RiskData('Risk Summary'!$K$36,$A789)</f>
        <v>#NAME?</v>
      </c>
      <c r="P789" s="330" t="e">
        <f ca="1">_xll.RiskData('Risk Summary'!$N$36,$A789)</f>
        <v>#NAME?</v>
      </c>
      <c r="R789" s="330" t="e">
        <f ca="1">_xll.RiskData('TS CF'!$H$24,$A789)-F789</f>
        <v>#NAME?</v>
      </c>
      <c r="S789" s="330" t="e">
        <f ca="1">_xll.RiskData('TS CF'!$K$24,$A789)-G789</f>
        <v>#NAME?</v>
      </c>
      <c r="T789" s="330" t="e">
        <f ca="1">_xll.RiskData('TS CF'!$N$24,$A789)-H789</f>
        <v>#NAME?</v>
      </c>
      <c r="V789" s="327" t="e">
        <f t="shared" ca="1" si="36"/>
        <v>#NAME?</v>
      </c>
      <c r="W789" s="327" t="e">
        <f t="shared" ca="1" si="37"/>
        <v>#NAME?</v>
      </c>
      <c r="X789" s="327" t="e">
        <f t="shared" ca="1" si="38"/>
        <v>#NAME?</v>
      </c>
    </row>
    <row r="790" spans="1:24">
      <c r="A790" s="2">
        <v>783</v>
      </c>
      <c r="B790" s="617">
        <v>-160478</v>
      </c>
      <c r="C790" s="617">
        <v>-103593</v>
      </c>
      <c r="D790" s="617">
        <v>-114388</v>
      </c>
      <c r="F790" s="330" t="e">
        <f ca="1">_xll.RiskData('Risk Summary'!$H$32,$A790)</f>
        <v>#NAME?</v>
      </c>
      <c r="G790" s="330" t="e">
        <f ca="1">_xll.RiskData('Risk Summary'!$K$32,$A790)</f>
        <v>#NAME?</v>
      </c>
      <c r="H790" s="330" t="e">
        <f ca="1">_xll.RiskData('Risk Summary'!$N$32,$A790)</f>
        <v>#NAME?</v>
      </c>
      <c r="J790" s="330" t="e">
        <f ca="1">_xll.RiskData('Risk Summary'!$H$35,$A790)</f>
        <v>#NAME?</v>
      </c>
      <c r="K790" s="330" t="e">
        <f ca="1">_xll.RiskData('Risk Summary'!$K$35,$A790)</f>
        <v>#NAME?</v>
      </c>
      <c r="L790" s="330" t="e">
        <f ca="1">_xll.RiskData('Risk Summary'!$N$35,$A790)</f>
        <v>#NAME?</v>
      </c>
      <c r="N790" s="330" t="e">
        <f ca="1">_xll.RiskData('Risk Summary'!$H$36,$A790)</f>
        <v>#NAME?</v>
      </c>
      <c r="O790" s="330" t="e">
        <f ca="1">_xll.RiskData('Risk Summary'!$K$36,$A790)</f>
        <v>#NAME?</v>
      </c>
      <c r="P790" s="330" t="e">
        <f ca="1">_xll.RiskData('Risk Summary'!$N$36,$A790)</f>
        <v>#NAME?</v>
      </c>
      <c r="R790" s="330" t="e">
        <f ca="1">_xll.RiskData('TS CF'!$H$24,$A790)-F790</f>
        <v>#NAME?</v>
      </c>
      <c r="S790" s="330" t="e">
        <f ca="1">_xll.RiskData('TS CF'!$K$24,$A790)-G790</f>
        <v>#NAME?</v>
      </c>
      <c r="T790" s="330" t="e">
        <f ca="1">_xll.RiskData('TS CF'!$N$24,$A790)-H790</f>
        <v>#NAME?</v>
      </c>
      <c r="V790" s="327" t="e">
        <f t="shared" ca="1" si="36"/>
        <v>#NAME?</v>
      </c>
      <c r="W790" s="327" t="e">
        <f t="shared" ca="1" si="37"/>
        <v>#NAME?</v>
      </c>
      <c r="X790" s="327" t="e">
        <f t="shared" ca="1" si="38"/>
        <v>#NAME?</v>
      </c>
    </row>
    <row r="791" spans="1:24">
      <c r="A791" s="2">
        <v>784</v>
      </c>
      <c r="B791" s="617">
        <v>-160478</v>
      </c>
      <c r="C791" s="617">
        <v>-103593</v>
      </c>
      <c r="D791" s="617">
        <v>-114388</v>
      </c>
      <c r="F791" s="330" t="e">
        <f ca="1">_xll.RiskData('Risk Summary'!$H$32,$A791)</f>
        <v>#NAME?</v>
      </c>
      <c r="G791" s="330" t="e">
        <f ca="1">_xll.RiskData('Risk Summary'!$K$32,$A791)</f>
        <v>#NAME?</v>
      </c>
      <c r="H791" s="330" t="e">
        <f ca="1">_xll.RiskData('Risk Summary'!$N$32,$A791)</f>
        <v>#NAME?</v>
      </c>
      <c r="J791" s="330" t="e">
        <f ca="1">_xll.RiskData('Risk Summary'!$H$35,$A791)</f>
        <v>#NAME?</v>
      </c>
      <c r="K791" s="330" t="e">
        <f ca="1">_xll.RiskData('Risk Summary'!$K$35,$A791)</f>
        <v>#NAME?</v>
      </c>
      <c r="L791" s="330" t="e">
        <f ca="1">_xll.RiskData('Risk Summary'!$N$35,$A791)</f>
        <v>#NAME?</v>
      </c>
      <c r="N791" s="330" t="e">
        <f ca="1">_xll.RiskData('Risk Summary'!$H$36,$A791)</f>
        <v>#NAME?</v>
      </c>
      <c r="O791" s="330" t="e">
        <f ca="1">_xll.RiskData('Risk Summary'!$K$36,$A791)</f>
        <v>#NAME?</v>
      </c>
      <c r="P791" s="330" t="e">
        <f ca="1">_xll.RiskData('Risk Summary'!$N$36,$A791)</f>
        <v>#NAME?</v>
      </c>
      <c r="R791" s="330" t="e">
        <f ca="1">_xll.RiskData('TS CF'!$H$24,$A791)-F791</f>
        <v>#NAME?</v>
      </c>
      <c r="S791" s="330" t="e">
        <f ca="1">_xll.RiskData('TS CF'!$K$24,$A791)-G791</f>
        <v>#NAME?</v>
      </c>
      <c r="T791" s="330" t="e">
        <f ca="1">_xll.RiskData('TS CF'!$N$24,$A791)-H791</f>
        <v>#NAME?</v>
      </c>
      <c r="V791" s="327" t="e">
        <f t="shared" ca="1" si="36"/>
        <v>#NAME?</v>
      </c>
      <c r="W791" s="327" t="e">
        <f t="shared" ca="1" si="37"/>
        <v>#NAME?</v>
      </c>
      <c r="X791" s="327" t="e">
        <f t="shared" ca="1" si="38"/>
        <v>#NAME?</v>
      </c>
    </row>
    <row r="792" spans="1:24">
      <c r="A792" s="2">
        <v>785</v>
      </c>
      <c r="B792" s="617">
        <v>-160478</v>
      </c>
      <c r="C792" s="617">
        <v>-103593</v>
      </c>
      <c r="D792" s="617">
        <v>-114388</v>
      </c>
      <c r="F792" s="330" t="e">
        <f ca="1">_xll.RiskData('Risk Summary'!$H$32,$A792)</f>
        <v>#NAME?</v>
      </c>
      <c r="G792" s="330" t="e">
        <f ca="1">_xll.RiskData('Risk Summary'!$K$32,$A792)</f>
        <v>#NAME?</v>
      </c>
      <c r="H792" s="330" t="e">
        <f ca="1">_xll.RiskData('Risk Summary'!$N$32,$A792)</f>
        <v>#NAME?</v>
      </c>
      <c r="J792" s="330" t="e">
        <f ca="1">_xll.RiskData('Risk Summary'!$H$35,$A792)</f>
        <v>#NAME?</v>
      </c>
      <c r="K792" s="330" t="e">
        <f ca="1">_xll.RiskData('Risk Summary'!$K$35,$A792)</f>
        <v>#NAME?</v>
      </c>
      <c r="L792" s="330" t="e">
        <f ca="1">_xll.RiskData('Risk Summary'!$N$35,$A792)</f>
        <v>#NAME?</v>
      </c>
      <c r="N792" s="330" t="e">
        <f ca="1">_xll.RiskData('Risk Summary'!$H$36,$A792)</f>
        <v>#NAME?</v>
      </c>
      <c r="O792" s="330" t="e">
        <f ca="1">_xll.RiskData('Risk Summary'!$K$36,$A792)</f>
        <v>#NAME?</v>
      </c>
      <c r="P792" s="330" t="e">
        <f ca="1">_xll.RiskData('Risk Summary'!$N$36,$A792)</f>
        <v>#NAME?</v>
      </c>
      <c r="R792" s="330" t="e">
        <f ca="1">_xll.RiskData('TS CF'!$H$24,$A792)-F792</f>
        <v>#NAME?</v>
      </c>
      <c r="S792" s="330" t="e">
        <f ca="1">_xll.RiskData('TS CF'!$K$24,$A792)-G792</f>
        <v>#NAME?</v>
      </c>
      <c r="T792" s="330" t="e">
        <f ca="1">_xll.RiskData('TS CF'!$N$24,$A792)-H792</f>
        <v>#NAME?</v>
      </c>
      <c r="V792" s="327" t="e">
        <f t="shared" ca="1" si="36"/>
        <v>#NAME?</v>
      </c>
      <c r="W792" s="327" t="e">
        <f t="shared" ca="1" si="37"/>
        <v>#NAME?</v>
      </c>
      <c r="X792" s="327" t="e">
        <f t="shared" ca="1" si="38"/>
        <v>#NAME?</v>
      </c>
    </row>
    <row r="793" spans="1:24">
      <c r="A793" s="2">
        <v>786</v>
      </c>
      <c r="B793" s="617">
        <v>-160478</v>
      </c>
      <c r="C793" s="617">
        <v>-103593</v>
      </c>
      <c r="D793" s="617">
        <v>-114388</v>
      </c>
      <c r="F793" s="330" t="e">
        <f ca="1">_xll.RiskData('Risk Summary'!$H$32,$A793)</f>
        <v>#NAME?</v>
      </c>
      <c r="G793" s="330" t="e">
        <f ca="1">_xll.RiskData('Risk Summary'!$K$32,$A793)</f>
        <v>#NAME?</v>
      </c>
      <c r="H793" s="330" t="e">
        <f ca="1">_xll.RiskData('Risk Summary'!$N$32,$A793)</f>
        <v>#NAME?</v>
      </c>
      <c r="J793" s="330" t="e">
        <f ca="1">_xll.RiskData('Risk Summary'!$H$35,$A793)</f>
        <v>#NAME?</v>
      </c>
      <c r="K793" s="330" t="e">
        <f ca="1">_xll.RiskData('Risk Summary'!$K$35,$A793)</f>
        <v>#NAME?</v>
      </c>
      <c r="L793" s="330" t="e">
        <f ca="1">_xll.RiskData('Risk Summary'!$N$35,$A793)</f>
        <v>#NAME?</v>
      </c>
      <c r="N793" s="330" t="e">
        <f ca="1">_xll.RiskData('Risk Summary'!$H$36,$A793)</f>
        <v>#NAME?</v>
      </c>
      <c r="O793" s="330" t="e">
        <f ca="1">_xll.RiskData('Risk Summary'!$K$36,$A793)</f>
        <v>#NAME?</v>
      </c>
      <c r="P793" s="330" t="e">
        <f ca="1">_xll.RiskData('Risk Summary'!$N$36,$A793)</f>
        <v>#NAME?</v>
      </c>
      <c r="R793" s="330" t="e">
        <f ca="1">_xll.RiskData('TS CF'!$H$24,$A793)-F793</f>
        <v>#NAME?</v>
      </c>
      <c r="S793" s="330" t="e">
        <f ca="1">_xll.RiskData('TS CF'!$K$24,$A793)-G793</f>
        <v>#NAME?</v>
      </c>
      <c r="T793" s="330" t="e">
        <f ca="1">_xll.RiskData('TS CF'!$N$24,$A793)-H793</f>
        <v>#NAME?</v>
      </c>
      <c r="V793" s="327" t="e">
        <f t="shared" ca="1" si="36"/>
        <v>#NAME?</v>
      </c>
      <c r="W793" s="327" t="e">
        <f t="shared" ca="1" si="37"/>
        <v>#NAME?</v>
      </c>
      <c r="X793" s="327" t="e">
        <f t="shared" ca="1" si="38"/>
        <v>#NAME?</v>
      </c>
    </row>
    <row r="794" spans="1:24">
      <c r="A794" s="2">
        <v>787</v>
      </c>
      <c r="B794" s="617">
        <v>-160478</v>
      </c>
      <c r="C794" s="617">
        <v>-103593</v>
      </c>
      <c r="D794" s="617">
        <v>-114388</v>
      </c>
      <c r="F794" s="330" t="e">
        <f ca="1">_xll.RiskData('Risk Summary'!$H$32,$A794)</f>
        <v>#NAME?</v>
      </c>
      <c r="G794" s="330" t="e">
        <f ca="1">_xll.RiskData('Risk Summary'!$K$32,$A794)</f>
        <v>#NAME?</v>
      </c>
      <c r="H794" s="330" t="e">
        <f ca="1">_xll.RiskData('Risk Summary'!$N$32,$A794)</f>
        <v>#NAME?</v>
      </c>
      <c r="J794" s="330" t="e">
        <f ca="1">_xll.RiskData('Risk Summary'!$H$35,$A794)</f>
        <v>#NAME?</v>
      </c>
      <c r="K794" s="330" t="e">
        <f ca="1">_xll.RiskData('Risk Summary'!$K$35,$A794)</f>
        <v>#NAME?</v>
      </c>
      <c r="L794" s="330" t="e">
        <f ca="1">_xll.RiskData('Risk Summary'!$N$35,$A794)</f>
        <v>#NAME?</v>
      </c>
      <c r="N794" s="330" t="e">
        <f ca="1">_xll.RiskData('Risk Summary'!$H$36,$A794)</f>
        <v>#NAME?</v>
      </c>
      <c r="O794" s="330" t="e">
        <f ca="1">_xll.RiskData('Risk Summary'!$K$36,$A794)</f>
        <v>#NAME?</v>
      </c>
      <c r="P794" s="330" t="e">
        <f ca="1">_xll.RiskData('Risk Summary'!$N$36,$A794)</f>
        <v>#NAME?</v>
      </c>
      <c r="R794" s="330" t="e">
        <f ca="1">_xll.RiskData('TS CF'!$H$24,$A794)-F794</f>
        <v>#NAME?</v>
      </c>
      <c r="S794" s="330" t="e">
        <f ca="1">_xll.RiskData('TS CF'!$K$24,$A794)-G794</f>
        <v>#NAME?</v>
      </c>
      <c r="T794" s="330" t="e">
        <f ca="1">_xll.RiskData('TS CF'!$N$24,$A794)-H794</f>
        <v>#NAME?</v>
      </c>
      <c r="V794" s="327" t="e">
        <f t="shared" ca="1" si="36"/>
        <v>#NAME?</v>
      </c>
      <c r="W794" s="327" t="e">
        <f t="shared" ca="1" si="37"/>
        <v>#NAME?</v>
      </c>
      <c r="X794" s="327" t="e">
        <f t="shared" ca="1" si="38"/>
        <v>#NAME?</v>
      </c>
    </row>
    <row r="795" spans="1:24">
      <c r="A795" s="2">
        <v>788</v>
      </c>
      <c r="B795" s="617">
        <v>-160478</v>
      </c>
      <c r="C795" s="617">
        <v>-103593</v>
      </c>
      <c r="D795" s="617">
        <v>-114388</v>
      </c>
      <c r="F795" s="330" t="e">
        <f ca="1">_xll.RiskData('Risk Summary'!$H$32,$A795)</f>
        <v>#NAME?</v>
      </c>
      <c r="G795" s="330" t="e">
        <f ca="1">_xll.RiskData('Risk Summary'!$K$32,$A795)</f>
        <v>#NAME?</v>
      </c>
      <c r="H795" s="330" t="e">
        <f ca="1">_xll.RiskData('Risk Summary'!$N$32,$A795)</f>
        <v>#NAME?</v>
      </c>
      <c r="J795" s="330" t="e">
        <f ca="1">_xll.RiskData('Risk Summary'!$H$35,$A795)</f>
        <v>#NAME?</v>
      </c>
      <c r="K795" s="330" t="e">
        <f ca="1">_xll.RiskData('Risk Summary'!$K$35,$A795)</f>
        <v>#NAME?</v>
      </c>
      <c r="L795" s="330" t="e">
        <f ca="1">_xll.RiskData('Risk Summary'!$N$35,$A795)</f>
        <v>#NAME?</v>
      </c>
      <c r="N795" s="330" t="e">
        <f ca="1">_xll.RiskData('Risk Summary'!$H$36,$A795)</f>
        <v>#NAME?</v>
      </c>
      <c r="O795" s="330" t="e">
        <f ca="1">_xll.RiskData('Risk Summary'!$K$36,$A795)</f>
        <v>#NAME?</v>
      </c>
      <c r="P795" s="330" t="e">
        <f ca="1">_xll.RiskData('Risk Summary'!$N$36,$A795)</f>
        <v>#NAME?</v>
      </c>
      <c r="R795" s="330" t="e">
        <f ca="1">_xll.RiskData('TS CF'!$H$24,$A795)-F795</f>
        <v>#NAME?</v>
      </c>
      <c r="S795" s="330" t="e">
        <f ca="1">_xll.RiskData('TS CF'!$K$24,$A795)-G795</f>
        <v>#NAME?</v>
      </c>
      <c r="T795" s="330" t="e">
        <f ca="1">_xll.RiskData('TS CF'!$N$24,$A795)-H795</f>
        <v>#NAME?</v>
      </c>
      <c r="V795" s="327" t="e">
        <f t="shared" ca="1" si="36"/>
        <v>#NAME?</v>
      </c>
      <c r="W795" s="327" t="e">
        <f t="shared" ca="1" si="37"/>
        <v>#NAME?</v>
      </c>
      <c r="X795" s="327" t="e">
        <f t="shared" ca="1" si="38"/>
        <v>#NAME?</v>
      </c>
    </row>
    <row r="796" spans="1:24">
      <c r="A796" s="2">
        <v>789</v>
      </c>
      <c r="B796" s="617">
        <v>-160478</v>
      </c>
      <c r="C796" s="617">
        <v>-103593</v>
      </c>
      <c r="D796" s="617">
        <v>-114388</v>
      </c>
      <c r="F796" s="330" t="e">
        <f ca="1">_xll.RiskData('Risk Summary'!$H$32,$A796)</f>
        <v>#NAME?</v>
      </c>
      <c r="G796" s="330" t="e">
        <f ca="1">_xll.RiskData('Risk Summary'!$K$32,$A796)</f>
        <v>#NAME?</v>
      </c>
      <c r="H796" s="330" t="e">
        <f ca="1">_xll.RiskData('Risk Summary'!$N$32,$A796)</f>
        <v>#NAME?</v>
      </c>
      <c r="J796" s="330" t="e">
        <f ca="1">_xll.RiskData('Risk Summary'!$H$35,$A796)</f>
        <v>#NAME?</v>
      </c>
      <c r="K796" s="330" t="e">
        <f ca="1">_xll.RiskData('Risk Summary'!$K$35,$A796)</f>
        <v>#NAME?</v>
      </c>
      <c r="L796" s="330" t="e">
        <f ca="1">_xll.RiskData('Risk Summary'!$N$35,$A796)</f>
        <v>#NAME?</v>
      </c>
      <c r="N796" s="330" t="e">
        <f ca="1">_xll.RiskData('Risk Summary'!$H$36,$A796)</f>
        <v>#NAME?</v>
      </c>
      <c r="O796" s="330" t="e">
        <f ca="1">_xll.RiskData('Risk Summary'!$K$36,$A796)</f>
        <v>#NAME?</v>
      </c>
      <c r="P796" s="330" t="e">
        <f ca="1">_xll.RiskData('Risk Summary'!$N$36,$A796)</f>
        <v>#NAME?</v>
      </c>
      <c r="R796" s="330" t="e">
        <f ca="1">_xll.RiskData('TS CF'!$H$24,$A796)-F796</f>
        <v>#NAME?</v>
      </c>
      <c r="S796" s="330" t="e">
        <f ca="1">_xll.RiskData('TS CF'!$K$24,$A796)-G796</f>
        <v>#NAME?</v>
      </c>
      <c r="T796" s="330" t="e">
        <f ca="1">_xll.RiskData('TS CF'!$N$24,$A796)-H796</f>
        <v>#NAME?</v>
      </c>
      <c r="V796" s="327" t="e">
        <f t="shared" ca="1" si="36"/>
        <v>#NAME?</v>
      </c>
      <c r="W796" s="327" t="e">
        <f t="shared" ca="1" si="37"/>
        <v>#NAME?</v>
      </c>
      <c r="X796" s="327" t="e">
        <f t="shared" ca="1" si="38"/>
        <v>#NAME?</v>
      </c>
    </row>
    <row r="797" spans="1:24">
      <c r="A797" s="2">
        <v>790</v>
      </c>
      <c r="B797" s="617">
        <v>-160478</v>
      </c>
      <c r="C797" s="617">
        <v>-103593</v>
      </c>
      <c r="D797" s="617">
        <v>-114388</v>
      </c>
      <c r="F797" s="330" t="e">
        <f ca="1">_xll.RiskData('Risk Summary'!$H$32,$A797)</f>
        <v>#NAME?</v>
      </c>
      <c r="G797" s="330" t="e">
        <f ca="1">_xll.RiskData('Risk Summary'!$K$32,$A797)</f>
        <v>#NAME?</v>
      </c>
      <c r="H797" s="330" t="e">
        <f ca="1">_xll.RiskData('Risk Summary'!$N$32,$A797)</f>
        <v>#NAME?</v>
      </c>
      <c r="J797" s="330" t="e">
        <f ca="1">_xll.RiskData('Risk Summary'!$H$35,$A797)</f>
        <v>#NAME?</v>
      </c>
      <c r="K797" s="330" t="e">
        <f ca="1">_xll.RiskData('Risk Summary'!$K$35,$A797)</f>
        <v>#NAME?</v>
      </c>
      <c r="L797" s="330" t="e">
        <f ca="1">_xll.RiskData('Risk Summary'!$N$35,$A797)</f>
        <v>#NAME?</v>
      </c>
      <c r="N797" s="330" t="e">
        <f ca="1">_xll.RiskData('Risk Summary'!$H$36,$A797)</f>
        <v>#NAME?</v>
      </c>
      <c r="O797" s="330" t="e">
        <f ca="1">_xll.RiskData('Risk Summary'!$K$36,$A797)</f>
        <v>#NAME?</v>
      </c>
      <c r="P797" s="330" t="e">
        <f ca="1">_xll.RiskData('Risk Summary'!$N$36,$A797)</f>
        <v>#NAME?</v>
      </c>
      <c r="R797" s="330" t="e">
        <f ca="1">_xll.RiskData('TS CF'!$H$24,$A797)-F797</f>
        <v>#NAME?</v>
      </c>
      <c r="S797" s="330" t="e">
        <f ca="1">_xll.RiskData('TS CF'!$K$24,$A797)-G797</f>
        <v>#NAME?</v>
      </c>
      <c r="T797" s="330" t="e">
        <f ca="1">_xll.RiskData('TS CF'!$N$24,$A797)-H797</f>
        <v>#NAME?</v>
      </c>
      <c r="V797" s="327" t="e">
        <f t="shared" ca="1" si="36"/>
        <v>#NAME?</v>
      </c>
      <c r="W797" s="327" t="e">
        <f t="shared" ca="1" si="37"/>
        <v>#NAME?</v>
      </c>
      <c r="X797" s="327" t="e">
        <f t="shared" ca="1" si="38"/>
        <v>#NAME?</v>
      </c>
    </row>
    <row r="798" spans="1:24">
      <c r="A798" s="2">
        <v>791</v>
      </c>
      <c r="B798" s="617">
        <v>-160478</v>
      </c>
      <c r="C798" s="617">
        <v>-103593</v>
      </c>
      <c r="D798" s="617">
        <v>-114388</v>
      </c>
      <c r="F798" s="330" t="e">
        <f ca="1">_xll.RiskData('Risk Summary'!$H$32,$A798)</f>
        <v>#NAME?</v>
      </c>
      <c r="G798" s="330" t="e">
        <f ca="1">_xll.RiskData('Risk Summary'!$K$32,$A798)</f>
        <v>#NAME?</v>
      </c>
      <c r="H798" s="330" t="e">
        <f ca="1">_xll.RiskData('Risk Summary'!$N$32,$A798)</f>
        <v>#NAME?</v>
      </c>
      <c r="J798" s="330" t="e">
        <f ca="1">_xll.RiskData('Risk Summary'!$H$35,$A798)</f>
        <v>#NAME?</v>
      </c>
      <c r="K798" s="330" t="e">
        <f ca="1">_xll.RiskData('Risk Summary'!$K$35,$A798)</f>
        <v>#NAME?</v>
      </c>
      <c r="L798" s="330" t="e">
        <f ca="1">_xll.RiskData('Risk Summary'!$N$35,$A798)</f>
        <v>#NAME?</v>
      </c>
      <c r="N798" s="330" t="e">
        <f ca="1">_xll.RiskData('Risk Summary'!$H$36,$A798)</f>
        <v>#NAME?</v>
      </c>
      <c r="O798" s="330" t="e">
        <f ca="1">_xll.RiskData('Risk Summary'!$K$36,$A798)</f>
        <v>#NAME?</v>
      </c>
      <c r="P798" s="330" t="e">
        <f ca="1">_xll.RiskData('Risk Summary'!$N$36,$A798)</f>
        <v>#NAME?</v>
      </c>
      <c r="R798" s="330" t="e">
        <f ca="1">_xll.RiskData('TS CF'!$H$24,$A798)-F798</f>
        <v>#NAME?</v>
      </c>
      <c r="S798" s="330" t="e">
        <f ca="1">_xll.RiskData('TS CF'!$K$24,$A798)-G798</f>
        <v>#NAME?</v>
      </c>
      <c r="T798" s="330" t="e">
        <f ca="1">_xll.RiskData('TS CF'!$N$24,$A798)-H798</f>
        <v>#NAME?</v>
      </c>
      <c r="V798" s="327" t="e">
        <f t="shared" ca="1" si="36"/>
        <v>#NAME?</v>
      </c>
      <c r="W798" s="327" t="e">
        <f t="shared" ca="1" si="37"/>
        <v>#NAME?</v>
      </c>
      <c r="X798" s="327" t="e">
        <f t="shared" ca="1" si="38"/>
        <v>#NAME?</v>
      </c>
    </row>
    <row r="799" spans="1:24">
      <c r="A799" s="2">
        <v>792</v>
      </c>
      <c r="B799" s="617">
        <v>-160478</v>
      </c>
      <c r="C799" s="617">
        <v>-103593</v>
      </c>
      <c r="D799" s="617">
        <v>-114388</v>
      </c>
      <c r="F799" s="330" t="e">
        <f ca="1">_xll.RiskData('Risk Summary'!$H$32,$A799)</f>
        <v>#NAME?</v>
      </c>
      <c r="G799" s="330" t="e">
        <f ca="1">_xll.RiskData('Risk Summary'!$K$32,$A799)</f>
        <v>#NAME?</v>
      </c>
      <c r="H799" s="330" t="e">
        <f ca="1">_xll.RiskData('Risk Summary'!$N$32,$A799)</f>
        <v>#NAME?</v>
      </c>
      <c r="J799" s="330" t="e">
        <f ca="1">_xll.RiskData('Risk Summary'!$H$35,$A799)</f>
        <v>#NAME?</v>
      </c>
      <c r="K799" s="330" t="e">
        <f ca="1">_xll.RiskData('Risk Summary'!$K$35,$A799)</f>
        <v>#NAME?</v>
      </c>
      <c r="L799" s="330" t="e">
        <f ca="1">_xll.RiskData('Risk Summary'!$N$35,$A799)</f>
        <v>#NAME?</v>
      </c>
      <c r="N799" s="330" t="e">
        <f ca="1">_xll.RiskData('Risk Summary'!$H$36,$A799)</f>
        <v>#NAME?</v>
      </c>
      <c r="O799" s="330" t="e">
        <f ca="1">_xll.RiskData('Risk Summary'!$K$36,$A799)</f>
        <v>#NAME?</v>
      </c>
      <c r="P799" s="330" t="e">
        <f ca="1">_xll.RiskData('Risk Summary'!$N$36,$A799)</f>
        <v>#NAME?</v>
      </c>
      <c r="R799" s="330" t="e">
        <f ca="1">_xll.RiskData('TS CF'!$H$24,$A799)-F799</f>
        <v>#NAME?</v>
      </c>
      <c r="S799" s="330" t="e">
        <f ca="1">_xll.RiskData('TS CF'!$K$24,$A799)-G799</f>
        <v>#NAME?</v>
      </c>
      <c r="T799" s="330" t="e">
        <f ca="1">_xll.RiskData('TS CF'!$N$24,$A799)-H799</f>
        <v>#NAME?</v>
      </c>
      <c r="V799" s="327" t="e">
        <f t="shared" ca="1" si="36"/>
        <v>#NAME?</v>
      </c>
      <c r="W799" s="327" t="e">
        <f t="shared" ca="1" si="37"/>
        <v>#NAME?</v>
      </c>
      <c r="X799" s="327" t="e">
        <f t="shared" ca="1" si="38"/>
        <v>#NAME?</v>
      </c>
    </row>
    <row r="800" spans="1:24">
      <c r="A800" s="2">
        <v>793</v>
      </c>
      <c r="B800" s="617">
        <v>-160478</v>
      </c>
      <c r="C800" s="617">
        <v>-103593</v>
      </c>
      <c r="D800" s="617">
        <v>-114388</v>
      </c>
      <c r="F800" s="330" t="e">
        <f ca="1">_xll.RiskData('Risk Summary'!$H$32,$A800)</f>
        <v>#NAME?</v>
      </c>
      <c r="G800" s="330" t="e">
        <f ca="1">_xll.RiskData('Risk Summary'!$K$32,$A800)</f>
        <v>#NAME?</v>
      </c>
      <c r="H800" s="330" t="e">
        <f ca="1">_xll.RiskData('Risk Summary'!$N$32,$A800)</f>
        <v>#NAME?</v>
      </c>
      <c r="J800" s="330" t="e">
        <f ca="1">_xll.RiskData('Risk Summary'!$H$35,$A800)</f>
        <v>#NAME?</v>
      </c>
      <c r="K800" s="330" t="e">
        <f ca="1">_xll.RiskData('Risk Summary'!$K$35,$A800)</f>
        <v>#NAME?</v>
      </c>
      <c r="L800" s="330" t="e">
        <f ca="1">_xll.RiskData('Risk Summary'!$N$35,$A800)</f>
        <v>#NAME?</v>
      </c>
      <c r="N800" s="330" t="e">
        <f ca="1">_xll.RiskData('Risk Summary'!$H$36,$A800)</f>
        <v>#NAME?</v>
      </c>
      <c r="O800" s="330" t="e">
        <f ca="1">_xll.RiskData('Risk Summary'!$K$36,$A800)</f>
        <v>#NAME?</v>
      </c>
      <c r="P800" s="330" t="e">
        <f ca="1">_xll.RiskData('Risk Summary'!$N$36,$A800)</f>
        <v>#NAME?</v>
      </c>
      <c r="R800" s="330" t="e">
        <f ca="1">_xll.RiskData('TS CF'!$H$24,$A800)-F800</f>
        <v>#NAME?</v>
      </c>
      <c r="S800" s="330" t="e">
        <f ca="1">_xll.RiskData('TS CF'!$K$24,$A800)-G800</f>
        <v>#NAME?</v>
      </c>
      <c r="T800" s="330" t="e">
        <f ca="1">_xll.RiskData('TS CF'!$N$24,$A800)-H800</f>
        <v>#NAME?</v>
      </c>
      <c r="V800" s="327" t="e">
        <f t="shared" ca="1" si="36"/>
        <v>#NAME?</v>
      </c>
      <c r="W800" s="327" t="e">
        <f t="shared" ca="1" si="37"/>
        <v>#NAME?</v>
      </c>
      <c r="X800" s="327" t="e">
        <f t="shared" ca="1" si="38"/>
        <v>#NAME?</v>
      </c>
    </row>
    <row r="801" spans="1:24">
      <c r="A801" s="2">
        <v>794</v>
      </c>
      <c r="B801" s="617">
        <v>-160478</v>
      </c>
      <c r="C801" s="617">
        <v>-103593</v>
      </c>
      <c r="D801" s="617">
        <v>-114388</v>
      </c>
      <c r="F801" s="330" t="e">
        <f ca="1">_xll.RiskData('Risk Summary'!$H$32,$A801)</f>
        <v>#NAME?</v>
      </c>
      <c r="G801" s="330" t="e">
        <f ca="1">_xll.RiskData('Risk Summary'!$K$32,$A801)</f>
        <v>#NAME?</v>
      </c>
      <c r="H801" s="330" t="e">
        <f ca="1">_xll.RiskData('Risk Summary'!$N$32,$A801)</f>
        <v>#NAME?</v>
      </c>
      <c r="J801" s="330" t="e">
        <f ca="1">_xll.RiskData('Risk Summary'!$H$35,$A801)</f>
        <v>#NAME?</v>
      </c>
      <c r="K801" s="330" t="e">
        <f ca="1">_xll.RiskData('Risk Summary'!$K$35,$A801)</f>
        <v>#NAME?</v>
      </c>
      <c r="L801" s="330" t="e">
        <f ca="1">_xll.RiskData('Risk Summary'!$N$35,$A801)</f>
        <v>#NAME?</v>
      </c>
      <c r="N801" s="330" t="e">
        <f ca="1">_xll.RiskData('Risk Summary'!$H$36,$A801)</f>
        <v>#NAME?</v>
      </c>
      <c r="O801" s="330" t="e">
        <f ca="1">_xll.RiskData('Risk Summary'!$K$36,$A801)</f>
        <v>#NAME?</v>
      </c>
      <c r="P801" s="330" t="e">
        <f ca="1">_xll.RiskData('Risk Summary'!$N$36,$A801)</f>
        <v>#NAME?</v>
      </c>
      <c r="R801" s="330" t="e">
        <f ca="1">_xll.RiskData('TS CF'!$H$24,$A801)-F801</f>
        <v>#NAME?</v>
      </c>
      <c r="S801" s="330" t="e">
        <f ca="1">_xll.RiskData('TS CF'!$K$24,$A801)-G801</f>
        <v>#NAME?</v>
      </c>
      <c r="T801" s="330" t="e">
        <f ca="1">_xll.RiskData('TS CF'!$N$24,$A801)-H801</f>
        <v>#NAME?</v>
      </c>
      <c r="V801" s="327" t="e">
        <f t="shared" ca="1" si="36"/>
        <v>#NAME?</v>
      </c>
      <c r="W801" s="327" t="e">
        <f t="shared" ca="1" si="37"/>
        <v>#NAME?</v>
      </c>
      <c r="X801" s="327" t="e">
        <f t="shared" ca="1" si="38"/>
        <v>#NAME?</v>
      </c>
    </row>
    <row r="802" spans="1:24">
      <c r="A802" s="2">
        <v>795</v>
      </c>
      <c r="B802" s="617">
        <v>-160478</v>
      </c>
      <c r="C802" s="617">
        <v>-103593</v>
      </c>
      <c r="D802" s="617">
        <v>-114388</v>
      </c>
      <c r="F802" s="330" t="e">
        <f ca="1">_xll.RiskData('Risk Summary'!$H$32,$A802)</f>
        <v>#NAME?</v>
      </c>
      <c r="G802" s="330" t="e">
        <f ca="1">_xll.RiskData('Risk Summary'!$K$32,$A802)</f>
        <v>#NAME?</v>
      </c>
      <c r="H802" s="330" t="e">
        <f ca="1">_xll.RiskData('Risk Summary'!$N$32,$A802)</f>
        <v>#NAME?</v>
      </c>
      <c r="J802" s="330" t="e">
        <f ca="1">_xll.RiskData('Risk Summary'!$H$35,$A802)</f>
        <v>#NAME?</v>
      </c>
      <c r="K802" s="330" t="e">
        <f ca="1">_xll.RiskData('Risk Summary'!$K$35,$A802)</f>
        <v>#NAME?</v>
      </c>
      <c r="L802" s="330" t="e">
        <f ca="1">_xll.RiskData('Risk Summary'!$N$35,$A802)</f>
        <v>#NAME?</v>
      </c>
      <c r="N802" s="330" t="e">
        <f ca="1">_xll.RiskData('Risk Summary'!$H$36,$A802)</f>
        <v>#NAME?</v>
      </c>
      <c r="O802" s="330" t="e">
        <f ca="1">_xll.RiskData('Risk Summary'!$K$36,$A802)</f>
        <v>#NAME?</v>
      </c>
      <c r="P802" s="330" t="e">
        <f ca="1">_xll.RiskData('Risk Summary'!$N$36,$A802)</f>
        <v>#NAME?</v>
      </c>
      <c r="R802" s="330" t="e">
        <f ca="1">_xll.RiskData('TS CF'!$H$24,$A802)-F802</f>
        <v>#NAME?</v>
      </c>
      <c r="S802" s="330" t="e">
        <f ca="1">_xll.RiskData('TS CF'!$K$24,$A802)-G802</f>
        <v>#NAME?</v>
      </c>
      <c r="T802" s="330" t="e">
        <f ca="1">_xll.RiskData('TS CF'!$N$24,$A802)-H802</f>
        <v>#NAME?</v>
      </c>
      <c r="V802" s="327" t="e">
        <f t="shared" ca="1" si="36"/>
        <v>#NAME?</v>
      </c>
      <c r="W802" s="327" t="e">
        <f t="shared" ca="1" si="37"/>
        <v>#NAME?</v>
      </c>
      <c r="X802" s="327" t="e">
        <f t="shared" ca="1" si="38"/>
        <v>#NAME?</v>
      </c>
    </row>
    <row r="803" spans="1:24">
      <c r="A803" s="2">
        <v>796</v>
      </c>
      <c r="B803" s="617">
        <v>-160478</v>
      </c>
      <c r="C803" s="617">
        <v>-103593</v>
      </c>
      <c r="D803" s="617">
        <v>-114388</v>
      </c>
      <c r="F803" s="330" t="e">
        <f ca="1">_xll.RiskData('Risk Summary'!$H$32,$A803)</f>
        <v>#NAME?</v>
      </c>
      <c r="G803" s="330" t="e">
        <f ca="1">_xll.RiskData('Risk Summary'!$K$32,$A803)</f>
        <v>#NAME?</v>
      </c>
      <c r="H803" s="330" t="e">
        <f ca="1">_xll.RiskData('Risk Summary'!$N$32,$A803)</f>
        <v>#NAME?</v>
      </c>
      <c r="J803" s="330" t="e">
        <f ca="1">_xll.RiskData('Risk Summary'!$H$35,$A803)</f>
        <v>#NAME?</v>
      </c>
      <c r="K803" s="330" t="e">
        <f ca="1">_xll.RiskData('Risk Summary'!$K$35,$A803)</f>
        <v>#NAME?</v>
      </c>
      <c r="L803" s="330" t="e">
        <f ca="1">_xll.RiskData('Risk Summary'!$N$35,$A803)</f>
        <v>#NAME?</v>
      </c>
      <c r="N803" s="330" t="e">
        <f ca="1">_xll.RiskData('Risk Summary'!$H$36,$A803)</f>
        <v>#NAME?</v>
      </c>
      <c r="O803" s="330" t="e">
        <f ca="1">_xll.RiskData('Risk Summary'!$K$36,$A803)</f>
        <v>#NAME?</v>
      </c>
      <c r="P803" s="330" t="e">
        <f ca="1">_xll.RiskData('Risk Summary'!$N$36,$A803)</f>
        <v>#NAME?</v>
      </c>
      <c r="R803" s="330" t="e">
        <f ca="1">_xll.RiskData('TS CF'!$H$24,$A803)-F803</f>
        <v>#NAME?</v>
      </c>
      <c r="S803" s="330" t="e">
        <f ca="1">_xll.RiskData('TS CF'!$K$24,$A803)-G803</f>
        <v>#NAME?</v>
      </c>
      <c r="T803" s="330" t="e">
        <f ca="1">_xll.RiskData('TS CF'!$N$24,$A803)-H803</f>
        <v>#NAME?</v>
      </c>
      <c r="V803" s="327" t="e">
        <f t="shared" ca="1" si="36"/>
        <v>#NAME?</v>
      </c>
      <c r="W803" s="327" t="e">
        <f t="shared" ca="1" si="37"/>
        <v>#NAME?</v>
      </c>
      <c r="X803" s="327" t="e">
        <f t="shared" ca="1" si="38"/>
        <v>#NAME?</v>
      </c>
    </row>
    <row r="804" spans="1:24">
      <c r="A804" s="2">
        <v>797</v>
      </c>
      <c r="B804" s="617">
        <v>-160478</v>
      </c>
      <c r="C804" s="617">
        <v>-103593</v>
      </c>
      <c r="D804" s="617">
        <v>-114388</v>
      </c>
      <c r="F804" s="330" t="e">
        <f ca="1">_xll.RiskData('Risk Summary'!$H$32,$A804)</f>
        <v>#NAME?</v>
      </c>
      <c r="G804" s="330" t="e">
        <f ca="1">_xll.RiskData('Risk Summary'!$K$32,$A804)</f>
        <v>#NAME?</v>
      </c>
      <c r="H804" s="330" t="e">
        <f ca="1">_xll.RiskData('Risk Summary'!$N$32,$A804)</f>
        <v>#NAME?</v>
      </c>
      <c r="J804" s="330" t="e">
        <f ca="1">_xll.RiskData('Risk Summary'!$H$35,$A804)</f>
        <v>#NAME?</v>
      </c>
      <c r="K804" s="330" t="e">
        <f ca="1">_xll.RiskData('Risk Summary'!$K$35,$A804)</f>
        <v>#NAME?</v>
      </c>
      <c r="L804" s="330" t="e">
        <f ca="1">_xll.RiskData('Risk Summary'!$N$35,$A804)</f>
        <v>#NAME?</v>
      </c>
      <c r="N804" s="330" t="e">
        <f ca="1">_xll.RiskData('Risk Summary'!$H$36,$A804)</f>
        <v>#NAME?</v>
      </c>
      <c r="O804" s="330" t="e">
        <f ca="1">_xll.RiskData('Risk Summary'!$K$36,$A804)</f>
        <v>#NAME?</v>
      </c>
      <c r="P804" s="330" t="e">
        <f ca="1">_xll.RiskData('Risk Summary'!$N$36,$A804)</f>
        <v>#NAME?</v>
      </c>
      <c r="R804" s="330" t="e">
        <f ca="1">_xll.RiskData('TS CF'!$H$24,$A804)-F804</f>
        <v>#NAME?</v>
      </c>
      <c r="S804" s="330" t="e">
        <f ca="1">_xll.RiskData('TS CF'!$K$24,$A804)-G804</f>
        <v>#NAME?</v>
      </c>
      <c r="T804" s="330" t="e">
        <f ca="1">_xll.RiskData('TS CF'!$N$24,$A804)-H804</f>
        <v>#NAME?</v>
      </c>
      <c r="V804" s="327" t="e">
        <f t="shared" ca="1" si="36"/>
        <v>#NAME?</v>
      </c>
      <c r="W804" s="327" t="e">
        <f t="shared" ca="1" si="37"/>
        <v>#NAME?</v>
      </c>
      <c r="X804" s="327" t="e">
        <f t="shared" ca="1" si="38"/>
        <v>#NAME?</v>
      </c>
    </row>
    <row r="805" spans="1:24">
      <c r="A805" s="2">
        <v>798</v>
      </c>
      <c r="B805" s="617">
        <v>-160478</v>
      </c>
      <c r="C805" s="617">
        <v>-103593</v>
      </c>
      <c r="D805" s="617">
        <v>-114388</v>
      </c>
      <c r="F805" s="330" t="e">
        <f ca="1">_xll.RiskData('Risk Summary'!$H$32,$A805)</f>
        <v>#NAME?</v>
      </c>
      <c r="G805" s="330" t="e">
        <f ca="1">_xll.RiskData('Risk Summary'!$K$32,$A805)</f>
        <v>#NAME?</v>
      </c>
      <c r="H805" s="330" t="e">
        <f ca="1">_xll.RiskData('Risk Summary'!$N$32,$A805)</f>
        <v>#NAME?</v>
      </c>
      <c r="J805" s="330" t="e">
        <f ca="1">_xll.RiskData('Risk Summary'!$H$35,$A805)</f>
        <v>#NAME?</v>
      </c>
      <c r="K805" s="330" t="e">
        <f ca="1">_xll.RiskData('Risk Summary'!$K$35,$A805)</f>
        <v>#NAME?</v>
      </c>
      <c r="L805" s="330" t="e">
        <f ca="1">_xll.RiskData('Risk Summary'!$N$35,$A805)</f>
        <v>#NAME?</v>
      </c>
      <c r="N805" s="330" t="e">
        <f ca="1">_xll.RiskData('Risk Summary'!$H$36,$A805)</f>
        <v>#NAME?</v>
      </c>
      <c r="O805" s="330" t="e">
        <f ca="1">_xll.RiskData('Risk Summary'!$K$36,$A805)</f>
        <v>#NAME?</v>
      </c>
      <c r="P805" s="330" t="e">
        <f ca="1">_xll.RiskData('Risk Summary'!$N$36,$A805)</f>
        <v>#NAME?</v>
      </c>
      <c r="R805" s="330" t="e">
        <f ca="1">_xll.RiskData('TS CF'!$H$24,$A805)-F805</f>
        <v>#NAME?</v>
      </c>
      <c r="S805" s="330" t="e">
        <f ca="1">_xll.RiskData('TS CF'!$K$24,$A805)-G805</f>
        <v>#NAME?</v>
      </c>
      <c r="T805" s="330" t="e">
        <f ca="1">_xll.RiskData('TS CF'!$N$24,$A805)-H805</f>
        <v>#NAME?</v>
      </c>
      <c r="V805" s="327" t="e">
        <f t="shared" ca="1" si="36"/>
        <v>#NAME?</v>
      </c>
      <c r="W805" s="327" t="e">
        <f t="shared" ca="1" si="37"/>
        <v>#NAME?</v>
      </c>
      <c r="X805" s="327" t="e">
        <f t="shared" ca="1" si="38"/>
        <v>#NAME?</v>
      </c>
    </row>
    <row r="806" spans="1:24">
      <c r="A806" s="2">
        <v>799</v>
      </c>
      <c r="B806" s="617">
        <v>-160478</v>
      </c>
      <c r="C806" s="617">
        <v>-103593</v>
      </c>
      <c r="D806" s="617">
        <v>-114388</v>
      </c>
      <c r="F806" s="330" t="e">
        <f ca="1">_xll.RiskData('Risk Summary'!$H$32,$A806)</f>
        <v>#NAME?</v>
      </c>
      <c r="G806" s="330" t="e">
        <f ca="1">_xll.RiskData('Risk Summary'!$K$32,$A806)</f>
        <v>#NAME?</v>
      </c>
      <c r="H806" s="330" t="e">
        <f ca="1">_xll.RiskData('Risk Summary'!$N$32,$A806)</f>
        <v>#NAME?</v>
      </c>
      <c r="J806" s="330" t="e">
        <f ca="1">_xll.RiskData('Risk Summary'!$H$35,$A806)</f>
        <v>#NAME?</v>
      </c>
      <c r="K806" s="330" t="e">
        <f ca="1">_xll.RiskData('Risk Summary'!$K$35,$A806)</f>
        <v>#NAME?</v>
      </c>
      <c r="L806" s="330" t="e">
        <f ca="1">_xll.RiskData('Risk Summary'!$N$35,$A806)</f>
        <v>#NAME?</v>
      </c>
      <c r="N806" s="330" t="e">
        <f ca="1">_xll.RiskData('Risk Summary'!$H$36,$A806)</f>
        <v>#NAME?</v>
      </c>
      <c r="O806" s="330" t="e">
        <f ca="1">_xll.RiskData('Risk Summary'!$K$36,$A806)</f>
        <v>#NAME?</v>
      </c>
      <c r="P806" s="330" t="e">
        <f ca="1">_xll.RiskData('Risk Summary'!$N$36,$A806)</f>
        <v>#NAME?</v>
      </c>
      <c r="R806" s="330" t="e">
        <f ca="1">_xll.RiskData('TS CF'!$H$24,$A806)-F806</f>
        <v>#NAME?</v>
      </c>
      <c r="S806" s="330" t="e">
        <f ca="1">_xll.RiskData('TS CF'!$K$24,$A806)-G806</f>
        <v>#NAME?</v>
      </c>
      <c r="T806" s="330" t="e">
        <f ca="1">_xll.RiskData('TS CF'!$N$24,$A806)-H806</f>
        <v>#NAME?</v>
      </c>
      <c r="V806" s="327" t="e">
        <f t="shared" ca="1" si="36"/>
        <v>#NAME?</v>
      </c>
      <c r="W806" s="327" t="e">
        <f t="shared" ca="1" si="37"/>
        <v>#NAME?</v>
      </c>
      <c r="X806" s="327" t="e">
        <f t="shared" ca="1" si="38"/>
        <v>#NAME?</v>
      </c>
    </row>
    <row r="807" spans="1:24">
      <c r="A807" s="2">
        <v>800</v>
      </c>
      <c r="B807" s="617">
        <v>-160478</v>
      </c>
      <c r="C807" s="617">
        <v>-103593</v>
      </c>
      <c r="D807" s="617">
        <v>-114388</v>
      </c>
      <c r="F807" s="330" t="e">
        <f ca="1">_xll.RiskData('Risk Summary'!$H$32,$A807)</f>
        <v>#NAME?</v>
      </c>
      <c r="G807" s="330" t="e">
        <f ca="1">_xll.RiskData('Risk Summary'!$K$32,$A807)</f>
        <v>#NAME?</v>
      </c>
      <c r="H807" s="330" t="e">
        <f ca="1">_xll.RiskData('Risk Summary'!$N$32,$A807)</f>
        <v>#NAME?</v>
      </c>
      <c r="J807" s="330" t="e">
        <f ca="1">_xll.RiskData('Risk Summary'!$H$35,$A807)</f>
        <v>#NAME?</v>
      </c>
      <c r="K807" s="330" t="e">
        <f ca="1">_xll.RiskData('Risk Summary'!$K$35,$A807)</f>
        <v>#NAME?</v>
      </c>
      <c r="L807" s="330" t="e">
        <f ca="1">_xll.RiskData('Risk Summary'!$N$35,$A807)</f>
        <v>#NAME?</v>
      </c>
      <c r="N807" s="330" t="e">
        <f ca="1">_xll.RiskData('Risk Summary'!$H$36,$A807)</f>
        <v>#NAME?</v>
      </c>
      <c r="O807" s="330" t="e">
        <f ca="1">_xll.RiskData('Risk Summary'!$K$36,$A807)</f>
        <v>#NAME?</v>
      </c>
      <c r="P807" s="330" t="e">
        <f ca="1">_xll.RiskData('Risk Summary'!$N$36,$A807)</f>
        <v>#NAME?</v>
      </c>
      <c r="R807" s="330" t="e">
        <f ca="1">_xll.RiskData('TS CF'!$H$24,$A807)-F807</f>
        <v>#NAME?</v>
      </c>
      <c r="S807" s="330" t="e">
        <f ca="1">_xll.RiskData('TS CF'!$K$24,$A807)-G807</f>
        <v>#NAME?</v>
      </c>
      <c r="T807" s="330" t="e">
        <f ca="1">_xll.RiskData('TS CF'!$N$24,$A807)-H807</f>
        <v>#NAME?</v>
      </c>
      <c r="V807" s="327" t="e">
        <f t="shared" ca="1" si="36"/>
        <v>#NAME?</v>
      </c>
      <c r="W807" s="327" t="e">
        <f t="shared" ca="1" si="37"/>
        <v>#NAME?</v>
      </c>
      <c r="X807" s="327" t="e">
        <f t="shared" ca="1" si="38"/>
        <v>#NAME?</v>
      </c>
    </row>
    <row r="808" spans="1:24">
      <c r="A808" s="2">
        <v>801</v>
      </c>
      <c r="B808" s="617">
        <v>-160478</v>
      </c>
      <c r="C808" s="617">
        <v>-103593</v>
      </c>
      <c r="D808" s="617">
        <v>-114388</v>
      </c>
      <c r="F808" s="330" t="e">
        <f ca="1">_xll.RiskData('Risk Summary'!$H$32,$A808)</f>
        <v>#NAME?</v>
      </c>
      <c r="G808" s="330" t="e">
        <f ca="1">_xll.RiskData('Risk Summary'!$K$32,$A808)</f>
        <v>#NAME?</v>
      </c>
      <c r="H808" s="330" t="e">
        <f ca="1">_xll.RiskData('Risk Summary'!$N$32,$A808)</f>
        <v>#NAME?</v>
      </c>
      <c r="J808" s="330" t="e">
        <f ca="1">_xll.RiskData('Risk Summary'!$H$35,$A808)</f>
        <v>#NAME?</v>
      </c>
      <c r="K808" s="330" t="e">
        <f ca="1">_xll.RiskData('Risk Summary'!$K$35,$A808)</f>
        <v>#NAME?</v>
      </c>
      <c r="L808" s="330" t="e">
        <f ca="1">_xll.RiskData('Risk Summary'!$N$35,$A808)</f>
        <v>#NAME?</v>
      </c>
      <c r="N808" s="330" t="e">
        <f ca="1">_xll.RiskData('Risk Summary'!$H$36,$A808)</f>
        <v>#NAME?</v>
      </c>
      <c r="O808" s="330" t="e">
        <f ca="1">_xll.RiskData('Risk Summary'!$K$36,$A808)</f>
        <v>#NAME?</v>
      </c>
      <c r="P808" s="330" t="e">
        <f ca="1">_xll.RiskData('Risk Summary'!$N$36,$A808)</f>
        <v>#NAME?</v>
      </c>
      <c r="R808" s="330" t="e">
        <f ca="1">_xll.RiskData('TS CF'!$H$24,$A808)-F808</f>
        <v>#NAME?</v>
      </c>
      <c r="S808" s="330" t="e">
        <f ca="1">_xll.RiskData('TS CF'!$K$24,$A808)-G808</f>
        <v>#NAME?</v>
      </c>
      <c r="T808" s="330" t="e">
        <f ca="1">_xll.RiskData('TS CF'!$N$24,$A808)-H808</f>
        <v>#NAME?</v>
      </c>
      <c r="V808" s="327" t="e">
        <f t="shared" ca="1" si="36"/>
        <v>#NAME?</v>
      </c>
      <c r="W808" s="327" t="e">
        <f t="shared" ca="1" si="37"/>
        <v>#NAME?</v>
      </c>
      <c r="X808" s="327" t="e">
        <f t="shared" ca="1" si="38"/>
        <v>#NAME?</v>
      </c>
    </row>
    <row r="809" spans="1:24">
      <c r="A809" s="2">
        <v>802</v>
      </c>
      <c r="B809" s="617">
        <v>-160478</v>
      </c>
      <c r="C809" s="617">
        <v>-103593</v>
      </c>
      <c r="D809" s="617">
        <v>-114388</v>
      </c>
      <c r="F809" s="330" t="e">
        <f ca="1">_xll.RiskData('Risk Summary'!$H$32,$A809)</f>
        <v>#NAME?</v>
      </c>
      <c r="G809" s="330" t="e">
        <f ca="1">_xll.RiskData('Risk Summary'!$K$32,$A809)</f>
        <v>#NAME?</v>
      </c>
      <c r="H809" s="330" t="e">
        <f ca="1">_xll.RiskData('Risk Summary'!$N$32,$A809)</f>
        <v>#NAME?</v>
      </c>
      <c r="J809" s="330" t="e">
        <f ca="1">_xll.RiskData('Risk Summary'!$H$35,$A809)</f>
        <v>#NAME?</v>
      </c>
      <c r="K809" s="330" t="e">
        <f ca="1">_xll.RiskData('Risk Summary'!$K$35,$A809)</f>
        <v>#NAME?</v>
      </c>
      <c r="L809" s="330" t="e">
        <f ca="1">_xll.RiskData('Risk Summary'!$N$35,$A809)</f>
        <v>#NAME?</v>
      </c>
      <c r="N809" s="330" t="e">
        <f ca="1">_xll.RiskData('Risk Summary'!$H$36,$A809)</f>
        <v>#NAME?</v>
      </c>
      <c r="O809" s="330" t="e">
        <f ca="1">_xll.RiskData('Risk Summary'!$K$36,$A809)</f>
        <v>#NAME?</v>
      </c>
      <c r="P809" s="330" t="e">
        <f ca="1">_xll.RiskData('Risk Summary'!$N$36,$A809)</f>
        <v>#NAME?</v>
      </c>
      <c r="R809" s="330" t="e">
        <f ca="1">_xll.RiskData('TS CF'!$H$24,$A809)-F809</f>
        <v>#NAME?</v>
      </c>
      <c r="S809" s="330" t="e">
        <f ca="1">_xll.RiskData('TS CF'!$K$24,$A809)-G809</f>
        <v>#NAME?</v>
      </c>
      <c r="T809" s="330" t="e">
        <f ca="1">_xll.RiskData('TS CF'!$N$24,$A809)-H809</f>
        <v>#NAME?</v>
      </c>
      <c r="V809" s="327" t="e">
        <f t="shared" ca="1" si="36"/>
        <v>#NAME?</v>
      </c>
      <c r="W809" s="327" t="e">
        <f t="shared" ca="1" si="37"/>
        <v>#NAME?</v>
      </c>
      <c r="X809" s="327" t="e">
        <f t="shared" ca="1" si="38"/>
        <v>#NAME?</v>
      </c>
    </row>
    <row r="810" spans="1:24">
      <c r="A810" s="2">
        <v>803</v>
      </c>
      <c r="B810" s="617">
        <v>-160478</v>
      </c>
      <c r="C810" s="617">
        <v>-103593</v>
      </c>
      <c r="D810" s="617">
        <v>-114388</v>
      </c>
      <c r="F810" s="330" t="e">
        <f ca="1">_xll.RiskData('Risk Summary'!$H$32,$A810)</f>
        <v>#NAME?</v>
      </c>
      <c r="G810" s="330" t="e">
        <f ca="1">_xll.RiskData('Risk Summary'!$K$32,$A810)</f>
        <v>#NAME?</v>
      </c>
      <c r="H810" s="330" t="e">
        <f ca="1">_xll.RiskData('Risk Summary'!$N$32,$A810)</f>
        <v>#NAME?</v>
      </c>
      <c r="J810" s="330" t="e">
        <f ca="1">_xll.RiskData('Risk Summary'!$H$35,$A810)</f>
        <v>#NAME?</v>
      </c>
      <c r="K810" s="330" t="e">
        <f ca="1">_xll.RiskData('Risk Summary'!$K$35,$A810)</f>
        <v>#NAME?</v>
      </c>
      <c r="L810" s="330" t="e">
        <f ca="1">_xll.RiskData('Risk Summary'!$N$35,$A810)</f>
        <v>#NAME?</v>
      </c>
      <c r="N810" s="330" t="e">
        <f ca="1">_xll.RiskData('Risk Summary'!$H$36,$A810)</f>
        <v>#NAME?</v>
      </c>
      <c r="O810" s="330" t="e">
        <f ca="1">_xll.RiskData('Risk Summary'!$K$36,$A810)</f>
        <v>#NAME?</v>
      </c>
      <c r="P810" s="330" t="e">
        <f ca="1">_xll.RiskData('Risk Summary'!$N$36,$A810)</f>
        <v>#NAME?</v>
      </c>
      <c r="R810" s="330" t="e">
        <f ca="1">_xll.RiskData('TS CF'!$H$24,$A810)-F810</f>
        <v>#NAME?</v>
      </c>
      <c r="S810" s="330" t="e">
        <f ca="1">_xll.RiskData('TS CF'!$K$24,$A810)-G810</f>
        <v>#NAME?</v>
      </c>
      <c r="T810" s="330" t="e">
        <f ca="1">_xll.RiskData('TS CF'!$N$24,$A810)-H810</f>
        <v>#NAME?</v>
      </c>
      <c r="V810" s="327" t="e">
        <f t="shared" ca="1" si="36"/>
        <v>#NAME?</v>
      </c>
      <c r="W810" s="327" t="e">
        <f t="shared" ca="1" si="37"/>
        <v>#NAME?</v>
      </c>
      <c r="X810" s="327" t="e">
        <f t="shared" ca="1" si="38"/>
        <v>#NAME?</v>
      </c>
    </row>
    <row r="811" spans="1:24">
      <c r="A811" s="2">
        <v>804</v>
      </c>
      <c r="B811" s="617">
        <v>-160478</v>
      </c>
      <c r="C811" s="617">
        <v>-103593</v>
      </c>
      <c r="D811" s="617">
        <v>-114388</v>
      </c>
      <c r="F811" s="330" t="e">
        <f ca="1">_xll.RiskData('Risk Summary'!$H$32,$A811)</f>
        <v>#NAME?</v>
      </c>
      <c r="G811" s="330" t="e">
        <f ca="1">_xll.RiskData('Risk Summary'!$K$32,$A811)</f>
        <v>#NAME?</v>
      </c>
      <c r="H811" s="330" t="e">
        <f ca="1">_xll.RiskData('Risk Summary'!$N$32,$A811)</f>
        <v>#NAME?</v>
      </c>
      <c r="J811" s="330" t="e">
        <f ca="1">_xll.RiskData('Risk Summary'!$H$35,$A811)</f>
        <v>#NAME?</v>
      </c>
      <c r="K811" s="330" t="e">
        <f ca="1">_xll.RiskData('Risk Summary'!$K$35,$A811)</f>
        <v>#NAME?</v>
      </c>
      <c r="L811" s="330" t="e">
        <f ca="1">_xll.RiskData('Risk Summary'!$N$35,$A811)</f>
        <v>#NAME?</v>
      </c>
      <c r="N811" s="330" t="e">
        <f ca="1">_xll.RiskData('Risk Summary'!$H$36,$A811)</f>
        <v>#NAME?</v>
      </c>
      <c r="O811" s="330" t="e">
        <f ca="1">_xll.RiskData('Risk Summary'!$K$36,$A811)</f>
        <v>#NAME?</v>
      </c>
      <c r="P811" s="330" t="e">
        <f ca="1">_xll.RiskData('Risk Summary'!$N$36,$A811)</f>
        <v>#NAME?</v>
      </c>
      <c r="R811" s="330" t="e">
        <f ca="1">_xll.RiskData('TS CF'!$H$24,$A811)-F811</f>
        <v>#NAME?</v>
      </c>
      <c r="S811" s="330" t="e">
        <f ca="1">_xll.RiskData('TS CF'!$K$24,$A811)-G811</f>
        <v>#NAME?</v>
      </c>
      <c r="T811" s="330" t="e">
        <f ca="1">_xll.RiskData('TS CF'!$N$24,$A811)-H811</f>
        <v>#NAME?</v>
      </c>
      <c r="V811" s="327" t="e">
        <f t="shared" ca="1" si="36"/>
        <v>#NAME?</v>
      </c>
      <c r="W811" s="327" t="e">
        <f t="shared" ca="1" si="37"/>
        <v>#NAME?</v>
      </c>
      <c r="X811" s="327" t="e">
        <f t="shared" ca="1" si="38"/>
        <v>#NAME?</v>
      </c>
    </row>
    <row r="812" spans="1:24">
      <c r="A812" s="2">
        <v>805</v>
      </c>
      <c r="B812" s="617">
        <v>-160478</v>
      </c>
      <c r="C812" s="617">
        <v>-103593</v>
      </c>
      <c r="D812" s="617">
        <v>-114388</v>
      </c>
      <c r="F812" s="330" t="e">
        <f ca="1">_xll.RiskData('Risk Summary'!$H$32,$A812)</f>
        <v>#NAME?</v>
      </c>
      <c r="G812" s="330" t="e">
        <f ca="1">_xll.RiskData('Risk Summary'!$K$32,$A812)</f>
        <v>#NAME?</v>
      </c>
      <c r="H812" s="330" t="e">
        <f ca="1">_xll.RiskData('Risk Summary'!$N$32,$A812)</f>
        <v>#NAME?</v>
      </c>
      <c r="J812" s="330" t="e">
        <f ca="1">_xll.RiskData('Risk Summary'!$H$35,$A812)</f>
        <v>#NAME?</v>
      </c>
      <c r="K812" s="330" t="e">
        <f ca="1">_xll.RiskData('Risk Summary'!$K$35,$A812)</f>
        <v>#NAME?</v>
      </c>
      <c r="L812" s="330" t="e">
        <f ca="1">_xll.RiskData('Risk Summary'!$N$35,$A812)</f>
        <v>#NAME?</v>
      </c>
      <c r="N812" s="330" t="e">
        <f ca="1">_xll.RiskData('Risk Summary'!$H$36,$A812)</f>
        <v>#NAME?</v>
      </c>
      <c r="O812" s="330" t="e">
        <f ca="1">_xll.RiskData('Risk Summary'!$K$36,$A812)</f>
        <v>#NAME?</v>
      </c>
      <c r="P812" s="330" t="e">
        <f ca="1">_xll.RiskData('Risk Summary'!$N$36,$A812)</f>
        <v>#NAME?</v>
      </c>
      <c r="R812" s="330" t="e">
        <f ca="1">_xll.RiskData('TS CF'!$H$24,$A812)-F812</f>
        <v>#NAME?</v>
      </c>
      <c r="S812" s="330" t="e">
        <f ca="1">_xll.RiskData('TS CF'!$K$24,$A812)-G812</f>
        <v>#NAME?</v>
      </c>
      <c r="T812" s="330" t="e">
        <f ca="1">_xll.RiskData('TS CF'!$N$24,$A812)-H812</f>
        <v>#NAME?</v>
      </c>
      <c r="V812" s="327" t="e">
        <f t="shared" ca="1" si="36"/>
        <v>#NAME?</v>
      </c>
      <c r="W812" s="327" t="e">
        <f t="shared" ca="1" si="37"/>
        <v>#NAME?</v>
      </c>
      <c r="X812" s="327" t="e">
        <f t="shared" ca="1" si="38"/>
        <v>#NAME?</v>
      </c>
    </row>
    <row r="813" spans="1:24">
      <c r="A813" s="2">
        <v>806</v>
      </c>
      <c r="B813" s="617">
        <v>-160478</v>
      </c>
      <c r="C813" s="617">
        <v>-103593</v>
      </c>
      <c r="D813" s="617">
        <v>-114388</v>
      </c>
      <c r="F813" s="330" t="e">
        <f ca="1">_xll.RiskData('Risk Summary'!$H$32,$A813)</f>
        <v>#NAME?</v>
      </c>
      <c r="G813" s="330" t="e">
        <f ca="1">_xll.RiskData('Risk Summary'!$K$32,$A813)</f>
        <v>#NAME?</v>
      </c>
      <c r="H813" s="330" t="e">
        <f ca="1">_xll.RiskData('Risk Summary'!$N$32,$A813)</f>
        <v>#NAME?</v>
      </c>
      <c r="J813" s="330" t="e">
        <f ca="1">_xll.RiskData('Risk Summary'!$H$35,$A813)</f>
        <v>#NAME?</v>
      </c>
      <c r="K813" s="330" t="e">
        <f ca="1">_xll.RiskData('Risk Summary'!$K$35,$A813)</f>
        <v>#NAME?</v>
      </c>
      <c r="L813" s="330" t="e">
        <f ca="1">_xll.RiskData('Risk Summary'!$N$35,$A813)</f>
        <v>#NAME?</v>
      </c>
      <c r="N813" s="330" t="e">
        <f ca="1">_xll.RiskData('Risk Summary'!$H$36,$A813)</f>
        <v>#NAME?</v>
      </c>
      <c r="O813" s="330" t="e">
        <f ca="1">_xll.RiskData('Risk Summary'!$K$36,$A813)</f>
        <v>#NAME?</v>
      </c>
      <c r="P813" s="330" t="e">
        <f ca="1">_xll.RiskData('Risk Summary'!$N$36,$A813)</f>
        <v>#NAME?</v>
      </c>
      <c r="R813" s="330" t="e">
        <f ca="1">_xll.RiskData('TS CF'!$H$24,$A813)-F813</f>
        <v>#NAME?</v>
      </c>
      <c r="S813" s="330" t="e">
        <f ca="1">_xll.RiskData('TS CF'!$K$24,$A813)-G813</f>
        <v>#NAME?</v>
      </c>
      <c r="T813" s="330" t="e">
        <f ca="1">_xll.RiskData('TS CF'!$N$24,$A813)-H813</f>
        <v>#NAME?</v>
      </c>
      <c r="V813" s="327" t="e">
        <f t="shared" ca="1" si="36"/>
        <v>#NAME?</v>
      </c>
      <c r="W813" s="327" t="e">
        <f t="shared" ca="1" si="37"/>
        <v>#NAME?</v>
      </c>
      <c r="X813" s="327" t="e">
        <f t="shared" ca="1" si="38"/>
        <v>#NAME?</v>
      </c>
    </row>
    <row r="814" spans="1:24">
      <c r="A814" s="2">
        <v>807</v>
      </c>
      <c r="B814" s="617">
        <v>-160478</v>
      </c>
      <c r="C814" s="617">
        <v>-103593</v>
      </c>
      <c r="D814" s="617">
        <v>-114388</v>
      </c>
      <c r="F814" s="330" t="e">
        <f ca="1">_xll.RiskData('Risk Summary'!$H$32,$A814)</f>
        <v>#NAME?</v>
      </c>
      <c r="G814" s="330" t="e">
        <f ca="1">_xll.RiskData('Risk Summary'!$K$32,$A814)</f>
        <v>#NAME?</v>
      </c>
      <c r="H814" s="330" t="e">
        <f ca="1">_xll.RiskData('Risk Summary'!$N$32,$A814)</f>
        <v>#NAME?</v>
      </c>
      <c r="J814" s="330" t="e">
        <f ca="1">_xll.RiskData('Risk Summary'!$H$35,$A814)</f>
        <v>#NAME?</v>
      </c>
      <c r="K814" s="330" t="e">
        <f ca="1">_xll.RiskData('Risk Summary'!$K$35,$A814)</f>
        <v>#NAME?</v>
      </c>
      <c r="L814" s="330" t="e">
        <f ca="1">_xll.RiskData('Risk Summary'!$N$35,$A814)</f>
        <v>#NAME?</v>
      </c>
      <c r="N814" s="330" t="e">
        <f ca="1">_xll.RiskData('Risk Summary'!$H$36,$A814)</f>
        <v>#NAME?</v>
      </c>
      <c r="O814" s="330" t="e">
        <f ca="1">_xll.RiskData('Risk Summary'!$K$36,$A814)</f>
        <v>#NAME?</v>
      </c>
      <c r="P814" s="330" t="e">
        <f ca="1">_xll.RiskData('Risk Summary'!$N$36,$A814)</f>
        <v>#NAME?</v>
      </c>
      <c r="R814" s="330" t="e">
        <f ca="1">_xll.RiskData('TS CF'!$H$24,$A814)-F814</f>
        <v>#NAME?</v>
      </c>
      <c r="S814" s="330" t="e">
        <f ca="1">_xll.RiskData('TS CF'!$K$24,$A814)-G814</f>
        <v>#NAME?</v>
      </c>
      <c r="T814" s="330" t="e">
        <f ca="1">_xll.RiskData('TS CF'!$N$24,$A814)-H814</f>
        <v>#NAME?</v>
      </c>
      <c r="V814" s="327" t="e">
        <f t="shared" ca="1" si="36"/>
        <v>#NAME?</v>
      </c>
      <c r="W814" s="327" t="e">
        <f t="shared" ca="1" si="37"/>
        <v>#NAME?</v>
      </c>
      <c r="X814" s="327" t="e">
        <f t="shared" ca="1" si="38"/>
        <v>#NAME?</v>
      </c>
    </row>
    <row r="815" spans="1:24">
      <c r="A815" s="2">
        <v>808</v>
      </c>
      <c r="B815" s="617">
        <v>-160478</v>
      </c>
      <c r="C815" s="617">
        <v>-103593</v>
      </c>
      <c r="D815" s="617">
        <v>-114388</v>
      </c>
      <c r="F815" s="330" t="e">
        <f ca="1">_xll.RiskData('Risk Summary'!$H$32,$A815)</f>
        <v>#NAME?</v>
      </c>
      <c r="G815" s="330" t="e">
        <f ca="1">_xll.RiskData('Risk Summary'!$K$32,$A815)</f>
        <v>#NAME?</v>
      </c>
      <c r="H815" s="330" t="e">
        <f ca="1">_xll.RiskData('Risk Summary'!$N$32,$A815)</f>
        <v>#NAME?</v>
      </c>
      <c r="J815" s="330" t="e">
        <f ca="1">_xll.RiskData('Risk Summary'!$H$35,$A815)</f>
        <v>#NAME?</v>
      </c>
      <c r="K815" s="330" t="e">
        <f ca="1">_xll.RiskData('Risk Summary'!$K$35,$A815)</f>
        <v>#NAME?</v>
      </c>
      <c r="L815" s="330" t="e">
        <f ca="1">_xll.RiskData('Risk Summary'!$N$35,$A815)</f>
        <v>#NAME?</v>
      </c>
      <c r="N815" s="330" t="e">
        <f ca="1">_xll.RiskData('Risk Summary'!$H$36,$A815)</f>
        <v>#NAME?</v>
      </c>
      <c r="O815" s="330" t="e">
        <f ca="1">_xll.RiskData('Risk Summary'!$K$36,$A815)</f>
        <v>#NAME?</v>
      </c>
      <c r="P815" s="330" t="e">
        <f ca="1">_xll.RiskData('Risk Summary'!$N$36,$A815)</f>
        <v>#NAME?</v>
      </c>
      <c r="R815" s="330" t="e">
        <f ca="1">_xll.RiskData('TS CF'!$H$24,$A815)-F815</f>
        <v>#NAME?</v>
      </c>
      <c r="S815" s="330" t="e">
        <f ca="1">_xll.RiskData('TS CF'!$K$24,$A815)-G815</f>
        <v>#NAME?</v>
      </c>
      <c r="T815" s="330" t="e">
        <f ca="1">_xll.RiskData('TS CF'!$N$24,$A815)-H815</f>
        <v>#NAME?</v>
      </c>
      <c r="V815" s="327" t="e">
        <f t="shared" ca="1" si="36"/>
        <v>#NAME?</v>
      </c>
      <c r="W815" s="327" t="e">
        <f t="shared" ca="1" si="37"/>
        <v>#NAME?</v>
      </c>
      <c r="X815" s="327" t="e">
        <f t="shared" ca="1" si="38"/>
        <v>#NAME?</v>
      </c>
    </row>
    <row r="816" spans="1:24">
      <c r="A816" s="2">
        <v>809</v>
      </c>
      <c r="B816" s="617">
        <v>-160478</v>
      </c>
      <c r="C816" s="617">
        <v>-103593</v>
      </c>
      <c r="D816" s="617">
        <v>-114388</v>
      </c>
      <c r="F816" s="330" t="e">
        <f ca="1">_xll.RiskData('Risk Summary'!$H$32,$A816)</f>
        <v>#NAME?</v>
      </c>
      <c r="G816" s="330" t="e">
        <f ca="1">_xll.RiskData('Risk Summary'!$K$32,$A816)</f>
        <v>#NAME?</v>
      </c>
      <c r="H816" s="330" t="e">
        <f ca="1">_xll.RiskData('Risk Summary'!$N$32,$A816)</f>
        <v>#NAME?</v>
      </c>
      <c r="J816" s="330" t="e">
        <f ca="1">_xll.RiskData('Risk Summary'!$H$35,$A816)</f>
        <v>#NAME?</v>
      </c>
      <c r="K816" s="330" t="e">
        <f ca="1">_xll.RiskData('Risk Summary'!$K$35,$A816)</f>
        <v>#NAME?</v>
      </c>
      <c r="L816" s="330" t="e">
        <f ca="1">_xll.RiskData('Risk Summary'!$N$35,$A816)</f>
        <v>#NAME?</v>
      </c>
      <c r="N816" s="330" t="e">
        <f ca="1">_xll.RiskData('Risk Summary'!$H$36,$A816)</f>
        <v>#NAME?</v>
      </c>
      <c r="O816" s="330" t="e">
        <f ca="1">_xll.RiskData('Risk Summary'!$K$36,$A816)</f>
        <v>#NAME?</v>
      </c>
      <c r="P816" s="330" t="e">
        <f ca="1">_xll.RiskData('Risk Summary'!$N$36,$A816)</f>
        <v>#NAME?</v>
      </c>
      <c r="R816" s="330" t="e">
        <f ca="1">_xll.RiskData('TS CF'!$H$24,$A816)-F816</f>
        <v>#NAME?</v>
      </c>
      <c r="S816" s="330" t="e">
        <f ca="1">_xll.RiskData('TS CF'!$K$24,$A816)-G816</f>
        <v>#NAME?</v>
      </c>
      <c r="T816" s="330" t="e">
        <f ca="1">_xll.RiskData('TS CF'!$N$24,$A816)-H816</f>
        <v>#NAME?</v>
      </c>
      <c r="V816" s="327" t="e">
        <f t="shared" ca="1" si="36"/>
        <v>#NAME?</v>
      </c>
      <c r="W816" s="327" t="e">
        <f t="shared" ca="1" si="37"/>
        <v>#NAME?</v>
      </c>
      <c r="X816" s="327" t="e">
        <f t="shared" ca="1" si="38"/>
        <v>#NAME?</v>
      </c>
    </row>
    <row r="817" spans="1:24">
      <c r="A817" s="2">
        <v>810</v>
      </c>
      <c r="B817" s="617">
        <v>-160478</v>
      </c>
      <c r="C817" s="617">
        <v>-103593</v>
      </c>
      <c r="D817" s="617">
        <v>-114388</v>
      </c>
      <c r="F817" s="330" t="e">
        <f ca="1">_xll.RiskData('Risk Summary'!$H$32,$A817)</f>
        <v>#NAME?</v>
      </c>
      <c r="G817" s="330" t="e">
        <f ca="1">_xll.RiskData('Risk Summary'!$K$32,$A817)</f>
        <v>#NAME?</v>
      </c>
      <c r="H817" s="330" t="e">
        <f ca="1">_xll.RiskData('Risk Summary'!$N$32,$A817)</f>
        <v>#NAME?</v>
      </c>
      <c r="J817" s="330" t="e">
        <f ca="1">_xll.RiskData('Risk Summary'!$H$35,$A817)</f>
        <v>#NAME?</v>
      </c>
      <c r="K817" s="330" t="e">
        <f ca="1">_xll.RiskData('Risk Summary'!$K$35,$A817)</f>
        <v>#NAME?</v>
      </c>
      <c r="L817" s="330" t="e">
        <f ca="1">_xll.RiskData('Risk Summary'!$N$35,$A817)</f>
        <v>#NAME?</v>
      </c>
      <c r="N817" s="330" t="e">
        <f ca="1">_xll.RiskData('Risk Summary'!$H$36,$A817)</f>
        <v>#NAME?</v>
      </c>
      <c r="O817" s="330" t="e">
        <f ca="1">_xll.RiskData('Risk Summary'!$K$36,$A817)</f>
        <v>#NAME?</v>
      </c>
      <c r="P817" s="330" t="e">
        <f ca="1">_xll.RiskData('Risk Summary'!$N$36,$A817)</f>
        <v>#NAME?</v>
      </c>
      <c r="R817" s="330" t="e">
        <f ca="1">_xll.RiskData('TS CF'!$H$24,$A817)-F817</f>
        <v>#NAME?</v>
      </c>
      <c r="S817" s="330" t="e">
        <f ca="1">_xll.RiskData('TS CF'!$K$24,$A817)-G817</f>
        <v>#NAME?</v>
      </c>
      <c r="T817" s="330" t="e">
        <f ca="1">_xll.RiskData('TS CF'!$N$24,$A817)-H817</f>
        <v>#NAME?</v>
      </c>
      <c r="V817" s="327" t="e">
        <f t="shared" ca="1" si="36"/>
        <v>#NAME?</v>
      </c>
      <c r="W817" s="327" t="e">
        <f t="shared" ca="1" si="37"/>
        <v>#NAME?</v>
      </c>
      <c r="X817" s="327" t="e">
        <f t="shared" ca="1" si="38"/>
        <v>#NAME?</v>
      </c>
    </row>
    <row r="818" spans="1:24">
      <c r="A818" s="2">
        <v>811</v>
      </c>
      <c r="B818" s="617">
        <v>-160478</v>
      </c>
      <c r="C818" s="617">
        <v>-103593</v>
      </c>
      <c r="D818" s="617">
        <v>-114388</v>
      </c>
      <c r="F818" s="330" t="e">
        <f ca="1">_xll.RiskData('Risk Summary'!$H$32,$A818)</f>
        <v>#NAME?</v>
      </c>
      <c r="G818" s="330" t="e">
        <f ca="1">_xll.RiskData('Risk Summary'!$K$32,$A818)</f>
        <v>#NAME?</v>
      </c>
      <c r="H818" s="330" t="e">
        <f ca="1">_xll.RiskData('Risk Summary'!$N$32,$A818)</f>
        <v>#NAME?</v>
      </c>
      <c r="J818" s="330" t="e">
        <f ca="1">_xll.RiskData('Risk Summary'!$H$35,$A818)</f>
        <v>#NAME?</v>
      </c>
      <c r="K818" s="330" t="e">
        <f ca="1">_xll.RiskData('Risk Summary'!$K$35,$A818)</f>
        <v>#NAME?</v>
      </c>
      <c r="L818" s="330" t="e">
        <f ca="1">_xll.RiskData('Risk Summary'!$N$35,$A818)</f>
        <v>#NAME?</v>
      </c>
      <c r="N818" s="330" t="e">
        <f ca="1">_xll.RiskData('Risk Summary'!$H$36,$A818)</f>
        <v>#NAME?</v>
      </c>
      <c r="O818" s="330" t="e">
        <f ca="1">_xll.RiskData('Risk Summary'!$K$36,$A818)</f>
        <v>#NAME?</v>
      </c>
      <c r="P818" s="330" t="e">
        <f ca="1">_xll.RiskData('Risk Summary'!$N$36,$A818)</f>
        <v>#NAME?</v>
      </c>
      <c r="R818" s="330" t="e">
        <f ca="1">_xll.RiskData('TS CF'!$H$24,$A818)-F818</f>
        <v>#NAME?</v>
      </c>
      <c r="S818" s="330" t="e">
        <f ca="1">_xll.RiskData('TS CF'!$K$24,$A818)-G818</f>
        <v>#NAME?</v>
      </c>
      <c r="T818" s="330" t="e">
        <f ca="1">_xll.RiskData('TS CF'!$N$24,$A818)-H818</f>
        <v>#NAME?</v>
      </c>
      <c r="V818" s="327" t="e">
        <f t="shared" ca="1" si="36"/>
        <v>#NAME?</v>
      </c>
      <c r="W818" s="327" t="e">
        <f t="shared" ca="1" si="37"/>
        <v>#NAME?</v>
      </c>
      <c r="X818" s="327" t="e">
        <f t="shared" ca="1" si="38"/>
        <v>#NAME?</v>
      </c>
    </row>
    <row r="819" spans="1:24">
      <c r="A819" s="2">
        <v>812</v>
      </c>
      <c r="B819" s="617">
        <v>-160478</v>
      </c>
      <c r="C819" s="617">
        <v>-103593</v>
      </c>
      <c r="D819" s="617">
        <v>-114388</v>
      </c>
      <c r="F819" s="330" t="e">
        <f ca="1">_xll.RiskData('Risk Summary'!$H$32,$A819)</f>
        <v>#NAME?</v>
      </c>
      <c r="G819" s="330" t="e">
        <f ca="1">_xll.RiskData('Risk Summary'!$K$32,$A819)</f>
        <v>#NAME?</v>
      </c>
      <c r="H819" s="330" t="e">
        <f ca="1">_xll.RiskData('Risk Summary'!$N$32,$A819)</f>
        <v>#NAME?</v>
      </c>
      <c r="J819" s="330" t="e">
        <f ca="1">_xll.RiskData('Risk Summary'!$H$35,$A819)</f>
        <v>#NAME?</v>
      </c>
      <c r="K819" s="330" t="e">
        <f ca="1">_xll.RiskData('Risk Summary'!$K$35,$A819)</f>
        <v>#NAME?</v>
      </c>
      <c r="L819" s="330" t="e">
        <f ca="1">_xll.RiskData('Risk Summary'!$N$35,$A819)</f>
        <v>#NAME?</v>
      </c>
      <c r="N819" s="330" t="e">
        <f ca="1">_xll.RiskData('Risk Summary'!$H$36,$A819)</f>
        <v>#NAME?</v>
      </c>
      <c r="O819" s="330" t="e">
        <f ca="1">_xll.RiskData('Risk Summary'!$K$36,$A819)</f>
        <v>#NAME?</v>
      </c>
      <c r="P819" s="330" t="e">
        <f ca="1">_xll.RiskData('Risk Summary'!$N$36,$A819)</f>
        <v>#NAME?</v>
      </c>
      <c r="R819" s="330" t="e">
        <f ca="1">_xll.RiskData('TS CF'!$H$24,$A819)-F819</f>
        <v>#NAME?</v>
      </c>
      <c r="S819" s="330" t="e">
        <f ca="1">_xll.RiskData('TS CF'!$K$24,$A819)-G819</f>
        <v>#NAME?</v>
      </c>
      <c r="T819" s="330" t="e">
        <f ca="1">_xll.RiskData('TS CF'!$N$24,$A819)-H819</f>
        <v>#NAME?</v>
      </c>
      <c r="V819" s="327" t="e">
        <f t="shared" ca="1" si="36"/>
        <v>#NAME?</v>
      </c>
      <c r="W819" s="327" t="e">
        <f t="shared" ca="1" si="37"/>
        <v>#NAME?</v>
      </c>
      <c r="X819" s="327" t="e">
        <f t="shared" ca="1" si="38"/>
        <v>#NAME?</v>
      </c>
    </row>
    <row r="820" spans="1:24">
      <c r="A820" s="2">
        <v>813</v>
      </c>
      <c r="B820" s="617">
        <v>-160478</v>
      </c>
      <c r="C820" s="617">
        <v>-103593</v>
      </c>
      <c r="D820" s="617">
        <v>-114388</v>
      </c>
      <c r="F820" s="330" t="e">
        <f ca="1">_xll.RiskData('Risk Summary'!$H$32,$A820)</f>
        <v>#NAME?</v>
      </c>
      <c r="G820" s="330" t="e">
        <f ca="1">_xll.RiskData('Risk Summary'!$K$32,$A820)</f>
        <v>#NAME?</v>
      </c>
      <c r="H820" s="330" t="e">
        <f ca="1">_xll.RiskData('Risk Summary'!$N$32,$A820)</f>
        <v>#NAME?</v>
      </c>
      <c r="J820" s="330" t="e">
        <f ca="1">_xll.RiskData('Risk Summary'!$H$35,$A820)</f>
        <v>#NAME?</v>
      </c>
      <c r="K820" s="330" t="e">
        <f ca="1">_xll.RiskData('Risk Summary'!$K$35,$A820)</f>
        <v>#NAME?</v>
      </c>
      <c r="L820" s="330" t="e">
        <f ca="1">_xll.RiskData('Risk Summary'!$N$35,$A820)</f>
        <v>#NAME?</v>
      </c>
      <c r="N820" s="330" t="e">
        <f ca="1">_xll.RiskData('Risk Summary'!$H$36,$A820)</f>
        <v>#NAME?</v>
      </c>
      <c r="O820" s="330" t="e">
        <f ca="1">_xll.RiskData('Risk Summary'!$K$36,$A820)</f>
        <v>#NAME?</v>
      </c>
      <c r="P820" s="330" t="e">
        <f ca="1">_xll.RiskData('Risk Summary'!$N$36,$A820)</f>
        <v>#NAME?</v>
      </c>
      <c r="R820" s="330" t="e">
        <f ca="1">_xll.RiskData('TS CF'!$H$24,$A820)-F820</f>
        <v>#NAME?</v>
      </c>
      <c r="S820" s="330" t="e">
        <f ca="1">_xll.RiskData('TS CF'!$K$24,$A820)-G820</f>
        <v>#NAME?</v>
      </c>
      <c r="T820" s="330" t="e">
        <f ca="1">_xll.RiskData('TS CF'!$N$24,$A820)-H820</f>
        <v>#NAME?</v>
      </c>
      <c r="V820" s="327" t="e">
        <f t="shared" ca="1" si="36"/>
        <v>#NAME?</v>
      </c>
      <c r="W820" s="327" t="e">
        <f t="shared" ca="1" si="37"/>
        <v>#NAME?</v>
      </c>
      <c r="X820" s="327" t="e">
        <f t="shared" ca="1" si="38"/>
        <v>#NAME?</v>
      </c>
    </row>
    <row r="821" spans="1:24">
      <c r="A821" s="2">
        <v>814</v>
      </c>
      <c r="B821" s="617">
        <v>-160478</v>
      </c>
      <c r="C821" s="617">
        <v>-103593</v>
      </c>
      <c r="D821" s="617">
        <v>-114388</v>
      </c>
      <c r="F821" s="330" t="e">
        <f ca="1">_xll.RiskData('Risk Summary'!$H$32,$A821)</f>
        <v>#NAME?</v>
      </c>
      <c r="G821" s="330" t="e">
        <f ca="1">_xll.RiskData('Risk Summary'!$K$32,$A821)</f>
        <v>#NAME?</v>
      </c>
      <c r="H821" s="330" t="e">
        <f ca="1">_xll.RiskData('Risk Summary'!$N$32,$A821)</f>
        <v>#NAME?</v>
      </c>
      <c r="J821" s="330" t="e">
        <f ca="1">_xll.RiskData('Risk Summary'!$H$35,$A821)</f>
        <v>#NAME?</v>
      </c>
      <c r="K821" s="330" t="e">
        <f ca="1">_xll.RiskData('Risk Summary'!$K$35,$A821)</f>
        <v>#NAME?</v>
      </c>
      <c r="L821" s="330" t="e">
        <f ca="1">_xll.RiskData('Risk Summary'!$N$35,$A821)</f>
        <v>#NAME?</v>
      </c>
      <c r="N821" s="330" t="e">
        <f ca="1">_xll.RiskData('Risk Summary'!$H$36,$A821)</f>
        <v>#NAME?</v>
      </c>
      <c r="O821" s="330" t="e">
        <f ca="1">_xll.RiskData('Risk Summary'!$K$36,$A821)</f>
        <v>#NAME?</v>
      </c>
      <c r="P821" s="330" t="e">
        <f ca="1">_xll.RiskData('Risk Summary'!$N$36,$A821)</f>
        <v>#NAME?</v>
      </c>
      <c r="R821" s="330" t="e">
        <f ca="1">_xll.RiskData('TS CF'!$H$24,$A821)-F821</f>
        <v>#NAME?</v>
      </c>
      <c r="S821" s="330" t="e">
        <f ca="1">_xll.RiskData('TS CF'!$K$24,$A821)-G821</f>
        <v>#NAME?</v>
      </c>
      <c r="T821" s="330" t="e">
        <f ca="1">_xll.RiskData('TS CF'!$N$24,$A821)-H821</f>
        <v>#NAME?</v>
      </c>
      <c r="V821" s="327" t="e">
        <f t="shared" ca="1" si="36"/>
        <v>#NAME?</v>
      </c>
      <c r="W821" s="327" t="e">
        <f t="shared" ca="1" si="37"/>
        <v>#NAME?</v>
      </c>
      <c r="X821" s="327" t="e">
        <f t="shared" ca="1" si="38"/>
        <v>#NAME?</v>
      </c>
    </row>
    <row r="822" spans="1:24">
      <c r="A822" s="2">
        <v>815</v>
      </c>
      <c r="B822" s="617">
        <v>-160478</v>
      </c>
      <c r="C822" s="617">
        <v>-103593</v>
      </c>
      <c r="D822" s="617">
        <v>-114388</v>
      </c>
      <c r="F822" s="330" t="e">
        <f ca="1">_xll.RiskData('Risk Summary'!$H$32,$A822)</f>
        <v>#NAME?</v>
      </c>
      <c r="G822" s="330" t="e">
        <f ca="1">_xll.RiskData('Risk Summary'!$K$32,$A822)</f>
        <v>#NAME?</v>
      </c>
      <c r="H822" s="330" t="e">
        <f ca="1">_xll.RiskData('Risk Summary'!$N$32,$A822)</f>
        <v>#NAME?</v>
      </c>
      <c r="J822" s="330" t="e">
        <f ca="1">_xll.RiskData('Risk Summary'!$H$35,$A822)</f>
        <v>#NAME?</v>
      </c>
      <c r="K822" s="330" t="e">
        <f ca="1">_xll.RiskData('Risk Summary'!$K$35,$A822)</f>
        <v>#NAME?</v>
      </c>
      <c r="L822" s="330" t="e">
        <f ca="1">_xll.RiskData('Risk Summary'!$N$35,$A822)</f>
        <v>#NAME?</v>
      </c>
      <c r="N822" s="330" t="e">
        <f ca="1">_xll.RiskData('Risk Summary'!$H$36,$A822)</f>
        <v>#NAME?</v>
      </c>
      <c r="O822" s="330" t="e">
        <f ca="1">_xll.RiskData('Risk Summary'!$K$36,$A822)</f>
        <v>#NAME?</v>
      </c>
      <c r="P822" s="330" t="e">
        <f ca="1">_xll.RiskData('Risk Summary'!$N$36,$A822)</f>
        <v>#NAME?</v>
      </c>
      <c r="R822" s="330" t="e">
        <f ca="1">_xll.RiskData('TS CF'!$H$24,$A822)-F822</f>
        <v>#NAME?</v>
      </c>
      <c r="S822" s="330" t="e">
        <f ca="1">_xll.RiskData('TS CF'!$K$24,$A822)-G822</f>
        <v>#NAME?</v>
      </c>
      <c r="T822" s="330" t="e">
        <f ca="1">_xll.RiskData('TS CF'!$N$24,$A822)-H822</f>
        <v>#NAME?</v>
      </c>
      <c r="V822" s="327" t="e">
        <f t="shared" ca="1" si="36"/>
        <v>#NAME?</v>
      </c>
      <c r="W822" s="327" t="e">
        <f t="shared" ca="1" si="37"/>
        <v>#NAME?</v>
      </c>
      <c r="X822" s="327" t="e">
        <f t="shared" ca="1" si="38"/>
        <v>#NAME?</v>
      </c>
    </row>
    <row r="823" spans="1:24">
      <c r="A823" s="2">
        <v>816</v>
      </c>
      <c r="B823" s="617">
        <v>-160478</v>
      </c>
      <c r="C823" s="617">
        <v>-103593</v>
      </c>
      <c r="D823" s="617">
        <v>-114388</v>
      </c>
      <c r="F823" s="330" t="e">
        <f ca="1">_xll.RiskData('Risk Summary'!$H$32,$A823)</f>
        <v>#NAME?</v>
      </c>
      <c r="G823" s="330" t="e">
        <f ca="1">_xll.RiskData('Risk Summary'!$K$32,$A823)</f>
        <v>#NAME?</v>
      </c>
      <c r="H823" s="330" t="e">
        <f ca="1">_xll.RiskData('Risk Summary'!$N$32,$A823)</f>
        <v>#NAME?</v>
      </c>
      <c r="J823" s="330" t="e">
        <f ca="1">_xll.RiskData('Risk Summary'!$H$35,$A823)</f>
        <v>#NAME?</v>
      </c>
      <c r="K823" s="330" t="e">
        <f ca="1">_xll.RiskData('Risk Summary'!$K$35,$A823)</f>
        <v>#NAME?</v>
      </c>
      <c r="L823" s="330" t="e">
        <f ca="1">_xll.RiskData('Risk Summary'!$N$35,$A823)</f>
        <v>#NAME?</v>
      </c>
      <c r="N823" s="330" t="e">
        <f ca="1">_xll.RiskData('Risk Summary'!$H$36,$A823)</f>
        <v>#NAME?</v>
      </c>
      <c r="O823" s="330" t="e">
        <f ca="1">_xll.RiskData('Risk Summary'!$K$36,$A823)</f>
        <v>#NAME?</v>
      </c>
      <c r="P823" s="330" t="e">
        <f ca="1">_xll.RiskData('Risk Summary'!$N$36,$A823)</f>
        <v>#NAME?</v>
      </c>
      <c r="R823" s="330" t="e">
        <f ca="1">_xll.RiskData('TS CF'!$H$24,$A823)-F823</f>
        <v>#NAME?</v>
      </c>
      <c r="S823" s="330" t="e">
        <f ca="1">_xll.RiskData('TS CF'!$K$24,$A823)-G823</f>
        <v>#NAME?</v>
      </c>
      <c r="T823" s="330" t="e">
        <f ca="1">_xll.RiskData('TS CF'!$N$24,$A823)-H823</f>
        <v>#NAME?</v>
      </c>
      <c r="V823" s="327" t="e">
        <f t="shared" ca="1" si="36"/>
        <v>#NAME?</v>
      </c>
      <c r="W823" s="327" t="e">
        <f t="shared" ca="1" si="37"/>
        <v>#NAME?</v>
      </c>
      <c r="X823" s="327" t="e">
        <f t="shared" ca="1" si="38"/>
        <v>#NAME?</v>
      </c>
    </row>
    <row r="824" spans="1:24">
      <c r="A824" s="2">
        <v>817</v>
      </c>
      <c r="B824" s="617">
        <v>-160478</v>
      </c>
      <c r="C824" s="617">
        <v>-103593</v>
      </c>
      <c r="D824" s="617">
        <v>-114388</v>
      </c>
      <c r="F824" s="330" t="e">
        <f ca="1">_xll.RiskData('Risk Summary'!$H$32,$A824)</f>
        <v>#NAME?</v>
      </c>
      <c r="G824" s="330" t="e">
        <f ca="1">_xll.RiskData('Risk Summary'!$K$32,$A824)</f>
        <v>#NAME?</v>
      </c>
      <c r="H824" s="330" t="e">
        <f ca="1">_xll.RiskData('Risk Summary'!$N$32,$A824)</f>
        <v>#NAME?</v>
      </c>
      <c r="J824" s="330" t="e">
        <f ca="1">_xll.RiskData('Risk Summary'!$H$35,$A824)</f>
        <v>#NAME?</v>
      </c>
      <c r="K824" s="330" t="e">
        <f ca="1">_xll.RiskData('Risk Summary'!$K$35,$A824)</f>
        <v>#NAME?</v>
      </c>
      <c r="L824" s="330" t="e">
        <f ca="1">_xll.RiskData('Risk Summary'!$N$35,$A824)</f>
        <v>#NAME?</v>
      </c>
      <c r="N824" s="330" t="e">
        <f ca="1">_xll.RiskData('Risk Summary'!$H$36,$A824)</f>
        <v>#NAME?</v>
      </c>
      <c r="O824" s="330" t="e">
        <f ca="1">_xll.RiskData('Risk Summary'!$K$36,$A824)</f>
        <v>#NAME?</v>
      </c>
      <c r="P824" s="330" t="e">
        <f ca="1">_xll.RiskData('Risk Summary'!$N$36,$A824)</f>
        <v>#NAME?</v>
      </c>
      <c r="R824" s="330" t="e">
        <f ca="1">_xll.RiskData('TS CF'!$H$24,$A824)-F824</f>
        <v>#NAME?</v>
      </c>
      <c r="S824" s="330" t="e">
        <f ca="1">_xll.RiskData('TS CF'!$K$24,$A824)-G824</f>
        <v>#NAME?</v>
      </c>
      <c r="T824" s="330" t="e">
        <f ca="1">_xll.RiskData('TS CF'!$N$24,$A824)-H824</f>
        <v>#NAME?</v>
      </c>
      <c r="V824" s="327" t="e">
        <f t="shared" ca="1" si="36"/>
        <v>#NAME?</v>
      </c>
      <c r="W824" s="327" t="e">
        <f t="shared" ca="1" si="37"/>
        <v>#NAME?</v>
      </c>
      <c r="X824" s="327" t="e">
        <f t="shared" ca="1" si="38"/>
        <v>#NAME?</v>
      </c>
    </row>
    <row r="825" spans="1:24">
      <c r="A825" s="2">
        <v>818</v>
      </c>
      <c r="B825" s="617">
        <v>-160478</v>
      </c>
      <c r="C825" s="617">
        <v>-103593</v>
      </c>
      <c r="D825" s="617">
        <v>-114388</v>
      </c>
      <c r="F825" s="330" t="e">
        <f ca="1">_xll.RiskData('Risk Summary'!$H$32,$A825)</f>
        <v>#NAME?</v>
      </c>
      <c r="G825" s="330" t="e">
        <f ca="1">_xll.RiskData('Risk Summary'!$K$32,$A825)</f>
        <v>#NAME?</v>
      </c>
      <c r="H825" s="330" t="e">
        <f ca="1">_xll.RiskData('Risk Summary'!$N$32,$A825)</f>
        <v>#NAME?</v>
      </c>
      <c r="J825" s="330" t="e">
        <f ca="1">_xll.RiskData('Risk Summary'!$H$35,$A825)</f>
        <v>#NAME?</v>
      </c>
      <c r="K825" s="330" t="e">
        <f ca="1">_xll.RiskData('Risk Summary'!$K$35,$A825)</f>
        <v>#NAME?</v>
      </c>
      <c r="L825" s="330" t="e">
        <f ca="1">_xll.RiskData('Risk Summary'!$N$35,$A825)</f>
        <v>#NAME?</v>
      </c>
      <c r="N825" s="330" t="e">
        <f ca="1">_xll.RiskData('Risk Summary'!$H$36,$A825)</f>
        <v>#NAME?</v>
      </c>
      <c r="O825" s="330" t="e">
        <f ca="1">_xll.RiskData('Risk Summary'!$K$36,$A825)</f>
        <v>#NAME?</v>
      </c>
      <c r="P825" s="330" t="e">
        <f ca="1">_xll.RiskData('Risk Summary'!$N$36,$A825)</f>
        <v>#NAME?</v>
      </c>
      <c r="R825" s="330" t="e">
        <f ca="1">_xll.RiskData('TS CF'!$H$24,$A825)-F825</f>
        <v>#NAME?</v>
      </c>
      <c r="S825" s="330" t="e">
        <f ca="1">_xll.RiskData('TS CF'!$K$24,$A825)-G825</f>
        <v>#NAME?</v>
      </c>
      <c r="T825" s="330" t="e">
        <f ca="1">_xll.RiskData('TS CF'!$N$24,$A825)-H825</f>
        <v>#NAME?</v>
      </c>
      <c r="V825" s="327" t="e">
        <f t="shared" ca="1" si="36"/>
        <v>#NAME?</v>
      </c>
      <c r="W825" s="327" t="e">
        <f t="shared" ca="1" si="37"/>
        <v>#NAME?</v>
      </c>
      <c r="X825" s="327" t="e">
        <f t="shared" ca="1" si="38"/>
        <v>#NAME?</v>
      </c>
    </row>
    <row r="826" spans="1:24">
      <c r="A826" s="2">
        <v>819</v>
      </c>
      <c r="B826" s="617">
        <v>-160478</v>
      </c>
      <c r="C826" s="617">
        <v>-103593</v>
      </c>
      <c r="D826" s="617">
        <v>-114388</v>
      </c>
      <c r="F826" s="330" t="e">
        <f ca="1">_xll.RiskData('Risk Summary'!$H$32,$A826)</f>
        <v>#NAME?</v>
      </c>
      <c r="G826" s="330" t="e">
        <f ca="1">_xll.RiskData('Risk Summary'!$K$32,$A826)</f>
        <v>#NAME?</v>
      </c>
      <c r="H826" s="330" t="e">
        <f ca="1">_xll.RiskData('Risk Summary'!$N$32,$A826)</f>
        <v>#NAME?</v>
      </c>
      <c r="J826" s="330" t="e">
        <f ca="1">_xll.RiskData('Risk Summary'!$H$35,$A826)</f>
        <v>#NAME?</v>
      </c>
      <c r="K826" s="330" t="e">
        <f ca="1">_xll.RiskData('Risk Summary'!$K$35,$A826)</f>
        <v>#NAME?</v>
      </c>
      <c r="L826" s="330" t="e">
        <f ca="1">_xll.RiskData('Risk Summary'!$N$35,$A826)</f>
        <v>#NAME?</v>
      </c>
      <c r="N826" s="330" t="e">
        <f ca="1">_xll.RiskData('Risk Summary'!$H$36,$A826)</f>
        <v>#NAME?</v>
      </c>
      <c r="O826" s="330" t="e">
        <f ca="1">_xll.RiskData('Risk Summary'!$K$36,$A826)</f>
        <v>#NAME?</v>
      </c>
      <c r="P826" s="330" t="e">
        <f ca="1">_xll.RiskData('Risk Summary'!$N$36,$A826)</f>
        <v>#NAME?</v>
      </c>
      <c r="R826" s="330" t="e">
        <f ca="1">_xll.RiskData('TS CF'!$H$24,$A826)-F826</f>
        <v>#NAME?</v>
      </c>
      <c r="S826" s="330" t="e">
        <f ca="1">_xll.RiskData('TS CF'!$K$24,$A826)-G826</f>
        <v>#NAME?</v>
      </c>
      <c r="T826" s="330" t="e">
        <f ca="1">_xll.RiskData('TS CF'!$N$24,$A826)-H826</f>
        <v>#NAME?</v>
      </c>
      <c r="V826" s="327" t="e">
        <f t="shared" ca="1" si="36"/>
        <v>#NAME?</v>
      </c>
      <c r="W826" s="327" t="e">
        <f t="shared" ca="1" si="37"/>
        <v>#NAME?</v>
      </c>
      <c r="X826" s="327" t="e">
        <f t="shared" ca="1" si="38"/>
        <v>#NAME?</v>
      </c>
    </row>
    <row r="827" spans="1:24">
      <c r="A827" s="2">
        <v>820</v>
      </c>
      <c r="B827" s="617">
        <v>-160478</v>
      </c>
      <c r="C827" s="617">
        <v>-103593</v>
      </c>
      <c r="D827" s="617">
        <v>-114388</v>
      </c>
      <c r="F827" s="330" t="e">
        <f ca="1">_xll.RiskData('Risk Summary'!$H$32,$A827)</f>
        <v>#NAME?</v>
      </c>
      <c r="G827" s="330" t="e">
        <f ca="1">_xll.RiskData('Risk Summary'!$K$32,$A827)</f>
        <v>#NAME?</v>
      </c>
      <c r="H827" s="330" t="e">
        <f ca="1">_xll.RiskData('Risk Summary'!$N$32,$A827)</f>
        <v>#NAME?</v>
      </c>
      <c r="J827" s="330" t="e">
        <f ca="1">_xll.RiskData('Risk Summary'!$H$35,$A827)</f>
        <v>#NAME?</v>
      </c>
      <c r="K827" s="330" t="e">
        <f ca="1">_xll.RiskData('Risk Summary'!$K$35,$A827)</f>
        <v>#NAME?</v>
      </c>
      <c r="L827" s="330" t="e">
        <f ca="1">_xll.RiskData('Risk Summary'!$N$35,$A827)</f>
        <v>#NAME?</v>
      </c>
      <c r="N827" s="330" t="e">
        <f ca="1">_xll.RiskData('Risk Summary'!$H$36,$A827)</f>
        <v>#NAME?</v>
      </c>
      <c r="O827" s="330" t="e">
        <f ca="1">_xll.RiskData('Risk Summary'!$K$36,$A827)</f>
        <v>#NAME?</v>
      </c>
      <c r="P827" s="330" t="e">
        <f ca="1">_xll.RiskData('Risk Summary'!$N$36,$A827)</f>
        <v>#NAME?</v>
      </c>
      <c r="R827" s="330" t="e">
        <f ca="1">_xll.RiskData('TS CF'!$H$24,$A827)-F827</f>
        <v>#NAME?</v>
      </c>
      <c r="S827" s="330" t="e">
        <f ca="1">_xll.RiskData('TS CF'!$K$24,$A827)-G827</f>
        <v>#NAME?</v>
      </c>
      <c r="T827" s="330" t="e">
        <f ca="1">_xll.RiskData('TS CF'!$N$24,$A827)-H827</f>
        <v>#NAME?</v>
      </c>
      <c r="V827" s="327" t="e">
        <f t="shared" ca="1" si="36"/>
        <v>#NAME?</v>
      </c>
      <c r="W827" s="327" t="e">
        <f t="shared" ca="1" si="37"/>
        <v>#NAME?</v>
      </c>
      <c r="X827" s="327" t="e">
        <f t="shared" ca="1" si="38"/>
        <v>#NAME?</v>
      </c>
    </row>
    <row r="828" spans="1:24">
      <c r="A828" s="2">
        <v>821</v>
      </c>
      <c r="B828" s="617">
        <v>-160478</v>
      </c>
      <c r="C828" s="617">
        <v>-103593</v>
      </c>
      <c r="D828" s="617">
        <v>-114388</v>
      </c>
      <c r="F828" s="330" t="e">
        <f ca="1">_xll.RiskData('Risk Summary'!$H$32,$A828)</f>
        <v>#NAME?</v>
      </c>
      <c r="G828" s="330" t="e">
        <f ca="1">_xll.RiskData('Risk Summary'!$K$32,$A828)</f>
        <v>#NAME?</v>
      </c>
      <c r="H828" s="330" t="e">
        <f ca="1">_xll.RiskData('Risk Summary'!$N$32,$A828)</f>
        <v>#NAME?</v>
      </c>
      <c r="J828" s="330" t="e">
        <f ca="1">_xll.RiskData('Risk Summary'!$H$35,$A828)</f>
        <v>#NAME?</v>
      </c>
      <c r="K828" s="330" t="e">
        <f ca="1">_xll.RiskData('Risk Summary'!$K$35,$A828)</f>
        <v>#NAME?</v>
      </c>
      <c r="L828" s="330" t="e">
        <f ca="1">_xll.RiskData('Risk Summary'!$N$35,$A828)</f>
        <v>#NAME?</v>
      </c>
      <c r="N828" s="330" t="e">
        <f ca="1">_xll.RiskData('Risk Summary'!$H$36,$A828)</f>
        <v>#NAME?</v>
      </c>
      <c r="O828" s="330" t="e">
        <f ca="1">_xll.RiskData('Risk Summary'!$K$36,$A828)</f>
        <v>#NAME?</v>
      </c>
      <c r="P828" s="330" t="e">
        <f ca="1">_xll.RiskData('Risk Summary'!$N$36,$A828)</f>
        <v>#NAME?</v>
      </c>
      <c r="R828" s="330" t="e">
        <f ca="1">_xll.RiskData('TS CF'!$H$24,$A828)-F828</f>
        <v>#NAME?</v>
      </c>
      <c r="S828" s="330" t="e">
        <f ca="1">_xll.RiskData('TS CF'!$K$24,$A828)-G828</f>
        <v>#NAME?</v>
      </c>
      <c r="T828" s="330" t="e">
        <f ca="1">_xll.RiskData('TS CF'!$N$24,$A828)-H828</f>
        <v>#NAME?</v>
      </c>
      <c r="V828" s="327" t="e">
        <f t="shared" ca="1" si="36"/>
        <v>#NAME?</v>
      </c>
      <c r="W828" s="327" t="e">
        <f t="shared" ca="1" si="37"/>
        <v>#NAME?</v>
      </c>
      <c r="X828" s="327" t="e">
        <f t="shared" ca="1" si="38"/>
        <v>#NAME?</v>
      </c>
    </row>
    <row r="829" spans="1:24">
      <c r="A829" s="2">
        <v>822</v>
      </c>
      <c r="B829" s="617">
        <v>-160478</v>
      </c>
      <c r="C829" s="617">
        <v>-103593</v>
      </c>
      <c r="D829" s="617">
        <v>-114388</v>
      </c>
      <c r="F829" s="330" t="e">
        <f ca="1">_xll.RiskData('Risk Summary'!$H$32,$A829)</f>
        <v>#NAME?</v>
      </c>
      <c r="G829" s="330" t="e">
        <f ca="1">_xll.RiskData('Risk Summary'!$K$32,$A829)</f>
        <v>#NAME?</v>
      </c>
      <c r="H829" s="330" t="e">
        <f ca="1">_xll.RiskData('Risk Summary'!$N$32,$A829)</f>
        <v>#NAME?</v>
      </c>
      <c r="J829" s="330" t="e">
        <f ca="1">_xll.RiskData('Risk Summary'!$H$35,$A829)</f>
        <v>#NAME?</v>
      </c>
      <c r="K829" s="330" t="e">
        <f ca="1">_xll.RiskData('Risk Summary'!$K$35,$A829)</f>
        <v>#NAME?</v>
      </c>
      <c r="L829" s="330" t="e">
        <f ca="1">_xll.RiskData('Risk Summary'!$N$35,$A829)</f>
        <v>#NAME?</v>
      </c>
      <c r="N829" s="330" t="e">
        <f ca="1">_xll.RiskData('Risk Summary'!$H$36,$A829)</f>
        <v>#NAME?</v>
      </c>
      <c r="O829" s="330" t="e">
        <f ca="1">_xll.RiskData('Risk Summary'!$K$36,$A829)</f>
        <v>#NAME?</v>
      </c>
      <c r="P829" s="330" t="e">
        <f ca="1">_xll.RiskData('Risk Summary'!$N$36,$A829)</f>
        <v>#NAME?</v>
      </c>
      <c r="R829" s="330" t="e">
        <f ca="1">_xll.RiskData('TS CF'!$H$24,$A829)-F829</f>
        <v>#NAME?</v>
      </c>
      <c r="S829" s="330" t="e">
        <f ca="1">_xll.RiskData('TS CF'!$K$24,$A829)-G829</f>
        <v>#NAME?</v>
      </c>
      <c r="T829" s="330" t="e">
        <f ca="1">_xll.RiskData('TS CF'!$N$24,$A829)-H829</f>
        <v>#NAME?</v>
      </c>
      <c r="V829" s="327" t="e">
        <f t="shared" ca="1" si="36"/>
        <v>#NAME?</v>
      </c>
      <c r="W829" s="327" t="e">
        <f t="shared" ca="1" si="37"/>
        <v>#NAME?</v>
      </c>
      <c r="X829" s="327" t="e">
        <f t="shared" ca="1" si="38"/>
        <v>#NAME?</v>
      </c>
    </row>
    <row r="830" spans="1:24">
      <c r="A830" s="2">
        <v>823</v>
      </c>
      <c r="B830" s="617">
        <v>-160478</v>
      </c>
      <c r="C830" s="617">
        <v>-103593</v>
      </c>
      <c r="D830" s="617">
        <v>-114388</v>
      </c>
      <c r="F830" s="330" t="e">
        <f ca="1">_xll.RiskData('Risk Summary'!$H$32,$A830)</f>
        <v>#NAME?</v>
      </c>
      <c r="G830" s="330" t="e">
        <f ca="1">_xll.RiskData('Risk Summary'!$K$32,$A830)</f>
        <v>#NAME?</v>
      </c>
      <c r="H830" s="330" t="e">
        <f ca="1">_xll.RiskData('Risk Summary'!$N$32,$A830)</f>
        <v>#NAME?</v>
      </c>
      <c r="J830" s="330" t="e">
        <f ca="1">_xll.RiskData('Risk Summary'!$H$35,$A830)</f>
        <v>#NAME?</v>
      </c>
      <c r="K830" s="330" t="e">
        <f ca="1">_xll.RiskData('Risk Summary'!$K$35,$A830)</f>
        <v>#NAME?</v>
      </c>
      <c r="L830" s="330" t="e">
        <f ca="1">_xll.RiskData('Risk Summary'!$N$35,$A830)</f>
        <v>#NAME?</v>
      </c>
      <c r="N830" s="330" t="e">
        <f ca="1">_xll.RiskData('Risk Summary'!$H$36,$A830)</f>
        <v>#NAME?</v>
      </c>
      <c r="O830" s="330" t="e">
        <f ca="1">_xll.RiskData('Risk Summary'!$K$36,$A830)</f>
        <v>#NAME?</v>
      </c>
      <c r="P830" s="330" t="e">
        <f ca="1">_xll.RiskData('Risk Summary'!$N$36,$A830)</f>
        <v>#NAME?</v>
      </c>
      <c r="R830" s="330" t="e">
        <f ca="1">_xll.RiskData('TS CF'!$H$24,$A830)-F830</f>
        <v>#NAME?</v>
      </c>
      <c r="S830" s="330" t="e">
        <f ca="1">_xll.RiskData('TS CF'!$K$24,$A830)-G830</f>
        <v>#NAME?</v>
      </c>
      <c r="T830" s="330" t="e">
        <f ca="1">_xll.RiskData('TS CF'!$N$24,$A830)-H830</f>
        <v>#NAME?</v>
      </c>
      <c r="V830" s="327" t="e">
        <f t="shared" ca="1" si="36"/>
        <v>#NAME?</v>
      </c>
      <c r="W830" s="327" t="e">
        <f t="shared" ca="1" si="37"/>
        <v>#NAME?</v>
      </c>
      <c r="X830" s="327" t="e">
        <f t="shared" ca="1" si="38"/>
        <v>#NAME?</v>
      </c>
    </row>
    <row r="831" spans="1:24">
      <c r="A831" s="2">
        <v>824</v>
      </c>
      <c r="B831" s="617">
        <v>-160478</v>
      </c>
      <c r="C831" s="617">
        <v>-103593</v>
      </c>
      <c r="D831" s="617">
        <v>-114388</v>
      </c>
      <c r="F831" s="330" t="e">
        <f ca="1">_xll.RiskData('Risk Summary'!$H$32,$A831)</f>
        <v>#NAME?</v>
      </c>
      <c r="G831" s="330" t="e">
        <f ca="1">_xll.RiskData('Risk Summary'!$K$32,$A831)</f>
        <v>#NAME?</v>
      </c>
      <c r="H831" s="330" t="e">
        <f ca="1">_xll.RiskData('Risk Summary'!$N$32,$A831)</f>
        <v>#NAME?</v>
      </c>
      <c r="J831" s="330" t="e">
        <f ca="1">_xll.RiskData('Risk Summary'!$H$35,$A831)</f>
        <v>#NAME?</v>
      </c>
      <c r="K831" s="330" t="e">
        <f ca="1">_xll.RiskData('Risk Summary'!$K$35,$A831)</f>
        <v>#NAME?</v>
      </c>
      <c r="L831" s="330" t="e">
        <f ca="1">_xll.RiskData('Risk Summary'!$N$35,$A831)</f>
        <v>#NAME?</v>
      </c>
      <c r="N831" s="330" t="e">
        <f ca="1">_xll.RiskData('Risk Summary'!$H$36,$A831)</f>
        <v>#NAME?</v>
      </c>
      <c r="O831" s="330" t="e">
        <f ca="1">_xll.RiskData('Risk Summary'!$K$36,$A831)</f>
        <v>#NAME?</v>
      </c>
      <c r="P831" s="330" t="e">
        <f ca="1">_xll.RiskData('Risk Summary'!$N$36,$A831)</f>
        <v>#NAME?</v>
      </c>
      <c r="R831" s="330" t="e">
        <f ca="1">_xll.RiskData('TS CF'!$H$24,$A831)-F831</f>
        <v>#NAME?</v>
      </c>
      <c r="S831" s="330" t="e">
        <f ca="1">_xll.RiskData('TS CF'!$K$24,$A831)-G831</f>
        <v>#NAME?</v>
      </c>
      <c r="T831" s="330" t="e">
        <f ca="1">_xll.RiskData('TS CF'!$N$24,$A831)-H831</f>
        <v>#NAME?</v>
      </c>
      <c r="V831" s="327" t="e">
        <f t="shared" ca="1" si="36"/>
        <v>#NAME?</v>
      </c>
      <c r="W831" s="327" t="e">
        <f t="shared" ca="1" si="37"/>
        <v>#NAME?</v>
      </c>
      <c r="X831" s="327" t="e">
        <f t="shared" ca="1" si="38"/>
        <v>#NAME?</v>
      </c>
    </row>
    <row r="832" spans="1:24">
      <c r="A832" s="2">
        <v>825</v>
      </c>
      <c r="B832" s="617">
        <v>-160478</v>
      </c>
      <c r="C832" s="617">
        <v>-103593</v>
      </c>
      <c r="D832" s="617">
        <v>-114388</v>
      </c>
      <c r="F832" s="330" t="e">
        <f ca="1">_xll.RiskData('Risk Summary'!$H$32,$A832)</f>
        <v>#NAME?</v>
      </c>
      <c r="G832" s="330" t="e">
        <f ca="1">_xll.RiskData('Risk Summary'!$K$32,$A832)</f>
        <v>#NAME?</v>
      </c>
      <c r="H832" s="330" t="e">
        <f ca="1">_xll.RiskData('Risk Summary'!$N$32,$A832)</f>
        <v>#NAME?</v>
      </c>
      <c r="J832" s="330" t="e">
        <f ca="1">_xll.RiskData('Risk Summary'!$H$35,$A832)</f>
        <v>#NAME?</v>
      </c>
      <c r="K832" s="330" t="e">
        <f ca="1">_xll.RiskData('Risk Summary'!$K$35,$A832)</f>
        <v>#NAME?</v>
      </c>
      <c r="L832" s="330" t="e">
        <f ca="1">_xll.RiskData('Risk Summary'!$N$35,$A832)</f>
        <v>#NAME?</v>
      </c>
      <c r="N832" s="330" t="e">
        <f ca="1">_xll.RiskData('Risk Summary'!$H$36,$A832)</f>
        <v>#NAME?</v>
      </c>
      <c r="O832" s="330" t="e">
        <f ca="1">_xll.RiskData('Risk Summary'!$K$36,$A832)</f>
        <v>#NAME?</v>
      </c>
      <c r="P832" s="330" t="e">
        <f ca="1">_xll.RiskData('Risk Summary'!$N$36,$A832)</f>
        <v>#NAME?</v>
      </c>
      <c r="R832" s="330" t="e">
        <f ca="1">_xll.RiskData('TS CF'!$H$24,$A832)-F832</f>
        <v>#NAME?</v>
      </c>
      <c r="S832" s="330" t="e">
        <f ca="1">_xll.RiskData('TS CF'!$K$24,$A832)-G832</f>
        <v>#NAME?</v>
      </c>
      <c r="T832" s="330" t="e">
        <f ca="1">_xll.RiskData('TS CF'!$N$24,$A832)-H832</f>
        <v>#NAME?</v>
      </c>
      <c r="V832" s="327" t="e">
        <f t="shared" ca="1" si="36"/>
        <v>#NAME?</v>
      </c>
      <c r="W832" s="327" t="e">
        <f t="shared" ca="1" si="37"/>
        <v>#NAME?</v>
      </c>
      <c r="X832" s="327" t="e">
        <f t="shared" ca="1" si="38"/>
        <v>#NAME?</v>
      </c>
    </row>
    <row r="833" spans="1:24">
      <c r="A833" s="2">
        <v>826</v>
      </c>
      <c r="B833" s="617">
        <v>-160478</v>
      </c>
      <c r="C833" s="617">
        <v>-103593</v>
      </c>
      <c r="D833" s="617">
        <v>-114388</v>
      </c>
      <c r="F833" s="330" t="e">
        <f ca="1">_xll.RiskData('Risk Summary'!$H$32,$A833)</f>
        <v>#NAME?</v>
      </c>
      <c r="G833" s="330" t="e">
        <f ca="1">_xll.RiskData('Risk Summary'!$K$32,$A833)</f>
        <v>#NAME?</v>
      </c>
      <c r="H833" s="330" t="e">
        <f ca="1">_xll.RiskData('Risk Summary'!$N$32,$A833)</f>
        <v>#NAME?</v>
      </c>
      <c r="J833" s="330" t="e">
        <f ca="1">_xll.RiskData('Risk Summary'!$H$35,$A833)</f>
        <v>#NAME?</v>
      </c>
      <c r="K833" s="330" t="e">
        <f ca="1">_xll.RiskData('Risk Summary'!$K$35,$A833)</f>
        <v>#NAME?</v>
      </c>
      <c r="L833" s="330" t="e">
        <f ca="1">_xll.RiskData('Risk Summary'!$N$35,$A833)</f>
        <v>#NAME?</v>
      </c>
      <c r="N833" s="330" t="e">
        <f ca="1">_xll.RiskData('Risk Summary'!$H$36,$A833)</f>
        <v>#NAME?</v>
      </c>
      <c r="O833" s="330" t="e">
        <f ca="1">_xll.RiskData('Risk Summary'!$K$36,$A833)</f>
        <v>#NAME?</v>
      </c>
      <c r="P833" s="330" t="e">
        <f ca="1">_xll.RiskData('Risk Summary'!$N$36,$A833)</f>
        <v>#NAME?</v>
      </c>
      <c r="R833" s="330" t="e">
        <f ca="1">_xll.RiskData('TS CF'!$H$24,$A833)-F833</f>
        <v>#NAME?</v>
      </c>
      <c r="S833" s="330" t="e">
        <f ca="1">_xll.RiskData('TS CF'!$K$24,$A833)-G833</f>
        <v>#NAME?</v>
      </c>
      <c r="T833" s="330" t="e">
        <f ca="1">_xll.RiskData('TS CF'!$N$24,$A833)-H833</f>
        <v>#NAME?</v>
      </c>
      <c r="V833" s="327" t="e">
        <f t="shared" ca="1" si="36"/>
        <v>#NAME?</v>
      </c>
      <c r="W833" s="327" t="e">
        <f t="shared" ca="1" si="37"/>
        <v>#NAME?</v>
      </c>
      <c r="X833" s="327" t="e">
        <f t="shared" ca="1" si="38"/>
        <v>#NAME?</v>
      </c>
    </row>
    <row r="834" spans="1:24">
      <c r="A834" s="2">
        <v>827</v>
      </c>
      <c r="B834" s="617">
        <v>-160478</v>
      </c>
      <c r="C834" s="617">
        <v>-103593</v>
      </c>
      <c r="D834" s="617">
        <v>-114388</v>
      </c>
      <c r="F834" s="330" t="e">
        <f ca="1">_xll.RiskData('Risk Summary'!$H$32,$A834)</f>
        <v>#NAME?</v>
      </c>
      <c r="G834" s="330" t="e">
        <f ca="1">_xll.RiskData('Risk Summary'!$K$32,$A834)</f>
        <v>#NAME?</v>
      </c>
      <c r="H834" s="330" t="e">
        <f ca="1">_xll.RiskData('Risk Summary'!$N$32,$A834)</f>
        <v>#NAME?</v>
      </c>
      <c r="J834" s="330" t="e">
        <f ca="1">_xll.RiskData('Risk Summary'!$H$35,$A834)</f>
        <v>#NAME?</v>
      </c>
      <c r="K834" s="330" t="e">
        <f ca="1">_xll.RiskData('Risk Summary'!$K$35,$A834)</f>
        <v>#NAME?</v>
      </c>
      <c r="L834" s="330" t="e">
        <f ca="1">_xll.RiskData('Risk Summary'!$N$35,$A834)</f>
        <v>#NAME?</v>
      </c>
      <c r="N834" s="330" t="e">
        <f ca="1">_xll.RiskData('Risk Summary'!$H$36,$A834)</f>
        <v>#NAME?</v>
      </c>
      <c r="O834" s="330" t="e">
        <f ca="1">_xll.RiskData('Risk Summary'!$K$36,$A834)</f>
        <v>#NAME?</v>
      </c>
      <c r="P834" s="330" t="e">
        <f ca="1">_xll.RiskData('Risk Summary'!$N$36,$A834)</f>
        <v>#NAME?</v>
      </c>
      <c r="R834" s="330" t="e">
        <f ca="1">_xll.RiskData('TS CF'!$H$24,$A834)-F834</f>
        <v>#NAME?</v>
      </c>
      <c r="S834" s="330" t="e">
        <f ca="1">_xll.RiskData('TS CF'!$K$24,$A834)-G834</f>
        <v>#NAME?</v>
      </c>
      <c r="T834" s="330" t="e">
        <f ca="1">_xll.RiskData('TS CF'!$N$24,$A834)-H834</f>
        <v>#NAME?</v>
      </c>
      <c r="V834" s="327" t="e">
        <f t="shared" ca="1" si="36"/>
        <v>#NAME?</v>
      </c>
      <c r="W834" s="327" t="e">
        <f t="shared" ca="1" si="37"/>
        <v>#NAME?</v>
      </c>
      <c r="X834" s="327" t="e">
        <f t="shared" ca="1" si="38"/>
        <v>#NAME?</v>
      </c>
    </row>
    <row r="835" spans="1:24">
      <c r="A835" s="2">
        <v>828</v>
      </c>
      <c r="B835" s="617">
        <v>-160478</v>
      </c>
      <c r="C835" s="617">
        <v>-103593</v>
      </c>
      <c r="D835" s="617">
        <v>-114388</v>
      </c>
      <c r="F835" s="330" t="e">
        <f ca="1">_xll.RiskData('Risk Summary'!$H$32,$A835)</f>
        <v>#NAME?</v>
      </c>
      <c r="G835" s="330" t="e">
        <f ca="1">_xll.RiskData('Risk Summary'!$K$32,$A835)</f>
        <v>#NAME?</v>
      </c>
      <c r="H835" s="330" t="e">
        <f ca="1">_xll.RiskData('Risk Summary'!$N$32,$A835)</f>
        <v>#NAME?</v>
      </c>
      <c r="J835" s="330" t="e">
        <f ca="1">_xll.RiskData('Risk Summary'!$H$35,$A835)</f>
        <v>#NAME?</v>
      </c>
      <c r="K835" s="330" t="e">
        <f ca="1">_xll.RiskData('Risk Summary'!$K$35,$A835)</f>
        <v>#NAME?</v>
      </c>
      <c r="L835" s="330" t="e">
        <f ca="1">_xll.RiskData('Risk Summary'!$N$35,$A835)</f>
        <v>#NAME?</v>
      </c>
      <c r="N835" s="330" t="e">
        <f ca="1">_xll.RiskData('Risk Summary'!$H$36,$A835)</f>
        <v>#NAME?</v>
      </c>
      <c r="O835" s="330" t="e">
        <f ca="1">_xll.RiskData('Risk Summary'!$K$36,$A835)</f>
        <v>#NAME?</v>
      </c>
      <c r="P835" s="330" t="e">
        <f ca="1">_xll.RiskData('Risk Summary'!$N$36,$A835)</f>
        <v>#NAME?</v>
      </c>
      <c r="R835" s="330" t="e">
        <f ca="1">_xll.RiskData('TS CF'!$H$24,$A835)-F835</f>
        <v>#NAME?</v>
      </c>
      <c r="S835" s="330" t="e">
        <f ca="1">_xll.RiskData('TS CF'!$K$24,$A835)-G835</f>
        <v>#NAME?</v>
      </c>
      <c r="T835" s="330" t="e">
        <f ca="1">_xll.RiskData('TS CF'!$N$24,$A835)-H835</f>
        <v>#NAME?</v>
      </c>
      <c r="V835" s="327" t="e">
        <f t="shared" ca="1" si="36"/>
        <v>#NAME?</v>
      </c>
      <c r="W835" s="327" t="e">
        <f t="shared" ca="1" si="37"/>
        <v>#NAME?</v>
      </c>
      <c r="X835" s="327" t="e">
        <f t="shared" ca="1" si="38"/>
        <v>#NAME?</v>
      </c>
    </row>
    <row r="836" spans="1:24">
      <c r="A836" s="2">
        <v>829</v>
      </c>
      <c r="B836" s="617">
        <v>-160478</v>
      </c>
      <c r="C836" s="617">
        <v>-103593</v>
      </c>
      <c r="D836" s="617">
        <v>-114388</v>
      </c>
      <c r="F836" s="330" t="e">
        <f ca="1">_xll.RiskData('Risk Summary'!$H$32,$A836)</f>
        <v>#NAME?</v>
      </c>
      <c r="G836" s="330" t="e">
        <f ca="1">_xll.RiskData('Risk Summary'!$K$32,$A836)</f>
        <v>#NAME?</v>
      </c>
      <c r="H836" s="330" t="e">
        <f ca="1">_xll.RiskData('Risk Summary'!$N$32,$A836)</f>
        <v>#NAME?</v>
      </c>
      <c r="J836" s="330" t="e">
        <f ca="1">_xll.RiskData('Risk Summary'!$H$35,$A836)</f>
        <v>#NAME?</v>
      </c>
      <c r="K836" s="330" t="e">
        <f ca="1">_xll.RiskData('Risk Summary'!$K$35,$A836)</f>
        <v>#NAME?</v>
      </c>
      <c r="L836" s="330" t="e">
        <f ca="1">_xll.RiskData('Risk Summary'!$N$35,$A836)</f>
        <v>#NAME?</v>
      </c>
      <c r="N836" s="330" t="e">
        <f ca="1">_xll.RiskData('Risk Summary'!$H$36,$A836)</f>
        <v>#NAME?</v>
      </c>
      <c r="O836" s="330" t="e">
        <f ca="1">_xll.RiskData('Risk Summary'!$K$36,$A836)</f>
        <v>#NAME?</v>
      </c>
      <c r="P836" s="330" t="e">
        <f ca="1">_xll.RiskData('Risk Summary'!$N$36,$A836)</f>
        <v>#NAME?</v>
      </c>
      <c r="R836" s="330" t="e">
        <f ca="1">_xll.RiskData('TS CF'!$H$24,$A836)-F836</f>
        <v>#NAME?</v>
      </c>
      <c r="S836" s="330" t="e">
        <f ca="1">_xll.RiskData('TS CF'!$K$24,$A836)-G836</f>
        <v>#NAME?</v>
      </c>
      <c r="T836" s="330" t="e">
        <f ca="1">_xll.RiskData('TS CF'!$N$24,$A836)-H836</f>
        <v>#NAME?</v>
      </c>
      <c r="V836" s="327" t="e">
        <f t="shared" ca="1" si="36"/>
        <v>#NAME?</v>
      </c>
      <c r="W836" s="327" t="e">
        <f t="shared" ca="1" si="37"/>
        <v>#NAME?</v>
      </c>
      <c r="X836" s="327" t="e">
        <f t="shared" ca="1" si="38"/>
        <v>#NAME?</v>
      </c>
    </row>
    <row r="837" spans="1:24">
      <c r="A837" s="2">
        <v>830</v>
      </c>
      <c r="B837" s="617">
        <v>-160478</v>
      </c>
      <c r="C837" s="617">
        <v>-103593</v>
      </c>
      <c r="D837" s="617">
        <v>-114388</v>
      </c>
      <c r="F837" s="330" t="e">
        <f ca="1">_xll.RiskData('Risk Summary'!$H$32,$A837)</f>
        <v>#NAME?</v>
      </c>
      <c r="G837" s="330" t="e">
        <f ca="1">_xll.RiskData('Risk Summary'!$K$32,$A837)</f>
        <v>#NAME?</v>
      </c>
      <c r="H837" s="330" t="e">
        <f ca="1">_xll.RiskData('Risk Summary'!$N$32,$A837)</f>
        <v>#NAME?</v>
      </c>
      <c r="J837" s="330" t="e">
        <f ca="1">_xll.RiskData('Risk Summary'!$H$35,$A837)</f>
        <v>#NAME?</v>
      </c>
      <c r="K837" s="330" t="e">
        <f ca="1">_xll.RiskData('Risk Summary'!$K$35,$A837)</f>
        <v>#NAME?</v>
      </c>
      <c r="L837" s="330" t="e">
        <f ca="1">_xll.RiskData('Risk Summary'!$N$35,$A837)</f>
        <v>#NAME?</v>
      </c>
      <c r="N837" s="330" t="e">
        <f ca="1">_xll.RiskData('Risk Summary'!$H$36,$A837)</f>
        <v>#NAME?</v>
      </c>
      <c r="O837" s="330" t="e">
        <f ca="1">_xll.RiskData('Risk Summary'!$K$36,$A837)</f>
        <v>#NAME?</v>
      </c>
      <c r="P837" s="330" t="e">
        <f ca="1">_xll.RiskData('Risk Summary'!$N$36,$A837)</f>
        <v>#NAME?</v>
      </c>
      <c r="R837" s="330" t="e">
        <f ca="1">_xll.RiskData('TS CF'!$H$24,$A837)-F837</f>
        <v>#NAME?</v>
      </c>
      <c r="S837" s="330" t="e">
        <f ca="1">_xll.RiskData('TS CF'!$K$24,$A837)-G837</f>
        <v>#NAME?</v>
      </c>
      <c r="T837" s="330" t="e">
        <f ca="1">_xll.RiskData('TS CF'!$N$24,$A837)-H837</f>
        <v>#NAME?</v>
      </c>
      <c r="V837" s="327" t="e">
        <f t="shared" ca="1" si="36"/>
        <v>#NAME?</v>
      </c>
      <c r="W837" s="327" t="e">
        <f t="shared" ca="1" si="37"/>
        <v>#NAME?</v>
      </c>
      <c r="X837" s="327" t="e">
        <f t="shared" ca="1" si="38"/>
        <v>#NAME?</v>
      </c>
    </row>
    <row r="838" spans="1:24">
      <c r="A838" s="2">
        <v>831</v>
      </c>
      <c r="B838" s="617">
        <v>-160478</v>
      </c>
      <c r="C838" s="617">
        <v>-103593</v>
      </c>
      <c r="D838" s="617">
        <v>-114388</v>
      </c>
      <c r="F838" s="330" t="e">
        <f ca="1">_xll.RiskData('Risk Summary'!$H$32,$A838)</f>
        <v>#NAME?</v>
      </c>
      <c r="G838" s="330" t="e">
        <f ca="1">_xll.RiskData('Risk Summary'!$K$32,$A838)</f>
        <v>#NAME?</v>
      </c>
      <c r="H838" s="330" t="e">
        <f ca="1">_xll.RiskData('Risk Summary'!$N$32,$A838)</f>
        <v>#NAME?</v>
      </c>
      <c r="J838" s="330" t="e">
        <f ca="1">_xll.RiskData('Risk Summary'!$H$35,$A838)</f>
        <v>#NAME?</v>
      </c>
      <c r="K838" s="330" t="e">
        <f ca="1">_xll.RiskData('Risk Summary'!$K$35,$A838)</f>
        <v>#NAME?</v>
      </c>
      <c r="L838" s="330" t="e">
        <f ca="1">_xll.RiskData('Risk Summary'!$N$35,$A838)</f>
        <v>#NAME?</v>
      </c>
      <c r="N838" s="330" t="e">
        <f ca="1">_xll.RiskData('Risk Summary'!$H$36,$A838)</f>
        <v>#NAME?</v>
      </c>
      <c r="O838" s="330" t="e">
        <f ca="1">_xll.RiskData('Risk Summary'!$K$36,$A838)</f>
        <v>#NAME?</v>
      </c>
      <c r="P838" s="330" t="e">
        <f ca="1">_xll.RiskData('Risk Summary'!$N$36,$A838)</f>
        <v>#NAME?</v>
      </c>
      <c r="R838" s="330" t="e">
        <f ca="1">_xll.RiskData('TS CF'!$H$24,$A838)-F838</f>
        <v>#NAME?</v>
      </c>
      <c r="S838" s="330" t="e">
        <f ca="1">_xll.RiskData('TS CF'!$K$24,$A838)-G838</f>
        <v>#NAME?</v>
      </c>
      <c r="T838" s="330" t="e">
        <f ca="1">_xll.RiskData('TS CF'!$N$24,$A838)-H838</f>
        <v>#NAME?</v>
      </c>
      <c r="V838" s="327" t="e">
        <f t="shared" ca="1" si="36"/>
        <v>#NAME?</v>
      </c>
      <c r="W838" s="327" t="e">
        <f t="shared" ca="1" si="37"/>
        <v>#NAME?</v>
      </c>
      <c r="X838" s="327" t="e">
        <f t="shared" ca="1" si="38"/>
        <v>#NAME?</v>
      </c>
    </row>
    <row r="839" spans="1:24">
      <c r="A839" s="2">
        <v>832</v>
      </c>
      <c r="B839" s="617">
        <v>-160478</v>
      </c>
      <c r="C839" s="617">
        <v>-103593</v>
      </c>
      <c r="D839" s="617">
        <v>-114388</v>
      </c>
      <c r="F839" s="330" t="e">
        <f ca="1">_xll.RiskData('Risk Summary'!$H$32,$A839)</f>
        <v>#NAME?</v>
      </c>
      <c r="G839" s="330" t="e">
        <f ca="1">_xll.RiskData('Risk Summary'!$K$32,$A839)</f>
        <v>#NAME?</v>
      </c>
      <c r="H839" s="330" t="e">
        <f ca="1">_xll.RiskData('Risk Summary'!$N$32,$A839)</f>
        <v>#NAME?</v>
      </c>
      <c r="J839" s="330" t="e">
        <f ca="1">_xll.RiskData('Risk Summary'!$H$35,$A839)</f>
        <v>#NAME?</v>
      </c>
      <c r="K839" s="330" t="e">
        <f ca="1">_xll.RiskData('Risk Summary'!$K$35,$A839)</f>
        <v>#NAME?</v>
      </c>
      <c r="L839" s="330" t="e">
        <f ca="1">_xll.RiskData('Risk Summary'!$N$35,$A839)</f>
        <v>#NAME?</v>
      </c>
      <c r="N839" s="330" t="e">
        <f ca="1">_xll.RiskData('Risk Summary'!$H$36,$A839)</f>
        <v>#NAME?</v>
      </c>
      <c r="O839" s="330" t="e">
        <f ca="1">_xll.RiskData('Risk Summary'!$K$36,$A839)</f>
        <v>#NAME?</v>
      </c>
      <c r="P839" s="330" t="e">
        <f ca="1">_xll.RiskData('Risk Summary'!$N$36,$A839)</f>
        <v>#NAME?</v>
      </c>
      <c r="R839" s="330" t="e">
        <f ca="1">_xll.RiskData('TS CF'!$H$24,$A839)-F839</f>
        <v>#NAME?</v>
      </c>
      <c r="S839" s="330" t="e">
        <f ca="1">_xll.RiskData('TS CF'!$K$24,$A839)-G839</f>
        <v>#NAME?</v>
      </c>
      <c r="T839" s="330" t="e">
        <f ca="1">_xll.RiskData('TS CF'!$N$24,$A839)-H839</f>
        <v>#NAME?</v>
      </c>
      <c r="V839" s="327" t="e">
        <f t="shared" ca="1" si="36"/>
        <v>#NAME?</v>
      </c>
      <c r="W839" s="327" t="e">
        <f t="shared" ca="1" si="37"/>
        <v>#NAME?</v>
      </c>
      <c r="X839" s="327" t="e">
        <f t="shared" ca="1" si="38"/>
        <v>#NAME?</v>
      </c>
    </row>
    <row r="840" spans="1:24">
      <c r="A840" s="2">
        <v>833</v>
      </c>
      <c r="B840" s="617">
        <v>-160478</v>
      </c>
      <c r="C840" s="617">
        <v>-103593</v>
      </c>
      <c r="D840" s="617">
        <v>-114388</v>
      </c>
      <c r="F840" s="330" t="e">
        <f ca="1">_xll.RiskData('Risk Summary'!$H$32,$A840)</f>
        <v>#NAME?</v>
      </c>
      <c r="G840" s="330" t="e">
        <f ca="1">_xll.RiskData('Risk Summary'!$K$32,$A840)</f>
        <v>#NAME?</v>
      </c>
      <c r="H840" s="330" t="e">
        <f ca="1">_xll.RiskData('Risk Summary'!$N$32,$A840)</f>
        <v>#NAME?</v>
      </c>
      <c r="J840" s="330" t="e">
        <f ca="1">_xll.RiskData('Risk Summary'!$H$35,$A840)</f>
        <v>#NAME?</v>
      </c>
      <c r="K840" s="330" t="e">
        <f ca="1">_xll.RiskData('Risk Summary'!$K$35,$A840)</f>
        <v>#NAME?</v>
      </c>
      <c r="L840" s="330" t="e">
        <f ca="1">_xll.RiskData('Risk Summary'!$N$35,$A840)</f>
        <v>#NAME?</v>
      </c>
      <c r="N840" s="330" t="e">
        <f ca="1">_xll.RiskData('Risk Summary'!$H$36,$A840)</f>
        <v>#NAME?</v>
      </c>
      <c r="O840" s="330" t="e">
        <f ca="1">_xll.RiskData('Risk Summary'!$K$36,$A840)</f>
        <v>#NAME?</v>
      </c>
      <c r="P840" s="330" t="e">
        <f ca="1">_xll.RiskData('Risk Summary'!$N$36,$A840)</f>
        <v>#NAME?</v>
      </c>
      <c r="R840" s="330" t="e">
        <f ca="1">_xll.RiskData('TS CF'!$H$24,$A840)-F840</f>
        <v>#NAME?</v>
      </c>
      <c r="S840" s="330" t="e">
        <f ca="1">_xll.RiskData('TS CF'!$K$24,$A840)-G840</f>
        <v>#NAME?</v>
      </c>
      <c r="T840" s="330" t="e">
        <f ca="1">_xll.RiskData('TS CF'!$N$24,$A840)-H840</f>
        <v>#NAME?</v>
      </c>
      <c r="V840" s="327" t="e">
        <f t="shared" ca="1" si="36"/>
        <v>#NAME?</v>
      </c>
      <c r="W840" s="327" t="e">
        <f t="shared" ca="1" si="37"/>
        <v>#NAME?</v>
      </c>
      <c r="X840" s="327" t="e">
        <f t="shared" ca="1" si="38"/>
        <v>#NAME?</v>
      </c>
    </row>
    <row r="841" spans="1:24">
      <c r="A841" s="2">
        <v>834</v>
      </c>
      <c r="B841" s="617">
        <v>-160478</v>
      </c>
      <c r="C841" s="617">
        <v>-103593</v>
      </c>
      <c r="D841" s="617">
        <v>-114388</v>
      </c>
      <c r="F841" s="330" t="e">
        <f ca="1">_xll.RiskData('Risk Summary'!$H$32,$A841)</f>
        <v>#NAME?</v>
      </c>
      <c r="G841" s="330" t="e">
        <f ca="1">_xll.RiskData('Risk Summary'!$K$32,$A841)</f>
        <v>#NAME?</v>
      </c>
      <c r="H841" s="330" t="e">
        <f ca="1">_xll.RiskData('Risk Summary'!$N$32,$A841)</f>
        <v>#NAME?</v>
      </c>
      <c r="J841" s="330" t="e">
        <f ca="1">_xll.RiskData('Risk Summary'!$H$35,$A841)</f>
        <v>#NAME?</v>
      </c>
      <c r="K841" s="330" t="e">
        <f ca="1">_xll.RiskData('Risk Summary'!$K$35,$A841)</f>
        <v>#NAME?</v>
      </c>
      <c r="L841" s="330" t="e">
        <f ca="1">_xll.RiskData('Risk Summary'!$N$35,$A841)</f>
        <v>#NAME?</v>
      </c>
      <c r="N841" s="330" t="e">
        <f ca="1">_xll.RiskData('Risk Summary'!$H$36,$A841)</f>
        <v>#NAME?</v>
      </c>
      <c r="O841" s="330" t="e">
        <f ca="1">_xll.RiskData('Risk Summary'!$K$36,$A841)</f>
        <v>#NAME?</v>
      </c>
      <c r="P841" s="330" t="e">
        <f ca="1">_xll.RiskData('Risk Summary'!$N$36,$A841)</f>
        <v>#NAME?</v>
      </c>
      <c r="R841" s="330" t="e">
        <f ca="1">_xll.RiskData('TS CF'!$H$24,$A841)-F841</f>
        <v>#NAME?</v>
      </c>
      <c r="S841" s="330" t="e">
        <f ca="1">_xll.RiskData('TS CF'!$K$24,$A841)-G841</f>
        <v>#NAME?</v>
      </c>
      <c r="T841" s="330" t="e">
        <f ca="1">_xll.RiskData('TS CF'!$N$24,$A841)-H841</f>
        <v>#NAME?</v>
      </c>
      <c r="V841" s="327" t="e">
        <f t="shared" ca="1" si="36"/>
        <v>#NAME?</v>
      </c>
      <c r="W841" s="327" t="e">
        <f t="shared" ca="1" si="37"/>
        <v>#NAME?</v>
      </c>
      <c r="X841" s="327" t="e">
        <f t="shared" ca="1" si="38"/>
        <v>#NAME?</v>
      </c>
    </row>
    <row r="842" spans="1:24">
      <c r="A842" s="2">
        <v>835</v>
      </c>
      <c r="B842" s="617">
        <v>-160478</v>
      </c>
      <c r="C842" s="617">
        <v>-103593</v>
      </c>
      <c r="D842" s="617">
        <v>-114388</v>
      </c>
      <c r="F842" s="330" t="e">
        <f ca="1">_xll.RiskData('Risk Summary'!$H$32,$A842)</f>
        <v>#NAME?</v>
      </c>
      <c r="G842" s="330" t="e">
        <f ca="1">_xll.RiskData('Risk Summary'!$K$32,$A842)</f>
        <v>#NAME?</v>
      </c>
      <c r="H842" s="330" t="e">
        <f ca="1">_xll.RiskData('Risk Summary'!$N$32,$A842)</f>
        <v>#NAME?</v>
      </c>
      <c r="J842" s="330" t="e">
        <f ca="1">_xll.RiskData('Risk Summary'!$H$35,$A842)</f>
        <v>#NAME?</v>
      </c>
      <c r="K842" s="330" t="e">
        <f ca="1">_xll.RiskData('Risk Summary'!$K$35,$A842)</f>
        <v>#NAME?</v>
      </c>
      <c r="L842" s="330" t="e">
        <f ca="1">_xll.RiskData('Risk Summary'!$N$35,$A842)</f>
        <v>#NAME?</v>
      </c>
      <c r="N842" s="330" t="e">
        <f ca="1">_xll.RiskData('Risk Summary'!$H$36,$A842)</f>
        <v>#NAME?</v>
      </c>
      <c r="O842" s="330" t="e">
        <f ca="1">_xll.RiskData('Risk Summary'!$K$36,$A842)</f>
        <v>#NAME?</v>
      </c>
      <c r="P842" s="330" t="e">
        <f ca="1">_xll.RiskData('Risk Summary'!$N$36,$A842)</f>
        <v>#NAME?</v>
      </c>
      <c r="R842" s="330" t="e">
        <f ca="1">_xll.RiskData('TS CF'!$H$24,$A842)-F842</f>
        <v>#NAME?</v>
      </c>
      <c r="S842" s="330" t="e">
        <f ca="1">_xll.RiskData('TS CF'!$K$24,$A842)-G842</f>
        <v>#NAME?</v>
      </c>
      <c r="T842" s="330" t="e">
        <f ca="1">_xll.RiskData('TS CF'!$N$24,$A842)-H842</f>
        <v>#NAME?</v>
      </c>
      <c r="V842" s="327" t="e">
        <f t="shared" ref="V842:V905" ca="1" si="39">V841</f>
        <v>#NAME?</v>
      </c>
      <c r="W842" s="327" t="e">
        <f t="shared" ref="W842:W905" ca="1" si="40">W841</f>
        <v>#NAME?</v>
      </c>
      <c r="X842" s="327" t="e">
        <f t="shared" ref="X842:X905" ca="1" si="41">X841</f>
        <v>#NAME?</v>
      </c>
    </row>
    <row r="843" spans="1:24">
      <c r="A843" s="2">
        <v>836</v>
      </c>
      <c r="B843" s="617">
        <v>-160478</v>
      </c>
      <c r="C843" s="617">
        <v>-103593</v>
      </c>
      <c r="D843" s="617">
        <v>-114388</v>
      </c>
      <c r="F843" s="330" t="e">
        <f ca="1">_xll.RiskData('Risk Summary'!$H$32,$A843)</f>
        <v>#NAME?</v>
      </c>
      <c r="G843" s="330" t="e">
        <f ca="1">_xll.RiskData('Risk Summary'!$K$32,$A843)</f>
        <v>#NAME?</v>
      </c>
      <c r="H843" s="330" t="e">
        <f ca="1">_xll.RiskData('Risk Summary'!$N$32,$A843)</f>
        <v>#NAME?</v>
      </c>
      <c r="J843" s="330" t="e">
        <f ca="1">_xll.RiskData('Risk Summary'!$H$35,$A843)</f>
        <v>#NAME?</v>
      </c>
      <c r="K843" s="330" t="e">
        <f ca="1">_xll.RiskData('Risk Summary'!$K$35,$A843)</f>
        <v>#NAME?</v>
      </c>
      <c r="L843" s="330" t="e">
        <f ca="1">_xll.RiskData('Risk Summary'!$N$35,$A843)</f>
        <v>#NAME?</v>
      </c>
      <c r="N843" s="330" t="e">
        <f ca="1">_xll.RiskData('Risk Summary'!$H$36,$A843)</f>
        <v>#NAME?</v>
      </c>
      <c r="O843" s="330" t="e">
        <f ca="1">_xll.RiskData('Risk Summary'!$K$36,$A843)</f>
        <v>#NAME?</v>
      </c>
      <c r="P843" s="330" t="e">
        <f ca="1">_xll.RiskData('Risk Summary'!$N$36,$A843)</f>
        <v>#NAME?</v>
      </c>
      <c r="R843" s="330" t="e">
        <f ca="1">_xll.RiskData('TS CF'!$H$24,$A843)-F843</f>
        <v>#NAME?</v>
      </c>
      <c r="S843" s="330" t="e">
        <f ca="1">_xll.RiskData('TS CF'!$K$24,$A843)-G843</f>
        <v>#NAME?</v>
      </c>
      <c r="T843" s="330" t="e">
        <f ca="1">_xll.RiskData('TS CF'!$N$24,$A843)-H843</f>
        <v>#NAME?</v>
      </c>
      <c r="V843" s="327" t="e">
        <f t="shared" ca="1" si="39"/>
        <v>#NAME?</v>
      </c>
      <c r="W843" s="327" t="e">
        <f t="shared" ca="1" si="40"/>
        <v>#NAME?</v>
      </c>
      <c r="X843" s="327" t="e">
        <f t="shared" ca="1" si="41"/>
        <v>#NAME?</v>
      </c>
    </row>
    <row r="844" spans="1:24">
      <c r="A844" s="2">
        <v>837</v>
      </c>
      <c r="B844" s="617">
        <v>-160478</v>
      </c>
      <c r="C844" s="617">
        <v>-103593</v>
      </c>
      <c r="D844" s="617">
        <v>-114388</v>
      </c>
      <c r="F844" s="330" t="e">
        <f ca="1">_xll.RiskData('Risk Summary'!$H$32,$A844)</f>
        <v>#NAME?</v>
      </c>
      <c r="G844" s="330" t="e">
        <f ca="1">_xll.RiskData('Risk Summary'!$K$32,$A844)</f>
        <v>#NAME?</v>
      </c>
      <c r="H844" s="330" t="e">
        <f ca="1">_xll.RiskData('Risk Summary'!$N$32,$A844)</f>
        <v>#NAME?</v>
      </c>
      <c r="J844" s="330" t="e">
        <f ca="1">_xll.RiskData('Risk Summary'!$H$35,$A844)</f>
        <v>#NAME?</v>
      </c>
      <c r="K844" s="330" t="e">
        <f ca="1">_xll.RiskData('Risk Summary'!$K$35,$A844)</f>
        <v>#NAME?</v>
      </c>
      <c r="L844" s="330" t="e">
        <f ca="1">_xll.RiskData('Risk Summary'!$N$35,$A844)</f>
        <v>#NAME?</v>
      </c>
      <c r="N844" s="330" t="e">
        <f ca="1">_xll.RiskData('Risk Summary'!$H$36,$A844)</f>
        <v>#NAME?</v>
      </c>
      <c r="O844" s="330" t="e">
        <f ca="1">_xll.RiskData('Risk Summary'!$K$36,$A844)</f>
        <v>#NAME?</v>
      </c>
      <c r="P844" s="330" t="e">
        <f ca="1">_xll.RiskData('Risk Summary'!$N$36,$A844)</f>
        <v>#NAME?</v>
      </c>
      <c r="R844" s="330" t="e">
        <f ca="1">_xll.RiskData('TS CF'!$H$24,$A844)-F844</f>
        <v>#NAME?</v>
      </c>
      <c r="S844" s="330" t="e">
        <f ca="1">_xll.RiskData('TS CF'!$K$24,$A844)-G844</f>
        <v>#NAME?</v>
      </c>
      <c r="T844" s="330" t="e">
        <f ca="1">_xll.RiskData('TS CF'!$N$24,$A844)-H844</f>
        <v>#NAME?</v>
      </c>
      <c r="V844" s="327" t="e">
        <f t="shared" ca="1" si="39"/>
        <v>#NAME?</v>
      </c>
      <c r="W844" s="327" t="e">
        <f t="shared" ca="1" si="40"/>
        <v>#NAME?</v>
      </c>
      <c r="X844" s="327" t="e">
        <f t="shared" ca="1" si="41"/>
        <v>#NAME?</v>
      </c>
    </row>
    <row r="845" spans="1:24">
      <c r="A845" s="2">
        <v>838</v>
      </c>
      <c r="B845" s="617">
        <v>-160478</v>
      </c>
      <c r="C845" s="617">
        <v>-103593</v>
      </c>
      <c r="D845" s="617">
        <v>-114388</v>
      </c>
      <c r="F845" s="330" t="e">
        <f ca="1">_xll.RiskData('Risk Summary'!$H$32,$A845)</f>
        <v>#NAME?</v>
      </c>
      <c r="G845" s="330" t="e">
        <f ca="1">_xll.RiskData('Risk Summary'!$K$32,$A845)</f>
        <v>#NAME?</v>
      </c>
      <c r="H845" s="330" t="e">
        <f ca="1">_xll.RiskData('Risk Summary'!$N$32,$A845)</f>
        <v>#NAME?</v>
      </c>
      <c r="J845" s="330" t="e">
        <f ca="1">_xll.RiskData('Risk Summary'!$H$35,$A845)</f>
        <v>#NAME?</v>
      </c>
      <c r="K845" s="330" t="e">
        <f ca="1">_xll.RiskData('Risk Summary'!$K$35,$A845)</f>
        <v>#NAME?</v>
      </c>
      <c r="L845" s="330" t="e">
        <f ca="1">_xll.RiskData('Risk Summary'!$N$35,$A845)</f>
        <v>#NAME?</v>
      </c>
      <c r="N845" s="330" t="e">
        <f ca="1">_xll.RiskData('Risk Summary'!$H$36,$A845)</f>
        <v>#NAME?</v>
      </c>
      <c r="O845" s="330" t="e">
        <f ca="1">_xll.RiskData('Risk Summary'!$K$36,$A845)</f>
        <v>#NAME?</v>
      </c>
      <c r="P845" s="330" t="e">
        <f ca="1">_xll.RiskData('Risk Summary'!$N$36,$A845)</f>
        <v>#NAME?</v>
      </c>
      <c r="R845" s="330" t="e">
        <f ca="1">_xll.RiskData('TS CF'!$H$24,$A845)-F845</f>
        <v>#NAME?</v>
      </c>
      <c r="S845" s="330" t="e">
        <f ca="1">_xll.RiskData('TS CF'!$K$24,$A845)-G845</f>
        <v>#NAME?</v>
      </c>
      <c r="T845" s="330" t="e">
        <f ca="1">_xll.RiskData('TS CF'!$N$24,$A845)-H845</f>
        <v>#NAME?</v>
      </c>
      <c r="V845" s="327" t="e">
        <f t="shared" ca="1" si="39"/>
        <v>#NAME?</v>
      </c>
      <c r="W845" s="327" t="e">
        <f t="shared" ca="1" si="40"/>
        <v>#NAME?</v>
      </c>
      <c r="X845" s="327" t="e">
        <f t="shared" ca="1" si="41"/>
        <v>#NAME?</v>
      </c>
    </row>
    <row r="846" spans="1:24">
      <c r="A846" s="2">
        <v>839</v>
      </c>
      <c r="B846" s="617">
        <v>-160478</v>
      </c>
      <c r="C846" s="617">
        <v>-103593</v>
      </c>
      <c r="D846" s="617">
        <v>-114388</v>
      </c>
      <c r="F846" s="330" t="e">
        <f ca="1">_xll.RiskData('Risk Summary'!$H$32,$A846)</f>
        <v>#NAME?</v>
      </c>
      <c r="G846" s="330" t="e">
        <f ca="1">_xll.RiskData('Risk Summary'!$K$32,$A846)</f>
        <v>#NAME?</v>
      </c>
      <c r="H846" s="330" t="e">
        <f ca="1">_xll.RiskData('Risk Summary'!$N$32,$A846)</f>
        <v>#NAME?</v>
      </c>
      <c r="J846" s="330" t="e">
        <f ca="1">_xll.RiskData('Risk Summary'!$H$35,$A846)</f>
        <v>#NAME?</v>
      </c>
      <c r="K846" s="330" t="e">
        <f ca="1">_xll.RiskData('Risk Summary'!$K$35,$A846)</f>
        <v>#NAME?</v>
      </c>
      <c r="L846" s="330" t="e">
        <f ca="1">_xll.RiskData('Risk Summary'!$N$35,$A846)</f>
        <v>#NAME?</v>
      </c>
      <c r="N846" s="330" t="e">
        <f ca="1">_xll.RiskData('Risk Summary'!$H$36,$A846)</f>
        <v>#NAME?</v>
      </c>
      <c r="O846" s="330" t="e">
        <f ca="1">_xll.RiskData('Risk Summary'!$K$36,$A846)</f>
        <v>#NAME?</v>
      </c>
      <c r="P846" s="330" t="e">
        <f ca="1">_xll.RiskData('Risk Summary'!$N$36,$A846)</f>
        <v>#NAME?</v>
      </c>
      <c r="R846" s="330" t="e">
        <f ca="1">_xll.RiskData('TS CF'!$H$24,$A846)-F846</f>
        <v>#NAME?</v>
      </c>
      <c r="S846" s="330" t="e">
        <f ca="1">_xll.RiskData('TS CF'!$K$24,$A846)-G846</f>
        <v>#NAME?</v>
      </c>
      <c r="T846" s="330" t="e">
        <f ca="1">_xll.RiskData('TS CF'!$N$24,$A846)-H846</f>
        <v>#NAME?</v>
      </c>
      <c r="V846" s="327" t="e">
        <f t="shared" ca="1" si="39"/>
        <v>#NAME?</v>
      </c>
      <c r="W846" s="327" t="e">
        <f t="shared" ca="1" si="40"/>
        <v>#NAME?</v>
      </c>
      <c r="X846" s="327" t="e">
        <f t="shared" ca="1" si="41"/>
        <v>#NAME?</v>
      </c>
    </row>
    <row r="847" spans="1:24">
      <c r="A847" s="2">
        <v>840</v>
      </c>
      <c r="B847" s="617">
        <v>-160478</v>
      </c>
      <c r="C847" s="617">
        <v>-103593</v>
      </c>
      <c r="D847" s="617">
        <v>-114388</v>
      </c>
      <c r="F847" s="330" t="e">
        <f ca="1">_xll.RiskData('Risk Summary'!$H$32,$A847)</f>
        <v>#NAME?</v>
      </c>
      <c r="G847" s="330" t="e">
        <f ca="1">_xll.RiskData('Risk Summary'!$K$32,$A847)</f>
        <v>#NAME?</v>
      </c>
      <c r="H847" s="330" t="e">
        <f ca="1">_xll.RiskData('Risk Summary'!$N$32,$A847)</f>
        <v>#NAME?</v>
      </c>
      <c r="J847" s="330" t="e">
        <f ca="1">_xll.RiskData('Risk Summary'!$H$35,$A847)</f>
        <v>#NAME?</v>
      </c>
      <c r="K847" s="330" t="e">
        <f ca="1">_xll.RiskData('Risk Summary'!$K$35,$A847)</f>
        <v>#NAME?</v>
      </c>
      <c r="L847" s="330" t="e">
        <f ca="1">_xll.RiskData('Risk Summary'!$N$35,$A847)</f>
        <v>#NAME?</v>
      </c>
      <c r="N847" s="330" t="e">
        <f ca="1">_xll.RiskData('Risk Summary'!$H$36,$A847)</f>
        <v>#NAME?</v>
      </c>
      <c r="O847" s="330" t="e">
        <f ca="1">_xll.RiskData('Risk Summary'!$K$36,$A847)</f>
        <v>#NAME?</v>
      </c>
      <c r="P847" s="330" t="e">
        <f ca="1">_xll.RiskData('Risk Summary'!$N$36,$A847)</f>
        <v>#NAME?</v>
      </c>
      <c r="R847" s="330" t="e">
        <f ca="1">_xll.RiskData('TS CF'!$H$24,$A847)-F847</f>
        <v>#NAME?</v>
      </c>
      <c r="S847" s="330" t="e">
        <f ca="1">_xll.RiskData('TS CF'!$K$24,$A847)-G847</f>
        <v>#NAME?</v>
      </c>
      <c r="T847" s="330" t="e">
        <f ca="1">_xll.RiskData('TS CF'!$N$24,$A847)-H847</f>
        <v>#NAME?</v>
      </c>
      <c r="V847" s="327" t="e">
        <f t="shared" ca="1" si="39"/>
        <v>#NAME?</v>
      </c>
      <c r="W847" s="327" t="e">
        <f t="shared" ca="1" si="40"/>
        <v>#NAME?</v>
      </c>
      <c r="X847" s="327" t="e">
        <f t="shared" ca="1" si="41"/>
        <v>#NAME?</v>
      </c>
    </row>
    <row r="848" spans="1:24">
      <c r="A848" s="2">
        <v>841</v>
      </c>
      <c r="B848" s="617">
        <v>-160478</v>
      </c>
      <c r="C848" s="617">
        <v>-103593</v>
      </c>
      <c r="D848" s="617">
        <v>-114388</v>
      </c>
      <c r="F848" s="330" t="e">
        <f ca="1">_xll.RiskData('Risk Summary'!$H$32,$A848)</f>
        <v>#NAME?</v>
      </c>
      <c r="G848" s="330" t="e">
        <f ca="1">_xll.RiskData('Risk Summary'!$K$32,$A848)</f>
        <v>#NAME?</v>
      </c>
      <c r="H848" s="330" t="e">
        <f ca="1">_xll.RiskData('Risk Summary'!$N$32,$A848)</f>
        <v>#NAME?</v>
      </c>
      <c r="J848" s="330" t="e">
        <f ca="1">_xll.RiskData('Risk Summary'!$H$35,$A848)</f>
        <v>#NAME?</v>
      </c>
      <c r="K848" s="330" t="e">
        <f ca="1">_xll.RiskData('Risk Summary'!$K$35,$A848)</f>
        <v>#NAME?</v>
      </c>
      <c r="L848" s="330" t="e">
        <f ca="1">_xll.RiskData('Risk Summary'!$N$35,$A848)</f>
        <v>#NAME?</v>
      </c>
      <c r="N848" s="330" t="e">
        <f ca="1">_xll.RiskData('Risk Summary'!$H$36,$A848)</f>
        <v>#NAME?</v>
      </c>
      <c r="O848" s="330" t="e">
        <f ca="1">_xll.RiskData('Risk Summary'!$K$36,$A848)</f>
        <v>#NAME?</v>
      </c>
      <c r="P848" s="330" t="e">
        <f ca="1">_xll.RiskData('Risk Summary'!$N$36,$A848)</f>
        <v>#NAME?</v>
      </c>
      <c r="R848" s="330" t="e">
        <f ca="1">_xll.RiskData('TS CF'!$H$24,$A848)-F848</f>
        <v>#NAME?</v>
      </c>
      <c r="S848" s="330" t="e">
        <f ca="1">_xll.RiskData('TS CF'!$K$24,$A848)-G848</f>
        <v>#NAME?</v>
      </c>
      <c r="T848" s="330" t="e">
        <f ca="1">_xll.RiskData('TS CF'!$N$24,$A848)-H848</f>
        <v>#NAME?</v>
      </c>
      <c r="V848" s="327" t="e">
        <f t="shared" ca="1" si="39"/>
        <v>#NAME?</v>
      </c>
      <c r="W848" s="327" t="e">
        <f t="shared" ca="1" si="40"/>
        <v>#NAME?</v>
      </c>
      <c r="X848" s="327" t="e">
        <f t="shared" ca="1" si="41"/>
        <v>#NAME?</v>
      </c>
    </row>
    <row r="849" spans="1:24">
      <c r="A849" s="2">
        <v>842</v>
      </c>
      <c r="B849" s="617">
        <v>-160478</v>
      </c>
      <c r="C849" s="617">
        <v>-103593</v>
      </c>
      <c r="D849" s="617">
        <v>-114388</v>
      </c>
      <c r="F849" s="330" t="e">
        <f ca="1">_xll.RiskData('Risk Summary'!$H$32,$A849)</f>
        <v>#NAME?</v>
      </c>
      <c r="G849" s="330" t="e">
        <f ca="1">_xll.RiskData('Risk Summary'!$K$32,$A849)</f>
        <v>#NAME?</v>
      </c>
      <c r="H849" s="330" t="e">
        <f ca="1">_xll.RiskData('Risk Summary'!$N$32,$A849)</f>
        <v>#NAME?</v>
      </c>
      <c r="J849" s="330" t="e">
        <f ca="1">_xll.RiskData('Risk Summary'!$H$35,$A849)</f>
        <v>#NAME?</v>
      </c>
      <c r="K849" s="330" t="e">
        <f ca="1">_xll.RiskData('Risk Summary'!$K$35,$A849)</f>
        <v>#NAME?</v>
      </c>
      <c r="L849" s="330" t="e">
        <f ca="1">_xll.RiskData('Risk Summary'!$N$35,$A849)</f>
        <v>#NAME?</v>
      </c>
      <c r="N849" s="330" t="e">
        <f ca="1">_xll.RiskData('Risk Summary'!$H$36,$A849)</f>
        <v>#NAME?</v>
      </c>
      <c r="O849" s="330" t="e">
        <f ca="1">_xll.RiskData('Risk Summary'!$K$36,$A849)</f>
        <v>#NAME?</v>
      </c>
      <c r="P849" s="330" t="e">
        <f ca="1">_xll.RiskData('Risk Summary'!$N$36,$A849)</f>
        <v>#NAME?</v>
      </c>
      <c r="R849" s="330" t="e">
        <f ca="1">_xll.RiskData('TS CF'!$H$24,$A849)-F849</f>
        <v>#NAME?</v>
      </c>
      <c r="S849" s="330" t="e">
        <f ca="1">_xll.RiskData('TS CF'!$K$24,$A849)-G849</f>
        <v>#NAME?</v>
      </c>
      <c r="T849" s="330" t="e">
        <f ca="1">_xll.RiskData('TS CF'!$N$24,$A849)-H849</f>
        <v>#NAME?</v>
      </c>
      <c r="V849" s="327" t="e">
        <f t="shared" ca="1" si="39"/>
        <v>#NAME?</v>
      </c>
      <c r="W849" s="327" t="e">
        <f t="shared" ca="1" si="40"/>
        <v>#NAME?</v>
      </c>
      <c r="X849" s="327" t="e">
        <f t="shared" ca="1" si="41"/>
        <v>#NAME?</v>
      </c>
    </row>
    <row r="850" spans="1:24">
      <c r="A850" s="2">
        <v>843</v>
      </c>
      <c r="B850" s="617">
        <v>-160478</v>
      </c>
      <c r="C850" s="617">
        <v>-103593</v>
      </c>
      <c r="D850" s="617">
        <v>-114388</v>
      </c>
      <c r="F850" s="330" t="e">
        <f ca="1">_xll.RiskData('Risk Summary'!$H$32,$A850)</f>
        <v>#NAME?</v>
      </c>
      <c r="G850" s="330" t="e">
        <f ca="1">_xll.RiskData('Risk Summary'!$K$32,$A850)</f>
        <v>#NAME?</v>
      </c>
      <c r="H850" s="330" t="e">
        <f ca="1">_xll.RiskData('Risk Summary'!$N$32,$A850)</f>
        <v>#NAME?</v>
      </c>
      <c r="J850" s="330" t="e">
        <f ca="1">_xll.RiskData('Risk Summary'!$H$35,$A850)</f>
        <v>#NAME?</v>
      </c>
      <c r="K850" s="330" t="e">
        <f ca="1">_xll.RiskData('Risk Summary'!$K$35,$A850)</f>
        <v>#NAME?</v>
      </c>
      <c r="L850" s="330" t="e">
        <f ca="1">_xll.RiskData('Risk Summary'!$N$35,$A850)</f>
        <v>#NAME?</v>
      </c>
      <c r="N850" s="330" t="e">
        <f ca="1">_xll.RiskData('Risk Summary'!$H$36,$A850)</f>
        <v>#NAME?</v>
      </c>
      <c r="O850" s="330" t="e">
        <f ca="1">_xll.RiskData('Risk Summary'!$K$36,$A850)</f>
        <v>#NAME?</v>
      </c>
      <c r="P850" s="330" t="e">
        <f ca="1">_xll.RiskData('Risk Summary'!$N$36,$A850)</f>
        <v>#NAME?</v>
      </c>
      <c r="R850" s="330" t="e">
        <f ca="1">_xll.RiskData('TS CF'!$H$24,$A850)-F850</f>
        <v>#NAME?</v>
      </c>
      <c r="S850" s="330" t="e">
        <f ca="1">_xll.RiskData('TS CF'!$K$24,$A850)-G850</f>
        <v>#NAME?</v>
      </c>
      <c r="T850" s="330" t="e">
        <f ca="1">_xll.RiskData('TS CF'!$N$24,$A850)-H850</f>
        <v>#NAME?</v>
      </c>
      <c r="V850" s="327" t="e">
        <f t="shared" ca="1" si="39"/>
        <v>#NAME?</v>
      </c>
      <c r="W850" s="327" t="e">
        <f t="shared" ca="1" si="40"/>
        <v>#NAME?</v>
      </c>
      <c r="X850" s="327" t="e">
        <f t="shared" ca="1" si="41"/>
        <v>#NAME?</v>
      </c>
    </row>
    <row r="851" spans="1:24">
      <c r="A851" s="2">
        <v>844</v>
      </c>
      <c r="B851" s="617">
        <v>-160478</v>
      </c>
      <c r="C851" s="617">
        <v>-103593</v>
      </c>
      <c r="D851" s="617">
        <v>-114388</v>
      </c>
      <c r="F851" s="330" t="e">
        <f ca="1">_xll.RiskData('Risk Summary'!$H$32,$A851)</f>
        <v>#NAME?</v>
      </c>
      <c r="G851" s="330" t="e">
        <f ca="1">_xll.RiskData('Risk Summary'!$K$32,$A851)</f>
        <v>#NAME?</v>
      </c>
      <c r="H851" s="330" t="e">
        <f ca="1">_xll.RiskData('Risk Summary'!$N$32,$A851)</f>
        <v>#NAME?</v>
      </c>
      <c r="J851" s="330" t="e">
        <f ca="1">_xll.RiskData('Risk Summary'!$H$35,$A851)</f>
        <v>#NAME?</v>
      </c>
      <c r="K851" s="330" t="e">
        <f ca="1">_xll.RiskData('Risk Summary'!$K$35,$A851)</f>
        <v>#NAME?</v>
      </c>
      <c r="L851" s="330" t="e">
        <f ca="1">_xll.RiskData('Risk Summary'!$N$35,$A851)</f>
        <v>#NAME?</v>
      </c>
      <c r="N851" s="330" t="e">
        <f ca="1">_xll.RiskData('Risk Summary'!$H$36,$A851)</f>
        <v>#NAME?</v>
      </c>
      <c r="O851" s="330" t="e">
        <f ca="1">_xll.RiskData('Risk Summary'!$K$36,$A851)</f>
        <v>#NAME?</v>
      </c>
      <c r="P851" s="330" t="e">
        <f ca="1">_xll.RiskData('Risk Summary'!$N$36,$A851)</f>
        <v>#NAME?</v>
      </c>
      <c r="R851" s="330" t="e">
        <f ca="1">_xll.RiskData('TS CF'!$H$24,$A851)-F851</f>
        <v>#NAME?</v>
      </c>
      <c r="S851" s="330" t="e">
        <f ca="1">_xll.RiskData('TS CF'!$K$24,$A851)-G851</f>
        <v>#NAME?</v>
      </c>
      <c r="T851" s="330" t="e">
        <f ca="1">_xll.RiskData('TS CF'!$N$24,$A851)-H851</f>
        <v>#NAME?</v>
      </c>
      <c r="V851" s="327" t="e">
        <f t="shared" ca="1" si="39"/>
        <v>#NAME?</v>
      </c>
      <c r="W851" s="327" t="e">
        <f t="shared" ca="1" si="40"/>
        <v>#NAME?</v>
      </c>
      <c r="X851" s="327" t="e">
        <f t="shared" ca="1" si="41"/>
        <v>#NAME?</v>
      </c>
    </row>
    <row r="852" spans="1:24">
      <c r="A852" s="2">
        <v>845</v>
      </c>
      <c r="B852" s="617">
        <v>-160478</v>
      </c>
      <c r="C852" s="617">
        <v>-103593</v>
      </c>
      <c r="D852" s="617">
        <v>-114388</v>
      </c>
      <c r="F852" s="330" t="e">
        <f ca="1">_xll.RiskData('Risk Summary'!$H$32,$A852)</f>
        <v>#NAME?</v>
      </c>
      <c r="G852" s="330" t="e">
        <f ca="1">_xll.RiskData('Risk Summary'!$K$32,$A852)</f>
        <v>#NAME?</v>
      </c>
      <c r="H852" s="330" t="e">
        <f ca="1">_xll.RiskData('Risk Summary'!$N$32,$A852)</f>
        <v>#NAME?</v>
      </c>
      <c r="J852" s="330" t="e">
        <f ca="1">_xll.RiskData('Risk Summary'!$H$35,$A852)</f>
        <v>#NAME?</v>
      </c>
      <c r="K852" s="330" t="e">
        <f ca="1">_xll.RiskData('Risk Summary'!$K$35,$A852)</f>
        <v>#NAME?</v>
      </c>
      <c r="L852" s="330" t="e">
        <f ca="1">_xll.RiskData('Risk Summary'!$N$35,$A852)</f>
        <v>#NAME?</v>
      </c>
      <c r="N852" s="330" t="e">
        <f ca="1">_xll.RiskData('Risk Summary'!$H$36,$A852)</f>
        <v>#NAME?</v>
      </c>
      <c r="O852" s="330" t="e">
        <f ca="1">_xll.RiskData('Risk Summary'!$K$36,$A852)</f>
        <v>#NAME?</v>
      </c>
      <c r="P852" s="330" t="e">
        <f ca="1">_xll.RiskData('Risk Summary'!$N$36,$A852)</f>
        <v>#NAME?</v>
      </c>
      <c r="R852" s="330" t="e">
        <f ca="1">_xll.RiskData('TS CF'!$H$24,$A852)-F852</f>
        <v>#NAME?</v>
      </c>
      <c r="S852" s="330" t="e">
        <f ca="1">_xll.RiskData('TS CF'!$K$24,$A852)-G852</f>
        <v>#NAME?</v>
      </c>
      <c r="T852" s="330" t="e">
        <f ca="1">_xll.RiskData('TS CF'!$N$24,$A852)-H852</f>
        <v>#NAME?</v>
      </c>
      <c r="V852" s="327" t="e">
        <f t="shared" ca="1" si="39"/>
        <v>#NAME?</v>
      </c>
      <c r="W852" s="327" t="e">
        <f t="shared" ca="1" si="40"/>
        <v>#NAME?</v>
      </c>
      <c r="X852" s="327" t="e">
        <f t="shared" ca="1" si="41"/>
        <v>#NAME?</v>
      </c>
    </row>
    <row r="853" spans="1:24">
      <c r="A853" s="2">
        <v>846</v>
      </c>
      <c r="B853" s="617">
        <v>-160478</v>
      </c>
      <c r="C853" s="617">
        <v>-103593</v>
      </c>
      <c r="D853" s="617">
        <v>-114388</v>
      </c>
      <c r="F853" s="330" t="e">
        <f ca="1">_xll.RiskData('Risk Summary'!$H$32,$A853)</f>
        <v>#NAME?</v>
      </c>
      <c r="G853" s="330" t="e">
        <f ca="1">_xll.RiskData('Risk Summary'!$K$32,$A853)</f>
        <v>#NAME?</v>
      </c>
      <c r="H853" s="330" t="e">
        <f ca="1">_xll.RiskData('Risk Summary'!$N$32,$A853)</f>
        <v>#NAME?</v>
      </c>
      <c r="J853" s="330" t="e">
        <f ca="1">_xll.RiskData('Risk Summary'!$H$35,$A853)</f>
        <v>#NAME?</v>
      </c>
      <c r="K853" s="330" t="e">
        <f ca="1">_xll.RiskData('Risk Summary'!$K$35,$A853)</f>
        <v>#NAME?</v>
      </c>
      <c r="L853" s="330" t="e">
        <f ca="1">_xll.RiskData('Risk Summary'!$N$35,$A853)</f>
        <v>#NAME?</v>
      </c>
      <c r="N853" s="330" t="e">
        <f ca="1">_xll.RiskData('Risk Summary'!$H$36,$A853)</f>
        <v>#NAME?</v>
      </c>
      <c r="O853" s="330" t="e">
        <f ca="1">_xll.RiskData('Risk Summary'!$K$36,$A853)</f>
        <v>#NAME?</v>
      </c>
      <c r="P853" s="330" t="e">
        <f ca="1">_xll.RiskData('Risk Summary'!$N$36,$A853)</f>
        <v>#NAME?</v>
      </c>
      <c r="R853" s="330" t="e">
        <f ca="1">_xll.RiskData('TS CF'!$H$24,$A853)-F853</f>
        <v>#NAME?</v>
      </c>
      <c r="S853" s="330" t="e">
        <f ca="1">_xll.RiskData('TS CF'!$K$24,$A853)-G853</f>
        <v>#NAME?</v>
      </c>
      <c r="T853" s="330" t="e">
        <f ca="1">_xll.RiskData('TS CF'!$N$24,$A853)-H853</f>
        <v>#NAME?</v>
      </c>
      <c r="V853" s="327" t="e">
        <f t="shared" ca="1" si="39"/>
        <v>#NAME?</v>
      </c>
      <c r="W853" s="327" t="e">
        <f t="shared" ca="1" si="40"/>
        <v>#NAME?</v>
      </c>
      <c r="X853" s="327" t="e">
        <f t="shared" ca="1" si="41"/>
        <v>#NAME?</v>
      </c>
    </row>
    <row r="854" spans="1:24">
      <c r="A854" s="2">
        <v>847</v>
      </c>
      <c r="B854" s="617">
        <v>-160478</v>
      </c>
      <c r="C854" s="617">
        <v>-103593</v>
      </c>
      <c r="D854" s="617">
        <v>-114388</v>
      </c>
      <c r="F854" s="330" t="e">
        <f ca="1">_xll.RiskData('Risk Summary'!$H$32,$A854)</f>
        <v>#NAME?</v>
      </c>
      <c r="G854" s="330" t="e">
        <f ca="1">_xll.RiskData('Risk Summary'!$K$32,$A854)</f>
        <v>#NAME?</v>
      </c>
      <c r="H854" s="330" t="e">
        <f ca="1">_xll.RiskData('Risk Summary'!$N$32,$A854)</f>
        <v>#NAME?</v>
      </c>
      <c r="J854" s="330" t="e">
        <f ca="1">_xll.RiskData('Risk Summary'!$H$35,$A854)</f>
        <v>#NAME?</v>
      </c>
      <c r="K854" s="330" t="e">
        <f ca="1">_xll.RiskData('Risk Summary'!$K$35,$A854)</f>
        <v>#NAME?</v>
      </c>
      <c r="L854" s="330" t="e">
        <f ca="1">_xll.RiskData('Risk Summary'!$N$35,$A854)</f>
        <v>#NAME?</v>
      </c>
      <c r="N854" s="330" t="e">
        <f ca="1">_xll.RiskData('Risk Summary'!$H$36,$A854)</f>
        <v>#NAME?</v>
      </c>
      <c r="O854" s="330" t="e">
        <f ca="1">_xll.RiskData('Risk Summary'!$K$36,$A854)</f>
        <v>#NAME?</v>
      </c>
      <c r="P854" s="330" t="e">
        <f ca="1">_xll.RiskData('Risk Summary'!$N$36,$A854)</f>
        <v>#NAME?</v>
      </c>
      <c r="R854" s="330" t="e">
        <f ca="1">_xll.RiskData('TS CF'!$H$24,$A854)-F854</f>
        <v>#NAME?</v>
      </c>
      <c r="S854" s="330" t="e">
        <f ca="1">_xll.RiskData('TS CF'!$K$24,$A854)-G854</f>
        <v>#NAME?</v>
      </c>
      <c r="T854" s="330" t="e">
        <f ca="1">_xll.RiskData('TS CF'!$N$24,$A854)-H854</f>
        <v>#NAME?</v>
      </c>
      <c r="V854" s="327" t="e">
        <f t="shared" ca="1" si="39"/>
        <v>#NAME?</v>
      </c>
      <c r="W854" s="327" t="e">
        <f t="shared" ca="1" si="40"/>
        <v>#NAME?</v>
      </c>
      <c r="X854" s="327" t="e">
        <f t="shared" ca="1" si="41"/>
        <v>#NAME?</v>
      </c>
    </row>
    <row r="855" spans="1:24">
      <c r="A855" s="2">
        <v>848</v>
      </c>
      <c r="B855" s="617">
        <v>-160478</v>
      </c>
      <c r="C855" s="617">
        <v>-103593</v>
      </c>
      <c r="D855" s="617">
        <v>-114388</v>
      </c>
      <c r="F855" s="330" t="e">
        <f ca="1">_xll.RiskData('Risk Summary'!$H$32,$A855)</f>
        <v>#NAME?</v>
      </c>
      <c r="G855" s="330" t="e">
        <f ca="1">_xll.RiskData('Risk Summary'!$K$32,$A855)</f>
        <v>#NAME?</v>
      </c>
      <c r="H855" s="330" t="e">
        <f ca="1">_xll.RiskData('Risk Summary'!$N$32,$A855)</f>
        <v>#NAME?</v>
      </c>
      <c r="J855" s="330" t="e">
        <f ca="1">_xll.RiskData('Risk Summary'!$H$35,$A855)</f>
        <v>#NAME?</v>
      </c>
      <c r="K855" s="330" t="e">
        <f ca="1">_xll.RiskData('Risk Summary'!$K$35,$A855)</f>
        <v>#NAME?</v>
      </c>
      <c r="L855" s="330" t="e">
        <f ca="1">_xll.RiskData('Risk Summary'!$N$35,$A855)</f>
        <v>#NAME?</v>
      </c>
      <c r="N855" s="330" t="e">
        <f ca="1">_xll.RiskData('Risk Summary'!$H$36,$A855)</f>
        <v>#NAME?</v>
      </c>
      <c r="O855" s="330" t="e">
        <f ca="1">_xll.RiskData('Risk Summary'!$K$36,$A855)</f>
        <v>#NAME?</v>
      </c>
      <c r="P855" s="330" t="e">
        <f ca="1">_xll.RiskData('Risk Summary'!$N$36,$A855)</f>
        <v>#NAME?</v>
      </c>
      <c r="R855" s="330" t="e">
        <f ca="1">_xll.RiskData('TS CF'!$H$24,$A855)-F855</f>
        <v>#NAME?</v>
      </c>
      <c r="S855" s="330" t="e">
        <f ca="1">_xll.RiskData('TS CF'!$K$24,$A855)-G855</f>
        <v>#NAME?</v>
      </c>
      <c r="T855" s="330" t="e">
        <f ca="1">_xll.RiskData('TS CF'!$N$24,$A855)-H855</f>
        <v>#NAME?</v>
      </c>
      <c r="V855" s="327" t="e">
        <f t="shared" ca="1" si="39"/>
        <v>#NAME?</v>
      </c>
      <c r="W855" s="327" t="e">
        <f t="shared" ca="1" si="40"/>
        <v>#NAME?</v>
      </c>
      <c r="X855" s="327" t="e">
        <f t="shared" ca="1" si="41"/>
        <v>#NAME?</v>
      </c>
    </row>
    <row r="856" spans="1:24">
      <c r="A856" s="2">
        <v>849</v>
      </c>
      <c r="B856" s="617">
        <v>-160478</v>
      </c>
      <c r="C856" s="617">
        <v>-103593</v>
      </c>
      <c r="D856" s="617">
        <v>-114388</v>
      </c>
      <c r="F856" s="330" t="e">
        <f ca="1">_xll.RiskData('Risk Summary'!$H$32,$A856)</f>
        <v>#NAME?</v>
      </c>
      <c r="G856" s="330" t="e">
        <f ca="1">_xll.RiskData('Risk Summary'!$K$32,$A856)</f>
        <v>#NAME?</v>
      </c>
      <c r="H856" s="330" t="e">
        <f ca="1">_xll.RiskData('Risk Summary'!$N$32,$A856)</f>
        <v>#NAME?</v>
      </c>
      <c r="J856" s="330" t="e">
        <f ca="1">_xll.RiskData('Risk Summary'!$H$35,$A856)</f>
        <v>#NAME?</v>
      </c>
      <c r="K856" s="330" t="e">
        <f ca="1">_xll.RiskData('Risk Summary'!$K$35,$A856)</f>
        <v>#NAME?</v>
      </c>
      <c r="L856" s="330" t="e">
        <f ca="1">_xll.RiskData('Risk Summary'!$N$35,$A856)</f>
        <v>#NAME?</v>
      </c>
      <c r="N856" s="330" t="e">
        <f ca="1">_xll.RiskData('Risk Summary'!$H$36,$A856)</f>
        <v>#NAME?</v>
      </c>
      <c r="O856" s="330" t="e">
        <f ca="1">_xll.RiskData('Risk Summary'!$K$36,$A856)</f>
        <v>#NAME?</v>
      </c>
      <c r="P856" s="330" t="e">
        <f ca="1">_xll.RiskData('Risk Summary'!$N$36,$A856)</f>
        <v>#NAME?</v>
      </c>
      <c r="R856" s="330" t="e">
        <f ca="1">_xll.RiskData('TS CF'!$H$24,$A856)-F856</f>
        <v>#NAME?</v>
      </c>
      <c r="S856" s="330" t="e">
        <f ca="1">_xll.RiskData('TS CF'!$K$24,$A856)-G856</f>
        <v>#NAME?</v>
      </c>
      <c r="T856" s="330" t="e">
        <f ca="1">_xll.RiskData('TS CF'!$N$24,$A856)-H856</f>
        <v>#NAME?</v>
      </c>
      <c r="V856" s="327" t="e">
        <f t="shared" ca="1" si="39"/>
        <v>#NAME?</v>
      </c>
      <c r="W856" s="327" t="e">
        <f t="shared" ca="1" si="40"/>
        <v>#NAME?</v>
      </c>
      <c r="X856" s="327" t="e">
        <f t="shared" ca="1" si="41"/>
        <v>#NAME?</v>
      </c>
    </row>
    <row r="857" spans="1:24">
      <c r="A857" s="2">
        <v>850</v>
      </c>
      <c r="B857" s="617">
        <v>-160478</v>
      </c>
      <c r="C857" s="617">
        <v>-103593</v>
      </c>
      <c r="D857" s="617">
        <v>-114388</v>
      </c>
      <c r="F857" s="330" t="e">
        <f ca="1">_xll.RiskData('Risk Summary'!$H$32,$A857)</f>
        <v>#NAME?</v>
      </c>
      <c r="G857" s="330" t="e">
        <f ca="1">_xll.RiskData('Risk Summary'!$K$32,$A857)</f>
        <v>#NAME?</v>
      </c>
      <c r="H857" s="330" t="e">
        <f ca="1">_xll.RiskData('Risk Summary'!$N$32,$A857)</f>
        <v>#NAME?</v>
      </c>
      <c r="J857" s="330" t="e">
        <f ca="1">_xll.RiskData('Risk Summary'!$H$35,$A857)</f>
        <v>#NAME?</v>
      </c>
      <c r="K857" s="330" t="e">
        <f ca="1">_xll.RiskData('Risk Summary'!$K$35,$A857)</f>
        <v>#NAME?</v>
      </c>
      <c r="L857" s="330" t="e">
        <f ca="1">_xll.RiskData('Risk Summary'!$N$35,$A857)</f>
        <v>#NAME?</v>
      </c>
      <c r="N857" s="330" t="e">
        <f ca="1">_xll.RiskData('Risk Summary'!$H$36,$A857)</f>
        <v>#NAME?</v>
      </c>
      <c r="O857" s="330" t="e">
        <f ca="1">_xll.RiskData('Risk Summary'!$K$36,$A857)</f>
        <v>#NAME?</v>
      </c>
      <c r="P857" s="330" t="e">
        <f ca="1">_xll.RiskData('Risk Summary'!$N$36,$A857)</f>
        <v>#NAME?</v>
      </c>
      <c r="R857" s="330" t="e">
        <f ca="1">_xll.RiskData('TS CF'!$H$24,$A857)-F857</f>
        <v>#NAME?</v>
      </c>
      <c r="S857" s="330" t="e">
        <f ca="1">_xll.RiskData('TS CF'!$K$24,$A857)-G857</f>
        <v>#NAME?</v>
      </c>
      <c r="T857" s="330" t="e">
        <f ca="1">_xll.RiskData('TS CF'!$N$24,$A857)-H857</f>
        <v>#NAME?</v>
      </c>
      <c r="V857" s="327" t="e">
        <f t="shared" ca="1" si="39"/>
        <v>#NAME?</v>
      </c>
      <c r="W857" s="327" t="e">
        <f t="shared" ca="1" si="40"/>
        <v>#NAME?</v>
      </c>
      <c r="X857" s="327" t="e">
        <f t="shared" ca="1" si="41"/>
        <v>#NAME?</v>
      </c>
    </row>
    <row r="858" spans="1:24">
      <c r="A858" s="2">
        <v>851</v>
      </c>
      <c r="B858" s="617">
        <v>-160478</v>
      </c>
      <c r="C858" s="617">
        <v>-103593</v>
      </c>
      <c r="D858" s="617">
        <v>-114388</v>
      </c>
      <c r="F858" s="330" t="e">
        <f ca="1">_xll.RiskData('Risk Summary'!$H$32,$A858)</f>
        <v>#NAME?</v>
      </c>
      <c r="G858" s="330" t="e">
        <f ca="1">_xll.RiskData('Risk Summary'!$K$32,$A858)</f>
        <v>#NAME?</v>
      </c>
      <c r="H858" s="330" t="e">
        <f ca="1">_xll.RiskData('Risk Summary'!$N$32,$A858)</f>
        <v>#NAME?</v>
      </c>
      <c r="J858" s="330" t="e">
        <f ca="1">_xll.RiskData('Risk Summary'!$H$35,$A858)</f>
        <v>#NAME?</v>
      </c>
      <c r="K858" s="330" t="e">
        <f ca="1">_xll.RiskData('Risk Summary'!$K$35,$A858)</f>
        <v>#NAME?</v>
      </c>
      <c r="L858" s="330" t="e">
        <f ca="1">_xll.RiskData('Risk Summary'!$N$35,$A858)</f>
        <v>#NAME?</v>
      </c>
      <c r="N858" s="330" t="e">
        <f ca="1">_xll.RiskData('Risk Summary'!$H$36,$A858)</f>
        <v>#NAME?</v>
      </c>
      <c r="O858" s="330" t="e">
        <f ca="1">_xll.RiskData('Risk Summary'!$K$36,$A858)</f>
        <v>#NAME?</v>
      </c>
      <c r="P858" s="330" t="e">
        <f ca="1">_xll.RiskData('Risk Summary'!$N$36,$A858)</f>
        <v>#NAME?</v>
      </c>
      <c r="R858" s="330" t="e">
        <f ca="1">_xll.RiskData('TS CF'!$H$24,$A858)-F858</f>
        <v>#NAME?</v>
      </c>
      <c r="S858" s="330" t="e">
        <f ca="1">_xll.RiskData('TS CF'!$K$24,$A858)-G858</f>
        <v>#NAME?</v>
      </c>
      <c r="T858" s="330" t="e">
        <f ca="1">_xll.RiskData('TS CF'!$N$24,$A858)-H858</f>
        <v>#NAME?</v>
      </c>
      <c r="V858" s="327" t="e">
        <f t="shared" ca="1" si="39"/>
        <v>#NAME?</v>
      </c>
      <c r="W858" s="327" t="e">
        <f t="shared" ca="1" si="40"/>
        <v>#NAME?</v>
      </c>
      <c r="X858" s="327" t="e">
        <f t="shared" ca="1" si="41"/>
        <v>#NAME?</v>
      </c>
    </row>
    <row r="859" spans="1:24">
      <c r="A859" s="2">
        <v>852</v>
      </c>
      <c r="B859" s="617">
        <v>-160478</v>
      </c>
      <c r="C859" s="617">
        <v>-103593</v>
      </c>
      <c r="D859" s="617">
        <v>-114388</v>
      </c>
      <c r="F859" s="330" t="e">
        <f ca="1">_xll.RiskData('Risk Summary'!$H$32,$A859)</f>
        <v>#NAME?</v>
      </c>
      <c r="G859" s="330" t="e">
        <f ca="1">_xll.RiskData('Risk Summary'!$K$32,$A859)</f>
        <v>#NAME?</v>
      </c>
      <c r="H859" s="330" t="e">
        <f ca="1">_xll.RiskData('Risk Summary'!$N$32,$A859)</f>
        <v>#NAME?</v>
      </c>
      <c r="J859" s="330" t="e">
        <f ca="1">_xll.RiskData('Risk Summary'!$H$35,$A859)</f>
        <v>#NAME?</v>
      </c>
      <c r="K859" s="330" t="e">
        <f ca="1">_xll.RiskData('Risk Summary'!$K$35,$A859)</f>
        <v>#NAME?</v>
      </c>
      <c r="L859" s="330" t="e">
        <f ca="1">_xll.RiskData('Risk Summary'!$N$35,$A859)</f>
        <v>#NAME?</v>
      </c>
      <c r="N859" s="330" t="e">
        <f ca="1">_xll.RiskData('Risk Summary'!$H$36,$A859)</f>
        <v>#NAME?</v>
      </c>
      <c r="O859" s="330" t="e">
        <f ca="1">_xll.RiskData('Risk Summary'!$K$36,$A859)</f>
        <v>#NAME?</v>
      </c>
      <c r="P859" s="330" t="e">
        <f ca="1">_xll.RiskData('Risk Summary'!$N$36,$A859)</f>
        <v>#NAME?</v>
      </c>
      <c r="R859" s="330" t="e">
        <f ca="1">_xll.RiskData('TS CF'!$H$24,$A859)-F859</f>
        <v>#NAME?</v>
      </c>
      <c r="S859" s="330" t="e">
        <f ca="1">_xll.RiskData('TS CF'!$K$24,$A859)-G859</f>
        <v>#NAME?</v>
      </c>
      <c r="T859" s="330" t="e">
        <f ca="1">_xll.RiskData('TS CF'!$N$24,$A859)-H859</f>
        <v>#NAME?</v>
      </c>
      <c r="V859" s="327" t="e">
        <f t="shared" ca="1" si="39"/>
        <v>#NAME?</v>
      </c>
      <c r="W859" s="327" t="e">
        <f t="shared" ca="1" si="40"/>
        <v>#NAME?</v>
      </c>
      <c r="X859" s="327" t="e">
        <f t="shared" ca="1" si="41"/>
        <v>#NAME?</v>
      </c>
    </row>
    <row r="860" spans="1:24">
      <c r="A860" s="2">
        <v>853</v>
      </c>
      <c r="B860" s="617">
        <v>-160478</v>
      </c>
      <c r="C860" s="617">
        <v>-103593</v>
      </c>
      <c r="D860" s="617">
        <v>-114388</v>
      </c>
      <c r="F860" s="330" t="e">
        <f ca="1">_xll.RiskData('Risk Summary'!$H$32,$A860)</f>
        <v>#NAME?</v>
      </c>
      <c r="G860" s="330" t="e">
        <f ca="1">_xll.RiskData('Risk Summary'!$K$32,$A860)</f>
        <v>#NAME?</v>
      </c>
      <c r="H860" s="330" t="e">
        <f ca="1">_xll.RiskData('Risk Summary'!$N$32,$A860)</f>
        <v>#NAME?</v>
      </c>
      <c r="J860" s="330" t="e">
        <f ca="1">_xll.RiskData('Risk Summary'!$H$35,$A860)</f>
        <v>#NAME?</v>
      </c>
      <c r="K860" s="330" t="e">
        <f ca="1">_xll.RiskData('Risk Summary'!$K$35,$A860)</f>
        <v>#NAME?</v>
      </c>
      <c r="L860" s="330" t="e">
        <f ca="1">_xll.RiskData('Risk Summary'!$N$35,$A860)</f>
        <v>#NAME?</v>
      </c>
      <c r="N860" s="330" t="e">
        <f ca="1">_xll.RiskData('Risk Summary'!$H$36,$A860)</f>
        <v>#NAME?</v>
      </c>
      <c r="O860" s="330" t="e">
        <f ca="1">_xll.RiskData('Risk Summary'!$K$36,$A860)</f>
        <v>#NAME?</v>
      </c>
      <c r="P860" s="330" t="e">
        <f ca="1">_xll.RiskData('Risk Summary'!$N$36,$A860)</f>
        <v>#NAME?</v>
      </c>
      <c r="R860" s="330" t="e">
        <f ca="1">_xll.RiskData('TS CF'!$H$24,$A860)-F860</f>
        <v>#NAME?</v>
      </c>
      <c r="S860" s="330" t="e">
        <f ca="1">_xll.RiskData('TS CF'!$K$24,$A860)-G860</f>
        <v>#NAME?</v>
      </c>
      <c r="T860" s="330" t="e">
        <f ca="1">_xll.RiskData('TS CF'!$N$24,$A860)-H860</f>
        <v>#NAME?</v>
      </c>
      <c r="V860" s="327" t="e">
        <f t="shared" ca="1" si="39"/>
        <v>#NAME?</v>
      </c>
      <c r="W860" s="327" t="e">
        <f t="shared" ca="1" si="40"/>
        <v>#NAME?</v>
      </c>
      <c r="X860" s="327" t="e">
        <f t="shared" ca="1" si="41"/>
        <v>#NAME?</v>
      </c>
    </row>
    <row r="861" spans="1:24">
      <c r="A861" s="2">
        <v>854</v>
      </c>
      <c r="B861" s="617">
        <v>-160478</v>
      </c>
      <c r="C861" s="617">
        <v>-103593</v>
      </c>
      <c r="D861" s="617">
        <v>-114388</v>
      </c>
      <c r="F861" s="330" t="e">
        <f ca="1">_xll.RiskData('Risk Summary'!$H$32,$A861)</f>
        <v>#NAME?</v>
      </c>
      <c r="G861" s="330" t="e">
        <f ca="1">_xll.RiskData('Risk Summary'!$K$32,$A861)</f>
        <v>#NAME?</v>
      </c>
      <c r="H861" s="330" t="e">
        <f ca="1">_xll.RiskData('Risk Summary'!$N$32,$A861)</f>
        <v>#NAME?</v>
      </c>
      <c r="J861" s="330" t="e">
        <f ca="1">_xll.RiskData('Risk Summary'!$H$35,$A861)</f>
        <v>#NAME?</v>
      </c>
      <c r="K861" s="330" t="e">
        <f ca="1">_xll.RiskData('Risk Summary'!$K$35,$A861)</f>
        <v>#NAME?</v>
      </c>
      <c r="L861" s="330" t="e">
        <f ca="1">_xll.RiskData('Risk Summary'!$N$35,$A861)</f>
        <v>#NAME?</v>
      </c>
      <c r="N861" s="330" t="e">
        <f ca="1">_xll.RiskData('Risk Summary'!$H$36,$A861)</f>
        <v>#NAME?</v>
      </c>
      <c r="O861" s="330" t="e">
        <f ca="1">_xll.RiskData('Risk Summary'!$K$36,$A861)</f>
        <v>#NAME?</v>
      </c>
      <c r="P861" s="330" t="e">
        <f ca="1">_xll.RiskData('Risk Summary'!$N$36,$A861)</f>
        <v>#NAME?</v>
      </c>
      <c r="R861" s="330" t="e">
        <f ca="1">_xll.RiskData('TS CF'!$H$24,$A861)-F861</f>
        <v>#NAME?</v>
      </c>
      <c r="S861" s="330" t="e">
        <f ca="1">_xll.RiskData('TS CF'!$K$24,$A861)-G861</f>
        <v>#NAME?</v>
      </c>
      <c r="T861" s="330" t="e">
        <f ca="1">_xll.RiskData('TS CF'!$N$24,$A861)-H861</f>
        <v>#NAME?</v>
      </c>
      <c r="V861" s="327" t="e">
        <f t="shared" ca="1" si="39"/>
        <v>#NAME?</v>
      </c>
      <c r="W861" s="327" t="e">
        <f t="shared" ca="1" si="40"/>
        <v>#NAME?</v>
      </c>
      <c r="X861" s="327" t="e">
        <f t="shared" ca="1" si="41"/>
        <v>#NAME?</v>
      </c>
    </row>
    <row r="862" spans="1:24">
      <c r="A862" s="2">
        <v>855</v>
      </c>
      <c r="B862" s="617">
        <v>-160478</v>
      </c>
      <c r="C862" s="617">
        <v>-103593</v>
      </c>
      <c r="D862" s="617">
        <v>-114388</v>
      </c>
      <c r="F862" s="330" t="e">
        <f ca="1">_xll.RiskData('Risk Summary'!$H$32,$A862)</f>
        <v>#NAME?</v>
      </c>
      <c r="G862" s="330" t="e">
        <f ca="1">_xll.RiskData('Risk Summary'!$K$32,$A862)</f>
        <v>#NAME?</v>
      </c>
      <c r="H862" s="330" t="e">
        <f ca="1">_xll.RiskData('Risk Summary'!$N$32,$A862)</f>
        <v>#NAME?</v>
      </c>
      <c r="J862" s="330" t="e">
        <f ca="1">_xll.RiskData('Risk Summary'!$H$35,$A862)</f>
        <v>#NAME?</v>
      </c>
      <c r="K862" s="330" t="e">
        <f ca="1">_xll.RiskData('Risk Summary'!$K$35,$A862)</f>
        <v>#NAME?</v>
      </c>
      <c r="L862" s="330" t="e">
        <f ca="1">_xll.RiskData('Risk Summary'!$N$35,$A862)</f>
        <v>#NAME?</v>
      </c>
      <c r="N862" s="330" t="e">
        <f ca="1">_xll.RiskData('Risk Summary'!$H$36,$A862)</f>
        <v>#NAME?</v>
      </c>
      <c r="O862" s="330" t="e">
        <f ca="1">_xll.RiskData('Risk Summary'!$K$36,$A862)</f>
        <v>#NAME?</v>
      </c>
      <c r="P862" s="330" t="e">
        <f ca="1">_xll.RiskData('Risk Summary'!$N$36,$A862)</f>
        <v>#NAME?</v>
      </c>
      <c r="R862" s="330" t="e">
        <f ca="1">_xll.RiskData('TS CF'!$H$24,$A862)-F862</f>
        <v>#NAME?</v>
      </c>
      <c r="S862" s="330" t="e">
        <f ca="1">_xll.RiskData('TS CF'!$K$24,$A862)-G862</f>
        <v>#NAME?</v>
      </c>
      <c r="T862" s="330" t="e">
        <f ca="1">_xll.RiskData('TS CF'!$N$24,$A862)-H862</f>
        <v>#NAME?</v>
      </c>
      <c r="V862" s="327" t="e">
        <f t="shared" ca="1" si="39"/>
        <v>#NAME?</v>
      </c>
      <c r="W862" s="327" t="e">
        <f t="shared" ca="1" si="40"/>
        <v>#NAME?</v>
      </c>
      <c r="X862" s="327" t="e">
        <f t="shared" ca="1" si="41"/>
        <v>#NAME?</v>
      </c>
    </row>
    <row r="863" spans="1:24">
      <c r="A863" s="2">
        <v>856</v>
      </c>
      <c r="B863" s="617">
        <v>-160478</v>
      </c>
      <c r="C863" s="617">
        <v>-103593</v>
      </c>
      <c r="D863" s="617">
        <v>-114388</v>
      </c>
      <c r="F863" s="330" t="e">
        <f ca="1">_xll.RiskData('Risk Summary'!$H$32,$A863)</f>
        <v>#NAME?</v>
      </c>
      <c r="G863" s="330" t="e">
        <f ca="1">_xll.RiskData('Risk Summary'!$K$32,$A863)</f>
        <v>#NAME?</v>
      </c>
      <c r="H863" s="330" t="e">
        <f ca="1">_xll.RiskData('Risk Summary'!$N$32,$A863)</f>
        <v>#NAME?</v>
      </c>
      <c r="J863" s="330" t="e">
        <f ca="1">_xll.RiskData('Risk Summary'!$H$35,$A863)</f>
        <v>#NAME?</v>
      </c>
      <c r="K863" s="330" t="e">
        <f ca="1">_xll.RiskData('Risk Summary'!$K$35,$A863)</f>
        <v>#NAME?</v>
      </c>
      <c r="L863" s="330" t="e">
        <f ca="1">_xll.RiskData('Risk Summary'!$N$35,$A863)</f>
        <v>#NAME?</v>
      </c>
      <c r="N863" s="330" t="e">
        <f ca="1">_xll.RiskData('Risk Summary'!$H$36,$A863)</f>
        <v>#NAME?</v>
      </c>
      <c r="O863" s="330" t="e">
        <f ca="1">_xll.RiskData('Risk Summary'!$K$36,$A863)</f>
        <v>#NAME?</v>
      </c>
      <c r="P863" s="330" t="e">
        <f ca="1">_xll.RiskData('Risk Summary'!$N$36,$A863)</f>
        <v>#NAME?</v>
      </c>
      <c r="R863" s="330" t="e">
        <f ca="1">_xll.RiskData('TS CF'!$H$24,$A863)-F863</f>
        <v>#NAME?</v>
      </c>
      <c r="S863" s="330" t="e">
        <f ca="1">_xll.RiskData('TS CF'!$K$24,$A863)-G863</f>
        <v>#NAME?</v>
      </c>
      <c r="T863" s="330" t="e">
        <f ca="1">_xll.RiskData('TS CF'!$N$24,$A863)-H863</f>
        <v>#NAME?</v>
      </c>
      <c r="V863" s="327" t="e">
        <f t="shared" ca="1" si="39"/>
        <v>#NAME?</v>
      </c>
      <c r="W863" s="327" t="e">
        <f t="shared" ca="1" si="40"/>
        <v>#NAME?</v>
      </c>
      <c r="X863" s="327" t="e">
        <f t="shared" ca="1" si="41"/>
        <v>#NAME?</v>
      </c>
    </row>
    <row r="864" spans="1:24">
      <c r="A864" s="2">
        <v>857</v>
      </c>
      <c r="B864" s="617">
        <v>-160478</v>
      </c>
      <c r="C864" s="617">
        <v>-103593</v>
      </c>
      <c r="D864" s="617">
        <v>-114388</v>
      </c>
      <c r="F864" s="330" t="e">
        <f ca="1">_xll.RiskData('Risk Summary'!$H$32,$A864)</f>
        <v>#NAME?</v>
      </c>
      <c r="G864" s="330" t="e">
        <f ca="1">_xll.RiskData('Risk Summary'!$K$32,$A864)</f>
        <v>#NAME?</v>
      </c>
      <c r="H864" s="330" t="e">
        <f ca="1">_xll.RiskData('Risk Summary'!$N$32,$A864)</f>
        <v>#NAME?</v>
      </c>
      <c r="J864" s="330" t="e">
        <f ca="1">_xll.RiskData('Risk Summary'!$H$35,$A864)</f>
        <v>#NAME?</v>
      </c>
      <c r="K864" s="330" t="e">
        <f ca="1">_xll.RiskData('Risk Summary'!$K$35,$A864)</f>
        <v>#NAME?</v>
      </c>
      <c r="L864" s="330" t="e">
        <f ca="1">_xll.RiskData('Risk Summary'!$N$35,$A864)</f>
        <v>#NAME?</v>
      </c>
      <c r="N864" s="330" t="e">
        <f ca="1">_xll.RiskData('Risk Summary'!$H$36,$A864)</f>
        <v>#NAME?</v>
      </c>
      <c r="O864" s="330" t="e">
        <f ca="1">_xll.RiskData('Risk Summary'!$K$36,$A864)</f>
        <v>#NAME?</v>
      </c>
      <c r="P864" s="330" t="e">
        <f ca="1">_xll.RiskData('Risk Summary'!$N$36,$A864)</f>
        <v>#NAME?</v>
      </c>
      <c r="R864" s="330" t="e">
        <f ca="1">_xll.RiskData('TS CF'!$H$24,$A864)-F864</f>
        <v>#NAME?</v>
      </c>
      <c r="S864" s="330" t="e">
        <f ca="1">_xll.RiskData('TS CF'!$K$24,$A864)-G864</f>
        <v>#NAME?</v>
      </c>
      <c r="T864" s="330" t="e">
        <f ca="1">_xll.RiskData('TS CF'!$N$24,$A864)-H864</f>
        <v>#NAME?</v>
      </c>
      <c r="V864" s="327" t="e">
        <f t="shared" ca="1" si="39"/>
        <v>#NAME?</v>
      </c>
      <c r="W864" s="327" t="e">
        <f t="shared" ca="1" si="40"/>
        <v>#NAME?</v>
      </c>
      <c r="X864" s="327" t="e">
        <f t="shared" ca="1" si="41"/>
        <v>#NAME?</v>
      </c>
    </row>
    <row r="865" spans="1:24">
      <c r="A865" s="2">
        <v>858</v>
      </c>
      <c r="B865" s="617">
        <v>-160478</v>
      </c>
      <c r="C865" s="617">
        <v>-103593</v>
      </c>
      <c r="D865" s="617">
        <v>-114388</v>
      </c>
      <c r="F865" s="330" t="e">
        <f ca="1">_xll.RiskData('Risk Summary'!$H$32,$A865)</f>
        <v>#NAME?</v>
      </c>
      <c r="G865" s="330" t="e">
        <f ca="1">_xll.RiskData('Risk Summary'!$K$32,$A865)</f>
        <v>#NAME?</v>
      </c>
      <c r="H865" s="330" t="e">
        <f ca="1">_xll.RiskData('Risk Summary'!$N$32,$A865)</f>
        <v>#NAME?</v>
      </c>
      <c r="J865" s="330" t="e">
        <f ca="1">_xll.RiskData('Risk Summary'!$H$35,$A865)</f>
        <v>#NAME?</v>
      </c>
      <c r="K865" s="330" t="e">
        <f ca="1">_xll.RiskData('Risk Summary'!$K$35,$A865)</f>
        <v>#NAME?</v>
      </c>
      <c r="L865" s="330" t="e">
        <f ca="1">_xll.RiskData('Risk Summary'!$N$35,$A865)</f>
        <v>#NAME?</v>
      </c>
      <c r="N865" s="330" t="e">
        <f ca="1">_xll.RiskData('Risk Summary'!$H$36,$A865)</f>
        <v>#NAME?</v>
      </c>
      <c r="O865" s="330" t="e">
        <f ca="1">_xll.RiskData('Risk Summary'!$K$36,$A865)</f>
        <v>#NAME?</v>
      </c>
      <c r="P865" s="330" t="e">
        <f ca="1">_xll.RiskData('Risk Summary'!$N$36,$A865)</f>
        <v>#NAME?</v>
      </c>
      <c r="R865" s="330" t="e">
        <f ca="1">_xll.RiskData('TS CF'!$H$24,$A865)-F865</f>
        <v>#NAME?</v>
      </c>
      <c r="S865" s="330" t="e">
        <f ca="1">_xll.RiskData('TS CF'!$K$24,$A865)-G865</f>
        <v>#NAME?</v>
      </c>
      <c r="T865" s="330" t="e">
        <f ca="1">_xll.RiskData('TS CF'!$N$24,$A865)-H865</f>
        <v>#NAME?</v>
      </c>
      <c r="V865" s="327" t="e">
        <f t="shared" ca="1" si="39"/>
        <v>#NAME?</v>
      </c>
      <c r="W865" s="327" t="e">
        <f t="shared" ca="1" si="40"/>
        <v>#NAME?</v>
      </c>
      <c r="X865" s="327" t="e">
        <f t="shared" ca="1" si="41"/>
        <v>#NAME?</v>
      </c>
    </row>
    <row r="866" spans="1:24">
      <c r="A866" s="2">
        <v>859</v>
      </c>
      <c r="B866" s="617">
        <v>-160478</v>
      </c>
      <c r="C866" s="617">
        <v>-103593</v>
      </c>
      <c r="D866" s="617">
        <v>-114388</v>
      </c>
      <c r="F866" s="330" t="e">
        <f ca="1">_xll.RiskData('Risk Summary'!$H$32,$A866)</f>
        <v>#NAME?</v>
      </c>
      <c r="G866" s="330" t="e">
        <f ca="1">_xll.RiskData('Risk Summary'!$K$32,$A866)</f>
        <v>#NAME?</v>
      </c>
      <c r="H866" s="330" t="e">
        <f ca="1">_xll.RiskData('Risk Summary'!$N$32,$A866)</f>
        <v>#NAME?</v>
      </c>
      <c r="J866" s="330" t="e">
        <f ca="1">_xll.RiskData('Risk Summary'!$H$35,$A866)</f>
        <v>#NAME?</v>
      </c>
      <c r="K866" s="330" t="e">
        <f ca="1">_xll.RiskData('Risk Summary'!$K$35,$A866)</f>
        <v>#NAME?</v>
      </c>
      <c r="L866" s="330" t="e">
        <f ca="1">_xll.RiskData('Risk Summary'!$N$35,$A866)</f>
        <v>#NAME?</v>
      </c>
      <c r="N866" s="330" t="e">
        <f ca="1">_xll.RiskData('Risk Summary'!$H$36,$A866)</f>
        <v>#NAME?</v>
      </c>
      <c r="O866" s="330" t="e">
        <f ca="1">_xll.RiskData('Risk Summary'!$K$36,$A866)</f>
        <v>#NAME?</v>
      </c>
      <c r="P866" s="330" t="e">
        <f ca="1">_xll.RiskData('Risk Summary'!$N$36,$A866)</f>
        <v>#NAME?</v>
      </c>
      <c r="R866" s="330" t="e">
        <f ca="1">_xll.RiskData('TS CF'!$H$24,$A866)-F866</f>
        <v>#NAME?</v>
      </c>
      <c r="S866" s="330" t="e">
        <f ca="1">_xll.RiskData('TS CF'!$K$24,$A866)-G866</f>
        <v>#NAME?</v>
      </c>
      <c r="T866" s="330" t="e">
        <f ca="1">_xll.RiskData('TS CF'!$N$24,$A866)-H866</f>
        <v>#NAME?</v>
      </c>
      <c r="V866" s="327" t="e">
        <f t="shared" ca="1" si="39"/>
        <v>#NAME?</v>
      </c>
      <c r="W866" s="327" t="e">
        <f t="shared" ca="1" si="40"/>
        <v>#NAME?</v>
      </c>
      <c r="X866" s="327" t="e">
        <f t="shared" ca="1" si="41"/>
        <v>#NAME?</v>
      </c>
    </row>
    <row r="867" spans="1:24">
      <c r="A867" s="2">
        <v>860</v>
      </c>
      <c r="B867" s="617">
        <v>-160478</v>
      </c>
      <c r="C867" s="617">
        <v>-103593</v>
      </c>
      <c r="D867" s="617">
        <v>-114388</v>
      </c>
      <c r="F867" s="330" t="e">
        <f ca="1">_xll.RiskData('Risk Summary'!$H$32,$A867)</f>
        <v>#NAME?</v>
      </c>
      <c r="G867" s="330" t="e">
        <f ca="1">_xll.RiskData('Risk Summary'!$K$32,$A867)</f>
        <v>#NAME?</v>
      </c>
      <c r="H867" s="330" t="e">
        <f ca="1">_xll.RiskData('Risk Summary'!$N$32,$A867)</f>
        <v>#NAME?</v>
      </c>
      <c r="J867" s="330" t="e">
        <f ca="1">_xll.RiskData('Risk Summary'!$H$35,$A867)</f>
        <v>#NAME?</v>
      </c>
      <c r="K867" s="330" t="e">
        <f ca="1">_xll.RiskData('Risk Summary'!$K$35,$A867)</f>
        <v>#NAME?</v>
      </c>
      <c r="L867" s="330" t="e">
        <f ca="1">_xll.RiskData('Risk Summary'!$N$35,$A867)</f>
        <v>#NAME?</v>
      </c>
      <c r="N867" s="330" t="e">
        <f ca="1">_xll.RiskData('Risk Summary'!$H$36,$A867)</f>
        <v>#NAME?</v>
      </c>
      <c r="O867" s="330" t="e">
        <f ca="1">_xll.RiskData('Risk Summary'!$K$36,$A867)</f>
        <v>#NAME?</v>
      </c>
      <c r="P867" s="330" t="e">
        <f ca="1">_xll.RiskData('Risk Summary'!$N$36,$A867)</f>
        <v>#NAME?</v>
      </c>
      <c r="R867" s="330" t="e">
        <f ca="1">_xll.RiskData('TS CF'!$H$24,$A867)-F867</f>
        <v>#NAME?</v>
      </c>
      <c r="S867" s="330" t="e">
        <f ca="1">_xll.RiskData('TS CF'!$K$24,$A867)-G867</f>
        <v>#NAME?</v>
      </c>
      <c r="T867" s="330" t="e">
        <f ca="1">_xll.RiskData('TS CF'!$N$24,$A867)-H867</f>
        <v>#NAME?</v>
      </c>
      <c r="V867" s="327" t="e">
        <f t="shared" ca="1" si="39"/>
        <v>#NAME?</v>
      </c>
      <c r="W867" s="327" t="e">
        <f t="shared" ca="1" si="40"/>
        <v>#NAME?</v>
      </c>
      <c r="X867" s="327" t="e">
        <f t="shared" ca="1" si="41"/>
        <v>#NAME?</v>
      </c>
    </row>
    <row r="868" spans="1:24">
      <c r="A868" s="2">
        <v>861</v>
      </c>
      <c r="B868" s="617">
        <v>-160478</v>
      </c>
      <c r="C868" s="617">
        <v>-103593</v>
      </c>
      <c r="D868" s="617">
        <v>-114388</v>
      </c>
      <c r="F868" s="330" t="e">
        <f ca="1">_xll.RiskData('Risk Summary'!$H$32,$A868)</f>
        <v>#NAME?</v>
      </c>
      <c r="G868" s="330" t="e">
        <f ca="1">_xll.RiskData('Risk Summary'!$K$32,$A868)</f>
        <v>#NAME?</v>
      </c>
      <c r="H868" s="330" t="e">
        <f ca="1">_xll.RiskData('Risk Summary'!$N$32,$A868)</f>
        <v>#NAME?</v>
      </c>
      <c r="J868" s="330" t="e">
        <f ca="1">_xll.RiskData('Risk Summary'!$H$35,$A868)</f>
        <v>#NAME?</v>
      </c>
      <c r="K868" s="330" t="e">
        <f ca="1">_xll.RiskData('Risk Summary'!$K$35,$A868)</f>
        <v>#NAME?</v>
      </c>
      <c r="L868" s="330" t="e">
        <f ca="1">_xll.RiskData('Risk Summary'!$N$35,$A868)</f>
        <v>#NAME?</v>
      </c>
      <c r="N868" s="330" t="e">
        <f ca="1">_xll.RiskData('Risk Summary'!$H$36,$A868)</f>
        <v>#NAME?</v>
      </c>
      <c r="O868" s="330" t="e">
        <f ca="1">_xll.RiskData('Risk Summary'!$K$36,$A868)</f>
        <v>#NAME?</v>
      </c>
      <c r="P868" s="330" t="e">
        <f ca="1">_xll.RiskData('Risk Summary'!$N$36,$A868)</f>
        <v>#NAME?</v>
      </c>
      <c r="R868" s="330" t="e">
        <f ca="1">_xll.RiskData('TS CF'!$H$24,$A868)-F868</f>
        <v>#NAME?</v>
      </c>
      <c r="S868" s="330" t="e">
        <f ca="1">_xll.RiskData('TS CF'!$K$24,$A868)-G868</f>
        <v>#NAME?</v>
      </c>
      <c r="T868" s="330" t="e">
        <f ca="1">_xll.RiskData('TS CF'!$N$24,$A868)-H868</f>
        <v>#NAME?</v>
      </c>
      <c r="V868" s="327" t="e">
        <f t="shared" ca="1" si="39"/>
        <v>#NAME?</v>
      </c>
      <c r="W868" s="327" t="e">
        <f t="shared" ca="1" si="40"/>
        <v>#NAME?</v>
      </c>
      <c r="X868" s="327" t="e">
        <f t="shared" ca="1" si="41"/>
        <v>#NAME?</v>
      </c>
    </row>
    <row r="869" spans="1:24">
      <c r="A869" s="2">
        <v>862</v>
      </c>
      <c r="B869" s="617">
        <v>-160478</v>
      </c>
      <c r="C869" s="617">
        <v>-103593</v>
      </c>
      <c r="D869" s="617">
        <v>-114388</v>
      </c>
      <c r="F869" s="330" t="e">
        <f ca="1">_xll.RiskData('Risk Summary'!$H$32,$A869)</f>
        <v>#NAME?</v>
      </c>
      <c r="G869" s="330" t="e">
        <f ca="1">_xll.RiskData('Risk Summary'!$K$32,$A869)</f>
        <v>#NAME?</v>
      </c>
      <c r="H869" s="330" t="e">
        <f ca="1">_xll.RiskData('Risk Summary'!$N$32,$A869)</f>
        <v>#NAME?</v>
      </c>
      <c r="J869" s="330" t="e">
        <f ca="1">_xll.RiskData('Risk Summary'!$H$35,$A869)</f>
        <v>#NAME?</v>
      </c>
      <c r="K869" s="330" t="e">
        <f ca="1">_xll.RiskData('Risk Summary'!$K$35,$A869)</f>
        <v>#NAME?</v>
      </c>
      <c r="L869" s="330" t="e">
        <f ca="1">_xll.RiskData('Risk Summary'!$N$35,$A869)</f>
        <v>#NAME?</v>
      </c>
      <c r="N869" s="330" t="e">
        <f ca="1">_xll.RiskData('Risk Summary'!$H$36,$A869)</f>
        <v>#NAME?</v>
      </c>
      <c r="O869" s="330" t="e">
        <f ca="1">_xll.RiskData('Risk Summary'!$K$36,$A869)</f>
        <v>#NAME?</v>
      </c>
      <c r="P869" s="330" t="e">
        <f ca="1">_xll.RiskData('Risk Summary'!$N$36,$A869)</f>
        <v>#NAME?</v>
      </c>
      <c r="R869" s="330" t="e">
        <f ca="1">_xll.RiskData('TS CF'!$H$24,$A869)-F869</f>
        <v>#NAME?</v>
      </c>
      <c r="S869" s="330" t="e">
        <f ca="1">_xll.RiskData('TS CF'!$K$24,$A869)-G869</f>
        <v>#NAME?</v>
      </c>
      <c r="T869" s="330" t="e">
        <f ca="1">_xll.RiskData('TS CF'!$N$24,$A869)-H869</f>
        <v>#NAME?</v>
      </c>
      <c r="V869" s="327" t="e">
        <f t="shared" ca="1" si="39"/>
        <v>#NAME?</v>
      </c>
      <c r="W869" s="327" t="e">
        <f t="shared" ca="1" si="40"/>
        <v>#NAME?</v>
      </c>
      <c r="X869" s="327" t="e">
        <f t="shared" ca="1" si="41"/>
        <v>#NAME?</v>
      </c>
    </row>
    <row r="870" spans="1:24">
      <c r="A870" s="2">
        <v>863</v>
      </c>
      <c r="B870" s="617">
        <v>-160478</v>
      </c>
      <c r="C870" s="617">
        <v>-103593</v>
      </c>
      <c r="D870" s="617">
        <v>-114388</v>
      </c>
      <c r="F870" s="330" t="e">
        <f ca="1">_xll.RiskData('Risk Summary'!$H$32,$A870)</f>
        <v>#NAME?</v>
      </c>
      <c r="G870" s="330" t="e">
        <f ca="1">_xll.RiskData('Risk Summary'!$K$32,$A870)</f>
        <v>#NAME?</v>
      </c>
      <c r="H870" s="330" t="e">
        <f ca="1">_xll.RiskData('Risk Summary'!$N$32,$A870)</f>
        <v>#NAME?</v>
      </c>
      <c r="J870" s="330" t="e">
        <f ca="1">_xll.RiskData('Risk Summary'!$H$35,$A870)</f>
        <v>#NAME?</v>
      </c>
      <c r="K870" s="330" t="e">
        <f ca="1">_xll.RiskData('Risk Summary'!$K$35,$A870)</f>
        <v>#NAME?</v>
      </c>
      <c r="L870" s="330" t="e">
        <f ca="1">_xll.RiskData('Risk Summary'!$N$35,$A870)</f>
        <v>#NAME?</v>
      </c>
      <c r="N870" s="330" t="e">
        <f ca="1">_xll.RiskData('Risk Summary'!$H$36,$A870)</f>
        <v>#NAME?</v>
      </c>
      <c r="O870" s="330" t="e">
        <f ca="1">_xll.RiskData('Risk Summary'!$K$36,$A870)</f>
        <v>#NAME?</v>
      </c>
      <c r="P870" s="330" t="e">
        <f ca="1">_xll.RiskData('Risk Summary'!$N$36,$A870)</f>
        <v>#NAME?</v>
      </c>
      <c r="R870" s="330" t="e">
        <f ca="1">_xll.RiskData('TS CF'!$H$24,$A870)-F870</f>
        <v>#NAME?</v>
      </c>
      <c r="S870" s="330" t="e">
        <f ca="1">_xll.RiskData('TS CF'!$K$24,$A870)-G870</f>
        <v>#NAME?</v>
      </c>
      <c r="T870" s="330" t="e">
        <f ca="1">_xll.RiskData('TS CF'!$N$24,$A870)-H870</f>
        <v>#NAME?</v>
      </c>
      <c r="V870" s="327" t="e">
        <f t="shared" ca="1" si="39"/>
        <v>#NAME?</v>
      </c>
      <c r="W870" s="327" t="e">
        <f t="shared" ca="1" si="40"/>
        <v>#NAME?</v>
      </c>
      <c r="X870" s="327" t="e">
        <f t="shared" ca="1" si="41"/>
        <v>#NAME?</v>
      </c>
    </row>
    <row r="871" spans="1:24">
      <c r="A871" s="2">
        <v>864</v>
      </c>
      <c r="B871" s="617">
        <v>-160478</v>
      </c>
      <c r="C871" s="617">
        <v>-103593</v>
      </c>
      <c r="D871" s="617">
        <v>-114388</v>
      </c>
      <c r="F871" s="330" t="e">
        <f ca="1">_xll.RiskData('Risk Summary'!$H$32,$A871)</f>
        <v>#NAME?</v>
      </c>
      <c r="G871" s="330" t="e">
        <f ca="1">_xll.RiskData('Risk Summary'!$K$32,$A871)</f>
        <v>#NAME?</v>
      </c>
      <c r="H871" s="330" t="e">
        <f ca="1">_xll.RiskData('Risk Summary'!$N$32,$A871)</f>
        <v>#NAME?</v>
      </c>
      <c r="J871" s="330" t="e">
        <f ca="1">_xll.RiskData('Risk Summary'!$H$35,$A871)</f>
        <v>#NAME?</v>
      </c>
      <c r="K871" s="330" t="e">
        <f ca="1">_xll.RiskData('Risk Summary'!$K$35,$A871)</f>
        <v>#NAME?</v>
      </c>
      <c r="L871" s="330" t="e">
        <f ca="1">_xll.RiskData('Risk Summary'!$N$35,$A871)</f>
        <v>#NAME?</v>
      </c>
      <c r="N871" s="330" t="e">
        <f ca="1">_xll.RiskData('Risk Summary'!$H$36,$A871)</f>
        <v>#NAME?</v>
      </c>
      <c r="O871" s="330" t="e">
        <f ca="1">_xll.RiskData('Risk Summary'!$K$36,$A871)</f>
        <v>#NAME?</v>
      </c>
      <c r="P871" s="330" t="e">
        <f ca="1">_xll.RiskData('Risk Summary'!$N$36,$A871)</f>
        <v>#NAME?</v>
      </c>
      <c r="R871" s="330" t="e">
        <f ca="1">_xll.RiskData('TS CF'!$H$24,$A871)-F871</f>
        <v>#NAME?</v>
      </c>
      <c r="S871" s="330" t="e">
        <f ca="1">_xll.RiskData('TS CF'!$K$24,$A871)-G871</f>
        <v>#NAME?</v>
      </c>
      <c r="T871" s="330" t="e">
        <f ca="1">_xll.RiskData('TS CF'!$N$24,$A871)-H871</f>
        <v>#NAME?</v>
      </c>
      <c r="V871" s="327" t="e">
        <f t="shared" ca="1" si="39"/>
        <v>#NAME?</v>
      </c>
      <c r="W871" s="327" t="e">
        <f t="shared" ca="1" si="40"/>
        <v>#NAME?</v>
      </c>
      <c r="X871" s="327" t="e">
        <f t="shared" ca="1" si="41"/>
        <v>#NAME?</v>
      </c>
    </row>
    <row r="872" spans="1:24">
      <c r="A872" s="2">
        <v>865</v>
      </c>
      <c r="B872" s="617">
        <v>-160478</v>
      </c>
      <c r="C872" s="617">
        <v>-103593</v>
      </c>
      <c r="D872" s="617">
        <v>-114388</v>
      </c>
      <c r="F872" s="330" t="e">
        <f ca="1">_xll.RiskData('Risk Summary'!$H$32,$A872)</f>
        <v>#NAME?</v>
      </c>
      <c r="G872" s="330" t="e">
        <f ca="1">_xll.RiskData('Risk Summary'!$K$32,$A872)</f>
        <v>#NAME?</v>
      </c>
      <c r="H872" s="330" t="e">
        <f ca="1">_xll.RiskData('Risk Summary'!$N$32,$A872)</f>
        <v>#NAME?</v>
      </c>
      <c r="J872" s="330" t="e">
        <f ca="1">_xll.RiskData('Risk Summary'!$H$35,$A872)</f>
        <v>#NAME?</v>
      </c>
      <c r="K872" s="330" t="e">
        <f ca="1">_xll.RiskData('Risk Summary'!$K$35,$A872)</f>
        <v>#NAME?</v>
      </c>
      <c r="L872" s="330" t="e">
        <f ca="1">_xll.RiskData('Risk Summary'!$N$35,$A872)</f>
        <v>#NAME?</v>
      </c>
      <c r="N872" s="330" t="e">
        <f ca="1">_xll.RiskData('Risk Summary'!$H$36,$A872)</f>
        <v>#NAME?</v>
      </c>
      <c r="O872" s="330" t="e">
        <f ca="1">_xll.RiskData('Risk Summary'!$K$36,$A872)</f>
        <v>#NAME?</v>
      </c>
      <c r="P872" s="330" t="e">
        <f ca="1">_xll.RiskData('Risk Summary'!$N$36,$A872)</f>
        <v>#NAME?</v>
      </c>
      <c r="R872" s="330" t="e">
        <f ca="1">_xll.RiskData('TS CF'!$H$24,$A872)-F872</f>
        <v>#NAME?</v>
      </c>
      <c r="S872" s="330" t="e">
        <f ca="1">_xll.RiskData('TS CF'!$K$24,$A872)-G872</f>
        <v>#NAME?</v>
      </c>
      <c r="T872" s="330" t="e">
        <f ca="1">_xll.RiskData('TS CF'!$N$24,$A872)-H872</f>
        <v>#NAME?</v>
      </c>
      <c r="V872" s="327" t="e">
        <f t="shared" ca="1" si="39"/>
        <v>#NAME?</v>
      </c>
      <c r="W872" s="327" t="e">
        <f t="shared" ca="1" si="40"/>
        <v>#NAME?</v>
      </c>
      <c r="X872" s="327" t="e">
        <f t="shared" ca="1" si="41"/>
        <v>#NAME?</v>
      </c>
    </row>
    <row r="873" spans="1:24">
      <c r="A873" s="2">
        <v>866</v>
      </c>
      <c r="B873" s="617">
        <v>-160478</v>
      </c>
      <c r="C873" s="617">
        <v>-103593</v>
      </c>
      <c r="D873" s="617">
        <v>-114388</v>
      </c>
      <c r="F873" s="330" t="e">
        <f ca="1">_xll.RiskData('Risk Summary'!$H$32,$A873)</f>
        <v>#NAME?</v>
      </c>
      <c r="G873" s="330" t="e">
        <f ca="1">_xll.RiskData('Risk Summary'!$K$32,$A873)</f>
        <v>#NAME?</v>
      </c>
      <c r="H873" s="330" t="e">
        <f ca="1">_xll.RiskData('Risk Summary'!$N$32,$A873)</f>
        <v>#NAME?</v>
      </c>
      <c r="J873" s="330" t="e">
        <f ca="1">_xll.RiskData('Risk Summary'!$H$35,$A873)</f>
        <v>#NAME?</v>
      </c>
      <c r="K873" s="330" t="e">
        <f ca="1">_xll.RiskData('Risk Summary'!$K$35,$A873)</f>
        <v>#NAME?</v>
      </c>
      <c r="L873" s="330" t="e">
        <f ca="1">_xll.RiskData('Risk Summary'!$N$35,$A873)</f>
        <v>#NAME?</v>
      </c>
      <c r="N873" s="330" t="e">
        <f ca="1">_xll.RiskData('Risk Summary'!$H$36,$A873)</f>
        <v>#NAME?</v>
      </c>
      <c r="O873" s="330" t="e">
        <f ca="1">_xll.RiskData('Risk Summary'!$K$36,$A873)</f>
        <v>#NAME?</v>
      </c>
      <c r="P873" s="330" t="e">
        <f ca="1">_xll.RiskData('Risk Summary'!$N$36,$A873)</f>
        <v>#NAME?</v>
      </c>
      <c r="R873" s="330" t="e">
        <f ca="1">_xll.RiskData('TS CF'!$H$24,$A873)-F873</f>
        <v>#NAME?</v>
      </c>
      <c r="S873" s="330" t="e">
        <f ca="1">_xll.RiskData('TS CF'!$K$24,$A873)-G873</f>
        <v>#NAME?</v>
      </c>
      <c r="T873" s="330" t="e">
        <f ca="1">_xll.RiskData('TS CF'!$N$24,$A873)-H873</f>
        <v>#NAME?</v>
      </c>
      <c r="V873" s="327" t="e">
        <f t="shared" ca="1" si="39"/>
        <v>#NAME?</v>
      </c>
      <c r="W873" s="327" t="e">
        <f t="shared" ca="1" si="40"/>
        <v>#NAME?</v>
      </c>
      <c r="X873" s="327" t="e">
        <f t="shared" ca="1" si="41"/>
        <v>#NAME?</v>
      </c>
    </row>
    <row r="874" spans="1:24">
      <c r="A874" s="2">
        <v>867</v>
      </c>
      <c r="B874" s="617">
        <v>-160478</v>
      </c>
      <c r="C874" s="617">
        <v>-103593</v>
      </c>
      <c r="D874" s="617">
        <v>-114388</v>
      </c>
      <c r="F874" s="330" t="e">
        <f ca="1">_xll.RiskData('Risk Summary'!$H$32,$A874)</f>
        <v>#NAME?</v>
      </c>
      <c r="G874" s="330" t="e">
        <f ca="1">_xll.RiskData('Risk Summary'!$K$32,$A874)</f>
        <v>#NAME?</v>
      </c>
      <c r="H874" s="330" t="e">
        <f ca="1">_xll.RiskData('Risk Summary'!$N$32,$A874)</f>
        <v>#NAME?</v>
      </c>
      <c r="J874" s="330" t="e">
        <f ca="1">_xll.RiskData('Risk Summary'!$H$35,$A874)</f>
        <v>#NAME?</v>
      </c>
      <c r="K874" s="330" t="e">
        <f ca="1">_xll.RiskData('Risk Summary'!$K$35,$A874)</f>
        <v>#NAME?</v>
      </c>
      <c r="L874" s="330" t="e">
        <f ca="1">_xll.RiskData('Risk Summary'!$N$35,$A874)</f>
        <v>#NAME?</v>
      </c>
      <c r="N874" s="330" t="e">
        <f ca="1">_xll.RiskData('Risk Summary'!$H$36,$A874)</f>
        <v>#NAME?</v>
      </c>
      <c r="O874" s="330" t="e">
        <f ca="1">_xll.RiskData('Risk Summary'!$K$36,$A874)</f>
        <v>#NAME?</v>
      </c>
      <c r="P874" s="330" t="e">
        <f ca="1">_xll.RiskData('Risk Summary'!$N$36,$A874)</f>
        <v>#NAME?</v>
      </c>
      <c r="R874" s="330" t="e">
        <f ca="1">_xll.RiskData('TS CF'!$H$24,$A874)-F874</f>
        <v>#NAME?</v>
      </c>
      <c r="S874" s="330" t="e">
        <f ca="1">_xll.RiskData('TS CF'!$K$24,$A874)-G874</f>
        <v>#NAME?</v>
      </c>
      <c r="T874" s="330" t="e">
        <f ca="1">_xll.RiskData('TS CF'!$N$24,$A874)-H874</f>
        <v>#NAME?</v>
      </c>
      <c r="V874" s="327" t="e">
        <f t="shared" ca="1" si="39"/>
        <v>#NAME?</v>
      </c>
      <c r="W874" s="327" t="e">
        <f t="shared" ca="1" si="40"/>
        <v>#NAME?</v>
      </c>
      <c r="X874" s="327" t="e">
        <f t="shared" ca="1" si="41"/>
        <v>#NAME?</v>
      </c>
    </row>
    <row r="875" spans="1:24">
      <c r="A875" s="2">
        <v>868</v>
      </c>
      <c r="B875" s="617">
        <v>-160478</v>
      </c>
      <c r="C875" s="617">
        <v>-103593</v>
      </c>
      <c r="D875" s="617">
        <v>-114388</v>
      </c>
      <c r="F875" s="330" t="e">
        <f ca="1">_xll.RiskData('Risk Summary'!$H$32,$A875)</f>
        <v>#NAME?</v>
      </c>
      <c r="G875" s="330" t="e">
        <f ca="1">_xll.RiskData('Risk Summary'!$K$32,$A875)</f>
        <v>#NAME?</v>
      </c>
      <c r="H875" s="330" t="e">
        <f ca="1">_xll.RiskData('Risk Summary'!$N$32,$A875)</f>
        <v>#NAME?</v>
      </c>
      <c r="J875" s="330" t="e">
        <f ca="1">_xll.RiskData('Risk Summary'!$H$35,$A875)</f>
        <v>#NAME?</v>
      </c>
      <c r="K875" s="330" t="e">
        <f ca="1">_xll.RiskData('Risk Summary'!$K$35,$A875)</f>
        <v>#NAME?</v>
      </c>
      <c r="L875" s="330" t="e">
        <f ca="1">_xll.RiskData('Risk Summary'!$N$35,$A875)</f>
        <v>#NAME?</v>
      </c>
      <c r="N875" s="330" t="e">
        <f ca="1">_xll.RiskData('Risk Summary'!$H$36,$A875)</f>
        <v>#NAME?</v>
      </c>
      <c r="O875" s="330" t="e">
        <f ca="1">_xll.RiskData('Risk Summary'!$K$36,$A875)</f>
        <v>#NAME?</v>
      </c>
      <c r="P875" s="330" t="e">
        <f ca="1">_xll.RiskData('Risk Summary'!$N$36,$A875)</f>
        <v>#NAME?</v>
      </c>
      <c r="R875" s="330" t="e">
        <f ca="1">_xll.RiskData('TS CF'!$H$24,$A875)-F875</f>
        <v>#NAME?</v>
      </c>
      <c r="S875" s="330" t="e">
        <f ca="1">_xll.RiskData('TS CF'!$K$24,$A875)-G875</f>
        <v>#NAME?</v>
      </c>
      <c r="T875" s="330" t="e">
        <f ca="1">_xll.RiskData('TS CF'!$N$24,$A875)-H875</f>
        <v>#NAME?</v>
      </c>
      <c r="V875" s="327" t="e">
        <f t="shared" ca="1" si="39"/>
        <v>#NAME?</v>
      </c>
      <c r="W875" s="327" t="e">
        <f t="shared" ca="1" si="40"/>
        <v>#NAME?</v>
      </c>
      <c r="X875" s="327" t="e">
        <f t="shared" ca="1" si="41"/>
        <v>#NAME?</v>
      </c>
    </row>
    <row r="876" spans="1:24">
      <c r="A876" s="2">
        <v>869</v>
      </c>
      <c r="B876" s="617">
        <v>-160478</v>
      </c>
      <c r="C876" s="617">
        <v>-103593</v>
      </c>
      <c r="D876" s="617">
        <v>-114388</v>
      </c>
      <c r="F876" s="330" t="e">
        <f ca="1">_xll.RiskData('Risk Summary'!$H$32,$A876)</f>
        <v>#NAME?</v>
      </c>
      <c r="G876" s="330" t="e">
        <f ca="1">_xll.RiskData('Risk Summary'!$K$32,$A876)</f>
        <v>#NAME?</v>
      </c>
      <c r="H876" s="330" t="e">
        <f ca="1">_xll.RiskData('Risk Summary'!$N$32,$A876)</f>
        <v>#NAME?</v>
      </c>
      <c r="J876" s="330" t="e">
        <f ca="1">_xll.RiskData('Risk Summary'!$H$35,$A876)</f>
        <v>#NAME?</v>
      </c>
      <c r="K876" s="330" t="e">
        <f ca="1">_xll.RiskData('Risk Summary'!$K$35,$A876)</f>
        <v>#NAME?</v>
      </c>
      <c r="L876" s="330" t="e">
        <f ca="1">_xll.RiskData('Risk Summary'!$N$35,$A876)</f>
        <v>#NAME?</v>
      </c>
      <c r="N876" s="330" t="e">
        <f ca="1">_xll.RiskData('Risk Summary'!$H$36,$A876)</f>
        <v>#NAME?</v>
      </c>
      <c r="O876" s="330" t="e">
        <f ca="1">_xll.RiskData('Risk Summary'!$K$36,$A876)</f>
        <v>#NAME?</v>
      </c>
      <c r="P876" s="330" t="e">
        <f ca="1">_xll.RiskData('Risk Summary'!$N$36,$A876)</f>
        <v>#NAME?</v>
      </c>
      <c r="R876" s="330" t="e">
        <f ca="1">_xll.RiskData('TS CF'!$H$24,$A876)-F876</f>
        <v>#NAME?</v>
      </c>
      <c r="S876" s="330" t="e">
        <f ca="1">_xll.RiskData('TS CF'!$K$24,$A876)-G876</f>
        <v>#NAME?</v>
      </c>
      <c r="T876" s="330" t="e">
        <f ca="1">_xll.RiskData('TS CF'!$N$24,$A876)-H876</f>
        <v>#NAME?</v>
      </c>
      <c r="V876" s="327" t="e">
        <f t="shared" ca="1" si="39"/>
        <v>#NAME?</v>
      </c>
      <c r="W876" s="327" t="e">
        <f t="shared" ca="1" si="40"/>
        <v>#NAME?</v>
      </c>
      <c r="X876" s="327" t="e">
        <f t="shared" ca="1" si="41"/>
        <v>#NAME?</v>
      </c>
    </row>
    <row r="877" spans="1:24">
      <c r="A877" s="2">
        <v>870</v>
      </c>
      <c r="B877" s="617">
        <v>-160478</v>
      </c>
      <c r="C877" s="617">
        <v>-103593</v>
      </c>
      <c r="D877" s="617">
        <v>-114388</v>
      </c>
      <c r="F877" s="330" t="e">
        <f ca="1">_xll.RiskData('Risk Summary'!$H$32,$A877)</f>
        <v>#NAME?</v>
      </c>
      <c r="G877" s="330" t="e">
        <f ca="1">_xll.RiskData('Risk Summary'!$K$32,$A877)</f>
        <v>#NAME?</v>
      </c>
      <c r="H877" s="330" t="e">
        <f ca="1">_xll.RiskData('Risk Summary'!$N$32,$A877)</f>
        <v>#NAME?</v>
      </c>
      <c r="J877" s="330" t="e">
        <f ca="1">_xll.RiskData('Risk Summary'!$H$35,$A877)</f>
        <v>#NAME?</v>
      </c>
      <c r="K877" s="330" t="e">
        <f ca="1">_xll.RiskData('Risk Summary'!$K$35,$A877)</f>
        <v>#NAME?</v>
      </c>
      <c r="L877" s="330" t="e">
        <f ca="1">_xll.RiskData('Risk Summary'!$N$35,$A877)</f>
        <v>#NAME?</v>
      </c>
      <c r="N877" s="330" t="e">
        <f ca="1">_xll.RiskData('Risk Summary'!$H$36,$A877)</f>
        <v>#NAME?</v>
      </c>
      <c r="O877" s="330" t="e">
        <f ca="1">_xll.RiskData('Risk Summary'!$K$36,$A877)</f>
        <v>#NAME?</v>
      </c>
      <c r="P877" s="330" t="e">
        <f ca="1">_xll.RiskData('Risk Summary'!$N$36,$A877)</f>
        <v>#NAME?</v>
      </c>
      <c r="R877" s="330" t="e">
        <f ca="1">_xll.RiskData('TS CF'!$H$24,$A877)-F877</f>
        <v>#NAME?</v>
      </c>
      <c r="S877" s="330" t="e">
        <f ca="1">_xll.RiskData('TS CF'!$K$24,$A877)-G877</f>
        <v>#NAME?</v>
      </c>
      <c r="T877" s="330" t="e">
        <f ca="1">_xll.RiskData('TS CF'!$N$24,$A877)-H877</f>
        <v>#NAME?</v>
      </c>
      <c r="V877" s="327" t="e">
        <f t="shared" ca="1" si="39"/>
        <v>#NAME?</v>
      </c>
      <c r="W877" s="327" t="e">
        <f t="shared" ca="1" si="40"/>
        <v>#NAME?</v>
      </c>
      <c r="X877" s="327" t="e">
        <f t="shared" ca="1" si="41"/>
        <v>#NAME?</v>
      </c>
    </row>
    <row r="878" spans="1:24">
      <c r="A878" s="2">
        <v>871</v>
      </c>
      <c r="B878" s="617">
        <v>-160478</v>
      </c>
      <c r="C878" s="617">
        <v>-103593</v>
      </c>
      <c r="D878" s="617">
        <v>-114388</v>
      </c>
      <c r="F878" s="330" t="e">
        <f ca="1">_xll.RiskData('Risk Summary'!$H$32,$A878)</f>
        <v>#NAME?</v>
      </c>
      <c r="G878" s="330" t="e">
        <f ca="1">_xll.RiskData('Risk Summary'!$K$32,$A878)</f>
        <v>#NAME?</v>
      </c>
      <c r="H878" s="330" t="e">
        <f ca="1">_xll.RiskData('Risk Summary'!$N$32,$A878)</f>
        <v>#NAME?</v>
      </c>
      <c r="J878" s="330" t="e">
        <f ca="1">_xll.RiskData('Risk Summary'!$H$35,$A878)</f>
        <v>#NAME?</v>
      </c>
      <c r="K878" s="330" t="e">
        <f ca="1">_xll.RiskData('Risk Summary'!$K$35,$A878)</f>
        <v>#NAME?</v>
      </c>
      <c r="L878" s="330" t="e">
        <f ca="1">_xll.RiskData('Risk Summary'!$N$35,$A878)</f>
        <v>#NAME?</v>
      </c>
      <c r="N878" s="330" t="e">
        <f ca="1">_xll.RiskData('Risk Summary'!$H$36,$A878)</f>
        <v>#NAME?</v>
      </c>
      <c r="O878" s="330" t="e">
        <f ca="1">_xll.RiskData('Risk Summary'!$K$36,$A878)</f>
        <v>#NAME?</v>
      </c>
      <c r="P878" s="330" t="e">
        <f ca="1">_xll.RiskData('Risk Summary'!$N$36,$A878)</f>
        <v>#NAME?</v>
      </c>
      <c r="R878" s="330" t="e">
        <f ca="1">_xll.RiskData('TS CF'!$H$24,$A878)-F878</f>
        <v>#NAME?</v>
      </c>
      <c r="S878" s="330" t="e">
        <f ca="1">_xll.RiskData('TS CF'!$K$24,$A878)-G878</f>
        <v>#NAME?</v>
      </c>
      <c r="T878" s="330" t="e">
        <f ca="1">_xll.RiskData('TS CF'!$N$24,$A878)-H878</f>
        <v>#NAME?</v>
      </c>
      <c r="V878" s="327" t="e">
        <f t="shared" ca="1" si="39"/>
        <v>#NAME?</v>
      </c>
      <c r="W878" s="327" t="e">
        <f t="shared" ca="1" si="40"/>
        <v>#NAME?</v>
      </c>
      <c r="X878" s="327" t="e">
        <f t="shared" ca="1" si="41"/>
        <v>#NAME?</v>
      </c>
    </row>
    <row r="879" spans="1:24">
      <c r="A879" s="2">
        <v>872</v>
      </c>
      <c r="B879" s="617">
        <v>-160478</v>
      </c>
      <c r="C879" s="617">
        <v>-103593</v>
      </c>
      <c r="D879" s="617">
        <v>-114388</v>
      </c>
      <c r="F879" s="330" t="e">
        <f ca="1">_xll.RiskData('Risk Summary'!$H$32,$A879)</f>
        <v>#NAME?</v>
      </c>
      <c r="G879" s="330" t="e">
        <f ca="1">_xll.RiskData('Risk Summary'!$K$32,$A879)</f>
        <v>#NAME?</v>
      </c>
      <c r="H879" s="330" t="e">
        <f ca="1">_xll.RiskData('Risk Summary'!$N$32,$A879)</f>
        <v>#NAME?</v>
      </c>
      <c r="J879" s="330" t="e">
        <f ca="1">_xll.RiskData('Risk Summary'!$H$35,$A879)</f>
        <v>#NAME?</v>
      </c>
      <c r="K879" s="330" t="e">
        <f ca="1">_xll.RiskData('Risk Summary'!$K$35,$A879)</f>
        <v>#NAME?</v>
      </c>
      <c r="L879" s="330" t="e">
        <f ca="1">_xll.RiskData('Risk Summary'!$N$35,$A879)</f>
        <v>#NAME?</v>
      </c>
      <c r="N879" s="330" t="e">
        <f ca="1">_xll.RiskData('Risk Summary'!$H$36,$A879)</f>
        <v>#NAME?</v>
      </c>
      <c r="O879" s="330" t="e">
        <f ca="1">_xll.RiskData('Risk Summary'!$K$36,$A879)</f>
        <v>#NAME?</v>
      </c>
      <c r="P879" s="330" t="e">
        <f ca="1">_xll.RiskData('Risk Summary'!$N$36,$A879)</f>
        <v>#NAME?</v>
      </c>
      <c r="R879" s="330" t="e">
        <f ca="1">_xll.RiskData('TS CF'!$H$24,$A879)-F879</f>
        <v>#NAME?</v>
      </c>
      <c r="S879" s="330" t="e">
        <f ca="1">_xll.RiskData('TS CF'!$K$24,$A879)-G879</f>
        <v>#NAME?</v>
      </c>
      <c r="T879" s="330" t="e">
        <f ca="1">_xll.RiskData('TS CF'!$N$24,$A879)-H879</f>
        <v>#NAME?</v>
      </c>
      <c r="V879" s="327" t="e">
        <f t="shared" ca="1" si="39"/>
        <v>#NAME?</v>
      </c>
      <c r="W879" s="327" t="e">
        <f t="shared" ca="1" si="40"/>
        <v>#NAME?</v>
      </c>
      <c r="X879" s="327" t="e">
        <f t="shared" ca="1" si="41"/>
        <v>#NAME?</v>
      </c>
    </row>
    <row r="880" spans="1:24">
      <c r="A880" s="2">
        <v>873</v>
      </c>
      <c r="B880" s="617">
        <v>-160478</v>
      </c>
      <c r="C880" s="617">
        <v>-103593</v>
      </c>
      <c r="D880" s="617">
        <v>-114388</v>
      </c>
      <c r="F880" s="330" t="e">
        <f ca="1">_xll.RiskData('Risk Summary'!$H$32,$A880)</f>
        <v>#NAME?</v>
      </c>
      <c r="G880" s="330" t="e">
        <f ca="1">_xll.RiskData('Risk Summary'!$K$32,$A880)</f>
        <v>#NAME?</v>
      </c>
      <c r="H880" s="330" t="e">
        <f ca="1">_xll.RiskData('Risk Summary'!$N$32,$A880)</f>
        <v>#NAME?</v>
      </c>
      <c r="J880" s="330" t="e">
        <f ca="1">_xll.RiskData('Risk Summary'!$H$35,$A880)</f>
        <v>#NAME?</v>
      </c>
      <c r="K880" s="330" t="e">
        <f ca="1">_xll.RiskData('Risk Summary'!$K$35,$A880)</f>
        <v>#NAME?</v>
      </c>
      <c r="L880" s="330" t="e">
        <f ca="1">_xll.RiskData('Risk Summary'!$N$35,$A880)</f>
        <v>#NAME?</v>
      </c>
      <c r="N880" s="330" t="e">
        <f ca="1">_xll.RiskData('Risk Summary'!$H$36,$A880)</f>
        <v>#NAME?</v>
      </c>
      <c r="O880" s="330" t="e">
        <f ca="1">_xll.RiskData('Risk Summary'!$K$36,$A880)</f>
        <v>#NAME?</v>
      </c>
      <c r="P880" s="330" t="e">
        <f ca="1">_xll.RiskData('Risk Summary'!$N$36,$A880)</f>
        <v>#NAME?</v>
      </c>
      <c r="R880" s="330" t="e">
        <f ca="1">_xll.RiskData('TS CF'!$H$24,$A880)-F880</f>
        <v>#NAME?</v>
      </c>
      <c r="S880" s="330" t="e">
        <f ca="1">_xll.RiskData('TS CF'!$K$24,$A880)-G880</f>
        <v>#NAME?</v>
      </c>
      <c r="T880" s="330" t="e">
        <f ca="1">_xll.RiskData('TS CF'!$N$24,$A880)-H880</f>
        <v>#NAME?</v>
      </c>
      <c r="V880" s="327" t="e">
        <f t="shared" ca="1" si="39"/>
        <v>#NAME?</v>
      </c>
      <c r="W880" s="327" t="e">
        <f t="shared" ca="1" si="40"/>
        <v>#NAME?</v>
      </c>
      <c r="X880" s="327" t="e">
        <f t="shared" ca="1" si="41"/>
        <v>#NAME?</v>
      </c>
    </row>
    <row r="881" spans="1:24">
      <c r="A881" s="2">
        <v>874</v>
      </c>
      <c r="B881" s="617">
        <v>-160478</v>
      </c>
      <c r="C881" s="617">
        <v>-103593</v>
      </c>
      <c r="D881" s="617">
        <v>-114388</v>
      </c>
      <c r="F881" s="330" t="e">
        <f ca="1">_xll.RiskData('Risk Summary'!$H$32,$A881)</f>
        <v>#NAME?</v>
      </c>
      <c r="G881" s="330" t="e">
        <f ca="1">_xll.RiskData('Risk Summary'!$K$32,$A881)</f>
        <v>#NAME?</v>
      </c>
      <c r="H881" s="330" t="e">
        <f ca="1">_xll.RiskData('Risk Summary'!$N$32,$A881)</f>
        <v>#NAME?</v>
      </c>
      <c r="J881" s="330" t="e">
        <f ca="1">_xll.RiskData('Risk Summary'!$H$35,$A881)</f>
        <v>#NAME?</v>
      </c>
      <c r="K881" s="330" t="e">
        <f ca="1">_xll.RiskData('Risk Summary'!$K$35,$A881)</f>
        <v>#NAME?</v>
      </c>
      <c r="L881" s="330" t="e">
        <f ca="1">_xll.RiskData('Risk Summary'!$N$35,$A881)</f>
        <v>#NAME?</v>
      </c>
      <c r="N881" s="330" t="e">
        <f ca="1">_xll.RiskData('Risk Summary'!$H$36,$A881)</f>
        <v>#NAME?</v>
      </c>
      <c r="O881" s="330" t="e">
        <f ca="1">_xll.RiskData('Risk Summary'!$K$36,$A881)</f>
        <v>#NAME?</v>
      </c>
      <c r="P881" s="330" t="e">
        <f ca="1">_xll.RiskData('Risk Summary'!$N$36,$A881)</f>
        <v>#NAME?</v>
      </c>
      <c r="R881" s="330" t="e">
        <f ca="1">_xll.RiskData('TS CF'!$H$24,$A881)-F881</f>
        <v>#NAME?</v>
      </c>
      <c r="S881" s="330" t="e">
        <f ca="1">_xll.RiskData('TS CF'!$K$24,$A881)-G881</f>
        <v>#NAME?</v>
      </c>
      <c r="T881" s="330" t="e">
        <f ca="1">_xll.RiskData('TS CF'!$N$24,$A881)-H881</f>
        <v>#NAME?</v>
      </c>
      <c r="V881" s="327" t="e">
        <f t="shared" ca="1" si="39"/>
        <v>#NAME?</v>
      </c>
      <c r="W881" s="327" t="e">
        <f t="shared" ca="1" si="40"/>
        <v>#NAME?</v>
      </c>
      <c r="X881" s="327" t="e">
        <f t="shared" ca="1" si="41"/>
        <v>#NAME?</v>
      </c>
    </row>
    <row r="882" spans="1:24">
      <c r="A882" s="2">
        <v>875</v>
      </c>
      <c r="B882" s="617">
        <v>-160478</v>
      </c>
      <c r="C882" s="617">
        <v>-103593</v>
      </c>
      <c r="D882" s="617">
        <v>-114388</v>
      </c>
      <c r="F882" s="330" t="e">
        <f ca="1">_xll.RiskData('Risk Summary'!$H$32,$A882)</f>
        <v>#NAME?</v>
      </c>
      <c r="G882" s="330" t="e">
        <f ca="1">_xll.RiskData('Risk Summary'!$K$32,$A882)</f>
        <v>#NAME?</v>
      </c>
      <c r="H882" s="330" t="e">
        <f ca="1">_xll.RiskData('Risk Summary'!$N$32,$A882)</f>
        <v>#NAME?</v>
      </c>
      <c r="J882" s="330" t="e">
        <f ca="1">_xll.RiskData('Risk Summary'!$H$35,$A882)</f>
        <v>#NAME?</v>
      </c>
      <c r="K882" s="330" t="e">
        <f ca="1">_xll.RiskData('Risk Summary'!$K$35,$A882)</f>
        <v>#NAME?</v>
      </c>
      <c r="L882" s="330" t="e">
        <f ca="1">_xll.RiskData('Risk Summary'!$N$35,$A882)</f>
        <v>#NAME?</v>
      </c>
      <c r="N882" s="330" t="e">
        <f ca="1">_xll.RiskData('Risk Summary'!$H$36,$A882)</f>
        <v>#NAME?</v>
      </c>
      <c r="O882" s="330" t="e">
        <f ca="1">_xll.RiskData('Risk Summary'!$K$36,$A882)</f>
        <v>#NAME?</v>
      </c>
      <c r="P882" s="330" t="e">
        <f ca="1">_xll.RiskData('Risk Summary'!$N$36,$A882)</f>
        <v>#NAME?</v>
      </c>
      <c r="R882" s="330" t="e">
        <f ca="1">_xll.RiskData('TS CF'!$H$24,$A882)-F882</f>
        <v>#NAME?</v>
      </c>
      <c r="S882" s="330" t="e">
        <f ca="1">_xll.RiskData('TS CF'!$K$24,$A882)-G882</f>
        <v>#NAME?</v>
      </c>
      <c r="T882" s="330" t="e">
        <f ca="1">_xll.RiskData('TS CF'!$N$24,$A882)-H882</f>
        <v>#NAME?</v>
      </c>
      <c r="V882" s="327" t="e">
        <f t="shared" ca="1" si="39"/>
        <v>#NAME?</v>
      </c>
      <c r="W882" s="327" t="e">
        <f t="shared" ca="1" si="40"/>
        <v>#NAME?</v>
      </c>
      <c r="X882" s="327" t="e">
        <f t="shared" ca="1" si="41"/>
        <v>#NAME?</v>
      </c>
    </row>
    <row r="883" spans="1:24">
      <c r="A883" s="2">
        <v>876</v>
      </c>
      <c r="B883" s="617">
        <v>-160478</v>
      </c>
      <c r="C883" s="617">
        <v>-103593</v>
      </c>
      <c r="D883" s="617">
        <v>-114388</v>
      </c>
      <c r="F883" s="330" t="e">
        <f ca="1">_xll.RiskData('Risk Summary'!$H$32,$A883)</f>
        <v>#NAME?</v>
      </c>
      <c r="G883" s="330" t="e">
        <f ca="1">_xll.RiskData('Risk Summary'!$K$32,$A883)</f>
        <v>#NAME?</v>
      </c>
      <c r="H883" s="330" t="e">
        <f ca="1">_xll.RiskData('Risk Summary'!$N$32,$A883)</f>
        <v>#NAME?</v>
      </c>
      <c r="J883" s="330" t="e">
        <f ca="1">_xll.RiskData('Risk Summary'!$H$35,$A883)</f>
        <v>#NAME?</v>
      </c>
      <c r="K883" s="330" t="e">
        <f ca="1">_xll.RiskData('Risk Summary'!$K$35,$A883)</f>
        <v>#NAME?</v>
      </c>
      <c r="L883" s="330" t="e">
        <f ca="1">_xll.RiskData('Risk Summary'!$N$35,$A883)</f>
        <v>#NAME?</v>
      </c>
      <c r="N883" s="330" t="e">
        <f ca="1">_xll.RiskData('Risk Summary'!$H$36,$A883)</f>
        <v>#NAME?</v>
      </c>
      <c r="O883" s="330" t="e">
        <f ca="1">_xll.RiskData('Risk Summary'!$K$36,$A883)</f>
        <v>#NAME?</v>
      </c>
      <c r="P883" s="330" t="e">
        <f ca="1">_xll.RiskData('Risk Summary'!$N$36,$A883)</f>
        <v>#NAME?</v>
      </c>
      <c r="R883" s="330" t="e">
        <f ca="1">_xll.RiskData('TS CF'!$H$24,$A883)-F883</f>
        <v>#NAME?</v>
      </c>
      <c r="S883" s="330" t="e">
        <f ca="1">_xll.RiskData('TS CF'!$K$24,$A883)-G883</f>
        <v>#NAME?</v>
      </c>
      <c r="T883" s="330" t="e">
        <f ca="1">_xll.RiskData('TS CF'!$N$24,$A883)-H883</f>
        <v>#NAME?</v>
      </c>
      <c r="V883" s="327" t="e">
        <f t="shared" ca="1" si="39"/>
        <v>#NAME?</v>
      </c>
      <c r="W883" s="327" t="e">
        <f t="shared" ca="1" si="40"/>
        <v>#NAME?</v>
      </c>
      <c r="X883" s="327" t="e">
        <f t="shared" ca="1" si="41"/>
        <v>#NAME?</v>
      </c>
    </row>
    <row r="884" spans="1:24">
      <c r="A884" s="2">
        <v>877</v>
      </c>
      <c r="B884" s="617">
        <v>-160478</v>
      </c>
      <c r="C884" s="617">
        <v>-103593</v>
      </c>
      <c r="D884" s="617">
        <v>-114388</v>
      </c>
      <c r="F884" s="330" t="e">
        <f ca="1">_xll.RiskData('Risk Summary'!$H$32,$A884)</f>
        <v>#NAME?</v>
      </c>
      <c r="G884" s="330" t="e">
        <f ca="1">_xll.RiskData('Risk Summary'!$K$32,$A884)</f>
        <v>#NAME?</v>
      </c>
      <c r="H884" s="330" t="e">
        <f ca="1">_xll.RiskData('Risk Summary'!$N$32,$A884)</f>
        <v>#NAME?</v>
      </c>
      <c r="J884" s="330" t="e">
        <f ca="1">_xll.RiskData('Risk Summary'!$H$35,$A884)</f>
        <v>#NAME?</v>
      </c>
      <c r="K884" s="330" t="e">
        <f ca="1">_xll.RiskData('Risk Summary'!$K$35,$A884)</f>
        <v>#NAME?</v>
      </c>
      <c r="L884" s="330" t="e">
        <f ca="1">_xll.RiskData('Risk Summary'!$N$35,$A884)</f>
        <v>#NAME?</v>
      </c>
      <c r="N884" s="330" t="e">
        <f ca="1">_xll.RiskData('Risk Summary'!$H$36,$A884)</f>
        <v>#NAME?</v>
      </c>
      <c r="O884" s="330" t="e">
        <f ca="1">_xll.RiskData('Risk Summary'!$K$36,$A884)</f>
        <v>#NAME?</v>
      </c>
      <c r="P884" s="330" t="e">
        <f ca="1">_xll.RiskData('Risk Summary'!$N$36,$A884)</f>
        <v>#NAME?</v>
      </c>
      <c r="R884" s="330" t="e">
        <f ca="1">_xll.RiskData('TS CF'!$H$24,$A884)-F884</f>
        <v>#NAME?</v>
      </c>
      <c r="S884" s="330" t="e">
        <f ca="1">_xll.RiskData('TS CF'!$K$24,$A884)-G884</f>
        <v>#NAME?</v>
      </c>
      <c r="T884" s="330" t="e">
        <f ca="1">_xll.RiskData('TS CF'!$N$24,$A884)-H884</f>
        <v>#NAME?</v>
      </c>
      <c r="V884" s="327" t="e">
        <f t="shared" ca="1" si="39"/>
        <v>#NAME?</v>
      </c>
      <c r="W884" s="327" t="e">
        <f t="shared" ca="1" si="40"/>
        <v>#NAME?</v>
      </c>
      <c r="X884" s="327" t="e">
        <f t="shared" ca="1" si="41"/>
        <v>#NAME?</v>
      </c>
    </row>
    <row r="885" spans="1:24">
      <c r="A885" s="2">
        <v>878</v>
      </c>
      <c r="B885" s="617">
        <v>-160478</v>
      </c>
      <c r="C885" s="617">
        <v>-103593</v>
      </c>
      <c r="D885" s="617">
        <v>-114388</v>
      </c>
      <c r="F885" s="330" t="e">
        <f ca="1">_xll.RiskData('Risk Summary'!$H$32,$A885)</f>
        <v>#NAME?</v>
      </c>
      <c r="G885" s="330" t="e">
        <f ca="1">_xll.RiskData('Risk Summary'!$K$32,$A885)</f>
        <v>#NAME?</v>
      </c>
      <c r="H885" s="330" t="e">
        <f ca="1">_xll.RiskData('Risk Summary'!$N$32,$A885)</f>
        <v>#NAME?</v>
      </c>
      <c r="J885" s="330" t="e">
        <f ca="1">_xll.RiskData('Risk Summary'!$H$35,$A885)</f>
        <v>#NAME?</v>
      </c>
      <c r="K885" s="330" t="e">
        <f ca="1">_xll.RiskData('Risk Summary'!$K$35,$A885)</f>
        <v>#NAME?</v>
      </c>
      <c r="L885" s="330" t="e">
        <f ca="1">_xll.RiskData('Risk Summary'!$N$35,$A885)</f>
        <v>#NAME?</v>
      </c>
      <c r="N885" s="330" t="e">
        <f ca="1">_xll.RiskData('Risk Summary'!$H$36,$A885)</f>
        <v>#NAME?</v>
      </c>
      <c r="O885" s="330" t="e">
        <f ca="1">_xll.RiskData('Risk Summary'!$K$36,$A885)</f>
        <v>#NAME?</v>
      </c>
      <c r="P885" s="330" t="e">
        <f ca="1">_xll.RiskData('Risk Summary'!$N$36,$A885)</f>
        <v>#NAME?</v>
      </c>
      <c r="R885" s="330" t="e">
        <f ca="1">_xll.RiskData('TS CF'!$H$24,$A885)-F885</f>
        <v>#NAME?</v>
      </c>
      <c r="S885" s="330" t="e">
        <f ca="1">_xll.RiskData('TS CF'!$K$24,$A885)-G885</f>
        <v>#NAME?</v>
      </c>
      <c r="T885" s="330" t="e">
        <f ca="1">_xll.RiskData('TS CF'!$N$24,$A885)-H885</f>
        <v>#NAME?</v>
      </c>
      <c r="V885" s="327" t="e">
        <f t="shared" ca="1" si="39"/>
        <v>#NAME?</v>
      </c>
      <c r="W885" s="327" t="e">
        <f t="shared" ca="1" si="40"/>
        <v>#NAME?</v>
      </c>
      <c r="X885" s="327" t="e">
        <f t="shared" ca="1" si="41"/>
        <v>#NAME?</v>
      </c>
    </row>
    <row r="886" spans="1:24">
      <c r="A886" s="2">
        <v>879</v>
      </c>
      <c r="B886" s="617">
        <v>-160478</v>
      </c>
      <c r="C886" s="617">
        <v>-103593</v>
      </c>
      <c r="D886" s="617">
        <v>-114388</v>
      </c>
      <c r="F886" s="330" t="e">
        <f ca="1">_xll.RiskData('Risk Summary'!$H$32,$A886)</f>
        <v>#NAME?</v>
      </c>
      <c r="G886" s="330" t="e">
        <f ca="1">_xll.RiskData('Risk Summary'!$K$32,$A886)</f>
        <v>#NAME?</v>
      </c>
      <c r="H886" s="330" t="e">
        <f ca="1">_xll.RiskData('Risk Summary'!$N$32,$A886)</f>
        <v>#NAME?</v>
      </c>
      <c r="J886" s="330" t="e">
        <f ca="1">_xll.RiskData('Risk Summary'!$H$35,$A886)</f>
        <v>#NAME?</v>
      </c>
      <c r="K886" s="330" t="e">
        <f ca="1">_xll.RiskData('Risk Summary'!$K$35,$A886)</f>
        <v>#NAME?</v>
      </c>
      <c r="L886" s="330" t="e">
        <f ca="1">_xll.RiskData('Risk Summary'!$N$35,$A886)</f>
        <v>#NAME?</v>
      </c>
      <c r="N886" s="330" t="e">
        <f ca="1">_xll.RiskData('Risk Summary'!$H$36,$A886)</f>
        <v>#NAME?</v>
      </c>
      <c r="O886" s="330" t="e">
        <f ca="1">_xll.RiskData('Risk Summary'!$K$36,$A886)</f>
        <v>#NAME?</v>
      </c>
      <c r="P886" s="330" t="e">
        <f ca="1">_xll.RiskData('Risk Summary'!$N$36,$A886)</f>
        <v>#NAME?</v>
      </c>
      <c r="R886" s="330" t="e">
        <f ca="1">_xll.RiskData('TS CF'!$H$24,$A886)-F886</f>
        <v>#NAME?</v>
      </c>
      <c r="S886" s="330" t="e">
        <f ca="1">_xll.RiskData('TS CF'!$K$24,$A886)-G886</f>
        <v>#NAME?</v>
      </c>
      <c r="T886" s="330" t="e">
        <f ca="1">_xll.RiskData('TS CF'!$N$24,$A886)-H886</f>
        <v>#NAME?</v>
      </c>
      <c r="V886" s="327" t="e">
        <f t="shared" ca="1" si="39"/>
        <v>#NAME?</v>
      </c>
      <c r="W886" s="327" t="e">
        <f t="shared" ca="1" si="40"/>
        <v>#NAME?</v>
      </c>
      <c r="X886" s="327" t="e">
        <f t="shared" ca="1" si="41"/>
        <v>#NAME?</v>
      </c>
    </row>
    <row r="887" spans="1:24">
      <c r="A887" s="2">
        <v>880</v>
      </c>
      <c r="B887" s="617">
        <v>-160478</v>
      </c>
      <c r="C887" s="617">
        <v>-103593</v>
      </c>
      <c r="D887" s="617">
        <v>-114388</v>
      </c>
      <c r="F887" s="330" t="e">
        <f ca="1">_xll.RiskData('Risk Summary'!$H$32,$A887)</f>
        <v>#NAME?</v>
      </c>
      <c r="G887" s="330" t="e">
        <f ca="1">_xll.RiskData('Risk Summary'!$K$32,$A887)</f>
        <v>#NAME?</v>
      </c>
      <c r="H887" s="330" t="e">
        <f ca="1">_xll.RiskData('Risk Summary'!$N$32,$A887)</f>
        <v>#NAME?</v>
      </c>
      <c r="J887" s="330" t="e">
        <f ca="1">_xll.RiskData('Risk Summary'!$H$35,$A887)</f>
        <v>#NAME?</v>
      </c>
      <c r="K887" s="330" t="e">
        <f ca="1">_xll.RiskData('Risk Summary'!$K$35,$A887)</f>
        <v>#NAME?</v>
      </c>
      <c r="L887" s="330" t="e">
        <f ca="1">_xll.RiskData('Risk Summary'!$N$35,$A887)</f>
        <v>#NAME?</v>
      </c>
      <c r="N887" s="330" t="e">
        <f ca="1">_xll.RiskData('Risk Summary'!$H$36,$A887)</f>
        <v>#NAME?</v>
      </c>
      <c r="O887" s="330" t="e">
        <f ca="1">_xll.RiskData('Risk Summary'!$K$36,$A887)</f>
        <v>#NAME?</v>
      </c>
      <c r="P887" s="330" t="e">
        <f ca="1">_xll.RiskData('Risk Summary'!$N$36,$A887)</f>
        <v>#NAME?</v>
      </c>
      <c r="R887" s="330" t="e">
        <f ca="1">_xll.RiskData('TS CF'!$H$24,$A887)-F887</f>
        <v>#NAME?</v>
      </c>
      <c r="S887" s="330" t="e">
        <f ca="1">_xll.RiskData('TS CF'!$K$24,$A887)-G887</f>
        <v>#NAME?</v>
      </c>
      <c r="T887" s="330" t="e">
        <f ca="1">_xll.RiskData('TS CF'!$N$24,$A887)-H887</f>
        <v>#NAME?</v>
      </c>
      <c r="V887" s="327" t="e">
        <f t="shared" ca="1" si="39"/>
        <v>#NAME?</v>
      </c>
      <c r="W887" s="327" t="e">
        <f t="shared" ca="1" si="40"/>
        <v>#NAME?</v>
      </c>
      <c r="X887" s="327" t="e">
        <f t="shared" ca="1" si="41"/>
        <v>#NAME?</v>
      </c>
    </row>
    <row r="888" spans="1:24">
      <c r="A888" s="2">
        <v>881</v>
      </c>
      <c r="B888" s="617">
        <v>-160478</v>
      </c>
      <c r="C888" s="617">
        <v>-103593</v>
      </c>
      <c r="D888" s="617">
        <v>-114388</v>
      </c>
      <c r="F888" s="330" t="e">
        <f ca="1">_xll.RiskData('Risk Summary'!$H$32,$A888)</f>
        <v>#NAME?</v>
      </c>
      <c r="G888" s="330" t="e">
        <f ca="1">_xll.RiskData('Risk Summary'!$K$32,$A888)</f>
        <v>#NAME?</v>
      </c>
      <c r="H888" s="330" t="e">
        <f ca="1">_xll.RiskData('Risk Summary'!$N$32,$A888)</f>
        <v>#NAME?</v>
      </c>
      <c r="J888" s="330" t="e">
        <f ca="1">_xll.RiskData('Risk Summary'!$H$35,$A888)</f>
        <v>#NAME?</v>
      </c>
      <c r="K888" s="330" t="e">
        <f ca="1">_xll.RiskData('Risk Summary'!$K$35,$A888)</f>
        <v>#NAME?</v>
      </c>
      <c r="L888" s="330" t="e">
        <f ca="1">_xll.RiskData('Risk Summary'!$N$35,$A888)</f>
        <v>#NAME?</v>
      </c>
      <c r="N888" s="330" t="e">
        <f ca="1">_xll.RiskData('Risk Summary'!$H$36,$A888)</f>
        <v>#NAME?</v>
      </c>
      <c r="O888" s="330" t="e">
        <f ca="1">_xll.RiskData('Risk Summary'!$K$36,$A888)</f>
        <v>#NAME?</v>
      </c>
      <c r="P888" s="330" t="e">
        <f ca="1">_xll.RiskData('Risk Summary'!$N$36,$A888)</f>
        <v>#NAME?</v>
      </c>
      <c r="R888" s="330" t="e">
        <f ca="1">_xll.RiskData('TS CF'!$H$24,$A888)-F888</f>
        <v>#NAME?</v>
      </c>
      <c r="S888" s="330" t="e">
        <f ca="1">_xll.RiskData('TS CF'!$K$24,$A888)-G888</f>
        <v>#NAME?</v>
      </c>
      <c r="T888" s="330" t="e">
        <f ca="1">_xll.RiskData('TS CF'!$N$24,$A888)-H888</f>
        <v>#NAME?</v>
      </c>
      <c r="V888" s="327" t="e">
        <f t="shared" ca="1" si="39"/>
        <v>#NAME?</v>
      </c>
      <c r="W888" s="327" t="e">
        <f t="shared" ca="1" si="40"/>
        <v>#NAME?</v>
      </c>
      <c r="X888" s="327" t="e">
        <f t="shared" ca="1" si="41"/>
        <v>#NAME?</v>
      </c>
    </row>
    <row r="889" spans="1:24">
      <c r="A889" s="2">
        <v>882</v>
      </c>
      <c r="B889" s="617">
        <v>-160478</v>
      </c>
      <c r="C889" s="617">
        <v>-103593</v>
      </c>
      <c r="D889" s="617">
        <v>-114388</v>
      </c>
      <c r="F889" s="330" t="e">
        <f ca="1">_xll.RiskData('Risk Summary'!$H$32,$A889)</f>
        <v>#NAME?</v>
      </c>
      <c r="G889" s="330" t="e">
        <f ca="1">_xll.RiskData('Risk Summary'!$K$32,$A889)</f>
        <v>#NAME?</v>
      </c>
      <c r="H889" s="330" t="e">
        <f ca="1">_xll.RiskData('Risk Summary'!$N$32,$A889)</f>
        <v>#NAME?</v>
      </c>
      <c r="J889" s="330" t="e">
        <f ca="1">_xll.RiskData('Risk Summary'!$H$35,$A889)</f>
        <v>#NAME?</v>
      </c>
      <c r="K889" s="330" t="e">
        <f ca="1">_xll.RiskData('Risk Summary'!$K$35,$A889)</f>
        <v>#NAME?</v>
      </c>
      <c r="L889" s="330" t="e">
        <f ca="1">_xll.RiskData('Risk Summary'!$N$35,$A889)</f>
        <v>#NAME?</v>
      </c>
      <c r="N889" s="330" t="e">
        <f ca="1">_xll.RiskData('Risk Summary'!$H$36,$A889)</f>
        <v>#NAME?</v>
      </c>
      <c r="O889" s="330" t="e">
        <f ca="1">_xll.RiskData('Risk Summary'!$K$36,$A889)</f>
        <v>#NAME?</v>
      </c>
      <c r="P889" s="330" t="e">
        <f ca="1">_xll.RiskData('Risk Summary'!$N$36,$A889)</f>
        <v>#NAME?</v>
      </c>
      <c r="R889" s="330" t="e">
        <f ca="1">_xll.RiskData('TS CF'!$H$24,$A889)-F889</f>
        <v>#NAME?</v>
      </c>
      <c r="S889" s="330" t="e">
        <f ca="1">_xll.RiskData('TS CF'!$K$24,$A889)-G889</f>
        <v>#NAME?</v>
      </c>
      <c r="T889" s="330" t="e">
        <f ca="1">_xll.RiskData('TS CF'!$N$24,$A889)-H889</f>
        <v>#NAME?</v>
      </c>
      <c r="V889" s="327" t="e">
        <f t="shared" ca="1" si="39"/>
        <v>#NAME?</v>
      </c>
      <c r="W889" s="327" t="e">
        <f t="shared" ca="1" si="40"/>
        <v>#NAME?</v>
      </c>
      <c r="X889" s="327" t="e">
        <f t="shared" ca="1" si="41"/>
        <v>#NAME?</v>
      </c>
    </row>
    <row r="890" spans="1:24">
      <c r="A890" s="2">
        <v>883</v>
      </c>
      <c r="B890" s="617">
        <v>-160478</v>
      </c>
      <c r="C890" s="617">
        <v>-103593</v>
      </c>
      <c r="D890" s="617">
        <v>-114388</v>
      </c>
      <c r="F890" s="330" t="e">
        <f ca="1">_xll.RiskData('Risk Summary'!$H$32,$A890)</f>
        <v>#NAME?</v>
      </c>
      <c r="G890" s="330" t="e">
        <f ca="1">_xll.RiskData('Risk Summary'!$K$32,$A890)</f>
        <v>#NAME?</v>
      </c>
      <c r="H890" s="330" t="e">
        <f ca="1">_xll.RiskData('Risk Summary'!$N$32,$A890)</f>
        <v>#NAME?</v>
      </c>
      <c r="J890" s="330" t="e">
        <f ca="1">_xll.RiskData('Risk Summary'!$H$35,$A890)</f>
        <v>#NAME?</v>
      </c>
      <c r="K890" s="330" t="e">
        <f ca="1">_xll.RiskData('Risk Summary'!$K$35,$A890)</f>
        <v>#NAME?</v>
      </c>
      <c r="L890" s="330" t="e">
        <f ca="1">_xll.RiskData('Risk Summary'!$N$35,$A890)</f>
        <v>#NAME?</v>
      </c>
      <c r="N890" s="330" t="e">
        <f ca="1">_xll.RiskData('Risk Summary'!$H$36,$A890)</f>
        <v>#NAME?</v>
      </c>
      <c r="O890" s="330" t="e">
        <f ca="1">_xll.RiskData('Risk Summary'!$K$36,$A890)</f>
        <v>#NAME?</v>
      </c>
      <c r="P890" s="330" t="e">
        <f ca="1">_xll.RiskData('Risk Summary'!$N$36,$A890)</f>
        <v>#NAME?</v>
      </c>
      <c r="R890" s="330" t="e">
        <f ca="1">_xll.RiskData('TS CF'!$H$24,$A890)-F890</f>
        <v>#NAME?</v>
      </c>
      <c r="S890" s="330" t="e">
        <f ca="1">_xll.RiskData('TS CF'!$K$24,$A890)-G890</f>
        <v>#NAME?</v>
      </c>
      <c r="T890" s="330" t="e">
        <f ca="1">_xll.RiskData('TS CF'!$N$24,$A890)-H890</f>
        <v>#NAME?</v>
      </c>
      <c r="V890" s="327" t="e">
        <f t="shared" ca="1" si="39"/>
        <v>#NAME?</v>
      </c>
      <c r="W890" s="327" t="e">
        <f t="shared" ca="1" si="40"/>
        <v>#NAME?</v>
      </c>
      <c r="X890" s="327" t="e">
        <f t="shared" ca="1" si="41"/>
        <v>#NAME?</v>
      </c>
    </row>
    <row r="891" spans="1:24">
      <c r="A891" s="2">
        <v>884</v>
      </c>
      <c r="B891" s="617">
        <v>-160478</v>
      </c>
      <c r="C891" s="617">
        <v>-103593</v>
      </c>
      <c r="D891" s="617">
        <v>-114388</v>
      </c>
      <c r="F891" s="330" t="e">
        <f ca="1">_xll.RiskData('Risk Summary'!$H$32,$A891)</f>
        <v>#NAME?</v>
      </c>
      <c r="G891" s="330" t="e">
        <f ca="1">_xll.RiskData('Risk Summary'!$K$32,$A891)</f>
        <v>#NAME?</v>
      </c>
      <c r="H891" s="330" t="e">
        <f ca="1">_xll.RiskData('Risk Summary'!$N$32,$A891)</f>
        <v>#NAME?</v>
      </c>
      <c r="J891" s="330" t="e">
        <f ca="1">_xll.RiskData('Risk Summary'!$H$35,$A891)</f>
        <v>#NAME?</v>
      </c>
      <c r="K891" s="330" t="e">
        <f ca="1">_xll.RiskData('Risk Summary'!$K$35,$A891)</f>
        <v>#NAME?</v>
      </c>
      <c r="L891" s="330" t="e">
        <f ca="1">_xll.RiskData('Risk Summary'!$N$35,$A891)</f>
        <v>#NAME?</v>
      </c>
      <c r="N891" s="330" t="e">
        <f ca="1">_xll.RiskData('Risk Summary'!$H$36,$A891)</f>
        <v>#NAME?</v>
      </c>
      <c r="O891" s="330" t="e">
        <f ca="1">_xll.RiskData('Risk Summary'!$K$36,$A891)</f>
        <v>#NAME?</v>
      </c>
      <c r="P891" s="330" t="e">
        <f ca="1">_xll.RiskData('Risk Summary'!$N$36,$A891)</f>
        <v>#NAME?</v>
      </c>
      <c r="R891" s="330" t="e">
        <f ca="1">_xll.RiskData('TS CF'!$H$24,$A891)-F891</f>
        <v>#NAME?</v>
      </c>
      <c r="S891" s="330" t="e">
        <f ca="1">_xll.RiskData('TS CF'!$K$24,$A891)-G891</f>
        <v>#NAME?</v>
      </c>
      <c r="T891" s="330" t="e">
        <f ca="1">_xll.RiskData('TS CF'!$N$24,$A891)-H891</f>
        <v>#NAME?</v>
      </c>
      <c r="V891" s="327" t="e">
        <f t="shared" ca="1" si="39"/>
        <v>#NAME?</v>
      </c>
      <c r="W891" s="327" t="e">
        <f t="shared" ca="1" si="40"/>
        <v>#NAME?</v>
      </c>
      <c r="X891" s="327" t="e">
        <f t="shared" ca="1" si="41"/>
        <v>#NAME?</v>
      </c>
    </row>
    <row r="892" spans="1:24">
      <c r="A892" s="2">
        <v>885</v>
      </c>
      <c r="B892" s="617">
        <v>-160478</v>
      </c>
      <c r="C892" s="617">
        <v>-103593</v>
      </c>
      <c r="D892" s="617">
        <v>-114388</v>
      </c>
      <c r="F892" s="330" t="e">
        <f ca="1">_xll.RiskData('Risk Summary'!$H$32,$A892)</f>
        <v>#NAME?</v>
      </c>
      <c r="G892" s="330" t="e">
        <f ca="1">_xll.RiskData('Risk Summary'!$K$32,$A892)</f>
        <v>#NAME?</v>
      </c>
      <c r="H892" s="330" t="e">
        <f ca="1">_xll.RiskData('Risk Summary'!$N$32,$A892)</f>
        <v>#NAME?</v>
      </c>
      <c r="J892" s="330" t="e">
        <f ca="1">_xll.RiskData('Risk Summary'!$H$35,$A892)</f>
        <v>#NAME?</v>
      </c>
      <c r="K892" s="330" t="e">
        <f ca="1">_xll.RiskData('Risk Summary'!$K$35,$A892)</f>
        <v>#NAME?</v>
      </c>
      <c r="L892" s="330" t="e">
        <f ca="1">_xll.RiskData('Risk Summary'!$N$35,$A892)</f>
        <v>#NAME?</v>
      </c>
      <c r="N892" s="330" t="e">
        <f ca="1">_xll.RiskData('Risk Summary'!$H$36,$A892)</f>
        <v>#NAME?</v>
      </c>
      <c r="O892" s="330" t="e">
        <f ca="1">_xll.RiskData('Risk Summary'!$K$36,$A892)</f>
        <v>#NAME?</v>
      </c>
      <c r="P892" s="330" t="e">
        <f ca="1">_xll.RiskData('Risk Summary'!$N$36,$A892)</f>
        <v>#NAME?</v>
      </c>
      <c r="R892" s="330" t="e">
        <f ca="1">_xll.RiskData('TS CF'!$H$24,$A892)-F892</f>
        <v>#NAME?</v>
      </c>
      <c r="S892" s="330" t="e">
        <f ca="1">_xll.RiskData('TS CF'!$K$24,$A892)-G892</f>
        <v>#NAME?</v>
      </c>
      <c r="T892" s="330" t="e">
        <f ca="1">_xll.RiskData('TS CF'!$N$24,$A892)-H892</f>
        <v>#NAME?</v>
      </c>
      <c r="V892" s="327" t="e">
        <f t="shared" ca="1" si="39"/>
        <v>#NAME?</v>
      </c>
      <c r="W892" s="327" t="e">
        <f t="shared" ca="1" si="40"/>
        <v>#NAME?</v>
      </c>
      <c r="X892" s="327" t="e">
        <f t="shared" ca="1" si="41"/>
        <v>#NAME?</v>
      </c>
    </row>
    <row r="893" spans="1:24">
      <c r="A893" s="2">
        <v>886</v>
      </c>
      <c r="B893" s="617">
        <v>-160478</v>
      </c>
      <c r="C893" s="617">
        <v>-103593</v>
      </c>
      <c r="D893" s="617">
        <v>-114388</v>
      </c>
      <c r="F893" s="330" t="e">
        <f ca="1">_xll.RiskData('Risk Summary'!$H$32,$A893)</f>
        <v>#NAME?</v>
      </c>
      <c r="G893" s="330" t="e">
        <f ca="1">_xll.RiskData('Risk Summary'!$K$32,$A893)</f>
        <v>#NAME?</v>
      </c>
      <c r="H893" s="330" t="e">
        <f ca="1">_xll.RiskData('Risk Summary'!$N$32,$A893)</f>
        <v>#NAME?</v>
      </c>
      <c r="J893" s="330" t="e">
        <f ca="1">_xll.RiskData('Risk Summary'!$H$35,$A893)</f>
        <v>#NAME?</v>
      </c>
      <c r="K893" s="330" t="e">
        <f ca="1">_xll.RiskData('Risk Summary'!$K$35,$A893)</f>
        <v>#NAME?</v>
      </c>
      <c r="L893" s="330" t="e">
        <f ca="1">_xll.RiskData('Risk Summary'!$N$35,$A893)</f>
        <v>#NAME?</v>
      </c>
      <c r="N893" s="330" t="e">
        <f ca="1">_xll.RiskData('Risk Summary'!$H$36,$A893)</f>
        <v>#NAME?</v>
      </c>
      <c r="O893" s="330" t="e">
        <f ca="1">_xll.RiskData('Risk Summary'!$K$36,$A893)</f>
        <v>#NAME?</v>
      </c>
      <c r="P893" s="330" t="e">
        <f ca="1">_xll.RiskData('Risk Summary'!$N$36,$A893)</f>
        <v>#NAME?</v>
      </c>
      <c r="R893" s="330" t="e">
        <f ca="1">_xll.RiskData('TS CF'!$H$24,$A893)-F893</f>
        <v>#NAME?</v>
      </c>
      <c r="S893" s="330" t="e">
        <f ca="1">_xll.RiskData('TS CF'!$K$24,$A893)-G893</f>
        <v>#NAME?</v>
      </c>
      <c r="T893" s="330" t="e">
        <f ca="1">_xll.RiskData('TS CF'!$N$24,$A893)-H893</f>
        <v>#NAME?</v>
      </c>
      <c r="V893" s="327" t="e">
        <f t="shared" ca="1" si="39"/>
        <v>#NAME?</v>
      </c>
      <c r="W893" s="327" t="e">
        <f t="shared" ca="1" si="40"/>
        <v>#NAME?</v>
      </c>
      <c r="X893" s="327" t="e">
        <f t="shared" ca="1" si="41"/>
        <v>#NAME?</v>
      </c>
    </row>
    <row r="894" spans="1:24">
      <c r="A894" s="2">
        <v>887</v>
      </c>
      <c r="B894" s="617">
        <v>-160478</v>
      </c>
      <c r="C894" s="617">
        <v>-103593</v>
      </c>
      <c r="D894" s="617">
        <v>-114388</v>
      </c>
      <c r="F894" s="330" t="e">
        <f ca="1">_xll.RiskData('Risk Summary'!$H$32,$A894)</f>
        <v>#NAME?</v>
      </c>
      <c r="G894" s="330" t="e">
        <f ca="1">_xll.RiskData('Risk Summary'!$K$32,$A894)</f>
        <v>#NAME?</v>
      </c>
      <c r="H894" s="330" t="e">
        <f ca="1">_xll.RiskData('Risk Summary'!$N$32,$A894)</f>
        <v>#NAME?</v>
      </c>
      <c r="J894" s="330" t="e">
        <f ca="1">_xll.RiskData('Risk Summary'!$H$35,$A894)</f>
        <v>#NAME?</v>
      </c>
      <c r="K894" s="330" t="e">
        <f ca="1">_xll.RiskData('Risk Summary'!$K$35,$A894)</f>
        <v>#NAME?</v>
      </c>
      <c r="L894" s="330" t="e">
        <f ca="1">_xll.RiskData('Risk Summary'!$N$35,$A894)</f>
        <v>#NAME?</v>
      </c>
      <c r="N894" s="330" t="e">
        <f ca="1">_xll.RiskData('Risk Summary'!$H$36,$A894)</f>
        <v>#NAME?</v>
      </c>
      <c r="O894" s="330" t="e">
        <f ca="1">_xll.RiskData('Risk Summary'!$K$36,$A894)</f>
        <v>#NAME?</v>
      </c>
      <c r="P894" s="330" t="e">
        <f ca="1">_xll.RiskData('Risk Summary'!$N$36,$A894)</f>
        <v>#NAME?</v>
      </c>
      <c r="R894" s="330" t="e">
        <f ca="1">_xll.RiskData('TS CF'!$H$24,$A894)-F894</f>
        <v>#NAME?</v>
      </c>
      <c r="S894" s="330" t="e">
        <f ca="1">_xll.RiskData('TS CF'!$K$24,$A894)-G894</f>
        <v>#NAME?</v>
      </c>
      <c r="T894" s="330" t="e">
        <f ca="1">_xll.RiskData('TS CF'!$N$24,$A894)-H894</f>
        <v>#NAME?</v>
      </c>
      <c r="V894" s="327" t="e">
        <f t="shared" ca="1" si="39"/>
        <v>#NAME?</v>
      </c>
      <c r="W894" s="327" t="e">
        <f t="shared" ca="1" si="40"/>
        <v>#NAME?</v>
      </c>
      <c r="X894" s="327" t="e">
        <f t="shared" ca="1" si="41"/>
        <v>#NAME?</v>
      </c>
    </row>
    <row r="895" spans="1:24">
      <c r="A895" s="2">
        <v>888</v>
      </c>
      <c r="B895" s="617">
        <v>-160478</v>
      </c>
      <c r="C895" s="617">
        <v>-103593</v>
      </c>
      <c r="D895" s="617">
        <v>-114388</v>
      </c>
      <c r="F895" s="330" t="e">
        <f ca="1">_xll.RiskData('Risk Summary'!$H$32,$A895)</f>
        <v>#NAME?</v>
      </c>
      <c r="G895" s="330" t="e">
        <f ca="1">_xll.RiskData('Risk Summary'!$K$32,$A895)</f>
        <v>#NAME?</v>
      </c>
      <c r="H895" s="330" t="e">
        <f ca="1">_xll.RiskData('Risk Summary'!$N$32,$A895)</f>
        <v>#NAME?</v>
      </c>
      <c r="J895" s="330" t="e">
        <f ca="1">_xll.RiskData('Risk Summary'!$H$35,$A895)</f>
        <v>#NAME?</v>
      </c>
      <c r="K895" s="330" t="e">
        <f ca="1">_xll.RiskData('Risk Summary'!$K$35,$A895)</f>
        <v>#NAME?</v>
      </c>
      <c r="L895" s="330" t="e">
        <f ca="1">_xll.RiskData('Risk Summary'!$N$35,$A895)</f>
        <v>#NAME?</v>
      </c>
      <c r="N895" s="330" t="e">
        <f ca="1">_xll.RiskData('Risk Summary'!$H$36,$A895)</f>
        <v>#NAME?</v>
      </c>
      <c r="O895" s="330" t="e">
        <f ca="1">_xll.RiskData('Risk Summary'!$K$36,$A895)</f>
        <v>#NAME?</v>
      </c>
      <c r="P895" s="330" t="e">
        <f ca="1">_xll.RiskData('Risk Summary'!$N$36,$A895)</f>
        <v>#NAME?</v>
      </c>
      <c r="R895" s="330" t="e">
        <f ca="1">_xll.RiskData('TS CF'!$H$24,$A895)-F895</f>
        <v>#NAME?</v>
      </c>
      <c r="S895" s="330" t="e">
        <f ca="1">_xll.RiskData('TS CF'!$K$24,$A895)-G895</f>
        <v>#NAME?</v>
      </c>
      <c r="T895" s="330" t="e">
        <f ca="1">_xll.RiskData('TS CF'!$N$24,$A895)-H895</f>
        <v>#NAME?</v>
      </c>
      <c r="V895" s="327" t="e">
        <f t="shared" ca="1" si="39"/>
        <v>#NAME?</v>
      </c>
      <c r="W895" s="327" t="e">
        <f t="shared" ca="1" si="40"/>
        <v>#NAME?</v>
      </c>
      <c r="X895" s="327" t="e">
        <f t="shared" ca="1" si="41"/>
        <v>#NAME?</v>
      </c>
    </row>
    <row r="896" spans="1:24">
      <c r="A896" s="2">
        <v>889</v>
      </c>
      <c r="B896" s="617">
        <v>-160478</v>
      </c>
      <c r="C896" s="617">
        <v>-103593</v>
      </c>
      <c r="D896" s="617">
        <v>-114388</v>
      </c>
      <c r="F896" s="330" t="e">
        <f ca="1">_xll.RiskData('Risk Summary'!$H$32,$A896)</f>
        <v>#NAME?</v>
      </c>
      <c r="G896" s="330" t="e">
        <f ca="1">_xll.RiskData('Risk Summary'!$K$32,$A896)</f>
        <v>#NAME?</v>
      </c>
      <c r="H896" s="330" t="e">
        <f ca="1">_xll.RiskData('Risk Summary'!$N$32,$A896)</f>
        <v>#NAME?</v>
      </c>
      <c r="J896" s="330" t="e">
        <f ca="1">_xll.RiskData('Risk Summary'!$H$35,$A896)</f>
        <v>#NAME?</v>
      </c>
      <c r="K896" s="330" t="e">
        <f ca="1">_xll.RiskData('Risk Summary'!$K$35,$A896)</f>
        <v>#NAME?</v>
      </c>
      <c r="L896" s="330" t="e">
        <f ca="1">_xll.RiskData('Risk Summary'!$N$35,$A896)</f>
        <v>#NAME?</v>
      </c>
      <c r="N896" s="330" t="e">
        <f ca="1">_xll.RiskData('Risk Summary'!$H$36,$A896)</f>
        <v>#NAME?</v>
      </c>
      <c r="O896" s="330" t="e">
        <f ca="1">_xll.RiskData('Risk Summary'!$K$36,$A896)</f>
        <v>#NAME?</v>
      </c>
      <c r="P896" s="330" t="e">
        <f ca="1">_xll.RiskData('Risk Summary'!$N$36,$A896)</f>
        <v>#NAME?</v>
      </c>
      <c r="R896" s="330" t="e">
        <f ca="1">_xll.RiskData('TS CF'!$H$24,$A896)-F896</f>
        <v>#NAME?</v>
      </c>
      <c r="S896" s="330" t="e">
        <f ca="1">_xll.RiskData('TS CF'!$K$24,$A896)-G896</f>
        <v>#NAME?</v>
      </c>
      <c r="T896" s="330" t="e">
        <f ca="1">_xll.RiskData('TS CF'!$N$24,$A896)-H896</f>
        <v>#NAME?</v>
      </c>
      <c r="V896" s="327" t="e">
        <f t="shared" ca="1" si="39"/>
        <v>#NAME?</v>
      </c>
      <c r="W896" s="327" t="e">
        <f t="shared" ca="1" si="40"/>
        <v>#NAME?</v>
      </c>
      <c r="X896" s="327" t="e">
        <f t="shared" ca="1" si="41"/>
        <v>#NAME?</v>
      </c>
    </row>
    <row r="897" spans="1:24">
      <c r="A897" s="2">
        <v>890</v>
      </c>
      <c r="B897" s="617">
        <v>-160478</v>
      </c>
      <c r="C897" s="617">
        <v>-103593</v>
      </c>
      <c r="D897" s="617">
        <v>-114388</v>
      </c>
      <c r="F897" s="330" t="e">
        <f ca="1">_xll.RiskData('Risk Summary'!$H$32,$A897)</f>
        <v>#NAME?</v>
      </c>
      <c r="G897" s="330" t="e">
        <f ca="1">_xll.RiskData('Risk Summary'!$K$32,$A897)</f>
        <v>#NAME?</v>
      </c>
      <c r="H897" s="330" t="e">
        <f ca="1">_xll.RiskData('Risk Summary'!$N$32,$A897)</f>
        <v>#NAME?</v>
      </c>
      <c r="J897" s="330" t="e">
        <f ca="1">_xll.RiskData('Risk Summary'!$H$35,$A897)</f>
        <v>#NAME?</v>
      </c>
      <c r="K897" s="330" t="e">
        <f ca="1">_xll.RiskData('Risk Summary'!$K$35,$A897)</f>
        <v>#NAME?</v>
      </c>
      <c r="L897" s="330" t="e">
        <f ca="1">_xll.RiskData('Risk Summary'!$N$35,$A897)</f>
        <v>#NAME?</v>
      </c>
      <c r="N897" s="330" t="e">
        <f ca="1">_xll.RiskData('Risk Summary'!$H$36,$A897)</f>
        <v>#NAME?</v>
      </c>
      <c r="O897" s="330" t="e">
        <f ca="1">_xll.RiskData('Risk Summary'!$K$36,$A897)</f>
        <v>#NAME?</v>
      </c>
      <c r="P897" s="330" t="e">
        <f ca="1">_xll.RiskData('Risk Summary'!$N$36,$A897)</f>
        <v>#NAME?</v>
      </c>
      <c r="R897" s="330" t="e">
        <f ca="1">_xll.RiskData('TS CF'!$H$24,$A897)-F897</f>
        <v>#NAME?</v>
      </c>
      <c r="S897" s="330" t="e">
        <f ca="1">_xll.RiskData('TS CF'!$K$24,$A897)-G897</f>
        <v>#NAME?</v>
      </c>
      <c r="T897" s="330" t="e">
        <f ca="1">_xll.RiskData('TS CF'!$N$24,$A897)-H897</f>
        <v>#NAME?</v>
      </c>
      <c r="V897" s="327" t="e">
        <f t="shared" ca="1" si="39"/>
        <v>#NAME?</v>
      </c>
      <c r="W897" s="327" t="e">
        <f t="shared" ca="1" si="40"/>
        <v>#NAME?</v>
      </c>
      <c r="X897" s="327" t="e">
        <f t="shared" ca="1" si="41"/>
        <v>#NAME?</v>
      </c>
    </row>
    <row r="898" spans="1:24">
      <c r="A898" s="2">
        <v>891</v>
      </c>
      <c r="B898" s="617">
        <v>-160478</v>
      </c>
      <c r="C898" s="617">
        <v>-103593</v>
      </c>
      <c r="D898" s="617">
        <v>-114388</v>
      </c>
      <c r="F898" s="330" t="e">
        <f ca="1">_xll.RiskData('Risk Summary'!$H$32,$A898)</f>
        <v>#NAME?</v>
      </c>
      <c r="G898" s="330" t="e">
        <f ca="1">_xll.RiskData('Risk Summary'!$K$32,$A898)</f>
        <v>#NAME?</v>
      </c>
      <c r="H898" s="330" t="e">
        <f ca="1">_xll.RiskData('Risk Summary'!$N$32,$A898)</f>
        <v>#NAME?</v>
      </c>
      <c r="J898" s="330" t="e">
        <f ca="1">_xll.RiskData('Risk Summary'!$H$35,$A898)</f>
        <v>#NAME?</v>
      </c>
      <c r="K898" s="330" t="e">
        <f ca="1">_xll.RiskData('Risk Summary'!$K$35,$A898)</f>
        <v>#NAME?</v>
      </c>
      <c r="L898" s="330" t="e">
        <f ca="1">_xll.RiskData('Risk Summary'!$N$35,$A898)</f>
        <v>#NAME?</v>
      </c>
      <c r="N898" s="330" t="e">
        <f ca="1">_xll.RiskData('Risk Summary'!$H$36,$A898)</f>
        <v>#NAME?</v>
      </c>
      <c r="O898" s="330" t="e">
        <f ca="1">_xll.RiskData('Risk Summary'!$K$36,$A898)</f>
        <v>#NAME?</v>
      </c>
      <c r="P898" s="330" t="e">
        <f ca="1">_xll.RiskData('Risk Summary'!$N$36,$A898)</f>
        <v>#NAME?</v>
      </c>
      <c r="R898" s="330" t="e">
        <f ca="1">_xll.RiskData('TS CF'!$H$24,$A898)-F898</f>
        <v>#NAME?</v>
      </c>
      <c r="S898" s="330" t="e">
        <f ca="1">_xll.RiskData('TS CF'!$K$24,$A898)-G898</f>
        <v>#NAME?</v>
      </c>
      <c r="T898" s="330" t="e">
        <f ca="1">_xll.RiskData('TS CF'!$N$24,$A898)-H898</f>
        <v>#NAME?</v>
      </c>
      <c r="V898" s="327" t="e">
        <f t="shared" ca="1" si="39"/>
        <v>#NAME?</v>
      </c>
      <c r="W898" s="327" t="e">
        <f t="shared" ca="1" si="40"/>
        <v>#NAME?</v>
      </c>
      <c r="X898" s="327" t="e">
        <f t="shared" ca="1" si="41"/>
        <v>#NAME?</v>
      </c>
    </row>
    <row r="899" spans="1:24">
      <c r="A899" s="2">
        <v>892</v>
      </c>
      <c r="B899" s="617">
        <v>-160478</v>
      </c>
      <c r="C899" s="617">
        <v>-103593</v>
      </c>
      <c r="D899" s="617">
        <v>-114388</v>
      </c>
      <c r="F899" s="330" t="e">
        <f ca="1">_xll.RiskData('Risk Summary'!$H$32,$A899)</f>
        <v>#NAME?</v>
      </c>
      <c r="G899" s="330" t="e">
        <f ca="1">_xll.RiskData('Risk Summary'!$K$32,$A899)</f>
        <v>#NAME?</v>
      </c>
      <c r="H899" s="330" t="e">
        <f ca="1">_xll.RiskData('Risk Summary'!$N$32,$A899)</f>
        <v>#NAME?</v>
      </c>
      <c r="J899" s="330" t="e">
        <f ca="1">_xll.RiskData('Risk Summary'!$H$35,$A899)</f>
        <v>#NAME?</v>
      </c>
      <c r="K899" s="330" t="e">
        <f ca="1">_xll.RiskData('Risk Summary'!$K$35,$A899)</f>
        <v>#NAME?</v>
      </c>
      <c r="L899" s="330" t="e">
        <f ca="1">_xll.RiskData('Risk Summary'!$N$35,$A899)</f>
        <v>#NAME?</v>
      </c>
      <c r="N899" s="330" t="e">
        <f ca="1">_xll.RiskData('Risk Summary'!$H$36,$A899)</f>
        <v>#NAME?</v>
      </c>
      <c r="O899" s="330" t="e">
        <f ca="1">_xll.RiskData('Risk Summary'!$K$36,$A899)</f>
        <v>#NAME?</v>
      </c>
      <c r="P899" s="330" t="e">
        <f ca="1">_xll.RiskData('Risk Summary'!$N$36,$A899)</f>
        <v>#NAME?</v>
      </c>
      <c r="R899" s="330" t="e">
        <f ca="1">_xll.RiskData('TS CF'!$H$24,$A899)-F899</f>
        <v>#NAME?</v>
      </c>
      <c r="S899" s="330" t="e">
        <f ca="1">_xll.RiskData('TS CF'!$K$24,$A899)-G899</f>
        <v>#NAME?</v>
      </c>
      <c r="T899" s="330" t="e">
        <f ca="1">_xll.RiskData('TS CF'!$N$24,$A899)-H899</f>
        <v>#NAME?</v>
      </c>
      <c r="V899" s="327" t="e">
        <f t="shared" ca="1" si="39"/>
        <v>#NAME?</v>
      </c>
      <c r="W899" s="327" t="e">
        <f t="shared" ca="1" si="40"/>
        <v>#NAME?</v>
      </c>
      <c r="X899" s="327" t="e">
        <f t="shared" ca="1" si="41"/>
        <v>#NAME?</v>
      </c>
    </row>
    <row r="900" spans="1:24">
      <c r="A900" s="2">
        <v>893</v>
      </c>
      <c r="B900" s="617">
        <v>-160478</v>
      </c>
      <c r="C900" s="617">
        <v>-103593</v>
      </c>
      <c r="D900" s="617">
        <v>-114388</v>
      </c>
      <c r="F900" s="330" t="e">
        <f ca="1">_xll.RiskData('Risk Summary'!$H$32,$A900)</f>
        <v>#NAME?</v>
      </c>
      <c r="G900" s="330" t="e">
        <f ca="1">_xll.RiskData('Risk Summary'!$K$32,$A900)</f>
        <v>#NAME?</v>
      </c>
      <c r="H900" s="330" t="e">
        <f ca="1">_xll.RiskData('Risk Summary'!$N$32,$A900)</f>
        <v>#NAME?</v>
      </c>
      <c r="J900" s="330" t="e">
        <f ca="1">_xll.RiskData('Risk Summary'!$H$35,$A900)</f>
        <v>#NAME?</v>
      </c>
      <c r="K900" s="330" t="e">
        <f ca="1">_xll.RiskData('Risk Summary'!$K$35,$A900)</f>
        <v>#NAME?</v>
      </c>
      <c r="L900" s="330" t="e">
        <f ca="1">_xll.RiskData('Risk Summary'!$N$35,$A900)</f>
        <v>#NAME?</v>
      </c>
      <c r="N900" s="330" t="e">
        <f ca="1">_xll.RiskData('Risk Summary'!$H$36,$A900)</f>
        <v>#NAME?</v>
      </c>
      <c r="O900" s="330" t="e">
        <f ca="1">_xll.RiskData('Risk Summary'!$K$36,$A900)</f>
        <v>#NAME?</v>
      </c>
      <c r="P900" s="330" t="e">
        <f ca="1">_xll.RiskData('Risk Summary'!$N$36,$A900)</f>
        <v>#NAME?</v>
      </c>
      <c r="R900" s="330" t="e">
        <f ca="1">_xll.RiskData('TS CF'!$H$24,$A900)-F900</f>
        <v>#NAME?</v>
      </c>
      <c r="S900" s="330" t="e">
        <f ca="1">_xll.RiskData('TS CF'!$K$24,$A900)-G900</f>
        <v>#NAME?</v>
      </c>
      <c r="T900" s="330" t="e">
        <f ca="1">_xll.RiskData('TS CF'!$N$24,$A900)-H900</f>
        <v>#NAME?</v>
      </c>
      <c r="V900" s="327" t="e">
        <f t="shared" ca="1" si="39"/>
        <v>#NAME?</v>
      </c>
      <c r="W900" s="327" t="e">
        <f t="shared" ca="1" si="40"/>
        <v>#NAME?</v>
      </c>
      <c r="X900" s="327" t="e">
        <f t="shared" ca="1" si="41"/>
        <v>#NAME?</v>
      </c>
    </row>
    <row r="901" spans="1:24">
      <c r="A901" s="2">
        <v>894</v>
      </c>
      <c r="B901" s="617">
        <v>-160478</v>
      </c>
      <c r="C901" s="617">
        <v>-103593</v>
      </c>
      <c r="D901" s="617">
        <v>-114388</v>
      </c>
      <c r="F901" s="330" t="e">
        <f ca="1">_xll.RiskData('Risk Summary'!$H$32,$A901)</f>
        <v>#NAME?</v>
      </c>
      <c r="G901" s="330" t="e">
        <f ca="1">_xll.RiskData('Risk Summary'!$K$32,$A901)</f>
        <v>#NAME?</v>
      </c>
      <c r="H901" s="330" t="e">
        <f ca="1">_xll.RiskData('Risk Summary'!$N$32,$A901)</f>
        <v>#NAME?</v>
      </c>
      <c r="J901" s="330" t="e">
        <f ca="1">_xll.RiskData('Risk Summary'!$H$35,$A901)</f>
        <v>#NAME?</v>
      </c>
      <c r="K901" s="330" t="e">
        <f ca="1">_xll.RiskData('Risk Summary'!$K$35,$A901)</f>
        <v>#NAME?</v>
      </c>
      <c r="L901" s="330" t="e">
        <f ca="1">_xll.RiskData('Risk Summary'!$N$35,$A901)</f>
        <v>#NAME?</v>
      </c>
      <c r="N901" s="330" t="e">
        <f ca="1">_xll.RiskData('Risk Summary'!$H$36,$A901)</f>
        <v>#NAME?</v>
      </c>
      <c r="O901" s="330" t="e">
        <f ca="1">_xll.RiskData('Risk Summary'!$K$36,$A901)</f>
        <v>#NAME?</v>
      </c>
      <c r="P901" s="330" t="e">
        <f ca="1">_xll.RiskData('Risk Summary'!$N$36,$A901)</f>
        <v>#NAME?</v>
      </c>
      <c r="R901" s="330" t="e">
        <f ca="1">_xll.RiskData('TS CF'!$H$24,$A901)-F901</f>
        <v>#NAME?</v>
      </c>
      <c r="S901" s="330" t="e">
        <f ca="1">_xll.RiskData('TS CF'!$K$24,$A901)-G901</f>
        <v>#NAME?</v>
      </c>
      <c r="T901" s="330" t="e">
        <f ca="1">_xll.RiskData('TS CF'!$N$24,$A901)-H901</f>
        <v>#NAME?</v>
      </c>
      <c r="V901" s="327" t="e">
        <f t="shared" ca="1" si="39"/>
        <v>#NAME?</v>
      </c>
      <c r="W901" s="327" t="e">
        <f t="shared" ca="1" si="40"/>
        <v>#NAME?</v>
      </c>
      <c r="X901" s="327" t="e">
        <f t="shared" ca="1" si="41"/>
        <v>#NAME?</v>
      </c>
    </row>
    <row r="902" spans="1:24">
      <c r="A902" s="2">
        <v>895</v>
      </c>
      <c r="B902" s="617">
        <v>-160478</v>
      </c>
      <c r="C902" s="617">
        <v>-103593</v>
      </c>
      <c r="D902" s="617">
        <v>-114388</v>
      </c>
      <c r="F902" s="330" t="e">
        <f ca="1">_xll.RiskData('Risk Summary'!$H$32,$A902)</f>
        <v>#NAME?</v>
      </c>
      <c r="G902" s="330" t="e">
        <f ca="1">_xll.RiskData('Risk Summary'!$K$32,$A902)</f>
        <v>#NAME?</v>
      </c>
      <c r="H902" s="330" t="e">
        <f ca="1">_xll.RiskData('Risk Summary'!$N$32,$A902)</f>
        <v>#NAME?</v>
      </c>
      <c r="J902" s="330" t="e">
        <f ca="1">_xll.RiskData('Risk Summary'!$H$35,$A902)</f>
        <v>#NAME?</v>
      </c>
      <c r="K902" s="330" t="e">
        <f ca="1">_xll.RiskData('Risk Summary'!$K$35,$A902)</f>
        <v>#NAME?</v>
      </c>
      <c r="L902" s="330" t="e">
        <f ca="1">_xll.RiskData('Risk Summary'!$N$35,$A902)</f>
        <v>#NAME?</v>
      </c>
      <c r="N902" s="330" t="e">
        <f ca="1">_xll.RiskData('Risk Summary'!$H$36,$A902)</f>
        <v>#NAME?</v>
      </c>
      <c r="O902" s="330" t="e">
        <f ca="1">_xll.RiskData('Risk Summary'!$K$36,$A902)</f>
        <v>#NAME?</v>
      </c>
      <c r="P902" s="330" t="e">
        <f ca="1">_xll.RiskData('Risk Summary'!$N$36,$A902)</f>
        <v>#NAME?</v>
      </c>
      <c r="R902" s="330" t="e">
        <f ca="1">_xll.RiskData('TS CF'!$H$24,$A902)-F902</f>
        <v>#NAME?</v>
      </c>
      <c r="S902" s="330" t="e">
        <f ca="1">_xll.RiskData('TS CF'!$K$24,$A902)-G902</f>
        <v>#NAME?</v>
      </c>
      <c r="T902" s="330" t="e">
        <f ca="1">_xll.RiskData('TS CF'!$N$24,$A902)-H902</f>
        <v>#NAME?</v>
      </c>
      <c r="V902" s="327" t="e">
        <f t="shared" ca="1" si="39"/>
        <v>#NAME?</v>
      </c>
      <c r="W902" s="327" t="e">
        <f t="shared" ca="1" si="40"/>
        <v>#NAME?</v>
      </c>
      <c r="X902" s="327" t="e">
        <f t="shared" ca="1" si="41"/>
        <v>#NAME?</v>
      </c>
    </row>
    <row r="903" spans="1:24">
      <c r="A903" s="2">
        <v>896</v>
      </c>
      <c r="B903" s="617">
        <v>-160478</v>
      </c>
      <c r="C903" s="617">
        <v>-103593</v>
      </c>
      <c r="D903" s="617">
        <v>-114388</v>
      </c>
      <c r="F903" s="330" t="e">
        <f ca="1">_xll.RiskData('Risk Summary'!$H$32,$A903)</f>
        <v>#NAME?</v>
      </c>
      <c r="G903" s="330" t="e">
        <f ca="1">_xll.RiskData('Risk Summary'!$K$32,$A903)</f>
        <v>#NAME?</v>
      </c>
      <c r="H903" s="330" t="e">
        <f ca="1">_xll.RiskData('Risk Summary'!$N$32,$A903)</f>
        <v>#NAME?</v>
      </c>
      <c r="J903" s="330" t="e">
        <f ca="1">_xll.RiskData('Risk Summary'!$H$35,$A903)</f>
        <v>#NAME?</v>
      </c>
      <c r="K903" s="330" t="e">
        <f ca="1">_xll.RiskData('Risk Summary'!$K$35,$A903)</f>
        <v>#NAME?</v>
      </c>
      <c r="L903" s="330" t="e">
        <f ca="1">_xll.RiskData('Risk Summary'!$N$35,$A903)</f>
        <v>#NAME?</v>
      </c>
      <c r="N903" s="330" t="e">
        <f ca="1">_xll.RiskData('Risk Summary'!$H$36,$A903)</f>
        <v>#NAME?</v>
      </c>
      <c r="O903" s="330" t="e">
        <f ca="1">_xll.RiskData('Risk Summary'!$K$36,$A903)</f>
        <v>#NAME?</v>
      </c>
      <c r="P903" s="330" t="e">
        <f ca="1">_xll.RiskData('Risk Summary'!$N$36,$A903)</f>
        <v>#NAME?</v>
      </c>
      <c r="R903" s="330" t="e">
        <f ca="1">_xll.RiskData('TS CF'!$H$24,$A903)-F903</f>
        <v>#NAME?</v>
      </c>
      <c r="S903" s="330" t="e">
        <f ca="1">_xll.RiskData('TS CF'!$K$24,$A903)-G903</f>
        <v>#NAME?</v>
      </c>
      <c r="T903" s="330" t="e">
        <f ca="1">_xll.RiskData('TS CF'!$N$24,$A903)-H903</f>
        <v>#NAME?</v>
      </c>
      <c r="V903" s="327" t="e">
        <f t="shared" ca="1" si="39"/>
        <v>#NAME?</v>
      </c>
      <c r="W903" s="327" t="e">
        <f t="shared" ca="1" si="40"/>
        <v>#NAME?</v>
      </c>
      <c r="X903" s="327" t="e">
        <f t="shared" ca="1" si="41"/>
        <v>#NAME?</v>
      </c>
    </row>
    <row r="904" spans="1:24">
      <c r="A904" s="2">
        <v>897</v>
      </c>
      <c r="B904" s="617">
        <v>-160478</v>
      </c>
      <c r="C904" s="617">
        <v>-103593</v>
      </c>
      <c r="D904" s="617">
        <v>-114388</v>
      </c>
      <c r="F904" s="330" t="e">
        <f ca="1">_xll.RiskData('Risk Summary'!$H$32,$A904)</f>
        <v>#NAME?</v>
      </c>
      <c r="G904" s="330" t="e">
        <f ca="1">_xll.RiskData('Risk Summary'!$K$32,$A904)</f>
        <v>#NAME?</v>
      </c>
      <c r="H904" s="330" t="e">
        <f ca="1">_xll.RiskData('Risk Summary'!$N$32,$A904)</f>
        <v>#NAME?</v>
      </c>
      <c r="J904" s="330" t="e">
        <f ca="1">_xll.RiskData('Risk Summary'!$H$35,$A904)</f>
        <v>#NAME?</v>
      </c>
      <c r="K904" s="330" t="e">
        <f ca="1">_xll.RiskData('Risk Summary'!$K$35,$A904)</f>
        <v>#NAME?</v>
      </c>
      <c r="L904" s="330" t="e">
        <f ca="1">_xll.RiskData('Risk Summary'!$N$35,$A904)</f>
        <v>#NAME?</v>
      </c>
      <c r="N904" s="330" t="e">
        <f ca="1">_xll.RiskData('Risk Summary'!$H$36,$A904)</f>
        <v>#NAME?</v>
      </c>
      <c r="O904" s="330" t="e">
        <f ca="1">_xll.RiskData('Risk Summary'!$K$36,$A904)</f>
        <v>#NAME?</v>
      </c>
      <c r="P904" s="330" t="e">
        <f ca="1">_xll.RiskData('Risk Summary'!$N$36,$A904)</f>
        <v>#NAME?</v>
      </c>
      <c r="R904" s="330" t="e">
        <f ca="1">_xll.RiskData('TS CF'!$H$24,$A904)-F904</f>
        <v>#NAME?</v>
      </c>
      <c r="S904" s="330" t="e">
        <f ca="1">_xll.RiskData('TS CF'!$K$24,$A904)-G904</f>
        <v>#NAME?</v>
      </c>
      <c r="T904" s="330" t="e">
        <f ca="1">_xll.RiskData('TS CF'!$N$24,$A904)-H904</f>
        <v>#NAME?</v>
      </c>
      <c r="V904" s="327" t="e">
        <f t="shared" ca="1" si="39"/>
        <v>#NAME?</v>
      </c>
      <c r="W904" s="327" t="e">
        <f t="shared" ca="1" si="40"/>
        <v>#NAME?</v>
      </c>
      <c r="X904" s="327" t="e">
        <f t="shared" ca="1" si="41"/>
        <v>#NAME?</v>
      </c>
    </row>
    <row r="905" spans="1:24">
      <c r="A905" s="2">
        <v>898</v>
      </c>
      <c r="B905" s="617">
        <v>-160478</v>
      </c>
      <c r="C905" s="617">
        <v>-103593</v>
      </c>
      <c r="D905" s="617">
        <v>-114388</v>
      </c>
      <c r="F905" s="330" t="e">
        <f ca="1">_xll.RiskData('Risk Summary'!$H$32,$A905)</f>
        <v>#NAME?</v>
      </c>
      <c r="G905" s="330" t="e">
        <f ca="1">_xll.RiskData('Risk Summary'!$K$32,$A905)</f>
        <v>#NAME?</v>
      </c>
      <c r="H905" s="330" t="e">
        <f ca="1">_xll.RiskData('Risk Summary'!$N$32,$A905)</f>
        <v>#NAME?</v>
      </c>
      <c r="J905" s="330" t="e">
        <f ca="1">_xll.RiskData('Risk Summary'!$H$35,$A905)</f>
        <v>#NAME?</v>
      </c>
      <c r="K905" s="330" t="e">
        <f ca="1">_xll.RiskData('Risk Summary'!$K$35,$A905)</f>
        <v>#NAME?</v>
      </c>
      <c r="L905" s="330" t="e">
        <f ca="1">_xll.RiskData('Risk Summary'!$N$35,$A905)</f>
        <v>#NAME?</v>
      </c>
      <c r="N905" s="330" t="e">
        <f ca="1">_xll.RiskData('Risk Summary'!$H$36,$A905)</f>
        <v>#NAME?</v>
      </c>
      <c r="O905" s="330" t="e">
        <f ca="1">_xll.RiskData('Risk Summary'!$K$36,$A905)</f>
        <v>#NAME?</v>
      </c>
      <c r="P905" s="330" t="e">
        <f ca="1">_xll.RiskData('Risk Summary'!$N$36,$A905)</f>
        <v>#NAME?</v>
      </c>
      <c r="R905" s="330" t="e">
        <f ca="1">_xll.RiskData('TS CF'!$H$24,$A905)-F905</f>
        <v>#NAME?</v>
      </c>
      <c r="S905" s="330" t="e">
        <f ca="1">_xll.RiskData('TS CF'!$K$24,$A905)-G905</f>
        <v>#NAME?</v>
      </c>
      <c r="T905" s="330" t="e">
        <f ca="1">_xll.RiskData('TS CF'!$N$24,$A905)-H905</f>
        <v>#NAME?</v>
      </c>
      <c r="V905" s="327" t="e">
        <f t="shared" ca="1" si="39"/>
        <v>#NAME?</v>
      </c>
      <c r="W905" s="327" t="e">
        <f t="shared" ca="1" si="40"/>
        <v>#NAME?</v>
      </c>
      <c r="X905" s="327" t="e">
        <f t="shared" ca="1" si="41"/>
        <v>#NAME?</v>
      </c>
    </row>
    <row r="906" spans="1:24">
      <c r="A906" s="2">
        <v>899</v>
      </c>
      <c r="B906" s="617">
        <v>-160478</v>
      </c>
      <c r="C906" s="617">
        <v>-103593</v>
      </c>
      <c r="D906" s="617">
        <v>-114388</v>
      </c>
      <c r="F906" s="330" t="e">
        <f ca="1">_xll.RiskData('Risk Summary'!$H$32,$A906)</f>
        <v>#NAME?</v>
      </c>
      <c r="G906" s="330" t="e">
        <f ca="1">_xll.RiskData('Risk Summary'!$K$32,$A906)</f>
        <v>#NAME?</v>
      </c>
      <c r="H906" s="330" t="e">
        <f ca="1">_xll.RiskData('Risk Summary'!$N$32,$A906)</f>
        <v>#NAME?</v>
      </c>
      <c r="J906" s="330" t="e">
        <f ca="1">_xll.RiskData('Risk Summary'!$H$35,$A906)</f>
        <v>#NAME?</v>
      </c>
      <c r="K906" s="330" t="e">
        <f ca="1">_xll.RiskData('Risk Summary'!$K$35,$A906)</f>
        <v>#NAME?</v>
      </c>
      <c r="L906" s="330" t="e">
        <f ca="1">_xll.RiskData('Risk Summary'!$N$35,$A906)</f>
        <v>#NAME?</v>
      </c>
      <c r="N906" s="330" t="e">
        <f ca="1">_xll.RiskData('Risk Summary'!$H$36,$A906)</f>
        <v>#NAME?</v>
      </c>
      <c r="O906" s="330" t="e">
        <f ca="1">_xll.RiskData('Risk Summary'!$K$36,$A906)</f>
        <v>#NAME?</v>
      </c>
      <c r="P906" s="330" t="e">
        <f ca="1">_xll.RiskData('Risk Summary'!$N$36,$A906)</f>
        <v>#NAME?</v>
      </c>
      <c r="R906" s="330" t="e">
        <f ca="1">_xll.RiskData('TS CF'!$H$24,$A906)-F906</f>
        <v>#NAME?</v>
      </c>
      <c r="S906" s="330" t="e">
        <f ca="1">_xll.RiskData('TS CF'!$K$24,$A906)-G906</f>
        <v>#NAME?</v>
      </c>
      <c r="T906" s="330" t="e">
        <f ca="1">_xll.RiskData('TS CF'!$N$24,$A906)-H906</f>
        <v>#NAME?</v>
      </c>
      <c r="V906" s="327" t="e">
        <f t="shared" ref="V906:V969" ca="1" si="42">V905</f>
        <v>#NAME?</v>
      </c>
      <c r="W906" s="327" t="e">
        <f t="shared" ref="W906:W969" ca="1" si="43">W905</f>
        <v>#NAME?</v>
      </c>
      <c r="X906" s="327" t="e">
        <f t="shared" ref="X906:X969" ca="1" si="44">X905</f>
        <v>#NAME?</v>
      </c>
    </row>
    <row r="907" spans="1:24">
      <c r="A907" s="2">
        <v>900</v>
      </c>
      <c r="B907" s="617">
        <v>-160478</v>
      </c>
      <c r="C907" s="617">
        <v>-103593</v>
      </c>
      <c r="D907" s="617">
        <v>-114388</v>
      </c>
      <c r="F907" s="330" t="e">
        <f ca="1">_xll.RiskData('Risk Summary'!$H$32,$A907)</f>
        <v>#NAME?</v>
      </c>
      <c r="G907" s="330" t="e">
        <f ca="1">_xll.RiskData('Risk Summary'!$K$32,$A907)</f>
        <v>#NAME?</v>
      </c>
      <c r="H907" s="330" t="e">
        <f ca="1">_xll.RiskData('Risk Summary'!$N$32,$A907)</f>
        <v>#NAME?</v>
      </c>
      <c r="J907" s="330" t="e">
        <f ca="1">_xll.RiskData('Risk Summary'!$H$35,$A907)</f>
        <v>#NAME?</v>
      </c>
      <c r="K907" s="330" t="e">
        <f ca="1">_xll.RiskData('Risk Summary'!$K$35,$A907)</f>
        <v>#NAME?</v>
      </c>
      <c r="L907" s="330" t="e">
        <f ca="1">_xll.RiskData('Risk Summary'!$N$35,$A907)</f>
        <v>#NAME?</v>
      </c>
      <c r="N907" s="330" t="e">
        <f ca="1">_xll.RiskData('Risk Summary'!$H$36,$A907)</f>
        <v>#NAME?</v>
      </c>
      <c r="O907" s="330" t="e">
        <f ca="1">_xll.RiskData('Risk Summary'!$K$36,$A907)</f>
        <v>#NAME?</v>
      </c>
      <c r="P907" s="330" t="e">
        <f ca="1">_xll.RiskData('Risk Summary'!$N$36,$A907)</f>
        <v>#NAME?</v>
      </c>
      <c r="R907" s="330" t="e">
        <f ca="1">_xll.RiskData('TS CF'!$H$24,$A907)-F907</f>
        <v>#NAME?</v>
      </c>
      <c r="S907" s="330" t="e">
        <f ca="1">_xll.RiskData('TS CF'!$K$24,$A907)-G907</f>
        <v>#NAME?</v>
      </c>
      <c r="T907" s="330" t="e">
        <f ca="1">_xll.RiskData('TS CF'!$N$24,$A907)-H907</f>
        <v>#NAME?</v>
      </c>
      <c r="V907" s="327" t="e">
        <f t="shared" ca="1" si="42"/>
        <v>#NAME?</v>
      </c>
      <c r="W907" s="327" t="e">
        <f t="shared" ca="1" si="43"/>
        <v>#NAME?</v>
      </c>
      <c r="X907" s="327" t="e">
        <f t="shared" ca="1" si="44"/>
        <v>#NAME?</v>
      </c>
    </row>
    <row r="908" spans="1:24">
      <c r="A908" s="2">
        <v>901</v>
      </c>
      <c r="B908" s="617">
        <v>-160478</v>
      </c>
      <c r="C908" s="617">
        <v>-103593</v>
      </c>
      <c r="D908" s="617">
        <v>-114388</v>
      </c>
      <c r="F908" s="330" t="e">
        <f ca="1">_xll.RiskData('Risk Summary'!$H$32,$A908)</f>
        <v>#NAME?</v>
      </c>
      <c r="G908" s="330" t="e">
        <f ca="1">_xll.RiskData('Risk Summary'!$K$32,$A908)</f>
        <v>#NAME?</v>
      </c>
      <c r="H908" s="330" t="e">
        <f ca="1">_xll.RiskData('Risk Summary'!$N$32,$A908)</f>
        <v>#NAME?</v>
      </c>
      <c r="J908" s="330" t="e">
        <f ca="1">_xll.RiskData('Risk Summary'!$H$35,$A908)</f>
        <v>#NAME?</v>
      </c>
      <c r="K908" s="330" t="e">
        <f ca="1">_xll.RiskData('Risk Summary'!$K$35,$A908)</f>
        <v>#NAME?</v>
      </c>
      <c r="L908" s="330" t="e">
        <f ca="1">_xll.RiskData('Risk Summary'!$N$35,$A908)</f>
        <v>#NAME?</v>
      </c>
      <c r="N908" s="330" t="e">
        <f ca="1">_xll.RiskData('Risk Summary'!$H$36,$A908)</f>
        <v>#NAME?</v>
      </c>
      <c r="O908" s="330" t="e">
        <f ca="1">_xll.RiskData('Risk Summary'!$K$36,$A908)</f>
        <v>#NAME?</v>
      </c>
      <c r="P908" s="330" t="e">
        <f ca="1">_xll.RiskData('Risk Summary'!$N$36,$A908)</f>
        <v>#NAME?</v>
      </c>
      <c r="R908" s="330" t="e">
        <f ca="1">_xll.RiskData('TS CF'!$H$24,$A908)-F908</f>
        <v>#NAME?</v>
      </c>
      <c r="S908" s="330" t="e">
        <f ca="1">_xll.RiskData('TS CF'!$K$24,$A908)-G908</f>
        <v>#NAME?</v>
      </c>
      <c r="T908" s="330" t="e">
        <f ca="1">_xll.RiskData('TS CF'!$N$24,$A908)-H908</f>
        <v>#NAME?</v>
      </c>
      <c r="V908" s="327" t="e">
        <f t="shared" ca="1" si="42"/>
        <v>#NAME?</v>
      </c>
      <c r="W908" s="327" t="e">
        <f t="shared" ca="1" si="43"/>
        <v>#NAME?</v>
      </c>
      <c r="X908" s="327" t="e">
        <f t="shared" ca="1" si="44"/>
        <v>#NAME?</v>
      </c>
    </row>
    <row r="909" spans="1:24">
      <c r="A909" s="2">
        <v>902</v>
      </c>
      <c r="B909" s="617">
        <v>-160478</v>
      </c>
      <c r="C909" s="617">
        <v>-103593</v>
      </c>
      <c r="D909" s="617">
        <v>-114388</v>
      </c>
      <c r="F909" s="330" t="e">
        <f ca="1">_xll.RiskData('Risk Summary'!$H$32,$A909)</f>
        <v>#NAME?</v>
      </c>
      <c r="G909" s="330" t="e">
        <f ca="1">_xll.RiskData('Risk Summary'!$K$32,$A909)</f>
        <v>#NAME?</v>
      </c>
      <c r="H909" s="330" t="e">
        <f ca="1">_xll.RiskData('Risk Summary'!$N$32,$A909)</f>
        <v>#NAME?</v>
      </c>
      <c r="J909" s="330" t="e">
        <f ca="1">_xll.RiskData('Risk Summary'!$H$35,$A909)</f>
        <v>#NAME?</v>
      </c>
      <c r="K909" s="330" t="e">
        <f ca="1">_xll.RiskData('Risk Summary'!$K$35,$A909)</f>
        <v>#NAME?</v>
      </c>
      <c r="L909" s="330" t="e">
        <f ca="1">_xll.RiskData('Risk Summary'!$N$35,$A909)</f>
        <v>#NAME?</v>
      </c>
      <c r="N909" s="330" t="e">
        <f ca="1">_xll.RiskData('Risk Summary'!$H$36,$A909)</f>
        <v>#NAME?</v>
      </c>
      <c r="O909" s="330" t="e">
        <f ca="1">_xll.RiskData('Risk Summary'!$K$36,$A909)</f>
        <v>#NAME?</v>
      </c>
      <c r="P909" s="330" t="e">
        <f ca="1">_xll.RiskData('Risk Summary'!$N$36,$A909)</f>
        <v>#NAME?</v>
      </c>
      <c r="R909" s="330" t="e">
        <f ca="1">_xll.RiskData('TS CF'!$H$24,$A909)-F909</f>
        <v>#NAME?</v>
      </c>
      <c r="S909" s="330" t="e">
        <f ca="1">_xll.RiskData('TS CF'!$K$24,$A909)-G909</f>
        <v>#NAME?</v>
      </c>
      <c r="T909" s="330" t="e">
        <f ca="1">_xll.RiskData('TS CF'!$N$24,$A909)-H909</f>
        <v>#NAME?</v>
      </c>
      <c r="V909" s="327" t="e">
        <f t="shared" ca="1" si="42"/>
        <v>#NAME?</v>
      </c>
      <c r="W909" s="327" t="e">
        <f t="shared" ca="1" si="43"/>
        <v>#NAME?</v>
      </c>
      <c r="X909" s="327" t="e">
        <f t="shared" ca="1" si="44"/>
        <v>#NAME?</v>
      </c>
    </row>
    <row r="910" spans="1:24">
      <c r="A910" s="2">
        <v>903</v>
      </c>
      <c r="B910" s="617">
        <v>-160478</v>
      </c>
      <c r="C910" s="617">
        <v>-103593</v>
      </c>
      <c r="D910" s="617">
        <v>-114388</v>
      </c>
      <c r="F910" s="330" t="e">
        <f ca="1">_xll.RiskData('Risk Summary'!$H$32,$A910)</f>
        <v>#NAME?</v>
      </c>
      <c r="G910" s="330" t="e">
        <f ca="1">_xll.RiskData('Risk Summary'!$K$32,$A910)</f>
        <v>#NAME?</v>
      </c>
      <c r="H910" s="330" t="e">
        <f ca="1">_xll.RiskData('Risk Summary'!$N$32,$A910)</f>
        <v>#NAME?</v>
      </c>
      <c r="J910" s="330" t="e">
        <f ca="1">_xll.RiskData('Risk Summary'!$H$35,$A910)</f>
        <v>#NAME?</v>
      </c>
      <c r="K910" s="330" t="e">
        <f ca="1">_xll.RiskData('Risk Summary'!$K$35,$A910)</f>
        <v>#NAME?</v>
      </c>
      <c r="L910" s="330" t="e">
        <f ca="1">_xll.RiskData('Risk Summary'!$N$35,$A910)</f>
        <v>#NAME?</v>
      </c>
      <c r="N910" s="330" t="e">
        <f ca="1">_xll.RiskData('Risk Summary'!$H$36,$A910)</f>
        <v>#NAME?</v>
      </c>
      <c r="O910" s="330" t="e">
        <f ca="1">_xll.RiskData('Risk Summary'!$K$36,$A910)</f>
        <v>#NAME?</v>
      </c>
      <c r="P910" s="330" t="e">
        <f ca="1">_xll.RiskData('Risk Summary'!$N$36,$A910)</f>
        <v>#NAME?</v>
      </c>
      <c r="R910" s="330" t="e">
        <f ca="1">_xll.RiskData('TS CF'!$H$24,$A910)-F910</f>
        <v>#NAME?</v>
      </c>
      <c r="S910" s="330" t="e">
        <f ca="1">_xll.RiskData('TS CF'!$K$24,$A910)-G910</f>
        <v>#NAME?</v>
      </c>
      <c r="T910" s="330" t="e">
        <f ca="1">_xll.RiskData('TS CF'!$N$24,$A910)-H910</f>
        <v>#NAME?</v>
      </c>
      <c r="V910" s="327" t="e">
        <f t="shared" ca="1" si="42"/>
        <v>#NAME?</v>
      </c>
      <c r="W910" s="327" t="e">
        <f t="shared" ca="1" si="43"/>
        <v>#NAME?</v>
      </c>
      <c r="X910" s="327" t="e">
        <f t="shared" ca="1" si="44"/>
        <v>#NAME?</v>
      </c>
    </row>
    <row r="911" spans="1:24">
      <c r="A911" s="2">
        <v>904</v>
      </c>
      <c r="B911" s="617">
        <v>-160478</v>
      </c>
      <c r="C911" s="617">
        <v>-103593</v>
      </c>
      <c r="D911" s="617">
        <v>-114388</v>
      </c>
      <c r="F911" s="330" t="e">
        <f ca="1">_xll.RiskData('Risk Summary'!$H$32,$A911)</f>
        <v>#NAME?</v>
      </c>
      <c r="G911" s="330" t="e">
        <f ca="1">_xll.RiskData('Risk Summary'!$K$32,$A911)</f>
        <v>#NAME?</v>
      </c>
      <c r="H911" s="330" t="e">
        <f ca="1">_xll.RiskData('Risk Summary'!$N$32,$A911)</f>
        <v>#NAME?</v>
      </c>
      <c r="J911" s="330" t="e">
        <f ca="1">_xll.RiskData('Risk Summary'!$H$35,$A911)</f>
        <v>#NAME?</v>
      </c>
      <c r="K911" s="330" t="e">
        <f ca="1">_xll.RiskData('Risk Summary'!$K$35,$A911)</f>
        <v>#NAME?</v>
      </c>
      <c r="L911" s="330" t="e">
        <f ca="1">_xll.RiskData('Risk Summary'!$N$35,$A911)</f>
        <v>#NAME?</v>
      </c>
      <c r="N911" s="330" t="e">
        <f ca="1">_xll.RiskData('Risk Summary'!$H$36,$A911)</f>
        <v>#NAME?</v>
      </c>
      <c r="O911" s="330" t="e">
        <f ca="1">_xll.RiskData('Risk Summary'!$K$36,$A911)</f>
        <v>#NAME?</v>
      </c>
      <c r="P911" s="330" t="e">
        <f ca="1">_xll.RiskData('Risk Summary'!$N$36,$A911)</f>
        <v>#NAME?</v>
      </c>
      <c r="R911" s="330" t="e">
        <f ca="1">_xll.RiskData('TS CF'!$H$24,$A911)-F911</f>
        <v>#NAME?</v>
      </c>
      <c r="S911" s="330" t="e">
        <f ca="1">_xll.RiskData('TS CF'!$K$24,$A911)-G911</f>
        <v>#NAME?</v>
      </c>
      <c r="T911" s="330" t="e">
        <f ca="1">_xll.RiskData('TS CF'!$N$24,$A911)-H911</f>
        <v>#NAME?</v>
      </c>
      <c r="V911" s="327" t="e">
        <f t="shared" ca="1" si="42"/>
        <v>#NAME?</v>
      </c>
      <c r="W911" s="327" t="e">
        <f t="shared" ca="1" si="43"/>
        <v>#NAME?</v>
      </c>
      <c r="X911" s="327" t="e">
        <f t="shared" ca="1" si="44"/>
        <v>#NAME?</v>
      </c>
    </row>
    <row r="912" spans="1:24">
      <c r="A912" s="2">
        <v>905</v>
      </c>
      <c r="B912" s="617">
        <v>-160478</v>
      </c>
      <c r="C912" s="617">
        <v>-103593</v>
      </c>
      <c r="D912" s="617">
        <v>-114388</v>
      </c>
      <c r="F912" s="330" t="e">
        <f ca="1">_xll.RiskData('Risk Summary'!$H$32,$A912)</f>
        <v>#NAME?</v>
      </c>
      <c r="G912" s="330" t="e">
        <f ca="1">_xll.RiskData('Risk Summary'!$K$32,$A912)</f>
        <v>#NAME?</v>
      </c>
      <c r="H912" s="330" t="e">
        <f ca="1">_xll.RiskData('Risk Summary'!$N$32,$A912)</f>
        <v>#NAME?</v>
      </c>
      <c r="J912" s="330" t="e">
        <f ca="1">_xll.RiskData('Risk Summary'!$H$35,$A912)</f>
        <v>#NAME?</v>
      </c>
      <c r="K912" s="330" t="e">
        <f ca="1">_xll.RiskData('Risk Summary'!$K$35,$A912)</f>
        <v>#NAME?</v>
      </c>
      <c r="L912" s="330" t="e">
        <f ca="1">_xll.RiskData('Risk Summary'!$N$35,$A912)</f>
        <v>#NAME?</v>
      </c>
      <c r="N912" s="330" t="e">
        <f ca="1">_xll.RiskData('Risk Summary'!$H$36,$A912)</f>
        <v>#NAME?</v>
      </c>
      <c r="O912" s="330" t="e">
        <f ca="1">_xll.RiskData('Risk Summary'!$K$36,$A912)</f>
        <v>#NAME?</v>
      </c>
      <c r="P912" s="330" t="e">
        <f ca="1">_xll.RiskData('Risk Summary'!$N$36,$A912)</f>
        <v>#NAME?</v>
      </c>
      <c r="R912" s="330" t="e">
        <f ca="1">_xll.RiskData('TS CF'!$H$24,$A912)-F912</f>
        <v>#NAME?</v>
      </c>
      <c r="S912" s="330" t="e">
        <f ca="1">_xll.RiskData('TS CF'!$K$24,$A912)-G912</f>
        <v>#NAME?</v>
      </c>
      <c r="T912" s="330" t="e">
        <f ca="1">_xll.RiskData('TS CF'!$N$24,$A912)-H912</f>
        <v>#NAME?</v>
      </c>
      <c r="V912" s="327" t="e">
        <f t="shared" ca="1" si="42"/>
        <v>#NAME?</v>
      </c>
      <c r="W912" s="327" t="e">
        <f t="shared" ca="1" si="43"/>
        <v>#NAME?</v>
      </c>
      <c r="X912" s="327" t="e">
        <f t="shared" ca="1" si="44"/>
        <v>#NAME?</v>
      </c>
    </row>
    <row r="913" spans="1:24">
      <c r="A913" s="2">
        <v>906</v>
      </c>
      <c r="B913" s="617">
        <v>-160478</v>
      </c>
      <c r="C913" s="617">
        <v>-103593</v>
      </c>
      <c r="D913" s="617">
        <v>-114388</v>
      </c>
      <c r="F913" s="330" t="e">
        <f ca="1">_xll.RiskData('Risk Summary'!$H$32,$A913)</f>
        <v>#NAME?</v>
      </c>
      <c r="G913" s="330" t="e">
        <f ca="1">_xll.RiskData('Risk Summary'!$K$32,$A913)</f>
        <v>#NAME?</v>
      </c>
      <c r="H913" s="330" t="e">
        <f ca="1">_xll.RiskData('Risk Summary'!$N$32,$A913)</f>
        <v>#NAME?</v>
      </c>
      <c r="J913" s="330" t="e">
        <f ca="1">_xll.RiskData('Risk Summary'!$H$35,$A913)</f>
        <v>#NAME?</v>
      </c>
      <c r="K913" s="330" t="e">
        <f ca="1">_xll.RiskData('Risk Summary'!$K$35,$A913)</f>
        <v>#NAME?</v>
      </c>
      <c r="L913" s="330" t="e">
        <f ca="1">_xll.RiskData('Risk Summary'!$N$35,$A913)</f>
        <v>#NAME?</v>
      </c>
      <c r="N913" s="330" t="e">
        <f ca="1">_xll.RiskData('Risk Summary'!$H$36,$A913)</f>
        <v>#NAME?</v>
      </c>
      <c r="O913" s="330" t="e">
        <f ca="1">_xll.RiskData('Risk Summary'!$K$36,$A913)</f>
        <v>#NAME?</v>
      </c>
      <c r="P913" s="330" t="e">
        <f ca="1">_xll.RiskData('Risk Summary'!$N$36,$A913)</f>
        <v>#NAME?</v>
      </c>
      <c r="R913" s="330" t="e">
        <f ca="1">_xll.RiskData('TS CF'!$H$24,$A913)-F913</f>
        <v>#NAME?</v>
      </c>
      <c r="S913" s="330" t="e">
        <f ca="1">_xll.RiskData('TS CF'!$K$24,$A913)-G913</f>
        <v>#NAME?</v>
      </c>
      <c r="T913" s="330" t="e">
        <f ca="1">_xll.RiskData('TS CF'!$N$24,$A913)-H913</f>
        <v>#NAME?</v>
      </c>
      <c r="V913" s="327" t="e">
        <f t="shared" ca="1" si="42"/>
        <v>#NAME?</v>
      </c>
      <c r="W913" s="327" t="e">
        <f t="shared" ca="1" si="43"/>
        <v>#NAME?</v>
      </c>
      <c r="X913" s="327" t="e">
        <f t="shared" ca="1" si="44"/>
        <v>#NAME?</v>
      </c>
    </row>
    <row r="914" spans="1:24">
      <c r="A914" s="2">
        <v>907</v>
      </c>
      <c r="B914" s="617">
        <v>-160478</v>
      </c>
      <c r="C914" s="617">
        <v>-103593</v>
      </c>
      <c r="D914" s="617">
        <v>-114388</v>
      </c>
      <c r="F914" s="330" t="e">
        <f ca="1">_xll.RiskData('Risk Summary'!$H$32,$A914)</f>
        <v>#NAME?</v>
      </c>
      <c r="G914" s="330" t="e">
        <f ca="1">_xll.RiskData('Risk Summary'!$K$32,$A914)</f>
        <v>#NAME?</v>
      </c>
      <c r="H914" s="330" t="e">
        <f ca="1">_xll.RiskData('Risk Summary'!$N$32,$A914)</f>
        <v>#NAME?</v>
      </c>
      <c r="J914" s="330" t="e">
        <f ca="1">_xll.RiskData('Risk Summary'!$H$35,$A914)</f>
        <v>#NAME?</v>
      </c>
      <c r="K914" s="330" t="e">
        <f ca="1">_xll.RiskData('Risk Summary'!$K$35,$A914)</f>
        <v>#NAME?</v>
      </c>
      <c r="L914" s="330" t="e">
        <f ca="1">_xll.RiskData('Risk Summary'!$N$35,$A914)</f>
        <v>#NAME?</v>
      </c>
      <c r="N914" s="330" t="e">
        <f ca="1">_xll.RiskData('Risk Summary'!$H$36,$A914)</f>
        <v>#NAME?</v>
      </c>
      <c r="O914" s="330" t="e">
        <f ca="1">_xll.RiskData('Risk Summary'!$K$36,$A914)</f>
        <v>#NAME?</v>
      </c>
      <c r="P914" s="330" t="e">
        <f ca="1">_xll.RiskData('Risk Summary'!$N$36,$A914)</f>
        <v>#NAME?</v>
      </c>
      <c r="R914" s="330" t="e">
        <f ca="1">_xll.RiskData('TS CF'!$H$24,$A914)-F914</f>
        <v>#NAME?</v>
      </c>
      <c r="S914" s="330" t="e">
        <f ca="1">_xll.RiskData('TS CF'!$K$24,$A914)-G914</f>
        <v>#NAME?</v>
      </c>
      <c r="T914" s="330" t="e">
        <f ca="1">_xll.RiskData('TS CF'!$N$24,$A914)-H914</f>
        <v>#NAME?</v>
      </c>
      <c r="V914" s="327" t="e">
        <f t="shared" ca="1" si="42"/>
        <v>#NAME?</v>
      </c>
      <c r="W914" s="327" t="e">
        <f t="shared" ca="1" si="43"/>
        <v>#NAME?</v>
      </c>
      <c r="X914" s="327" t="e">
        <f t="shared" ca="1" si="44"/>
        <v>#NAME?</v>
      </c>
    </row>
    <row r="915" spans="1:24">
      <c r="A915" s="2">
        <v>908</v>
      </c>
      <c r="B915" s="617">
        <v>-160478</v>
      </c>
      <c r="C915" s="617">
        <v>-103593</v>
      </c>
      <c r="D915" s="617">
        <v>-114388</v>
      </c>
      <c r="F915" s="330" t="e">
        <f ca="1">_xll.RiskData('Risk Summary'!$H$32,$A915)</f>
        <v>#NAME?</v>
      </c>
      <c r="G915" s="330" t="e">
        <f ca="1">_xll.RiskData('Risk Summary'!$K$32,$A915)</f>
        <v>#NAME?</v>
      </c>
      <c r="H915" s="330" t="e">
        <f ca="1">_xll.RiskData('Risk Summary'!$N$32,$A915)</f>
        <v>#NAME?</v>
      </c>
      <c r="J915" s="330" t="e">
        <f ca="1">_xll.RiskData('Risk Summary'!$H$35,$A915)</f>
        <v>#NAME?</v>
      </c>
      <c r="K915" s="330" t="e">
        <f ca="1">_xll.RiskData('Risk Summary'!$K$35,$A915)</f>
        <v>#NAME?</v>
      </c>
      <c r="L915" s="330" t="e">
        <f ca="1">_xll.RiskData('Risk Summary'!$N$35,$A915)</f>
        <v>#NAME?</v>
      </c>
      <c r="N915" s="330" t="e">
        <f ca="1">_xll.RiskData('Risk Summary'!$H$36,$A915)</f>
        <v>#NAME?</v>
      </c>
      <c r="O915" s="330" t="e">
        <f ca="1">_xll.RiskData('Risk Summary'!$K$36,$A915)</f>
        <v>#NAME?</v>
      </c>
      <c r="P915" s="330" t="e">
        <f ca="1">_xll.RiskData('Risk Summary'!$N$36,$A915)</f>
        <v>#NAME?</v>
      </c>
      <c r="R915" s="330" t="e">
        <f ca="1">_xll.RiskData('TS CF'!$H$24,$A915)-F915</f>
        <v>#NAME?</v>
      </c>
      <c r="S915" s="330" t="e">
        <f ca="1">_xll.RiskData('TS CF'!$K$24,$A915)-G915</f>
        <v>#NAME?</v>
      </c>
      <c r="T915" s="330" t="e">
        <f ca="1">_xll.RiskData('TS CF'!$N$24,$A915)-H915</f>
        <v>#NAME?</v>
      </c>
      <c r="V915" s="327" t="e">
        <f t="shared" ca="1" si="42"/>
        <v>#NAME?</v>
      </c>
      <c r="W915" s="327" t="e">
        <f t="shared" ca="1" si="43"/>
        <v>#NAME?</v>
      </c>
      <c r="X915" s="327" t="e">
        <f t="shared" ca="1" si="44"/>
        <v>#NAME?</v>
      </c>
    </row>
    <row r="916" spans="1:24">
      <c r="A916" s="2">
        <v>909</v>
      </c>
      <c r="B916" s="617">
        <v>-160478</v>
      </c>
      <c r="C916" s="617">
        <v>-103593</v>
      </c>
      <c r="D916" s="617">
        <v>-114388</v>
      </c>
      <c r="F916" s="330" t="e">
        <f ca="1">_xll.RiskData('Risk Summary'!$H$32,$A916)</f>
        <v>#NAME?</v>
      </c>
      <c r="G916" s="330" t="e">
        <f ca="1">_xll.RiskData('Risk Summary'!$K$32,$A916)</f>
        <v>#NAME?</v>
      </c>
      <c r="H916" s="330" t="e">
        <f ca="1">_xll.RiskData('Risk Summary'!$N$32,$A916)</f>
        <v>#NAME?</v>
      </c>
      <c r="J916" s="330" t="e">
        <f ca="1">_xll.RiskData('Risk Summary'!$H$35,$A916)</f>
        <v>#NAME?</v>
      </c>
      <c r="K916" s="330" t="e">
        <f ca="1">_xll.RiskData('Risk Summary'!$K$35,$A916)</f>
        <v>#NAME?</v>
      </c>
      <c r="L916" s="330" t="e">
        <f ca="1">_xll.RiskData('Risk Summary'!$N$35,$A916)</f>
        <v>#NAME?</v>
      </c>
      <c r="N916" s="330" t="e">
        <f ca="1">_xll.RiskData('Risk Summary'!$H$36,$A916)</f>
        <v>#NAME?</v>
      </c>
      <c r="O916" s="330" t="e">
        <f ca="1">_xll.RiskData('Risk Summary'!$K$36,$A916)</f>
        <v>#NAME?</v>
      </c>
      <c r="P916" s="330" t="e">
        <f ca="1">_xll.RiskData('Risk Summary'!$N$36,$A916)</f>
        <v>#NAME?</v>
      </c>
      <c r="R916" s="330" t="e">
        <f ca="1">_xll.RiskData('TS CF'!$H$24,$A916)-F916</f>
        <v>#NAME?</v>
      </c>
      <c r="S916" s="330" t="e">
        <f ca="1">_xll.RiskData('TS CF'!$K$24,$A916)-G916</f>
        <v>#NAME?</v>
      </c>
      <c r="T916" s="330" t="e">
        <f ca="1">_xll.RiskData('TS CF'!$N$24,$A916)-H916</f>
        <v>#NAME?</v>
      </c>
      <c r="V916" s="327" t="e">
        <f t="shared" ca="1" si="42"/>
        <v>#NAME?</v>
      </c>
      <c r="W916" s="327" t="e">
        <f t="shared" ca="1" si="43"/>
        <v>#NAME?</v>
      </c>
      <c r="X916" s="327" t="e">
        <f t="shared" ca="1" si="44"/>
        <v>#NAME?</v>
      </c>
    </row>
    <row r="917" spans="1:24">
      <c r="A917" s="2">
        <v>910</v>
      </c>
      <c r="B917" s="617">
        <v>-160478</v>
      </c>
      <c r="C917" s="617">
        <v>-103593</v>
      </c>
      <c r="D917" s="617">
        <v>-114388</v>
      </c>
      <c r="F917" s="330" t="e">
        <f ca="1">_xll.RiskData('Risk Summary'!$H$32,$A917)</f>
        <v>#NAME?</v>
      </c>
      <c r="G917" s="330" t="e">
        <f ca="1">_xll.RiskData('Risk Summary'!$K$32,$A917)</f>
        <v>#NAME?</v>
      </c>
      <c r="H917" s="330" t="e">
        <f ca="1">_xll.RiskData('Risk Summary'!$N$32,$A917)</f>
        <v>#NAME?</v>
      </c>
      <c r="J917" s="330" t="e">
        <f ca="1">_xll.RiskData('Risk Summary'!$H$35,$A917)</f>
        <v>#NAME?</v>
      </c>
      <c r="K917" s="330" t="e">
        <f ca="1">_xll.RiskData('Risk Summary'!$K$35,$A917)</f>
        <v>#NAME?</v>
      </c>
      <c r="L917" s="330" t="e">
        <f ca="1">_xll.RiskData('Risk Summary'!$N$35,$A917)</f>
        <v>#NAME?</v>
      </c>
      <c r="N917" s="330" t="e">
        <f ca="1">_xll.RiskData('Risk Summary'!$H$36,$A917)</f>
        <v>#NAME?</v>
      </c>
      <c r="O917" s="330" t="e">
        <f ca="1">_xll.RiskData('Risk Summary'!$K$36,$A917)</f>
        <v>#NAME?</v>
      </c>
      <c r="P917" s="330" t="e">
        <f ca="1">_xll.RiskData('Risk Summary'!$N$36,$A917)</f>
        <v>#NAME?</v>
      </c>
      <c r="R917" s="330" t="e">
        <f ca="1">_xll.RiskData('TS CF'!$H$24,$A917)-F917</f>
        <v>#NAME?</v>
      </c>
      <c r="S917" s="330" t="e">
        <f ca="1">_xll.RiskData('TS CF'!$K$24,$A917)-G917</f>
        <v>#NAME?</v>
      </c>
      <c r="T917" s="330" t="e">
        <f ca="1">_xll.RiskData('TS CF'!$N$24,$A917)-H917</f>
        <v>#NAME?</v>
      </c>
      <c r="V917" s="327" t="e">
        <f t="shared" ca="1" si="42"/>
        <v>#NAME?</v>
      </c>
      <c r="W917" s="327" t="e">
        <f t="shared" ca="1" si="43"/>
        <v>#NAME?</v>
      </c>
      <c r="X917" s="327" t="e">
        <f t="shared" ca="1" si="44"/>
        <v>#NAME?</v>
      </c>
    </row>
    <row r="918" spans="1:24">
      <c r="A918" s="2">
        <v>911</v>
      </c>
      <c r="B918" s="617">
        <v>-160478</v>
      </c>
      <c r="C918" s="617">
        <v>-103593</v>
      </c>
      <c r="D918" s="617">
        <v>-114388</v>
      </c>
      <c r="F918" s="330" t="e">
        <f ca="1">_xll.RiskData('Risk Summary'!$H$32,$A918)</f>
        <v>#NAME?</v>
      </c>
      <c r="G918" s="330" t="e">
        <f ca="1">_xll.RiskData('Risk Summary'!$K$32,$A918)</f>
        <v>#NAME?</v>
      </c>
      <c r="H918" s="330" t="e">
        <f ca="1">_xll.RiskData('Risk Summary'!$N$32,$A918)</f>
        <v>#NAME?</v>
      </c>
      <c r="J918" s="330" t="e">
        <f ca="1">_xll.RiskData('Risk Summary'!$H$35,$A918)</f>
        <v>#NAME?</v>
      </c>
      <c r="K918" s="330" t="e">
        <f ca="1">_xll.RiskData('Risk Summary'!$K$35,$A918)</f>
        <v>#NAME?</v>
      </c>
      <c r="L918" s="330" t="e">
        <f ca="1">_xll.RiskData('Risk Summary'!$N$35,$A918)</f>
        <v>#NAME?</v>
      </c>
      <c r="N918" s="330" t="e">
        <f ca="1">_xll.RiskData('Risk Summary'!$H$36,$A918)</f>
        <v>#NAME?</v>
      </c>
      <c r="O918" s="330" t="e">
        <f ca="1">_xll.RiskData('Risk Summary'!$K$36,$A918)</f>
        <v>#NAME?</v>
      </c>
      <c r="P918" s="330" t="e">
        <f ca="1">_xll.RiskData('Risk Summary'!$N$36,$A918)</f>
        <v>#NAME?</v>
      </c>
      <c r="R918" s="330" t="e">
        <f ca="1">_xll.RiskData('TS CF'!$H$24,$A918)-F918</f>
        <v>#NAME?</v>
      </c>
      <c r="S918" s="330" t="e">
        <f ca="1">_xll.RiskData('TS CF'!$K$24,$A918)-G918</f>
        <v>#NAME?</v>
      </c>
      <c r="T918" s="330" t="e">
        <f ca="1">_xll.RiskData('TS CF'!$N$24,$A918)-H918</f>
        <v>#NAME?</v>
      </c>
      <c r="V918" s="327" t="e">
        <f t="shared" ca="1" si="42"/>
        <v>#NAME?</v>
      </c>
      <c r="W918" s="327" t="e">
        <f t="shared" ca="1" si="43"/>
        <v>#NAME?</v>
      </c>
      <c r="X918" s="327" t="e">
        <f t="shared" ca="1" si="44"/>
        <v>#NAME?</v>
      </c>
    </row>
    <row r="919" spans="1:24">
      <c r="A919" s="2">
        <v>912</v>
      </c>
      <c r="B919" s="617">
        <v>-160478</v>
      </c>
      <c r="C919" s="617">
        <v>-103593</v>
      </c>
      <c r="D919" s="617">
        <v>-114388</v>
      </c>
      <c r="F919" s="330" t="e">
        <f ca="1">_xll.RiskData('Risk Summary'!$H$32,$A919)</f>
        <v>#NAME?</v>
      </c>
      <c r="G919" s="330" t="e">
        <f ca="1">_xll.RiskData('Risk Summary'!$K$32,$A919)</f>
        <v>#NAME?</v>
      </c>
      <c r="H919" s="330" t="e">
        <f ca="1">_xll.RiskData('Risk Summary'!$N$32,$A919)</f>
        <v>#NAME?</v>
      </c>
      <c r="J919" s="330" t="e">
        <f ca="1">_xll.RiskData('Risk Summary'!$H$35,$A919)</f>
        <v>#NAME?</v>
      </c>
      <c r="K919" s="330" t="e">
        <f ca="1">_xll.RiskData('Risk Summary'!$K$35,$A919)</f>
        <v>#NAME?</v>
      </c>
      <c r="L919" s="330" t="e">
        <f ca="1">_xll.RiskData('Risk Summary'!$N$35,$A919)</f>
        <v>#NAME?</v>
      </c>
      <c r="N919" s="330" t="e">
        <f ca="1">_xll.RiskData('Risk Summary'!$H$36,$A919)</f>
        <v>#NAME?</v>
      </c>
      <c r="O919" s="330" t="e">
        <f ca="1">_xll.RiskData('Risk Summary'!$K$36,$A919)</f>
        <v>#NAME?</v>
      </c>
      <c r="P919" s="330" t="e">
        <f ca="1">_xll.RiskData('Risk Summary'!$N$36,$A919)</f>
        <v>#NAME?</v>
      </c>
      <c r="R919" s="330" t="e">
        <f ca="1">_xll.RiskData('TS CF'!$H$24,$A919)-F919</f>
        <v>#NAME?</v>
      </c>
      <c r="S919" s="330" t="e">
        <f ca="1">_xll.RiskData('TS CF'!$K$24,$A919)-G919</f>
        <v>#NAME?</v>
      </c>
      <c r="T919" s="330" t="e">
        <f ca="1">_xll.RiskData('TS CF'!$N$24,$A919)-H919</f>
        <v>#NAME?</v>
      </c>
      <c r="V919" s="327" t="e">
        <f t="shared" ca="1" si="42"/>
        <v>#NAME?</v>
      </c>
      <c r="W919" s="327" t="e">
        <f t="shared" ca="1" si="43"/>
        <v>#NAME?</v>
      </c>
      <c r="X919" s="327" t="e">
        <f t="shared" ca="1" si="44"/>
        <v>#NAME?</v>
      </c>
    </row>
    <row r="920" spans="1:24">
      <c r="A920" s="2">
        <v>913</v>
      </c>
      <c r="B920" s="617">
        <v>-160478</v>
      </c>
      <c r="C920" s="617">
        <v>-103593</v>
      </c>
      <c r="D920" s="617">
        <v>-114388</v>
      </c>
      <c r="F920" s="330" t="e">
        <f ca="1">_xll.RiskData('Risk Summary'!$H$32,$A920)</f>
        <v>#NAME?</v>
      </c>
      <c r="G920" s="330" t="e">
        <f ca="1">_xll.RiskData('Risk Summary'!$K$32,$A920)</f>
        <v>#NAME?</v>
      </c>
      <c r="H920" s="330" t="e">
        <f ca="1">_xll.RiskData('Risk Summary'!$N$32,$A920)</f>
        <v>#NAME?</v>
      </c>
      <c r="J920" s="330" t="e">
        <f ca="1">_xll.RiskData('Risk Summary'!$H$35,$A920)</f>
        <v>#NAME?</v>
      </c>
      <c r="K920" s="330" t="e">
        <f ca="1">_xll.RiskData('Risk Summary'!$K$35,$A920)</f>
        <v>#NAME?</v>
      </c>
      <c r="L920" s="330" t="e">
        <f ca="1">_xll.RiskData('Risk Summary'!$N$35,$A920)</f>
        <v>#NAME?</v>
      </c>
      <c r="N920" s="330" t="e">
        <f ca="1">_xll.RiskData('Risk Summary'!$H$36,$A920)</f>
        <v>#NAME?</v>
      </c>
      <c r="O920" s="330" t="e">
        <f ca="1">_xll.RiskData('Risk Summary'!$K$36,$A920)</f>
        <v>#NAME?</v>
      </c>
      <c r="P920" s="330" t="e">
        <f ca="1">_xll.RiskData('Risk Summary'!$N$36,$A920)</f>
        <v>#NAME?</v>
      </c>
      <c r="R920" s="330" t="e">
        <f ca="1">_xll.RiskData('TS CF'!$H$24,$A920)-F920</f>
        <v>#NAME?</v>
      </c>
      <c r="S920" s="330" t="e">
        <f ca="1">_xll.RiskData('TS CF'!$K$24,$A920)-G920</f>
        <v>#NAME?</v>
      </c>
      <c r="T920" s="330" t="e">
        <f ca="1">_xll.RiskData('TS CF'!$N$24,$A920)-H920</f>
        <v>#NAME?</v>
      </c>
      <c r="V920" s="327" t="e">
        <f t="shared" ca="1" si="42"/>
        <v>#NAME?</v>
      </c>
      <c r="W920" s="327" t="e">
        <f t="shared" ca="1" si="43"/>
        <v>#NAME?</v>
      </c>
      <c r="X920" s="327" t="e">
        <f t="shared" ca="1" si="44"/>
        <v>#NAME?</v>
      </c>
    </row>
    <row r="921" spans="1:24">
      <c r="A921" s="2">
        <v>914</v>
      </c>
      <c r="B921" s="617">
        <v>-160478</v>
      </c>
      <c r="C921" s="617">
        <v>-103593</v>
      </c>
      <c r="D921" s="617">
        <v>-114388</v>
      </c>
      <c r="F921" s="330" t="e">
        <f ca="1">_xll.RiskData('Risk Summary'!$H$32,$A921)</f>
        <v>#NAME?</v>
      </c>
      <c r="G921" s="330" t="e">
        <f ca="1">_xll.RiskData('Risk Summary'!$K$32,$A921)</f>
        <v>#NAME?</v>
      </c>
      <c r="H921" s="330" t="e">
        <f ca="1">_xll.RiskData('Risk Summary'!$N$32,$A921)</f>
        <v>#NAME?</v>
      </c>
      <c r="J921" s="330" t="e">
        <f ca="1">_xll.RiskData('Risk Summary'!$H$35,$A921)</f>
        <v>#NAME?</v>
      </c>
      <c r="K921" s="330" t="e">
        <f ca="1">_xll.RiskData('Risk Summary'!$K$35,$A921)</f>
        <v>#NAME?</v>
      </c>
      <c r="L921" s="330" t="e">
        <f ca="1">_xll.RiskData('Risk Summary'!$N$35,$A921)</f>
        <v>#NAME?</v>
      </c>
      <c r="N921" s="330" t="e">
        <f ca="1">_xll.RiskData('Risk Summary'!$H$36,$A921)</f>
        <v>#NAME?</v>
      </c>
      <c r="O921" s="330" t="e">
        <f ca="1">_xll.RiskData('Risk Summary'!$K$36,$A921)</f>
        <v>#NAME?</v>
      </c>
      <c r="P921" s="330" t="e">
        <f ca="1">_xll.RiskData('Risk Summary'!$N$36,$A921)</f>
        <v>#NAME?</v>
      </c>
      <c r="R921" s="330" t="e">
        <f ca="1">_xll.RiskData('TS CF'!$H$24,$A921)-F921</f>
        <v>#NAME?</v>
      </c>
      <c r="S921" s="330" t="e">
        <f ca="1">_xll.RiskData('TS CF'!$K$24,$A921)-G921</f>
        <v>#NAME?</v>
      </c>
      <c r="T921" s="330" t="e">
        <f ca="1">_xll.RiskData('TS CF'!$N$24,$A921)-H921</f>
        <v>#NAME?</v>
      </c>
      <c r="V921" s="327" t="e">
        <f t="shared" ca="1" si="42"/>
        <v>#NAME?</v>
      </c>
      <c r="W921" s="327" t="e">
        <f t="shared" ca="1" si="43"/>
        <v>#NAME?</v>
      </c>
      <c r="X921" s="327" t="e">
        <f t="shared" ca="1" si="44"/>
        <v>#NAME?</v>
      </c>
    </row>
    <row r="922" spans="1:24">
      <c r="A922" s="2">
        <v>915</v>
      </c>
      <c r="B922" s="617">
        <v>-160478</v>
      </c>
      <c r="C922" s="617">
        <v>-103593</v>
      </c>
      <c r="D922" s="617">
        <v>-114388</v>
      </c>
      <c r="F922" s="330" t="e">
        <f ca="1">_xll.RiskData('Risk Summary'!$H$32,$A922)</f>
        <v>#NAME?</v>
      </c>
      <c r="G922" s="330" t="e">
        <f ca="1">_xll.RiskData('Risk Summary'!$K$32,$A922)</f>
        <v>#NAME?</v>
      </c>
      <c r="H922" s="330" t="e">
        <f ca="1">_xll.RiskData('Risk Summary'!$N$32,$A922)</f>
        <v>#NAME?</v>
      </c>
      <c r="J922" s="330" t="e">
        <f ca="1">_xll.RiskData('Risk Summary'!$H$35,$A922)</f>
        <v>#NAME?</v>
      </c>
      <c r="K922" s="330" t="e">
        <f ca="1">_xll.RiskData('Risk Summary'!$K$35,$A922)</f>
        <v>#NAME?</v>
      </c>
      <c r="L922" s="330" t="e">
        <f ca="1">_xll.RiskData('Risk Summary'!$N$35,$A922)</f>
        <v>#NAME?</v>
      </c>
      <c r="N922" s="330" t="e">
        <f ca="1">_xll.RiskData('Risk Summary'!$H$36,$A922)</f>
        <v>#NAME?</v>
      </c>
      <c r="O922" s="330" t="e">
        <f ca="1">_xll.RiskData('Risk Summary'!$K$36,$A922)</f>
        <v>#NAME?</v>
      </c>
      <c r="P922" s="330" t="e">
        <f ca="1">_xll.RiskData('Risk Summary'!$N$36,$A922)</f>
        <v>#NAME?</v>
      </c>
      <c r="R922" s="330" t="e">
        <f ca="1">_xll.RiskData('TS CF'!$H$24,$A922)-F922</f>
        <v>#NAME?</v>
      </c>
      <c r="S922" s="330" t="e">
        <f ca="1">_xll.RiskData('TS CF'!$K$24,$A922)-G922</f>
        <v>#NAME?</v>
      </c>
      <c r="T922" s="330" t="e">
        <f ca="1">_xll.RiskData('TS CF'!$N$24,$A922)-H922</f>
        <v>#NAME?</v>
      </c>
      <c r="V922" s="327" t="e">
        <f t="shared" ca="1" si="42"/>
        <v>#NAME?</v>
      </c>
      <c r="W922" s="327" t="e">
        <f t="shared" ca="1" si="43"/>
        <v>#NAME?</v>
      </c>
      <c r="X922" s="327" t="e">
        <f t="shared" ca="1" si="44"/>
        <v>#NAME?</v>
      </c>
    </row>
    <row r="923" spans="1:24">
      <c r="A923" s="2">
        <v>916</v>
      </c>
      <c r="B923" s="617">
        <v>-160478</v>
      </c>
      <c r="C923" s="617">
        <v>-103593</v>
      </c>
      <c r="D923" s="617">
        <v>-114388</v>
      </c>
      <c r="F923" s="330" t="e">
        <f ca="1">_xll.RiskData('Risk Summary'!$H$32,$A923)</f>
        <v>#NAME?</v>
      </c>
      <c r="G923" s="330" t="e">
        <f ca="1">_xll.RiskData('Risk Summary'!$K$32,$A923)</f>
        <v>#NAME?</v>
      </c>
      <c r="H923" s="330" t="e">
        <f ca="1">_xll.RiskData('Risk Summary'!$N$32,$A923)</f>
        <v>#NAME?</v>
      </c>
      <c r="J923" s="330" t="e">
        <f ca="1">_xll.RiskData('Risk Summary'!$H$35,$A923)</f>
        <v>#NAME?</v>
      </c>
      <c r="K923" s="330" t="e">
        <f ca="1">_xll.RiskData('Risk Summary'!$K$35,$A923)</f>
        <v>#NAME?</v>
      </c>
      <c r="L923" s="330" t="e">
        <f ca="1">_xll.RiskData('Risk Summary'!$N$35,$A923)</f>
        <v>#NAME?</v>
      </c>
      <c r="N923" s="330" t="e">
        <f ca="1">_xll.RiskData('Risk Summary'!$H$36,$A923)</f>
        <v>#NAME?</v>
      </c>
      <c r="O923" s="330" t="e">
        <f ca="1">_xll.RiskData('Risk Summary'!$K$36,$A923)</f>
        <v>#NAME?</v>
      </c>
      <c r="P923" s="330" t="e">
        <f ca="1">_xll.RiskData('Risk Summary'!$N$36,$A923)</f>
        <v>#NAME?</v>
      </c>
      <c r="R923" s="330" t="e">
        <f ca="1">_xll.RiskData('TS CF'!$H$24,$A923)-F923</f>
        <v>#NAME?</v>
      </c>
      <c r="S923" s="330" t="e">
        <f ca="1">_xll.RiskData('TS CF'!$K$24,$A923)-G923</f>
        <v>#NAME?</v>
      </c>
      <c r="T923" s="330" t="e">
        <f ca="1">_xll.RiskData('TS CF'!$N$24,$A923)-H923</f>
        <v>#NAME?</v>
      </c>
      <c r="V923" s="327" t="e">
        <f t="shared" ca="1" si="42"/>
        <v>#NAME?</v>
      </c>
      <c r="W923" s="327" t="e">
        <f t="shared" ca="1" si="43"/>
        <v>#NAME?</v>
      </c>
      <c r="X923" s="327" t="e">
        <f t="shared" ca="1" si="44"/>
        <v>#NAME?</v>
      </c>
    </row>
    <row r="924" spans="1:24">
      <c r="A924" s="2">
        <v>917</v>
      </c>
      <c r="B924" s="617">
        <v>-160478</v>
      </c>
      <c r="C924" s="617">
        <v>-103593</v>
      </c>
      <c r="D924" s="617">
        <v>-114388</v>
      </c>
      <c r="F924" s="330" t="e">
        <f ca="1">_xll.RiskData('Risk Summary'!$H$32,$A924)</f>
        <v>#NAME?</v>
      </c>
      <c r="G924" s="330" t="e">
        <f ca="1">_xll.RiskData('Risk Summary'!$K$32,$A924)</f>
        <v>#NAME?</v>
      </c>
      <c r="H924" s="330" t="e">
        <f ca="1">_xll.RiskData('Risk Summary'!$N$32,$A924)</f>
        <v>#NAME?</v>
      </c>
      <c r="J924" s="330" t="e">
        <f ca="1">_xll.RiskData('Risk Summary'!$H$35,$A924)</f>
        <v>#NAME?</v>
      </c>
      <c r="K924" s="330" t="e">
        <f ca="1">_xll.RiskData('Risk Summary'!$K$35,$A924)</f>
        <v>#NAME?</v>
      </c>
      <c r="L924" s="330" t="e">
        <f ca="1">_xll.RiskData('Risk Summary'!$N$35,$A924)</f>
        <v>#NAME?</v>
      </c>
      <c r="N924" s="330" t="e">
        <f ca="1">_xll.RiskData('Risk Summary'!$H$36,$A924)</f>
        <v>#NAME?</v>
      </c>
      <c r="O924" s="330" t="e">
        <f ca="1">_xll.RiskData('Risk Summary'!$K$36,$A924)</f>
        <v>#NAME?</v>
      </c>
      <c r="P924" s="330" t="e">
        <f ca="1">_xll.RiskData('Risk Summary'!$N$36,$A924)</f>
        <v>#NAME?</v>
      </c>
      <c r="R924" s="330" t="e">
        <f ca="1">_xll.RiskData('TS CF'!$H$24,$A924)-F924</f>
        <v>#NAME?</v>
      </c>
      <c r="S924" s="330" t="e">
        <f ca="1">_xll.RiskData('TS CF'!$K$24,$A924)-G924</f>
        <v>#NAME?</v>
      </c>
      <c r="T924" s="330" t="e">
        <f ca="1">_xll.RiskData('TS CF'!$N$24,$A924)-H924</f>
        <v>#NAME?</v>
      </c>
      <c r="V924" s="327" t="e">
        <f t="shared" ca="1" si="42"/>
        <v>#NAME?</v>
      </c>
      <c r="W924" s="327" t="e">
        <f t="shared" ca="1" si="43"/>
        <v>#NAME?</v>
      </c>
      <c r="X924" s="327" t="e">
        <f t="shared" ca="1" si="44"/>
        <v>#NAME?</v>
      </c>
    </row>
    <row r="925" spans="1:24">
      <c r="A925" s="2">
        <v>918</v>
      </c>
      <c r="B925" s="617">
        <v>-160478</v>
      </c>
      <c r="C925" s="617">
        <v>-103593</v>
      </c>
      <c r="D925" s="617">
        <v>-114388</v>
      </c>
      <c r="F925" s="330" t="e">
        <f ca="1">_xll.RiskData('Risk Summary'!$H$32,$A925)</f>
        <v>#NAME?</v>
      </c>
      <c r="G925" s="330" t="e">
        <f ca="1">_xll.RiskData('Risk Summary'!$K$32,$A925)</f>
        <v>#NAME?</v>
      </c>
      <c r="H925" s="330" t="e">
        <f ca="1">_xll.RiskData('Risk Summary'!$N$32,$A925)</f>
        <v>#NAME?</v>
      </c>
      <c r="J925" s="330" t="e">
        <f ca="1">_xll.RiskData('Risk Summary'!$H$35,$A925)</f>
        <v>#NAME?</v>
      </c>
      <c r="K925" s="330" t="e">
        <f ca="1">_xll.RiskData('Risk Summary'!$K$35,$A925)</f>
        <v>#NAME?</v>
      </c>
      <c r="L925" s="330" t="e">
        <f ca="1">_xll.RiskData('Risk Summary'!$N$35,$A925)</f>
        <v>#NAME?</v>
      </c>
      <c r="N925" s="330" t="e">
        <f ca="1">_xll.RiskData('Risk Summary'!$H$36,$A925)</f>
        <v>#NAME?</v>
      </c>
      <c r="O925" s="330" t="e">
        <f ca="1">_xll.RiskData('Risk Summary'!$K$36,$A925)</f>
        <v>#NAME?</v>
      </c>
      <c r="P925" s="330" t="e">
        <f ca="1">_xll.RiskData('Risk Summary'!$N$36,$A925)</f>
        <v>#NAME?</v>
      </c>
      <c r="R925" s="330" t="e">
        <f ca="1">_xll.RiskData('TS CF'!$H$24,$A925)-F925</f>
        <v>#NAME?</v>
      </c>
      <c r="S925" s="330" t="e">
        <f ca="1">_xll.RiskData('TS CF'!$K$24,$A925)-G925</f>
        <v>#NAME?</v>
      </c>
      <c r="T925" s="330" t="e">
        <f ca="1">_xll.RiskData('TS CF'!$N$24,$A925)-H925</f>
        <v>#NAME?</v>
      </c>
      <c r="V925" s="327" t="e">
        <f t="shared" ca="1" si="42"/>
        <v>#NAME?</v>
      </c>
      <c r="W925" s="327" t="e">
        <f t="shared" ca="1" si="43"/>
        <v>#NAME?</v>
      </c>
      <c r="X925" s="327" t="e">
        <f t="shared" ca="1" si="44"/>
        <v>#NAME?</v>
      </c>
    </row>
    <row r="926" spans="1:24">
      <c r="A926" s="2">
        <v>919</v>
      </c>
      <c r="B926" s="617">
        <v>-160478</v>
      </c>
      <c r="C926" s="617">
        <v>-103593</v>
      </c>
      <c r="D926" s="617">
        <v>-114388</v>
      </c>
      <c r="F926" s="330" t="e">
        <f ca="1">_xll.RiskData('Risk Summary'!$H$32,$A926)</f>
        <v>#NAME?</v>
      </c>
      <c r="G926" s="330" t="e">
        <f ca="1">_xll.RiskData('Risk Summary'!$K$32,$A926)</f>
        <v>#NAME?</v>
      </c>
      <c r="H926" s="330" t="e">
        <f ca="1">_xll.RiskData('Risk Summary'!$N$32,$A926)</f>
        <v>#NAME?</v>
      </c>
      <c r="J926" s="330" t="e">
        <f ca="1">_xll.RiskData('Risk Summary'!$H$35,$A926)</f>
        <v>#NAME?</v>
      </c>
      <c r="K926" s="330" t="e">
        <f ca="1">_xll.RiskData('Risk Summary'!$K$35,$A926)</f>
        <v>#NAME?</v>
      </c>
      <c r="L926" s="330" t="e">
        <f ca="1">_xll.RiskData('Risk Summary'!$N$35,$A926)</f>
        <v>#NAME?</v>
      </c>
      <c r="N926" s="330" t="e">
        <f ca="1">_xll.RiskData('Risk Summary'!$H$36,$A926)</f>
        <v>#NAME?</v>
      </c>
      <c r="O926" s="330" t="e">
        <f ca="1">_xll.RiskData('Risk Summary'!$K$36,$A926)</f>
        <v>#NAME?</v>
      </c>
      <c r="P926" s="330" t="e">
        <f ca="1">_xll.RiskData('Risk Summary'!$N$36,$A926)</f>
        <v>#NAME?</v>
      </c>
      <c r="R926" s="330" t="e">
        <f ca="1">_xll.RiskData('TS CF'!$H$24,$A926)-F926</f>
        <v>#NAME?</v>
      </c>
      <c r="S926" s="330" t="e">
        <f ca="1">_xll.RiskData('TS CF'!$K$24,$A926)-G926</f>
        <v>#NAME?</v>
      </c>
      <c r="T926" s="330" t="e">
        <f ca="1">_xll.RiskData('TS CF'!$N$24,$A926)-H926</f>
        <v>#NAME?</v>
      </c>
      <c r="V926" s="327" t="e">
        <f t="shared" ca="1" si="42"/>
        <v>#NAME?</v>
      </c>
      <c r="W926" s="327" t="e">
        <f t="shared" ca="1" si="43"/>
        <v>#NAME?</v>
      </c>
      <c r="X926" s="327" t="e">
        <f t="shared" ca="1" si="44"/>
        <v>#NAME?</v>
      </c>
    </row>
    <row r="927" spans="1:24">
      <c r="A927" s="2">
        <v>920</v>
      </c>
      <c r="B927" s="617">
        <v>-160478</v>
      </c>
      <c r="C927" s="617">
        <v>-103593</v>
      </c>
      <c r="D927" s="617">
        <v>-114388</v>
      </c>
      <c r="F927" s="330" t="e">
        <f ca="1">_xll.RiskData('Risk Summary'!$H$32,$A927)</f>
        <v>#NAME?</v>
      </c>
      <c r="G927" s="330" t="e">
        <f ca="1">_xll.RiskData('Risk Summary'!$K$32,$A927)</f>
        <v>#NAME?</v>
      </c>
      <c r="H927" s="330" t="e">
        <f ca="1">_xll.RiskData('Risk Summary'!$N$32,$A927)</f>
        <v>#NAME?</v>
      </c>
      <c r="J927" s="330" t="e">
        <f ca="1">_xll.RiskData('Risk Summary'!$H$35,$A927)</f>
        <v>#NAME?</v>
      </c>
      <c r="K927" s="330" t="e">
        <f ca="1">_xll.RiskData('Risk Summary'!$K$35,$A927)</f>
        <v>#NAME?</v>
      </c>
      <c r="L927" s="330" t="e">
        <f ca="1">_xll.RiskData('Risk Summary'!$N$35,$A927)</f>
        <v>#NAME?</v>
      </c>
      <c r="N927" s="330" t="e">
        <f ca="1">_xll.RiskData('Risk Summary'!$H$36,$A927)</f>
        <v>#NAME?</v>
      </c>
      <c r="O927" s="330" t="e">
        <f ca="1">_xll.RiskData('Risk Summary'!$K$36,$A927)</f>
        <v>#NAME?</v>
      </c>
      <c r="P927" s="330" t="e">
        <f ca="1">_xll.RiskData('Risk Summary'!$N$36,$A927)</f>
        <v>#NAME?</v>
      </c>
      <c r="R927" s="330" t="e">
        <f ca="1">_xll.RiskData('TS CF'!$H$24,$A927)-F927</f>
        <v>#NAME?</v>
      </c>
      <c r="S927" s="330" t="e">
        <f ca="1">_xll.RiskData('TS CF'!$K$24,$A927)-G927</f>
        <v>#NAME?</v>
      </c>
      <c r="T927" s="330" t="e">
        <f ca="1">_xll.RiskData('TS CF'!$N$24,$A927)-H927</f>
        <v>#NAME?</v>
      </c>
      <c r="V927" s="327" t="e">
        <f t="shared" ca="1" si="42"/>
        <v>#NAME?</v>
      </c>
      <c r="W927" s="327" t="e">
        <f t="shared" ca="1" si="43"/>
        <v>#NAME?</v>
      </c>
      <c r="X927" s="327" t="e">
        <f t="shared" ca="1" si="44"/>
        <v>#NAME?</v>
      </c>
    </row>
    <row r="928" spans="1:24">
      <c r="A928" s="2">
        <v>921</v>
      </c>
      <c r="B928" s="617">
        <v>-160478</v>
      </c>
      <c r="C928" s="617">
        <v>-103593</v>
      </c>
      <c r="D928" s="617">
        <v>-114388</v>
      </c>
      <c r="F928" s="330" t="e">
        <f ca="1">_xll.RiskData('Risk Summary'!$H$32,$A928)</f>
        <v>#NAME?</v>
      </c>
      <c r="G928" s="330" t="e">
        <f ca="1">_xll.RiskData('Risk Summary'!$K$32,$A928)</f>
        <v>#NAME?</v>
      </c>
      <c r="H928" s="330" t="e">
        <f ca="1">_xll.RiskData('Risk Summary'!$N$32,$A928)</f>
        <v>#NAME?</v>
      </c>
      <c r="J928" s="330" t="e">
        <f ca="1">_xll.RiskData('Risk Summary'!$H$35,$A928)</f>
        <v>#NAME?</v>
      </c>
      <c r="K928" s="330" t="e">
        <f ca="1">_xll.RiskData('Risk Summary'!$K$35,$A928)</f>
        <v>#NAME?</v>
      </c>
      <c r="L928" s="330" t="e">
        <f ca="1">_xll.RiskData('Risk Summary'!$N$35,$A928)</f>
        <v>#NAME?</v>
      </c>
      <c r="N928" s="330" t="e">
        <f ca="1">_xll.RiskData('Risk Summary'!$H$36,$A928)</f>
        <v>#NAME?</v>
      </c>
      <c r="O928" s="330" t="e">
        <f ca="1">_xll.RiskData('Risk Summary'!$K$36,$A928)</f>
        <v>#NAME?</v>
      </c>
      <c r="P928" s="330" t="e">
        <f ca="1">_xll.RiskData('Risk Summary'!$N$36,$A928)</f>
        <v>#NAME?</v>
      </c>
      <c r="R928" s="330" t="e">
        <f ca="1">_xll.RiskData('TS CF'!$H$24,$A928)-F928</f>
        <v>#NAME?</v>
      </c>
      <c r="S928" s="330" t="e">
        <f ca="1">_xll.RiskData('TS CF'!$K$24,$A928)-G928</f>
        <v>#NAME?</v>
      </c>
      <c r="T928" s="330" t="e">
        <f ca="1">_xll.RiskData('TS CF'!$N$24,$A928)-H928</f>
        <v>#NAME?</v>
      </c>
      <c r="V928" s="327" t="e">
        <f t="shared" ca="1" si="42"/>
        <v>#NAME?</v>
      </c>
      <c r="W928" s="327" t="e">
        <f t="shared" ca="1" si="43"/>
        <v>#NAME?</v>
      </c>
      <c r="X928" s="327" t="e">
        <f t="shared" ca="1" si="44"/>
        <v>#NAME?</v>
      </c>
    </row>
    <row r="929" spans="1:24">
      <c r="A929" s="2">
        <v>922</v>
      </c>
      <c r="B929" s="617">
        <v>-160478</v>
      </c>
      <c r="C929" s="617">
        <v>-103593</v>
      </c>
      <c r="D929" s="617">
        <v>-114388</v>
      </c>
      <c r="F929" s="330" t="e">
        <f ca="1">_xll.RiskData('Risk Summary'!$H$32,$A929)</f>
        <v>#NAME?</v>
      </c>
      <c r="G929" s="330" t="e">
        <f ca="1">_xll.RiskData('Risk Summary'!$K$32,$A929)</f>
        <v>#NAME?</v>
      </c>
      <c r="H929" s="330" t="e">
        <f ca="1">_xll.RiskData('Risk Summary'!$N$32,$A929)</f>
        <v>#NAME?</v>
      </c>
      <c r="J929" s="330" t="e">
        <f ca="1">_xll.RiskData('Risk Summary'!$H$35,$A929)</f>
        <v>#NAME?</v>
      </c>
      <c r="K929" s="330" t="e">
        <f ca="1">_xll.RiskData('Risk Summary'!$K$35,$A929)</f>
        <v>#NAME?</v>
      </c>
      <c r="L929" s="330" t="e">
        <f ca="1">_xll.RiskData('Risk Summary'!$N$35,$A929)</f>
        <v>#NAME?</v>
      </c>
      <c r="N929" s="330" t="e">
        <f ca="1">_xll.RiskData('Risk Summary'!$H$36,$A929)</f>
        <v>#NAME?</v>
      </c>
      <c r="O929" s="330" t="e">
        <f ca="1">_xll.RiskData('Risk Summary'!$K$36,$A929)</f>
        <v>#NAME?</v>
      </c>
      <c r="P929" s="330" t="e">
        <f ca="1">_xll.RiskData('Risk Summary'!$N$36,$A929)</f>
        <v>#NAME?</v>
      </c>
      <c r="R929" s="330" t="e">
        <f ca="1">_xll.RiskData('TS CF'!$H$24,$A929)-F929</f>
        <v>#NAME?</v>
      </c>
      <c r="S929" s="330" t="e">
        <f ca="1">_xll.RiskData('TS CF'!$K$24,$A929)-G929</f>
        <v>#NAME?</v>
      </c>
      <c r="T929" s="330" t="e">
        <f ca="1">_xll.RiskData('TS CF'!$N$24,$A929)-H929</f>
        <v>#NAME?</v>
      </c>
      <c r="V929" s="327" t="e">
        <f t="shared" ca="1" si="42"/>
        <v>#NAME?</v>
      </c>
      <c r="W929" s="327" t="e">
        <f t="shared" ca="1" si="43"/>
        <v>#NAME?</v>
      </c>
      <c r="X929" s="327" t="e">
        <f t="shared" ca="1" si="44"/>
        <v>#NAME?</v>
      </c>
    </row>
    <row r="930" spans="1:24">
      <c r="A930" s="2">
        <v>923</v>
      </c>
      <c r="B930" s="617">
        <v>-160478</v>
      </c>
      <c r="C930" s="617">
        <v>-103593</v>
      </c>
      <c r="D930" s="617">
        <v>-114388</v>
      </c>
      <c r="F930" s="330" t="e">
        <f ca="1">_xll.RiskData('Risk Summary'!$H$32,$A930)</f>
        <v>#NAME?</v>
      </c>
      <c r="G930" s="330" t="e">
        <f ca="1">_xll.RiskData('Risk Summary'!$K$32,$A930)</f>
        <v>#NAME?</v>
      </c>
      <c r="H930" s="330" t="e">
        <f ca="1">_xll.RiskData('Risk Summary'!$N$32,$A930)</f>
        <v>#NAME?</v>
      </c>
      <c r="J930" s="330" t="e">
        <f ca="1">_xll.RiskData('Risk Summary'!$H$35,$A930)</f>
        <v>#NAME?</v>
      </c>
      <c r="K930" s="330" t="e">
        <f ca="1">_xll.RiskData('Risk Summary'!$K$35,$A930)</f>
        <v>#NAME?</v>
      </c>
      <c r="L930" s="330" t="e">
        <f ca="1">_xll.RiskData('Risk Summary'!$N$35,$A930)</f>
        <v>#NAME?</v>
      </c>
      <c r="N930" s="330" t="e">
        <f ca="1">_xll.RiskData('Risk Summary'!$H$36,$A930)</f>
        <v>#NAME?</v>
      </c>
      <c r="O930" s="330" t="e">
        <f ca="1">_xll.RiskData('Risk Summary'!$K$36,$A930)</f>
        <v>#NAME?</v>
      </c>
      <c r="P930" s="330" t="e">
        <f ca="1">_xll.RiskData('Risk Summary'!$N$36,$A930)</f>
        <v>#NAME?</v>
      </c>
      <c r="R930" s="330" t="e">
        <f ca="1">_xll.RiskData('TS CF'!$H$24,$A930)-F930</f>
        <v>#NAME?</v>
      </c>
      <c r="S930" s="330" t="e">
        <f ca="1">_xll.RiskData('TS CF'!$K$24,$A930)-G930</f>
        <v>#NAME?</v>
      </c>
      <c r="T930" s="330" t="e">
        <f ca="1">_xll.RiskData('TS CF'!$N$24,$A930)-H930</f>
        <v>#NAME?</v>
      </c>
      <c r="V930" s="327" t="e">
        <f t="shared" ca="1" si="42"/>
        <v>#NAME?</v>
      </c>
      <c r="W930" s="327" t="e">
        <f t="shared" ca="1" si="43"/>
        <v>#NAME?</v>
      </c>
      <c r="X930" s="327" t="e">
        <f t="shared" ca="1" si="44"/>
        <v>#NAME?</v>
      </c>
    </row>
    <row r="931" spans="1:24">
      <c r="A931" s="2">
        <v>924</v>
      </c>
      <c r="B931" s="617">
        <v>-160478</v>
      </c>
      <c r="C931" s="617">
        <v>-103593</v>
      </c>
      <c r="D931" s="617">
        <v>-114388</v>
      </c>
      <c r="F931" s="330" t="e">
        <f ca="1">_xll.RiskData('Risk Summary'!$H$32,$A931)</f>
        <v>#NAME?</v>
      </c>
      <c r="G931" s="330" t="e">
        <f ca="1">_xll.RiskData('Risk Summary'!$K$32,$A931)</f>
        <v>#NAME?</v>
      </c>
      <c r="H931" s="330" t="e">
        <f ca="1">_xll.RiskData('Risk Summary'!$N$32,$A931)</f>
        <v>#NAME?</v>
      </c>
      <c r="J931" s="330" t="e">
        <f ca="1">_xll.RiskData('Risk Summary'!$H$35,$A931)</f>
        <v>#NAME?</v>
      </c>
      <c r="K931" s="330" t="e">
        <f ca="1">_xll.RiskData('Risk Summary'!$K$35,$A931)</f>
        <v>#NAME?</v>
      </c>
      <c r="L931" s="330" t="e">
        <f ca="1">_xll.RiskData('Risk Summary'!$N$35,$A931)</f>
        <v>#NAME?</v>
      </c>
      <c r="N931" s="330" t="e">
        <f ca="1">_xll.RiskData('Risk Summary'!$H$36,$A931)</f>
        <v>#NAME?</v>
      </c>
      <c r="O931" s="330" t="e">
        <f ca="1">_xll.RiskData('Risk Summary'!$K$36,$A931)</f>
        <v>#NAME?</v>
      </c>
      <c r="P931" s="330" t="e">
        <f ca="1">_xll.RiskData('Risk Summary'!$N$36,$A931)</f>
        <v>#NAME?</v>
      </c>
      <c r="R931" s="330" t="e">
        <f ca="1">_xll.RiskData('TS CF'!$H$24,$A931)-F931</f>
        <v>#NAME?</v>
      </c>
      <c r="S931" s="330" t="e">
        <f ca="1">_xll.RiskData('TS CF'!$K$24,$A931)-G931</f>
        <v>#NAME?</v>
      </c>
      <c r="T931" s="330" t="e">
        <f ca="1">_xll.RiskData('TS CF'!$N$24,$A931)-H931</f>
        <v>#NAME?</v>
      </c>
      <c r="V931" s="327" t="e">
        <f t="shared" ca="1" si="42"/>
        <v>#NAME?</v>
      </c>
      <c r="W931" s="327" t="e">
        <f t="shared" ca="1" si="43"/>
        <v>#NAME?</v>
      </c>
      <c r="X931" s="327" t="e">
        <f t="shared" ca="1" si="44"/>
        <v>#NAME?</v>
      </c>
    </row>
    <row r="932" spans="1:24">
      <c r="A932" s="2">
        <v>925</v>
      </c>
      <c r="B932" s="617">
        <v>-160478</v>
      </c>
      <c r="C932" s="617">
        <v>-103593</v>
      </c>
      <c r="D932" s="617">
        <v>-114388</v>
      </c>
      <c r="F932" s="330" t="e">
        <f ca="1">_xll.RiskData('Risk Summary'!$H$32,$A932)</f>
        <v>#NAME?</v>
      </c>
      <c r="G932" s="330" t="e">
        <f ca="1">_xll.RiskData('Risk Summary'!$K$32,$A932)</f>
        <v>#NAME?</v>
      </c>
      <c r="H932" s="330" t="e">
        <f ca="1">_xll.RiskData('Risk Summary'!$N$32,$A932)</f>
        <v>#NAME?</v>
      </c>
      <c r="J932" s="330" t="e">
        <f ca="1">_xll.RiskData('Risk Summary'!$H$35,$A932)</f>
        <v>#NAME?</v>
      </c>
      <c r="K932" s="330" t="e">
        <f ca="1">_xll.RiskData('Risk Summary'!$K$35,$A932)</f>
        <v>#NAME?</v>
      </c>
      <c r="L932" s="330" t="e">
        <f ca="1">_xll.RiskData('Risk Summary'!$N$35,$A932)</f>
        <v>#NAME?</v>
      </c>
      <c r="N932" s="330" t="e">
        <f ca="1">_xll.RiskData('Risk Summary'!$H$36,$A932)</f>
        <v>#NAME?</v>
      </c>
      <c r="O932" s="330" t="e">
        <f ca="1">_xll.RiskData('Risk Summary'!$K$36,$A932)</f>
        <v>#NAME?</v>
      </c>
      <c r="P932" s="330" t="e">
        <f ca="1">_xll.RiskData('Risk Summary'!$N$36,$A932)</f>
        <v>#NAME?</v>
      </c>
      <c r="R932" s="330" t="e">
        <f ca="1">_xll.RiskData('TS CF'!$H$24,$A932)-F932</f>
        <v>#NAME?</v>
      </c>
      <c r="S932" s="330" t="e">
        <f ca="1">_xll.RiskData('TS CF'!$K$24,$A932)-G932</f>
        <v>#NAME?</v>
      </c>
      <c r="T932" s="330" t="e">
        <f ca="1">_xll.RiskData('TS CF'!$N$24,$A932)-H932</f>
        <v>#NAME?</v>
      </c>
      <c r="V932" s="327" t="e">
        <f t="shared" ca="1" si="42"/>
        <v>#NAME?</v>
      </c>
      <c r="W932" s="327" t="e">
        <f t="shared" ca="1" si="43"/>
        <v>#NAME?</v>
      </c>
      <c r="X932" s="327" t="e">
        <f t="shared" ca="1" si="44"/>
        <v>#NAME?</v>
      </c>
    </row>
    <row r="933" spans="1:24">
      <c r="A933" s="2">
        <v>926</v>
      </c>
      <c r="B933" s="617">
        <v>-160478</v>
      </c>
      <c r="C933" s="617">
        <v>-103593</v>
      </c>
      <c r="D933" s="617">
        <v>-114388</v>
      </c>
      <c r="F933" s="330" t="e">
        <f ca="1">_xll.RiskData('Risk Summary'!$H$32,$A933)</f>
        <v>#NAME?</v>
      </c>
      <c r="G933" s="330" t="e">
        <f ca="1">_xll.RiskData('Risk Summary'!$K$32,$A933)</f>
        <v>#NAME?</v>
      </c>
      <c r="H933" s="330" t="e">
        <f ca="1">_xll.RiskData('Risk Summary'!$N$32,$A933)</f>
        <v>#NAME?</v>
      </c>
      <c r="J933" s="330" t="e">
        <f ca="1">_xll.RiskData('Risk Summary'!$H$35,$A933)</f>
        <v>#NAME?</v>
      </c>
      <c r="K933" s="330" t="e">
        <f ca="1">_xll.RiskData('Risk Summary'!$K$35,$A933)</f>
        <v>#NAME?</v>
      </c>
      <c r="L933" s="330" t="e">
        <f ca="1">_xll.RiskData('Risk Summary'!$N$35,$A933)</f>
        <v>#NAME?</v>
      </c>
      <c r="N933" s="330" t="e">
        <f ca="1">_xll.RiskData('Risk Summary'!$H$36,$A933)</f>
        <v>#NAME?</v>
      </c>
      <c r="O933" s="330" t="e">
        <f ca="1">_xll.RiskData('Risk Summary'!$K$36,$A933)</f>
        <v>#NAME?</v>
      </c>
      <c r="P933" s="330" t="e">
        <f ca="1">_xll.RiskData('Risk Summary'!$N$36,$A933)</f>
        <v>#NAME?</v>
      </c>
      <c r="R933" s="330" t="e">
        <f ca="1">_xll.RiskData('TS CF'!$H$24,$A933)-F933</f>
        <v>#NAME?</v>
      </c>
      <c r="S933" s="330" t="e">
        <f ca="1">_xll.RiskData('TS CF'!$K$24,$A933)-G933</f>
        <v>#NAME?</v>
      </c>
      <c r="T933" s="330" t="e">
        <f ca="1">_xll.RiskData('TS CF'!$N$24,$A933)-H933</f>
        <v>#NAME?</v>
      </c>
      <c r="V933" s="327" t="e">
        <f t="shared" ca="1" si="42"/>
        <v>#NAME?</v>
      </c>
      <c r="W933" s="327" t="e">
        <f t="shared" ca="1" si="43"/>
        <v>#NAME?</v>
      </c>
      <c r="X933" s="327" t="e">
        <f t="shared" ca="1" si="44"/>
        <v>#NAME?</v>
      </c>
    </row>
    <row r="934" spans="1:24">
      <c r="A934" s="2">
        <v>927</v>
      </c>
      <c r="B934" s="617">
        <v>-160478</v>
      </c>
      <c r="C934" s="617">
        <v>-103593</v>
      </c>
      <c r="D934" s="617">
        <v>-114388</v>
      </c>
      <c r="F934" s="330" t="e">
        <f ca="1">_xll.RiskData('Risk Summary'!$H$32,$A934)</f>
        <v>#NAME?</v>
      </c>
      <c r="G934" s="330" t="e">
        <f ca="1">_xll.RiskData('Risk Summary'!$K$32,$A934)</f>
        <v>#NAME?</v>
      </c>
      <c r="H934" s="330" t="e">
        <f ca="1">_xll.RiskData('Risk Summary'!$N$32,$A934)</f>
        <v>#NAME?</v>
      </c>
      <c r="J934" s="330" t="e">
        <f ca="1">_xll.RiskData('Risk Summary'!$H$35,$A934)</f>
        <v>#NAME?</v>
      </c>
      <c r="K934" s="330" t="e">
        <f ca="1">_xll.RiskData('Risk Summary'!$K$35,$A934)</f>
        <v>#NAME?</v>
      </c>
      <c r="L934" s="330" t="e">
        <f ca="1">_xll.RiskData('Risk Summary'!$N$35,$A934)</f>
        <v>#NAME?</v>
      </c>
      <c r="N934" s="330" t="e">
        <f ca="1">_xll.RiskData('Risk Summary'!$H$36,$A934)</f>
        <v>#NAME?</v>
      </c>
      <c r="O934" s="330" t="e">
        <f ca="1">_xll.RiskData('Risk Summary'!$K$36,$A934)</f>
        <v>#NAME?</v>
      </c>
      <c r="P934" s="330" t="e">
        <f ca="1">_xll.RiskData('Risk Summary'!$N$36,$A934)</f>
        <v>#NAME?</v>
      </c>
      <c r="R934" s="330" t="e">
        <f ca="1">_xll.RiskData('TS CF'!$H$24,$A934)-F934</f>
        <v>#NAME?</v>
      </c>
      <c r="S934" s="330" t="e">
        <f ca="1">_xll.RiskData('TS CF'!$K$24,$A934)-G934</f>
        <v>#NAME?</v>
      </c>
      <c r="T934" s="330" t="e">
        <f ca="1">_xll.RiskData('TS CF'!$N$24,$A934)-H934</f>
        <v>#NAME?</v>
      </c>
      <c r="V934" s="327" t="e">
        <f t="shared" ca="1" si="42"/>
        <v>#NAME?</v>
      </c>
      <c r="W934" s="327" t="e">
        <f t="shared" ca="1" si="43"/>
        <v>#NAME?</v>
      </c>
      <c r="X934" s="327" t="e">
        <f t="shared" ca="1" si="44"/>
        <v>#NAME?</v>
      </c>
    </row>
    <row r="935" spans="1:24">
      <c r="A935" s="2">
        <v>928</v>
      </c>
      <c r="B935" s="617">
        <v>-160478</v>
      </c>
      <c r="C935" s="617">
        <v>-103593</v>
      </c>
      <c r="D935" s="617">
        <v>-114388</v>
      </c>
      <c r="F935" s="330" t="e">
        <f ca="1">_xll.RiskData('Risk Summary'!$H$32,$A935)</f>
        <v>#NAME?</v>
      </c>
      <c r="G935" s="330" t="e">
        <f ca="1">_xll.RiskData('Risk Summary'!$K$32,$A935)</f>
        <v>#NAME?</v>
      </c>
      <c r="H935" s="330" t="e">
        <f ca="1">_xll.RiskData('Risk Summary'!$N$32,$A935)</f>
        <v>#NAME?</v>
      </c>
      <c r="J935" s="330" t="e">
        <f ca="1">_xll.RiskData('Risk Summary'!$H$35,$A935)</f>
        <v>#NAME?</v>
      </c>
      <c r="K935" s="330" t="e">
        <f ca="1">_xll.RiskData('Risk Summary'!$K$35,$A935)</f>
        <v>#NAME?</v>
      </c>
      <c r="L935" s="330" t="e">
        <f ca="1">_xll.RiskData('Risk Summary'!$N$35,$A935)</f>
        <v>#NAME?</v>
      </c>
      <c r="N935" s="330" t="e">
        <f ca="1">_xll.RiskData('Risk Summary'!$H$36,$A935)</f>
        <v>#NAME?</v>
      </c>
      <c r="O935" s="330" t="e">
        <f ca="1">_xll.RiskData('Risk Summary'!$K$36,$A935)</f>
        <v>#NAME?</v>
      </c>
      <c r="P935" s="330" t="e">
        <f ca="1">_xll.RiskData('Risk Summary'!$N$36,$A935)</f>
        <v>#NAME?</v>
      </c>
      <c r="R935" s="330" t="e">
        <f ca="1">_xll.RiskData('TS CF'!$H$24,$A935)-F935</f>
        <v>#NAME?</v>
      </c>
      <c r="S935" s="330" t="e">
        <f ca="1">_xll.RiskData('TS CF'!$K$24,$A935)-G935</f>
        <v>#NAME?</v>
      </c>
      <c r="T935" s="330" t="e">
        <f ca="1">_xll.RiskData('TS CF'!$N$24,$A935)-H935</f>
        <v>#NAME?</v>
      </c>
      <c r="V935" s="327" t="e">
        <f t="shared" ca="1" si="42"/>
        <v>#NAME?</v>
      </c>
      <c r="W935" s="327" t="e">
        <f t="shared" ca="1" si="43"/>
        <v>#NAME?</v>
      </c>
      <c r="X935" s="327" t="e">
        <f t="shared" ca="1" si="44"/>
        <v>#NAME?</v>
      </c>
    </row>
    <row r="936" spans="1:24">
      <c r="A936" s="2">
        <v>929</v>
      </c>
      <c r="B936" s="617">
        <v>-160478</v>
      </c>
      <c r="C936" s="617">
        <v>-103593</v>
      </c>
      <c r="D936" s="617">
        <v>-114388</v>
      </c>
      <c r="F936" s="330" t="e">
        <f ca="1">_xll.RiskData('Risk Summary'!$H$32,$A936)</f>
        <v>#NAME?</v>
      </c>
      <c r="G936" s="330" t="e">
        <f ca="1">_xll.RiskData('Risk Summary'!$K$32,$A936)</f>
        <v>#NAME?</v>
      </c>
      <c r="H936" s="330" t="e">
        <f ca="1">_xll.RiskData('Risk Summary'!$N$32,$A936)</f>
        <v>#NAME?</v>
      </c>
      <c r="J936" s="330" t="e">
        <f ca="1">_xll.RiskData('Risk Summary'!$H$35,$A936)</f>
        <v>#NAME?</v>
      </c>
      <c r="K936" s="330" t="e">
        <f ca="1">_xll.RiskData('Risk Summary'!$K$35,$A936)</f>
        <v>#NAME?</v>
      </c>
      <c r="L936" s="330" t="e">
        <f ca="1">_xll.RiskData('Risk Summary'!$N$35,$A936)</f>
        <v>#NAME?</v>
      </c>
      <c r="N936" s="330" t="e">
        <f ca="1">_xll.RiskData('Risk Summary'!$H$36,$A936)</f>
        <v>#NAME?</v>
      </c>
      <c r="O936" s="330" t="e">
        <f ca="1">_xll.RiskData('Risk Summary'!$K$36,$A936)</f>
        <v>#NAME?</v>
      </c>
      <c r="P936" s="330" t="e">
        <f ca="1">_xll.RiskData('Risk Summary'!$N$36,$A936)</f>
        <v>#NAME?</v>
      </c>
      <c r="R936" s="330" t="e">
        <f ca="1">_xll.RiskData('TS CF'!$H$24,$A936)-F936</f>
        <v>#NAME?</v>
      </c>
      <c r="S936" s="330" t="e">
        <f ca="1">_xll.RiskData('TS CF'!$K$24,$A936)-G936</f>
        <v>#NAME?</v>
      </c>
      <c r="T936" s="330" t="e">
        <f ca="1">_xll.RiskData('TS CF'!$N$24,$A936)-H936</f>
        <v>#NAME?</v>
      </c>
      <c r="V936" s="327" t="e">
        <f t="shared" ca="1" si="42"/>
        <v>#NAME?</v>
      </c>
      <c r="W936" s="327" t="e">
        <f t="shared" ca="1" si="43"/>
        <v>#NAME?</v>
      </c>
      <c r="X936" s="327" t="e">
        <f t="shared" ca="1" si="44"/>
        <v>#NAME?</v>
      </c>
    </row>
    <row r="937" spans="1:24">
      <c r="A937" s="2">
        <v>930</v>
      </c>
      <c r="B937" s="617">
        <v>-160478</v>
      </c>
      <c r="C937" s="617">
        <v>-103593</v>
      </c>
      <c r="D937" s="617">
        <v>-114388</v>
      </c>
      <c r="F937" s="330" t="e">
        <f ca="1">_xll.RiskData('Risk Summary'!$H$32,$A937)</f>
        <v>#NAME?</v>
      </c>
      <c r="G937" s="330" t="e">
        <f ca="1">_xll.RiskData('Risk Summary'!$K$32,$A937)</f>
        <v>#NAME?</v>
      </c>
      <c r="H937" s="330" t="e">
        <f ca="1">_xll.RiskData('Risk Summary'!$N$32,$A937)</f>
        <v>#NAME?</v>
      </c>
      <c r="J937" s="330" t="e">
        <f ca="1">_xll.RiskData('Risk Summary'!$H$35,$A937)</f>
        <v>#NAME?</v>
      </c>
      <c r="K937" s="330" t="e">
        <f ca="1">_xll.RiskData('Risk Summary'!$K$35,$A937)</f>
        <v>#NAME?</v>
      </c>
      <c r="L937" s="330" t="e">
        <f ca="1">_xll.RiskData('Risk Summary'!$N$35,$A937)</f>
        <v>#NAME?</v>
      </c>
      <c r="N937" s="330" t="e">
        <f ca="1">_xll.RiskData('Risk Summary'!$H$36,$A937)</f>
        <v>#NAME?</v>
      </c>
      <c r="O937" s="330" t="e">
        <f ca="1">_xll.RiskData('Risk Summary'!$K$36,$A937)</f>
        <v>#NAME?</v>
      </c>
      <c r="P937" s="330" t="e">
        <f ca="1">_xll.RiskData('Risk Summary'!$N$36,$A937)</f>
        <v>#NAME?</v>
      </c>
      <c r="R937" s="330" t="e">
        <f ca="1">_xll.RiskData('TS CF'!$H$24,$A937)-F937</f>
        <v>#NAME?</v>
      </c>
      <c r="S937" s="330" t="e">
        <f ca="1">_xll.RiskData('TS CF'!$K$24,$A937)-G937</f>
        <v>#NAME?</v>
      </c>
      <c r="T937" s="330" t="e">
        <f ca="1">_xll.RiskData('TS CF'!$N$24,$A937)-H937</f>
        <v>#NAME?</v>
      </c>
      <c r="V937" s="327" t="e">
        <f t="shared" ca="1" si="42"/>
        <v>#NAME?</v>
      </c>
      <c r="W937" s="327" t="e">
        <f t="shared" ca="1" si="43"/>
        <v>#NAME?</v>
      </c>
      <c r="X937" s="327" t="e">
        <f t="shared" ca="1" si="44"/>
        <v>#NAME?</v>
      </c>
    </row>
    <row r="938" spans="1:24">
      <c r="A938" s="2">
        <v>931</v>
      </c>
      <c r="B938" s="617">
        <v>-160478</v>
      </c>
      <c r="C938" s="617">
        <v>-103593</v>
      </c>
      <c r="D938" s="617">
        <v>-114388</v>
      </c>
      <c r="F938" s="330" t="e">
        <f ca="1">_xll.RiskData('Risk Summary'!$H$32,$A938)</f>
        <v>#NAME?</v>
      </c>
      <c r="G938" s="330" t="e">
        <f ca="1">_xll.RiskData('Risk Summary'!$K$32,$A938)</f>
        <v>#NAME?</v>
      </c>
      <c r="H938" s="330" t="e">
        <f ca="1">_xll.RiskData('Risk Summary'!$N$32,$A938)</f>
        <v>#NAME?</v>
      </c>
      <c r="J938" s="330" t="e">
        <f ca="1">_xll.RiskData('Risk Summary'!$H$35,$A938)</f>
        <v>#NAME?</v>
      </c>
      <c r="K938" s="330" t="e">
        <f ca="1">_xll.RiskData('Risk Summary'!$K$35,$A938)</f>
        <v>#NAME?</v>
      </c>
      <c r="L938" s="330" t="e">
        <f ca="1">_xll.RiskData('Risk Summary'!$N$35,$A938)</f>
        <v>#NAME?</v>
      </c>
      <c r="N938" s="330" t="e">
        <f ca="1">_xll.RiskData('Risk Summary'!$H$36,$A938)</f>
        <v>#NAME?</v>
      </c>
      <c r="O938" s="330" t="e">
        <f ca="1">_xll.RiskData('Risk Summary'!$K$36,$A938)</f>
        <v>#NAME?</v>
      </c>
      <c r="P938" s="330" t="e">
        <f ca="1">_xll.RiskData('Risk Summary'!$N$36,$A938)</f>
        <v>#NAME?</v>
      </c>
      <c r="R938" s="330" t="e">
        <f ca="1">_xll.RiskData('TS CF'!$H$24,$A938)-F938</f>
        <v>#NAME?</v>
      </c>
      <c r="S938" s="330" t="e">
        <f ca="1">_xll.RiskData('TS CF'!$K$24,$A938)-G938</f>
        <v>#NAME?</v>
      </c>
      <c r="T938" s="330" t="e">
        <f ca="1">_xll.RiskData('TS CF'!$N$24,$A938)-H938</f>
        <v>#NAME?</v>
      </c>
      <c r="V938" s="327" t="e">
        <f t="shared" ca="1" si="42"/>
        <v>#NAME?</v>
      </c>
      <c r="W938" s="327" t="e">
        <f t="shared" ca="1" si="43"/>
        <v>#NAME?</v>
      </c>
      <c r="X938" s="327" t="e">
        <f t="shared" ca="1" si="44"/>
        <v>#NAME?</v>
      </c>
    </row>
    <row r="939" spans="1:24">
      <c r="A939" s="2">
        <v>932</v>
      </c>
      <c r="B939" s="617">
        <v>-160478</v>
      </c>
      <c r="C939" s="617">
        <v>-103593</v>
      </c>
      <c r="D939" s="617">
        <v>-114388</v>
      </c>
      <c r="F939" s="330" t="e">
        <f ca="1">_xll.RiskData('Risk Summary'!$H$32,$A939)</f>
        <v>#NAME?</v>
      </c>
      <c r="G939" s="330" t="e">
        <f ca="1">_xll.RiskData('Risk Summary'!$K$32,$A939)</f>
        <v>#NAME?</v>
      </c>
      <c r="H939" s="330" t="e">
        <f ca="1">_xll.RiskData('Risk Summary'!$N$32,$A939)</f>
        <v>#NAME?</v>
      </c>
      <c r="J939" s="330" t="e">
        <f ca="1">_xll.RiskData('Risk Summary'!$H$35,$A939)</f>
        <v>#NAME?</v>
      </c>
      <c r="K939" s="330" t="e">
        <f ca="1">_xll.RiskData('Risk Summary'!$K$35,$A939)</f>
        <v>#NAME?</v>
      </c>
      <c r="L939" s="330" t="e">
        <f ca="1">_xll.RiskData('Risk Summary'!$N$35,$A939)</f>
        <v>#NAME?</v>
      </c>
      <c r="N939" s="330" t="e">
        <f ca="1">_xll.RiskData('Risk Summary'!$H$36,$A939)</f>
        <v>#NAME?</v>
      </c>
      <c r="O939" s="330" t="e">
        <f ca="1">_xll.RiskData('Risk Summary'!$K$36,$A939)</f>
        <v>#NAME?</v>
      </c>
      <c r="P939" s="330" t="e">
        <f ca="1">_xll.RiskData('Risk Summary'!$N$36,$A939)</f>
        <v>#NAME?</v>
      </c>
      <c r="R939" s="330" t="e">
        <f ca="1">_xll.RiskData('TS CF'!$H$24,$A939)-F939</f>
        <v>#NAME?</v>
      </c>
      <c r="S939" s="330" t="e">
        <f ca="1">_xll.RiskData('TS CF'!$K$24,$A939)-G939</f>
        <v>#NAME?</v>
      </c>
      <c r="T939" s="330" t="e">
        <f ca="1">_xll.RiskData('TS CF'!$N$24,$A939)-H939</f>
        <v>#NAME?</v>
      </c>
      <c r="V939" s="327" t="e">
        <f t="shared" ca="1" si="42"/>
        <v>#NAME?</v>
      </c>
      <c r="W939" s="327" t="e">
        <f t="shared" ca="1" si="43"/>
        <v>#NAME?</v>
      </c>
      <c r="X939" s="327" t="e">
        <f t="shared" ca="1" si="44"/>
        <v>#NAME?</v>
      </c>
    </row>
    <row r="940" spans="1:24">
      <c r="A940" s="2">
        <v>933</v>
      </c>
      <c r="B940" s="617">
        <v>-160478</v>
      </c>
      <c r="C940" s="617">
        <v>-103593</v>
      </c>
      <c r="D940" s="617">
        <v>-114388</v>
      </c>
      <c r="F940" s="330" t="e">
        <f ca="1">_xll.RiskData('Risk Summary'!$H$32,$A940)</f>
        <v>#NAME?</v>
      </c>
      <c r="G940" s="330" t="e">
        <f ca="1">_xll.RiskData('Risk Summary'!$K$32,$A940)</f>
        <v>#NAME?</v>
      </c>
      <c r="H940" s="330" t="e">
        <f ca="1">_xll.RiskData('Risk Summary'!$N$32,$A940)</f>
        <v>#NAME?</v>
      </c>
      <c r="J940" s="330" t="e">
        <f ca="1">_xll.RiskData('Risk Summary'!$H$35,$A940)</f>
        <v>#NAME?</v>
      </c>
      <c r="K940" s="330" t="e">
        <f ca="1">_xll.RiskData('Risk Summary'!$K$35,$A940)</f>
        <v>#NAME?</v>
      </c>
      <c r="L940" s="330" t="e">
        <f ca="1">_xll.RiskData('Risk Summary'!$N$35,$A940)</f>
        <v>#NAME?</v>
      </c>
      <c r="N940" s="330" t="e">
        <f ca="1">_xll.RiskData('Risk Summary'!$H$36,$A940)</f>
        <v>#NAME?</v>
      </c>
      <c r="O940" s="330" t="e">
        <f ca="1">_xll.RiskData('Risk Summary'!$K$36,$A940)</f>
        <v>#NAME?</v>
      </c>
      <c r="P940" s="330" t="e">
        <f ca="1">_xll.RiskData('Risk Summary'!$N$36,$A940)</f>
        <v>#NAME?</v>
      </c>
      <c r="R940" s="330" t="e">
        <f ca="1">_xll.RiskData('TS CF'!$H$24,$A940)-F940</f>
        <v>#NAME?</v>
      </c>
      <c r="S940" s="330" t="e">
        <f ca="1">_xll.RiskData('TS CF'!$K$24,$A940)-G940</f>
        <v>#NAME?</v>
      </c>
      <c r="T940" s="330" t="e">
        <f ca="1">_xll.RiskData('TS CF'!$N$24,$A940)-H940</f>
        <v>#NAME?</v>
      </c>
      <c r="V940" s="327" t="e">
        <f t="shared" ca="1" si="42"/>
        <v>#NAME?</v>
      </c>
      <c r="W940" s="327" t="e">
        <f t="shared" ca="1" si="43"/>
        <v>#NAME?</v>
      </c>
      <c r="X940" s="327" t="e">
        <f t="shared" ca="1" si="44"/>
        <v>#NAME?</v>
      </c>
    </row>
    <row r="941" spans="1:24">
      <c r="A941" s="2">
        <v>934</v>
      </c>
      <c r="B941" s="617">
        <v>-160478</v>
      </c>
      <c r="C941" s="617">
        <v>-103593</v>
      </c>
      <c r="D941" s="617">
        <v>-114388</v>
      </c>
      <c r="F941" s="330" t="e">
        <f ca="1">_xll.RiskData('Risk Summary'!$H$32,$A941)</f>
        <v>#NAME?</v>
      </c>
      <c r="G941" s="330" t="e">
        <f ca="1">_xll.RiskData('Risk Summary'!$K$32,$A941)</f>
        <v>#NAME?</v>
      </c>
      <c r="H941" s="330" t="e">
        <f ca="1">_xll.RiskData('Risk Summary'!$N$32,$A941)</f>
        <v>#NAME?</v>
      </c>
      <c r="J941" s="330" t="e">
        <f ca="1">_xll.RiskData('Risk Summary'!$H$35,$A941)</f>
        <v>#NAME?</v>
      </c>
      <c r="K941" s="330" t="e">
        <f ca="1">_xll.RiskData('Risk Summary'!$K$35,$A941)</f>
        <v>#NAME?</v>
      </c>
      <c r="L941" s="330" t="e">
        <f ca="1">_xll.RiskData('Risk Summary'!$N$35,$A941)</f>
        <v>#NAME?</v>
      </c>
      <c r="N941" s="330" t="e">
        <f ca="1">_xll.RiskData('Risk Summary'!$H$36,$A941)</f>
        <v>#NAME?</v>
      </c>
      <c r="O941" s="330" t="e">
        <f ca="1">_xll.RiskData('Risk Summary'!$K$36,$A941)</f>
        <v>#NAME?</v>
      </c>
      <c r="P941" s="330" t="e">
        <f ca="1">_xll.RiskData('Risk Summary'!$N$36,$A941)</f>
        <v>#NAME?</v>
      </c>
      <c r="R941" s="330" t="e">
        <f ca="1">_xll.RiskData('TS CF'!$H$24,$A941)-F941</f>
        <v>#NAME?</v>
      </c>
      <c r="S941" s="330" t="e">
        <f ca="1">_xll.RiskData('TS CF'!$K$24,$A941)-G941</f>
        <v>#NAME?</v>
      </c>
      <c r="T941" s="330" t="e">
        <f ca="1">_xll.RiskData('TS CF'!$N$24,$A941)-H941</f>
        <v>#NAME?</v>
      </c>
      <c r="V941" s="327" t="e">
        <f t="shared" ca="1" si="42"/>
        <v>#NAME?</v>
      </c>
      <c r="W941" s="327" t="e">
        <f t="shared" ca="1" si="43"/>
        <v>#NAME?</v>
      </c>
      <c r="X941" s="327" t="e">
        <f t="shared" ca="1" si="44"/>
        <v>#NAME?</v>
      </c>
    </row>
    <row r="942" spans="1:24">
      <c r="A942" s="2">
        <v>935</v>
      </c>
      <c r="B942" s="617">
        <v>-160478</v>
      </c>
      <c r="C942" s="617">
        <v>-103593</v>
      </c>
      <c r="D942" s="617">
        <v>-114388</v>
      </c>
      <c r="F942" s="330" t="e">
        <f ca="1">_xll.RiskData('Risk Summary'!$H$32,$A942)</f>
        <v>#NAME?</v>
      </c>
      <c r="G942" s="330" t="e">
        <f ca="1">_xll.RiskData('Risk Summary'!$K$32,$A942)</f>
        <v>#NAME?</v>
      </c>
      <c r="H942" s="330" t="e">
        <f ca="1">_xll.RiskData('Risk Summary'!$N$32,$A942)</f>
        <v>#NAME?</v>
      </c>
      <c r="J942" s="330" t="e">
        <f ca="1">_xll.RiskData('Risk Summary'!$H$35,$A942)</f>
        <v>#NAME?</v>
      </c>
      <c r="K942" s="330" t="e">
        <f ca="1">_xll.RiskData('Risk Summary'!$K$35,$A942)</f>
        <v>#NAME?</v>
      </c>
      <c r="L942" s="330" t="e">
        <f ca="1">_xll.RiskData('Risk Summary'!$N$35,$A942)</f>
        <v>#NAME?</v>
      </c>
      <c r="N942" s="330" t="e">
        <f ca="1">_xll.RiskData('Risk Summary'!$H$36,$A942)</f>
        <v>#NAME?</v>
      </c>
      <c r="O942" s="330" t="e">
        <f ca="1">_xll.RiskData('Risk Summary'!$K$36,$A942)</f>
        <v>#NAME?</v>
      </c>
      <c r="P942" s="330" t="e">
        <f ca="1">_xll.RiskData('Risk Summary'!$N$36,$A942)</f>
        <v>#NAME?</v>
      </c>
      <c r="R942" s="330" t="e">
        <f ca="1">_xll.RiskData('TS CF'!$H$24,$A942)-F942</f>
        <v>#NAME?</v>
      </c>
      <c r="S942" s="330" t="e">
        <f ca="1">_xll.RiskData('TS CF'!$K$24,$A942)-G942</f>
        <v>#NAME?</v>
      </c>
      <c r="T942" s="330" t="e">
        <f ca="1">_xll.RiskData('TS CF'!$N$24,$A942)-H942</f>
        <v>#NAME?</v>
      </c>
      <c r="V942" s="327" t="e">
        <f t="shared" ca="1" si="42"/>
        <v>#NAME?</v>
      </c>
      <c r="W942" s="327" t="e">
        <f t="shared" ca="1" si="43"/>
        <v>#NAME?</v>
      </c>
      <c r="X942" s="327" t="e">
        <f t="shared" ca="1" si="44"/>
        <v>#NAME?</v>
      </c>
    </row>
    <row r="943" spans="1:24">
      <c r="A943" s="2">
        <v>936</v>
      </c>
      <c r="B943" s="617">
        <v>-160478</v>
      </c>
      <c r="C943" s="617">
        <v>-103593</v>
      </c>
      <c r="D943" s="617">
        <v>-114388</v>
      </c>
      <c r="F943" s="330" t="e">
        <f ca="1">_xll.RiskData('Risk Summary'!$H$32,$A943)</f>
        <v>#NAME?</v>
      </c>
      <c r="G943" s="330" t="e">
        <f ca="1">_xll.RiskData('Risk Summary'!$K$32,$A943)</f>
        <v>#NAME?</v>
      </c>
      <c r="H943" s="330" t="e">
        <f ca="1">_xll.RiskData('Risk Summary'!$N$32,$A943)</f>
        <v>#NAME?</v>
      </c>
      <c r="J943" s="330" t="e">
        <f ca="1">_xll.RiskData('Risk Summary'!$H$35,$A943)</f>
        <v>#NAME?</v>
      </c>
      <c r="K943" s="330" t="e">
        <f ca="1">_xll.RiskData('Risk Summary'!$K$35,$A943)</f>
        <v>#NAME?</v>
      </c>
      <c r="L943" s="330" t="e">
        <f ca="1">_xll.RiskData('Risk Summary'!$N$35,$A943)</f>
        <v>#NAME?</v>
      </c>
      <c r="N943" s="330" t="e">
        <f ca="1">_xll.RiskData('Risk Summary'!$H$36,$A943)</f>
        <v>#NAME?</v>
      </c>
      <c r="O943" s="330" t="e">
        <f ca="1">_xll.RiskData('Risk Summary'!$K$36,$A943)</f>
        <v>#NAME?</v>
      </c>
      <c r="P943" s="330" t="e">
        <f ca="1">_xll.RiskData('Risk Summary'!$N$36,$A943)</f>
        <v>#NAME?</v>
      </c>
      <c r="R943" s="330" t="e">
        <f ca="1">_xll.RiskData('TS CF'!$H$24,$A943)-F943</f>
        <v>#NAME?</v>
      </c>
      <c r="S943" s="330" t="e">
        <f ca="1">_xll.RiskData('TS CF'!$K$24,$A943)-G943</f>
        <v>#NAME?</v>
      </c>
      <c r="T943" s="330" t="e">
        <f ca="1">_xll.RiskData('TS CF'!$N$24,$A943)-H943</f>
        <v>#NAME?</v>
      </c>
      <c r="V943" s="327" t="e">
        <f t="shared" ca="1" si="42"/>
        <v>#NAME?</v>
      </c>
      <c r="W943" s="327" t="e">
        <f t="shared" ca="1" si="43"/>
        <v>#NAME?</v>
      </c>
      <c r="X943" s="327" t="e">
        <f t="shared" ca="1" si="44"/>
        <v>#NAME?</v>
      </c>
    </row>
    <row r="944" spans="1:24">
      <c r="A944" s="2">
        <v>937</v>
      </c>
      <c r="B944" s="617">
        <v>-160478</v>
      </c>
      <c r="C944" s="617">
        <v>-103593</v>
      </c>
      <c r="D944" s="617">
        <v>-114388</v>
      </c>
      <c r="F944" s="330" t="e">
        <f ca="1">_xll.RiskData('Risk Summary'!$H$32,$A944)</f>
        <v>#NAME?</v>
      </c>
      <c r="G944" s="330" t="e">
        <f ca="1">_xll.RiskData('Risk Summary'!$K$32,$A944)</f>
        <v>#NAME?</v>
      </c>
      <c r="H944" s="330" t="e">
        <f ca="1">_xll.RiskData('Risk Summary'!$N$32,$A944)</f>
        <v>#NAME?</v>
      </c>
      <c r="J944" s="330" t="e">
        <f ca="1">_xll.RiskData('Risk Summary'!$H$35,$A944)</f>
        <v>#NAME?</v>
      </c>
      <c r="K944" s="330" t="e">
        <f ca="1">_xll.RiskData('Risk Summary'!$K$35,$A944)</f>
        <v>#NAME?</v>
      </c>
      <c r="L944" s="330" t="e">
        <f ca="1">_xll.RiskData('Risk Summary'!$N$35,$A944)</f>
        <v>#NAME?</v>
      </c>
      <c r="N944" s="330" t="e">
        <f ca="1">_xll.RiskData('Risk Summary'!$H$36,$A944)</f>
        <v>#NAME?</v>
      </c>
      <c r="O944" s="330" t="e">
        <f ca="1">_xll.RiskData('Risk Summary'!$K$36,$A944)</f>
        <v>#NAME?</v>
      </c>
      <c r="P944" s="330" t="e">
        <f ca="1">_xll.RiskData('Risk Summary'!$N$36,$A944)</f>
        <v>#NAME?</v>
      </c>
      <c r="R944" s="330" t="e">
        <f ca="1">_xll.RiskData('TS CF'!$H$24,$A944)-F944</f>
        <v>#NAME?</v>
      </c>
      <c r="S944" s="330" t="e">
        <f ca="1">_xll.RiskData('TS CF'!$K$24,$A944)-G944</f>
        <v>#NAME?</v>
      </c>
      <c r="T944" s="330" t="e">
        <f ca="1">_xll.RiskData('TS CF'!$N$24,$A944)-H944</f>
        <v>#NAME?</v>
      </c>
      <c r="V944" s="327" t="e">
        <f t="shared" ca="1" si="42"/>
        <v>#NAME?</v>
      </c>
      <c r="W944" s="327" t="e">
        <f t="shared" ca="1" si="43"/>
        <v>#NAME?</v>
      </c>
      <c r="X944" s="327" t="e">
        <f t="shared" ca="1" si="44"/>
        <v>#NAME?</v>
      </c>
    </row>
    <row r="945" spans="1:24">
      <c r="A945" s="2">
        <v>938</v>
      </c>
      <c r="B945" s="617">
        <v>-160478</v>
      </c>
      <c r="C945" s="617">
        <v>-103593</v>
      </c>
      <c r="D945" s="617">
        <v>-114388</v>
      </c>
      <c r="F945" s="330" t="e">
        <f ca="1">_xll.RiskData('Risk Summary'!$H$32,$A945)</f>
        <v>#NAME?</v>
      </c>
      <c r="G945" s="330" t="e">
        <f ca="1">_xll.RiskData('Risk Summary'!$K$32,$A945)</f>
        <v>#NAME?</v>
      </c>
      <c r="H945" s="330" t="e">
        <f ca="1">_xll.RiskData('Risk Summary'!$N$32,$A945)</f>
        <v>#NAME?</v>
      </c>
      <c r="J945" s="330" t="e">
        <f ca="1">_xll.RiskData('Risk Summary'!$H$35,$A945)</f>
        <v>#NAME?</v>
      </c>
      <c r="K945" s="330" t="e">
        <f ca="1">_xll.RiskData('Risk Summary'!$K$35,$A945)</f>
        <v>#NAME?</v>
      </c>
      <c r="L945" s="330" t="e">
        <f ca="1">_xll.RiskData('Risk Summary'!$N$35,$A945)</f>
        <v>#NAME?</v>
      </c>
      <c r="N945" s="330" t="e">
        <f ca="1">_xll.RiskData('Risk Summary'!$H$36,$A945)</f>
        <v>#NAME?</v>
      </c>
      <c r="O945" s="330" t="e">
        <f ca="1">_xll.RiskData('Risk Summary'!$K$36,$A945)</f>
        <v>#NAME?</v>
      </c>
      <c r="P945" s="330" t="e">
        <f ca="1">_xll.RiskData('Risk Summary'!$N$36,$A945)</f>
        <v>#NAME?</v>
      </c>
      <c r="R945" s="330" t="e">
        <f ca="1">_xll.RiskData('TS CF'!$H$24,$A945)-F945</f>
        <v>#NAME?</v>
      </c>
      <c r="S945" s="330" t="e">
        <f ca="1">_xll.RiskData('TS CF'!$K$24,$A945)-G945</f>
        <v>#NAME?</v>
      </c>
      <c r="T945" s="330" t="e">
        <f ca="1">_xll.RiskData('TS CF'!$N$24,$A945)-H945</f>
        <v>#NAME?</v>
      </c>
      <c r="V945" s="327" t="e">
        <f t="shared" ca="1" si="42"/>
        <v>#NAME?</v>
      </c>
      <c r="W945" s="327" t="e">
        <f t="shared" ca="1" si="43"/>
        <v>#NAME?</v>
      </c>
      <c r="X945" s="327" t="e">
        <f t="shared" ca="1" si="44"/>
        <v>#NAME?</v>
      </c>
    </row>
    <row r="946" spans="1:24">
      <c r="A946" s="2">
        <v>939</v>
      </c>
      <c r="B946" s="617">
        <v>-160478</v>
      </c>
      <c r="C946" s="617">
        <v>-103593</v>
      </c>
      <c r="D946" s="617">
        <v>-114388</v>
      </c>
      <c r="F946" s="330" t="e">
        <f ca="1">_xll.RiskData('Risk Summary'!$H$32,$A946)</f>
        <v>#NAME?</v>
      </c>
      <c r="G946" s="330" t="e">
        <f ca="1">_xll.RiskData('Risk Summary'!$K$32,$A946)</f>
        <v>#NAME?</v>
      </c>
      <c r="H946" s="330" t="e">
        <f ca="1">_xll.RiskData('Risk Summary'!$N$32,$A946)</f>
        <v>#NAME?</v>
      </c>
      <c r="J946" s="330" t="e">
        <f ca="1">_xll.RiskData('Risk Summary'!$H$35,$A946)</f>
        <v>#NAME?</v>
      </c>
      <c r="K946" s="330" t="e">
        <f ca="1">_xll.RiskData('Risk Summary'!$K$35,$A946)</f>
        <v>#NAME?</v>
      </c>
      <c r="L946" s="330" t="e">
        <f ca="1">_xll.RiskData('Risk Summary'!$N$35,$A946)</f>
        <v>#NAME?</v>
      </c>
      <c r="N946" s="330" t="e">
        <f ca="1">_xll.RiskData('Risk Summary'!$H$36,$A946)</f>
        <v>#NAME?</v>
      </c>
      <c r="O946" s="330" t="e">
        <f ca="1">_xll.RiskData('Risk Summary'!$K$36,$A946)</f>
        <v>#NAME?</v>
      </c>
      <c r="P946" s="330" t="e">
        <f ca="1">_xll.RiskData('Risk Summary'!$N$36,$A946)</f>
        <v>#NAME?</v>
      </c>
      <c r="R946" s="330" t="e">
        <f ca="1">_xll.RiskData('TS CF'!$H$24,$A946)-F946</f>
        <v>#NAME?</v>
      </c>
      <c r="S946" s="330" t="e">
        <f ca="1">_xll.RiskData('TS CF'!$K$24,$A946)-G946</f>
        <v>#NAME?</v>
      </c>
      <c r="T946" s="330" t="e">
        <f ca="1">_xll.RiskData('TS CF'!$N$24,$A946)-H946</f>
        <v>#NAME?</v>
      </c>
      <c r="V946" s="327" t="e">
        <f t="shared" ca="1" si="42"/>
        <v>#NAME?</v>
      </c>
      <c r="W946" s="327" t="e">
        <f t="shared" ca="1" si="43"/>
        <v>#NAME?</v>
      </c>
      <c r="X946" s="327" t="e">
        <f t="shared" ca="1" si="44"/>
        <v>#NAME?</v>
      </c>
    </row>
    <row r="947" spans="1:24">
      <c r="A947" s="2">
        <v>940</v>
      </c>
      <c r="B947" s="617">
        <v>-160478</v>
      </c>
      <c r="C947" s="617">
        <v>-103593</v>
      </c>
      <c r="D947" s="617">
        <v>-114388</v>
      </c>
      <c r="F947" s="330" t="e">
        <f ca="1">_xll.RiskData('Risk Summary'!$H$32,$A947)</f>
        <v>#NAME?</v>
      </c>
      <c r="G947" s="330" t="e">
        <f ca="1">_xll.RiskData('Risk Summary'!$K$32,$A947)</f>
        <v>#NAME?</v>
      </c>
      <c r="H947" s="330" t="e">
        <f ca="1">_xll.RiskData('Risk Summary'!$N$32,$A947)</f>
        <v>#NAME?</v>
      </c>
      <c r="J947" s="330" t="e">
        <f ca="1">_xll.RiskData('Risk Summary'!$H$35,$A947)</f>
        <v>#NAME?</v>
      </c>
      <c r="K947" s="330" t="e">
        <f ca="1">_xll.RiskData('Risk Summary'!$K$35,$A947)</f>
        <v>#NAME?</v>
      </c>
      <c r="L947" s="330" t="e">
        <f ca="1">_xll.RiskData('Risk Summary'!$N$35,$A947)</f>
        <v>#NAME?</v>
      </c>
      <c r="N947" s="330" t="e">
        <f ca="1">_xll.RiskData('Risk Summary'!$H$36,$A947)</f>
        <v>#NAME?</v>
      </c>
      <c r="O947" s="330" t="e">
        <f ca="1">_xll.RiskData('Risk Summary'!$K$36,$A947)</f>
        <v>#NAME?</v>
      </c>
      <c r="P947" s="330" t="e">
        <f ca="1">_xll.RiskData('Risk Summary'!$N$36,$A947)</f>
        <v>#NAME?</v>
      </c>
      <c r="R947" s="330" t="e">
        <f ca="1">_xll.RiskData('TS CF'!$H$24,$A947)-F947</f>
        <v>#NAME?</v>
      </c>
      <c r="S947" s="330" t="e">
        <f ca="1">_xll.RiskData('TS CF'!$K$24,$A947)-G947</f>
        <v>#NAME?</v>
      </c>
      <c r="T947" s="330" t="e">
        <f ca="1">_xll.RiskData('TS CF'!$N$24,$A947)-H947</f>
        <v>#NAME?</v>
      </c>
      <c r="V947" s="327" t="e">
        <f t="shared" ca="1" si="42"/>
        <v>#NAME?</v>
      </c>
      <c r="W947" s="327" t="e">
        <f t="shared" ca="1" si="43"/>
        <v>#NAME?</v>
      </c>
      <c r="X947" s="327" t="e">
        <f t="shared" ca="1" si="44"/>
        <v>#NAME?</v>
      </c>
    </row>
    <row r="948" spans="1:24">
      <c r="A948" s="2">
        <v>941</v>
      </c>
      <c r="B948" s="617">
        <v>-160478</v>
      </c>
      <c r="C948" s="617">
        <v>-103593</v>
      </c>
      <c r="D948" s="617">
        <v>-114388</v>
      </c>
      <c r="F948" s="330" t="e">
        <f ca="1">_xll.RiskData('Risk Summary'!$H$32,$A948)</f>
        <v>#NAME?</v>
      </c>
      <c r="G948" s="330" t="e">
        <f ca="1">_xll.RiskData('Risk Summary'!$K$32,$A948)</f>
        <v>#NAME?</v>
      </c>
      <c r="H948" s="330" t="e">
        <f ca="1">_xll.RiskData('Risk Summary'!$N$32,$A948)</f>
        <v>#NAME?</v>
      </c>
      <c r="J948" s="330" t="e">
        <f ca="1">_xll.RiskData('Risk Summary'!$H$35,$A948)</f>
        <v>#NAME?</v>
      </c>
      <c r="K948" s="330" t="e">
        <f ca="1">_xll.RiskData('Risk Summary'!$K$35,$A948)</f>
        <v>#NAME?</v>
      </c>
      <c r="L948" s="330" t="e">
        <f ca="1">_xll.RiskData('Risk Summary'!$N$35,$A948)</f>
        <v>#NAME?</v>
      </c>
      <c r="N948" s="330" t="e">
        <f ca="1">_xll.RiskData('Risk Summary'!$H$36,$A948)</f>
        <v>#NAME?</v>
      </c>
      <c r="O948" s="330" t="e">
        <f ca="1">_xll.RiskData('Risk Summary'!$K$36,$A948)</f>
        <v>#NAME?</v>
      </c>
      <c r="P948" s="330" t="e">
        <f ca="1">_xll.RiskData('Risk Summary'!$N$36,$A948)</f>
        <v>#NAME?</v>
      </c>
      <c r="R948" s="330" t="e">
        <f ca="1">_xll.RiskData('TS CF'!$H$24,$A948)-F948</f>
        <v>#NAME?</v>
      </c>
      <c r="S948" s="330" t="e">
        <f ca="1">_xll.RiskData('TS CF'!$K$24,$A948)-G948</f>
        <v>#NAME?</v>
      </c>
      <c r="T948" s="330" t="e">
        <f ca="1">_xll.RiskData('TS CF'!$N$24,$A948)-H948</f>
        <v>#NAME?</v>
      </c>
      <c r="V948" s="327" t="e">
        <f t="shared" ca="1" si="42"/>
        <v>#NAME?</v>
      </c>
      <c r="W948" s="327" t="e">
        <f t="shared" ca="1" si="43"/>
        <v>#NAME?</v>
      </c>
      <c r="X948" s="327" t="e">
        <f t="shared" ca="1" si="44"/>
        <v>#NAME?</v>
      </c>
    </row>
    <row r="949" spans="1:24">
      <c r="A949" s="2">
        <v>942</v>
      </c>
      <c r="B949" s="617">
        <v>-160478</v>
      </c>
      <c r="C949" s="617">
        <v>-103593</v>
      </c>
      <c r="D949" s="617">
        <v>-114388</v>
      </c>
      <c r="F949" s="330" t="e">
        <f ca="1">_xll.RiskData('Risk Summary'!$H$32,$A949)</f>
        <v>#NAME?</v>
      </c>
      <c r="G949" s="330" t="e">
        <f ca="1">_xll.RiskData('Risk Summary'!$K$32,$A949)</f>
        <v>#NAME?</v>
      </c>
      <c r="H949" s="330" t="e">
        <f ca="1">_xll.RiskData('Risk Summary'!$N$32,$A949)</f>
        <v>#NAME?</v>
      </c>
      <c r="J949" s="330" t="e">
        <f ca="1">_xll.RiskData('Risk Summary'!$H$35,$A949)</f>
        <v>#NAME?</v>
      </c>
      <c r="K949" s="330" t="e">
        <f ca="1">_xll.RiskData('Risk Summary'!$K$35,$A949)</f>
        <v>#NAME?</v>
      </c>
      <c r="L949" s="330" t="e">
        <f ca="1">_xll.RiskData('Risk Summary'!$N$35,$A949)</f>
        <v>#NAME?</v>
      </c>
      <c r="N949" s="330" t="e">
        <f ca="1">_xll.RiskData('Risk Summary'!$H$36,$A949)</f>
        <v>#NAME?</v>
      </c>
      <c r="O949" s="330" t="e">
        <f ca="1">_xll.RiskData('Risk Summary'!$K$36,$A949)</f>
        <v>#NAME?</v>
      </c>
      <c r="P949" s="330" t="e">
        <f ca="1">_xll.RiskData('Risk Summary'!$N$36,$A949)</f>
        <v>#NAME?</v>
      </c>
      <c r="R949" s="330" t="e">
        <f ca="1">_xll.RiskData('TS CF'!$H$24,$A949)-F949</f>
        <v>#NAME?</v>
      </c>
      <c r="S949" s="330" t="e">
        <f ca="1">_xll.RiskData('TS CF'!$K$24,$A949)-G949</f>
        <v>#NAME?</v>
      </c>
      <c r="T949" s="330" t="e">
        <f ca="1">_xll.RiskData('TS CF'!$N$24,$A949)-H949</f>
        <v>#NAME?</v>
      </c>
      <c r="V949" s="327" t="e">
        <f t="shared" ca="1" si="42"/>
        <v>#NAME?</v>
      </c>
      <c r="W949" s="327" t="e">
        <f t="shared" ca="1" si="43"/>
        <v>#NAME?</v>
      </c>
      <c r="X949" s="327" t="e">
        <f t="shared" ca="1" si="44"/>
        <v>#NAME?</v>
      </c>
    </row>
    <row r="950" spans="1:24">
      <c r="A950" s="2">
        <v>943</v>
      </c>
      <c r="B950" s="617">
        <v>-160478</v>
      </c>
      <c r="C950" s="617">
        <v>-103593</v>
      </c>
      <c r="D950" s="617">
        <v>-114388</v>
      </c>
      <c r="F950" s="330" t="e">
        <f ca="1">_xll.RiskData('Risk Summary'!$H$32,$A950)</f>
        <v>#NAME?</v>
      </c>
      <c r="G950" s="330" t="e">
        <f ca="1">_xll.RiskData('Risk Summary'!$K$32,$A950)</f>
        <v>#NAME?</v>
      </c>
      <c r="H950" s="330" t="e">
        <f ca="1">_xll.RiskData('Risk Summary'!$N$32,$A950)</f>
        <v>#NAME?</v>
      </c>
      <c r="J950" s="330" t="e">
        <f ca="1">_xll.RiskData('Risk Summary'!$H$35,$A950)</f>
        <v>#NAME?</v>
      </c>
      <c r="K950" s="330" t="e">
        <f ca="1">_xll.RiskData('Risk Summary'!$K$35,$A950)</f>
        <v>#NAME?</v>
      </c>
      <c r="L950" s="330" t="e">
        <f ca="1">_xll.RiskData('Risk Summary'!$N$35,$A950)</f>
        <v>#NAME?</v>
      </c>
      <c r="N950" s="330" t="e">
        <f ca="1">_xll.RiskData('Risk Summary'!$H$36,$A950)</f>
        <v>#NAME?</v>
      </c>
      <c r="O950" s="330" t="e">
        <f ca="1">_xll.RiskData('Risk Summary'!$K$36,$A950)</f>
        <v>#NAME?</v>
      </c>
      <c r="P950" s="330" t="e">
        <f ca="1">_xll.RiskData('Risk Summary'!$N$36,$A950)</f>
        <v>#NAME?</v>
      </c>
      <c r="R950" s="330" t="e">
        <f ca="1">_xll.RiskData('TS CF'!$H$24,$A950)-F950</f>
        <v>#NAME?</v>
      </c>
      <c r="S950" s="330" t="e">
        <f ca="1">_xll.RiskData('TS CF'!$K$24,$A950)-G950</f>
        <v>#NAME?</v>
      </c>
      <c r="T950" s="330" t="e">
        <f ca="1">_xll.RiskData('TS CF'!$N$24,$A950)-H950</f>
        <v>#NAME?</v>
      </c>
      <c r="V950" s="327" t="e">
        <f t="shared" ca="1" si="42"/>
        <v>#NAME?</v>
      </c>
      <c r="W950" s="327" t="e">
        <f t="shared" ca="1" si="43"/>
        <v>#NAME?</v>
      </c>
      <c r="X950" s="327" t="e">
        <f t="shared" ca="1" si="44"/>
        <v>#NAME?</v>
      </c>
    </row>
    <row r="951" spans="1:24">
      <c r="A951" s="2">
        <v>944</v>
      </c>
      <c r="B951" s="617">
        <v>-160478</v>
      </c>
      <c r="C951" s="617">
        <v>-103593</v>
      </c>
      <c r="D951" s="617">
        <v>-114388</v>
      </c>
      <c r="F951" s="330" t="e">
        <f ca="1">_xll.RiskData('Risk Summary'!$H$32,$A951)</f>
        <v>#NAME?</v>
      </c>
      <c r="G951" s="330" t="e">
        <f ca="1">_xll.RiskData('Risk Summary'!$K$32,$A951)</f>
        <v>#NAME?</v>
      </c>
      <c r="H951" s="330" t="e">
        <f ca="1">_xll.RiskData('Risk Summary'!$N$32,$A951)</f>
        <v>#NAME?</v>
      </c>
      <c r="J951" s="330" t="e">
        <f ca="1">_xll.RiskData('Risk Summary'!$H$35,$A951)</f>
        <v>#NAME?</v>
      </c>
      <c r="K951" s="330" t="e">
        <f ca="1">_xll.RiskData('Risk Summary'!$K$35,$A951)</f>
        <v>#NAME?</v>
      </c>
      <c r="L951" s="330" t="e">
        <f ca="1">_xll.RiskData('Risk Summary'!$N$35,$A951)</f>
        <v>#NAME?</v>
      </c>
      <c r="N951" s="330" t="e">
        <f ca="1">_xll.RiskData('Risk Summary'!$H$36,$A951)</f>
        <v>#NAME?</v>
      </c>
      <c r="O951" s="330" t="e">
        <f ca="1">_xll.RiskData('Risk Summary'!$K$36,$A951)</f>
        <v>#NAME?</v>
      </c>
      <c r="P951" s="330" t="e">
        <f ca="1">_xll.RiskData('Risk Summary'!$N$36,$A951)</f>
        <v>#NAME?</v>
      </c>
      <c r="R951" s="330" t="e">
        <f ca="1">_xll.RiskData('TS CF'!$H$24,$A951)-F951</f>
        <v>#NAME?</v>
      </c>
      <c r="S951" s="330" t="e">
        <f ca="1">_xll.RiskData('TS CF'!$K$24,$A951)-G951</f>
        <v>#NAME?</v>
      </c>
      <c r="T951" s="330" t="e">
        <f ca="1">_xll.RiskData('TS CF'!$N$24,$A951)-H951</f>
        <v>#NAME?</v>
      </c>
      <c r="V951" s="327" t="e">
        <f t="shared" ca="1" si="42"/>
        <v>#NAME?</v>
      </c>
      <c r="W951" s="327" t="e">
        <f t="shared" ca="1" si="43"/>
        <v>#NAME?</v>
      </c>
      <c r="X951" s="327" t="e">
        <f t="shared" ca="1" si="44"/>
        <v>#NAME?</v>
      </c>
    </row>
    <row r="952" spans="1:24">
      <c r="A952" s="2">
        <v>945</v>
      </c>
      <c r="B952" s="617">
        <v>-160478</v>
      </c>
      <c r="C952" s="617">
        <v>-103593</v>
      </c>
      <c r="D952" s="617">
        <v>-114388</v>
      </c>
      <c r="F952" s="330" t="e">
        <f ca="1">_xll.RiskData('Risk Summary'!$H$32,$A952)</f>
        <v>#NAME?</v>
      </c>
      <c r="G952" s="330" t="e">
        <f ca="1">_xll.RiskData('Risk Summary'!$K$32,$A952)</f>
        <v>#NAME?</v>
      </c>
      <c r="H952" s="330" t="e">
        <f ca="1">_xll.RiskData('Risk Summary'!$N$32,$A952)</f>
        <v>#NAME?</v>
      </c>
      <c r="J952" s="330" t="e">
        <f ca="1">_xll.RiskData('Risk Summary'!$H$35,$A952)</f>
        <v>#NAME?</v>
      </c>
      <c r="K952" s="330" t="e">
        <f ca="1">_xll.RiskData('Risk Summary'!$K$35,$A952)</f>
        <v>#NAME?</v>
      </c>
      <c r="L952" s="330" t="e">
        <f ca="1">_xll.RiskData('Risk Summary'!$N$35,$A952)</f>
        <v>#NAME?</v>
      </c>
      <c r="N952" s="330" t="e">
        <f ca="1">_xll.RiskData('Risk Summary'!$H$36,$A952)</f>
        <v>#NAME?</v>
      </c>
      <c r="O952" s="330" t="e">
        <f ca="1">_xll.RiskData('Risk Summary'!$K$36,$A952)</f>
        <v>#NAME?</v>
      </c>
      <c r="P952" s="330" t="e">
        <f ca="1">_xll.RiskData('Risk Summary'!$N$36,$A952)</f>
        <v>#NAME?</v>
      </c>
      <c r="R952" s="330" t="e">
        <f ca="1">_xll.RiskData('TS CF'!$H$24,$A952)-F952</f>
        <v>#NAME?</v>
      </c>
      <c r="S952" s="330" t="e">
        <f ca="1">_xll.RiskData('TS CF'!$K$24,$A952)-G952</f>
        <v>#NAME?</v>
      </c>
      <c r="T952" s="330" t="e">
        <f ca="1">_xll.RiskData('TS CF'!$N$24,$A952)-H952</f>
        <v>#NAME?</v>
      </c>
      <c r="V952" s="327" t="e">
        <f t="shared" ca="1" si="42"/>
        <v>#NAME?</v>
      </c>
      <c r="W952" s="327" t="e">
        <f t="shared" ca="1" si="43"/>
        <v>#NAME?</v>
      </c>
      <c r="X952" s="327" t="e">
        <f t="shared" ca="1" si="44"/>
        <v>#NAME?</v>
      </c>
    </row>
    <row r="953" spans="1:24">
      <c r="A953" s="2">
        <v>946</v>
      </c>
      <c r="B953" s="617">
        <v>-160478</v>
      </c>
      <c r="C953" s="617">
        <v>-103593</v>
      </c>
      <c r="D953" s="617">
        <v>-114388</v>
      </c>
      <c r="F953" s="330" t="e">
        <f ca="1">_xll.RiskData('Risk Summary'!$H$32,$A953)</f>
        <v>#NAME?</v>
      </c>
      <c r="G953" s="330" t="e">
        <f ca="1">_xll.RiskData('Risk Summary'!$K$32,$A953)</f>
        <v>#NAME?</v>
      </c>
      <c r="H953" s="330" t="e">
        <f ca="1">_xll.RiskData('Risk Summary'!$N$32,$A953)</f>
        <v>#NAME?</v>
      </c>
      <c r="J953" s="330" t="e">
        <f ca="1">_xll.RiskData('Risk Summary'!$H$35,$A953)</f>
        <v>#NAME?</v>
      </c>
      <c r="K953" s="330" t="e">
        <f ca="1">_xll.RiskData('Risk Summary'!$K$35,$A953)</f>
        <v>#NAME?</v>
      </c>
      <c r="L953" s="330" t="e">
        <f ca="1">_xll.RiskData('Risk Summary'!$N$35,$A953)</f>
        <v>#NAME?</v>
      </c>
      <c r="N953" s="330" t="e">
        <f ca="1">_xll.RiskData('Risk Summary'!$H$36,$A953)</f>
        <v>#NAME?</v>
      </c>
      <c r="O953" s="330" t="e">
        <f ca="1">_xll.RiskData('Risk Summary'!$K$36,$A953)</f>
        <v>#NAME?</v>
      </c>
      <c r="P953" s="330" t="e">
        <f ca="1">_xll.RiskData('Risk Summary'!$N$36,$A953)</f>
        <v>#NAME?</v>
      </c>
      <c r="R953" s="330" t="e">
        <f ca="1">_xll.RiskData('TS CF'!$H$24,$A953)-F953</f>
        <v>#NAME?</v>
      </c>
      <c r="S953" s="330" t="e">
        <f ca="1">_xll.RiskData('TS CF'!$K$24,$A953)-G953</f>
        <v>#NAME?</v>
      </c>
      <c r="T953" s="330" t="e">
        <f ca="1">_xll.RiskData('TS CF'!$N$24,$A953)-H953</f>
        <v>#NAME?</v>
      </c>
      <c r="V953" s="327" t="e">
        <f t="shared" ca="1" si="42"/>
        <v>#NAME?</v>
      </c>
      <c r="W953" s="327" t="e">
        <f t="shared" ca="1" si="43"/>
        <v>#NAME?</v>
      </c>
      <c r="X953" s="327" t="e">
        <f t="shared" ca="1" si="44"/>
        <v>#NAME?</v>
      </c>
    </row>
    <row r="954" spans="1:24">
      <c r="A954" s="2">
        <v>947</v>
      </c>
      <c r="B954" s="617">
        <v>-160478</v>
      </c>
      <c r="C954" s="617">
        <v>-103593</v>
      </c>
      <c r="D954" s="617">
        <v>-114388</v>
      </c>
      <c r="F954" s="330" t="e">
        <f ca="1">_xll.RiskData('Risk Summary'!$H$32,$A954)</f>
        <v>#NAME?</v>
      </c>
      <c r="G954" s="330" t="e">
        <f ca="1">_xll.RiskData('Risk Summary'!$K$32,$A954)</f>
        <v>#NAME?</v>
      </c>
      <c r="H954" s="330" t="e">
        <f ca="1">_xll.RiskData('Risk Summary'!$N$32,$A954)</f>
        <v>#NAME?</v>
      </c>
      <c r="J954" s="330" t="e">
        <f ca="1">_xll.RiskData('Risk Summary'!$H$35,$A954)</f>
        <v>#NAME?</v>
      </c>
      <c r="K954" s="330" t="e">
        <f ca="1">_xll.RiskData('Risk Summary'!$K$35,$A954)</f>
        <v>#NAME?</v>
      </c>
      <c r="L954" s="330" t="e">
        <f ca="1">_xll.RiskData('Risk Summary'!$N$35,$A954)</f>
        <v>#NAME?</v>
      </c>
      <c r="N954" s="330" t="e">
        <f ca="1">_xll.RiskData('Risk Summary'!$H$36,$A954)</f>
        <v>#NAME?</v>
      </c>
      <c r="O954" s="330" t="e">
        <f ca="1">_xll.RiskData('Risk Summary'!$K$36,$A954)</f>
        <v>#NAME?</v>
      </c>
      <c r="P954" s="330" t="e">
        <f ca="1">_xll.RiskData('Risk Summary'!$N$36,$A954)</f>
        <v>#NAME?</v>
      </c>
      <c r="R954" s="330" t="e">
        <f ca="1">_xll.RiskData('TS CF'!$H$24,$A954)-F954</f>
        <v>#NAME?</v>
      </c>
      <c r="S954" s="330" t="e">
        <f ca="1">_xll.RiskData('TS CF'!$K$24,$A954)-G954</f>
        <v>#NAME?</v>
      </c>
      <c r="T954" s="330" t="e">
        <f ca="1">_xll.RiskData('TS CF'!$N$24,$A954)-H954</f>
        <v>#NAME?</v>
      </c>
      <c r="V954" s="327" t="e">
        <f t="shared" ca="1" si="42"/>
        <v>#NAME?</v>
      </c>
      <c r="W954" s="327" t="e">
        <f t="shared" ca="1" si="43"/>
        <v>#NAME?</v>
      </c>
      <c r="X954" s="327" t="e">
        <f t="shared" ca="1" si="44"/>
        <v>#NAME?</v>
      </c>
    </row>
    <row r="955" spans="1:24">
      <c r="A955" s="2">
        <v>948</v>
      </c>
      <c r="B955" s="617">
        <v>-160478</v>
      </c>
      <c r="C955" s="617">
        <v>-103593</v>
      </c>
      <c r="D955" s="617">
        <v>-114388</v>
      </c>
      <c r="F955" s="330" t="e">
        <f ca="1">_xll.RiskData('Risk Summary'!$H$32,$A955)</f>
        <v>#NAME?</v>
      </c>
      <c r="G955" s="330" t="e">
        <f ca="1">_xll.RiskData('Risk Summary'!$K$32,$A955)</f>
        <v>#NAME?</v>
      </c>
      <c r="H955" s="330" t="e">
        <f ca="1">_xll.RiskData('Risk Summary'!$N$32,$A955)</f>
        <v>#NAME?</v>
      </c>
      <c r="J955" s="330" t="e">
        <f ca="1">_xll.RiskData('Risk Summary'!$H$35,$A955)</f>
        <v>#NAME?</v>
      </c>
      <c r="K955" s="330" t="e">
        <f ca="1">_xll.RiskData('Risk Summary'!$K$35,$A955)</f>
        <v>#NAME?</v>
      </c>
      <c r="L955" s="330" t="e">
        <f ca="1">_xll.RiskData('Risk Summary'!$N$35,$A955)</f>
        <v>#NAME?</v>
      </c>
      <c r="N955" s="330" t="e">
        <f ca="1">_xll.RiskData('Risk Summary'!$H$36,$A955)</f>
        <v>#NAME?</v>
      </c>
      <c r="O955" s="330" t="e">
        <f ca="1">_xll.RiskData('Risk Summary'!$K$36,$A955)</f>
        <v>#NAME?</v>
      </c>
      <c r="P955" s="330" t="e">
        <f ca="1">_xll.RiskData('Risk Summary'!$N$36,$A955)</f>
        <v>#NAME?</v>
      </c>
      <c r="R955" s="330" t="e">
        <f ca="1">_xll.RiskData('TS CF'!$H$24,$A955)-F955</f>
        <v>#NAME?</v>
      </c>
      <c r="S955" s="330" t="e">
        <f ca="1">_xll.RiskData('TS CF'!$K$24,$A955)-G955</f>
        <v>#NAME?</v>
      </c>
      <c r="T955" s="330" t="e">
        <f ca="1">_xll.RiskData('TS CF'!$N$24,$A955)-H955</f>
        <v>#NAME?</v>
      </c>
      <c r="V955" s="327" t="e">
        <f t="shared" ca="1" si="42"/>
        <v>#NAME?</v>
      </c>
      <c r="W955" s="327" t="e">
        <f t="shared" ca="1" si="43"/>
        <v>#NAME?</v>
      </c>
      <c r="X955" s="327" t="e">
        <f t="shared" ca="1" si="44"/>
        <v>#NAME?</v>
      </c>
    </row>
    <row r="956" spans="1:24">
      <c r="A956" s="2">
        <v>949</v>
      </c>
      <c r="B956" s="617">
        <v>-160478</v>
      </c>
      <c r="C956" s="617">
        <v>-103593</v>
      </c>
      <c r="D956" s="617">
        <v>-114388</v>
      </c>
      <c r="F956" s="330" t="e">
        <f ca="1">_xll.RiskData('Risk Summary'!$H$32,$A956)</f>
        <v>#NAME?</v>
      </c>
      <c r="G956" s="330" t="e">
        <f ca="1">_xll.RiskData('Risk Summary'!$K$32,$A956)</f>
        <v>#NAME?</v>
      </c>
      <c r="H956" s="330" t="e">
        <f ca="1">_xll.RiskData('Risk Summary'!$N$32,$A956)</f>
        <v>#NAME?</v>
      </c>
      <c r="J956" s="330" t="e">
        <f ca="1">_xll.RiskData('Risk Summary'!$H$35,$A956)</f>
        <v>#NAME?</v>
      </c>
      <c r="K956" s="330" t="e">
        <f ca="1">_xll.RiskData('Risk Summary'!$K$35,$A956)</f>
        <v>#NAME?</v>
      </c>
      <c r="L956" s="330" t="e">
        <f ca="1">_xll.RiskData('Risk Summary'!$N$35,$A956)</f>
        <v>#NAME?</v>
      </c>
      <c r="N956" s="330" t="e">
        <f ca="1">_xll.RiskData('Risk Summary'!$H$36,$A956)</f>
        <v>#NAME?</v>
      </c>
      <c r="O956" s="330" t="e">
        <f ca="1">_xll.RiskData('Risk Summary'!$K$36,$A956)</f>
        <v>#NAME?</v>
      </c>
      <c r="P956" s="330" t="e">
        <f ca="1">_xll.RiskData('Risk Summary'!$N$36,$A956)</f>
        <v>#NAME?</v>
      </c>
      <c r="R956" s="330" t="e">
        <f ca="1">_xll.RiskData('TS CF'!$H$24,$A956)-F956</f>
        <v>#NAME?</v>
      </c>
      <c r="S956" s="330" t="e">
        <f ca="1">_xll.RiskData('TS CF'!$K$24,$A956)-G956</f>
        <v>#NAME?</v>
      </c>
      <c r="T956" s="330" t="e">
        <f ca="1">_xll.RiskData('TS CF'!$N$24,$A956)-H956</f>
        <v>#NAME?</v>
      </c>
      <c r="V956" s="327" t="e">
        <f t="shared" ca="1" si="42"/>
        <v>#NAME?</v>
      </c>
      <c r="W956" s="327" t="e">
        <f t="shared" ca="1" si="43"/>
        <v>#NAME?</v>
      </c>
      <c r="X956" s="327" t="e">
        <f t="shared" ca="1" si="44"/>
        <v>#NAME?</v>
      </c>
    </row>
    <row r="957" spans="1:24">
      <c r="A957" s="2">
        <v>950</v>
      </c>
      <c r="B957" s="617">
        <v>-160478</v>
      </c>
      <c r="C957" s="617">
        <v>-103593</v>
      </c>
      <c r="D957" s="617">
        <v>-114388</v>
      </c>
      <c r="F957" s="330" t="e">
        <f ca="1">_xll.RiskData('Risk Summary'!$H$32,$A957)</f>
        <v>#NAME?</v>
      </c>
      <c r="G957" s="330" t="e">
        <f ca="1">_xll.RiskData('Risk Summary'!$K$32,$A957)</f>
        <v>#NAME?</v>
      </c>
      <c r="H957" s="330" t="e">
        <f ca="1">_xll.RiskData('Risk Summary'!$N$32,$A957)</f>
        <v>#NAME?</v>
      </c>
      <c r="J957" s="330" t="e">
        <f ca="1">_xll.RiskData('Risk Summary'!$H$35,$A957)</f>
        <v>#NAME?</v>
      </c>
      <c r="K957" s="330" t="e">
        <f ca="1">_xll.RiskData('Risk Summary'!$K$35,$A957)</f>
        <v>#NAME?</v>
      </c>
      <c r="L957" s="330" t="e">
        <f ca="1">_xll.RiskData('Risk Summary'!$N$35,$A957)</f>
        <v>#NAME?</v>
      </c>
      <c r="N957" s="330" t="e">
        <f ca="1">_xll.RiskData('Risk Summary'!$H$36,$A957)</f>
        <v>#NAME?</v>
      </c>
      <c r="O957" s="330" t="e">
        <f ca="1">_xll.RiskData('Risk Summary'!$K$36,$A957)</f>
        <v>#NAME?</v>
      </c>
      <c r="P957" s="330" t="e">
        <f ca="1">_xll.RiskData('Risk Summary'!$N$36,$A957)</f>
        <v>#NAME?</v>
      </c>
      <c r="R957" s="330" t="e">
        <f ca="1">_xll.RiskData('TS CF'!$H$24,$A957)-F957</f>
        <v>#NAME?</v>
      </c>
      <c r="S957" s="330" t="e">
        <f ca="1">_xll.RiskData('TS CF'!$K$24,$A957)-G957</f>
        <v>#NAME?</v>
      </c>
      <c r="T957" s="330" t="e">
        <f ca="1">_xll.RiskData('TS CF'!$N$24,$A957)-H957</f>
        <v>#NAME?</v>
      </c>
      <c r="V957" s="327" t="e">
        <f t="shared" ca="1" si="42"/>
        <v>#NAME?</v>
      </c>
      <c r="W957" s="327" t="e">
        <f t="shared" ca="1" si="43"/>
        <v>#NAME?</v>
      </c>
      <c r="X957" s="327" t="e">
        <f t="shared" ca="1" si="44"/>
        <v>#NAME?</v>
      </c>
    </row>
    <row r="958" spans="1:24">
      <c r="A958" s="2">
        <v>951</v>
      </c>
      <c r="B958" s="617">
        <v>-160478</v>
      </c>
      <c r="C958" s="617">
        <v>-103593</v>
      </c>
      <c r="D958" s="617">
        <v>-114388</v>
      </c>
      <c r="F958" s="330" t="e">
        <f ca="1">_xll.RiskData('Risk Summary'!$H$32,$A958)</f>
        <v>#NAME?</v>
      </c>
      <c r="G958" s="330" t="e">
        <f ca="1">_xll.RiskData('Risk Summary'!$K$32,$A958)</f>
        <v>#NAME?</v>
      </c>
      <c r="H958" s="330" t="e">
        <f ca="1">_xll.RiskData('Risk Summary'!$N$32,$A958)</f>
        <v>#NAME?</v>
      </c>
      <c r="J958" s="330" t="e">
        <f ca="1">_xll.RiskData('Risk Summary'!$H$35,$A958)</f>
        <v>#NAME?</v>
      </c>
      <c r="K958" s="330" t="e">
        <f ca="1">_xll.RiskData('Risk Summary'!$K$35,$A958)</f>
        <v>#NAME?</v>
      </c>
      <c r="L958" s="330" t="e">
        <f ca="1">_xll.RiskData('Risk Summary'!$N$35,$A958)</f>
        <v>#NAME?</v>
      </c>
      <c r="N958" s="330" t="e">
        <f ca="1">_xll.RiskData('Risk Summary'!$H$36,$A958)</f>
        <v>#NAME?</v>
      </c>
      <c r="O958" s="330" t="e">
        <f ca="1">_xll.RiskData('Risk Summary'!$K$36,$A958)</f>
        <v>#NAME?</v>
      </c>
      <c r="P958" s="330" t="e">
        <f ca="1">_xll.RiskData('Risk Summary'!$N$36,$A958)</f>
        <v>#NAME?</v>
      </c>
      <c r="R958" s="330" t="e">
        <f ca="1">_xll.RiskData('TS CF'!$H$24,$A958)-F958</f>
        <v>#NAME?</v>
      </c>
      <c r="S958" s="330" t="e">
        <f ca="1">_xll.RiskData('TS CF'!$K$24,$A958)-G958</f>
        <v>#NAME?</v>
      </c>
      <c r="T958" s="330" t="e">
        <f ca="1">_xll.RiskData('TS CF'!$N$24,$A958)-H958</f>
        <v>#NAME?</v>
      </c>
      <c r="V958" s="327" t="e">
        <f t="shared" ca="1" si="42"/>
        <v>#NAME?</v>
      </c>
      <c r="W958" s="327" t="e">
        <f t="shared" ca="1" si="43"/>
        <v>#NAME?</v>
      </c>
      <c r="X958" s="327" t="e">
        <f t="shared" ca="1" si="44"/>
        <v>#NAME?</v>
      </c>
    </row>
    <row r="959" spans="1:24">
      <c r="A959" s="2">
        <v>952</v>
      </c>
      <c r="B959" s="617">
        <v>-160478</v>
      </c>
      <c r="C959" s="617">
        <v>-103593</v>
      </c>
      <c r="D959" s="617">
        <v>-114388</v>
      </c>
      <c r="F959" s="330" t="e">
        <f ca="1">_xll.RiskData('Risk Summary'!$H$32,$A959)</f>
        <v>#NAME?</v>
      </c>
      <c r="G959" s="330" t="e">
        <f ca="1">_xll.RiskData('Risk Summary'!$K$32,$A959)</f>
        <v>#NAME?</v>
      </c>
      <c r="H959" s="330" t="e">
        <f ca="1">_xll.RiskData('Risk Summary'!$N$32,$A959)</f>
        <v>#NAME?</v>
      </c>
      <c r="J959" s="330" t="e">
        <f ca="1">_xll.RiskData('Risk Summary'!$H$35,$A959)</f>
        <v>#NAME?</v>
      </c>
      <c r="K959" s="330" t="e">
        <f ca="1">_xll.RiskData('Risk Summary'!$K$35,$A959)</f>
        <v>#NAME?</v>
      </c>
      <c r="L959" s="330" t="e">
        <f ca="1">_xll.RiskData('Risk Summary'!$N$35,$A959)</f>
        <v>#NAME?</v>
      </c>
      <c r="N959" s="330" t="e">
        <f ca="1">_xll.RiskData('Risk Summary'!$H$36,$A959)</f>
        <v>#NAME?</v>
      </c>
      <c r="O959" s="330" t="e">
        <f ca="1">_xll.RiskData('Risk Summary'!$K$36,$A959)</f>
        <v>#NAME?</v>
      </c>
      <c r="P959" s="330" t="e">
        <f ca="1">_xll.RiskData('Risk Summary'!$N$36,$A959)</f>
        <v>#NAME?</v>
      </c>
      <c r="R959" s="330" t="e">
        <f ca="1">_xll.RiskData('TS CF'!$H$24,$A959)-F959</f>
        <v>#NAME?</v>
      </c>
      <c r="S959" s="330" t="e">
        <f ca="1">_xll.RiskData('TS CF'!$K$24,$A959)-G959</f>
        <v>#NAME?</v>
      </c>
      <c r="T959" s="330" t="e">
        <f ca="1">_xll.RiskData('TS CF'!$N$24,$A959)-H959</f>
        <v>#NAME?</v>
      </c>
      <c r="V959" s="327" t="e">
        <f t="shared" ca="1" si="42"/>
        <v>#NAME?</v>
      </c>
      <c r="W959" s="327" t="e">
        <f t="shared" ca="1" si="43"/>
        <v>#NAME?</v>
      </c>
      <c r="X959" s="327" t="e">
        <f t="shared" ca="1" si="44"/>
        <v>#NAME?</v>
      </c>
    </row>
    <row r="960" spans="1:24">
      <c r="A960" s="2">
        <v>953</v>
      </c>
      <c r="B960" s="617">
        <v>-160478</v>
      </c>
      <c r="C960" s="617">
        <v>-103593</v>
      </c>
      <c r="D960" s="617">
        <v>-114388</v>
      </c>
      <c r="F960" s="330" t="e">
        <f ca="1">_xll.RiskData('Risk Summary'!$H$32,$A960)</f>
        <v>#NAME?</v>
      </c>
      <c r="G960" s="330" t="e">
        <f ca="1">_xll.RiskData('Risk Summary'!$K$32,$A960)</f>
        <v>#NAME?</v>
      </c>
      <c r="H960" s="330" t="e">
        <f ca="1">_xll.RiskData('Risk Summary'!$N$32,$A960)</f>
        <v>#NAME?</v>
      </c>
      <c r="J960" s="330" t="e">
        <f ca="1">_xll.RiskData('Risk Summary'!$H$35,$A960)</f>
        <v>#NAME?</v>
      </c>
      <c r="K960" s="330" t="e">
        <f ca="1">_xll.RiskData('Risk Summary'!$K$35,$A960)</f>
        <v>#NAME?</v>
      </c>
      <c r="L960" s="330" t="e">
        <f ca="1">_xll.RiskData('Risk Summary'!$N$35,$A960)</f>
        <v>#NAME?</v>
      </c>
      <c r="N960" s="330" t="e">
        <f ca="1">_xll.RiskData('Risk Summary'!$H$36,$A960)</f>
        <v>#NAME?</v>
      </c>
      <c r="O960" s="330" t="e">
        <f ca="1">_xll.RiskData('Risk Summary'!$K$36,$A960)</f>
        <v>#NAME?</v>
      </c>
      <c r="P960" s="330" t="e">
        <f ca="1">_xll.RiskData('Risk Summary'!$N$36,$A960)</f>
        <v>#NAME?</v>
      </c>
      <c r="R960" s="330" t="e">
        <f ca="1">_xll.RiskData('TS CF'!$H$24,$A960)-F960</f>
        <v>#NAME?</v>
      </c>
      <c r="S960" s="330" t="e">
        <f ca="1">_xll.RiskData('TS CF'!$K$24,$A960)-G960</f>
        <v>#NAME?</v>
      </c>
      <c r="T960" s="330" t="e">
        <f ca="1">_xll.RiskData('TS CF'!$N$24,$A960)-H960</f>
        <v>#NAME?</v>
      </c>
      <c r="V960" s="327" t="e">
        <f t="shared" ca="1" si="42"/>
        <v>#NAME?</v>
      </c>
      <c r="W960" s="327" t="e">
        <f t="shared" ca="1" si="43"/>
        <v>#NAME?</v>
      </c>
      <c r="X960" s="327" t="e">
        <f t="shared" ca="1" si="44"/>
        <v>#NAME?</v>
      </c>
    </row>
    <row r="961" spans="1:24">
      <c r="A961" s="2">
        <v>954</v>
      </c>
      <c r="B961" s="617">
        <v>-160478</v>
      </c>
      <c r="C961" s="617">
        <v>-103593</v>
      </c>
      <c r="D961" s="617">
        <v>-114388</v>
      </c>
      <c r="F961" s="330" t="e">
        <f ca="1">_xll.RiskData('Risk Summary'!$H$32,$A961)</f>
        <v>#NAME?</v>
      </c>
      <c r="G961" s="330" t="e">
        <f ca="1">_xll.RiskData('Risk Summary'!$K$32,$A961)</f>
        <v>#NAME?</v>
      </c>
      <c r="H961" s="330" t="e">
        <f ca="1">_xll.RiskData('Risk Summary'!$N$32,$A961)</f>
        <v>#NAME?</v>
      </c>
      <c r="J961" s="330" t="e">
        <f ca="1">_xll.RiskData('Risk Summary'!$H$35,$A961)</f>
        <v>#NAME?</v>
      </c>
      <c r="K961" s="330" t="e">
        <f ca="1">_xll.RiskData('Risk Summary'!$K$35,$A961)</f>
        <v>#NAME?</v>
      </c>
      <c r="L961" s="330" t="e">
        <f ca="1">_xll.RiskData('Risk Summary'!$N$35,$A961)</f>
        <v>#NAME?</v>
      </c>
      <c r="N961" s="330" t="e">
        <f ca="1">_xll.RiskData('Risk Summary'!$H$36,$A961)</f>
        <v>#NAME?</v>
      </c>
      <c r="O961" s="330" t="e">
        <f ca="1">_xll.RiskData('Risk Summary'!$K$36,$A961)</f>
        <v>#NAME?</v>
      </c>
      <c r="P961" s="330" t="e">
        <f ca="1">_xll.RiskData('Risk Summary'!$N$36,$A961)</f>
        <v>#NAME?</v>
      </c>
      <c r="R961" s="330" t="e">
        <f ca="1">_xll.RiskData('TS CF'!$H$24,$A961)-F961</f>
        <v>#NAME?</v>
      </c>
      <c r="S961" s="330" t="e">
        <f ca="1">_xll.RiskData('TS CF'!$K$24,$A961)-G961</f>
        <v>#NAME?</v>
      </c>
      <c r="T961" s="330" t="e">
        <f ca="1">_xll.RiskData('TS CF'!$N$24,$A961)-H961</f>
        <v>#NAME?</v>
      </c>
      <c r="V961" s="327" t="e">
        <f t="shared" ca="1" si="42"/>
        <v>#NAME?</v>
      </c>
      <c r="W961" s="327" t="e">
        <f t="shared" ca="1" si="43"/>
        <v>#NAME?</v>
      </c>
      <c r="X961" s="327" t="e">
        <f t="shared" ca="1" si="44"/>
        <v>#NAME?</v>
      </c>
    </row>
    <row r="962" spans="1:24">
      <c r="A962" s="2">
        <v>955</v>
      </c>
      <c r="B962" s="617">
        <v>-160478</v>
      </c>
      <c r="C962" s="617">
        <v>-103593</v>
      </c>
      <c r="D962" s="617">
        <v>-114388</v>
      </c>
      <c r="F962" s="330" t="e">
        <f ca="1">_xll.RiskData('Risk Summary'!$H$32,$A962)</f>
        <v>#NAME?</v>
      </c>
      <c r="G962" s="330" t="e">
        <f ca="1">_xll.RiskData('Risk Summary'!$K$32,$A962)</f>
        <v>#NAME?</v>
      </c>
      <c r="H962" s="330" t="e">
        <f ca="1">_xll.RiskData('Risk Summary'!$N$32,$A962)</f>
        <v>#NAME?</v>
      </c>
      <c r="J962" s="330" t="e">
        <f ca="1">_xll.RiskData('Risk Summary'!$H$35,$A962)</f>
        <v>#NAME?</v>
      </c>
      <c r="K962" s="330" t="e">
        <f ca="1">_xll.RiskData('Risk Summary'!$K$35,$A962)</f>
        <v>#NAME?</v>
      </c>
      <c r="L962" s="330" t="e">
        <f ca="1">_xll.RiskData('Risk Summary'!$N$35,$A962)</f>
        <v>#NAME?</v>
      </c>
      <c r="N962" s="330" t="e">
        <f ca="1">_xll.RiskData('Risk Summary'!$H$36,$A962)</f>
        <v>#NAME?</v>
      </c>
      <c r="O962" s="330" t="e">
        <f ca="1">_xll.RiskData('Risk Summary'!$K$36,$A962)</f>
        <v>#NAME?</v>
      </c>
      <c r="P962" s="330" t="e">
        <f ca="1">_xll.RiskData('Risk Summary'!$N$36,$A962)</f>
        <v>#NAME?</v>
      </c>
      <c r="R962" s="330" t="e">
        <f ca="1">_xll.RiskData('TS CF'!$H$24,$A962)-F962</f>
        <v>#NAME?</v>
      </c>
      <c r="S962" s="330" t="e">
        <f ca="1">_xll.RiskData('TS CF'!$K$24,$A962)-G962</f>
        <v>#NAME?</v>
      </c>
      <c r="T962" s="330" t="e">
        <f ca="1">_xll.RiskData('TS CF'!$N$24,$A962)-H962</f>
        <v>#NAME?</v>
      </c>
      <c r="V962" s="327" t="e">
        <f t="shared" ca="1" si="42"/>
        <v>#NAME?</v>
      </c>
      <c r="W962" s="327" t="e">
        <f t="shared" ca="1" si="43"/>
        <v>#NAME?</v>
      </c>
      <c r="X962" s="327" t="e">
        <f t="shared" ca="1" si="44"/>
        <v>#NAME?</v>
      </c>
    </row>
    <row r="963" spans="1:24">
      <c r="A963" s="2">
        <v>956</v>
      </c>
      <c r="B963" s="617">
        <v>-160478</v>
      </c>
      <c r="C963" s="617">
        <v>-103593</v>
      </c>
      <c r="D963" s="617">
        <v>-114388</v>
      </c>
      <c r="F963" s="330" t="e">
        <f ca="1">_xll.RiskData('Risk Summary'!$H$32,$A963)</f>
        <v>#NAME?</v>
      </c>
      <c r="G963" s="330" t="e">
        <f ca="1">_xll.RiskData('Risk Summary'!$K$32,$A963)</f>
        <v>#NAME?</v>
      </c>
      <c r="H963" s="330" t="e">
        <f ca="1">_xll.RiskData('Risk Summary'!$N$32,$A963)</f>
        <v>#NAME?</v>
      </c>
      <c r="J963" s="330" t="e">
        <f ca="1">_xll.RiskData('Risk Summary'!$H$35,$A963)</f>
        <v>#NAME?</v>
      </c>
      <c r="K963" s="330" t="e">
        <f ca="1">_xll.RiskData('Risk Summary'!$K$35,$A963)</f>
        <v>#NAME?</v>
      </c>
      <c r="L963" s="330" t="e">
        <f ca="1">_xll.RiskData('Risk Summary'!$N$35,$A963)</f>
        <v>#NAME?</v>
      </c>
      <c r="N963" s="330" t="e">
        <f ca="1">_xll.RiskData('Risk Summary'!$H$36,$A963)</f>
        <v>#NAME?</v>
      </c>
      <c r="O963" s="330" t="e">
        <f ca="1">_xll.RiskData('Risk Summary'!$K$36,$A963)</f>
        <v>#NAME?</v>
      </c>
      <c r="P963" s="330" t="e">
        <f ca="1">_xll.RiskData('Risk Summary'!$N$36,$A963)</f>
        <v>#NAME?</v>
      </c>
      <c r="R963" s="330" t="e">
        <f ca="1">_xll.RiskData('TS CF'!$H$24,$A963)-F963</f>
        <v>#NAME?</v>
      </c>
      <c r="S963" s="330" t="e">
        <f ca="1">_xll.RiskData('TS CF'!$K$24,$A963)-G963</f>
        <v>#NAME?</v>
      </c>
      <c r="T963" s="330" t="e">
        <f ca="1">_xll.RiskData('TS CF'!$N$24,$A963)-H963</f>
        <v>#NAME?</v>
      </c>
      <c r="V963" s="327" t="e">
        <f t="shared" ca="1" si="42"/>
        <v>#NAME?</v>
      </c>
      <c r="W963" s="327" t="e">
        <f t="shared" ca="1" si="43"/>
        <v>#NAME?</v>
      </c>
      <c r="X963" s="327" t="e">
        <f t="shared" ca="1" si="44"/>
        <v>#NAME?</v>
      </c>
    </row>
    <row r="964" spans="1:24">
      <c r="A964" s="2">
        <v>957</v>
      </c>
      <c r="B964" s="617">
        <v>-160478</v>
      </c>
      <c r="C964" s="617">
        <v>-103593</v>
      </c>
      <c r="D964" s="617">
        <v>-114388</v>
      </c>
      <c r="F964" s="330" t="e">
        <f ca="1">_xll.RiskData('Risk Summary'!$H$32,$A964)</f>
        <v>#NAME?</v>
      </c>
      <c r="G964" s="330" t="e">
        <f ca="1">_xll.RiskData('Risk Summary'!$K$32,$A964)</f>
        <v>#NAME?</v>
      </c>
      <c r="H964" s="330" t="e">
        <f ca="1">_xll.RiskData('Risk Summary'!$N$32,$A964)</f>
        <v>#NAME?</v>
      </c>
      <c r="J964" s="330" t="e">
        <f ca="1">_xll.RiskData('Risk Summary'!$H$35,$A964)</f>
        <v>#NAME?</v>
      </c>
      <c r="K964" s="330" t="e">
        <f ca="1">_xll.RiskData('Risk Summary'!$K$35,$A964)</f>
        <v>#NAME?</v>
      </c>
      <c r="L964" s="330" t="e">
        <f ca="1">_xll.RiskData('Risk Summary'!$N$35,$A964)</f>
        <v>#NAME?</v>
      </c>
      <c r="N964" s="330" t="e">
        <f ca="1">_xll.RiskData('Risk Summary'!$H$36,$A964)</f>
        <v>#NAME?</v>
      </c>
      <c r="O964" s="330" t="e">
        <f ca="1">_xll.RiskData('Risk Summary'!$K$36,$A964)</f>
        <v>#NAME?</v>
      </c>
      <c r="P964" s="330" t="e">
        <f ca="1">_xll.RiskData('Risk Summary'!$N$36,$A964)</f>
        <v>#NAME?</v>
      </c>
      <c r="R964" s="330" t="e">
        <f ca="1">_xll.RiskData('TS CF'!$H$24,$A964)-F964</f>
        <v>#NAME?</v>
      </c>
      <c r="S964" s="330" t="e">
        <f ca="1">_xll.RiskData('TS CF'!$K$24,$A964)-G964</f>
        <v>#NAME?</v>
      </c>
      <c r="T964" s="330" t="e">
        <f ca="1">_xll.RiskData('TS CF'!$N$24,$A964)-H964</f>
        <v>#NAME?</v>
      </c>
      <c r="V964" s="327" t="e">
        <f t="shared" ca="1" si="42"/>
        <v>#NAME?</v>
      </c>
      <c r="W964" s="327" t="e">
        <f t="shared" ca="1" si="43"/>
        <v>#NAME?</v>
      </c>
      <c r="X964" s="327" t="e">
        <f t="shared" ca="1" si="44"/>
        <v>#NAME?</v>
      </c>
    </row>
    <row r="965" spans="1:24">
      <c r="A965" s="2">
        <v>958</v>
      </c>
      <c r="B965" s="617">
        <v>-160478</v>
      </c>
      <c r="C965" s="617">
        <v>-103593</v>
      </c>
      <c r="D965" s="617">
        <v>-114388</v>
      </c>
      <c r="F965" s="330" t="e">
        <f ca="1">_xll.RiskData('Risk Summary'!$H$32,$A965)</f>
        <v>#NAME?</v>
      </c>
      <c r="G965" s="330" t="e">
        <f ca="1">_xll.RiskData('Risk Summary'!$K$32,$A965)</f>
        <v>#NAME?</v>
      </c>
      <c r="H965" s="330" t="e">
        <f ca="1">_xll.RiskData('Risk Summary'!$N$32,$A965)</f>
        <v>#NAME?</v>
      </c>
      <c r="J965" s="330" t="e">
        <f ca="1">_xll.RiskData('Risk Summary'!$H$35,$A965)</f>
        <v>#NAME?</v>
      </c>
      <c r="K965" s="330" t="e">
        <f ca="1">_xll.RiskData('Risk Summary'!$K$35,$A965)</f>
        <v>#NAME?</v>
      </c>
      <c r="L965" s="330" t="e">
        <f ca="1">_xll.RiskData('Risk Summary'!$N$35,$A965)</f>
        <v>#NAME?</v>
      </c>
      <c r="N965" s="330" t="e">
        <f ca="1">_xll.RiskData('Risk Summary'!$H$36,$A965)</f>
        <v>#NAME?</v>
      </c>
      <c r="O965" s="330" t="e">
        <f ca="1">_xll.RiskData('Risk Summary'!$K$36,$A965)</f>
        <v>#NAME?</v>
      </c>
      <c r="P965" s="330" t="e">
        <f ca="1">_xll.RiskData('Risk Summary'!$N$36,$A965)</f>
        <v>#NAME?</v>
      </c>
      <c r="R965" s="330" t="e">
        <f ca="1">_xll.RiskData('TS CF'!$H$24,$A965)-F965</f>
        <v>#NAME?</v>
      </c>
      <c r="S965" s="330" t="e">
        <f ca="1">_xll.RiskData('TS CF'!$K$24,$A965)-G965</f>
        <v>#NAME?</v>
      </c>
      <c r="T965" s="330" t="e">
        <f ca="1">_xll.RiskData('TS CF'!$N$24,$A965)-H965</f>
        <v>#NAME?</v>
      </c>
      <c r="V965" s="327" t="e">
        <f t="shared" ca="1" si="42"/>
        <v>#NAME?</v>
      </c>
      <c r="W965" s="327" t="e">
        <f t="shared" ca="1" si="43"/>
        <v>#NAME?</v>
      </c>
      <c r="X965" s="327" t="e">
        <f t="shared" ca="1" si="44"/>
        <v>#NAME?</v>
      </c>
    </row>
    <row r="966" spans="1:24">
      <c r="A966" s="2">
        <v>959</v>
      </c>
      <c r="B966" s="617">
        <v>-160478</v>
      </c>
      <c r="C966" s="617">
        <v>-103593</v>
      </c>
      <c r="D966" s="617">
        <v>-114388</v>
      </c>
      <c r="F966" s="330" t="e">
        <f ca="1">_xll.RiskData('Risk Summary'!$H$32,$A966)</f>
        <v>#NAME?</v>
      </c>
      <c r="G966" s="330" t="e">
        <f ca="1">_xll.RiskData('Risk Summary'!$K$32,$A966)</f>
        <v>#NAME?</v>
      </c>
      <c r="H966" s="330" t="e">
        <f ca="1">_xll.RiskData('Risk Summary'!$N$32,$A966)</f>
        <v>#NAME?</v>
      </c>
      <c r="J966" s="330" t="e">
        <f ca="1">_xll.RiskData('Risk Summary'!$H$35,$A966)</f>
        <v>#NAME?</v>
      </c>
      <c r="K966" s="330" t="e">
        <f ca="1">_xll.RiskData('Risk Summary'!$K$35,$A966)</f>
        <v>#NAME?</v>
      </c>
      <c r="L966" s="330" t="e">
        <f ca="1">_xll.RiskData('Risk Summary'!$N$35,$A966)</f>
        <v>#NAME?</v>
      </c>
      <c r="N966" s="330" t="e">
        <f ca="1">_xll.RiskData('Risk Summary'!$H$36,$A966)</f>
        <v>#NAME?</v>
      </c>
      <c r="O966" s="330" t="e">
        <f ca="1">_xll.RiskData('Risk Summary'!$K$36,$A966)</f>
        <v>#NAME?</v>
      </c>
      <c r="P966" s="330" t="e">
        <f ca="1">_xll.RiskData('Risk Summary'!$N$36,$A966)</f>
        <v>#NAME?</v>
      </c>
      <c r="R966" s="330" t="e">
        <f ca="1">_xll.RiskData('TS CF'!$H$24,$A966)-F966</f>
        <v>#NAME?</v>
      </c>
      <c r="S966" s="330" t="e">
        <f ca="1">_xll.RiskData('TS CF'!$K$24,$A966)-G966</f>
        <v>#NAME?</v>
      </c>
      <c r="T966" s="330" t="e">
        <f ca="1">_xll.RiskData('TS CF'!$N$24,$A966)-H966</f>
        <v>#NAME?</v>
      </c>
      <c r="V966" s="327" t="e">
        <f t="shared" ca="1" si="42"/>
        <v>#NAME?</v>
      </c>
      <c r="W966" s="327" t="e">
        <f t="shared" ca="1" si="43"/>
        <v>#NAME?</v>
      </c>
      <c r="X966" s="327" t="e">
        <f t="shared" ca="1" si="44"/>
        <v>#NAME?</v>
      </c>
    </row>
    <row r="967" spans="1:24">
      <c r="A967" s="2">
        <v>960</v>
      </c>
      <c r="B967" s="617">
        <v>-160478</v>
      </c>
      <c r="C967" s="617">
        <v>-103593</v>
      </c>
      <c r="D967" s="617">
        <v>-114388</v>
      </c>
      <c r="F967" s="330" t="e">
        <f ca="1">_xll.RiskData('Risk Summary'!$H$32,$A967)</f>
        <v>#NAME?</v>
      </c>
      <c r="G967" s="330" t="e">
        <f ca="1">_xll.RiskData('Risk Summary'!$K$32,$A967)</f>
        <v>#NAME?</v>
      </c>
      <c r="H967" s="330" t="e">
        <f ca="1">_xll.RiskData('Risk Summary'!$N$32,$A967)</f>
        <v>#NAME?</v>
      </c>
      <c r="J967" s="330" t="e">
        <f ca="1">_xll.RiskData('Risk Summary'!$H$35,$A967)</f>
        <v>#NAME?</v>
      </c>
      <c r="K967" s="330" t="e">
        <f ca="1">_xll.RiskData('Risk Summary'!$K$35,$A967)</f>
        <v>#NAME?</v>
      </c>
      <c r="L967" s="330" t="e">
        <f ca="1">_xll.RiskData('Risk Summary'!$N$35,$A967)</f>
        <v>#NAME?</v>
      </c>
      <c r="N967" s="330" t="e">
        <f ca="1">_xll.RiskData('Risk Summary'!$H$36,$A967)</f>
        <v>#NAME?</v>
      </c>
      <c r="O967" s="330" t="e">
        <f ca="1">_xll.RiskData('Risk Summary'!$K$36,$A967)</f>
        <v>#NAME?</v>
      </c>
      <c r="P967" s="330" t="e">
        <f ca="1">_xll.RiskData('Risk Summary'!$N$36,$A967)</f>
        <v>#NAME?</v>
      </c>
      <c r="R967" s="330" t="e">
        <f ca="1">_xll.RiskData('TS CF'!$H$24,$A967)-F967</f>
        <v>#NAME?</v>
      </c>
      <c r="S967" s="330" t="e">
        <f ca="1">_xll.RiskData('TS CF'!$K$24,$A967)-G967</f>
        <v>#NAME?</v>
      </c>
      <c r="T967" s="330" t="e">
        <f ca="1">_xll.RiskData('TS CF'!$N$24,$A967)-H967</f>
        <v>#NAME?</v>
      </c>
      <c r="V967" s="327" t="e">
        <f t="shared" ca="1" si="42"/>
        <v>#NAME?</v>
      </c>
      <c r="W967" s="327" t="e">
        <f t="shared" ca="1" si="43"/>
        <v>#NAME?</v>
      </c>
      <c r="X967" s="327" t="e">
        <f t="shared" ca="1" si="44"/>
        <v>#NAME?</v>
      </c>
    </row>
    <row r="968" spans="1:24">
      <c r="A968" s="2">
        <v>961</v>
      </c>
      <c r="B968" s="617">
        <v>-160478</v>
      </c>
      <c r="C968" s="617">
        <v>-103593</v>
      </c>
      <c r="D968" s="617">
        <v>-114388</v>
      </c>
      <c r="F968" s="330" t="e">
        <f ca="1">_xll.RiskData('Risk Summary'!$H$32,$A968)</f>
        <v>#NAME?</v>
      </c>
      <c r="G968" s="330" t="e">
        <f ca="1">_xll.RiskData('Risk Summary'!$K$32,$A968)</f>
        <v>#NAME?</v>
      </c>
      <c r="H968" s="330" t="e">
        <f ca="1">_xll.RiskData('Risk Summary'!$N$32,$A968)</f>
        <v>#NAME?</v>
      </c>
      <c r="J968" s="330" t="e">
        <f ca="1">_xll.RiskData('Risk Summary'!$H$35,$A968)</f>
        <v>#NAME?</v>
      </c>
      <c r="K968" s="330" t="e">
        <f ca="1">_xll.RiskData('Risk Summary'!$K$35,$A968)</f>
        <v>#NAME?</v>
      </c>
      <c r="L968" s="330" t="e">
        <f ca="1">_xll.RiskData('Risk Summary'!$N$35,$A968)</f>
        <v>#NAME?</v>
      </c>
      <c r="N968" s="330" t="e">
        <f ca="1">_xll.RiskData('Risk Summary'!$H$36,$A968)</f>
        <v>#NAME?</v>
      </c>
      <c r="O968" s="330" t="e">
        <f ca="1">_xll.RiskData('Risk Summary'!$K$36,$A968)</f>
        <v>#NAME?</v>
      </c>
      <c r="P968" s="330" t="e">
        <f ca="1">_xll.RiskData('Risk Summary'!$N$36,$A968)</f>
        <v>#NAME?</v>
      </c>
      <c r="R968" s="330" t="e">
        <f ca="1">_xll.RiskData('TS CF'!$H$24,$A968)-F968</f>
        <v>#NAME?</v>
      </c>
      <c r="S968" s="330" t="e">
        <f ca="1">_xll.RiskData('TS CF'!$K$24,$A968)-G968</f>
        <v>#NAME?</v>
      </c>
      <c r="T968" s="330" t="e">
        <f ca="1">_xll.RiskData('TS CF'!$N$24,$A968)-H968</f>
        <v>#NAME?</v>
      </c>
      <c r="V968" s="327" t="e">
        <f t="shared" ca="1" si="42"/>
        <v>#NAME?</v>
      </c>
      <c r="W968" s="327" t="e">
        <f t="shared" ca="1" si="43"/>
        <v>#NAME?</v>
      </c>
      <c r="X968" s="327" t="e">
        <f t="shared" ca="1" si="44"/>
        <v>#NAME?</v>
      </c>
    </row>
    <row r="969" spans="1:24">
      <c r="A969" s="2">
        <v>962</v>
      </c>
      <c r="B969" s="617">
        <v>-160478</v>
      </c>
      <c r="C969" s="617">
        <v>-103593</v>
      </c>
      <c r="D969" s="617">
        <v>-114388</v>
      </c>
      <c r="F969" s="330" t="e">
        <f ca="1">_xll.RiskData('Risk Summary'!$H$32,$A969)</f>
        <v>#NAME?</v>
      </c>
      <c r="G969" s="330" t="e">
        <f ca="1">_xll.RiskData('Risk Summary'!$K$32,$A969)</f>
        <v>#NAME?</v>
      </c>
      <c r="H969" s="330" t="e">
        <f ca="1">_xll.RiskData('Risk Summary'!$N$32,$A969)</f>
        <v>#NAME?</v>
      </c>
      <c r="J969" s="330" t="e">
        <f ca="1">_xll.RiskData('Risk Summary'!$H$35,$A969)</f>
        <v>#NAME?</v>
      </c>
      <c r="K969" s="330" t="e">
        <f ca="1">_xll.RiskData('Risk Summary'!$K$35,$A969)</f>
        <v>#NAME?</v>
      </c>
      <c r="L969" s="330" t="e">
        <f ca="1">_xll.RiskData('Risk Summary'!$N$35,$A969)</f>
        <v>#NAME?</v>
      </c>
      <c r="N969" s="330" t="e">
        <f ca="1">_xll.RiskData('Risk Summary'!$H$36,$A969)</f>
        <v>#NAME?</v>
      </c>
      <c r="O969" s="330" t="e">
        <f ca="1">_xll.RiskData('Risk Summary'!$K$36,$A969)</f>
        <v>#NAME?</v>
      </c>
      <c r="P969" s="330" t="e">
        <f ca="1">_xll.RiskData('Risk Summary'!$N$36,$A969)</f>
        <v>#NAME?</v>
      </c>
      <c r="R969" s="330" t="e">
        <f ca="1">_xll.RiskData('TS CF'!$H$24,$A969)-F969</f>
        <v>#NAME?</v>
      </c>
      <c r="S969" s="330" t="e">
        <f ca="1">_xll.RiskData('TS CF'!$K$24,$A969)-G969</f>
        <v>#NAME?</v>
      </c>
      <c r="T969" s="330" t="e">
        <f ca="1">_xll.RiskData('TS CF'!$N$24,$A969)-H969</f>
        <v>#NAME?</v>
      </c>
      <c r="V969" s="327" t="e">
        <f t="shared" ca="1" si="42"/>
        <v>#NAME?</v>
      </c>
      <c r="W969" s="327" t="e">
        <f t="shared" ca="1" si="43"/>
        <v>#NAME?</v>
      </c>
      <c r="X969" s="327" t="e">
        <f t="shared" ca="1" si="44"/>
        <v>#NAME?</v>
      </c>
    </row>
    <row r="970" spans="1:24">
      <c r="A970" s="2">
        <v>963</v>
      </c>
      <c r="B970" s="617">
        <v>-160478</v>
      </c>
      <c r="C970" s="617">
        <v>-103593</v>
      </c>
      <c r="D970" s="617">
        <v>-114388</v>
      </c>
      <c r="F970" s="330" t="e">
        <f ca="1">_xll.RiskData('Risk Summary'!$H$32,$A970)</f>
        <v>#NAME?</v>
      </c>
      <c r="G970" s="330" t="e">
        <f ca="1">_xll.RiskData('Risk Summary'!$K$32,$A970)</f>
        <v>#NAME?</v>
      </c>
      <c r="H970" s="330" t="e">
        <f ca="1">_xll.RiskData('Risk Summary'!$N$32,$A970)</f>
        <v>#NAME?</v>
      </c>
      <c r="J970" s="330" t="e">
        <f ca="1">_xll.RiskData('Risk Summary'!$H$35,$A970)</f>
        <v>#NAME?</v>
      </c>
      <c r="K970" s="330" t="e">
        <f ca="1">_xll.RiskData('Risk Summary'!$K$35,$A970)</f>
        <v>#NAME?</v>
      </c>
      <c r="L970" s="330" t="e">
        <f ca="1">_xll.RiskData('Risk Summary'!$N$35,$A970)</f>
        <v>#NAME?</v>
      </c>
      <c r="N970" s="330" t="e">
        <f ca="1">_xll.RiskData('Risk Summary'!$H$36,$A970)</f>
        <v>#NAME?</v>
      </c>
      <c r="O970" s="330" t="e">
        <f ca="1">_xll.RiskData('Risk Summary'!$K$36,$A970)</f>
        <v>#NAME?</v>
      </c>
      <c r="P970" s="330" t="e">
        <f ca="1">_xll.RiskData('Risk Summary'!$N$36,$A970)</f>
        <v>#NAME?</v>
      </c>
      <c r="R970" s="330" t="e">
        <f ca="1">_xll.RiskData('TS CF'!$H$24,$A970)-F970</f>
        <v>#NAME?</v>
      </c>
      <c r="S970" s="330" t="e">
        <f ca="1">_xll.RiskData('TS CF'!$K$24,$A970)-G970</f>
        <v>#NAME?</v>
      </c>
      <c r="T970" s="330" t="e">
        <f ca="1">_xll.RiskData('TS CF'!$N$24,$A970)-H970</f>
        <v>#NAME?</v>
      </c>
      <c r="V970" s="327" t="e">
        <f t="shared" ref="V970:V1033" ca="1" si="45">V969</f>
        <v>#NAME?</v>
      </c>
      <c r="W970" s="327" t="e">
        <f t="shared" ref="W970:W1033" ca="1" si="46">W969</f>
        <v>#NAME?</v>
      </c>
      <c r="X970" s="327" t="e">
        <f t="shared" ref="X970:X1033" ca="1" si="47">X969</f>
        <v>#NAME?</v>
      </c>
    </row>
    <row r="971" spans="1:24">
      <c r="A971" s="2">
        <v>964</v>
      </c>
      <c r="B971" s="617">
        <v>-160478</v>
      </c>
      <c r="C971" s="617">
        <v>-103593</v>
      </c>
      <c r="D971" s="617">
        <v>-114388</v>
      </c>
      <c r="F971" s="330" t="e">
        <f ca="1">_xll.RiskData('Risk Summary'!$H$32,$A971)</f>
        <v>#NAME?</v>
      </c>
      <c r="G971" s="330" t="e">
        <f ca="1">_xll.RiskData('Risk Summary'!$K$32,$A971)</f>
        <v>#NAME?</v>
      </c>
      <c r="H971" s="330" t="e">
        <f ca="1">_xll.RiskData('Risk Summary'!$N$32,$A971)</f>
        <v>#NAME?</v>
      </c>
      <c r="J971" s="330" t="e">
        <f ca="1">_xll.RiskData('Risk Summary'!$H$35,$A971)</f>
        <v>#NAME?</v>
      </c>
      <c r="K971" s="330" t="e">
        <f ca="1">_xll.RiskData('Risk Summary'!$K$35,$A971)</f>
        <v>#NAME?</v>
      </c>
      <c r="L971" s="330" t="e">
        <f ca="1">_xll.RiskData('Risk Summary'!$N$35,$A971)</f>
        <v>#NAME?</v>
      </c>
      <c r="N971" s="330" t="e">
        <f ca="1">_xll.RiskData('Risk Summary'!$H$36,$A971)</f>
        <v>#NAME?</v>
      </c>
      <c r="O971" s="330" t="e">
        <f ca="1">_xll.RiskData('Risk Summary'!$K$36,$A971)</f>
        <v>#NAME?</v>
      </c>
      <c r="P971" s="330" t="e">
        <f ca="1">_xll.RiskData('Risk Summary'!$N$36,$A971)</f>
        <v>#NAME?</v>
      </c>
      <c r="R971" s="330" t="e">
        <f ca="1">_xll.RiskData('TS CF'!$H$24,$A971)-F971</f>
        <v>#NAME?</v>
      </c>
      <c r="S971" s="330" t="e">
        <f ca="1">_xll.RiskData('TS CF'!$K$24,$A971)-G971</f>
        <v>#NAME?</v>
      </c>
      <c r="T971" s="330" t="e">
        <f ca="1">_xll.RiskData('TS CF'!$N$24,$A971)-H971</f>
        <v>#NAME?</v>
      </c>
      <c r="V971" s="327" t="e">
        <f t="shared" ca="1" si="45"/>
        <v>#NAME?</v>
      </c>
      <c r="W971" s="327" t="e">
        <f t="shared" ca="1" si="46"/>
        <v>#NAME?</v>
      </c>
      <c r="X971" s="327" t="e">
        <f t="shared" ca="1" si="47"/>
        <v>#NAME?</v>
      </c>
    </row>
    <row r="972" spans="1:24">
      <c r="A972" s="2">
        <v>965</v>
      </c>
      <c r="B972" s="617">
        <v>-160478</v>
      </c>
      <c r="C972" s="617">
        <v>-103593</v>
      </c>
      <c r="D972" s="617">
        <v>-114388</v>
      </c>
      <c r="F972" s="330" t="e">
        <f ca="1">_xll.RiskData('Risk Summary'!$H$32,$A972)</f>
        <v>#NAME?</v>
      </c>
      <c r="G972" s="330" t="e">
        <f ca="1">_xll.RiskData('Risk Summary'!$K$32,$A972)</f>
        <v>#NAME?</v>
      </c>
      <c r="H972" s="330" t="e">
        <f ca="1">_xll.RiskData('Risk Summary'!$N$32,$A972)</f>
        <v>#NAME?</v>
      </c>
      <c r="J972" s="330" t="e">
        <f ca="1">_xll.RiskData('Risk Summary'!$H$35,$A972)</f>
        <v>#NAME?</v>
      </c>
      <c r="K972" s="330" t="e">
        <f ca="1">_xll.RiskData('Risk Summary'!$K$35,$A972)</f>
        <v>#NAME?</v>
      </c>
      <c r="L972" s="330" t="e">
        <f ca="1">_xll.RiskData('Risk Summary'!$N$35,$A972)</f>
        <v>#NAME?</v>
      </c>
      <c r="N972" s="330" t="e">
        <f ca="1">_xll.RiskData('Risk Summary'!$H$36,$A972)</f>
        <v>#NAME?</v>
      </c>
      <c r="O972" s="330" t="e">
        <f ca="1">_xll.RiskData('Risk Summary'!$K$36,$A972)</f>
        <v>#NAME?</v>
      </c>
      <c r="P972" s="330" t="e">
        <f ca="1">_xll.RiskData('Risk Summary'!$N$36,$A972)</f>
        <v>#NAME?</v>
      </c>
      <c r="R972" s="330" t="e">
        <f ca="1">_xll.RiskData('TS CF'!$H$24,$A972)-F972</f>
        <v>#NAME?</v>
      </c>
      <c r="S972" s="330" t="e">
        <f ca="1">_xll.RiskData('TS CF'!$K$24,$A972)-G972</f>
        <v>#NAME?</v>
      </c>
      <c r="T972" s="330" t="e">
        <f ca="1">_xll.RiskData('TS CF'!$N$24,$A972)-H972</f>
        <v>#NAME?</v>
      </c>
      <c r="V972" s="327" t="e">
        <f t="shared" ca="1" si="45"/>
        <v>#NAME?</v>
      </c>
      <c r="W972" s="327" t="e">
        <f t="shared" ca="1" si="46"/>
        <v>#NAME?</v>
      </c>
      <c r="X972" s="327" t="e">
        <f t="shared" ca="1" si="47"/>
        <v>#NAME?</v>
      </c>
    </row>
    <row r="973" spans="1:24">
      <c r="A973" s="2">
        <v>966</v>
      </c>
      <c r="B973" s="617">
        <v>-160478</v>
      </c>
      <c r="C973" s="617">
        <v>-103593</v>
      </c>
      <c r="D973" s="617">
        <v>-114388</v>
      </c>
      <c r="F973" s="330" t="e">
        <f ca="1">_xll.RiskData('Risk Summary'!$H$32,$A973)</f>
        <v>#NAME?</v>
      </c>
      <c r="G973" s="330" t="e">
        <f ca="1">_xll.RiskData('Risk Summary'!$K$32,$A973)</f>
        <v>#NAME?</v>
      </c>
      <c r="H973" s="330" t="e">
        <f ca="1">_xll.RiskData('Risk Summary'!$N$32,$A973)</f>
        <v>#NAME?</v>
      </c>
      <c r="J973" s="330" t="e">
        <f ca="1">_xll.RiskData('Risk Summary'!$H$35,$A973)</f>
        <v>#NAME?</v>
      </c>
      <c r="K973" s="330" t="e">
        <f ca="1">_xll.RiskData('Risk Summary'!$K$35,$A973)</f>
        <v>#NAME?</v>
      </c>
      <c r="L973" s="330" t="e">
        <f ca="1">_xll.RiskData('Risk Summary'!$N$35,$A973)</f>
        <v>#NAME?</v>
      </c>
      <c r="N973" s="330" t="e">
        <f ca="1">_xll.RiskData('Risk Summary'!$H$36,$A973)</f>
        <v>#NAME?</v>
      </c>
      <c r="O973" s="330" t="e">
        <f ca="1">_xll.RiskData('Risk Summary'!$K$36,$A973)</f>
        <v>#NAME?</v>
      </c>
      <c r="P973" s="330" t="e">
        <f ca="1">_xll.RiskData('Risk Summary'!$N$36,$A973)</f>
        <v>#NAME?</v>
      </c>
      <c r="R973" s="330" t="e">
        <f ca="1">_xll.RiskData('TS CF'!$H$24,$A973)-F973</f>
        <v>#NAME?</v>
      </c>
      <c r="S973" s="330" t="e">
        <f ca="1">_xll.RiskData('TS CF'!$K$24,$A973)-G973</f>
        <v>#NAME?</v>
      </c>
      <c r="T973" s="330" t="e">
        <f ca="1">_xll.RiskData('TS CF'!$N$24,$A973)-H973</f>
        <v>#NAME?</v>
      </c>
      <c r="V973" s="327" t="e">
        <f t="shared" ca="1" si="45"/>
        <v>#NAME?</v>
      </c>
      <c r="W973" s="327" t="e">
        <f t="shared" ca="1" si="46"/>
        <v>#NAME?</v>
      </c>
      <c r="X973" s="327" t="e">
        <f t="shared" ca="1" si="47"/>
        <v>#NAME?</v>
      </c>
    </row>
    <row r="974" spans="1:24">
      <c r="A974" s="2">
        <v>967</v>
      </c>
      <c r="B974" s="617">
        <v>-160478</v>
      </c>
      <c r="C974" s="617">
        <v>-103593</v>
      </c>
      <c r="D974" s="617">
        <v>-114388</v>
      </c>
      <c r="F974" s="330" t="e">
        <f ca="1">_xll.RiskData('Risk Summary'!$H$32,$A974)</f>
        <v>#NAME?</v>
      </c>
      <c r="G974" s="330" t="e">
        <f ca="1">_xll.RiskData('Risk Summary'!$K$32,$A974)</f>
        <v>#NAME?</v>
      </c>
      <c r="H974" s="330" t="e">
        <f ca="1">_xll.RiskData('Risk Summary'!$N$32,$A974)</f>
        <v>#NAME?</v>
      </c>
      <c r="J974" s="330" t="e">
        <f ca="1">_xll.RiskData('Risk Summary'!$H$35,$A974)</f>
        <v>#NAME?</v>
      </c>
      <c r="K974" s="330" t="e">
        <f ca="1">_xll.RiskData('Risk Summary'!$K$35,$A974)</f>
        <v>#NAME?</v>
      </c>
      <c r="L974" s="330" t="e">
        <f ca="1">_xll.RiskData('Risk Summary'!$N$35,$A974)</f>
        <v>#NAME?</v>
      </c>
      <c r="N974" s="330" t="e">
        <f ca="1">_xll.RiskData('Risk Summary'!$H$36,$A974)</f>
        <v>#NAME?</v>
      </c>
      <c r="O974" s="330" t="e">
        <f ca="1">_xll.RiskData('Risk Summary'!$K$36,$A974)</f>
        <v>#NAME?</v>
      </c>
      <c r="P974" s="330" t="e">
        <f ca="1">_xll.RiskData('Risk Summary'!$N$36,$A974)</f>
        <v>#NAME?</v>
      </c>
      <c r="R974" s="330" t="e">
        <f ca="1">_xll.RiskData('TS CF'!$H$24,$A974)-F974</f>
        <v>#NAME?</v>
      </c>
      <c r="S974" s="330" t="e">
        <f ca="1">_xll.RiskData('TS CF'!$K$24,$A974)-G974</f>
        <v>#NAME?</v>
      </c>
      <c r="T974" s="330" t="e">
        <f ca="1">_xll.RiskData('TS CF'!$N$24,$A974)-H974</f>
        <v>#NAME?</v>
      </c>
      <c r="V974" s="327" t="e">
        <f t="shared" ca="1" si="45"/>
        <v>#NAME?</v>
      </c>
      <c r="W974" s="327" t="e">
        <f t="shared" ca="1" si="46"/>
        <v>#NAME?</v>
      </c>
      <c r="X974" s="327" t="e">
        <f t="shared" ca="1" si="47"/>
        <v>#NAME?</v>
      </c>
    </row>
    <row r="975" spans="1:24">
      <c r="A975" s="2">
        <v>968</v>
      </c>
      <c r="B975" s="617">
        <v>-160478</v>
      </c>
      <c r="C975" s="617">
        <v>-103593</v>
      </c>
      <c r="D975" s="617">
        <v>-114388</v>
      </c>
      <c r="F975" s="330" t="e">
        <f ca="1">_xll.RiskData('Risk Summary'!$H$32,$A975)</f>
        <v>#NAME?</v>
      </c>
      <c r="G975" s="330" t="e">
        <f ca="1">_xll.RiskData('Risk Summary'!$K$32,$A975)</f>
        <v>#NAME?</v>
      </c>
      <c r="H975" s="330" t="e">
        <f ca="1">_xll.RiskData('Risk Summary'!$N$32,$A975)</f>
        <v>#NAME?</v>
      </c>
      <c r="J975" s="330" t="e">
        <f ca="1">_xll.RiskData('Risk Summary'!$H$35,$A975)</f>
        <v>#NAME?</v>
      </c>
      <c r="K975" s="330" t="e">
        <f ca="1">_xll.RiskData('Risk Summary'!$K$35,$A975)</f>
        <v>#NAME?</v>
      </c>
      <c r="L975" s="330" t="e">
        <f ca="1">_xll.RiskData('Risk Summary'!$N$35,$A975)</f>
        <v>#NAME?</v>
      </c>
      <c r="N975" s="330" t="e">
        <f ca="1">_xll.RiskData('Risk Summary'!$H$36,$A975)</f>
        <v>#NAME?</v>
      </c>
      <c r="O975" s="330" t="e">
        <f ca="1">_xll.RiskData('Risk Summary'!$K$36,$A975)</f>
        <v>#NAME?</v>
      </c>
      <c r="P975" s="330" t="e">
        <f ca="1">_xll.RiskData('Risk Summary'!$N$36,$A975)</f>
        <v>#NAME?</v>
      </c>
      <c r="R975" s="330" t="e">
        <f ca="1">_xll.RiskData('TS CF'!$H$24,$A975)-F975</f>
        <v>#NAME?</v>
      </c>
      <c r="S975" s="330" t="e">
        <f ca="1">_xll.RiskData('TS CF'!$K$24,$A975)-G975</f>
        <v>#NAME?</v>
      </c>
      <c r="T975" s="330" t="e">
        <f ca="1">_xll.RiskData('TS CF'!$N$24,$A975)-H975</f>
        <v>#NAME?</v>
      </c>
      <c r="V975" s="327" t="e">
        <f t="shared" ca="1" si="45"/>
        <v>#NAME?</v>
      </c>
      <c r="W975" s="327" t="e">
        <f t="shared" ca="1" si="46"/>
        <v>#NAME?</v>
      </c>
      <c r="X975" s="327" t="e">
        <f t="shared" ca="1" si="47"/>
        <v>#NAME?</v>
      </c>
    </row>
    <row r="976" spans="1:24">
      <c r="A976" s="2">
        <v>969</v>
      </c>
      <c r="B976" s="617">
        <v>-160478</v>
      </c>
      <c r="C976" s="617">
        <v>-103593</v>
      </c>
      <c r="D976" s="617">
        <v>-114388</v>
      </c>
      <c r="F976" s="330" t="e">
        <f ca="1">_xll.RiskData('Risk Summary'!$H$32,$A976)</f>
        <v>#NAME?</v>
      </c>
      <c r="G976" s="330" t="e">
        <f ca="1">_xll.RiskData('Risk Summary'!$K$32,$A976)</f>
        <v>#NAME?</v>
      </c>
      <c r="H976" s="330" t="e">
        <f ca="1">_xll.RiskData('Risk Summary'!$N$32,$A976)</f>
        <v>#NAME?</v>
      </c>
      <c r="J976" s="330" t="e">
        <f ca="1">_xll.RiskData('Risk Summary'!$H$35,$A976)</f>
        <v>#NAME?</v>
      </c>
      <c r="K976" s="330" t="e">
        <f ca="1">_xll.RiskData('Risk Summary'!$K$35,$A976)</f>
        <v>#NAME?</v>
      </c>
      <c r="L976" s="330" t="e">
        <f ca="1">_xll.RiskData('Risk Summary'!$N$35,$A976)</f>
        <v>#NAME?</v>
      </c>
      <c r="N976" s="330" t="e">
        <f ca="1">_xll.RiskData('Risk Summary'!$H$36,$A976)</f>
        <v>#NAME?</v>
      </c>
      <c r="O976" s="330" t="e">
        <f ca="1">_xll.RiskData('Risk Summary'!$K$36,$A976)</f>
        <v>#NAME?</v>
      </c>
      <c r="P976" s="330" t="e">
        <f ca="1">_xll.RiskData('Risk Summary'!$N$36,$A976)</f>
        <v>#NAME?</v>
      </c>
      <c r="R976" s="330" t="e">
        <f ca="1">_xll.RiskData('TS CF'!$H$24,$A976)-F976</f>
        <v>#NAME?</v>
      </c>
      <c r="S976" s="330" t="e">
        <f ca="1">_xll.RiskData('TS CF'!$K$24,$A976)-G976</f>
        <v>#NAME?</v>
      </c>
      <c r="T976" s="330" t="e">
        <f ca="1">_xll.RiskData('TS CF'!$N$24,$A976)-H976</f>
        <v>#NAME?</v>
      </c>
      <c r="V976" s="327" t="e">
        <f t="shared" ca="1" si="45"/>
        <v>#NAME?</v>
      </c>
      <c r="W976" s="327" t="e">
        <f t="shared" ca="1" si="46"/>
        <v>#NAME?</v>
      </c>
      <c r="X976" s="327" t="e">
        <f t="shared" ca="1" si="47"/>
        <v>#NAME?</v>
      </c>
    </row>
    <row r="977" spans="1:24">
      <c r="A977" s="2">
        <v>970</v>
      </c>
      <c r="B977" s="617">
        <v>-160478</v>
      </c>
      <c r="C977" s="617">
        <v>-103593</v>
      </c>
      <c r="D977" s="617">
        <v>-114388</v>
      </c>
      <c r="F977" s="330" t="e">
        <f ca="1">_xll.RiskData('Risk Summary'!$H$32,$A977)</f>
        <v>#NAME?</v>
      </c>
      <c r="G977" s="330" t="e">
        <f ca="1">_xll.RiskData('Risk Summary'!$K$32,$A977)</f>
        <v>#NAME?</v>
      </c>
      <c r="H977" s="330" t="e">
        <f ca="1">_xll.RiskData('Risk Summary'!$N$32,$A977)</f>
        <v>#NAME?</v>
      </c>
      <c r="J977" s="330" t="e">
        <f ca="1">_xll.RiskData('Risk Summary'!$H$35,$A977)</f>
        <v>#NAME?</v>
      </c>
      <c r="K977" s="330" t="e">
        <f ca="1">_xll.RiskData('Risk Summary'!$K$35,$A977)</f>
        <v>#NAME?</v>
      </c>
      <c r="L977" s="330" t="e">
        <f ca="1">_xll.RiskData('Risk Summary'!$N$35,$A977)</f>
        <v>#NAME?</v>
      </c>
      <c r="N977" s="330" t="e">
        <f ca="1">_xll.RiskData('Risk Summary'!$H$36,$A977)</f>
        <v>#NAME?</v>
      </c>
      <c r="O977" s="330" t="e">
        <f ca="1">_xll.RiskData('Risk Summary'!$K$36,$A977)</f>
        <v>#NAME?</v>
      </c>
      <c r="P977" s="330" t="e">
        <f ca="1">_xll.RiskData('Risk Summary'!$N$36,$A977)</f>
        <v>#NAME?</v>
      </c>
      <c r="R977" s="330" t="e">
        <f ca="1">_xll.RiskData('TS CF'!$H$24,$A977)-F977</f>
        <v>#NAME?</v>
      </c>
      <c r="S977" s="330" t="e">
        <f ca="1">_xll.RiskData('TS CF'!$K$24,$A977)-G977</f>
        <v>#NAME?</v>
      </c>
      <c r="T977" s="330" t="e">
        <f ca="1">_xll.RiskData('TS CF'!$N$24,$A977)-H977</f>
        <v>#NAME?</v>
      </c>
      <c r="V977" s="327" t="e">
        <f t="shared" ca="1" si="45"/>
        <v>#NAME?</v>
      </c>
      <c r="W977" s="327" t="e">
        <f t="shared" ca="1" si="46"/>
        <v>#NAME?</v>
      </c>
      <c r="X977" s="327" t="e">
        <f t="shared" ca="1" si="47"/>
        <v>#NAME?</v>
      </c>
    </row>
    <row r="978" spans="1:24">
      <c r="A978" s="2">
        <v>971</v>
      </c>
      <c r="B978" s="617">
        <v>-160478</v>
      </c>
      <c r="C978" s="617">
        <v>-103593</v>
      </c>
      <c r="D978" s="617">
        <v>-114388</v>
      </c>
      <c r="F978" s="330" t="e">
        <f ca="1">_xll.RiskData('Risk Summary'!$H$32,$A978)</f>
        <v>#NAME?</v>
      </c>
      <c r="G978" s="330" t="e">
        <f ca="1">_xll.RiskData('Risk Summary'!$K$32,$A978)</f>
        <v>#NAME?</v>
      </c>
      <c r="H978" s="330" t="e">
        <f ca="1">_xll.RiskData('Risk Summary'!$N$32,$A978)</f>
        <v>#NAME?</v>
      </c>
      <c r="J978" s="330" t="e">
        <f ca="1">_xll.RiskData('Risk Summary'!$H$35,$A978)</f>
        <v>#NAME?</v>
      </c>
      <c r="K978" s="330" t="e">
        <f ca="1">_xll.RiskData('Risk Summary'!$K$35,$A978)</f>
        <v>#NAME?</v>
      </c>
      <c r="L978" s="330" t="e">
        <f ca="1">_xll.RiskData('Risk Summary'!$N$35,$A978)</f>
        <v>#NAME?</v>
      </c>
      <c r="N978" s="330" t="e">
        <f ca="1">_xll.RiskData('Risk Summary'!$H$36,$A978)</f>
        <v>#NAME?</v>
      </c>
      <c r="O978" s="330" t="e">
        <f ca="1">_xll.RiskData('Risk Summary'!$K$36,$A978)</f>
        <v>#NAME?</v>
      </c>
      <c r="P978" s="330" t="e">
        <f ca="1">_xll.RiskData('Risk Summary'!$N$36,$A978)</f>
        <v>#NAME?</v>
      </c>
      <c r="R978" s="330" t="e">
        <f ca="1">_xll.RiskData('TS CF'!$H$24,$A978)-F978</f>
        <v>#NAME?</v>
      </c>
      <c r="S978" s="330" t="e">
        <f ca="1">_xll.RiskData('TS CF'!$K$24,$A978)-G978</f>
        <v>#NAME?</v>
      </c>
      <c r="T978" s="330" t="e">
        <f ca="1">_xll.RiskData('TS CF'!$N$24,$A978)-H978</f>
        <v>#NAME?</v>
      </c>
      <c r="V978" s="327" t="e">
        <f t="shared" ca="1" si="45"/>
        <v>#NAME?</v>
      </c>
      <c r="W978" s="327" t="e">
        <f t="shared" ca="1" si="46"/>
        <v>#NAME?</v>
      </c>
      <c r="X978" s="327" t="e">
        <f t="shared" ca="1" si="47"/>
        <v>#NAME?</v>
      </c>
    </row>
    <row r="979" spans="1:24">
      <c r="A979" s="2">
        <v>972</v>
      </c>
      <c r="B979" s="617">
        <v>-160478</v>
      </c>
      <c r="C979" s="617">
        <v>-103593</v>
      </c>
      <c r="D979" s="617">
        <v>-114388</v>
      </c>
      <c r="F979" s="330" t="e">
        <f ca="1">_xll.RiskData('Risk Summary'!$H$32,$A979)</f>
        <v>#NAME?</v>
      </c>
      <c r="G979" s="330" t="e">
        <f ca="1">_xll.RiskData('Risk Summary'!$K$32,$A979)</f>
        <v>#NAME?</v>
      </c>
      <c r="H979" s="330" t="e">
        <f ca="1">_xll.RiskData('Risk Summary'!$N$32,$A979)</f>
        <v>#NAME?</v>
      </c>
      <c r="J979" s="330" t="e">
        <f ca="1">_xll.RiskData('Risk Summary'!$H$35,$A979)</f>
        <v>#NAME?</v>
      </c>
      <c r="K979" s="330" t="e">
        <f ca="1">_xll.RiskData('Risk Summary'!$K$35,$A979)</f>
        <v>#NAME?</v>
      </c>
      <c r="L979" s="330" t="e">
        <f ca="1">_xll.RiskData('Risk Summary'!$N$35,$A979)</f>
        <v>#NAME?</v>
      </c>
      <c r="N979" s="330" t="e">
        <f ca="1">_xll.RiskData('Risk Summary'!$H$36,$A979)</f>
        <v>#NAME?</v>
      </c>
      <c r="O979" s="330" t="e">
        <f ca="1">_xll.RiskData('Risk Summary'!$K$36,$A979)</f>
        <v>#NAME?</v>
      </c>
      <c r="P979" s="330" t="e">
        <f ca="1">_xll.RiskData('Risk Summary'!$N$36,$A979)</f>
        <v>#NAME?</v>
      </c>
      <c r="R979" s="330" t="e">
        <f ca="1">_xll.RiskData('TS CF'!$H$24,$A979)-F979</f>
        <v>#NAME?</v>
      </c>
      <c r="S979" s="330" t="e">
        <f ca="1">_xll.RiskData('TS CF'!$K$24,$A979)-G979</f>
        <v>#NAME?</v>
      </c>
      <c r="T979" s="330" t="e">
        <f ca="1">_xll.RiskData('TS CF'!$N$24,$A979)-H979</f>
        <v>#NAME?</v>
      </c>
      <c r="V979" s="327" t="e">
        <f t="shared" ca="1" si="45"/>
        <v>#NAME?</v>
      </c>
      <c r="W979" s="327" t="e">
        <f t="shared" ca="1" si="46"/>
        <v>#NAME?</v>
      </c>
      <c r="X979" s="327" t="e">
        <f t="shared" ca="1" si="47"/>
        <v>#NAME?</v>
      </c>
    </row>
    <row r="980" spans="1:24">
      <c r="A980" s="2">
        <v>973</v>
      </c>
      <c r="B980" s="617">
        <v>-160478</v>
      </c>
      <c r="C980" s="617">
        <v>-103593</v>
      </c>
      <c r="D980" s="617">
        <v>-114388</v>
      </c>
      <c r="F980" s="330" t="e">
        <f ca="1">_xll.RiskData('Risk Summary'!$H$32,$A980)</f>
        <v>#NAME?</v>
      </c>
      <c r="G980" s="330" t="e">
        <f ca="1">_xll.RiskData('Risk Summary'!$K$32,$A980)</f>
        <v>#NAME?</v>
      </c>
      <c r="H980" s="330" t="e">
        <f ca="1">_xll.RiskData('Risk Summary'!$N$32,$A980)</f>
        <v>#NAME?</v>
      </c>
      <c r="J980" s="330" t="e">
        <f ca="1">_xll.RiskData('Risk Summary'!$H$35,$A980)</f>
        <v>#NAME?</v>
      </c>
      <c r="K980" s="330" t="e">
        <f ca="1">_xll.RiskData('Risk Summary'!$K$35,$A980)</f>
        <v>#NAME?</v>
      </c>
      <c r="L980" s="330" t="e">
        <f ca="1">_xll.RiskData('Risk Summary'!$N$35,$A980)</f>
        <v>#NAME?</v>
      </c>
      <c r="N980" s="330" t="e">
        <f ca="1">_xll.RiskData('Risk Summary'!$H$36,$A980)</f>
        <v>#NAME?</v>
      </c>
      <c r="O980" s="330" t="e">
        <f ca="1">_xll.RiskData('Risk Summary'!$K$36,$A980)</f>
        <v>#NAME?</v>
      </c>
      <c r="P980" s="330" t="e">
        <f ca="1">_xll.RiskData('Risk Summary'!$N$36,$A980)</f>
        <v>#NAME?</v>
      </c>
      <c r="R980" s="330" t="e">
        <f ca="1">_xll.RiskData('TS CF'!$H$24,$A980)-F980</f>
        <v>#NAME?</v>
      </c>
      <c r="S980" s="330" t="e">
        <f ca="1">_xll.RiskData('TS CF'!$K$24,$A980)-G980</f>
        <v>#NAME?</v>
      </c>
      <c r="T980" s="330" t="e">
        <f ca="1">_xll.RiskData('TS CF'!$N$24,$A980)-H980</f>
        <v>#NAME?</v>
      </c>
      <c r="V980" s="327" t="e">
        <f t="shared" ca="1" si="45"/>
        <v>#NAME?</v>
      </c>
      <c r="W980" s="327" t="e">
        <f t="shared" ca="1" si="46"/>
        <v>#NAME?</v>
      </c>
      <c r="X980" s="327" t="e">
        <f t="shared" ca="1" si="47"/>
        <v>#NAME?</v>
      </c>
    </row>
    <row r="981" spans="1:24">
      <c r="A981" s="2">
        <v>974</v>
      </c>
      <c r="B981" s="617">
        <v>-160478</v>
      </c>
      <c r="C981" s="617">
        <v>-103593</v>
      </c>
      <c r="D981" s="617">
        <v>-114388</v>
      </c>
      <c r="F981" s="330" t="e">
        <f ca="1">_xll.RiskData('Risk Summary'!$H$32,$A981)</f>
        <v>#NAME?</v>
      </c>
      <c r="G981" s="330" t="e">
        <f ca="1">_xll.RiskData('Risk Summary'!$K$32,$A981)</f>
        <v>#NAME?</v>
      </c>
      <c r="H981" s="330" t="e">
        <f ca="1">_xll.RiskData('Risk Summary'!$N$32,$A981)</f>
        <v>#NAME?</v>
      </c>
      <c r="J981" s="330" t="e">
        <f ca="1">_xll.RiskData('Risk Summary'!$H$35,$A981)</f>
        <v>#NAME?</v>
      </c>
      <c r="K981" s="330" t="e">
        <f ca="1">_xll.RiskData('Risk Summary'!$K$35,$A981)</f>
        <v>#NAME?</v>
      </c>
      <c r="L981" s="330" t="e">
        <f ca="1">_xll.RiskData('Risk Summary'!$N$35,$A981)</f>
        <v>#NAME?</v>
      </c>
      <c r="N981" s="330" t="e">
        <f ca="1">_xll.RiskData('Risk Summary'!$H$36,$A981)</f>
        <v>#NAME?</v>
      </c>
      <c r="O981" s="330" t="e">
        <f ca="1">_xll.RiskData('Risk Summary'!$K$36,$A981)</f>
        <v>#NAME?</v>
      </c>
      <c r="P981" s="330" t="e">
        <f ca="1">_xll.RiskData('Risk Summary'!$N$36,$A981)</f>
        <v>#NAME?</v>
      </c>
      <c r="R981" s="330" t="e">
        <f ca="1">_xll.RiskData('TS CF'!$H$24,$A981)-F981</f>
        <v>#NAME?</v>
      </c>
      <c r="S981" s="330" t="e">
        <f ca="1">_xll.RiskData('TS CF'!$K$24,$A981)-G981</f>
        <v>#NAME?</v>
      </c>
      <c r="T981" s="330" t="e">
        <f ca="1">_xll.RiskData('TS CF'!$N$24,$A981)-H981</f>
        <v>#NAME?</v>
      </c>
      <c r="V981" s="327" t="e">
        <f t="shared" ca="1" si="45"/>
        <v>#NAME?</v>
      </c>
      <c r="W981" s="327" t="e">
        <f t="shared" ca="1" si="46"/>
        <v>#NAME?</v>
      </c>
      <c r="X981" s="327" t="e">
        <f t="shared" ca="1" si="47"/>
        <v>#NAME?</v>
      </c>
    </row>
    <row r="982" spans="1:24">
      <c r="A982" s="2">
        <v>975</v>
      </c>
      <c r="B982" s="617">
        <v>-160478</v>
      </c>
      <c r="C982" s="617">
        <v>-103593</v>
      </c>
      <c r="D982" s="617">
        <v>-114388</v>
      </c>
      <c r="F982" s="330" t="e">
        <f ca="1">_xll.RiskData('Risk Summary'!$H$32,$A982)</f>
        <v>#NAME?</v>
      </c>
      <c r="G982" s="330" t="e">
        <f ca="1">_xll.RiskData('Risk Summary'!$K$32,$A982)</f>
        <v>#NAME?</v>
      </c>
      <c r="H982" s="330" t="e">
        <f ca="1">_xll.RiskData('Risk Summary'!$N$32,$A982)</f>
        <v>#NAME?</v>
      </c>
      <c r="J982" s="330" t="e">
        <f ca="1">_xll.RiskData('Risk Summary'!$H$35,$A982)</f>
        <v>#NAME?</v>
      </c>
      <c r="K982" s="330" t="e">
        <f ca="1">_xll.RiskData('Risk Summary'!$K$35,$A982)</f>
        <v>#NAME?</v>
      </c>
      <c r="L982" s="330" t="e">
        <f ca="1">_xll.RiskData('Risk Summary'!$N$35,$A982)</f>
        <v>#NAME?</v>
      </c>
      <c r="N982" s="330" t="e">
        <f ca="1">_xll.RiskData('Risk Summary'!$H$36,$A982)</f>
        <v>#NAME?</v>
      </c>
      <c r="O982" s="330" t="e">
        <f ca="1">_xll.RiskData('Risk Summary'!$K$36,$A982)</f>
        <v>#NAME?</v>
      </c>
      <c r="P982" s="330" t="e">
        <f ca="1">_xll.RiskData('Risk Summary'!$N$36,$A982)</f>
        <v>#NAME?</v>
      </c>
      <c r="R982" s="330" t="e">
        <f ca="1">_xll.RiskData('TS CF'!$H$24,$A982)-F982</f>
        <v>#NAME?</v>
      </c>
      <c r="S982" s="330" t="e">
        <f ca="1">_xll.RiskData('TS CF'!$K$24,$A982)-G982</f>
        <v>#NAME?</v>
      </c>
      <c r="T982" s="330" t="e">
        <f ca="1">_xll.RiskData('TS CF'!$N$24,$A982)-H982</f>
        <v>#NAME?</v>
      </c>
      <c r="V982" s="327" t="e">
        <f t="shared" ca="1" si="45"/>
        <v>#NAME?</v>
      </c>
      <c r="W982" s="327" t="e">
        <f t="shared" ca="1" si="46"/>
        <v>#NAME?</v>
      </c>
      <c r="X982" s="327" t="e">
        <f t="shared" ca="1" si="47"/>
        <v>#NAME?</v>
      </c>
    </row>
    <row r="983" spans="1:24">
      <c r="A983" s="2">
        <v>976</v>
      </c>
      <c r="B983" s="617">
        <v>-160478</v>
      </c>
      <c r="C983" s="617">
        <v>-103593</v>
      </c>
      <c r="D983" s="617">
        <v>-114388</v>
      </c>
      <c r="F983" s="330" t="e">
        <f ca="1">_xll.RiskData('Risk Summary'!$H$32,$A983)</f>
        <v>#NAME?</v>
      </c>
      <c r="G983" s="330" t="e">
        <f ca="1">_xll.RiskData('Risk Summary'!$K$32,$A983)</f>
        <v>#NAME?</v>
      </c>
      <c r="H983" s="330" t="e">
        <f ca="1">_xll.RiskData('Risk Summary'!$N$32,$A983)</f>
        <v>#NAME?</v>
      </c>
      <c r="J983" s="330" t="e">
        <f ca="1">_xll.RiskData('Risk Summary'!$H$35,$A983)</f>
        <v>#NAME?</v>
      </c>
      <c r="K983" s="330" t="e">
        <f ca="1">_xll.RiskData('Risk Summary'!$K$35,$A983)</f>
        <v>#NAME?</v>
      </c>
      <c r="L983" s="330" t="e">
        <f ca="1">_xll.RiskData('Risk Summary'!$N$35,$A983)</f>
        <v>#NAME?</v>
      </c>
      <c r="N983" s="330" t="e">
        <f ca="1">_xll.RiskData('Risk Summary'!$H$36,$A983)</f>
        <v>#NAME?</v>
      </c>
      <c r="O983" s="330" t="e">
        <f ca="1">_xll.RiskData('Risk Summary'!$K$36,$A983)</f>
        <v>#NAME?</v>
      </c>
      <c r="P983" s="330" t="e">
        <f ca="1">_xll.RiskData('Risk Summary'!$N$36,$A983)</f>
        <v>#NAME?</v>
      </c>
      <c r="R983" s="330" t="e">
        <f ca="1">_xll.RiskData('TS CF'!$H$24,$A983)-F983</f>
        <v>#NAME?</v>
      </c>
      <c r="S983" s="330" t="e">
        <f ca="1">_xll.RiskData('TS CF'!$K$24,$A983)-G983</f>
        <v>#NAME?</v>
      </c>
      <c r="T983" s="330" t="e">
        <f ca="1">_xll.RiskData('TS CF'!$N$24,$A983)-H983</f>
        <v>#NAME?</v>
      </c>
      <c r="V983" s="327" t="e">
        <f t="shared" ca="1" si="45"/>
        <v>#NAME?</v>
      </c>
      <c r="W983" s="327" t="e">
        <f t="shared" ca="1" si="46"/>
        <v>#NAME?</v>
      </c>
      <c r="X983" s="327" t="e">
        <f t="shared" ca="1" si="47"/>
        <v>#NAME?</v>
      </c>
    </row>
    <row r="984" spans="1:24">
      <c r="A984" s="2">
        <v>977</v>
      </c>
      <c r="B984" s="617">
        <v>-160478</v>
      </c>
      <c r="C984" s="617">
        <v>-103593</v>
      </c>
      <c r="D984" s="617">
        <v>-114388</v>
      </c>
      <c r="F984" s="330" t="e">
        <f ca="1">_xll.RiskData('Risk Summary'!$H$32,$A984)</f>
        <v>#NAME?</v>
      </c>
      <c r="G984" s="330" t="e">
        <f ca="1">_xll.RiskData('Risk Summary'!$K$32,$A984)</f>
        <v>#NAME?</v>
      </c>
      <c r="H984" s="330" t="e">
        <f ca="1">_xll.RiskData('Risk Summary'!$N$32,$A984)</f>
        <v>#NAME?</v>
      </c>
      <c r="J984" s="330" t="e">
        <f ca="1">_xll.RiskData('Risk Summary'!$H$35,$A984)</f>
        <v>#NAME?</v>
      </c>
      <c r="K984" s="330" t="e">
        <f ca="1">_xll.RiskData('Risk Summary'!$K$35,$A984)</f>
        <v>#NAME?</v>
      </c>
      <c r="L984" s="330" t="e">
        <f ca="1">_xll.RiskData('Risk Summary'!$N$35,$A984)</f>
        <v>#NAME?</v>
      </c>
      <c r="N984" s="330" t="e">
        <f ca="1">_xll.RiskData('Risk Summary'!$H$36,$A984)</f>
        <v>#NAME?</v>
      </c>
      <c r="O984" s="330" t="e">
        <f ca="1">_xll.RiskData('Risk Summary'!$K$36,$A984)</f>
        <v>#NAME?</v>
      </c>
      <c r="P984" s="330" t="e">
        <f ca="1">_xll.RiskData('Risk Summary'!$N$36,$A984)</f>
        <v>#NAME?</v>
      </c>
      <c r="R984" s="330" t="e">
        <f ca="1">_xll.RiskData('TS CF'!$H$24,$A984)-F984</f>
        <v>#NAME?</v>
      </c>
      <c r="S984" s="330" t="e">
        <f ca="1">_xll.RiskData('TS CF'!$K$24,$A984)-G984</f>
        <v>#NAME?</v>
      </c>
      <c r="T984" s="330" t="e">
        <f ca="1">_xll.RiskData('TS CF'!$N$24,$A984)-H984</f>
        <v>#NAME?</v>
      </c>
      <c r="V984" s="327" t="e">
        <f t="shared" ca="1" si="45"/>
        <v>#NAME?</v>
      </c>
      <c r="W984" s="327" t="e">
        <f t="shared" ca="1" si="46"/>
        <v>#NAME?</v>
      </c>
      <c r="X984" s="327" t="e">
        <f t="shared" ca="1" si="47"/>
        <v>#NAME?</v>
      </c>
    </row>
    <row r="985" spans="1:24">
      <c r="A985" s="2">
        <v>978</v>
      </c>
      <c r="B985" s="617">
        <v>-160478</v>
      </c>
      <c r="C985" s="617">
        <v>-103593</v>
      </c>
      <c r="D985" s="617">
        <v>-114388</v>
      </c>
      <c r="F985" s="330" t="e">
        <f ca="1">_xll.RiskData('Risk Summary'!$H$32,$A985)</f>
        <v>#NAME?</v>
      </c>
      <c r="G985" s="330" t="e">
        <f ca="1">_xll.RiskData('Risk Summary'!$K$32,$A985)</f>
        <v>#NAME?</v>
      </c>
      <c r="H985" s="330" t="e">
        <f ca="1">_xll.RiskData('Risk Summary'!$N$32,$A985)</f>
        <v>#NAME?</v>
      </c>
      <c r="J985" s="330" t="e">
        <f ca="1">_xll.RiskData('Risk Summary'!$H$35,$A985)</f>
        <v>#NAME?</v>
      </c>
      <c r="K985" s="330" t="e">
        <f ca="1">_xll.RiskData('Risk Summary'!$K$35,$A985)</f>
        <v>#NAME?</v>
      </c>
      <c r="L985" s="330" t="e">
        <f ca="1">_xll.RiskData('Risk Summary'!$N$35,$A985)</f>
        <v>#NAME?</v>
      </c>
      <c r="N985" s="330" t="e">
        <f ca="1">_xll.RiskData('Risk Summary'!$H$36,$A985)</f>
        <v>#NAME?</v>
      </c>
      <c r="O985" s="330" t="e">
        <f ca="1">_xll.RiskData('Risk Summary'!$K$36,$A985)</f>
        <v>#NAME?</v>
      </c>
      <c r="P985" s="330" t="e">
        <f ca="1">_xll.RiskData('Risk Summary'!$N$36,$A985)</f>
        <v>#NAME?</v>
      </c>
      <c r="R985" s="330" t="e">
        <f ca="1">_xll.RiskData('TS CF'!$H$24,$A985)-F985</f>
        <v>#NAME?</v>
      </c>
      <c r="S985" s="330" t="e">
        <f ca="1">_xll.RiskData('TS CF'!$K$24,$A985)-G985</f>
        <v>#NAME?</v>
      </c>
      <c r="T985" s="330" t="e">
        <f ca="1">_xll.RiskData('TS CF'!$N$24,$A985)-H985</f>
        <v>#NAME?</v>
      </c>
      <c r="V985" s="327" t="e">
        <f t="shared" ca="1" si="45"/>
        <v>#NAME?</v>
      </c>
      <c r="W985" s="327" t="e">
        <f t="shared" ca="1" si="46"/>
        <v>#NAME?</v>
      </c>
      <c r="X985" s="327" t="e">
        <f t="shared" ca="1" si="47"/>
        <v>#NAME?</v>
      </c>
    </row>
    <row r="986" spans="1:24">
      <c r="A986" s="2">
        <v>979</v>
      </c>
      <c r="B986" s="617">
        <v>-160478</v>
      </c>
      <c r="C986" s="617">
        <v>-103593</v>
      </c>
      <c r="D986" s="617">
        <v>-114388</v>
      </c>
      <c r="F986" s="330" t="e">
        <f ca="1">_xll.RiskData('Risk Summary'!$H$32,$A986)</f>
        <v>#NAME?</v>
      </c>
      <c r="G986" s="330" t="e">
        <f ca="1">_xll.RiskData('Risk Summary'!$K$32,$A986)</f>
        <v>#NAME?</v>
      </c>
      <c r="H986" s="330" t="e">
        <f ca="1">_xll.RiskData('Risk Summary'!$N$32,$A986)</f>
        <v>#NAME?</v>
      </c>
      <c r="J986" s="330" t="e">
        <f ca="1">_xll.RiskData('Risk Summary'!$H$35,$A986)</f>
        <v>#NAME?</v>
      </c>
      <c r="K986" s="330" t="e">
        <f ca="1">_xll.RiskData('Risk Summary'!$K$35,$A986)</f>
        <v>#NAME?</v>
      </c>
      <c r="L986" s="330" t="e">
        <f ca="1">_xll.RiskData('Risk Summary'!$N$35,$A986)</f>
        <v>#NAME?</v>
      </c>
      <c r="N986" s="330" t="e">
        <f ca="1">_xll.RiskData('Risk Summary'!$H$36,$A986)</f>
        <v>#NAME?</v>
      </c>
      <c r="O986" s="330" t="e">
        <f ca="1">_xll.RiskData('Risk Summary'!$K$36,$A986)</f>
        <v>#NAME?</v>
      </c>
      <c r="P986" s="330" t="e">
        <f ca="1">_xll.RiskData('Risk Summary'!$N$36,$A986)</f>
        <v>#NAME?</v>
      </c>
      <c r="R986" s="330" t="e">
        <f ca="1">_xll.RiskData('TS CF'!$H$24,$A986)-F986</f>
        <v>#NAME?</v>
      </c>
      <c r="S986" s="330" t="e">
        <f ca="1">_xll.RiskData('TS CF'!$K$24,$A986)-G986</f>
        <v>#NAME?</v>
      </c>
      <c r="T986" s="330" t="e">
        <f ca="1">_xll.RiskData('TS CF'!$N$24,$A986)-H986</f>
        <v>#NAME?</v>
      </c>
      <c r="V986" s="327" t="e">
        <f t="shared" ca="1" si="45"/>
        <v>#NAME?</v>
      </c>
      <c r="W986" s="327" t="e">
        <f t="shared" ca="1" si="46"/>
        <v>#NAME?</v>
      </c>
      <c r="X986" s="327" t="e">
        <f t="shared" ca="1" si="47"/>
        <v>#NAME?</v>
      </c>
    </row>
    <row r="987" spans="1:24">
      <c r="A987" s="2">
        <v>980</v>
      </c>
      <c r="B987" s="617">
        <v>-160478</v>
      </c>
      <c r="C987" s="617">
        <v>-103593</v>
      </c>
      <c r="D987" s="617">
        <v>-114388</v>
      </c>
      <c r="F987" s="330" t="e">
        <f ca="1">_xll.RiskData('Risk Summary'!$H$32,$A987)</f>
        <v>#NAME?</v>
      </c>
      <c r="G987" s="330" t="e">
        <f ca="1">_xll.RiskData('Risk Summary'!$K$32,$A987)</f>
        <v>#NAME?</v>
      </c>
      <c r="H987" s="330" t="e">
        <f ca="1">_xll.RiskData('Risk Summary'!$N$32,$A987)</f>
        <v>#NAME?</v>
      </c>
      <c r="J987" s="330" t="e">
        <f ca="1">_xll.RiskData('Risk Summary'!$H$35,$A987)</f>
        <v>#NAME?</v>
      </c>
      <c r="K987" s="330" t="e">
        <f ca="1">_xll.RiskData('Risk Summary'!$K$35,$A987)</f>
        <v>#NAME?</v>
      </c>
      <c r="L987" s="330" t="e">
        <f ca="1">_xll.RiskData('Risk Summary'!$N$35,$A987)</f>
        <v>#NAME?</v>
      </c>
      <c r="N987" s="330" t="e">
        <f ca="1">_xll.RiskData('Risk Summary'!$H$36,$A987)</f>
        <v>#NAME?</v>
      </c>
      <c r="O987" s="330" t="e">
        <f ca="1">_xll.RiskData('Risk Summary'!$K$36,$A987)</f>
        <v>#NAME?</v>
      </c>
      <c r="P987" s="330" t="e">
        <f ca="1">_xll.RiskData('Risk Summary'!$N$36,$A987)</f>
        <v>#NAME?</v>
      </c>
      <c r="R987" s="330" t="e">
        <f ca="1">_xll.RiskData('TS CF'!$H$24,$A987)-F987</f>
        <v>#NAME?</v>
      </c>
      <c r="S987" s="330" t="e">
        <f ca="1">_xll.RiskData('TS CF'!$K$24,$A987)-G987</f>
        <v>#NAME?</v>
      </c>
      <c r="T987" s="330" t="e">
        <f ca="1">_xll.RiskData('TS CF'!$N$24,$A987)-H987</f>
        <v>#NAME?</v>
      </c>
      <c r="V987" s="327" t="e">
        <f t="shared" ca="1" si="45"/>
        <v>#NAME?</v>
      </c>
      <c r="W987" s="327" t="e">
        <f t="shared" ca="1" si="46"/>
        <v>#NAME?</v>
      </c>
      <c r="X987" s="327" t="e">
        <f t="shared" ca="1" si="47"/>
        <v>#NAME?</v>
      </c>
    </row>
    <row r="988" spans="1:24">
      <c r="A988" s="2">
        <v>981</v>
      </c>
      <c r="B988" s="617">
        <v>-160478</v>
      </c>
      <c r="C988" s="617">
        <v>-103593</v>
      </c>
      <c r="D988" s="617">
        <v>-114388</v>
      </c>
      <c r="F988" s="330" t="e">
        <f ca="1">_xll.RiskData('Risk Summary'!$H$32,$A988)</f>
        <v>#NAME?</v>
      </c>
      <c r="G988" s="330" t="e">
        <f ca="1">_xll.RiskData('Risk Summary'!$K$32,$A988)</f>
        <v>#NAME?</v>
      </c>
      <c r="H988" s="330" t="e">
        <f ca="1">_xll.RiskData('Risk Summary'!$N$32,$A988)</f>
        <v>#NAME?</v>
      </c>
      <c r="J988" s="330" t="e">
        <f ca="1">_xll.RiskData('Risk Summary'!$H$35,$A988)</f>
        <v>#NAME?</v>
      </c>
      <c r="K988" s="330" t="e">
        <f ca="1">_xll.RiskData('Risk Summary'!$K$35,$A988)</f>
        <v>#NAME?</v>
      </c>
      <c r="L988" s="330" t="e">
        <f ca="1">_xll.RiskData('Risk Summary'!$N$35,$A988)</f>
        <v>#NAME?</v>
      </c>
      <c r="N988" s="330" t="e">
        <f ca="1">_xll.RiskData('Risk Summary'!$H$36,$A988)</f>
        <v>#NAME?</v>
      </c>
      <c r="O988" s="330" t="e">
        <f ca="1">_xll.RiskData('Risk Summary'!$K$36,$A988)</f>
        <v>#NAME?</v>
      </c>
      <c r="P988" s="330" t="e">
        <f ca="1">_xll.RiskData('Risk Summary'!$N$36,$A988)</f>
        <v>#NAME?</v>
      </c>
      <c r="R988" s="330" t="e">
        <f ca="1">_xll.RiskData('TS CF'!$H$24,$A988)-F988</f>
        <v>#NAME?</v>
      </c>
      <c r="S988" s="330" t="e">
        <f ca="1">_xll.RiskData('TS CF'!$K$24,$A988)-G988</f>
        <v>#NAME?</v>
      </c>
      <c r="T988" s="330" t="e">
        <f ca="1">_xll.RiskData('TS CF'!$N$24,$A988)-H988</f>
        <v>#NAME?</v>
      </c>
      <c r="V988" s="327" t="e">
        <f t="shared" ca="1" si="45"/>
        <v>#NAME?</v>
      </c>
      <c r="W988" s="327" t="e">
        <f t="shared" ca="1" si="46"/>
        <v>#NAME?</v>
      </c>
      <c r="X988" s="327" t="e">
        <f t="shared" ca="1" si="47"/>
        <v>#NAME?</v>
      </c>
    </row>
    <row r="989" spans="1:24">
      <c r="A989" s="2">
        <v>982</v>
      </c>
      <c r="B989" s="617">
        <v>-160478</v>
      </c>
      <c r="C989" s="617">
        <v>-103593</v>
      </c>
      <c r="D989" s="617">
        <v>-114388</v>
      </c>
      <c r="F989" s="330" t="e">
        <f ca="1">_xll.RiskData('Risk Summary'!$H$32,$A989)</f>
        <v>#NAME?</v>
      </c>
      <c r="G989" s="330" t="e">
        <f ca="1">_xll.RiskData('Risk Summary'!$K$32,$A989)</f>
        <v>#NAME?</v>
      </c>
      <c r="H989" s="330" t="e">
        <f ca="1">_xll.RiskData('Risk Summary'!$N$32,$A989)</f>
        <v>#NAME?</v>
      </c>
      <c r="J989" s="330" t="e">
        <f ca="1">_xll.RiskData('Risk Summary'!$H$35,$A989)</f>
        <v>#NAME?</v>
      </c>
      <c r="K989" s="330" t="e">
        <f ca="1">_xll.RiskData('Risk Summary'!$K$35,$A989)</f>
        <v>#NAME?</v>
      </c>
      <c r="L989" s="330" t="e">
        <f ca="1">_xll.RiskData('Risk Summary'!$N$35,$A989)</f>
        <v>#NAME?</v>
      </c>
      <c r="N989" s="330" t="e">
        <f ca="1">_xll.RiskData('Risk Summary'!$H$36,$A989)</f>
        <v>#NAME?</v>
      </c>
      <c r="O989" s="330" t="e">
        <f ca="1">_xll.RiskData('Risk Summary'!$K$36,$A989)</f>
        <v>#NAME?</v>
      </c>
      <c r="P989" s="330" t="e">
        <f ca="1">_xll.RiskData('Risk Summary'!$N$36,$A989)</f>
        <v>#NAME?</v>
      </c>
      <c r="R989" s="330" t="e">
        <f ca="1">_xll.RiskData('TS CF'!$H$24,$A989)-F989</f>
        <v>#NAME?</v>
      </c>
      <c r="S989" s="330" t="e">
        <f ca="1">_xll.RiskData('TS CF'!$K$24,$A989)-G989</f>
        <v>#NAME?</v>
      </c>
      <c r="T989" s="330" t="e">
        <f ca="1">_xll.RiskData('TS CF'!$N$24,$A989)-H989</f>
        <v>#NAME?</v>
      </c>
      <c r="V989" s="327" t="e">
        <f t="shared" ca="1" si="45"/>
        <v>#NAME?</v>
      </c>
      <c r="W989" s="327" t="e">
        <f t="shared" ca="1" si="46"/>
        <v>#NAME?</v>
      </c>
      <c r="X989" s="327" t="e">
        <f t="shared" ca="1" si="47"/>
        <v>#NAME?</v>
      </c>
    </row>
    <row r="990" spans="1:24">
      <c r="A990" s="2">
        <v>983</v>
      </c>
      <c r="B990" s="617">
        <v>-160478</v>
      </c>
      <c r="C990" s="617">
        <v>-103593</v>
      </c>
      <c r="D990" s="617">
        <v>-114388</v>
      </c>
      <c r="F990" s="330" t="e">
        <f ca="1">_xll.RiskData('Risk Summary'!$H$32,$A990)</f>
        <v>#NAME?</v>
      </c>
      <c r="G990" s="330" t="e">
        <f ca="1">_xll.RiskData('Risk Summary'!$K$32,$A990)</f>
        <v>#NAME?</v>
      </c>
      <c r="H990" s="330" t="e">
        <f ca="1">_xll.RiskData('Risk Summary'!$N$32,$A990)</f>
        <v>#NAME?</v>
      </c>
      <c r="J990" s="330" t="e">
        <f ca="1">_xll.RiskData('Risk Summary'!$H$35,$A990)</f>
        <v>#NAME?</v>
      </c>
      <c r="K990" s="330" t="e">
        <f ca="1">_xll.RiskData('Risk Summary'!$K$35,$A990)</f>
        <v>#NAME?</v>
      </c>
      <c r="L990" s="330" t="e">
        <f ca="1">_xll.RiskData('Risk Summary'!$N$35,$A990)</f>
        <v>#NAME?</v>
      </c>
      <c r="N990" s="330" t="e">
        <f ca="1">_xll.RiskData('Risk Summary'!$H$36,$A990)</f>
        <v>#NAME?</v>
      </c>
      <c r="O990" s="330" t="e">
        <f ca="1">_xll.RiskData('Risk Summary'!$K$36,$A990)</f>
        <v>#NAME?</v>
      </c>
      <c r="P990" s="330" t="e">
        <f ca="1">_xll.RiskData('Risk Summary'!$N$36,$A990)</f>
        <v>#NAME?</v>
      </c>
      <c r="R990" s="330" t="e">
        <f ca="1">_xll.RiskData('TS CF'!$H$24,$A990)-F990</f>
        <v>#NAME?</v>
      </c>
      <c r="S990" s="330" t="e">
        <f ca="1">_xll.RiskData('TS CF'!$K$24,$A990)-G990</f>
        <v>#NAME?</v>
      </c>
      <c r="T990" s="330" t="e">
        <f ca="1">_xll.RiskData('TS CF'!$N$24,$A990)-H990</f>
        <v>#NAME?</v>
      </c>
      <c r="V990" s="327" t="e">
        <f t="shared" ca="1" si="45"/>
        <v>#NAME?</v>
      </c>
      <c r="W990" s="327" t="e">
        <f t="shared" ca="1" si="46"/>
        <v>#NAME?</v>
      </c>
      <c r="X990" s="327" t="e">
        <f t="shared" ca="1" si="47"/>
        <v>#NAME?</v>
      </c>
    </row>
    <row r="991" spans="1:24">
      <c r="A991" s="2">
        <v>984</v>
      </c>
      <c r="B991" s="617">
        <v>-160478</v>
      </c>
      <c r="C991" s="617">
        <v>-103593</v>
      </c>
      <c r="D991" s="617">
        <v>-114388</v>
      </c>
      <c r="F991" s="330" t="e">
        <f ca="1">_xll.RiskData('Risk Summary'!$H$32,$A991)</f>
        <v>#NAME?</v>
      </c>
      <c r="G991" s="330" t="e">
        <f ca="1">_xll.RiskData('Risk Summary'!$K$32,$A991)</f>
        <v>#NAME?</v>
      </c>
      <c r="H991" s="330" t="e">
        <f ca="1">_xll.RiskData('Risk Summary'!$N$32,$A991)</f>
        <v>#NAME?</v>
      </c>
      <c r="J991" s="330" t="e">
        <f ca="1">_xll.RiskData('Risk Summary'!$H$35,$A991)</f>
        <v>#NAME?</v>
      </c>
      <c r="K991" s="330" t="e">
        <f ca="1">_xll.RiskData('Risk Summary'!$K$35,$A991)</f>
        <v>#NAME?</v>
      </c>
      <c r="L991" s="330" t="e">
        <f ca="1">_xll.RiskData('Risk Summary'!$N$35,$A991)</f>
        <v>#NAME?</v>
      </c>
      <c r="N991" s="330" t="e">
        <f ca="1">_xll.RiskData('Risk Summary'!$H$36,$A991)</f>
        <v>#NAME?</v>
      </c>
      <c r="O991" s="330" t="e">
        <f ca="1">_xll.RiskData('Risk Summary'!$K$36,$A991)</f>
        <v>#NAME?</v>
      </c>
      <c r="P991" s="330" t="e">
        <f ca="1">_xll.RiskData('Risk Summary'!$N$36,$A991)</f>
        <v>#NAME?</v>
      </c>
      <c r="R991" s="330" t="e">
        <f ca="1">_xll.RiskData('TS CF'!$H$24,$A991)-F991</f>
        <v>#NAME?</v>
      </c>
      <c r="S991" s="330" t="e">
        <f ca="1">_xll.RiskData('TS CF'!$K$24,$A991)-G991</f>
        <v>#NAME?</v>
      </c>
      <c r="T991" s="330" t="e">
        <f ca="1">_xll.RiskData('TS CF'!$N$24,$A991)-H991</f>
        <v>#NAME?</v>
      </c>
      <c r="V991" s="327" t="e">
        <f t="shared" ca="1" si="45"/>
        <v>#NAME?</v>
      </c>
      <c r="W991" s="327" t="e">
        <f t="shared" ca="1" si="46"/>
        <v>#NAME?</v>
      </c>
      <c r="X991" s="327" t="e">
        <f t="shared" ca="1" si="47"/>
        <v>#NAME?</v>
      </c>
    </row>
    <row r="992" spans="1:24">
      <c r="A992" s="2">
        <v>985</v>
      </c>
      <c r="B992" s="617">
        <v>-160478</v>
      </c>
      <c r="C992" s="617">
        <v>-103593</v>
      </c>
      <c r="D992" s="617">
        <v>-114388</v>
      </c>
      <c r="F992" s="330" t="e">
        <f ca="1">_xll.RiskData('Risk Summary'!$H$32,$A992)</f>
        <v>#NAME?</v>
      </c>
      <c r="G992" s="330" t="e">
        <f ca="1">_xll.RiskData('Risk Summary'!$K$32,$A992)</f>
        <v>#NAME?</v>
      </c>
      <c r="H992" s="330" t="e">
        <f ca="1">_xll.RiskData('Risk Summary'!$N$32,$A992)</f>
        <v>#NAME?</v>
      </c>
      <c r="J992" s="330" t="e">
        <f ca="1">_xll.RiskData('Risk Summary'!$H$35,$A992)</f>
        <v>#NAME?</v>
      </c>
      <c r="K992" s="330" t="e">
        <f ca="1">_xll.RiskData('Risk Summary'!$K$35,$A992)</f>
        <v>#NAME?</v>
      </c>
      <c r="L992" s="330" t="e">
        <f ca="1">_xll.RiskData('Risk Summary'!$N$35,$A992)</f>
        <v>#NAME?</v>
      </c>
      <c r="N992" s="330" t="e">
        <f ca="1">_xll.RiskData('Risk Summary'!$H$36,$A992)</f>
        <v>#NAME?</v>
      </c>
      <c r="O992" s="330" t="e">
        <f ca="1">_xll.RiskData('Risk Summary'!$K$36,$A992)</f>
        <v>#NAME?</v>
      </c>
      <c r="P992" s="330" t="e">
        <f ca="1">_xll.RiskData('Risk Summary'!$N$36,$A992)</f>
        <v>#NAME?</v>
      </c>
      <c r="R992" s="330" t="e">
        <f ca="1">_xll.RiskData('TS CF'!$H$24,$A992)-F992</f>
        <v>#NAME?</v>
      </c>
      <c r="S992" s="330" t="e">
        <f ca="1">_xll.RiskData('TS CF'!$K$24,$A992)-G992</f>
        <v>#NAME?</v>
      </c>
      <c r="T992" s="330" t="e">
        <f ca="1">_xll.RiskData('TS CF'!$N$24,$A992)-H992</f>
        <v>#NAME?</v>
      </c>
      <c r="V992" s="327" t="e">
        <f t="shared" ca="1" si="45"/>
        <v>#NAME?</v>
      </c>
      <c r="W992" s="327" t="e">
        <f t="shared" ca="1" si="46"/>
        <v>#NAME?</v>
      </c>
      <c r="X992" s="327" t="e">
        <f t="shared" ca="1" si="47"/>
        <v>#NAME?</v>
      </c>
    </row>
    <row r="993" spans="1:24">
      <c r="A993" s="2">
        <v>986</v>
      </c>
      <c r="B993" s="617">
        <v>-160478</v>
      </c>
      <c r="C993" s="617">
        <v>-103593</v>
      </c>
      <c r="D993" s="617">
        <v>-114388</v>
      </c>
      <c r="F993" s="330" t="e">
        <f ca="1">_xll.RiskData('Risk Summary'!$H$32,$A993)</f>
        <v>#NAME?</v>
      </c>
      <c r="G993" s="330" t="e">
        <f ca="1">_xll.RiskData('Risk Summary'!$K$32,$A993)</f>
        <v>#NAME?</v>
      </c>
      <c r="H993" s="330" t="e">
        <f ca="1">_xll.RiskData('Risk Summary'!$N$32,$A993)</f>
        <v>#NAME?</v>
      </c>
      <c r="J993" s="330" t="e">
        <f ca="1">_xll.RiskData('Risk Summary'!$H$35,$A993)</f>
        <v>#NAME?</v>
      </c>
      <c r="K993" s="330" t="e">
        <f ca="1">_xll.RiskData('Risk Summary'!$K$35,$A993)</f>
        <v>#NAME?</v>
      </c>
      <c r="L993" s="330" t="e">
        <f ca="1">_xll.RiskData('Risk Summary'!$N$35,$A993)</f>
        <v>#NAME?</v>
      </c>
      <c r="N993" s="330" t="e">
        <f ca="1">_xll.RiskData('Risk Summary'!$H$36,$A993)</f>
        <v>#NAME?</v>
      </c>
      <c r="O993" s="330" t="e">
        <f ca="1">_xll.RiskData('Risk Summary'!$K$36,$A993)</f>
        <v>#NAME?</v>
      </c>
      <c r="P993" s="330" t="e">
        <f ca="1">_xll.RiskData('Risk Summary'!$N$36,$A993)</f>
        <v>#NAME?</v>
      </c>
      <c r="R993" s="330" t="e">
        <f ca="1">_xll.RiskData('TS CF'!$H$24,$A993)-F993</f>
        <v>#NAME?</v>
      </c>
      <c r="S993" s="330" t="e">
        <f ca="1">_xll.RiskData('TS CF'!$K$24,$A993)-G993</f>
        <v>#NAME?</v>
      </c>
      <c r="T993" s="330" t="e">
        <f ca="1">_xll.RiskData('TS CF'!$N$24,$A993)-H993</f>
        <v>#NAME?</v>
      </c>
      <c r="V993" s="327" t="e">
        <f t="shared" ca="1" si="45"/>
        <v>#NAME?</v>
      </c>
      <c r="W993" s="327" t="e">
        <f t="shared" ca="1" si="46"/>
        <v>#NAME?</v>
      </c>
      <c r="X993" s="327" t="e">
        <f t="shared" ca="1" si="47"/>
        <v>#NAME?</v>
      </c>
    </row>
    <row r="994" spans="1:24">
      <c r="A994" s="2">
        <v>987</v>
      </c>
      <c r="B994" s="617">
        <v>-160478</v>
      </c>
      <c r="C994" s="617">
        <v>-103593</v>
      </c>
      <c r="D994" s="617">
        <v>-114388</v>
      </c>
      <c r="F994" s="330" t="e">
        <f ca="1">_xll.RiskData('Risk Summary'!$H$32,$A994)</f>
        <v>#NAME?</v>
      </c>
      <c r="G994" s="330" t="e">
        <f ca="1">_xll.RiskData('Risk Summary'!$K$32,$A994)</f>
        <v>#NAME?</v>
      </c>
      <c r="H994" s="330" t="e">
        <f ca="1">_xll.RiskData('Risk Summary'!$N$32,$A994)</f>
        <v>#NAME?</v>
      </c>
      <c r="J994" s="330" t="e">
        <f ca="1">_xll.RiskData('Risk Summary'!$H$35,$A994)</f>
        <v>#NAME?</v>
      </c>
      <c r="K994" s="330" t="e">
        <f ca="1">_xll.RiskData('Risk Summary'!$K$35,$A994)</f>
        <v>#NAME?</v>
      </c>
      <c r="L994" s="330" t="e">
        <f ca="1">_xll.RiskData('Risk Summary'!$N$35,$A994)</f>
        <v>#NAME?</v>
      </c>
      <c r="N994" s="330" t="e">
        <f ca="1">_xll.RiskData('Risk Summary'!$H$36,$A994)</f>
        <v>#NAME?</v>
      </c>
      <c r="O994" s="330" t="e">
        <f ca="1">_xll.RiskData('Risk Summary'!$K$36,$A994)</f>
        <v>#NAME?</v>
      </c>
      <c r="P994" s="330" t="e">
        <f ca="1">_xll.RiskData('Risk Summary'!$N$36,$A994)</f>
        <v>#NAME?</v>
      </c>
      <c r="R994" s="330" t="e">
        <f ca="1">_xll.RiskData('TS CF'!$H$24,$A994)-F994</f>
        <v>#NAME?</v>
      </c>
      <c r="S994" s="330" t="e">
        <f ca="1">_xll.RiskData('TS CF'!$K$24,$A994)-G994</f>
        <v>#NAME?</v>
      </c>
      <c r="T994" s="330" t="e">
        <f ca="1">_xll.RiskData('TS CF'!$N$24,$A994)-H994</f>
        <v>#NAME?</v>
      </c>
      <c r="V994" s="327" t="e">
        <f t="shared" ca="1" si="45"/>
        <v>#NAME?</v>
      </c>
      <c r="W994" s="327" t="e">
        <f t="shared" ca="1" si="46"/>
        <v>#NAME?</v>
      </c>
      <c r="X994" s="327" t="e">
        <f t="shared" ca="1" si="47"/>
        <v>#NAME?</v>
      </c>
    </row>
    <row r="995" spans="1:24">
      <c r="A995" s="2">
        <v>988</v>
      </c>
      <c r="B995" s="617">
        <v>-160478</v>
      </c>
      <c r="C995" s="617">
        <v>-103593</v>
      </c>
      <c r="D995" s="617">
        <v>-114388</v>
      </c>
      <c r="F995" s="330" t="e">
        <f ca="1">_xll.RiskData('Risk Summary'!$H$32,$A995)</f>
        <v>#NAME?</v>
      </c>
      <c r="G995" s="330" t="e">
        <f ca="1">_xll.RiskData('Risk Summary'!$K$32,$A995)</f>
        <v>#NAME?</v>
      </c>
      <c r="H995" s="330" t="e">
        <f ca="1">_xll.RiskData('Risk Summary'!$N$32,$A995)</f>
        <v>#NAME?</v>
      </c>
      <c r="J995" s="330" t="e">
        <f ca="1">_xll.RiskData('Risk Summary'!$H$35,$A995)</f>
        <v>#NAME?</v>
      </c>
      <c r="K995" s="330" t="e">
        <f ca="1">_xll.RiskData('Risk Summary'!$K$35,$A995)</f>
        <v>#NAME?</v>
      </c>
      <c r="L995" s="330" t="e">
        <f ca="1">_xll.RiskData('Risk Summary'!$N$35,$A995)</f>
        <v>#NAME?</v>
      </c>
      <c r="N995" s="330" t="e">
        <f ca="1">_xll.RiskData('Risk Summary'!$H$36,$A995)</f>
        <v>#NAME?</v>
      </c>
      <c r="O995" s="330" t="e">
        <f ca="1">_xll.RiskData('Risk Summary'!$K$36,$A995)</f>
        <v>#NAME?</v>
      </c>
      <c r="P995" s="330" t="e">
        <f ca="1">_xll.RiskData('Risk Summary'!$N$36,$A995)</f>
        <v>#NAME?</v>
      </c>
      <c r="R995" s="330" t="e">
        <f ca="1">_xll.RiskData('TS CF'!$H$24,$A995)-F995</f>
        <v>#NAME?</v>
      </c>
      <c r="S995" s="330" t="e">
        <f ca="1">_xll.RiskData('TS CF'!$K$24,$A995)-G995</f>
        <v>#NAME?</v>
      </c>
      <c r="T995" s="330" t="e">
        <f ca="1">_xll.RiskData('TS CF'!$N$24,$A995)-H995</f>
        <v>#NAME?</v>
      </c>
      <c r="V995" s="327" t="e">
        <f t="shared" ca="1" si="45"/>
        <v>#NAME?</v>
      </c>
      <c r="W995" s="327" t="e">
        <f t="shared" ca="1" si="46"/>
        <v>#NAME?</v>
      </c>
      <c r="X995" s="327" t="e">
        <f t="shared" ca="1" si="47"/>
        <v>#NAME?</v>
      </c>
    </row>
    <row r="996" spans="1:24">
      <c r="A996" s="2">
        <v>989</v>
      </c>
      <c r="B996" s="617">
        <v>-160478</v>
      </c>
      <c r="C996" s="617">
        <v>-103593</v>
      </c>
      <c r="D996" s="617">
        <v>-114388</v>
      </c>
      <c r="F996" s="330" t="e">
        <f ca="1">_xll.RiskData('Risk Summary'!$H$32,$A996)</f>
        <v>#NAME?</v>
      </c>
      <c r="G996" s="330" t="e">
        <f ca="1">_xll.RiskData('Risk Summary'!$K$32,$A996)</f>
        <v>#NAME?</v>
      </c>
      <c r="H996" s="330" t="e">
        <f ca="1">_xll.RiskData('Risk Summary'!$N$32,$A996)</f>
        <v>#NAME?</v>
      </c>
      <c r="J996" s="330" t="e">
        <f ca="1">_xll.RiskData('Risk Summary'!$H$35,$A996)</f>
        <v>#NAME?</v>
      </c>
      <c r="K996" s="330" t="e">
        <f ca="1">_xll.RiskData('Risk Summary'!$K$35,$A996)</f>
        <v>#NAME?</v>
      </c>
      <c r="L996" s="330" t="e">
        <f ca="1">_xll.RiskData('Risk Summary'!$N$35,$A996)</f>
        <v>#NAME?</v>
      </c>
      <c r="N996" s="330" t="e">
        <f ca="1">_xll.RiskData('Risk Summary'!$H$36,$A996)</f>
        <v>#NAME?</v>
      </c>
      <c r="O996" s="330" t="e">
        <f ca="1">_xll.RiskData('Risk Summary'!$K$36,$A996)</f>
        <v>#NAME?</v>
      </c>
      <c r="P996" s="330" t="e">
        <f ca="1">_xll.RiskData('Risk Summary'!$N$36,$A996)</f>
        <v>#NAME?</v>
      </c>
      <c r="R996" s="330" t="e">
        <f ca="1">_xll.RiskData('TS CF'!$H$24,$A996)-F996</f>
        <v>#NAME?</v>
      </c>
      <c r="S996" s="330" t="e">
        <f ca="1">_xll.RiskData('TS CF'!$K$24,$A996)-G996</f>
        <v>#NAME?</v>
      </c>
      <c r="T996" s="330" t="e">
        <f ca="1">_xll.RiskData('TS CF'!$N$24,$A996)-H996</f>
        <v>#NAME?</v>
      </c>
      <c r="V996" s="327" t="e">
        <f t="shared" ca="1" si="45"/>
        <v>#NAME?</v>
      </c>
      <c r="W996" s="327" t="e">
        <f t="shared" ca="1" si="46"/>
        <v>#NAME?</v>
      </c>
      <c r="X996" s="327" t="e">
        <f t="shared" ca="1" si="47"/>
        <v>#NAME?</v>
      </c>
    </row>
    <row r="997" spans="1:24">
      <c r="A997" s="2">
        <v>990</v>
      </c>
      <c r="B997" s="617">
        <v>-160478</v>
      </c>
      <c r="C997" s="617">
        <v>-103593</v>
      </c>
      <c r="D997" s="617">
        <v>-114388</v>
      </c>
      <c r="F997" s="330" t="e">
        <f ca="1">_xll.RiskData('Risk Summary'!$H$32,$A997)</f>
        <v>#NAME?</v>
      </c>
      <c r="G997" s="330" t="e">
        <f ca="1">_xll.RiskData('Risk Summary'!$K$32,$A997)</f>
        <v>#NAME?</v>
      </c>
      <c r="H997" s="330" t="e">
        <f ca="1">_xll.RiskData('Risk Summary'!$N$32,$A997)</f>
        <v>#NAME?</v>
      </c>
      <c r="J997" s="330" t="e">
        <f ca="1">_xll.RiskData('Risk Summary'!$H$35,$A997)</f>
        <v>#NAME?</v>
      </c>
      <c r="K997" s="330" t="e">
        <f ca="1">_xll.RiskData('Risk Summary'!$K$35,$A997)</f>
        <v>#NAME?</v>
      </c>
      <c r="L997" s="330" t="e">
        <f ca="1">_xll.RiskData('Risk Summary'!$N$35,$A997)</f>
        <v>#NAME?</v>
      </c>
      <c r="N997" s="330" t="e">
        <f ca="1">_xll.RiskData('Risk Summary'!$H$36,$A997)</f>
        <v>#NAME?</v>
      </c>
      <c r="O997" s="330" t="e">
        <f ca="1">_xll.RiskData('Risk Summary'!$K$36,$A997)</f>
        <v>#NAME?</v>
      </c>
      <c r="P997" s="330" t="e">
        <f ca="1">_xll.RiskData('Risk Summary'!$N$36,$A997)</f>
        <v>#NAME?</v>
      </c>
      <c r="R997" s="330" t="e">
        <f ca="1">_xll.RiskData('TS CF'!$H$24,$A997)-F997</f>
        <v>#NAME?</v>
      </c>
      <c r="S997" s="330" t="e">
        <f ca="1">_xll.RiskData('TS CF'!$K$24,$A997)-G997</f>
        <v>#NAME?</v>
      </c>
      <c r="T997" s="330" t="e">
        <f ca="1">_xll.RiskData('TS CF'!$N$24,$A997)-H997</f>
        <v>#NAME?</v>
      </c>
      <c r="V997" s="327" t="e">
        <f t="shared" ca="1" si="45"/>
        <v>#NAME?</v>
      </c>
      <c r="W997" s="327" t="e">
        <f t="shared" ca="1" si="46"/>
        <v>#NAME?</v>
      </c>
      <c r="X997" s="327" t="e">
        <f t="shared" ca="1" si="47"/>
        <v>#NAME?</v>
      </c>
    </row>
    <row r="998" spans="1:24">
      <c r="A998" s="2">
        <v>991</v>
      </c>
      <c r="B998" s="617">
        <v>-160478</v>
      </c>
      <c r="C998" s="617">
        <v>-103593</v>
      </c>
      <c r="D998" s="617">
        <v>-114388</v>
      </c>
      <c r="F998" s="330" t="e">
        <f ca="1">_xll.RiskData('Risk Summary'!$H$32,$A998)</f>
        <v>#NAME?</v>
      </c>
      <c r="G998" s="330" t="e">
        <f ca="1">_xll.RiskData('Risk Summary'!$K$32,$A998)</f>
        <v>#NAME?</v>
      </c>
      <c r="H998" s="330" t="e">
        <f ca="1">_xll.RiskData('Risk Summary'!$N$32,$A998)</f>
        <v>#NAME?</v>
      </c>
      <c r="J998" s="330" t="e">
        <f ca="1">_xll.RiskData('Risk Summary'!$H$35,$A998)</f>
        <v>#NAME?</v>
      </c>
      <c r="K998" s="330" t="e">
        <f ca="1">_xll.RiskData('Risk Summary'!$K$35,$A998)</f>
        <v>#NAME?</v>
      </c>
      <c r="L998" s="330" t="e">
        <f ca="1">_xll.RiskData('Risk Summary'!$N$35,$A998)</f>
        <v>#NAME?</v>
      </c>
      <c r="N998" s="330" t="e">
        <f ca="1">_xll.RiskData('Risk Summary'!$H$36,$A998)</f>
        <v>#NAME?</v>
      </c>
      <c r="O998" s="330" t="e">
        <f ca="1">_xll.RiskData('Risk Summary'!$K$36,$A998)</f>
        <v>#NAME?</v>
      </c>
      <c r="P998" s="330" t="e">
        <f ca="1">_xll.RiskData('Risk Summary'!$N$36,$A998)</f>
        <v>#NAME?</v>
      </c>
      <c r="R998" s="330" t="e">
        <f ca="1">_xll.RiskData('TS CF'!$H$24,$A998)-F998</f>
        <v>#NAME?</v>
      </c>
      <c r="S998" s="330" t="e">
        <f ca="1">_xll.RiskData('TS CF'!$K$24,$A998)-G998</f>
        <v>#NAME?</v>
      </c>
      <c r="T998" s="330" t="e">
        <f ca="1">_xll.RiskData('TS CF'!$N$24,$A998)-H998</f>
        <v>#NAME?</v>
      </c>
      <c r="V998" s="327" t="e">
        <f t="shared" ca="1" si="45"/>
        <v>#NAME?</v>
      </c>
      <c r="W998" s="327" t="e">
        <f t="shared" ca="1" si="46"/>
        <v>#NAME?</v>
      </c>
      <c r="X998" s="327" t="e">
        <f t="shared" ca="1" si="47"/>
        <v>#NAME?</v>
      </c>
    </row>
    <row r="999" spans="1:24">
      <c r="A999" s="2">
        <v>992</v>
      </c>
      <c r="B999" s="617">
        <v>-160478</v>
      </c>
      <c r="C999" s="617">
        <v>-103593</v>
      </c>
      <c r="D999" s="617">
        <v>-114388</v>
      </c>
      <c r="F999" s="330" t="e">
        <f ca="1">_xll.RiskData('Risk Summary'!$H$32,$A999)</f>
        <v>#NAME?</v>
      </c>
      <c r="G999" s="330" t="e">
        <f ca="1">_xll.RiskData('Risk Summary'!$K$32,$A999)</f>
        <v>#NAME?</v>
      </c>
      <c r="H999" s="330" t="e">
        <f ca="1">_xll.RiskData('Risk Summary'!$N$32,$A999)</f>
        <v>#NAME?</v>
      </c>
      <c r="J999" s="330" t="e">
        <f ca="1">_xll.RiskData('Risk Summary'!$H$35,$A999)</f>
        <v>#NAME?</v>
      </c>
      <c r="K999" s="330" t="e">
        <f ca="1">_xll.RiskData('Risk Summary'!$K$35,$A999)</f>
        <v>#NAME?</v>
      </c>
      <c r="L999" s="330" t="e">
        <f ca="1">_xll.RiskData('Risk Summary'!$N$35,$A999)</f>
        <v>#NAME?</v>
      </c>
      <c r="N999" s="330" t="e">
        <f ca="1">_xll.RiskData('Risk Summary'!$H$36,$A999)</f>
        <v>#NAME?</v>
      </c>
      <c r="O999" s="330" t="e">
        <f ca="1">_xll.RiskData('Risk Summary'!$K$36,$A999)</f>
        <v>#NAME?</v>
      </c>
      <c r="P999" s="330" t="e">
        <f ca="1">_xll.RiskData('Risk Summary'!$N$36,$A999)</f>
        <v>#NAME?</v>
      </c>
      <c r="R999" s="330" t="e">
        <f ca="1">_xll.RiskData('TS CF'!$H$24,$A999)-F999</f>
        <v>#NAME?</v>
      </c>
      <c r="S999" s="330" t="e">
        <f ca="1">_xll.RiskData('TS CF'!$K$24,$A999)-G999</f>
        <v>#NAME?</v>
      </c>
      <c r="T999" s="330" t="e">
        <f ca="1">_xll.RiskData('TS CF'!$N$24,$A999)-H999</f>
        <v>#NAME?</v>
      </c>
      <c r="V999" s="327" t="e">
        <f t="shared" ca="1" si="45"/>
        <v>#NAME?</v>
      </c>
      <c r="W999" s="327" t="e">
        <f t="shared" ca="1" si="46"/>
        <v>#NAME?</v>
      </c>
      <c r="X999" s="327" t="e">
        <f t="shared" ca="1" si="47"/>
        <v>#NAME?</v>
      </c>
    </row>
    <row r="1000" spans="1:24">
      <c r="A1000" s="2">
        <v>993</v>
      </c>
      <c r="B1000" s="617">
        <v>-160478</v>
      </c>
      <c r="C1000" s="617">
        <v>-103593</v>
      </c>
      <c r="D1000" s="617">
        <v>-114388</v>
      </c>
      <c r="F1000" s="330" t="e">
        <f ca="1">_xll.RiskData('Risk Summary'!$H$32,$A1000)</f>
        <v>#NAME?</v>
      </c>
      <c r="G1000" s="330" t="e">
        <f ca="1">_xll.RiskData('Risk Summary'!$K$32,$A1000)</f>
        <v>#NAME?</v>
      </c>
      <c r="H1000" s="330" t="e">
        <f ca="1">_xll.RiskData('Risk Summary'!$N$32,$A1000)</f>
        <v>#NAME?</v>
      </c>
      <c r="J1000" s="330" t="e">
        <f ca="1">_xll.RiskData('Risk Summary'!$H$35,$A1000)</f>
        <v>#NAME?</v>
      </c>
      <c r="K1000" s="330" t="e">
        <f ca="1">_xll.RiskData('Risk Summary'!$K$35,$A1000)</f>
        <v>#NAME?</v>
      </c>
      <c r="L1000" s="330" t="e">
        <f ca="1">_xll.RiskData('Risk Summary'!$N$35,$A1000)</f>
        <v>#NAME?</v>
      </c>
      <c r="N1000" s="330" t="e">
        <f ca="1">_xll.RiskData('Risk Summary'!$H$36,$A1000)</f>
        <v>#NAME?</v>
      </c>
      <c r="O1000" s="330" t="e">
        <f ca="1">_xll.RiskData('Risk Summary'!$K$36,$A1000)</f>
        <v>#NAME?</v>
      </c>
      <c r="P1000" s="330" t="e">
        <f ca="1">_xll.RiskData('Risk Summary'!$N$36,$A1000)</f>
        <v>#NAME?</v>
      </c>
      <c r="R1000" s="330" t="e">
        <f ca="1">_xll.RiskData('TS CF'!$H$24,$A1000)-F1000</f>
        <v>#NAME?</v>
      </c>
      <c r="S1000" s="330" t="e">
        <f ca="1">_xll.RiskData('TS CF'!$K$24,$A1000)-G1000</f>
        <v>#NAME?</v>
      </c>
      <c r="T1000" s="330" t="e">
        <f ca="1">_xll.RiskData('TS CF'!$N$24,$A1000)-H1000</f>
        <v>#NAME?</v>
      </c>
      <c r="V1000" s="327" t="e">
        <f t="shared" ca="1" si="45"/>
        <v>#NAME?</v>
      </c>
      <c r="W1000" s="327" t="e">
        <f t="shared" ca="1" si="46"/>
        <v>#NAME?</v>
      </c>
      <c r="X1000" s="327" t="e">
        <f t="shared" ca="1" si="47"/>
        <v>#NAME?</v>
      </c>
    </row>
    <row r="1001" spans="1:24">
      <c r="A1001" s="2">
        <v>994</v>
      </c>
      <c r="B1001" s="617">
        <v>-160478</v>
      </c>
      <c r="C1001" s="617">
        <v>-103593</v>
      </c>
      <c r="D1001" s="617">
        <v>-114388</v>
      </c>
      <c r="F1001" s="330" t="e">
        <f ca="1">_xll.RiskData('Risk Summary'!$H$32,$A1001)</f>
        <v>#NAME?</v>
      </c>
      <c r="G1001" s="330" t="e">
        <f ca="1">_xll.RiskData('Risk Summary'!$K$32,$A1001)</f>
        <v>#NAME?</v>
      </c>
      <c r="H1001" s="330" t="e">
        <f ca="1">_xll.RiskData('Risk Summary'!$N$32,$A1001)</f>
        <v>#NAME?</v>
      </c>
      <c r="J1001" s="330" t="e">
        <f ca="1">_xll.RiskData('Risk Summary'!$H$35,$A1001)</f>
        <v>#NAME?</v>
      </c>
      <c r="K1001" s="330" t="e">
        <f ca="1">_xll.RiskData('Risk Summary'!$K$35,$A1001)</f>
        <v>#NAME?</v>
      </c>
      <c r="L1001" s="330" t="e">
        <f ca="1">_xll.RiskData('Risk Summary'!$N$35,$A1001)</f>
        <v>#NAME?</v>
      </c>
      <c r="N1001" s="330" t="e">
        <f ca="1">_xll.RiskData('Risk Summary'!$H$36,$A1001)</f>
        <v>#NAME?</v>
      </c>
      <c r="O1001" s="330" t="e">
        <f ca="1">_xll.RiskData('Risk Summary'!$K$36,$A1001)</f>
        <v>#NAME?</v>
      </c>
      <c r="P1001" s="330" t="e">
        <f ca="1">_xll.RiskData('Risk Summary'!$N$36,$A1001)</f>
        <v>#NAME?</v>
      </c>
      <c r="R1001" s="330" t="e">
        <f ca="1">_xll.RiskData('TS CF'!$H$24,$A1001)-F1001</f>
        <v>#NAME?</v>
      </c>
      <c r="S1001" s="330" t="e">
        <f ca="1">_xll.RiskData('TS CF'!$K$24,$A1001)-G1001</f>
        <v>#NAME?</v>
      </c>
      <c r="T1001" s="330" t="e">
        <f ca="1">_xll.RiskData('TS CF'!$N$24,$A1001)-H1001</f>
        <v>#NAME?</v>
      </c>
      <c r="V1001" s="327" t="e">
        <f t="shared" ca="1" si="45"/>
        <v>#NAME?</v>
      </c>
      <c r="W1001" s="327" t="e">
        <f t="shared" ca="1" si="46"/>
        <v>#NAME?</v>
      </c>
      <c r="X1001" s="327" t="e">
        <f t="shared" ca="1" si="47"/>
        <v>#NAME?</v>
      </c>
    </row>
    <row r="1002" spans="1:24">
      <c r="A1002" s="2">
        <v>995</v>
      </c>
      <c r="B1002" s="617">
        <v>-160478</v>
      </c>
      <c r="C1002" s="617">
        <v>-103593</v>
      </c>
      <c r="D1002" s="617">
        <v>-114388</v>
      </c>
      <c r="F1002" s="330" t="e">
        <f ca="1">_xll.RiskData('Risk Summary'!$H$32,$A1002)</f>
        <v>#NAME?</v>
      </c>
      <c r="G1002" s="330" t="e">
        <f ca="1">_xll.RiskData('Risk Summary'!$K$32,$A1002)</f>
        <v>#NAME?</v>
      </c>
      <c r="H1002" s="330" t="e">
        <f ca="1">_xll.RiskData('Risk Summary'!$N$32,$A1002)</f>
        <v>#NAME?</v>
      </c>
      <c r="J1002" s="330" t="e">
        <f ca="1">_xll.RiskData('Risk Summary'!$H$35,$A1002)</f>
        <v>#NAME?</v>
      </c>
      <c r="K1002" s="330" t="e">
        <f ca="1">_xll.RiskData('Risk Summary'!$K$35,$A1002)</f>
        <v>#NAME?</v>
      </c>
      <c r="L1002" s="330" t="e">
        <f ca="1">_xll.RiskData('Risk Summary'!$N$35,$A1002)</f>
        <v>#NAME?</v>
      </c>
      <c r="N1002" s="330" t="e">
        <f ca="1">_xll.RiskData('Risk Summary'!$H$36,$A1002)</f>
        <v>#NAME?</v>
      </c>
      <c r="O1002" s="330" t="e">
        <f ca="1">_xll.RiskData('Risk Summary'!$K$36,$A1002)</f>
        <v>#NAME?</v>
      </c>
      <c r="P1002" s="330" t="e">
        <f ca="1">_xll.RiskData('Risk Summary'!$N$36,$A1002)</f>
        <v>#NAME?</v>
      </c>
      <c r="R1002" s="330" t="e">
        <f ca="1">_xll.RiskData('TS CF'!$H$24,$A1002)-F1002</f>
        <v>#NAME?</v>
      </c>
      <c r="S1002" s="330" t="e">
        <f ca="1">_xll.RiskData('TS CF'!$K$24,$A1002)-G1002</f>
        <v>#NAME?</v>
      </c>
      <c r="T1002" s="330" t="e">
        <f ca="1">_xll.RiskData('TS CF'!$N$24,$A1002)-H1002</f>
        <v>#NAME?</v>
      </c>
      <c r="V1002" s="327" t="e">
        <f t="shared" ca="1" si="45"/>
        <v>#NAME?</v>
      </c>
      <c r="W1002" s="327" t="e">
        <f t="shared" ca="1" si="46"/>
        <v>#NAME?</v>
      </c>
      <c r="X1002" s="327" t="e">
        <f t="shared" ca="1" si="47"/>
        <v>#NAME?</v>
      </c>
    </row>
    <row r="1003" spans="1:24">
      <c r="A1003" s="2">
        <v>996</v>
      </c>
      <c r="B1003" s="617">
        <v>-160478</v>
      </c>
      <c r="C1003" s="617">
        <v>-103593</v>
      </c>
      <c r="D1003" s="617">
        <v>-114388</v>
      </c>
      <c r="F1003" s="330" t="e">
        <f ca="1">_xll.RiskData('Risk Summary'!$H$32,$A1003)</f>
        <v>#NAME?</v>
      </c>
      <c r="G1003" s="330" t="e">
        <f ca="1">_xll.RiskData('Risk Summary'!$K$32,$A1003)</f>
        <v>#NAME?</v>
      </c>
      <c r="H1003" s="330" t="e">
        <f ca="1">_xll.RiskData('Risk Summary'!$N$32,$A1003)</f>
        <v>#NAME?</v>
      </c>
      <c r="J1003" s="330" t="e">
        <f ca="1">_xll.RiskData('Risk Summary'!$H$35,$A1003)</f>
        <v>#NAME?</v>
      </c>
      <c r="K1003" s="330" t="e">
        <f ca="1">_xll.RiskData('Risk Summary'!$K$35,$A1003)</f>
        <v>#NAME?</v>
      </c>
      <c r="L1003" s="330" t="e">
        <f ca="1">_xll.RiskData('Risk Summary'!$N$35,$A1003)</f>
        <v>#NAME?</v>
      </c>
      <c r="N1003" s="330" t="e">
        <f ca="1">_xll.RiskData('Risk Summary'!$H$36,$A1003)</f>
        <v>#NAME?</v>
      </c>
      <c r="O1003" s="330" t="e">
        <f ca="1">_xll.RiskData('Risk Summary'!$K$36,$A1003)</f>
        <v>#NAME?</v>
      </c>
      <c r="P1003" s="330" t="e">
        <f ca="1">_xll.RiskData('Risk Summary'!$N$36,$A1003)</f>
        <v>#NAME?</v>
      </c>
      <c r="R1003" s="330" t="e">
        <f ca="1">_xll.RiskData('TS CF'!$H$24,$A1003)-F1003</f>
        <v>#NAME?</v>
      </c>
      <c r="S1003" s="330" t="e">
        <f ca="1">_xll.RiskData('TS CF'!$K$24,$A1003)-G1003</f>
        <v>#NAME?</v>
      </c>
      <c r="T1003" s="330" t="e">
        <f ca="1">_xll.RiskData('TS CF'!$N$24,$A1003)-H1003</f>
        <v>#NAME?</v>
      </c>
      <c r="V1003" s="327" t="e">
        <f t="shared" ca="1" si="45"/>
        <v>#NAME?</v>
      </c>
      <c r="W1003" s="327" t="e">
        <f t="shared" ca="1" si="46"/>
        <v>#NAME?</v>
      </c>
      <c r="X1003" s="327" t="e">
        <f t="shared" ca="1" si="47"/>
        <v>#NAME?</v>
      </c>
    </row>
    <row r="1004" spans="1:24">
      <c r="A1004" s="2">
        <v>997</v>
      </c>
      <c r="B1004" s="617">
        <v>-160478</v>
      </c>
      <c r="C1004" s="617">
        <v>-103593</v>
      </c>
      <c r="D1004" s="617">
        <v>-114388</v>
      </c>
      <c r="F1004" s="330" t="e">
        <f ca="1">_xll.RiskData('Risk Summary'!$H$32,$A1004)</f>
        <v>#NAME?</v>
      </c>
      <c r="G1004" s="330" t="e">
        <f ca="1">_xll.RiskData('Risk Summary'!$K$32,$A1004)</f>
        <v>#NAME?</v>
      </c>
      <c r="H1004" s="330" t="e">
        <f ca="1">_xll.RiskData('Risk Summary'!$N$32,$A1004)</f>
        <v>#NAME?</v>
      </c>
      <c r="J1004" s="330" t="e">
        <f ca="1">_xll.RiskData('Risk Summary'!$H$35,$A1004)</f>
        <v>#NAME?</v>
      </c>
      <c r="K1004" s="330" t="e">
        <f ca="1">_xll.RiskData('Risk Summary'!$K$35,$A1004)</f>
        <v>#NAME?</v>
      </c>
      <c r="L1004" s="330" t="e">
        <f ca="1">_xll.RiskData('Risk Summary'!$N$35,$A1004)</f>
        <v>#NAME?</v>
      </c>
      <c r="N1004" s="330" t="e">
        <f ca="1">_xll.RiskData('Risk Summary'!$H$36,$A1004)</f>
        <v>#NAME?</v>
      </c>
      <c r="O1004" s="330" t="e">
        <f ca="1">_xll.RiskData('Risk Summary'!$K$36,$A1004)</f>
        <v>#NAME?</v>
      </c>
      <c r="P1004" s="330" t="e">
        <f ca="1">_xll.RiskData('Risk Summary'!$N$36,$A1004)</f>
        <v>#NAME?</v>
      </c>
      <c r="R1004" s="330" t="e">
        <f ca="1">_xll.RiskData('TS CF'!$H$24,$A1004)-F1004</f>
        <v>#NAME?</v>
      </c>
      <c r="S1004" s="330" t="e">
        <f ca="1">_xll.RiskData('TS CF'!$K$24,$A1004)-G1004</f>
        <v>#NAME?</v>
      </c>
      <c r="T1004" s="330" t="e">
        <f ca="1">_xll.RiskData('TS CF'!$N$24,$A1004)-H1004</f>
        <v>#NAME?</v>
      </c>
      <c r="V1004" s="327" t="e">
        <f t="shared" ca="1" si="45"/>
        <v>#NAME?</v>
      </c>
      <c r="W1004" s="327" t="e">
        <f t="shared" ca="1" si="46"/>
        <v>#NAME?</v>
      </c>
      <c r="X1004" s="327" t="e">
        <f t="shared" ca="1" si="47"/>
        <v>#NAME?</v>
      </c>
    </row>
    <row r="1005" spans="1:24">
      <c r="A1005" s="2">
        <v>998</v>
      </c>
      <c r="B1005" s="617">
        <v>-160478</v>
      </c>
      <c r="C1005" s="617">
        <v>-103593</v>
      </c>
      <c r="D1005" s="617">
        <v>-114388</v>
      </c>
      <c r="F1005" s="330" t="e">
        <f ca="1">_xll.RiskData('Risk Summary'!$H$32,$A1005)</f>
        <v>#NAME?</v>
      </c>
      <c r="G1005" s="330" t="e">
        <f ca="1">_xll.RiskData('Risk Summary'!$K$32,$A1005)</f>
        <v>#NAME?</v>
      </c>
      <c r="H1005" s="330" t="e">
        <f ca="1">_xll.RiskData('Risk Summary'!$N$32,$A1005)</f>
        <v>#NAME?</v>
      </c>
      <c r="J1005" s="330" t="e">
        <f ca="1">_xll.RiskData('Risk Summary'!$H$35,$A1005)</f>
        <v>#NAME?</v>
      </c>
      <c r="K1005" s="330" t="e">
        <f ca="1">_xll.RiskData('Risk Summary'!$K$35,$A1005)</f>
        <v>#NAME?</v>
      </c>
      <c r="L1005" s="330" t="e">
        <f ca="1">_xll.RiskData('Risk Summary'!$N$35,$A1005)</f>
        <v>#NAME?</v>
      </c>
      <c r="N1005" s="330" t="e">
        <f ca="1">_xll.RiskData('Risk Summary'!$H$36,$A1005)</f>
        <v>#NAME?</v>
      </c>
      <c r="O1005" s="330" t="e">
        <f ca="1">_xll.RiskData('Risk Summary'!$K$36,$A1005)</f>
        <v>#NAME?</v>
      </c>
      <c r="P1005" s="330" t="e">
        <f ca="1">_xll.RiskData('Risk Summary'!$N$36,$A1005)</f>
        <v>#NAME?</v>
      </c>
      <c r="R1005" s="330" t="e">
        <f ca="1">_xll.RiskData('TS CF'!$H$24,$A1005)-F1005</f>
        <v>#NAME?</v>
      </c>
      <c r="S1005" s="330" t="e">
        <f ca="1">_xll.RiskData('TS CF'!$K$24,$A1005)-G1005</f>
        <v>#NAME?</v>
      </c>
      <c r="T1005" s="330" t="e">
        <f ca="1">_xll.RiskData('TS CF'!$N$24,$A1005)-H1005</f>
        <v>#NAME?</v>
      </c>
      <c r="V1005" s="327" t="e">
        <f t="shared" ca="1" si="45"/>
        <v>#NAME?</v>
      </c>
      <c r="W1005" s="327" t="e">
        <f t="shared" ca="1" si="46"/>
        <v>#NAME?</v>
      </c>
      <c r="X1005" s="327" t="e">
        <f t="shared" ca="1" si="47"/>
        <v>#NAME?</v>
      </c>
    </row>
    <row r="1006" spans="1:24">
      <c r="A1006" s="2">
        <v>999</v>
      </c>
      <c r="B1006" s="617">
        <v>-160478</v>
      </c>
      <c r="C1006" s="617">
        <v>-103593</v>
      </c>
      <c r="D1006" s="617">
        <v>-114388</v>
      </c>
      <c r="F1006" s="330" t="e">
        <f ca="1">_xll.RiskData('Risk Summary'!$H$32,$A1006)</f>
        <v>#NAME?</v>
      </c>
      <c r="G1006" s="330" t="e">
        <f ca="1">_xll.RiskData('Risk Summary'!$K$32,$A1006)</f>
        <v>#NAME?</v>
      </c>
      <c r="H1006" s="330" t="e">
        <f ca="1">_xll.RiskData('Risk Summary'!$N$32,$A1006)</f>
        <v>#NAME?</v>
      </c>
      <c r="J1006" s="330" t="e">
        <f ca="1">_xll.RiskData('Risk Summary'!$H$35,$A1006)</f>
        <v>#NAME?</v>
      </c>
      <c r="K1006" s="330" t="e">
        <f ca="1">_xll.RiskData('Risk Summary'!$K$35,$A1006)</f>
        <v>#NAME?</v>
      </c>
      <c r="L1006" s="330" t="e">
        <f ca="1">_xll.RiskData('Risk Summary'!$N$35,$A1006)</f>
        <v>#NAME?</v>
      </c>
      <c r="N1006" s="330" t="e">
        <f ca="1">_xll.RiskData('Risk Summary'!$H$36,$A1006)</f>
        <v>#NAME?</v>
      </c>
      <c r="O1006" s="330" t="e">
        <f ca="1">_xll.RiskData('Risk Summary'!$K$36,$A1006)</f>
        <v>#NAME?</v>
      </c>
      <c r="P1006" s="330" t="e">
        <f ca="1">_xll.RiskData('Risk Summary'!$N$36,$A1006)</f>
        <v>#NAME?</v>
      </c>
      <c r="R1006" s="330" t="e">
        <f ca="1">_xll.RiskData('TS CF'!$H$24,$A1006)-F1006</f>
        <v>#NAME?</v>
      </c>
      <c r="S1006" s="330" t="e">
        <f ca="1">_xll.RiskData('TS CF'!$K$24,$A1006)-G1006</f>
        <v>#NAME?</v>
      </c>
      <c r="T1006" s="330" t="e">
        <f ca="1">_xll.RiskData('TS CF'!$N$24,$A1006)-H1006</f>
        <v>#NAME?</v>
      </c>
      <c r="V1006" s="327" t="e">
        <f t="shared" ca="1" si="45"/>
        <v>#NAME?</v>
      </c>
      <c r="W1006" s="327" t="e">
        <f t="shared" ca="1" si="46"/>
        <v>#NAME?</v>
      </c>
      <c r="X1006" s="327" t="e">
        <f t="shared" ca="1" si="47"/>
        <v>#NAME?</v>
      </c>
    </row>
    <row r="1007" spans="1:24">
      <c r="A1007" s="2">
        <v>1000</v>
      </c>
      <c r="B1007" s="617">
        <v>-160478</v>
      </c>
      <c r="C1007" s="617">
        <v>-103593</v>
      </c>
      <c r="D1007" s="617">
        <v>-114388</v>
      </c>
      <c r="F1007" s="330" t="e">
        <f ca="1">_xll.RiskData('Risk Summary'!$H$32,$A1007)</f>
        <v>#NAME?</v>
      </c>
      <c r="G1007" s="330" t="e">
        <f ca="1">_xll.RiskData('Risk Summary'!$K$32,$A1007)</f>
        <v>#NAME?</v>
      </c>
      <c r="H1007" s="330" t="e">
        <f ca="1">_xll.RiskData('Risk Summary'!$N$32,$A1007)</f>
        <v>#NAME?</v>
      </c>
      <c r="J1007" s="330" t="e">
        <f ca="1">_xll.RiskData('Risk Summary'!$H$35,$A1007)</f>
        <v>#NAME?</v>
      </c>
      <c r="K1007" s="330" t="e">
        <f ca="1">_xll.RiskData('Risk Summary'!$K$35,$A1007)</f>
        <v>#NAME?</v>
      </c>
      <c r="L1007" s="330" t="e">
        <f ca="1">_xll.RiskData('Risk Summary'!$N$35,$A1007)</f>
        <v>#NAME?</v>
      </c>
      <c r="N1007" s="330" t="e">
        <f ca="1">_xll.RiskData('Risk Summary'!$H$36,$A1007)</f>
        <v>#NAME?</v>
      </c>
      <c r="O1007" s="330" t="e">
        <f ca="1">_xll.RiskData('Risk Summary'!$K$36,$A1007)</f>
        <v>#NAME?</v>
      </c>
      <c r="P1007" s="330" t="e">
        <f ca="1">_xll.RiskData('Risk Summary'!$N$36,$A1007)</f>
        <v>#NAME?</v>
      </c>
      <c r="R1007" s="330" t="e">
        <f ca="1">_xll.RiskData('TS CF'!$H$24,$A1007)-F1007</f>
        <v>#NAME?</v>
      </c>
      <c r="S1007" s="330" t="e">
        <f ca="1">_xll.RiskData('TS CF'!$K$24,$A1007)-G1007</f>
        <v>#NAME?</v>
      </c>
      <c r="T1007" s="330" t="e">
        <f ca="1">_xll.RiskData('TS CF'!$N$24,$A1007)-H1007</f>
        <v>#NAME?</v>
      </c>
      <c r="V1007" s="327" t="e">
        <f t="shared" ca="1" si="45"/>
        <v>#NAME?</v>
      </c>
      <c r="W1007" s="327" t="e">
        <f t="shared" ca="1" si="46"/>
        <v>#NAME?</v>
      </c>
      <c r="X1007" s="327" t="e">
        <f t="shared" ca="1" si="47"/>
        <v>#NAME?</v>
      </c>
    </row>
    <row r="1008" spans="1:24">
      <c r="A1008" s="2">
        <v>1001</v>
      </c>
      <c r="B1008" s="617">
        <v>-160478</v>
      </c>
      <c r="C1008" s="617">
        <v>-103593</v>
      </c>
      <c r="D1008" s="617">
        <v>-114388</v>
      </c>
      <c r="F1008" s="330" t="e">
        <f ca="1">_xll.RiskData('Risk Summary'!$H$32,$A1008)</f>
        <v>#NAME?</v>
      </c>
      <c r="G1008" s="330" t="e">
        <f ca="1">_xll.RiskData('Risk Summary'!$K$32,$A1008)</f>
        <v>#NAME?</v>
      </c>
      <c r="H1008" s="330" t="e">
        <f ca="1">_xll.RiskData('Risk Summary'!$N$32,$A1008)</f>
        <v>#NAME?</v>
      </c>
      <c r="J1008" s="330" t="e">
        <f ca="1">_xll.RiskData('Risk Summary'!$H$35,$A1008)</f>
        <v>#NAME?</v>
      </c>
      <c r="K1008" s="330" t="e">
        <f ca="1">_xll.RiskData('Risk Summary'!$K$35,$A1008)</f>
        <v>#NAME?</v>
      </c>
      <c r="L1008" s="330" t="e">
        <f ca="1">_xll.RiskData('Risk Summary'!$N$35,$A1008)</f>
        <v>#NAME?</v>
      </c>
      <c r="N1008" s="330" t="e">
        <f ca="1">_xll.RiskData('Risk Summary'!$H$36,$A1008)</f>
        <v>#NAME?</v>
      </c>
      <c r="O1008" s="330" t="e">
        <f ca="1">_xll.RiskData('Risk Summary'!$K$36,$A1008)</f>
        <v>#NAME?</v>
      </c>
      <c r="P1008" s="330" t="e">
        <f ca="1">_xll.RiskData('Risk Summary'!$N$36,$A1008)</f>
        <v>#NAME?</v>
      </c>
      <c r="R1008" s="330" t="e">
        <f ca="1">_xll.RiskData('TS CF'!$H$24,$A1008)-F1008</f>
        <v>#NAME?</v>
      </c>
      <c r="S1008" s="330" t="e">
        <f ca="1">_xll.RiskData('TS CF'!$K$24,$A1008)-G1008</f>
        <v>#NAME?</v>
      </c>
      <c r="T1008" s="330" t="e">
        <f ca="1">_xll.RiskData('TS CF'!$N$24,$A1008)-H1008</f>
        <v>#NAME?</v>
      </c>
      <c r="V1008" s="327" t="e">
        <f t="shared" ca="1" si="45"/>
        <v>#NAME?</v>
      </c>
      <c r="W1008" s="327" t="e">
        <f t="shared" ca="1" si="46"/>
        <v>#NAME?</v>
      </c>
      <c r="X1008" s="327" t="e">
        <f t="shared" ca="1" si="47"/>
        <v>#NAME?</v>
      </c>
    </row>
    <row r="1009" spans="1:24">
      <c r="A1009" s="2">
        <v>1002</v>
      </c>
      <c r="B1009" s="617">
        <v>-160478</v>
      </c>
      <c r="C1009" s="617">
        <v>-103593</v>
      </c>
      <c r="D1009" s="617">
        <v>-114388</v>
      </c>
      <c r="F1009" s="330" t="e">
        <f ca="1">_xll.RiskData('Risk Summary'!$H$32,$A1009)</f>
        <v>#NAME?</v>
      </c>
      <c r="G1009" s="330" t="e">
        <f ca="1">_xll.RiskData('Risk Summary'!$K$32,$A1009)</f>
        <v>#NAME?</v>
      </c>
      <c r="H1009" s="330" t="e">
        <f ca="1">_xll.RiskData('Risk Summary'!$N$32,$A1009)</f>
        <v>#NAME?</v>
      </c>
      <c r="J1009" s="330" t="e">
        <f ca="1">_xll.RiskData('Risk Summary'!$H$35,$A1009)</f>
        <v>#NAME?</v>
      </c>
      <c r="K1009" s="330" t="e">
        <f ca="1">_xll.RiskData('Risk Summary'!$K$35,$A1009)</f>
        <v>#NAME?</v>
      </c>
      <c r="L1009" s="330" t="e">
        <f ca="1">_xll.RiskData('Risk Summary'!$N$35,$A1009)</f>
        <v>#NAME?</v>
      </c>
      <c r="N1009" s="330" t="e">
        <f ca="1">_xll.RiskData('Risk Summary'!$H$36,$A1009)</f>
        <v>#NAME?</v>
      </c>
      <c r="O1009" s="330" t="e">
        <f ca="1">_xll.RiskData('Risk Summary'!$K$36,$A1009)</f>
        <v>#NAME?</v>
      </c>
      <c r="P1009" s="330" t="e">
        <f ca="1">_xll.RiskData('Risk Summary'!$N$36,$A1009)</f>
        <v>#NAME?</v>
      </c>
      <c r="R1009" s="330" t="e">
        <f ca="1">_xll.RiskData('TS CF'!$H$24,$A1009)-F1009</f>
        <v>#NAME?</v>
      </c>
      <c r="S1009" s="330" t="e">
        <f ca="1">_xll.RiskData('TS CF'!$K$24,$A1009)-G1009</f>
        <v>#NAME?</v>
      </c>
      <c r="T1009" s="330" t="e">
        <f ca="1">_xll.RiskData('TS CF'!$N$24,$A1009)-H1009</f>
        <v>#NAME?</v>
      </c>
      <c r="V1009" s="327" t="e">
        <f t="shared" ca="1" si="45"/>
        <v>#NAME?</v>
      </c>
      <c r="W1009" s="327" t="e">
        <f t="shared" ca="1" si="46"/>
        <v>#NAME?</v>
      </c>
      <c r="X1009" s="327" t="e">
        <f t="shared" ca="1" si="47"/>
        <v>#NAME?</v>
      </c>
    </row>
    <row r="1010" spans="1:24">
      <c r="A1010" s="2">
        <v>1003</v>
      </c>
      <c r="B1010" s="617">
        <v>-160478</v>
      </c>
      <c r="C1010" s="617">
        <v>-103593</v>
      </c>
      <c r="D1010" s="617">
        <v>-114388</v>
      </c>
      <c r="F1010" s="330" t="e">
        <f ca="1">_xll.RiskData('Risk Summary'!$H$32,$A1010)</f>
        <v>#NAME?</v>
      </c>
      <c r="G1010" s="330" t="e">
        <f ca="1">_xll.RiskData('Risk Summary'!$K$32,$A1010)</f>
        <v>#NAME?</v>
      </c>
      <c r="H1010" s="330" t="e">
        <f ca="1">_xll.RiskData('Risk Summary'!$N$32,$A1010)</f>
        <v>#NAME?</v>
      </c>
      <c r="J1010" s="330" t="e">
        <f ca="1">_xll.RiskData('Risk Summary'!$H$35,$A1010)</f>
        <v>#NAME?</v>
      </c>
      <c r="K1010" s="330" t="e">
        <f ca="1">_xll.RiskData('Risk Summary'!$K$35,$A1010)</f>
        <v>#NAME?</v>
      </c>
      <c r="L1010" s="330" t="e">
        <f ca="1">_xll.RiskData('Risk Summary'!$N$35,$A1010)</f>
        <v>#NAME?</v>
      </c>
      <c r="N1010" s="330" t="e">
        <f ca="1">_xll.RiskData('Risk Summary'!$H$36,$A1010)</f>
        <v>#NAME?</v>
      </c>
      <c r="O1010" s="330" t="e">
        <f ca="1">_xll.RiskData('Risk Summary'!$K$36,$A1010)</f>
        <v>#NAME?</v>
      </c>
      <c r="P1010" s="330" t="e">
        <f ca="1">_xll.RiskData('Risk Summary'!$N$36,$A1010)</f>
        <v>#NAME?</v>
      </c>
      <c r="R1010" s="330" t="e">
        <f ca="1">_xll.RiskData('TS CF'!$H$24,$A1010)-F1010</f>
        <v>#NAME?</v>
      </c>
      <c r="S1010" s="330" t="e">
        <f ca="1">_xll.RiskData('TS CF'!$K$24,$A1010)-G1010</f>
        <v>#NAME?</v>
      </c>
      <c r="T1010" s="330" t="e">
        <f ca="1">_xll.RiskData('TS CF'!$N$24,$A1010)-H1010</f>
        <v>#NAME?</v>
      </c>
      <c r="V1010" s="327" t="e">
        <f t="shared" ca="1" si="45"/>
        <v>#NAME?</v>
      </c>
      <c r="W1010" s="327" t="e">
        <f t="shared" ca="1" si="46"/>
        <v>#NAME?</v>
      </c>
      <c r="X1010" s="327" t="e">
        <f t="shared" ca="1" si="47"/>
        <v>#NAME?</v>
      </c>
    </row>
    <row r="1011" spans="1:24">
      <c r="A1011" s="2">
        <v>1004</v>
      </c>
      <c r="B1011" s="617">
        <v>-160478</v>
      </c>
      <c r="C1011" s="617">
        <v>-103593</v>
      </c>
      <c r="D1011" s="617">
        <v>-114388</v>
      </c>
      <c r="F1011" s="330" t="e">
        <f ca="1">_xll.RiskData('Risk Summary'!$H$32,$A1011)</f>
        <v>#NAME?</v>
      </c>
      <c r="G1011" s="330" t="e">
        <f ca="1">_xll.RiskData('Risk Summary'!$K$32,$A1011)</f>
        <v>#NAME?</v>
      </c>
      <c r="H1011" s="330" t="e">
        <f ca="1">_xll.RiskData('Risk Summary'!$N$32,$A1011)</f>
        <v>#NAME?</v>
      </c>
      <c r="J1011" s="330" t="e">
        <f ca="1">_xll.RiskData('Risk Summary'!$H$35,$A1011)</f>
        <v>#NAME?</v>
      </c>
      <c r="K1011" s="330" t="e">
        <f ca="1">_xll.RiskData('Risk Summary'!$K$35,$A1011)</f>
        <v>#NAME?</v>
      </c>
      <c r="L1011" s="330" t="e">
        <f ca="1">_xll.RiskData('Risk Summary'!$N$35,$A1011)</f>
        <v>#NAME?</v>
      </c>
      <c r="N1011" s="330" t="e">
        <f ca="1">_xll.RiskData('Risk Summary'!$H$36,$A1011)</f>
        <v>#NAME?</v>
      </c>
      <c r="O1011" s="330" t="e">
        <f ca="1">_xll.RiskData('Risk Summary'!$K$36,$A1011)</f>
        <v>#NAME?</v>
      </c>
      <c r="P1011" s="330" t="e">
        <f ca="1">_xll.RiskData('Risk Summary'!$N$36,$A1011)</f>
        <v>#NAME?</v>
      </c>
      <c r="R1011" s="330" t="e">
        <f ca="1">_xll.RiskData('TS CF'!$H$24,$A1011)-F1011</f>
        <v>#NAME?</v>
      </c>
      <c r="S1011" s="330" t="e">
        <f ca="1">_xll.RiskData('TS CF'!$K$24,$A1011)-G1011</f>
        <v>#NAME?</v>
      </c>
      <c r="T1011" s="330" t="e">
        <f ca="1">_xll.RiskData('TS CF'!$N$24,$A1011)-H1011</f>
        <v>#NAME?</v>
      </c>
      <c r="V1011" s="327" t="e">
        <f t="shared" ca="1" si="45"/>
        <v>#NAME?</v>
      </c>
      <c r="W1011" s="327" t="e">
        <f t="shared" ca="1" si="46"/>
        <v>#NAME?</v>
      </c>
      <c r="X1011" s="327" t="e">
        <f t="shared" ca="1" si="47"/>
        <v>#NAME?</v>
      </c>
    </row>
    <row r="1012" spans="1:24">
      <c r="A1012" s="2">
        <v>1005</v>
      </c>
      <c r="B1012" s="617">
        <v>-160478</v>
      </c>
      <c r="C1012" s="617">
        <v>-103593</v>
      </c>
      <c r="D1012" s="617">
        <v>-114388</v>
      </c>
      <c r="F1012" s="330" t="e">
        <f ca="1">_xll.RiskData('Risk Summary'!$H$32,$A1012)</f>
        <v>#NAME?</v>
      </c>
      <c r="G1012" s="330" t="e">
        <f ca="1">_xll.RiskData('Risk Summary'!$K$32,$A1012)</f>
        <v>#NAME?</v>
      </c>
      <c r="H1012" s="330" t="e">
        <f ca="1">_xll.RiskData('Risk Summary'!$N$32,$A1012)</f>
        <v>#NAME?</v>
      </c>
      <c r="J1012" s="330" t="e">
        <f ca="1">_xll.RiskData('Risk Summary'!$H$35,$A1012)</f>
        <v>#NAME?</v>
      </c>
      <c r="K1012" s="330" t="e">
        <f ca="1">_xll.RiskData('Risk Summary'!$K$35,$A1012)</f>
        <v>#NAME?</v>
      </c>
      <c r="L1012" s="330" t="e">
        <f ca="1">_xll.RiskData('Risk Summary'!$N$35,$A1012)</f>
        <v>#NAME?</v>
      </c>
      <c r="N1012" s="330" t="e">
        <f ca="1">_xll.RiskData('Risk Summary'!$H$36,$A1012)</f>
        <v>#NAME?</v>
      </c>
      <c r="O1012" s="330" t="e">
        <f ca="1">_xll.RiskData('Risk Summary'!$K$36,$A1012)</f>
        <v>#NAME?</v>
      </c>
      <c r="P1012" s="330" t="e">
        <f ca="1">_xll.RiskData('Risk Summary'!$N$36,$A1012)</f>
        <v>#NAME?</v>
      </c>
      <c r="R1012" s="330" t="e">
        <f ca="1">_xll.RiskData('TS CF'!$H$24,$A1012)-F1012</f>
        <v>#NAME?</v>
      </c>
      <c r="S1012" s="330" t="e">
        <f ca="1">_xll.RiskData('TS CF'!$K$24,$A1012)-G1012</f>
        <v>#NAME?</v>
      </c>
      <c r="T1012" s="330" t="e">
        <f ca="1">_xll.RiskData('TS CF'!$N$24,$A1012)-H1012</f>
        <v>#NAME?</v>
      </c>
      <c r="V1012" s="327" t="e">
        <f t="shared" ca="1" si="45"/>
        <v>#NAME?</v>
      </c>
      <c r="W1012" s="327" t="e">
        <f t="shared" ca="1" si="46"/>
        <v>#NAME?</v>
      </c>
      <c r="X1012" s="327" t="e">
        <f t="shared" ca="1" si="47"/>
        <v>#NAME?</v>
      </c>
    </row>
    <row r="1013" spans="1:24">
      <c r="A1013" s="2">
        <v>1006</v>
      </c>
      <c r="B1013" s="617">
        <v>-160478</v>
      </c>
      <c r="C1013" s="617">
        <v>-103593</v>
      </c>
      <c r="D1013" s="617">
        <v>-114388</v>
      </c>
      <c r="F1013" s="330" t="e">
        <f ca="1">_xll.RiskData('Risk Summary'!$H$32,$A1013)</f>
        <v>#NAME?</v>
      </c>
      <c r="G1013" s="330" t="e">
        <f ca="1">_xll.RiskData('Risk Summary'!$K$32,$A1013)</f>
        <v>#NAME?</v>
      </c>
      <c r="H1013" s="330" t="e">
        <f ca="1">_xll.RiskData('Risk Summary'!$N$32,$A1013)</f>
        <v>#NAME?</v>
      </c>
      <c r="J1013" s="330" t="e">
        <f ca="1">_xll.RiskData('Risk Summary'!$H$35,$A1013)</f>
        <v>#NAME?</v>
      </c>
      <c r="K1013" s="330" t="e">
        <f ca="1">_xll.RiskData('Risk Summary'!$K$35,$A1013)</f>
        <v>#NAME?</v>
      </c>
      <c r="L1013" s="330" t="e">
        <f ca="1">_xll.RiskData('Risk Summary'!$N$35,$A1013)</f>
        <v>#NAME?</v>
      </c>
      <c r="N1013" s="330" t="e">
        <f ca="1">_xll.RiskData('Risk Summary'!$H$36,$A1013)</f>
        <v>#NAME?</v>
      </c>
      <c r="O1013" s="330" t="e">
        <f ca="1">_xll.RiskData('Risk Summary'!$K$36,$A1013)</f>
        <v>#NAME?</v>
      </c>
      <c r="P1013" s="330" t="e">
        <f ca="1">_xll.RiskData('Risk Summary'!$N$36,$A1013)</f>
        <v>#NAME?</v>
      </c>
      <c r="R1013" s="330" t="e">
        <f ca="1">_xll.RiskData('TS CF'!$H$24,$A1013)-F1013</f>
        <v>#NAME?</v>
      </c>
      <c r="S1013" s="330" t="e">
        <f ca="1">_xll.RiskData('TS CF'!$K$24,$A1013)-G1013</f>
        <v>#NAME?</v>
      </c>
      <c r="T1013" s="330" t="e">
        <f ca="1">_xll.RiskData('TS CF'!$N$24,$A1013)-H1013</f>
        <v>#NAME?</v>
      </c>
      <c r="V1013" s="327" t="e">
        <f t="shared" ca="1" si="45"/>
        <v>#NAME?</v>
      </c>
      <c r="W1013" s="327" t="e">
        <f t="shared" ca="1" si="46"/>
        <v>#NAME?</v>
      </c>
      <c r="X1013" s="327" t="e">
        <f t="shared" ca="1" si="47"/>
        <v>#NAME?</v>
      </c>
    </row>
    <row r="1014" spans="1:24">
      <c r="A1014" s="2">
        <v>1007</v>
      </c>
      <c r="B1014" s="617">
        <v>-160478</v>
      </c>
      <c r="C1014" s="617">
        <v>-103593</v>
      </c>
      <c r="D1014" s="617">
        <v>-114388</v>
      </c>
      <c r="F1014" s="330" t="e">
        <f ca="1">_xll.RiskData('Risk Summary'!$H$32,$A1014)</f>
        <v>#NAME?</v>
      </c>
      <c r="G1014" s="330" t="e">
        <f ca="1">_xll.RiskData('Risk Summary'!$K$32,$A1014)</f>
        <v>#NAME?</v>
      </c>
      <c r="H1014" s="330" t="e">
        <f ca="1">_xll.RiskData('Risk Summary'!$N$32,$A1014)</f>
        <v>#NAME?</v>
      </c>
      <c r="J1014" s="330" t="e">
        <f ca="1">_xll.RiskData('Risk Summary'!$H$35,$A1014)</f>
        <v>#NAME?</v>
      </c>
      <c r="K1014" s="330" t="e">
        <f ca="1">_xll.RiskData('Risk Summary'!$K$35,$A1014)</f>
        <v>#NAME?</v>
      </c>
      <c r="L1014" s="330" t="e">
        <f ca="1">_xll.RiskData('Risk Summary'!$N$35,$A1014)</f>
        <v>#NAME?</v>
      </c>
      <c r="N1014" s="330" t="e">
        <f ca="1">_xll.RiskData('Risk Summary'!$H$36,$A1014)</f>
        <v>#NAME?</v>
      </c>
      <c r="O1014" s="330" t="e">
        <f ca="1">_xll.RiskData('Risk Summary'!$K$36,$A1014)</f>
        <v>#NAME?</v>
      </c>
      <c r="P1014" s="330" t="e">
        <f ca="1">_xll.RiskData('Risk Summary'!$N$36,$A1014)</f>
        <v>#NAME?</v>
      </c>
      <c r="R1014" s="330" t="e">
        <f ca="1">_xll.RiskData('TS CF'!$H$24,$A1014)-F1014</f>
        <v>#NAME?</v>
      </c>
      <c r="S1014" s="330" t="e">
        <f ca="1">_xll.RiskData('TS CF'!$K$24,$A1014)-G1014</f>
        <v>#NAME?</v>
      </c>
      <c r="T1014" s="330" t="e">
        <f ca="1">_xll.RiskData('TS CF'!$N$24,$A1014)-H1014</f>
        <v>#NAME?</v>
      </c>
      <c r="V1014" s="327" t="e">
        <f t="shared" ca="1" si="45"/>
        <v>#NAME?</v>
      </c>
      <c r="W1014" s="327" t="e">
        <f t="shared" ca="1" si="46"/>
        <v>#NAME?</v>
      </c>
      <c r="X1014" s="327" t="e">
        <f t="shared" ca="1" si="47"/>
        <v>#NAME?</v>
      </c>
    </row>
    <row r="1015" spans="1:24">
      <c r="A1015" s="2">
        <v>1008</v>
      </c>
      <c r="B1015" s="617">
        <v>-160478</v>
      </c>
      <c r="C1015" s="617">
        <v>-103593</v>
      </c>
      <c r="D1015" s="617">
        <v>-114388</v>
      </c>
      <c r="F1015" s="330" t="e">
        <f ca="1">_xll.RiskData('Risk Summary'!$H$32,$A1015)</f>
        <v>#NAME?</v>
      </c>
      <c r="G1015" s="330" t="e">
        <f ca="1">_xll.RiskData('Risk Summary'!$K$32,$A1015)</f>
        <v>#NAME?</v>
      </c>
      <c r="H1015" s="330" t="e">
        <f ca="1">_xll.RiskData('Risk Summary'!$N$32,$A1015)</f>
        <v>#NAME?</v>
      </c>
      <c r="J1015" s="330" t="e">
        <f ca="1">_xll.RiskData('Risk Summary'!$H$35,$A1015)</f>
        <v>#NAME?</v>
      </c>
      <c r="K1015" s="330" t="e">
        <f ca="1">_xll.RiskData('Risk Summary'!$K$35,$A1015)</f>
        <v>#NAME?</v>
      </c>
      <c r="L1015" s="330" t="e">
        <f ca="1">_xll.RiskData('Risk Summary'!$N$35,$A1015)</f>
        <v>#NAME?</v>
      </c>
      <c r="N1015" s="330" t="e">
        <f ca="1">_xll.RiskData('Risk Summary'!$H$36,$A1015)</f>
        <v>#NAME?</v>
      </c>
      <c r="O1015" s="330" t="e">
        <f ca="1">_xll.RiskData('Risk Summary'!$K$36,$A1015)</f>
        <v>#NAME?</v>
      </c>
      <c r="P1015" s="330" t="e">
        <f ca="1">_xll.RiskData('Risk Summary'!$N$36,$A1015)</f>
        <v>#NAME?</v>
      </c>
      <c r="R1015" s="330" t="e">
        <f ca="1">_xll.RiskData('TS CF'!$H$24,$A1015)-F1015</f>
        <v>#NAME?</v>
      </c>
      <c r="S1015" s="330" t="e">
        <f ca="1">_xll.RiskData('TS CF'!$K$24,$A1015)-G1015</f>
        <v>#NAME?</v>
      </c>
      <c r="T1015" s="330" t="e">
        <f ca="1">_xll.RiskData('TS CF'!$N$24,$A1015)-H1015</f>
        <v>#NAME?</v>
      </c>
      <c r="V1015" s="327" t="e">
        <f t="shared" ca="1" si="45"/>
        <v>#NAME?</v>
      </c>
      <c r="W1015" s="327" t="e">
        <f t="shared" ca="1" si="46"/>
        <v>#NAME?</v>
      </c>
      <c r="X1015" s="327" t="e">
        <f t="shared" ca="1" si="47"/>
        <v>#NAME?</v>
      </c>
    </row>
    <row r="1016" spans="1:24">
      <c r="A1016" s="2">
        <v>1009</v>
      </c>
      <c r="B1016" s="617">
        <v>-160478</v>
      </c>
      <c r="C1016" s="617">
        <v>-103593</v>
      </c>
      <c r="D1016" s="617">
        <v>-114388</v>
      </c>
      <c r="F1016" s="330" t="e">
        <f ca="1">_xll.RiskData('Risk Summary'!$H$32,$A1016)</f>
        <v>#NAME?</v>
      </c>
      <c r="G1016" s="330" t="e">
        <f ca="1">_xll.RiskData('Risk Summary'!$K$32,$A1016)</f>
        <v>#NAME?</v>
      </c>
      <c r="H1016" s="330" t="e">
        <f ca="1">_xll.RiskData('Risk Summary'!$N$32,$A1016)</f>
        <v>#NAME?</v>
      </c>
      <c r="J1016" s="330" t="e">
        <f ca="1">_xll.RiskData('Risk Summary'!$H$35,$A1016)</f>
        <v>#NAME?</v>
      </c>
      <c r="K1016" s="330" t="e">
        <f ca="1">_xll.RiskData('Risk Summary'!$K$35,$A1016)</f>
        <v>#NAME?</v>
      </c>
      <c r="L1016" s="330" t="e">
        <f ca="1">_xll.RiskData('Risk Summary'!$N$35,$A1016)</f>
        <v>#NAME?</v>
      </c>
      <c r="N1016" s="330" t="e">
        <f ca="1">_xll.RiskData('Risk Summary'!$H$36,$A1016)</f>
        <v>#NAME?</v>
      </c>
      <c r="O1016" s="330" t="e">
        <f ca="1">_xll.RiskData('Risk Summary'!$K$36,$A1016)</f>
        <v>#NAME?</v>
      </c>
      <c r="P1016" s="330" t="e">
        <f ca="1">_xll.RiskData('Risk Summary'!$N$36,$A1016)</f>
        <v>#NAME?</v>
      </c>
      <c r="R1016" s="330" t="e">
        <f ca="1">_xll.RiskData('TS CF'!$H$24,$A1016)-F1016</f>
        <v>#NAME?</v>
      </c>
      <c r="S1016" s="330" t="e">
        <f ca="1">_xll.RiskData('TS CF'!$K$24,$A1016)-G1016</f>
        <v>#NAME?</v>
      </c>
      <c r="T1016" s="330" t="e">
        <f ca="1">_xll.RiskData('TS CF'!$N$24,$A1016)-H1016</f>
        <v>#NAME?</v>
      </c>
      <c r="V1016" s="327" t="e">
        <f t="shared" ca="1" si="45"/>
        <v>#NAME?</v>
      </c>
      <c r="W1016" s="327" t="e">
        <f t="shared" ca="1" si="46"/>
        <v>#NAME?</v>
      </c>
      <c r="X1016" s="327" t="e">
        <f t="shared" ca="1" si="47"/>
        <v>#NAME?</v>
      </c>
    </row>
    <row r="1017" spans="1:24">
      <c r="A1017" s="2">
        <v>1010</v>
      </c>
      <c r="B1017" s="617">
        <v>-160478</v>
      </c>
      <c r="C1017" s="617">
        <v>-103593</v>
      </c>
      <c r="D1017" s="617">
        <v>-114388</v>
      </c>
      <c r="F1017" s="330" t="e">
        <f ca="1">_xll.RiskData('Risk Summary'!$H$32,$A1017)</f>
        <v>#NAME?</v>
      </c>
      <c r="G1017" s="330" t="e">
        <f ca="1">_xll.RiskData('Risk Summary'!$K$32,$A1017)</f>
        <v>#NAME?</v>
      </c>
      <c r="H1017" s="330" t="e">
        <f ca="1">_xll.RiskData('Risk Summary'!$N$32,$A1017)</f>
        <v>#NAME?</v>
      </c>
      <c r="J1017" s="330" t="e">
        <f ca="1">_xll.RiskData('Risk Summary'!$H$35,$A1017)</f>
        <v>#NAME?</v>
      </c>
      <c r="K1017" s="330" t="e">
        <f ca="1">_xll.RiskData('Risk Summary'!$K$35,$A1017)</f>
        <v>#NAME?</v>
      </c>
      <c r="L1017" s="330" t="e">
        <f ca="1">_xll.RiskData('Risk Summary'!$N$35,$A1017)</f>
        <v>#NAME?</v>
      </c>
      <c r="N1017" s="330" t="e">
        <f ca="1">_xll.RiskData('Risk Summary'!$H$36,$A1017)</f>
        <v>#NAME?</v>
      </c>
      <c r="O1017" s="330" t="e">
        <f ca="1">_xll.RiskData('Risk Summary'!$K$36,$A1017)</f>
        <v>#NAME?</v>
      </c>
      <c r="P1017" s="330" t="e">
        <f ca="1">_xll.RiskData('Risk Summary'!$N$36,$A1017)</f>
        <v>#NAME?</v>
      </c>
      <c r="R1017" s="330" t="e">
        <f ca="1">_xll.RiskData('TS CF'!$H$24,$A1017)-F1017</f>
        <v>#NAME?</v>
      </c>
      <c r="S1017" s="330" t="e">
        <f ca="1">_xll.RiskData('TS CF'!$K$24,$A1017)-G1017</f>
        <v>#NAME?</v>
      </c>
      <c r="T1017" s="330" t="e">
        <f ca="1">_xll.RiskData('TS CF'!$N$24,$A1017)-H1017</f>
        <v>#NAME?</v>
      </c>
      <c r="V1017" s="327" t="e">
        <f t="shared" ca="1" si="45"/>
        <v>#NAME?</v>
      </c>
      <c r="W1017" s="327" t="e">
        <f t="shared" ca="1" si="46"/>
        <v>#NAME?</v>
      </c>
      <c r="X1017" s="327" t="e">
        <f t="shared" ca="1" si="47"/>
        <v>#NAME?</v>
      </c>
    </row>
    <row r="1018" spans="1:24">
      <c r="A1018" s="2">
        <v>1011</v>
      </c>
      <c r="B1018" s="617">
        <v>-160478</v>
      </c>
      <c r="C1018" s="617">
        <v>-103593</v>
      </c>
      <c r="D1018" s="617">
        <v>-114388</v>
      </c>
      <c r="F1018" s="330" t="e">
        <f ca="1">_xll.RiskData('Risk Summary'!$H$32,$A1018)</f>
        <v>#NAME?</v>
      </c>
      <c r="G1018" s="330" t="e">
        <f ca="1">_xll.RiskData('Risk Summary'!$K$32,$A1018)</f>
        <v>#NAME?</v>
      </c>
      <c r="H1018" s="330" t="e">
        <f ca="1">_xll.RiskData('Risk Summary'!$N$32,$A1018)</f>
        <v>#NAME?</v>
      </c>
      <c r="J1018" s="330" t="e">
        <f ca="1">_xll.RiskData('Risk Summary'!$H$35,$A1018)</f>
        <v>#NAME?</v>
      </c>
      <c r="K1018" s="330" t="e">
        <f ca="1">_xll.RiskData('Risk Summary'!$K$35,$A1018)</f>
        <v>#NAME?</v>
      </c>
      <c r="L1018" s="330" t="e">
        <f ca="1">_xll.RiskData('Risk Summary'!$N$35,$A1018)</f>
        <v>#NAME?</v>
      </c>
      <c r="N1018" s="330" t="e">
        <f ca="1">_xll.RiskData('Risk Summary'!$H$36,$A1018)</f>
        <v>#NAME?</v>
      </c>
      <c r="O1018" s="330" t="e">
        <f ca="1">_xll.RiskData('Risk Summary'!$K$36,$A1018)</f>
        <v>#NAME?</v>
      </c>
      <c r="P1018" s="330" t="e">
        <f ca="1">_xll.RiskData('Risk Summary'!$N$36,$A1018)</f>
        <v>#NAME?</v>
      </c>
      <c r="R1018" s="330" t="e">
        <f ca="1">_xll.RiskData('TS CF'!$H$24,$A1018)-F1018</f>
        <v>#NAME?</v>
      </c>
      <c r="S1018" s="330" t="e">
        <f ca="1">_xll.RiskData('TS CF'!$K$24,$A1018)-G1018</f>
        <v>#NAME?</v>
      </c>
      <c r="T1018" s="330" t="e">
        <f ca="1">_xll.RiskData('TS CF'!$N$24,$A1018)-H1018</f>
        <v>#NAME?</v>
      </c>
      <c r="V1018" s="327" t="e">
        <f t="shared" ca="1" si="45"/>
        <v>#NAME?</v>
      </c>
      <c r="W1018" s="327" t="e">
        <f t="shared" ca="1" si="46"/>
        <v>#NAME?</v>
      </c>
      <c r="X1018" s="327" t="e">
        <f t="shared" ca="1" si="47"/>
        <v>#NAME?</v>
      </c>
    </row>
    <row r="1019" spans="1:24">
      <c r="A1019" s="2">
        <v>1012</v>
      </c>
      <c r="B1019" s="617">
        <v>-160478</v>
      </c>
      <c r="C1019" s="617">
        <v>-103593</v>
      </c>
      <c r="D1019" s="617">
        <v>-114388</v>
      </c>
      <c r="F1019" s="330" t="e">
        <f ca="1">_xll.RiskData('Risk Summary'!$H$32,$A1019)</f>
        <v>#NAME?</v>
      </c>
      <c r="G1019" s="330" t="e">
        <f ca="1">_xll.RiskData('Risk Summary'!$K$32,$A1019)</f>
        <v>#NAME?</v>
      </c>
      <c r="H1019" s="330" t="e">
        <f ca="1">_xll.RiskData('Risk Summary'!$N$32,$A1019)</f>
        <v>#NAME?</v>
      </c>
      <c r="J1019" s="330" t="e">
        <f ca="1">_xll.RiskData('Risk Summary'!$H$35,$A1019)</f>
        <v>#NAME?</v>
      </c>
      <c r="K1019" s="330" t="e">
        <f ca="1">_xll.RiskData('Risk Summary'!$K$35,$A1019)</f>
        <v>#NAME?</v>
      </c>
      <c r="L1019" s="330" t="e">
        <f ca="1">_xll.RiskData('Risk Summary'!$N$35,$A1019)</f>
        <v>#NAME?</v>
      </c>
      <c r="N1019" s="330" t="e">
        <f ca="1">_xll.RiskData('Risk Summary'!$H$36,$A1019)</f>
        <v>#NAME?</v>
      </c>
      <c r="O1019" s="330" t="e">
        <f ca="1">_xll.RiskData('Risk Summary'!$K$36,$A1019)</f>
        <v>#NAME?</v>
      </c>
      <c r="P1019" s="330" t="e">
        <f ca="1">_xll.RiskData('Risk Summary'!$N$36,$A1019)</f>
        <v>#NAME?</v>
      </c>
      <c r="R1019" s="330" t="e">
        <f ca="1">_xll.RiskData('TS CF'!$H$24,$A1019)-F1019</f>
        <v>#NAME?</v>
      </c>
      <c r="S1019" s="330" t="e">
        <f ca="1">_xll.RiskData('TS CF'!$K$24,$A1019)-G1019</f>
        <v>#NAME?</v>
      </c>
      <c r="T1019" s="330" t="e">
        <f ca="1">_xll.RiskData('TS CF'!$N$24,$A1019)-H1019</f>
        <v>#NAME?</v>
      </c>
      <c r="V1019" s="327" t="e">
        <f t="shared" ca="1" si="45"/>
        <v>#NAME?</v>
      </c>
      <c r="W1019" s="327" t="e">
        <f t="shared" ca="1" si="46"/>
        <v>#NAME?</v>
      </c>
      <c r="X1019" s="327" t="e">
        <f t="shared" ca="1" si="47"/>
        <v>#NAME?</v>
      </c>
    </row>
    <row r="1020" spans="1:24">
      <c r="A1020" s="2">
        <v>1013</v>
      </c>
      <c r="B1020" s="617">
        <v>-160478</v>
      </c>
      <c r="C1020" s="617">
        <v>-103593</v>
      </c>
      <c r="D1020" s="617">
        <v>-114388</v>
      </c>
      <c r="F1020" s="330" t="e">
        <f ca="1">_xll.RiskData('Risk Summary'!$H$32,$A1020)</f>
        <v>#NAME?</v>
      </c>
      <c r="G1020" s="330" t="e">
        <f ca="1">_xll.RiskData('Risk Summary'!$K$32,$A1020)</f>
        <v>#NAME?</v>
      </c>
      <c r="H1020" s="330" t="e">
        <f ca="1">_xll.RiskData('Risk Summary'!$N$32,$A1020)</f>
        <v>#NAME?</v>
      </c>
      <c r="J1020" s="330" t="e">
        <f ca="1">_xll.RiskData('Risk Summary'!$H$35,$A1020)</f>
        <v>#NAME?</v>
      </c>
      <c r="K1020" s="330" t="e">
        <f ca="1">_xll.RiskData('Risk Summary'!$K$35,$A1020)</f>
        <v>#NAME?</v>
      </c>
      <c r="L1020" s="330" t="e">
        <f ca="1">_xll.RiskData('Risk Summary'!$N$35,$A1020)</f>
        <v>#NAME?</v>
      </c>
      <c r="N1020" s="330" t="e">
        <f ca="1">_xll.RiskData('Risk Summary'!$H$36,$A1020)</f>
        <v>#NAME?</v>
      </c>
      <c r="O1020" s="330" t="e">
        <f ca="1">_xll.RiskData('Risk Summary'!$K$36,$A1020)</f>
        <v>#NAME?</v>
      </c>
      <c r="P1020" s="330" t="e">
        <f ca="1">_xll.RiskData('Risk Summary'!$N$36,$A1020)</f>
        <v>#NAME?</v>
      </c>
      <c r="R1020" s="330" t="e">
        <f ca="1">_xll.RiskData('TS CF'!$H$24,$A1020)-F1020</f>
        <v>#NAME?</v>
      </c>
      <c r="S1020" s="330" t="e">
        <f ca="1">_xll.RiskData('TS CF'!$K$24,$A1020)-G1020</f>
        <v>#NAME?</v>
      </c>
      <c r="T1020" s="330" t="e">
        <f ca="1">_xll.RiskData('TS CF'!$N$24,$A1020)-H1020</f>
        <v>#NAME?</v>
      </c>
      <c r="V1020" s="327" t="e">
        <f t="shared" ca="1" si="45"/>
        <v>#NAME?</v>
      </c>
      <c r="W1020" s="327" t="e">
        <f t="shared" ca="1" si="46"/>
        <v>#NAME?</v>
      </c>
      <c r="X1020" s="327" t="e">
        <f t="shared" ca="1" si="47"/>
        <v>#NAME?</v>
      </c>
    </row>
    <row r="1021" spans="1:24">
      <c r="A1021" s="2">
        <v>1014</v>
      </c>
      <c r="B1021" s="617">
        <v>-160478</v>
      </c>
      <c r="C1021" s="617">
        <v>-103593</v>
      </c>
      <c r="D1021" s="617">
        <v>-114388</v>
      </c>
      <c r="F1021" s="330" t="e">
        <f ca="1">_xll.RiskData('Risk Summary'!$H$32,$A1021)</f>
        <v>#NAME?</v>
      </c>
      <c r="G1021" s="330" t="e">
        <f ca="1">_xll.RiskData('Risk Summary'!$K$32,$A1021)</f>
        <v>#NAME?</v>
      </c>
      <c r="H1021" s="330" t="e">
        <f ca="1">_xll.RiskData('Risk Summary'!$N$32,$A1021)</f>
        <v>#NAME?</v>
      </c>
      <c r="J1021" s="330" t="e">
        <f ca="1">_xll.RiskData('Risk Summary'!$H$35,$A1021)</f>
        <v>#NAME?</v>
      </c>
      <c r="K1021" s="330" t="e">
        <f ca="1">_xll.RiskData('Risk Summary'!$K$35,$A1021)</f>
        <v>#NAME?</v>
      </c>
      <c r="L1021" s="330" t="e">
        <f ca="1">_xll.RiskData('Risk Summary'!$N$35,$A1021)</f>
        <v>#NAME?</v>
      </c>
      <c r="N1021" s="330" t="e">
        <f ca="1">_xll.RiskData('Risk Summary'!$H$36,$A1021)</f>
        <v>#NAME?</v>
      </c>
      <c r="O1021" s="330" t="e">
        <f ca="1">_xll.RiskData('Risk Summary'!$K$36,$A1021)</f>
        <v>#NAME?</v>
      </c>
      <c r="P1021" s="330" t="e">
        <f ca="1">_xll.RiskData('Risk Summary'!$N$36,$A1021)</f>
        <v>#NAME?</v>
      </c>
      <c r="R1021" s="330" t="e">
        <f ca="1">_xll.RiskData('TS CF'!$H$24,$A1021)-F1021</f>
        <v>#NAME?</v>
      </c>
      <c r="S1021" s="330" t="e">
        <f ca="1">_xll.RiskData('TS CF'!$K$24,$A1021)-G1021</f>
        <v>#NAME?</v>
      </c>
      <c r="T1021" s="330" t="e">
        <f ca="1">_xll.RiskData('TS CF'!$N$24,$A1021)-H1021</f>
        <v>#NAME?</v>
      </c>
      <c r="V1021" s="327" t="e">
        <f t="shared" ca="1" si="45"/>
        <v>#NAME?</v>
      </c>
      <c r="W1021" s="327" t="e">
        <f t="shared" ca="1" si="46"/>
        <v>#NAME?</v>
      </c>
      <c r="X1021" s="327" t="e">
        <f t="shared" ca="1" si="47"/>
        <v>#NAME?</v>
      </c>
    </row>
    <row r="1022" spans="1:24">
      <c r="A1022" s="2">
        <v>1015</v>
      </c>
      <c r="B1022" s="617">
        <v>-160478</v>
      </c>
      <c r="C1022" s="617">
        <v>-103593</v>
      </c>
      <c r="D1022" s="617">
        <v>-114388</v>
      </c>
      <c r="F1022" s="330" t="e">
        <f ca="1">_xll.RiskData('Risk Summary'!$H$32,$A1022)</f>
        <v>#NAME?</v>
      </c>
      <c r="G1022" s="330" t="e">
        <f ca="1">_xll.RiskData('Risk Summary'!$K$32,$A1022)</f>
        <v>#NAME?</v>
      </c>
      <c r="H1022" s="330" t="e">
        <f ca="1">_xll.RiskData('Risk Summary'!$N$32,$A1022)</f>
        <v>#NAME?</v>
      </c>
      <c r="J1022" s="330" t="e">
        <f ca="1">_xll.RiskData('Risk Summary'!$H$35,$A1022)</f>
        <v>#NAME?</v>
      </c>
      <c r="K1022" s="330" t="e">
        <f ca="1">_xll.RiskData('Risk Summary'!$K$35,$A1022)</f>
        <v>#NAME?</v>
      </c>
      <c r="L1022" s="330" t="e">
        <f ca="1">_xll.RiskData('Risk Summary'!$N$35,$A1022)</f>
        <v>#NAME?</v>
      </c>
      <c r="N1022" s="330" t="e">
        <f ca="1">_xll.RiskData('Risk Summary'!$H$36,$A1022)</f>
        <v>#NAME?</v>
      </c>
      <c r="O1022" s="330" t="e">
        <f ca="1">_xll.RiskData('Risk Summary'!$K$36,$A1022)</f>
        <v>#NAME?</v>
      </c>
      <c r="P1022" s="330" t="e">
        <f ca="1">_xll.RiskData('Risk Summary'!$N$36,$A1022)</f>
        <v>#NAME?</v>
      </c>
      <c r="R1022" s="330" t="e">
        <f ca="1">_xll.RiskData('TS CF'!$H$24,$A1022)-F1022</f>
        <v>#NAME?</v>
      </c>
      <c r="S1022" s="330" t="e">
        <f ca="1">_xll.RiskData('TS CF'!$K$24,$A1022)-G1022</f>
        <v>#NAME?</v>
      </c>
      <c r="T1022" s="330" t="e">
        <f ca="1">_xll.RiskData('TS CF'!$N$24,$A1022)-H1022</f>
        <v>#NAME?</v>
      </c>
      <c r="V1022" s="327" t="e">
        <f t="shared" ca="1" si="45"/>
        <v>#NAME?</v>
      </c>
      <c r="W1022" s="327" t="e">
        <f t="shared" ca="1" si="46"/>
        <v>#NAME?</v>
      </c>
      <c r="X1022" s="327" t="e">
        <f t="shared" ca="1" si="47"/>
        <v>#NAME?</v>
      </c>
    </row>
    <row r="1023" spans="1:24">
      <c r="A1023" s="2">
        <v>1016</v>
      </c>
      <c r="B1023" s="617">
        <v>-160478</v>
      </c>
      <c r="C1023" s="617">
        <v>-103593</v>
      </c>
      <c r="D1023" s="617">
        <v>-114388</v>
      </c>
      <c r="F1023" s="330" t="e">
        <f ca="1">_xll.RiskData('Risk Summary'!$H$32,$A1023)</f>
        <v>#NAME?</v>
      </c>
      <c r="G1023" s="330" t="e">
        <f ca="1">_xll.RiskData('Risk Summary'!$K$32,$A1023)</f>
        <v>#NAME?</v>
      </c>
      <c r="H1023" s="330" t="e">
        <f ca="1">_xll.RiskData('Risk Summary'!$N$32,$A1023)</f>
        <v>#NAME?</v>
      </c>
      <c r="J1023" s="330" t="e">
        <f ca="1">_xll.RiskData('Risk Summary'!$H$35,$A1023)</f>
        <v>#NAME?</v>
      </c>
      <c r="K1023" s="330" t="e">
        <f ca="1">_xll.RiskData('Risk Summary'!$K$35,$A1023)</f>
        <v>#NAME?</v>
      </c>
      <c r="L1023" s="330" t="e">
        <f ca="1">_xll.RiskData('Risk Summary'!$N$35,$A1023)</f>
        <v>#NAME?</v>
      </c>
      <c r="N1023" s="330" t="e">
        <f ca="1">_xll.RiskData('Risk Summary'!$H$36,$A1023)</f>
        <v>#NAME?</v>
      </c>
      <c r="O1023" s="330" t="e">
        <f ca="1">_xll.RiskData('Risk Summary'!$K$36,$A1023)</f>
        <v>#NAME?</v>
      </c>
      <c r="P1023" s="330" t="e">
        <f ca="1">_xll.RiskData('Risk Summary'!$N$36,$A1023)</f>
        <v>#NAME?</v>
      </c>
      <c r="R1023" s="330" t="e">
        <f ca="1">_xll.RiskData('TS CF'!$H$24,$A1023)-F1023</f>
        <v>#NAME?</v>
      </c>
      <c r="S1023" s="330" t="e">
        <f ca="1">_xll.RiskData('TS CF'!$K$24,$A1023)-G1023</f>
        <v>#NAME?</v>
      </c>
      <c r="T1023" s="330" t="e">
        <f ca="1">_xll.RiskData('TS CF'!$N$24,$A1023)-H1023</f>
        <v>#NAME?</v>
      </c>
      <c r="V1023" s="327" t="e">
        <f t="shared" ca="1" si="45"/>
        <v>#NAME?</v>
      </c>
      <c r="W1023" s="327" t="e">
        <f t="shared" ca="1" si="46"/>
        <v>#NAME?</v>
      </c>
      <c r="X1023" s="327" t="e">
        <f t="shared" ca="1" si="47"/>
        <v>#NAME?</v>
      </c>
    </row>
    <row r="1024" spans="1:24">
      <c r="A1024" s="2">
        <v>1017</v>
      </c>
      <c r="B1024" s="617">
        <v>-160478</v>
      </c>
      <c r="C1024" s="617">
        <v>-103593</v>
      </c>
      <c r="D1024" s="617">
        <v>-114388</v>
      </c>
      <c r="F1024" s="330" t="e">
        <f ca="1">_xll.RiskData('Risk Summary'!$H$32,$A1024)</f>
        <v>#NAME?</v>
      </c>
      <c r="G1024" s="330" t="e">
        <f ca="1">_xll.RiskData('Risk Summary'!$K$32,$A1024)</f>
        <v>#NAME?</v>
      </c>
      <c r="H1024" s="330" t="e">
        <f ca="1">_xll.RiskData('Risk Summary'!$N$32,$A1024)</f>
        <v>#NAME?</v>
      </c>
      <c r="J1024" s="330" t="e">
        <f ca="1">_xll.RiskData('Risk Summary'!$H$35,$A1024)</f>
        <v>#NAME?</v>
      </c>
      <c r="K1024" s="330" t="e">
        <f ca="1">_xll.RiskData('Risk Summary'!$K$35,$A1024)</f>
        <v>#NAME?</v>
      </c>
      <c r="L1024" s="330" t="e">
        <f ca="1">_xll.RiskData('Risk Summary'!$N$35,$A1024)</f>
        <v>#NAME?</v>
      </c>
      <c r="N1024" s="330" t="e">
        <f ca="1">_xll.RiskData('Risk Summary'!$H$36,$A1024)</f>
        <v>#NAME?</v>
      </c>
      <c r="O1024" s="330" t="e">
        <f ca="1">_xll.RiskData('Risk Summary'!$K$36,$A1024)</f>
        <v>#NAME?</v>
      </c>
      <c r="P1024" s="330" t="e">
        <f ca="1">_xll.RiskData('Risk Summary'!$N$36,$A1024)</f>
        <v>#NAME?</v>
      </c>
      <c r="R1024" s="330" t="e">
        <f ca="1">_xll.RiskData('TS CF'!$H$24,$A1024)-F1024</f>
        <v>#NAME?</v>
      </c>
      <c r="S1024" s="330" t="e">
        <f ca="1">_xll.RiskData('TS CF'!$K$24,$A1024)-G1024</f>
        <v>#NAME?</v>
      </c>
      <c r="T1024" s="330" t="e">
        <f ca="1">_xll.RiskData('TS CF'!$N$24,$A1024)-H1024</f>
        <v>#NAME?</v>
      </c>
      <c r="V1024" s="327" t="e">
        <f t="shared" ca="1" si="45"/>
        <v>#NAME?</v>
      </c>
      <c r="W1024" s="327" t="e">
        <f t="shared" ca="1" si="46"/>
        <v>#NAME?</v>
      </c>
      <c r="X1024" s="327" t="e">
        <f t="shared" ca="1" si="47"/>
        <v>#NAME?</v>
      </c>
    </row>
    <row r="1025" spans="1:24">
      <c r="A1025" s="2">
        <v>1018</v>
      </c>
      <c r="B1025" s="617">
        <v>-160478</v>
      </c>
      <c r="C1025" s="617">
        <v>-103593</v>
      </c>
      <c r="D1025" s="617">
        <v>-114388</v>
      </c>
      <c r="F1025" s="330" t="e">
        <f ca="1">_xll.RiskData('Risk Summary'!$H$32,$A1025)</f>
        <v>#NAME?</v>
      </c>
      <c r="G1025" s="330" t="e">
        <f ca="1">_xll.RiskData('Risk Summary'!$K$32,$A1025)</f>
        <v>#NAME?</v>
      </c>
      <c r="H1025" s="330" t="e">
        <f ca="1">_xll.RiskData('Risk Summary'!$N$32,$A1025)</f>
        <v>#NAME?</v>
      </c>
      <c r="J1025" s="330" t="e">
        <f ca="1">_xll.RiskData('Risk Summary'!$H$35,$A1025)</f>
        <v>#NAME?</v>
      </c>
      <c r="K1025" s="330" t="e">
        <f ca="1">_xll.RiskData('Risk Summary'!$K$35,$A1025)</f>
        <v>#NAME?</v>
      </c>
      <c r="L1025" s="330" t="e">
        <f ca="1">_xll.RiskData('Risk Summary'!$N$35,$A1025)</f>
        <v>#NAME?</v>
      </c>
      <c r="N1025" s="330" t="e">
        <f ca="1">_xll.RiskData('Risk Summary'!$H$36,$A1025)</f>
        <v>#NAME?</v>
      </c>
      <c r="O1025" s="330" t="e">
        <f ca="1">_xll.RiskData('Risk Summary'!$K$36,$A1025)</f>
        <v>#NAME?</v>
      </c>
      <c r="P1025" s="330" t="e">
        <f ca="1">_xll.RiskData('Risk Summary'!$N$36,$A1025)</f>
        <v>#NAME?</v>
      </c>
      <c r="R1025" s="330" t="e">
        <f ca="1">_xll.RiskData('TS CF'!$H$24,$A1025)-F1025</f>
        <v>#NAME?</v>
      </c>
      <c r="S1025" s="330" t="e">
        <f ca="1">_xll.RiskData('TS CF'!$K$24,$A1025)-G1025</f>
        <v>#NAME?</v>
      </c>
      <c r="T1025" s="330" t="e">
        <f ca="1">_xll.RiskData('TS CF'!$N$24,$A1025)-H1025</f>
        <v>#NAME?</v>
      </c>
      <c r="V1025" s="327" t="e">
        <f t="shared" ca="1" si="45"/>
        <v>#NAME?</v>
      </c>
      <c r="W1025" s="327" t="e">
        <f t="shared" ca="1" si="46"/>
        <v>#NAME?</v>
      </c>
      <c r="X1025" s="327" t="e">
        <f t="shared" ca="1" si="47"/>
        <v>#NAME?</v>
      </c>
    </row>
    <row r="1026" spans="1:24">
      <c r="A1026" s="2">
        <v>1019</v>
      </c>
      <c r="B1026" s="617">
        <v>-160478</v>
      </c>
      <c r="C1026" s="617">
        <v>-103593</v>
      </c>
      <c r="D1026" s="617">
        <v>-114388</v>
      </c>
      <c r="F1026" s="330" t="e">
        <f ca="1">_xll.RiskData('Risk Summary'!$H$32,$A1026)</f>
        <v>#NAME?</v>
      </c>
      <c r="G1026" s="330" t="e">
        <f ca="1">_xll.RiskData('Risk Summary'!$K$32,$A1026)</f>
        <v>#NAME?</v>
      </c>
      <c r="H1026" s="330" t="e">
        <f ca="1">_xll.RiskData('Risk Summary'!$N$32,$A1026)</f>
        <v>#NAME?</v>
      </c>
      <c r="J1026" s="330" t="e">
        <f ca="1">_xll.RiskData('Risk Summary'!$H$35,$A1026)</f>
        <v>#NAME?</v>
      </c>
      <c r="K1026" s="330" t="e">
        <f ca="1">_xll.RiskData('Risk Summary'!$K$35,$A1026)</f>
        <v>#NAME?</v>
      </c>
      <c r="L1026" s="330" t="e">
        <f ca="1">_xll.RiskData('Risk Summary'!$N$35,$A1026)</f>
        <v>#NAME?</v>
      </c>
      <c r="N1026" s="330" t="e">
        <f ca="1">_xll.RiskData('Risk Summary'!$H$36,$A1026)</f>
        <v>#NAME?</v>
      </c>
      <c r="O1026" s="330" t="e">
        <f ca="1">_xll.RiskData('Risk Summary'!$K$36,$A1026)</f>
        <v>#NAME?</v>
      </c>
      <c r="P1026" s="330" t="e">
        <f ca="1">_xll.RiskData('Risk Summary'!$N$36,$A1026)</f>
        <v>#NAME?</v>
      </c>
      <c r="R1026" s="330" t="e">
        <f ca="1">_xll.RiskData('TS CF'!$H$24,$A1026)-F1026</f>
        <v>#NAME?</v>
      </c>
      <c r="S1026" s="330" t="e">
        <f ca="1">_xll.RiskData('TS CF'!$K$24,$A1026)-G1026</f>
        <v>#NAME?</v>
      </c>
      <c r="T1026" s="330" t="e">
        <f ca="1">_xll.RiskData('TS CF'!$N$24,$A1026)-H1026</f>
        <v>#NAME?</v>
      </c>
      <c r="V1026" s="327" t="e">
        <f t="shared" ca="1" si="45"/>
        <v>#NAME?</v>
      </c>
      <c r="W1026" s="327" t="e">
        <f t="shared" ca="1" si="46"/>
        <v>#NAME?</v>
      </c>
      <c r="X1026" s="327" t="e">
        <f t="shared" ca="1" si="47"/>
        <v>#NAME?</v>
      </c>
    </row>
    <row r="1027" spans="1:24">
      <c r="A1027" s="2">
        <v>1020</v>
      </c>
      <c r="B1027" s="617">
        <v>-160478</v>
      </c>
      <c r="C1027" s="617">
        <v>-103593</v>
      </c>
      <c r="D1027" s="617">
        <v>-114388</v>
      </c>
      <c r="F1027" s="330" t="e">
        <f ca="1">_xll.RiskData('Risk Summary'!$H$32,$A1027)</f>
        <v>#NAME?</v>
      </c>
      <c r="G1027" s="330" t="e">
        <f ca="1">_xll.RiskData('Risk Summary'!$K$32,$A1027)</f>
        <v>#NAME?</v>
      </c>
      <c r="H1027" s="330" t="e">
        <f ca="1">_xll.RiskData('Risk Summary'!$N$32,$A1027)</f>
        <v>#NAME?</v>
      </c>
      <c r="J1027" s="330" t="e">
        <f ca="1">_xll.RiskData('Risk Summary'!$H$35,$A1027)</f>
        <v>#NAME?</v>
      </c>
      <c r="K1027" s="330" t="e">
        <f ca="1">_xll.RiskData('Risk Summary'!$K$35,$A1027)</f>
        <v>#NAME?</v>
      </c>
      <c r="L1027" s="330" t="e">
        <f ca="1">_xll.RiskData('Risk Summary'!$N$35,$A1027)</f>
        <v>#NAME?</v>
      </c>
      <c r="N1027" s="330" t="e">
        <f ca="1">_xll.RiskData('Risk Summary'!$H$36,$A1027)</f>
        <v>#NAME?</v>
      </c>
      <c r="O1027" s="330" t="e">
        <f ca="1">_xll.RiskData('Risk Summary'!$K$36,$A1027)</f>
        <v>#NAME?</v>
      </c>
      <c r="P1027" s="330" t="e">
        <f ca="1">_xll.RiskData('Risk Summary'!$N$36,$A1027)</f>
        <v>#NAME?</v>
      </c>
      <c r="R1027" s="330" t="e">
        <f ca="1">_xll.RiskData('TS CF'!$H$24,$A1027)-F1027</f>
        <v>#NAME?</v>
      </c>
      <c r="S1027" s="330" t="e">
        <f ca="1">_xll.RiskData('TS CF'!$K$24,$A1027)-G1027</f>
        <v>#NAME?</v>
      </c>
      <c r="T1027" s="330" t="e">
        <f ca="1">_xll.RiskData('TS CF'!$N$24,$A1027)-H1027</f>
        <v>#NAME?</v>
      </c>
      <c r="V1027" s="327" t="e">
        <f t="shared" ca="1" si="45"/>
        <v>#NAME?</v>
      </c>
      <c r="W1027" s="327" t="e">
        <f t="shared" ca="1" si="46"/>
        <v>#NAME?</v>
      </c>
      <c r="X1027" s="327" t="e">
        <f t="shared" ca="1" si="47"/>
        <v>#NAME?</v>
      </c>
    </row>
    <row r="1028" spans="1:24">
      <c r="A1028" s="2">
        <v>1021</v>
      </c>
      <c r="B1028" s="617">
        <v>-160478</v>
      </c>
      <c r="C1028" s="617">
        <v>-103593</v>
      </c>
      <c r="D1028" s="617">
        <v>-114388</v>
      </c>
      <c r="F1028" s="330" t="e">
        <f ca="1">_xll.RiskData('Risk Summary'!$H$32,$A1028)</f>
        <v>#NAME?</v>
      </c>
      <c r="G1028" s="330" t="e">
        <f ca="1">_xll.RiskData('Risk Summary'!$K$32,$A1028)</f>
        <v>#NAME?</v>
      </c>
      <c r="H1028" s="330" t="e">
        <f ca="1">_xll.RiskData('Risk Summary'!$N$32,$A1028)</f>
        <v>#NAME?</v>
      </c>
      <c r="J1028" s="330" t="e">
        <f ca="1">_xll.RiskData('Risk Summary'!$H$35,$A1028)</f>
        <v>#NAME?</v>
      </c>
      <c r="K1028" s="330" t="e">
        <f ca="1">_xll.RiskData('Risk Summary'!$K$35,$A1028)</f>
        <v>#NAME?</v>
      </c>
      <c r="L1028" s="330" t="e">
        <f ca="1">_xll.RiskData('Risk Summary'!$N$35,$A1028)</f>
        <v>#NAME?</v>
      </c>
      <c r="N1028" s="330" t="e">
        <f ca="1">_xll.RiskData('Risk Summary'!$H$36,$A1028)</f>
        <v>#NAME?</v>
      </c>
      <c r="O1028" s="330" t="e">
        <f ca="1">_xll.RiskData('Risk Summary'!$K$36,$A1028)</f>
        <v>#NAME?</v>
      </c>
      <c r="P1028" s="330" t="e">
        <f ca="1">_xll.RiskData('Risk Summary'!$N$36,$A1028)</f>
        <v>#NAME?</v>
      </c>
      <c r="R1028" s="330" t="e">
        <f ca="1">_xll.RiskData('TS CF'!$H$24,$A1028)-F1028</f>
        <v>#NAME?</v>
      </c>
      <c r="S1028" s="330" t="e">
        <f ca="1">_xll.RiskData('TS CF'!$K$24,$A1028)-G1028</f>
        <v>#NAME?</v>
      </c>
      <c r="T1028" s="330" t="e">
        <f ca="1">_xll.RiskData('TS CF'!$N$24,$A1028)-H1028</f>
        <v>#NAME?</v>
      </c>
      <c r="V1028" s="327" t="e">
        <f t="shared" ca="1" si="45"/>
        <v>#NAME?</v>
      </c>
      <c r="W1028" s="327" t="e">
        <f t="shared" ca="1" si="46"/>
        <v>#NAME?</v>
      </c>
      <c r="X1028" s="327" t="e">
        <f t="shared" ca="1" si="47"/>
        <v>#NAME?</v>
      </c>
    </row>
    <row r="1029" spans="1:24">
      <c r="A1029" s="2">
        <v>1022</v>
      </c>
      <c r="B1029" s="617">
        <v>-160478</v>
      </c>
      <c r="C1029" s="617">
        <v>-103593</v>
      </c>
      <c r="D1029" s="617">
        <v>-114388</v>
      </c>
      <c r="F1029" s="330" t="e">
        <f ca="1">_xll.RiskData('Risk Summary'!$H$32,$A1029)</f>
        <v>#NAME?</v>
      </c>
      <c r="G1029" s="330" t="e">
        <f ca="1">_xll.RiskData('Risk Summary'!$K$32,$A1029)</f>
        <v>#NAME?</v>
      </c>
      <c r="H1029" s="330" t="e">
        <f ca="1">_xll.RiskData('Risk Summary'!$N$32,$A1029)</f>
        <v>#NAME?</v>
      </c>
      <c r="J1029" s="330" t="e">
        <f ca="1">_xll.RiskData('Risk Summary'!$H$35,$A1029)</f>
        <v>#NAME?</v>
      </c>
      <c r="K1029" s="330" t="e">
        <f ca="1">_xll.RiskData('Risk Summary'!$K$35,$A1029)</f>
        <v>#NAME?</v>
      </c>
      <c r="L1029" s="330" t="e">
        <f ca="1">_xll.RiskData('Risk Summary'!$N$35,$A1029)</f>
        <v>#NAME?</v>
      </c>
      <c r="N1029" s="330" t="e">
        <f ca="1">_xll.RiskData('Risk Summary'!$H$36,$A1029)</f>
        <v>#NAME?</v>
      </c>
      <c r="O1029" s="330" t="e">
        <f ca="1">_xll.RiskData('Risk Summary'!$K$36,$A1029)</f>
        <v>#NAME?</v>
      </c>
      <c r="P1029" s="330" t="e">
        <f ca="1">_xll.RiskData('Risk Summary'!$N$36,$A1029)</f>
        <v>#NAME?</v>
      </c>
      <c r="R1029" s="330" t="e">
        <f ca="1">_xll.RiskData('TS CF'!$H$24,$A1029)-F1029</f>
        <v>#NAME?</v>
      </c>
      <c r="S1029" s="330" t="e">
        <f ca="1">_xll.RiskData('TS CF'!$K$24,$A1029)-G1029</f>
        <v>#NAME?</v>
      </c>
      <c r="T1029" s="330" t="e">
        <f ca="1">_xll.RiskData('TS CF'!$N$24,$A1029)-H1029</f>
        <v>#NAME?</v>
      </c>
      <c r="V1029" s="327" t="e">
        <f t="shared" ca="1" si="45"/>
        <v>#NAME?</v>
      </c>
      <c r="W1029" s="327" t="e">
        <f t="shared" ca="1" si="46"/>
        <v>#NAME?</v>
      </c>
      <c r="X1029" s="327" t="e">
        <f t="shared" ca="1" si="47"/>
        <v>#NAME?</v>
      </c>
    </row>
    <row r="1030" spans="1:24">
      <c r="A1030" s="2">
        <v>1023</v>
      </c>
      <c r="B1030" s="617">
        <v>-160478</v>
      </c>
      <c r="C1030" s="617">
        <v>-103593</v>
      </c>
      <c r="D1030" s="617">
        <v>-114388</v>
      </c>
      <c r="F1030" s="330" t="e">
        <f ca="1">_xll.RiskData('Risk Summary'!$H$32,$A1030)</f>
        <v>#NAME?</v>
      </c>
      <c r="G1030" s="330" t="e">
        <f ca="1">_xll.RiskData('Risk Summary'!$K$32,$A1030)</f>
        <v>#NAME?</v>
      </c>
      <c r="H1030" s="330" t="e">
        <f ca="1">_xll.RiskData('Risk Summary'!$N$32,$A1030)</f>
        <v>#NAME?</v>
      </c>
      <c r="J1030" s="330" t="e">
        <f ca="1">_xll.RiskData('Risk Summary'!$H$35,$A1030)</f>
        <v>#NAME?</v>
      </c>
      <c r="K1030" s="330" t="e">
        <f ca="1">_xll.RiskData('Risk Summary'!$K$35,$A1030)</f>
        <v>#NAME?</v>
      </c>
      <c r="L1030" s="330" t="e">
        <f ca="1">_xll.RiskData('Risk Summary'!$N$35,$A1030)</f>
        <v>#NAME?</v>
      </c>
      <c r="N1030" s="330" t="e">
        <f ca="1">_xll.RiskData('Risk Summary'!$H$36,$A1030)</f>
        <v>#NAME?</v>
      </c>
      <c r="O1030" s="330" t="e">
        <f ca="1">_xll.RiskData('Risk Summary'!$K$36,$A1030)</f>
        <v>#NAME?</v>
      </c>
      <c r="P1030" s="330" t="e">
        <f ca="1">_xll.RiskData('Risk Summary'!$N$36,$A1030)</f>
        <v>#NAME?</v>
      </c>
      <c r="R1030" s="330" t="e">
        <f ca="1">_xll.RiskData('TS CF'!$H$24,$A1030)-F1030</f>
        <v>#NAME?</v>
      </c>
      <c r="S1030" s="330" t="e">
        <f ca="1">_xll.RiskData('TS CF'!$K$24,$A1030)-G1030</f>
        <v>#NAME?</v>
      </c>
      <c r="T1030" s="330" t="e">
        <f ca="1">_xll.RiskData('TS CF'!$N$24,$A1030)-H1030</f>
        <v>#NAME?</v>
      </c>
      <c r="V1030" s="327" t="e">
        <f t="shared" ca="1" si="45"/>
        <v>#NAME?</v>
      </c>
      <c r="W1030" s="327" t="e">
        <f t="shared" ca="1" si="46"/>
        <v>#NAME?</v>
      </c>
      <c r="X1030" s="327" t="e">
        <f t="shared" ca="1" si="47"/>
        <v>#NAME?</v>
      </c>
    </row>
    <row r="1031" spans="1:24">
      <c r="A1031" s="2">
        <v>1024</v>
      </c>
      <c r="B1031" s="617">
        <v>-160478</v>
      </c>
      <c r="C1031" s="617">
        <v>-103593</v>
      </c>
      <c r="D1031" s="617">
        <v>-114388</v>
      </c>
      <c r="F1031" s="330" t="e">
        <f ca="1">_xll.RiskData('Risk Summary'!$H$32,$A1031)</f>
        <v>#NAME?</v>
      </c>
      <c r="G1031" s="330" t="e">
        <f ca="1">_xll.RiskData('Risk Summary'!$K$32,$A1031)</f>
        <v>#NAME?</v>
      </c>
      <c r="H1031" s="330" t="e">
        <f ca="1">_xll.RiskData('Risk Summary'!$N$32,$A1031)</f>
        <v>#NAME?</v>
      </c>
      <c r="J1031" s="330" t="e">
        <f ca="1">_xll.RiskData('Risk Summary'!$H$35,$A1031)</f>
        <v>#NAME?</v>
      </c>
      <c r="K1031" s="330" t="e">
        <f ca="1">_xll.RiskData('Risk Summary'!$K$35,$A1031)</f>
        <v>#NAME?</v>
      </c>
      <c r="L1031" s="330" t="e">
        <f ca="1">_xll.RiskData('Risk Summary'!$N$35,$A1031)</f>
        <v>#NAME?</v>
      </c>
      <c r="N1031" s="330" t="e">
        <f ca="1">_xll.RiskData('Risk Summary'!$H$36,$A1031)</f>
        <v>#NAME?</v>
      </c>
      <c r="O1031" s="330" t="e">
        <f ca="1">_xll.RiskData('Risk Summary'!$K$36,$A1031)</f>
        <v>#NAME?</v>
      </c>
      <c r="P1031" s="330" t="e">
        <f ca="1">_xll.RiskData('Risk Summary'!$N$36,$A1031)</f>
        <v>#NAME?</v>
      </c>
      <c r="R1031" s="330" t="e">
        <f ca="1">_xll.RiskData('TS CF'!$H$24,$A1031)-F1031</f>
        <v>#NAME?</v>
      </c>
      <c r="S1031" s="330" t="e">
        <f ca="1">_xll.RiskData('TS CF'!$K$24,$A1031)-G1031</f>
        <v>#NAME?</v>
      </c>
      <c r="T1031" s="330" t="e">
        <f ca="1">_xll.RiskData('TS CF'!$N$24,$A1031)-H1031</f>
        <v>#NAME?</v>
      </c>
      <c r="V1031" s="327" t="e">
        <f t="shared" ca="1" si="45"/>
        <v>#NAME?</v>
      </c>
      <c r="W1031" s="327" t="e">
        <f t="shared" ca="1" si="46"/>
        <v>#NAME?</v>
      </c>
      <c r="X1031" s="327" t="e">
        <f t="shared" ca="1" si="47"/>
        <v>#NAME?</v>
      </c>
    </row>
    <row r="1032" spans="1:24">
      <c r="A1032" s="2">
        <v>1025</v>
      </c>
      <c r="B1032" s="617">
        <v>-160478</v>
      </c>
      <c r="C1032" s="617">
        <v>-103593</v>
      </c>
      <c r="D1032" s="617">
        <v>-114388</v>
      </c>
      <c r="F1032" s="330" t="e">
        <f ca="1">_xll.RiskData('Risk Summary'!$H$32,$A1032)</f>
        <v>#NAME?</v>
      </c>
      <c r="G1032" s="330" t="e">
        <f ca="1">_xll.RiskData('Risk Summary'!$K$32,$A1032)</f>
        <v>#NAME?</v>
      </c>
      <c r="H1032" s="330" t="e">
        <f ca="1">_xll.RiskData('Risk Summary'!$N$32,$A1032)</f>
        <v>#NAME?</v>
      </c>
      <c r="J1032" s="330" t="e">
        <f ca="1">_xll.RiskData('Risk Summary'!$H$35,$A1032)</f>
        <v>#NAME?</v>
      </c>
      <c r="K1032" s="330" t="e">
        <f ca="1">_xll.RiskData('Risk Summary'!$K$35,$A1032)</f>
        <v>#NAME?</v>
      </c>
      <c r="L1032" s="330" t="e">
        <f ca="1">_xll.RiskData('Risk Summary'!$N$35,$A1032)</f>
        <v>#NAME?</v>
      </c>
      <c r="N1032" s="330" t="e">
        <f ca="1">_xll.RiskData('Risk Summary'!$H$36,$A1032)</f>
        <v>#NAME?</v>
      </c>
      <c r="O1032" s="330" t="e">
        <f ca="1">_xll.RiskData('Risk Summary'!$K$36,$A1032)</f>
        <v>#NAME?</v>
      </c>
      <c r="P1032" s="330" t="e">
        <f ca="1">_xll.RiskData('Risk Summary'!$N$36,$A1032)</f>
        <v>#NAME?</v>
      </c>
      <c r="R1032" s="330" t="e">
        <f ca="1">_xll.RiskData('TS CF'!$H$24,$A1032)-F1032</f>
        <v>#NAME?</v>
      </c>
      <c r="S1032" s="330" t="e">
        <f ca="1">_xll.RiskData('TS CF'!$K$24,$A1032)-G1032</f>
        <v>#NAME?</v>
      </c>
      <c r="T1032" s="330" t="e">
        <f ca="1">_xll.RiskData('TS CF'!$N$24,$A1032)-H1032</f>
        <v>#NAME?</v>
      </c>
      <c r="V1032" s="327" t="e">
        <f t="shared" ca="1" si="45"/>
        <v>#NAME?</v>
      </c>
      <c r="W1032" s="327" t="e">
        <f t="shared" ca="1" si="46"/>
        <v>#NAME?</v>
      </c>
      <c r="X1032" s="327" t="e">
        <f t="shared" ca="1" si="47"/>
        <v>#NAME?</v>
      </c>
    </row>
    <row r="1033" spans="1:24">
      <c r="A1033" s="2">
        <v>1026</v>
      </c>
      <c r="B1033" s="617">
        <v>-160478</v>
      </c>
      <c r="C1033" s="617">
        <v>-103593</v>
      </c>
      <c r="D1033" s="617">
        <v>-114388</v>
      </c>
      <c r="F1033" s="330" t="e">
        <f ca="1">_xll.RiskData('Risk Summary'!$H$32,$A1033)</f>
        <v>#NAME?</v>
      </c>
      <c r="G1033" s="330" t="e">
        <f ca="1">_xll.RiskData('Risk Summary'!$K$32,$A1033)</f>
        <v>#NAME?</v>
      </c>
      <c r="H1033" s="330" t="e">
        <f ca="1">_xll.RiskData('Risk Summary'!$N$32,$A1033)</f>
        <v>#NAME?</v>
      </c>
      <c r="J1033" s="330" t="e">
        <f ca="1">_xll.RiskData('Risk Summary'!$H$35,$A1033)</f>
        <v>#NAME?</v>
      </c>
      <c r="K1033" s="330" t="e">
        <f ca="1">_xll.RiskData('Risk Summary'!$K$35,$A1033)</f>
        <v>#NAME?</v>
      </c>
      <c r="L1033" s="330" t="e">
        <f ca="1">_xll.RiskData('Risk Summary'!$N$35,$A1033)</f>
        <v>#NAME?</v>
      </c>
      <c r="N1033" s="330" t="e">
        <f ca="1">_xll.RiskData('Risk Summary'!$H$36,$A1033)</f>
        <v>#NAME?</v>
      </c>
      <c r="O1033" s="330" t="e">
        <f ca="1">_xll.RiskData('Risk Summary'!$K$36,$A1033)</f>
        <v>#NAME?</v>
      </c>
      <c r="P1033" s="330" t="e">
        <f ca="1">_xll.RiskData('Risk Summary'!$N$36,$A1033)</f>
        <v>#NAME?</v>
      </c>
      <c r="R1033" s="330" t="e">
        <f ca="1">_xll.RiskData('TS CF'!$H$24,$A1033)-F1033</f>
        <v>#NAME?</v>
      </c>
      <c r="S1033" s="330" t="e">
        <f ca="1">_xll.RiskData('TS CF'!$K$24,$A1033)-G1033</f>
        <v>#NAME?</v>
      </c>
      <c r="T1033" s="330" t="e">
        <f ca="1">_xll.RiskData('TS CF'!$N$24,$A1033)-H1033</f>
        <v>#NAME?</v>
      </c>
      <c r="V1033" s="327" t="e">
        <f t="shared" ca="1" si="45"/>
        <v>#NAME?</v>
      </c>
      <c r="W1033" s="327" t="e">
        <f t="shared" ca="1" si="46"/>
        <v>#NAME?</v>
      </c>
      <c r="X1033" s="327" t="e">
        <f t="shared" ca="1" si="47"/>
        <v>#NAME?</v>
      </c>
    </row>
    <row r="1034" spans="1:24">
      <c r="A1034" s="2">
        <v>1027</v>
      </c>
      <c r="B1034" s="617">
        <v>-160478</v>
      </c>
      <c r="C1034" s="617">
        <v>-103593</v>
      </c>
      <c r="D1034" s="617">
        <v>-114388</v>
      </c>
      <c r="F1034" s="330" t="e">
        <f ca="1">_xll.RiskData('Risk Summary'!$H$32,$A1034)</f>
        <v>#NAME?</v>
      </c>
      <c r="G1034" s="330" t="e">
        <f ca="1">_xll.RiskData('Risk Summary'!$K$32,$A1034)</f>
        <v>#NAME?</v>
      </c>
      <c r="H1034" s="330" t="e">
        <f ca="1">_xll.RiskData('Risk Summary'!$N$32,$A1034)</f>
        <v>#NAME?</v>
      </c>
      <c r="J1034" s="330" t="e">
        <f ca="1">_xll.RiskData('Risk Summary'!$H$35,$A1034)</f>
        <v>#NAME?</v>
      </c>
      <c r="K1034" s="330" t="e">
        <f ca="1">_xll.RiskData('Risk Summary'!$K$35,$A1034)</f>
        <v>#NAME?</v>
      </c>
      <c r="L1034" s="330" t="e">
        <f ca="1">_xll.RiskData('Risk Summary'!$N$35,$A1034)</f>
        <v>#NAME?</v>
      </c>
      <c r="N1034" s="330" t="e">
        <f ca="1">_xll.RiskData('Risk Summary'!$H$36,$A1034)</f>
        <v>#NAME?</v>
      </c>
      <c r="O1034" s="330" t="e">
        <f ca="1">_xll.RiskData('Risk Summary'!$K$36,$A1034)</f>
        <v>#NAME?</v>
      </c>
      <c r="P1034" s="330" t="e">
        <f ca="1">_xll.RiskData('Risk Summary'!$N$36,$A1034)</f>
        <v>#NAME?</v>
      </c>
      <c r="R1034" s="330" t="e">
        <f ca="1">_xll.RiskData('TS CF'!$H$24,$A1034)-F1034</f>
        <v>#NAME?</v>
      </c>
      <c r="S1034" s="330" t="e">
        <f ca="1">_xll.RiskData('TS CF'!$K$24,$A1034)-G1034</f>
        <v>#NAME?</v>
      </c>
      <c r="T1034" s="330" t="e">
        <f ca="1">_xll.RiskData('TS CF'!$N$24,$A1034)-H1034</f>
        <v>#NAME?</v>
      </c>
      <c r="V1034" s="327" t="e">
        <f t="shared" ref="V1034:V1097" ca="1" si="48">V1033</f>
        <v>#NAME?</v>
      </c>
      <c r="W1034" s="327" t="e">
        <f t="shared" ref="W1034:W1097" ca="1" si="49">W1033</f>
        <v>#NAME?</v>
      </c>
      <c r="X1034" s="327" t="e">
        <f t="shared" ref="X1034:X1097" ca="1" si="50">X1033</f>
        <v>#NAME?</v>
      </c>
    </row>
    <row r="1035" spans="1:24">
      <c r="A1035" s="2">
        <v>1028</v>
      </c>
      <c r="B1035" s="617">
        <v>-160478</v>
      </c>
      <c r="C1035" s="617">
        <v>-103593</v>
      </c>
      <c r="D1035" s="617">
        <v>-114388</v>
      </c>
      <c r="F1035" s="330" t="e">
        <f ca="1">_xll.RiskData('Risk Summary'!$H$32,$A1035)</f>
        <v>#NAME?</v>
      </c>
      <c r="G1035" s="330" t="e">
        <f ca="1">_xll.RiskData('Risk Summary'!$K$32,$A1035)</f>
        <v>#NAME?</v>
      </c>
      <c r="H1035" s="330" t="e">
        <f ca="1">_xll.RiskData('Risk Summary'!$N$32,$A1035)</f>
        <v>#NAME?</v>
      </c>
      <c r="J1035" s="330" t="e">
        <f ca="1">_xll.RiskData('Risk Summary'!$H$35,$A1035)</f>
        <v>#NAME?</v>
      </c>
      <c r="K1035" s="330" t="e">
        <f ca="1">_xll.RiskData('Risk Summary'!$K$35,$A1035)</f>
        <v>#NAME?</v>
      </c>
      <c r="L1035" s="330" t="e">
        <f ca="1">_xll.RiskData('Risk Summary'!$N$35,$A1035)</f>
        <v>#NAME?</v>
      </c>
      <c r="N1035" s="330" t="e">
        <f ca="1">_xll.RiskData('Risk Summary'!$H$36,$A1035)</f>
        <v>#NAME?</v>
      </c>
      <c r="O1035" s="330" t="e">
        <f ca="1">_xll.RiskData('Risk Summary'!$K$36,$A1035)</f>
        <v>#NAME?</v>
      </c>
      <c r="P1035" s="330" t="e">
        <f ca="1">_xll.RiskData('Risk Summary'!$N$36,$A1035)</f>
        <v>#NAME?</v>
      </c>
      <c r="R1035" s="330" t="e">
        <f ca="1">_xll.RiskData('TS CF'!$H$24,$A1035)-F1035</f>
        <v>#NAME?</v>
      </c>
      <c r="S1035" s="330" t="e">
        <f ca="1">_xll.RiskData('TS CF'!$K$24,$A1035)-G1035</f>
        <v>#NAME?</v>
      </c>
      <c r="T1035" s="330" t="e">
        <f ca="1">_xll.RiskData('TS CF'!$N$24,$A1035)-H1035</f>
        <v>#NAME?</v>
      </c>
      <c r="V1035" s="327" t="e">
        <f t="shared" ca="1" si="48"/>
        <v>#NAME?</v>
      </c>
      <c r="W1035" s="327" t="e">
        <f t="shared" ca="1" si="49"/>
        <v>#NAME?</v>
      </c>
      <c r="X1035" s="327" t="e">
        <f t="shared" ca="1" si="50"/>
        <v>#NAME?</v>
      </c>
    </row>
    <row r="1036" spans="1:24">
      <c r="A1036" s="2">
        <v>1029</v>
      </c>
      <c r="B1036" s="617">
        <v>-160478</v>
      </c>
      <c r="C1036" s="617">
        <v>-103593</v>
      </c>
      <c r="D1036" s="617">
        <v>-114388</v>
      </c>
      <c r="F1036" s="330" t="e">
        <f ca="1">_xll.RiskData('Risk Summary'!$H$32,$A1036)</f>
        <v>#NAME?</v>
      </c>
      <c r="G1036" s="330" t="e">
        <f ca="1">_xll.RiskData('Risk Summary'!$K$32,$A1036)</f>
        <v>#NAME?</v>
      </c>
      <c r="H1036" s="330" t="e">
        <f ca="1">_xll.RiskData('Risk Summary'!$N$32,$A1036)</f>
        <v>#NAME?</v>
      </c>
      <c r="J1036" s="330" t="e">
        <f ca="1">_xll.RiskData('Risk Summary'!$H$35,$A1036)</f>
        <v>#NAME?</v>
      </c>
      <c r="K1036" s="330" t="e">
        <f ca="1">_xll.RiskData('Risk Summary'!$K$35,$A1036)</f>
        <v>#NAME?</v>
      </c>
      <c r="L1036" s="330" t="e">
        <f ca="1">_xll.RiskData('Risk Summary'!$N$35,$A1036)</f>
        <v>#NAME?</v>
      </c>
      <c r="N1036" s="330" t="e">
        <f ca="1">_xll.RiskData('Risk Summary'!$H$36,$A1036)</f>
        <v>#NAME?</v>
      </c>
      <c r="O1036" s="330" t="e">
        <f ca="1">_xll.RiskData('Risk Summary'!$K$36,$A1036)</f>
        <v>#NAME?</v>
      </c>
      <c r="P1036" s="330" t="e">
        <f ca="1">_xll.RiskData('Risk Summary'!$N$36,$A1036)</f>
        <v>#NAME?</v>
      </c>
      <c r="R1036" s="330" t="e">
        <f ca="1">_xll.RiskData('TS CF'!$H$24,$A1036)-F1036</f>
        <v>#NAME?</v>
      </c>
      <c r="S1036" s="330" t="e">
        <f ca="1">_xll.RiskData('TS CF'!$K$24,$A1036)-G1036</f>
        <v>#NAME?</v>
      </c>
      <c r="T1036" s="330" t="e">
        <f ca="1">_xll.RiskData('TS CF'!$N$24,$A1036)-H1036</f>
        <v>#NAME?</v>
      </c>
      <c r="V1036" s="327" t="e">
        <f t="shared" ca="1" si="48"/>
        <v>#NAME?</v>
      </c>
      <c r="W1036" s="327" t="e">
        <f t="shared" ca="1" si="49"/>
        <v>#NAME?</v>
      </c>
      <c r="X1036" s="327" t="e">
        <f t="shared" ca="1" si="50"/>
        <v>#NAME?</v>
      </c>
    </row>
    <row r="1037" spans="1:24">
      <c r="A1037" s="2">
        <v>1030</v>
      </c>
      <c r="B1037" s="617">
        <v>-160478</v>
      </c>
      <c r="C1037" s="617">
        <v>-103593</v>
      </c>
      <c r="D1037" s="617">
        <v>-114388</v>
      </c>
      <c r="F1037" s="330" t="e">
        <f ca="1">_xll.RiskData('Risk Summary'!$H$32,$A1037)</f>
        <v>#NAME?</v>
      </c>
      <c r="G1037" s="330" t="e">
        <f ca="1">_xll.RiskData('Risk Summary'!$K$32,$A1037)</f>
        <v>#NAME?</v>
      </c>
      <c r="H1037" s="330" t="e">
        <f ca="1">_xll.RiskData('Risk Summary'!$N$32,$A1037)</f>
        <v>#NAME?</v>
      </c>
      <c r="J1037" s="330" t="e">
        <f ca="1">_xll.RiskData('Risk Summary'!$H$35,$A1037)</f>
        <v>#NAME?</v>
      </c>
      <c r="K1037" s="330" t="e">
        <f ca="1">_xll.RiskData('Risk Summary'!$K$35,$A1037)</f>
        <v>#NAME?</v>
      </c>
      <c r="L1037" s="330" t="e">
        <f ca="1">_xll.RiskData('Risk Summary'!$N$35,$A1037)</f>
        <v>#NAME?</v>
      </c>
      <c r="N1037" s="330" t="e">
        <f ca="1">_xll.RiskData('Risk Summary'!$H$36,$A1037)</f>
        <v>#NAME?</v>
      </c>
      <c r="O1037" s="330" t="e">
        <f ca="1">_xll.RiskData('Risk Summary'!$K$36,$A1037)</f>
        <v>#NAME?</v>
      </c>
      <c r="P1037" s="330" t="e">
        <f ca="1">_xll.RiskData('Risk Summary'!$N$36,$A1037)</f>
        <v>#NAME?</v>
      </c>
      <c r="R1037" s="330" t="e">
        <f ca="1">_xll.RiskData('TS CF'!$H$24,$A1037)-F1037</f>
        <v>#NAME?</v>
      </c>
      <c r="S1037" s="330" t="e">
        <f ca="1">_xll.RiskData('TS CF'!$K$24,$A1037)-G1037</f>
        <v>#NAME?</v>
      </c>
      <c r="T1037" s="330" t="e">
        <f ca="1">_xll.RiskData('TS CF'!$N$24,$A1037)-H1037</f>
        <v>#NAME?</v>
      </c>
      <c r="V1037" s="327" t="e">
        <f t="shared" ca="1" si="48"/>
        <v>#NAME?</v>
      </c>
      <c r="W1037" s="327" t="e">
        <f t="shared" ca="1" si="49"/>
        <v>#NAME?</v>
      </c>
      <c r="X1037" s="327" t="e">
        <f t="shared" ca="1" si="50"/>
        <v>#NAME?</v>
      </c>
    </row>
    <row r="1038" spans="1:24">
      <c r="A1038" s="2">
        <v>1031</v>
      </c>
      <c r="B1038" s="617">
        <v>-160478</v>
      </c>
      <c r="C1038" s="617">
        <v>-103593</v>
      </c>
      <c r="D1038" s="617">
        <v>-114388</v>
      </c>
      <c r="F1038" s="330" t="e">
        <f ca="1">_xll.RiskData('Risk Summary'!$H$32,$A1038)</f>
        <v>#NAME?</v>
      </c>
      <c r="G1038" s="330" t="e">
        <f ca="1">_xll.RiskData('Risk Summary'!$K$32,$A1038)</f>
        <v>#NAME?</v>
      </c>
      <c r="H1038" s="330" t="e">
        <f ca="1">_xll.RiskData('Risk Summary'!$N$32,$A1038)</f>
        <v>#NAME?</v>
      </c>
      <c r="J1038" s="330" t="e">
        <f ca="1">_xll.RiskData('Risk Summary'!$H$35,$A1038)</f>
        <v>#NAME?</v>
      </c>
      <c r="K1038" s="330" t="e">
        <f ca="1">_xll.RiskData('Risk Summary'!$K$35,$A1038)</f>
        <v>#NAME?</v>
      </c>
      <c r="L1038" s="330" t="e">
        <f ca="1">_xll.RiskData('Risk Summary'!$N$35,$A1038)</f>
        <v>#NAME?</v>
      </c>
      <c r="N1038" s="330" t="e">
        <f ca="1">_xll.RiskData('Risk Summary'!$H$36,$A1038)</f>
        <v>#NAME?</v>
      </c>
      <c r="O1038" s="330" t="e">
        <f ca="1">_xll.RiskData('Risk Summary'!$K$36,$A1038)</f>
        <v>#NAME?</v>
      </c>
      <c r="P1038" s="330" t="e">
        <f ca="1">_xll.RiskData('Risk Summary'!$N$36,$A1038)</f>
        <v>#NAME?</v>
      </c>
      <c r="R1038" s="330" t="e">
        <f ca="1">_xll.RiskData('TS CF'!$H$24,$A1038)-F1038</f>
        <v>#NAME?</v>
      </c>
      <c r="S1038" s="330" t="e">
        <f ca="1">_xll.RiskData('TS CF'!$K$24,$A1038)-G1038</f>
        <v>#NAME?</v>
      </c>
      <c r="T1038" s="330" t="e">
        <f ca="1">_xll.RiskData('TS CF'!$N$24,$A1038)-H1038</f>
        <v>#NAME?</v>
      </c>
      <c r="V1038" s="327" t="e">
        <f t="shared" ca="1" si="48"/>
        <v>#NAME?</v>
      </c>
      <c r="W1038" s="327" t="e">
        <f t="shared" ca="1" si="49"/>
        <v>#NAME?</v>
      </c>
      <c r="X1038" s="327" t="e">
        <f t="shared" ca="1" si="50"/>
        <v>#NAME?</v>
      </c>
    </row>
    <row r="1039" spans="1:24">
      <c r="A1039" s="2">
        <v>1032</v>
      </c>
      <c r="B1039" s="617">
        <v>-160478</v>
      </c>
      <c r="C1039" s="617">
        <v>-103593</v>
      </c>
      <c r="D1039" s="617">
        <v>-114388</v>
      </c>
      <c r="F1039" s="330" t="e">
        <f ca="1">_xll.RiskData('Risk Summary'!$H$32,$A1039)</f>
        <v>#NAME?</v>
      </c>
      <c r="G1039" s="330" t="e">
        <f ca="1">_xll.RiskData('Risk Summary'!$K$32,$A1039)</f>
        <v>#NAME?</v>
      </c>
      <c r="H1039" s="330" t="e">
        <f ca="1">_xll.RiskData('Risk Summary'!$N$32,$A1039)</f>
        <v>#NAME?</v>
      </c>
      <c r="J1039" s="330" t="e">
        <f ca="1">_xll.RiskData('Risk Summary'!$H$35,$A1039)</f>
        <v>#NAME?</v>
      </c>
      <c r="K1039" s="330" t="e">
        <f ca="1">_xll.RiskData('Risk Summary'!$K$35,$A1039)</f>
        <v>#NAME?</v>
      </c>
      <c r="L1039" s="330" t="e">
        <f ca="1">_xll.RiskData('Risk Summary'!$N$35,$A1039)</f>
        <v>#NAME?</v>
      </c>
      <c r="N1039" s="330" t="e">
        <f ca="1">_xll.RiskData('Risk Summary'!$H$36,$A1039)</f>
        <v>#NAME?</v>
      </c>
      <c r="O1039" s="330" t="e">
        <f ca="1">_xll.RiskData('Risk Summary'!$K$36,$A1039)</f>
        <v>#NAME?</v>
      </c>
      <c r="P1039" s="330" t="e">
        <f ca="1">_xll.RiskData('Risk Summary'!$N$36,$A1039)</f>
        <v>#NAME?</v>
      </c>
      <c r="R1039" s="330" t="e">
        <f ca="1">_xll.RiskData('TS CF'!$H$24,$A1039)-F1039</f>
        <v>#NAME?</v>
      </c>
      <c r="S1039" s="330" t="e">
        <f ca="1">_xll.RiskData('TS CF'!$K$24,$A1039)-G1039</f>
        <v>#NAME?</v>
      </c>
      <c r="T1039" s="330" t="e">
        <f ca="1">_xll.RiskData('TS CF'!$N$24,$A1039)-H1039</f>
        <v>#NAME?</v>
      </c>
      <c r="V1039" s="327" t="e">
        <f t="shared" ca="1" si="48"/>
        <v>#NAME?</v>
      </c>
      <c r="W1039" s="327" t="e">
        <f t="shared" ca="1" si="49"/>
        <v>#NAME?</v>
      </c>
      <c r="X1039" s="327" t="e">
        <f t="shared" ca="1" si="50"/>
        <v>#NAME?</v>
      </c>
    </row>
    <row r="1040" spans="1:24">
      <c r="A1040" s="2">
        <v>1033</v>
      </c>
      <c r="B1040" s="617">
        <v>-160478</v>
      </c>
      <c r="C1040" s="617">
        <v>-103593</v>
      </c>
      <c r="D1040" s="617">
        <v>-114388</v>
      </c>
      <c r="F1040" s="330" t="e">
        <f ca="1">_xll.RiskData('Risk Summary'!$H$32,$A1040)</f>
        <v>#NAME?</v>
      </c>
      <c r="G1040" s="330" t="e">
        <f ca="1">_xll.RiskData('Risk Summary'!$K$32,$A1040)</f>
        <v>#NAME?</v>
      </c>
      <c r="H1040" s="330" t="e">
        <f ca="1">_xll.RiskData('Risk Summary'!$N$32,$A1040)</f>
        <v>#NAME?</v>
      </c>
      <c r="J1040" s="330" t="e">
        <f ca="1">_xll.RiskData('Risk Summary'!$H$35,$A1040)</f>
        <v>#NAME?</v>
      </c>
      <c r="K1040" s="330" t="e">
        <f ca="1">_xll.RiskData('Risk Summary'!$K$35,$A1040)</f>
        <v>#NAME?</v>
      </c>
      <c r="L1040" s="330" t="e">
        <f ca="1">_xll.RiskData('Risk Summary'!$N$35,$A1040)</f>
        <v>#NAME?</v>
      </c>
      <c r="N1040" s="330" t="e">
        <f ca="1">_xll.RiskData('Risk Summary'!$H$36,$A1040)</f>
        <v>#NAME?</v>
      </c>
      <c r="O1040" s="330" t="e">
        <f ca="1">_xll.RiskData('Risk Summary'!$K$36,$A1040)</f>
        <v>#NAME?</v>
      </c>
      <c r="P1040" s="330" t="e">
        <f ca="1">_xll.RiskData('Risk Summary'!$N$36,$A1040)</f>
        <v>#NAME?</v>
      </c>
      <c r="R1040" s="330" t="e">
        <f ca="1">_xll.RiskData('TS CF'!$H$24,$A1040)-F1040</f>
        <v>#NAME?</v>
      </c>
      <c r="S1040" s="330" t="e">
        <f ca="1">_xll.RiskData('TS CF'!$K$24,$A1040)-G1040</f>
        <v>#NAME?</v>
      </c>
      <c r="T1040" s="330" t="e">
        <f ca="1">_xll.RiskData('TS CF'!$N$24,$A1040)-H1040</f>
        <v>#NAME?</v>
      </c>
      <c r="V1040" s="327" t="e">
        <f t="shared" ca="1" si="48"/>
        <v>#NAME?</v>
      </c>
      <c r="W1040" s="327" t="e">
        <f t="shared" ca="1" si="49"/>
        <v>#NAME?</v>
      </c>
      <c r="X1040" s="327" t="e">
        <f t="shared" ca="1" si="50"/>
        <v>#NAME?</v>
      </c>
    </row>
    <row r="1041" spans="1:24">
      <c r="A1041" s="2">
        <v>1034</v>
      </c>
      <c r="B1041" s="617">
        <v>-160478</v>
      </c>
      <c r="C1041" s="617">
        <v>-103593</v>
      </c>
      <c r="D1041" s="617">
        <v>-114388</v>
      </c>
      <c r="F1041" s="330" t="e">
        <f ca="1">_xll.RiskData('Risk Summary'!$H$32,$A1041)</f>
        <v>#NAME?</v>
      </c>
      <c r="G1041" s="330" t="e">
        <f ca="1">_xll.RiskData('Risk Summary'!$K$32,$A1041)</f>
        <v>#NAME?</v>
      </c>
      <c r="H1041" s="330" t="e">
        <f ca="1">_xll.RiskData('Risk Summary'!$N$32,$A1041)</f>
        <v>#NAME?</v>
      </c>
      <c r="J1041" s="330" t="e">
        <f ca="1">_xll.RiskData('Risk Summary'!$H$35,$A1041)</f>
        <v>#NAME?</v>
      </c>
      <c r="K1041" s="330" t="e">
        <f ca="1">_xll.RiskData('Risk Summary'!$K$35,$A1041)</f>
        <v>#NAME?</v>
      </c>
      <c r="L1041" s="330" t="e">
        <f ca="1">_xll.RiskData('Risk Summary'!$N$35,$A1041)</f>
        <v>#NAME?</v>
      </c>
      <c r="N1041" s="330" t="e">
        <f ca="1">_xll.RiskData('Risk Summary'!$H$36,$A1041)</f>
        <v>#NAME?</v>
      </c>
      <c r="O1041" s="330" t="e">
        <f ca="1">_xll.RiskData('Risk Summary'!$K$36,$A1041)</f>
        <v>#NAME?</v>
      </c>
      <c r="P1041" s="330" t="e">
        <f ca="1">_xll.RiskData('Risk Summary'!$N$36,$A1041)</f>
        <v>#NAME?</v>
      </c>
      <c r="R1041" s="330" t="e">
        <f ca="1">_xll.RiskData('TS CF'!$H$24,$A1041)-F1041</f>
        <v>#NAME?</v>
      </c>
      <c r="S1041" s="330" t="e">
        <f ca="1">_xll.RiskData('TS CF'!$K$24,$A1041)-G1041</f>
        <v>#NAME?</v>
      </c>
      <c r="T1041" s="330" t="e">
        <f ca="1">_xll.RiskData('TS CF'!$N$24,$A1041)-H1041</f>
        <v>#NAME?</v>
      </c>
      <c r="V1041" s="327" t="e">
        <f t="shared" ca="1" si="48"/>
        <v>#NAME?</v>
      </c>
      <c r="W1041" s="327" t="e">
        <f t="shared" ca="1" si="49"/>
        <v>#NAME?</v>
      </c>
      <c r="X1041" s="327" t="e">
        <f t="shared" ca="1" si="50"/>
        <v>#NAME?</v>
      </c>
    </row>
    <row r="1042" spans="1:24">
      <c r="A1042" s="2">
        <v>1035</v>
      </c>
      <c r="B1042" s="617">
        <v>-160478</v>
      </c>
      <c r="C1042" s="617">
        <v>-103593</v>
      </c>
      <c r="D1042" s="617">
        <v>-114388</v>
      </c>
      <c r="F1042" s="330" t="e">
        <f ca="1">_xll.RiskData('Risk Summary'!$H$32,$A1042)</f>
        <v>#NAME?</v>
      </c>
      <c r="G1042" s="330" t="e">
        <f ca="1">_xll.RiskData('Risk Summary'!$K$32,$A1042)</f>
        <v>#NAME?</v>
      </c>
      <c r="H1042" s="330" t="e">
        <f ca="1">_xll.RiskData('Risk Summary'!$N$32,$A1042)</f>
        <v>#NAME?</v>
      </c>
      <c r="J1042" s="330" t="e">
        <f ca="1">_xll.RiskData('Risk Summary'!$H$35,$A1042)</f>
        <v>#NAME?</v>
      </c>
      <c r="K1042" s="330" t="e">
        <f ca="1">_xll.RiskData('Risk Summary'!$K$35,$A1042)</f>
        <v>#NAME?</v>
      </c>
      <c r="L1042" s="330" t="e">
        <f ca="1">_xll.RiskData('Risk Summary'!$N$35,$A1042)</f>
        <v>#NAME?</v>
      </c>
      <c r="N1042" s="330" t="e">
        <f ca="1">_xll.RiskData('Risk Summary'!$H$36,$A1042)</f>
        <v>#NAME?</v>
      </c>
      <c r="O1042" s="330" t="e">
        <f ca="1">_xll.RiskData('Risk Summary'!$K$36,$A1042)</f>
        <v>#NAME?</v>
      </c>
      <c r="P1042" s="330" t="e">
        <f ca="1">_xll.RiskData('Risk Summary'!$N$36,$A1042)</f>
        <v>#NAME?</v>
      </c>
      <c r="R1042" s="330" t="e">
        <f ca="1">_xll.RiskData('TS CF'!$H$24,$A1042)-F1042</f>
        <v>#NAME?</v>
      </c>
      <c r="S1042" s="330" t="e">
        <f ca="1">_xll.RiskData('TS CF'!$K$24,$A1042)-G1042</f>
        <v>#NAME?</v>
      </c>
      <c r="T1042" s="330" t="e">
        <f ca="1">_xll.RiskData('TS CF'!$N$24,$A1042)-H1042</f>
        <v>#NAME?</v>
      </c>
      <c r="V1042" s="327" t="e">
        <f t="shared" ca="1" si="48"/>
        <v>#NAME?</v>
      </c>
      <c r="W1042" s="327" t="e">
        <f t="shared" ca="1" si="49"/>
        <v>#NAME?</v>
      </c>
      <c r="X1042" s="327" t="e">
        <f t="shared" ca="1" si="50"/>
        <v>#NAME?</v>
      </c>
    </row>
    <row r="1043" spans="1:24">
      <c r="A1043" s="2">
        <v>1036</v>
      </c>
      <c r="B1043" s="617">
        <v>-160478</v>
      </c>
      <c r="C1043" s="617">
        <v>-103593</v>
      </c>
      <c r="D1043" s="617">
        <v>-114388</v>
      </c>
      <c r="F1043" s="330" t="e">
        <f ca="1">_xll.RiskData('Risk Summary'!$H$32,$A1043)</f>
        <v>#NAME?</v>
      </c>
      <c r="G1043" s="330" t="e">
        <f ca="1">_xll.RiskData('Risk Summary'!$K$32,$A1043)</f>
        <v>#NAME?</v>
      </c>
      <c r="H1043" s="330" t="e">
        <f ca="1">_xll.RiskData('Risk Summary'!$N$32,$A1043)</f>
        <v>#NAME?</v>
      </c>
      <c r="J1043" s="330" t="e">
        <f ca="1">_xll.RiskData('Risk Summary'!$H$35,$A1043)</f>
        <v>#NAME?</v>
      </c>
      <c r="K1043" s="330" t="e">
        <f ca="1">_xll.RiskData('Risk Summary'!$K$35,$A1043)</f>
        <v>#NAME?</v>
      </c>
      <c r="L1043" s="330" t="e">
        <f ca="1">_xll.RiskData('Risk Summary'!$N$35,$A1043)</f>
        <v>#NAME?</v>
      </c>
      <c r="N1043" s="330" t="e">
        <f ca="1">_xll.RiskData('Risk Summary'!$H$36,$A1043)</f>
        <v>#NAME?</v>
      </c>
      <c r="O1043" s="330" t="e">
        <f ca="1">_xll.RiskData('Risk Summary'!$K$36,$A1043)</f>
        <v>#NAME?</v>
      </c>
      <c r="P1043" s="330" t="e">
        <f ca="1">_xll.RiskData('Risk Summary'!$N$36,$A1043)</f>
        <v>#NAME?</v>
      </c>
      <c r="R1043" s="330" t="e">
        <f ca="1">_xll.RiskData('TS CF'!$H$24,$A1043)-F1043</f>
        <v>#NAME?</v>
      </c>
      <c r="S1043" s="330" t="e">
        <f ca="1">_xll.RiskData('TS CF'!$K$24,$A1043)-G1043</f>
        <v>#NAME?</v>
      </c>
      <c r="T1043" s="330" t="e">
        <f ca="1">_xll.RiskData('TS CF'!$N$24,$A1043)-H1043</f>
        <v>#NAME?</v>
      </c>
      <c r="V1043" s="327" t="e">
        <f t="shared" ca="1" si="48"/>
        <v>#NAME?</v>
      </c>
      <c r="W1043" s="327" t="e">
        <f t="shared" ca="1" si="49"/>
        <v>#NAME?</v>
      </c>
      <c r="X1043" s="327" t="e">
        <f t="shared" ca="1" si="50"/>
        <v>#NAME?</v>
      </c>
    </row>
    <row r="1044" spans="1:24">
      <c r="A1044" s="2">
        <v>1037</v>
      </c>
      <c r="B1044" s="617">
        <v>-160478</v>
      </c>
      <c r="C1044" s="617">
        <v>-103593</v>
      </c>
      <c r="D1044" s="617">
        <v>-114388</v>
      </c>
      <c r="F1044" s="330" t="e">
        <f ca="1">_xll.RiskData('Risk Summary'!$H$32,$A1044)</f>
        <v>#NAME?</v>
      </c>
      <c r="G1044" s="330" t="e">
        <f ca="1">_xll.RiskData('Risk Summary'!$K$32,$A1044)</f>
        <v>#NAME?</v>
      </c>
      <c r="H1044" s="330" t="e">
        <f ca="1">_xll.RiskData('Risk Summary'!$N$32,$A1044)</f>
        <v>#NAME?</v>
      </c>
      <c r="J1044" s="330" t="e">
        <f ca="1">_xll.RiskData('Risk Summary'!$H$35,$A1044)</f>
        <v>#NAME?</v>
      </c>
      <c r="K1044" s="330" t="e">
        <f ca="1">_xll.RiskData('Risk Summary'!$K$35,$A1044)</f>
        <v>#NAME?</v>
      </c>
      <c r="L1044" s="330" t="e">
        <f ca="1">_xll.RiskData('Risk Summary'!$N$35,$A1044)</f>
        <v>#NAME?</v>
      </c>
      <c r="N1044" s="330" t="e">
        <f ca="1">_xll.RiskData('Risk Summary'!$H$36,$A1044)</f>
        <v>#NAME?</v>
      </c>
      <c r="O1044" s="330" t="e">
        <f ca="1">_xll.RiskData('Risk Summary'!$K$36,$A1044)</f>
        <v>#NAME?</v>
      </c>
      <c r="P1044" s="330" t="e">
        <f ca="1">_xll.RiskData('Risk Summary'!$N$36,$A1044)</f>
        <v>#NAME?</v>
      </c>
      <c r="R1044" s="330" t="e">
        <f ca="1">_xll.RiskData('TS CF'!$H$24,$A1044)-F1044</f>
        <v>#NAME?</v>
      </c>
      <c r="S1044" s="330" t="e">
        <f ca="1">_xll.RiskData('TS CF'!$K$24,$A1044)-G1044</f>
        <v>#NAME?</v>
      </c>
      <c r="T1044" s="330" t="e">
        <f ca="1">_xll.RiskData('TS CF'!$N$24,$A1044)-H1044</f>
        <v>#NAME?</v>
      </c>
      <c r="V1044" s="327" t="e">
        <f t="shared" ca="1" si="48"/>
        <v>#NAME?</v>
      </c>
      <c r="W1044" s="327" t="e">
        <f t="shared" ca="1" si="49"/>
        <v>#NAME?</v>
      </c>
      <c r="X1044" s="327" t="e">
        <f t="shared" ca="1" si="50"/>
        <v>#NAME?</v>
      </c>
    </row>
    <row r="1045" spans="1:24">
      <c r="A1045" s="2">
        <v>1038</v>
      </c>
      <c r="B1045" s="617">
        <v>-160478</v>
      </c>
      <c r="C1045" s="617">
        <v>-103593</v>
      </c>
      <c r="D1045" s="617">
        <v>-114388</v>
      </c>
      <c r="F1045" s="330" t="e">
        <f ca="1">_xll.RiskData('Risk Summary'!$H$32,$A1045)</f>
        <v>#NAME?</v>
      </c>
      <c r="G1045" s="330" t="e">
        <f ca="1">_xll.RiskData('Risk Summary'!$K$32,$A1045)</f>
        <v>#NAME?</v>
      </c>
      <c r="H1045" s="330" t="e">
        <f ca="1">_xll.RiskData('Risk Summary'!$N$32,$A1045)</f>
        <v>#NAME?</v>
      </c>
      <c r="J1045" s="330" t="e">
        <f ca="1">_xll.RiskData('Risk Summary'!$H$35,$A1045)</f>
        <v>#NAME?</v>
      </c>
      <c r="K1045" s="330" t="e">
        <f ca="1">_xll.RiskData('Risk Summary'!$K$35,$A1045)</f>
        <v>#NAME?</v>
      </c>
      <c r="L1045" s="330" t="e">
        <f ca="1">_xll.RiskData('Risk Summary'!$N$35,$A1045)</f>
        <v>#NAME?</v>
      </c>
      <c r="N1045" s="330" t="e">
        <f ca="1">_xll.RiskData('Risk Summary'!$H$36,$A1045)</f>
        <v>#NAME?</v>
      </c>
      <c r="O1045" s="330" t="e">
        <f ca="1">_xll.RiskData('Risk Summary'!$K$36,$A1045)</f>
        <v>#NAME?</v>
      </c>
      <c r="P1045" s="330" t="e">
        <f ca="1">_xll.RiskData('Risk Summary'!$N$36,$A1045)</f>
        <v>#NAME?</v>
      </c>
      <c r="R1045" s="330" t="e">
        <f ca="1">_xll.RiskData('TS CF'!$H$24,$A1045)-F1045</f>
        <v>#NAME?</v>
      </c>
      <c r="S1045" s="330" t="e">
        <f ca="1">_xll.RiskData('TS CF'!$K$24,$A1045)-G1045</f>
        <v>#NAME?</v>
      </c>
      <c r="T1045" s="330" t="e">
        <f ca="1">_xll.RiskData('TS CF'!$N$24,$A1045)-H1045</f>
        <v>#NAME?</v>
      </c>
      <c r="V1045" s="327" t="e">
        <f t="shared" ca="1" si="48"/>
        <v>#NAME?</v>
      </c>
      <c r="W1045" s="327" t="e">
        <f t="shared" ca="1" si="49"/>
        <v>#NAME?</v>
      </c>
      <c r="X1045" s="327" t="e">
        <f t="shared" ca="1" si="50"/>
        <v>#NAME?</v>
      </c>
    </row>
    <row r="1046" spans="1:24">
      <c r="A1046" s="2">
        <v>1039</v>
      </c>
      <c r="B1046" s="617">
        <v>-160478</v>
      </c>
      <c r="C1046" s="617">
        <v>-103593</v>
      </c>
      <c r="D1046" s="617">
        <v>-114388</v>
      </c>
      <c r="F1046" s="330" t="e">
        <f ca="1">_xll.RiskData('Risk Summary'!$H$32,$A1046)</f>
        <v>#NAME?</v>
      </c>
      <c r="G1046" s="330" t="e">
        <f ca="1">_xll.RiskData('Risk Summary'!$K$32,$A1046)</f>
        <v>#NAME?</v>
      </c>
      <c r="H1046" s="330" t="e">
        <f ca="1">_xll.RiskData('Risk Summary'!$N$32,$A1046)</f>
        <v>#NAME?</v>
      </c>
      <c r="J1046" s="330" t="e">
        <f ca="1">_xll.RiskData('Risk Summary'!$H$35,$A1046)</f>
        <v>#NAME?</v>
      </c>
      <c r="K1046" s="330" t="e">
        <f ca="1">_xll.RiskData('Risk Summary'!$K$35,$A1046)</f>
        <v>#NAME?</v>
      </c>
      <c r="L1046" s="330" t="e">
        <f ca="1">_xll.RiskData('Risk Summary'!$N$35,$A1046)</f>
        <v>#NAME?</v>
      </c>
      <c r="N1046" s="330" t="e">
        <f ca="1">_xll.RiskData('Risk Summary'!$H$36,$A1046)</f>
        <v>#NAME?</v>
      </c>
      <c r="O1046" s="330" t="e">
        <f ca="1">_xll.RiskData('Risk Summary'!$K$36,$A1046)</f>
        <v>#NAME?</v>
      </c>
      <c r="P1046" s="330" t="e">
        <f ca="1">_xll.RiskData('Risk Summary'!$N$36,$A1046)</f>
        <v>#NAME?</v>
      </c>
      <c r="R1046" s="330" t="e">
        <f ca="1">_xll.RiskData('TS CF'!$H$24,$A1046)-F1046</f>
        <v>#NAME?</v>
      </c>
      <c r="S1046" s="330" t="e">
        <f ca="1">_xll.RiskData('TS CF'!$K$24,$A1046)-G1046</f>
        <v>#NAME?</v>
      </c>
      <c r="T1046" s="330" t="e">
        <f ca="1">_xll.RiskData('TS CF'!$N$24,$A1046)-H1046</f>
        <v>#NAME?</v>
      </c>
      <c r="V1046" s="327" t="e">
        <f t="shared" ca="1" si="48"/>
        <v>#NAME?</v>
      </c>
      <c r="W1046" s="327" t="e">
        <f t="shared" ca="1" si="49"/>
        <v>#NAME?</v>
      </c>
      <c r="X1046" s="327" t="e">
        <f t="shared" ca="1" si="50"/>
        <v>#NAME?</v>
      </c>
    </row>
    <row r="1047" spans="1:24">
      <c r="A1047" s="2">
        <v>1040</v>
      </c>
      <c r="B1047" s="617">
        <v>-160478</v>
      </c>
      <c r="C1047" s="617">
        <v>-103593</v>
      </c>
      <c r="D1047" s="617">
        <v>-114388</v>
      </c>
      <c r="F1047" s="330" t="e">
        <f ca="1">_xll.RiskData('Risk Summary'!$H$32,$A1047)</f>
        <v>#NAME?</v>
      </c>
      <c r="G1047" s="330" t="e">
        <f ca="1">_xll.RiskData('Risk Summary'!$K$32,$A1047)</f>
        <v>#NAME?</v>
      </c>
      <c r="H1047" s="330" t="e">
        <f ca="1">_xll.RiskData('Risk Summary'!$N$32,$A1047)</f>
        <v>#NAME?</v>
      </c>
      <c r="J1047" s="330" t="e">
        <f ca="1">_xll.RiskData('Risk Summary'!$H$35,$A1047)</f>
        <v>#NAME?</v>
      </c>
      <c r="K1047" s="330" t="e">
        <f ca="1">_xll.RiskData('Risk Summary'!$K$35,$A1047)</f>
        <v>#NAME?</v>
      </c>
      <c r="L1047" s="330" t="e">
        <f ca="1">_xll.RiskData('Risk Summary'!$N$35,$A1047)</f>
        <v>#NAME?</v>
      </c>
      <c r="N1047" s="330" t="e">
        <f ca="1">_xll.RiskData('Risk Summary'!$H$36,$A1047)</f>
        <v>#NAME?</v>
      </c>
      <c r="O1047" s="330" t="e">
        <f ca="1">_xll.RiskData('Risk Summary'!$K$36,$A1047)</f>
        <v>#NAME?</v>
      </c>
      <c r="P1047" s="330" t="e">
        <f ca="1">_xll.RiskData('Risk Summary'!$N$36,$A1047)</f>
        <v>#NAME?</v>
      </c>
      <c r="R1047" s="330" t="e">
        <f ca="1">_xll.RiskData('TS CF'!$H$24,$A1047)-F1047</f>
        <v>#NAME?</v>
      </c>
      <c r="S1047" s="330" t="e">
        <f ca="1">_xll.RiskData('TS CF'!$K$24,$A1047)-G1047</f>
        <v>#NAME?</v>
      </c>
      <c r="T1047" s="330" t="e">
        <f ca="1">_xll.RiskData('TS CF'!$N$24,$A1047)-H1047</f>
        <v>#NAME?</v>
      </c>
      <c r="V1047" s="327" t="e">
        <f t="shared" ca="1" si="48"/>
        <v>#NAME?</v>
      </c>
      <c r="W1047" s="327" t="e">
        <f t="shared" ca="1" si="49"/>
        <v>#NAME?</v>
      </c>
      <c r="X1047" s="327" t="e">
        <f t="shared" ca="1" si="50"/>
        <v>#NAME?</v>
      </c>
    </row>
    <row r="1048" spans="1:24">
      <c r="A1048" s="2">
        <v>1041</v>
      </c>
      <c r="B1048" s="617">
        <v>-160478</v>
      </c>
      <c r="C1048" s="617">
        <v>-103593</v>
      </c>
      <c r="D1048" s="617">
        <v>-114388</v>
      </c>
      <c r="F1048" s="330" t="e">
        <f ca="1">_xll.RiskData('Risk Summary'!$H$32,$A1048)</f>
        <v>#NAME?</v>
      </c>
      <c r="G1048" s="330" t="e">
        <f ca="1">_xll.RiskData('Risk Summary'!$K$32,$A1048)</f>
        <v>#NAME?</v>
      </c>
      <c r="H1048" s="330" t="e">
        <f ca="1">_xll.RiskData('Risk Summary'!$N$32,$A1048)</f>
        <v>#NAME?</v>
      </c>
      <c r="J1048" s="330" t="e">
        <f ca="1">_xll.RiskData('Risk Summary'!$H$35,$A1048)</f>
        <v>#NAME?</v>
      </c>
      <c r="K1048" s="330" t="e">
        <f ca="1">_xll.RiskData('Risk Summary'!$K$35,$A1048)</f>
        <v>#NAME?</v>
      </c>
      <c r="L1048" s="330" t="e">
        <f ca="1">_xll.RiskData('Risk Summary'!$N$35,$A1048)</f>
        <v>#NAME?</v>
      </c>
      <c r="N1048" s="330" t="e">
        <f ca="1">_xll.RiskData('Risk Summary'!$H$36,$A1048)</f>
        <v>#NAME?</v>
      </c>
      <c r="O1048" s="330" t="e">
        <f ca="1">_xll.RiskData('Risk Summary'!$K$36,$A1048)</f>
        <v>#NAME?</v>
      </c>
      <c r="P1048" s="330" t="e">
        <f ca="1">_xll.RiskData('Risk Summary'!$N$36,$A1048)</f>
        <v>#NAME?</v>
      </c>
      <c r="R1048" s="330" t="e">
        <f ca="1">_xll.RiskData('TS CF'!$H$24,$A1048)-F1048</f>
        <v>#NAME?</v>
      </c>
      <c r="S1048" s="330" t="e">
        <f ca="1">_xll.RiskData('TS CF'!$K$24,$A1048)-G1048</f>
        <v>#NAME?</v>
      </c>
      <c r="T1048" s="330" t="e">
        <f ca="1">_xll.RiskData('TS CF'!$N$24,$A1048)-H1048</f>
        <v>#NAME?</v>
      </c>
      <c r="V1048" s="327" t="e">
        <f t="shared" ca="1" si="48"/>
        <v>#NAME?</v>
      </c>
      <c r="W1048" s="327" t="e">
        <f t="shared" ca="1" si="49"/>
        <v>#NAME?</v>
      </c>
      <c r="X1048" s="327" t="e">
        <f t="shared" ca="1" si="50"/>
        <v>#NAME?</v>
      </c>
    </row>
    <row r="1049" spans="1:24">
      <c r="A1049" s="2">
        <v>1042</v>
      </c>
      <c r="B1049" s="617">
        <v>-160478</v>
      </c>
      <c r="C1049" s="617">
        <v>-103593</v>
      </c>
      <c r="D1049" s="617">
        <v>-114388</v>
      </c>
      <c r="F1049" s="330" t="e">
        <f ca="1">_xll.RiskData('Risk Summary'!$H$32,$A1049)</f>
        <v>#NAME?</v>
      </c>
      <c r="G1049" s="330" t="e">
        <f ca="1">_xll.RiskData('Risk Summary'!$K$32,$A1049)</f>
        <v>#NAME?</v>
      </c>
      <c r="H1049" s="330" t="e">
        <f ca="1">_xll.RiskData('Risk Summary'!$N$32,$A1049)</f>
        <v>#NAME?</v>
      </c>
      <c r="J1049" s="330" t="e">
        <f ca="1">_xll.RiskData('Risk Summary'!$H$35,$A1049)</f>
        <v>#NAME?</v>
      </c>
      <c r="K1049" s="330" t="e">
        <f ca="1">_xll.RiskData('Risk Summary'!$K$35,$A1049)</f>
        <v>#NAME?</v>
      </c>
      <c r="L1049" s="330" t="e">
        <f ca="1">_xll.RiskData('Risk Summary'!$N$35,$A1049)</f>
        <v>#NAME?</v>
      </c>
      <c r="N1049" s="330" t="e">
        <f ca="1">_xll.RiskData('Risk Summary'!$H$36,$A1049)</f>
        <v>#NAME?</v>
      </c>
      <c r="O1049" s="330" t="e">
        <f ca="1">_xll.RiskData('Risk Summary'!$K$36,$A1049)</f>
        <v>#NAME?</v>
      </c>
      <c r="P1049" s="330" t="e">
        <f ca="1">_xll.RiskData('Risk Summary'!$N$36,$A1049)</f>
        <v>#NAME?</v>
      </c>
      <c r="R1049" s="330" t="e">
        <f ca="1">_xll.RiskData('TS CF'!$H$24,$A1049)-F1049</f>
        <v>#NAME?</v>
      </c>
      <c r="S1049" s="330" t="e">
        <f ca="1">_xll.RiskData('TS CF'!$K$24,$A1049)-G1049</f>
        <v>#NAME?</v>
      </c>
      <c r="T1049" s="330" t="e">
        <f ca="1">_xll.RiskData('TS CF'!$N$24,$A1049)-H1049</f>
        <v>#NAME?</v>
      </c>
      <c r="V1049" s="327" t="e">
        <f t="shared" ca="1" si="48"/>
        <v>#NAME?</v>
      </c>
      <c r="W1049" s="327" t="e">
        <f t="shared" ca="1" si="49"/>
        <v>#NAME?</v>
      </c>
      <c r="X1049" s="327" t="e">
        <f t="shared" ca="1" si="50"/>
        <v>#NAME?</v>
      </c>
    </row>
    <row r="1050" spans="1:24">
      <c r="A1050" s="2">
        <v>1043</v>
      </c>
      <c r="B1050" s="617">
        <v>-160478</v>
      </c>
      <c r="C1050" s="617">
        <v>-103593</v>
      </c>
      <c r="D1050" s="617">
        <v>-114388</v>
      </c>
      <c r="F1050" s="330" t="e">
        <f ca="1">_xll.RiskData('Risk Summary'!$H$32,$A1050)</f>
        <v>#NAME?</v>
      </c>
      <c r="G1050" s="330" t="e">
        <f ca="1">_xll.RiskData('Risk Summary'!$K$32,$A1050)</f>
        <v>#NAME?</v>
      </c>
      <c r="H1050" s="330" t="e">
        <f ca="1">_xll.RiskData('Risk Summary'!$N$32,$A1050)</f>
        <v>#NAME?</v>
      </c>
      <c r="J1050" s="330" t="e">
        <f ca="1">_xll.RiskData('Risk Summary'!$H$35,$A1050)</f>
        <v>#NAME?</v>
      </c>
      <c r="K1050" s="330" t="e">
        <f ca="1">_xll.RiskData('Risk Summary'!$K$35,$A1050)</f>
        <v>#NAME?</v>
      </c>
      <c r="L1050" s="330" t="e">
        <f ca="1">_xll.RiskData('Risk Summary'!$N$35,$A1050)</f>
        <v>#NAME?</v>
      </c>
      <c r="N1050" s="330" t="e">
        <f ca="1">_xll.RiskData('Risk Summary'!$H$36,$A1050)</f>
        <v>#NAME?</v>
      </c>
      <c r="O1050" s="330" t="e">
        <f ca="1">_xll.RiskData('Risk Summary'!$K$36,$A1050)</f>
        <v>#NAME?</v>
      </c>
      <c r="P1050" s="330" t="e">
        <f ca="1">_xll.RiskData('Risk Summary'!$N$36,$A1050)</f>
        <v>#NAME?</v>
      </c>
      <c r="R1050" s="330" t="e">
        <f ca="1">_xll.RiskData('TS CF'!$H$24,$A1050)-F1050</f>
        <v>#NAME?</v>
      </c>
      <c r="S1050" s="330" t="e">
        <f ca="1">_xll.RiskData('TS CF'!$K$24,$A1050)-G1050</f>
        <v>#NAME?</v>
      </c>
      <c r="T1050" s="330" t="e">
        <f ca="1">_xll.RiskData('TS CF'!$N$24,$A1050)-H1050</f>
        <v>#NAME?</v>
      </c>
      <c r="V1050" s="327" t="e">
        <f t="shared" ca="1" si="48"/>
        <v>#NAME?</v>
      </c>
      <c r="W1050" s="327" t="e">
        <f t="shared" ca="1" si="49"/>
        <v>#NAME?</v>
      </c>
      <c r="X1050" s="327" t="e">
        <f t="shared" ca="1" si="50"/>
        <v>#NAME?</v>
      </c>
    </row>
    <row r="1051" spans="1:24">
      <c r="A1051" s="2">
        <v>1044</v>
      </c>
      <c r="B1051" s="617">
        <v>-160478</v>
      </c>
      <c r="C1051" s="617">
        <v>-103593</v>
      </c>
      <c r="D1051" s="617">
        <v>-114388</v>
      </c>
      <c r="F1051" s="330" t="e">
        <f ca="1">_xll.RiskData('Risk Summary'!$H$32,$A1051)</f>
        <v>#NAME?</v>
      </c>
      <c r="G1051" s="330" t="e">
        <f ca="1">_xll.RiskData('Risk Summary'!$K$32,$A1051)</f>
        <v>#NAME?</v>
      </c>
      <c r="H1051" s="330" t="e">
        <f ca="1">_xll.RiskData('Risk Summary'!$N$32,$A1051)</f>
        <v>#NAME?</v>
      </c>
      <c r="J1051" s="330" t="e">
        <f ca="1">_xll.RiskData('Risk Summary'!$H$35,$A1051)</f>
        <v>#NAME?</v>
      </c>
      <c r="K1051" s="330" t="e">
        <f ca="1">_xll.RiskData('Risk Summary'!$K$35,$A1051)</f>
        <v>#NAME?</v>
      </c>
      <c r="L1051" s="330" t="e">
        <f ca="1">_xll.RiskData('Risk Summary'!$N$35,$A1051)</f>
        <v>#NAME?</v>
      </c>
      <c r="N1051" s="330" t="e">
        <f ca="1">_xll.RiskData('Risk Summary'!$H$36,$A1051)</f>
        <v>#NAME?</v>
      </c>
      <c r="O1051" s="330" t="e">
        <f ca="1">_xll.RiskData('Risk Summary'!$K$36,$A1051)</f>
        <v>#NAME?</v>
      </c>
      <c r="P1051" s="330" t="e">
        <f ca="1">_xll.RiskData('Risk Summary'!$N$36,$A1051)</f>
        <v>#NAME?</v>
      </c>
      <c r="R1051" s="330" t="e">
        <f ca="1">_xll.RiskData('TS CF'!$H$24,$A1051)-F1051</f>
        <v>#NAME?</v>
      </c>
      <c r="S1051" s="330" t="e">
        <f ca="1">_xll.RiskData('TS CF'!$K$24,$A1051)-G1051</f>
        <v>#NAME?</v>
      </c>
      <c r="T1051" s="330" t="e">
        <f ca="1">_xll.RiskData('TS CF'!$N$24,$A1051)-H1051</f>
        <v>#NAME?</v>
      </c>
      <c r="V1051" s="327" t="e">
        <f t="shared" ca="1" si="48"/>
        <v>#NAME?</v>
      </c>
      <c r="W1051" s="327" t="e">
        <f t="shared" ca="1" si="49"/>
        <v>#NAME?</v>
      </c>
      <c r="X1051" s="327" t="e">
        <f t="shared" ca="1" si="50"/>
        <v>#NAME?</v>
      </c>
    </row>
    <row r="1052" spans="1:24">
      <c r="A1052" s="2">
        <v>1045</v>
      </c>
      <c r="B1052" s="617">
        <v>-160478</v>
      </c>
      <c r="C1052" s="617">
        <v>-103593</v>
      </c>
      <c r="D1052" s="617">
        <v>-114388</v>
      </c>
      <c r="F1052" s="330" t="e">
        <f ca="1">_xll.RiskData('Risk Summary'!$H$32,$A1052)</f>
        <v>#NAME?</v>
      </c>
      <c r="G1052" s="330" t="e">
        <f ca="1">_xll.RiskData('Risk Summary'!$K$32,$A1052)</f>
        <v>#NAME?</v>
      </c>
      <c r="H1052" s="330" t="e">
        <f ca="1">_xll.RiskData('Risk Summary'!$N$32,$A1052)</f>
        <v>#NAME?</v>
      </c>
      <c r="J1052" s="330" t="e">
        <f ca="1">_xll.RiskData('Risk Summary'!$H$35,$A1052)</f>
        <v>#NAME?</v>
      </c>
      <c r="K1052" s="330" t="e">
        <f ca="1">_xll.RiskData('Risk Summary'!$K$35,$A1052)</f>
        <v>#NAME?</v>
      </c>
      <c r="L1052" s="330" t="e">
        <f ca="1">_xll.RiskData('Risk Summary'!$N$35,$A1052)</f>
        <v>#NAME?</v>
      </c>
      <c r="N1052" s="330" t="e">
        <f ca="1">_xll.RiskData('Risk Summary'!$H$36,$A1052)</f>
        <v>#NAME?</v>
      </c>
      <c r="O1052" s="330" t="e">
        <f ca="1">_xll.RiskData('Risk Summary'!$K$36,$A1052)</f>
        <v>#NAME?</v>
      </c>
      <c r="P1052" s="330" t="e">
        <f ca="1">_xll.RiskData('Risk Summary'!$N$36,$A1052)</f>
        <v>#NAME?</v>
      </c>
      <c r="R1052" s="330" t="e">
        <f ca="1">_xll.RiskData('TS CF'!$H$24,$A1052)-F1052</f>
        <v>#NAME?</v>
      </c>
      <c r="S1052" s="330" t="e">
        <f ca="1">_xll.RiskData('TS CF'!$K$24,$A1052)-G1052</f>
        <v>#NAME?</v>
      </c>
      <c r="T1052" s="330" t="e">
        <f ca="1">_xll.RiskData('TS CF'!$N$24,$A1052)-H1052</f>
        <v>#NAME?</v>
      </c>
      <c r="V1052" s="327" t="e">
        <f t="shared" ca="1" si="48"/>
        <v>#NAME?</v>
      </c>
      <c r="W1052" s="327" t="e">
        <f t="shared" ca="1" si="49"/>
        <v>#NAME?</v>
      </c>
      <c r="X1052" s="327" t="e">
        <f t="shared" ca="1" si="50"/>
        <v>#NAME?</v>
      </c>
    </row>
    <row r="1053" spans="1:24">
      <c r="A1053" s="2">
        <v>1046</v>
      </c>
      <c r="B1053" s="617">
        <v>-160478</v>
      </c>
      <c r="C1053" s="617">
        <v>-103593</v>
      </c>
      <c r="D1053" s="617">
        <v>-114388</v>
      </c>
      <c r="F1053" s="330" t="e">
        <f ca="1">_xll.RiskData('Risk Summary'!$H$32,$A1053)</f>
        <v>#NAME?</v>
      </c>
      <c r="G1053" s="330" t="e">
        <f ca="1">_xll.RiskData('Risk Summary'!$K$32,$A1053)</f>
        <v>#NAME?</v>
      </c>
      <c r="H1053" s="330" t="e">
        <f ca="1">_xll.RiskData('Risk Summary'!$N$32,$A1053)</f>
        <v>#NAME?</v>
      </c>
      <c r="J1053" s="330" t="e">
        <f ca="1">_xll.RiskData('Risk Summary'!$H$35,$A1053)</f>
        <v>#NAME?</v>
      </c>
      <c r="K1053" s="330" t="e">
        <f ca="1">_xll.RiskData('Risk Summary'!$K$35,$A1053)</f>
        <v>#NAME?</v>
      </c>
      <c r="L1053" s="330" t="e">
        <f ca="1">_xll.RiskData('Risk Summary'!$N$35,$A1053)</f>
        <v>#NAME?</v>
      </c>
      <c r="N1053" s="330" t="e">
        <f ca="1">_xll.RiskData('Risk Summary'!$H$36,$A1053)</f>
        <v>#NAME?</v>
      </c>
      <c r="O1053" s="330" t="e">
        <f ca="1">_xll.RiskData('Risk Summary'!$K$36,$A1053)</f>
        <v>#NAME?</v>
      </c>
      <c r="P1053" s="330" t="e">
        <f ca="1">_xll.RiskData('Risk Summary'!$N$36,$A1053)</f>
        <v>#NAME?</v>
      </c>
      <c r="R1053" s="330" t="e">
        <f ca="1">_xll.RiskData('TS CF'!$H$24,$A1053)-F1053</f>
        <v>#NAME?</v>
      </c>
      <c r="S1053" s="330" t="e">
        <f ca="1">_xll.RiskData('TS CF'!$K$24,$A1053)-G1053</f>
        <v>#NAME?</v>
      </c>
      <c r="T1053" s="330" t="e">
        <f ca="1">_xll.RiskData('TS CF'!$N$24,$A1053)-H1053</f>
        <v>#NAME?</v>
      </c>
      <c r="V1053" s="327" t="e">
        <f t="shared" ca="1" si="48"/>
        <v>#NAME?</v>
      </c>
      <c r="W1053" s="327" t="e">
        <f t="shared" ca="1" si="49"/>
        <v>#NAME?</v>
      </c>
      <c r="X1053" s="327" t="e">
        <f t="shared" ca="1" si="50"/>
        <v>#NAME?</v>
      </c>
    </row>
    <row r="1054" spans="1:24">
      <c r="A1054" s="2">
        <v>1047</v>
      </c>
      <c r="B1054" s="617">
        <v>-160478</v>
      </c>
      <c r="C1054" s="617">
        <v>-103593</v>
      </c>
      <c r="D1054" s="617">
        <v>-114388</v>
      </c>
      <c r="F1054" s="330" t="e">
        <f ca="1">_xll.RiskData('Risk Summary'!$H$32,$A1054)</f>
        <v>#NAME?</v>
      </c>
      <c r="G1054" s="330" t="e">
        <f ca="1">_xll.RiskData('Risk Summary'!$K$32,$A1054)</f>
        <v>#NAME?</v>
      </c>
      <c r="H1054" s="330" t="e">
        <f ca="1">_xll.RiskData('Risk Summary'!$N$32,$A1054)</f>
        <v>#NAME?</v>
      </c>
      <c r="J1054" s="330" t="e">
        <f ca="1">_xll.RiskData('Risk Summary'!$H$35,$A1054)</f>
        <v>#NAME?</v>
      </c>
      <c r="K1054" s="330" t="e">
        <f ca="1">_xll.RiskData('Risk Summary'!$K$35,$A1054)</f>
        <v>#NAME?</v>
      </c>
      <c r="L1054" s="330" t="e">
        <f ca="1">_xll.RiskData('Risk Summary'!$N$35,$A1054)</f>
        <v>#NAME?</v>
      </c>
      <c r="N1054" s="330" t="e">
        <f ca="1">_xll.RiskData('Risk Summary'!$H$36,$A1054)</f>
        <v>#NAME?</v>
      </c>
      <c r="O1054" s="330" t="e">
        <f ca="1">_xll.RiskData('Risk Summary'!$K$36,$A1054)</f>
        <v>#NAME?</v>
      </c>
      <c r="P1054" s="330" t="e">
        <f ca="1">_xll.RiskData('Risk Summary'!$N$36,$A1054)</f>
        <v>#NAME?</v>
      </c>
      <c r="R1054" s="330" t="e">
        <f ca="1">_xll.RiskData('TS CF'!$H$24,$A1054)-F1054</f>
        <v>#NAME?</v>
      </c>
      <c r="S1054" s="330" t="e">
        <f ca="1">_xll.RiskData('TS CF'!$K$24,$A1054)-G1054</f>
        <v>#NAME?</v>
      </c>
      <c r="T1054" s="330" t="e">
        <f ca="1">_xll.RiskData('TS CF'!$N$24,$A1054)-H1054</f>
        <v>#NAME?</v>
      </c>
      <c r="V1054" s="327" t="e">
        <f t="shared" ca="1" si="48"/>
        <v>#NAME?</v>
      </c>
      <c r="W1054" s="327" t="e">
        <f t="shared" ca="1" si="49"/>
        <v>#NAME?</v>
      </c>
      <c r="X1054" s="327" t="e">
        <f t="shared" ca="1" si="50"/>
        <v>#NAME?</v>
      </c>
    </row>
    <row r="1055" spans="1:24">
      <c r="A1055" s="2">
        <v>1048</v>
      </c>
      <c r="B1055" s="617">
        <v>-160478</v>
      </c>
      <c r="C1055" s="617">
        <v>-103593</v>
      </c>
      <c r="D1055" s="617">
        <v>-114388</v>
      </c>
      <c r="F1055" s="330" t="e">
        <f ca="1">_xll.RiskData('Risk Summary'!$H$32,$A1055)</f>
        <v>#NAME?</v>
      </c>
      <c r="G1055" s="330" t="e">
        <f ca="1">_xll.RiskData('Risk Summary'!$K$32,$A1055)</f>
        <v>#NAME?</v>
      </c>
      <c r="H1055" s="330" t="e">
        <f ca="1">_xll.RiskData('Risk Summary'!$N$32,$A1055)</f>
        <v>#NAME?</v>
      </c>
      <c r="J1055" s="330" t="e">
        <f ca="1">_xll.RiskData('Risk Summary'!$H$35,$A1055)</f>
        <v>#NAME?</v>
      </c>
      <c r="K1055" s="330" t="e">
        <f ca="1">_xll.RiskData('Risk Summary'!$K$35,$A1055)</f>
        <v>#NAME?</v>
      </c>
      <c r="L1055" s="330" t="e">
        <f ca="1">_xll.RiskData('Risk Summary'!$N$35,$A1055)</f>
        <v>#NAME?</v>
      </c>
      <c r="N1055" s="330" t="e">
        <f ca="1">_xll.RiskData('Risk Summary'!$H$36,$A1055)</f>
        <v>#NAME?</v>
      </c>
      <c r="O1055" s="330" t="e">
        <f ca="1">_xll.RiskData('Risk Summary'!$K$36,$A1055)</f>
        <v>#NAME?</v>
      </c>
      <c r="P1055" s="330" t="e">
        <f ca="1">_xll.RiskData('Risk Summary'!$N$36,$A1055)</f>
        <v>#NAME?</v>
      </c>
      <c r="R1055" s="330" t="e">
        <f ca="1">_xll.RiskData('TS CF'!$H$24,$A1055)-F1055</f>
        <v>#NAME?</v>
      </c>
      <c r="S1055" s="330" t="e">
        <f ca="1">_xll.RiskData('TS CF'!$K$24,$A1055)-G1055</f>
        <v>#NAME?</v>
      </c>
      <c r="T1055" s="330" t="e">
        <f ca="1">_xll.RiskData('TS CF'!$N$24,$A1055)-H1055</f>
        <v>#NAME?</v>
      </c>
      <c r="V1055" s="327" t="e">
        <f t="shared" ca="1" si="48"/>
        <v>#NAME?</v>
      </c>
      <c r="W1055" s="327" t="e">
        <f t="shared" ca="1" si="49"/>
        <v>#NAME?</v>
      </c>
      <c r="X1055" s="327" t="e">
        <f t="shared" ca="1" si="50"/>
        <v>#NAME?</v>
      </c>
    </row>
    <row r="1056" spans="1:24">
      <c r="A1056" s="2">
        <v>1049</v>
      </c>
      <c r="B1056" s="617">
        <v>-160478</v>
      </c>
      <c r="C1056" s="617">
        <v>-103593</v>
      </c>
      <c r="D1056" s="617">
        <v>-114388</v>
      </c>
      <c r="F1056" s="330" t="e">
        <f ca="1">_xll.RiskData('Risk Summary'!$H$32,$A1056)</f>
        <v>#NAME?</v>
      </c>
      <c r="G1056" s="330" t="e">
        <f ca="1">_xll.RiskData('Risk Summary'!$K$32,$A1056)</f>
        <v>#NAME?</v>
      </c>
      <c r="H1056" s="330" t="e">
        <f ca="1">_xll.RiskData('Risk Summary'!$N$32,$A1056)</f>
        <v>#NAME?</v>
      </c>
      <c r="J1056" s="330" t="e">
        <f ca="1">_xll.RiskData('Risk Summary'!$H$35,$A1056)</f>
        <v>#NAME?</v>
      </c>
      <c r="K1056" s="330" t="e">
        <f ca="1">_xll.RiskData('Risk Summary'!$K$35,$A1056)</f>
        <v>#NAME?</v>
      </c>
      <c r="L1056" s="330" t="e">
        <f ca="1">_xll.RiskData('Risk Summary'!$N$35,$A1056)</f>
        <v>#NAME?</v>
      </c>
      <c r="N1056" s="330" t="e">
        <f ca="1">_xll.RiskData('Risk Summary'!$H$36,$A1056)</f>
        <v>#NAME?</v>
      </c>
      <c r="O1056" s="330" t="e">
        <f ca="1">_xll.RiskData('Risk Summary'!$K$36,$A1056)</f>
        <v>#NAME?</v>
      </c>
      <c r="P1056" s="330" t="e">
        <f ca="1">_xll.RiskData('Risk Summary'!$N$36,$A1056)</f>
        <v>#NAME?</v>
      </c>
      <c r="R1056" s="330" t="e">
        <f ca="1">_xll.RiskData('TS CF'!$H$24,$A1056)-F1056</f>
        <v>#NAME?</v>
      </c>
      <c r="S1056" s="330" t="e">
        <f ca="1">_xll.RiskData('TS CF'!$K$24,$A1056)-G1056</f>
        <v>#NAME?</v>
      </c>
      <c r="T1056" s="330" t="e">
        <f ca="1">_xll.RiskData('TS CF'!$N$24,$A1056)-H1056</f>
        <v>#NAME?</v>
      </c>
      <c r="V1056" s="327" t="e">
        <f t="shared" ca="1" si="48"/>
        <v>#NAME?</v>
      </c>
      <c r="W1056" s="327" t="e">
        <f t="shared" ca="1" si="49"/>
        <v>#NAME?</v>
      </c>
      <c r="X1056" s="327" t="e">
        <f t="shared" ca="1" si="50"/>
        <v>#NAME?</v>
      </c>
    </row>
    <row r="1057" spans="1:24">
      <c r="A1057" s="2">
        <v>1050</v>
      </c>
      <c r="B1057" s="617">
        <v>-160478</v>
      </c>
      <c r="C1057" s="617">
        <v>-103593</v>
      </c>
      <c r="D1057" s="617">
        <v>-114388</v>
      </c>
      <c r="F1057" s="330" t="e">
        <f ca="1">_xll.RiskData('Risk Summary'!$H$32,$A1057)</f>
        <v>#NAME?</v>
      </c>
      <c r="G1057" s="330" t="e">
        <f ca="1">_xll.RiskData('Risk Summary'!$K$32,$A1057)</f>
        <v>#NAME?</v>
      </c>
      <c r="H1057" s="330" t="e">
        <f ca="1">_xll.RiskData('Risk Summary'!$N$32,$A1057)</f>
        <v>#NAME?</v>
      </c>
      <c r="J1057" s="330" t="e">
        <f ca="1">_xll.RiskData('Risk Summary'!$H$35,$A1057)</f>
        <v>#NAME?</v>
      </c>
      <c r="K1057" s="330" t="e">
        <f ca="1">_xll.RiskData('Risk Summary'!$K$35,$A1057)</f>
        <v>#NAME?</v>
      </c>
      <c r="L1057" s="330" t="e">
        <f ca="1">_xll.RiskData('Risk Summary'!$N$35,$A1057)</f>
        <v>#NAME?</v>
      </c>
      <c r="N1057" s="330" t="e">
        <f ca="1">_xll.RiskData('Risk Summary'!$H$36,$A1057)</f>
        <v>#NAME?</v>
      </c>
      <c r="O1057" s="330" t="e">
        <f ca="1">_xll.RiskData('Risk Summary'!$K$36,$A1057)</f>
        <v>#NAME?</v>
      </c>
      <c r="P1057" s="330" t="e">
        <f ca="1">_xll.RiskData('Risk Summary'!$N$36,$A1057)</f>
        <v>#NAME?</v>
      </c>
      <c r="R1057" s="330" t="e">
        <f ca="1">_xll.RiskData('TS CF'!$H$24,$A1057)-F1057</f>
        <v>#NAME?</v>
      </c>
      <c r="S1057" s="330" t="e">
        <f ca="1">_xll.RiskData('TS CF'!$K$24,$A1057)-G1057</f>
        <v>#NAME?</v>
      </c>
      <c r="T1057" s="330" t="e">
        <f ca="1">_xll.RiskData('TS CF'!$N$24,$A1057)-H1057</f>
        <v>#NAME?</v>
      </c>
      <c r="V1057" s="327" t="e">
        <f t="shared" ca="1" si="48"/>
        <v>#NAME?</v>
      </c>
      <c r="W1057" s="327" t="e">
        <f t="shared" ca="1" si="49"/>
        <v>#NAME?</v>
      </c>
      <c r="X1057" s="327" t="e">
        <f t="shared" ca="1" si="50"/>
        <v>#NAME?</v>
      </c>
    </row>
    <row r="1058" spans="1:24">
      <c r="A1058" s="2">
        <v>1051</v>
      </c>
      <c r="B1058" s="617">
        <v>-160478</v>
      </c>
      <c r="C1058" s="617">
        <v>-103593</v>
      </c>
      <c r="D1058" s="617">
        <v>-114388</v>
      </c>
      <c r="F1058" s="330" t="e">
        <f ca="1">_xll.RiskData('Risk Summary'!$H$32,$A1058)</f>
        <v>#NAME?</v>
      </c>
      <c r="G1058" s="330" t="e">
        <f ca="1">_xll.RiskData('Risk Summary'!$K$32,$A1058)</f>
        <v>#NAME?</v>
      </c>
      <c r="H1058" s="330" t="e">
        <f ca="1">_xll.RiskData('Risk Summary'!$N$32,$A1058)</f>
        <v>#NAME?</v>
      </c>
      <c r="J1058" s="330" t="e">
        <f ca="1">_xll.RiskData('Risk Summary'!$H$35,$A1058)</f>
        <v>#NAME?</v>
      </c>
      <c r="K1058" s="330" t="e">
        <f ca="1">_xll.RiskData('Risk Summary'!$K$35,$A1058)</f>
        <v>#NAME?</v>
      </c>
      <c r="L1058" s="330" t="e">
        <f ca="1">_xll.RiskData('Risk Summary'!$N$35,$A1058)</f>
        <v>#NAME?</v>
      </c>
      <c r="N1058" s="330" t="e">
        <f ca="1">_xll.RiskData('Risk Summary'!$H$36,$A1058)</f>
        <v>#NAME?</v>
      </c>
      <c r="O1058" s="330" t="e">
        <f ca="1">_xll.RiskData('Risk Summary'!$K$36,$A1058)</f>
        <v>#NAME?</v>
      </c>
      <c r="P1058" s="330" t="e">
        <f ca="1">_xll.RiskData('Risk Summary'!$N$36,$A1058)</f>
        <v>#NAME?</v>
      </c>
      <c r="R1058" s="330" t="e">
        <f ca="1">_xll.RiskData('TS CF'!$H$24,$A1058)-F1058</f>
        <v>#NAME?</v>
      </c>
      <c r="S1058" s="330" t="e">
        <f ca="1">_xll.RiskData('TS CF'!$K$24,$A1058)-G1058</f>
        <v>#NAME?</v>
      </c>
      <c r="T1058" s="330" t="e">
        <f ca="1">_xll.RiskData('TS CF'!$N$24,$A1058)-H1058</f>
        <v>#NAME?</v>
      </c>
      <c r="V1058" s="327" t="e">
        <f t="shared" ca="1" si="48"/>
        <v>#NAME?</v>
      </c>
      <c r="W1058" s="327" t="e">
        <f t="shared" ca="1" si="49"/>
        <v>#NAME?</v>
      </c>
      <c r="X1058" s="327" t="e">
        <f t="shared" ca="1" si="50"/>
        <v>#NAME?</v>
      </c>
    </row>
    <row r="1059" spans="1:24">
      <c r="A1059" s="2">
        <v>1052</v>
      </c>
      <c r="B1059" s="617">
        <v>-160478</v>
      </c>
      <c r="C1059" s="617">
        <v>-103593</v>
      </c>
      <c r="D1059" s="617">
        <v>-114388</v>
      </c>
      <c r="F1059" s="330" t="e">
        <f ca="1">_xll.RiskData('Risk Summary'!$H$32,$A1059)</f>
        <v>#NAME?</v>
      </c>
      <c r="G1059" s="330" t="e">
        <f ca="1">_xll.RiskData('Risk Summary'!$K$32,$A1059)</f>
        <v>#NAME?</v>
      </c>
      <c r="H1059" s="330" t="e">
        <f ca="1">_xll.RiskData('Risk Summary'!$N$32,$A1059)</f>
        <v>#NAME?</v>
      </c>
      <c r="J1059" s="330" t="e">
        <f ca="1">_xll.RiskData('Risk Summary'!$H$35,$A1059)</f>
        <v>#NAME?</v>
      </c>
      <c r="K1059" s="330" t="e">
        <f ca="1">_xll.RiskData('Risk Summary'!$K$35,$A1059)</f>
        <v>#NAME?</v>
      </c>
      <c r="L1059" s="330" t="e">
        <f ca="1">_xll.RiskData('Risk Summary'!$N$35,$A1059)</f>
        <v>#NAME?</v>
      </c>
      <c r="N1059" s="330" t="e">
        <f ca="1">_xll.RiskData('Risk Summary'!$H$36,$A1059)</f>
        <v>#NAME?</v>
      </c>
      <c r="O1059" s="330" t="e">
        <f ca="1">_xll.RiskData('Risk Summary'!$K$36,$A1059)</f>
        <v>#NAME?</v>
      </c>
      <c r="P1059" s="330" t="e">
        <f ca="1">_xll.RiskData('Risk Summary'!$N$36,$A1059)</f>
        <v>#NAME?</v>
      </c>
      <c r="R1059" s="330" t="e">
        <f ca="1">_xll.RiskData('TS CF'!$H$24,$A1059)-F1059</f>
        <v>#NAME?</v>
      </c>
      <c r="S1059" s="330" t="e">
        <f ca="1">_xll.RiskData('TS CF'!$K$24,$A1059)-G1059</f>
        <v>#NAME?</v>
      </c>
      <c r="T1059" s="330" t="e">
        <f ca="1">_xll.RiskData('TS CF'!$N$24,$A1059)-H1059</f>
        <v>#NAME?</v>
      </c>
      <c r="V1059" s="327" t="e">
        <f t="shared" ca="1" si="48"/>
        <v>#NAME?</v>
      </c>
      <c r="W1059" s="327" t="e">
        <f t="shared" ca="1" si="49"/>
        <v>#NAME?</v>
      </c>
      <c r="X1059" s="327" t="e">
        <f t="shared" ca="1" si="50"/>
        <v>#NAME?</v>
      </c>
    </row>
    <row r="1060" spans="1:24">
      <c r="A1060" s="2">
        <v>1053</v>
      </c>
      <c r="B1060" s="617">
        <v>-160478</v>
      </c>
      <c r="C1060" s="617">
        <v>-103593</v>
      </c>
      <c r="D1060" s="617">
        <v>-114388</v>
      </c>
      <c r="F1060" s="330" t="e">
        <f ca="1">_xll.RiskData('Risk Summary'!$H$32,$A1060)</f>
        <v>#NAME?</v>
      </c>
      <c r="G1060" s="330" t="e">
        <f ca="1">_xll.RiskData('Risk Summary'!$K$32,$A1060)</f>
        <v>#NAME?</v>
      </c>
      <c r="H1060" s="330" t="e">
        <f ca="1">_xll.RiskData('Risk Summary'!$N$32,$A1060)</f>
        <v>#NAME?</v>
      </c>
      <c r="J1060" s="330" t="e">
        <f ca="1">_xll.RiskData('Risk Summary'!$H$35,$A1060)</f>
        <v>#NAME?</v>
      </c>
      <c r="K1060" s="330" t="e">
        <f ca="1">_xll.RiskData('Risk Summary'!$K$35,$A1060)</f>
        <v>#NAME?</v>
      </c>
      <c r="L1060" s="330" t="e">
        <f ca="1">_xll.RiskData('Risk Summary'!$N$35,$A1060)</f>
        <v>#NAME?</v>
      </c>
      <c r="N1060" s="330" t="e">
        <f ca="1">_xll.RiskData('Risk Summary'!$H$36,$A1060)</f>
        <v>#NAME?</v>
      </c>
      <c r="O1060" s="330" t="e">
        <f ca="1">_xll.RiskData('Risk Summary'!$K$36,$A1060)</f>
        <v>#NAME?</v>
      </c>
      <c r="P1060" s="330" t="e">
        <f ca="1">_xll.RiskData('Risk Summary'!$N$36,$A1060)</f>
        <v>#NAME?</v>
      </c>
      <c r="R1060" s="330" t="e">
        <f ca="1">_xll.RiskData('TS CF'!$H$24,$A1060)-F1060</f>
        <v>#NAME?</v>
      </c>
      <c r="S1060" s="330" t="e">
        <f ca="1">_xll.RiskData('TS CF'!$K$24,$A1060)-G1060</f>
        <v>#NAME?</v>
      </c>
      <c r="T1060" s="330" t="e">
        <f ca="1">_xll.RiskData('TS CF'!$N$24,$A1060)-H1060</f>
        <v>#NAME?</v>
      </c>
      <c r="V1060" s="327" t="e">
        <f t="shared" ca="1" si="48"/>
        <v>#NAME?</v>
      </c>
      <c r="W1060" s="327" t="e">
        <f t="shared" ca="1" si="49"/>
        <v>#NAME?</v>
      </c>
      <c r="X1060" s="327" t="e">
        <f t="shared" ca="1" si="50"/>
        <v>#NAME?</v>
      </c>
    </row>
    <row r="1061" spans="1:24">
      <c r="A1061" s="2">
        <v>1054</v>
      </c>
      <c r="B1061" s="617">
        <v>-160478</v>
      </c>
      <c r="C1061" s="617">
        <v>-103593</v>
      </c>
      <c r="D1061" s="617">
        <v>-114388</v>
      </c>
      <c r="F1061" s="330" t="e">
        <f ca="1">_xll.RiskData('Risk Summary'!$H$32,$A1061)</f>
        <v>#NAME?</v>
      </c>
      <c r="G1061" s="330" t="e">
        <f ca="1">_xll.RiskData('Risk Summary'!$K$32,$A1061)</f>
        <v>#NAME?</v>
      </c>
      <c r="H1061" s="330" t="e">
        <f ca="1">_xll.RiskData('Risk Summary'!$N$32,$A1061)</f>
        <v>#NAME?</v>
      </c>
      <c r="J1061" s="330" t="e">
        <f ca="1">_xll.RiskData('Risk Summary'!$H$35,$A1061)</f>
        <v>#NAME?</v>
      </c>
      <c r="K1061" s="330" t="e">
        <f ca="1">_xll.RiskData('Risk Summary'!$K$35,$A1061)</f>
        <v>#NAME?</v>
      </c>
      <c r="L1061" s="330" t="e">
        <f ca="1">_xll.RiskData('Risk Summary'!$N$35,$A1061)</f>
        <v>#NAME?</v>
      </c>
      <c r="N1061" s="330" t="e">
        <f ca="1">_xll.RiskData('Risk Summary'!$H$36,$A1061)</f>
        <v>#NAME?</v>
      </c>
      <c r="O1061" s="330" t="e">
        <f ca="1">_xll.RiskData('Risk Summary'!$K$36,$A1061)</f>
        <v>#NAME?</v>
      </c>
      <c r="P1061" s="330" t="e">
        <f ca="1">_xll.RiskData('Risk Summary'!$N$36,$A1061)</f>
        <v>#NAME?</v>
      </c>
      <c r="R1061" s="330" t="e">
        <f ca="1">_xll.RiskData('TS CF'!$H$24,$A1061)-F1061</f>
        <v>#NAME?</v>
      </c>
      <c r="S1061" s="330" t="e">
        <f ca="1">_xll.RiskData('TS CF'!$K$24,$A1061)-G1061</f>
        <v>#NAME?</v>
      </c>
      <c r="T1061" s="330" t="e">
        <f ca="1">_xll.RiskData('TS CF'!$N$24,$A1061)-H1061</f>
        <v>#NAME?</v>
      </c>
      <c r="V1061" s="327" t="e">
        <f t="shared" ca="1" si="48"/>
        <v>#NAME?</v>
      </c>
      <c r="W1061" s="327" t="e">
        <f t="shared" ca="1" si="49"/>
        <v>#NAME?</v>
      </c>
      <c r="X1061" s="327" t="e">
        <f t="shared" ca="1" si="50"/>
        <v>#NAME?</v>
      </c>
    </row>
    <row r="1062" spans="1:24">
      <c r="A1062" s="2">
        <v>1055</v>
      </c>
      <c r="B1062" s="617">
        <v>-160478</v>
      </c>
      <c r="C1062" s="617">
        <v>-103593</v>
      </c>
      <c r="D1062" s="617">
        <v>-114388</v>
      </c>
      <c r="F1062" s="330" t="e">
        <f ca="1">_xll.RiskData('Risk Summary'!$H$32,$A1062)</f>
        <v>#NAME?</v>
      </c>
      <c r="G1062" s="330" t="e">
        <f ca="1">_xll.RiskData('Risk Summary'!$K$32,$A1062)</f>
        <v>#NAME?</v>
      </c>
      <c r="H1062" s="330" t="e">
        <f ca="1">_xll.RiskData('Risk Summary'!$N$32,$A1062)</f>
        <v>#NAME?</v>
      </c>
      <c r="J1062" s="330" t="e">
        <f ca="1">_xll.RiskData('Risk Summary'!$H$35,$A1062)</f>
        <v>#NAME?</v>
      </c>
      <c r="K1062" s="330" t="e">
        <f ca="1">_xll.RiskData('Risk Summary'!$K$35,$A1062)</f>
        <v>#NAME?</v>
      </c>
      <c r="L1062" s="330" t="e">
        <f ca="1">_xll.RiskData('Risk Summary'!$N$35,$A1062)</f>
        <v>#NAME?</v>
      </c>
      <c r="N1062" s="330" t="e">
        <f ca="1">_xll.RiskData('Risk Summary'!$H$36,$A1062)</f>
        <v>#NAME?</v>
      </c>
      <c r="O1062" s="330" t="e">
        <f ca="1">_xll.RiskData('Risk Summary'!$K$36,$A1062)</f>
        <v>#NAME?</v>
      </c>
      <c r="P1062" s="330" t="e">
        <f ca="1">_xll.RiskData('Risk Summary'!$N$36,$A1062)</f>
        <v>#NAME?</v>
      </c>
      <c r="R1062" s="330" t="e">
        <f ca="1">_xll.RiskData('TS CF'!$H$24,$A1062)-F1062</f>
        <v>#NAME?</v>
      </c>
      <c r="S1062" s="330" t="e">
        <f ca="1">_xll.RiskData('TS CF'!$K$24,$A1062)-G1062</f>
        <v>#NAME?</v>
      </c>
      <c r="T1062" s="330" t="e">
        <f ca="1">_xll.RiskData('TS CF'!$N$24,$A1062)-H1062</f>
        <v>#NAME?</v>
      </c>
      <c r="V1062" s="327" t="e">
        <f t="shared" ca="1" si="48"/>
        <v>#NAME?</v>
      </c>
      <c r="W1062" s="327" t="e">
        <f t="shared" ca="1" si="49"/>
        <v>#NAME?</v>
      </c>
      <c r="X1062" s="327" t="e">
        <f t="shared" ca="1" si="50"/>
        <v>#NAME?</v>
      </c>
    </row>
    <row r="1063" spans="1:24">
      <c r="A1063" s="2">
        <v>1056</v>
      </c>
      <c r="B1063" s="617">
        <v>-160478</v>
      </c>
      <c r="C1063" s="617">
        <v>-103593</v>
      </c>
      <c r="D1063" s="617">
        <v>-114388</v>
      </c>
      <c r="F1063" s="330" t="e">
        <f ca="1">_xll.RiskData('Risk Summary'!$H$32,$A1063)</f>
        <v>#NAME?</v>
      </c>
      <c r="G1063" s="330" t="e">
        <f ca="1">_xll.RiskData('Risk Summary'!$K$32,$A1063)</f>
        <v>#NAME?</v>
      </c>
      <c r="H1063" s="330" t="e">
        <f ca="1">_xll.RiskData('Risk Summary'!$N$32,$A1063)</f>
        <v>#NAME?</v>
      </c>
      <c r="J1063" s="330" t="e">
        <f ca="1">_xll.RiskData('Risk Summary'!$H$35,$A1063)</f>
        <v>#NAME?</v>
      </c>
      <c r="K1063" s="330" t="e">
        <f ca="1">_xll.RiskData('Risk Summary'!$K$35,$A1063)</f>
        <v>#NAME?</v>
      </c>
      <c r="L1063" s="330" t="e">
        <f ca="1">_xll.RiskData('Risk Summary'!$N$35,$A1063)</f>
        <v>#NAME?</v>
      </c>
      <c r="N1063" s="330" t="e">
        <f ca="1">_xll.RiskData('Risk Summary'!$H$36,$A1063)</f>
        <v>#NAME?</v>
      </c>
      <c r="O1063" s="330" t="e">
        <f ca="1">_xll.RiskData('Risk Summary'!$K$36,$A1063)</f>
        <v>#NAME?</v>
      </c>
      <c r="P1063" s="330" t="e">
        <f ca="1">_xll.RiskData('Risk Summary'!$N$36,$A1063)</f>
        <v>#NAME?</v>
      </c>
      <c r="R1063" s="330" t="e">
        <f ca="1">_xll.RiskData('TS CF'!$H$24,$A1063)-F1063</f>
        <v>#NAME?</v>
      </c>
      <c r="S1063" s="330" t="e">
        <f ca="1">_xll.RiskData('TS CF'!$K$24,$A1063)-G1063</f>
        <v>#NAME?</v>
      </c>
      <c r="T1063" s="330" t="e">
        <f ca="1">_xll.RiskData('TS CF'!$N$24,$A1063)-H1063</f>
        <v>#NAME?</v>
      </c>
      <c r="V1063" s="327" t="e">
        <f t="shared" ca="1" si="48"/>
        <v>#NAME?</v>
      </c>
      <c r="W1063" s="327" t="e">
        <f t="shared" ca="1" si="49"/>
        <v>#NAME?</v>
      </c>
      <c r="X1063" s="327" t="e">
        <f t="shared" ca="1" si="50"/>
        <v>#NAME?</v>
      </c>
    </row>
    <row r="1064" spans="1:24">
      <c r="A1064" s="2">
        <v>1057</v>
      </c>
      <c r="B1064" s="617">
        <v>-160478</v>
      </c>
      <c r="C1064" s="617">
        <v>-103593</v>
      </c>
      <c r="D1064" s="617">
        <v>-114388</v>
      </c>
      <c r="F1064" s="330" t="e">
        <f ca="1">_xll.RiskData('Risk Summary'!$H$32,$A1064)</f>
        <v>#NAME?</v>
      </c>
      <c r="G1064" s="330" t="e">
        <f ca="1">_xll.RiskData('Risk Summary'!$K$32,$A1064)</f>
        <v>#NAME?</v>
      </c>
      <c r="H1064" s="330" t="e">
        <f ca="1">_xll.RiskData('Risk Summary'!$N$32,$A1064)</f>
        <v>#NAME?</v>
      </c>
      <c r="J1064" s="330" t="e">
        <f ca="1">_xll.RiskData('Risk Summary'!$H$35,$A1064)</f>
        <v>#NAME?</v>
      </c>
      <c r="K1064" s="330" t="e">
        <f ca="1">_xll.RiskData('Risk Summary'!$K$35,$A1064)</f>
        <v>#NAME?</v>
      </c>
      <c r="L1064" s="330" t="e">
        <f ca="1">_xll.RiskData('Risk Summary'!$N$35,$A1064)</f>
        <v>#NAME?</v>
      </c>
      <c r="N1064" s="330" t="e">
        <f ca="1">_xll.RiskData('Risk Summary'!$H$36,$A1064)</f>
        <v>#NAME?</v>
      </c>
      <c r="O1064" s="330" t="e">
        <f ca="1">_xll.RiskData('Risk Summary'!$K$36,$A1064)</f>
        <v>#NAME?</v>
      </c>
      <c r="P1064" s="330" t="e">
        <f ca="1">_xll.RiskData('Risk Summary'!$N$36,$A1064)</f>
        <v>#NAME?</v>
      </c>
      <c r="R1064" s="330" t="e">
        <f ca="1">_xll.RiskData('TS CF'!$H$24,$A1064)-F1064</f>
        <v>#NAME?</v>
      </c>
      <c r="S1064" s="330" t="e">
        <f ca="1">_xll.RiskData('TS CF'!$K$24,$A1064)-G1064</f>
        <v>#NAME?</v>
      </c>
      <c r="T1064" s="330" t="e">
        <f ca="1">_xll.RiskData('TS CF'!$N$24,$A1064)-H1064</f>
        <v>#NAME?</v>
      </c>
      <c r="V1064" s="327" t="e">
        <f t="shared" ca="1" si="48"/>
        <v>#NAME?</v>
      </c>
      <c r="W1064" s="327" t="e">
        <f t="shared" ca="1" si="49"/>
        <v>#NAME?</v>
      </c>
      <c r="X1064" s="327" t="e">
        <f t="shared" ca="1" si="50"/>
        <v>#NAME?</v>
      </c>
    </row>
    <row r="1065" spans="1:24">
      <c r="A1065" s="2">
        <v>1058</v>
      </c>
      <c r="B1065" s="617">
        <v>-160478</v>
      </c>
      <c r="C1065" s="617">
        <v>-103593</v>
      </c>
      <c r="D1065" s="617">
        <v>-114388</v>
      </c>
      <c r="F1065" s="330" t="e">
        <f ca="1">_xll.RiskData('Risk Summary'!$H$32,$A1065)</f>
        <v>#NAME?</v>
      </c>
      <c r="G1065" s="330" t="e">
        <f ca="1">_xll.RiskData('Risk Summary'!$K$32,$A1065)</f>
        <v>#NAME?</v>
      </c>
      <c r="H1065" s="330" t="e">
        <f ca="1">_xll.RiskData('Risk Summary'!$N$32,$A1065)</f>
        <v>#NAME?</v>
      </c>
      <c r="J1065" s="330" t="e">
        <f ca="1">_xll.RiskData('Risk Summary'!$H$35,$A1065)</f>
        <v>#NAME?</v>
      </c>
      <c r="K1065" s="330" t="e">
        <f ca="1">_xll.RiskData('Risk Summary'!$K$35,$A1065)</f>
        <v>#NAME?</v>
      </c>
      <c r="L1065" s="330" t="e">
        <f ca="1">_xll.RiskData('Risk Summary'!$N$35,$A1065)</f>
        <v>#NAME?</v>
      </c>
      <c r="N1065" s="330" t="e">
        <f ca="1">_xll.RiskData('Risk Summary'!$H$36,$A1065)</f>
        <v>#NAME?</v>
      </c>
      <c r="O1065" s="330" t="e">
        <f ca="1">_xll.RiskData('Risk Summary'!$K$36,$A1065)</f>
        <v>#NAME?</v>
      </c>
      <c r="P1065" s="330" t="e">
        <f ca="1">_xll.RiskData('Risk Summary'!$N$36,$A1065)</f>
        <v>#NAME?</v>
      </c>
      <c r="R1065" s="330" t="e">
        <f ca="1">_xll.RiskData('TS CF'!$H$24,$A1065)-F1065</f>
        <v>#NAME?</v>
      </c>
      <c r="S1065" s="330" t="e">
        <f ca="1">_xll.RiskData('TS CF'!$K$24,$A1065)-G1065</f>
        <v>#NAME?</v>
      </c>
      <c r="T1065" s="330" t="e">
        <f ca="1">_xll.RiskData('TS CF'!$N$24,$A1065)-H1065</f>
        <v>#NAME?</v>
      </c>
      <c r="V1065" s="327" t="e">
        <f t="shared" ca="1" si="48"/>
        <v>#NAME?</v>
      </c>
      <c r="W1065" s="327" t="e">
        <f t="shared" ca="1" si="49"/>
        <v>#NAME?</v>
      </c>
      <c r="X1065" s="327" t="e">
        <f t="shared" ca="1" si="50"/>
        <v>#NAME?</v>
      </c>
    </row>
    <row r="1066" spans="1:24">
      <c r="A1066" s="2">
        <v>1059</v>
      </c>
      <c r="B1066" s="617">
        <v>-160478</v>
      </c>
      <c r="C1066" s="617">
        <v>-103593</v>
      </c>
      <c r="D1066" s="617">
        <v>-114388</v>
      </c>
      <c r="F1066" s="330" t="e">
        <f ca="1">_xll.RiskData('Risk Summary'!$H$32,$A1066)</f>
        <v>#NAME?</v>
      </c>
      <c r="G1066" s="330" t="e">
        <f ca="1">_xll.RiskData('Risk Summary'!$K$32,$A1066)</f>
        <v>#NAME?</v>
      </c>
      <c r="H1066" s="330" t="e">
        <f ca="1">_xll.RiskData('Risk Summary'!$N$32,$A1066)</f>
        <v>#NAME?</v>
      </c>
      <c r="J1066" s="330" t="e">
        <f ca="1">_xll.RiskData('Risk Summary'!$H$35,$A1066)</f>
        <v>#NAME?</v>
      </c>
      <c r="K1066" s="330" t="e">
        <f ca="1">_xll.RiskData('Risk Summary'!$K$35,$A1066)</f>
        <v>#NAME?</v>
      </c>
      <c r="L1066" s="330" t="e">
        <f ca="1">_xll.RiskData('Risk Summary'!$N$35,$A1066)</f>
        <v>#NAME?</v>
      </c>
      <c r="N1066" s="330" t="e">
        <f ca="1">_xll.RiskData('Risk Summary'!$H$36,$A1066)</f>
        <v>#NAME?</v>
      </c>
      <c r="O1066" s="330" t="e">
        <f ca="1">_xll.RiskData('Risk Summary'!$K$36,$A1066)</f>
        <v>#NAME?</v>
      </c>
      <c r="P1066" s="330" t="e">
        <f ca="1">_xll.RiskData('Risk Summary'!$N$36,$A1066)</f>
        <v>#NAME?</v>
      </c>
      <c r="R1066" s="330" t="e">
        <f ca="1">_xll.RiskData('TS CF'!$H$24,$A1066)-F1066</f>
        <v>#NAME?</v>
      </c>
      <c r="S1066" s="330" t="e">
        <f ca="1">_xll.RiskData('TS CF'!$K$24,$A1066)-G1066</f>
        <v>#NAME?</v>
      </c>
      <c r="T1066" s="330" t="e">
        <f ca="1">_xll.RiskData('TS CF'!$N$24,$A1066)-H1066</f>
        <v>#NAME?</v>
      </c>
      <c r="V1066" s="327" t="e">
        <f t="shared" ca="1" si="48"/>
        <v>#NAME?</v>
      </c>
      <c r="W1066" s="327" t="e">
        <f t="shared" ca="1" si="49"/>
        <v>#NAME?</v>
      </c>
      <c r="X1066" s="327" t="e">
        <f t="shared" ca="1" si="50"/>
        <v>#NAME?</v>
      </c>
    </row>
    <row r="1067" spans="1:24">
      <c r="A1067" s="2">
        <v>1060</v>
      </c>
      <c r="B1067" s="617">
        <v>-160478</v>
      </c>
      <c r="C1067" s="617">
        <v>-103593</v>
      </c>
      <c r="D1067" s="617">
        <v>-114388</v>
      </c>
      <c r="F1067" s="330" t="e">
        <f ca="1">_xll.RiskData('Risk Summary'!$H$32,$A1067)</f>
        <v>#NAME?</v>
      </c>
      <c r="G1067" s="330" t="e">
        <f ca="1">_xll.RiskData('Risk Summary'!$K$32,$A1067)</f>
        <v>#NAME?</v>
      </c>
      <c r="H1067" s="330" t="e">
        <f ca="1">_xll.RiskData('Risk Summary'!$N$32,$A1067)</f>
        <v>#NAME?</v>
      </c>
      <c r="J1067" s="330" t="e">
        <f ca="1">_xll.RiskData('Risk Summary'!$H$35,$A1067)</f>
        <v>#NAME?</v>
      </c>
      <c r="K1067" s="330" t="e">
        <f ca="1">_xll.RiskData('Risk Summary'!$K$35,$A1067)</f>
        <v>#NAME?</v>
      </c>
      <c r="L1067" s="330" t="e">
        <f ca="1">_xll.RiskData('Risk Summary'!$N$35,$A1067)</f>
        <v>#NAME?</v>
      </c>
      <c r="N1067" s="330" t="e">
        <f ca="1">_xll.RiskData('Risk Summary'!$H$36,$A1067)</f>
        <v>#NAME?</v>
      </c>
      <c r="O1067" s="330" t="e">
        <f ca="1">_xll.RiskData('Risk Summary'!$K$36,$A1067)</f>
        <v>#NAME?</v>
      </c>
      <c r="P1067" s="330" t="e">
        <f ca="1">_xll.RiskData('Risk Summary'!$N$36,$A1067)</f>
        <v>#NAME?</v>
      </c>
      <c r="R1067" s="330" t="e">
        <f ca="1">_xll.RiskData('TS CF'!$H$24,$A1067)-F1067</f>
        <v>#NAME?</v>
      </c>
      <c r="S1067" s="330" t="e">
        <f ca="1">_xll.RiskData('TS CF'!$K$24,$A1067)-G1067</f>
        <v>#NAME?</v>
      </c>
      <c r="T1067" s="330" t="e">
        <f ca="1">_xll.RiskData('TS CF'!$N$24,$A1067)-H1067</f>
        <v>#NAME?</v>
      </c>
      <c r="V1067" s="327" t="e">
        <f t="shared" ca="1" si="48"/>
        <v>#NAME?</v>
      </c>
      <c r="W1067" s="327" t="e">
        <f t="shared" ca="1" si="49"/>
        <v>#NAME?</v>
      </c>
      <c r="X1067" s="327" t="e">
        <f t="shared" ca="1" si="50"/>
        <v>#NAME?</v>
      </c>
    </row>
    <row r="1068" spans="1:24">
      <c r="A1068" s="2">
        <v>1061</v>
      </c>
      <c r="B1068" s="617">
        <v>-160478</v>
      </c>
      <c r="C1068" s="617">
        <v>-103593</v>
      </c>
      <c r="D1068" s="617">
        <v>-114388</v>
      </c>
      <c r="F1068" s="330" t="e">
        <f ca="1">_xll.RiskData('Risk Summary'!$H$32,$A1068)</f>
        <v>#NAME?</v>
      </c>
      <c r="G1068" s="330" t="e">
        <f ca="1">_xll.RiskData('Risk Summary'!$K$32,$A1068)</f>
        <v>#NAME?</v>
      </c>
      <c r="H1068" s="330" t="e">
        <f ca="1">_xll.RiskData('Risk Summary'!$N$32,$A1068)</f>
        <v>#NAME?</v>
      </c>
      <c r="J1068" s="330" t="e">
        <f ca="1">_xll.RiskData('Risk Summary'!$H$35,$A1068)</f>
        <v>#NAME?</v>
      </c>
      <c r="K1068" s="330" t="e">
        <f ca="1">_xll.RiskData('Risk Summary'!$K$35,$A1068)</f>
        <v>#NAME?</v>
      </c>
      <c r="L1068" s="330" t="e">
        <f ca="1">_xll.RiskData('Risk Summary'!$N$35,$A1068)</f>
        <v>#NAME?</v>
      </c>
      <c r="N1068" s="330" t="e">
        <f ca="1">_xll.RiskData('Risk Summary'!$H$36,$A1068)</f>
        <v>#NAME?</v>
      </c>
      <c r="O1068" s="330" t="e">
        <f ca="1">_xll.RiskData('Risk Summary'!$K$36,$A1068)</f>
        <v>#NAME?</v>
      </c>
      <c r="P1068" s="330" t="e">
        <f ca="1">_xll.RiskData('Risk Summary'!$N$36,$A1068)</f>
        <v>#NAME?</v>
      </c>
      <c r="R1068" s="330" t="e">
        <f ca="1">_xll.RiskData('TS CF'!$H$24,$A1068)-F1068</f>
        <v>#NAME?</v>
      </c>
      <c r="S1068" s="330" t="e">
        <f ca="1">_xll.RiskData('TS CF'!$K$24,$A1068)-G1068</f>
        <v>#NAME?</v>
      </c>
      <c r="T1068" s="330" t="e">
        <f ca="1">_xll.RiskData('TS CF'!$N$24,$A1068)-H1068</f>
        <v>#NAME?</v>
      </c>
      <c r="V1068" s="327" t="e">
        <f t="shared" ca="1" si="48"/>
        <v>#NAME?</v>
      </c>
      <c r="W1068" s="327" t="e">
        <f t="shared" ca="1" si="49"/>
        <v>#NAME?</v>
      </c>
      <c r="X1068" s="327" t="e">
        <f t="shared" ca="1" si="50"/>
        <v>#NAME?</v>
      </c>
    </row>
    <row r="1069" spans="1:24">
      <c r="A1069" s="2">
        <v>1062</v>
      </c>
      <c r="B1069" s="617">
        <v>-160478</v>
      </c>
      <c r="C1069" s="617">
        <v>-103593</v>
      </c>
      <c r="D1069" s="617">
        <v>-114388</v>
      </c>
      <c r="F1069" s="330" t="e">
        <f ca="1">_xll.RiskData('Risk Summary'!$H$32,$A1069)</f>
        <v>#NAME?</v>
      </c>
      <c r="G1069" s="330" t="e">
        <f ca="1">_xll.RiskData('Risk Summary'!$K$32,$A1069)</f>
        <v>#NAME?</v>
      </c>
      <c r="H1069" s="330" t="e">
        <f ca="1">_xll.RiskData('Risk Summary'!$N$32,$A1069)</f>
        <v>#NAME?</v>
      </c>
      <c r="J1069" s="330" t="e">
        <f ca="1">_xll.RiskData('Risk Summary'!$H$35,$A1069)</f>
        <v>#NAME?</v>
      </c>
      <c r="K1069" s="330" t="e">
        <f ca="1">_xll.RiskData('Risk Summary'!$K$35,$A1069)</f>
        <v>#NAME?</v>
      </c>
      <c r="L1069" s="330" t="e">
        <f ca="1">_xll.RiskData('Risk Summary'!$N$35,$A1069)</f>
        <v>#NAME?</v>
      </c>
      <c r="N1069" s="330" t="e">
        <f ca="1">_xll.RiskData('Risk Summary'!$H$36,$A1069)</f>
        <v>#NAME?</v>
      </c>
      <c r="O1069" s="330" t="e">
        <f ca="1">_xll.RiskData('Risk Summary'!$K$36,$A1069)</f>
        <v>#NAME?</v>
      </c>
      <c r="P1069" s="330" t="e">
        <f ca="1">_xll.RiskData('Risk Summary'!$N$36,$A1069)</f>
        <v>#NAME?</v>
      </c>
      <c r="R1069" s="330" t="e">
        <f ca="1">_xll.RiskData('TS CF'!$H$24,$A1069)-F1069</f>
        <v>#NAME?</v>
      </c>
      <c r="S1069" s="330" t="e">
        <f ca="1">_xll.RiskData('TS CF'!$K$24,$A1069)-G1069</f>
        <v>#NAME?</v>
      </c>
      <c r="T1069" s="330" t="e">
        <f ca="1">_xll.RiskData('TS CF'!$N$24,$A1069)-H1069</f>
        <v>#NAME?</v>
      </c>
      <c r="V1069" s="327" t="e">
        <f t="shared" ca="1" si="48"/>
        <v>#NAME?</v>
      </c>
      <c r="W1069" s="327" t="e">
        <f t="shared" ca="1" si="49"/>
        <v>#NAME?</v>
      </c>
      <c r="X1069" s="327" t="e">
        <f t="shared" ca="1" si="50"/>
        <v>#NAME?</v>
      </c>
    </row>
    <row r="1070" spans="1:24">
      <c r="A1070" s="2">
        <v>1063</v>
      </c>
      <c r="B1070" s="617">
        <v>-160478</v>
      </c>
      <c r="C1070" s="617">
        <v>-103593</v>
      </c>
      <c r="D1070" s="617">
        <v>-114388</v>
      </c>
      <c r="F1070" s="330" t="e">
        <f ca="1">_xll.RiskData('Risk Summary'!$H$32,$A1070)</f>
        <v>#NAME?</v>
      </c>
      <c r="G1070" s="330" t="e">
        <f ca="1">_xll.RiskData('Risk Summary'!$K$32,$A1070)</f>
        <v>#NAME?</v>
      </c>
      <c r="H1070" s="330" t="e">
        <f ca="1">_xll.RiskData('Risk Summary'!$N$32,$A1070)</f>
        <v>#NAME?</v>
      </c>
      <c r="J1070" s="330" t="e">
        <f ca="1">_xll.RiskData('Risk Summary'!$H$35,$A1070)</f>
        <v>#NAME?</v>
      </c>
      <c r="K1070" s="330" t="e">
        <f ca="1">_xll.RiskData('Risk Summary'!$K$35,$A1070)</f>
        <v>#NAME?</v>
      </c>
      <c r="L1070" s="330" t="e">
        <f ca="1">_xll.RiskData('Risk Summary'!$N$35,$A1070)</f>
        <v>#NAME?</v>
      </c>
      <c r="N1070" s="330" t="e">
        <f ca="1">_xll.RiskData('Risk Summary'!$H$36,$A1070)</f>
        <v>#NAME?</v>
      </c>
      <c r="O1070" s="330" t="e">
        <f ca="1">_xll.RiskData('Risk Summary'!$K$36,$A1070)</f>
        <v>#NAME?</v>
      </c>
      <c r="P1070" s="330" t="e">
        <f ca="1">_xll.RiskData('Risk Summary'!$N$36,$A1070)</f>
        <v>#NAME?</v>
      </c>
      <c r="R1070" s="330" t="e">
        <f ca="1">_xll.RiskData('TS CF'!$H$24,$A1070)-F1070</f>
        <v>#NAME?</v>
      </c>
      <c r="S1070" s="330" t="e">
        <f ca="1">_xll.RiskData('TS CF'!$K$24,$A1070)-G1070</f>
        <v>#NAME?</v>
      </c>
      <c r="T1070" s="330" t="e">
        <f ca="1">_xll.RiskData('TS CF'!$N$24,$A1070)-H1070</f>
        <v>#NAME?</v>
      </c>
      <c r="V1070" s="327" t="e">
        <f t="shared" ca="1" si="48"/>
        <v>#NAME?</v>
      </c>
      <c r="W1070" s="327" t="e">
        <f t="shared" ca="1" si="49"/>
        <v>#NAME?</v>
      </c>
      <c r="X1070" s="327" t="e">
        <f t="shared" ca="1" si="50"/>
        <v>#NAME?</v>
      </c>
    </row>
    <row r="1071" spans="1:24">
      <c r="A1071" s="2">
        <v>1064</v>
      </c>
      <c r="B1071" s="617">
        <v>-160478</v>
      </c>
      <c r="C1071" s="617">
        <v>-103593</v>
      </c>
      <c r="D1071" s="617">
        <v>-114388</v>
      </c>
      <c r="F1071" s="330" t="e">
        <f ca="1">_xll.RiskData('Risk Summary'!$H$32,$A1071)</f>
        <v>#NAME?</v>
      </c>
      <c r="G1071" s="330" t="e">
        <f ca="1">_xll.RiskData('Risk Summary'!$K$32,$A1071)</f>
        <v>#NAME?</v>
      </c>
      <c r="H1071" s="330" t="e">
        <f ca="1">_xll.RiskData('Risk Summary'!$N$32,$A1071)</f>
        <v>#NAME?</v>
      </c>
      <c r="J1071" s="330" t="e">
        <f ca="1">_xll.RiskData('Risk Summary'!$H$35,$A1071)</f>
        <v>#NAME?</v>
      </c>
      <c r="K1071" s="330" t="e">
        <f ca="1">_xll.RiskData('Risk Summary'!$K$35,$A1071)</f>
        <v>#NAME?</v>
      </c>
      <c r="L1071" s="330" t="e">
        <f ca="1">_xll.RiskData('Risk Summary'!$N$35,$A1071)</f>
        <v>#NAME?</v>
      </c>
      <c r="N1071" s="330" t="e">
        <f ca="1">_xll.RiskData('Risk Summary'!$H$36,$A1071)</f>
        <v>#NAME?</v>
      </c>
      <c r="O1071" s="330" t="e">
        <f ca="1">_xll.RiskData('Risk Summary'!$K$36,$A1071)</f>
        <v>#NAME?</v>
      </c>
      <c r="P1071" s="330" t="e">
        <f ca="1">_xll.RiskData('Risk Summary'!$N$36,$A1071)</f>
        <v>#NAME?</v>
      </c>
      <c r="R1071" s="330" t="e">
        <f ca="1">_xll.RiskData('TS CF'!$H$24,$A1071)-F1071</f>
        <v>#NAME?</v>
      </c>
      <c r="S1071" s="330" t="e">
        <f ca="1">_xll.RiskData('TS CF'!$K$24,$A1071)-G1071</f>
        <v>#NAME?</v>
      </c>
      <c r="T1071" s="330" t="e">
        <f ca="1">_xll.RiskData('TS CF'!$N$24,$A1071)-H1071</f>
        <v>#NAME?</v>
      </c>
      <c r="V1071" s="327" t="e">
        <f t="shared" ca="1" si="48"/>
        <v>#NAME?</v>
      </c>
      <c r="W1071" s="327" t="e">
        <f t="shared" ca="1" si="49"/>
        <v>#NAME?</v>
      </c>
      <c r="X1071" s="327" t="e">
        <f t="shared" ca="1" si="50"/>
        <v>#NAME?</v>
      </c>
    </row>
    <row r="1072" spans="1:24">
      <c r="A1072" s="2">
        <v>1065</v>
      </c>
      <c r="B1072" s="617">
        <v>-160478</v>
      </c>
      <c r="C1072" s="617">
        <v>-103593</v>
      </c>
      <c r="D1072" s="617">
        <v>-114388</v>
      </c>
      <c r="F1072" s="330" t="e">
        <f ca="1">_xll.RiskData('Risk Summary'!$H$32,$A1072)</f>
        <v>#NAME?</v>
      </c>
      <c r="G1072" s="330" t="e">
        <f ca="1">_xll.RiskData('Risk Summary'!$K$32,$A1072)</f>
        <v>#NAME?</v>
      </c>
      <c r="H1072" s="330" t="e">
        <f ca="1">_xll.RiskData('Risk Summary'!$N$32,$A1072)</f>
        <v>#NAME?</v>
      </c>
      <c r="J1072" s="330" t="e">
        <f ca="1">_xll.RiskData('Risk Summary'!$H$35,$A1072)</f>
        <v>#NAME?</v>
      </c>
      <c r="K1072" s="330" t="e">
        <f ca="1">_xll.RiskData('Risk Summary'!$K$35,$A1072)</f>
        <v>#NAME?</v>
      </c>
      <c r="L1072" s="330" t="e">
        <f ca="1">_xll.RiskData('Risk Summary'!$N$35,$A1072)</f>
        <v>#NAME?</v>
      </c>
      <c r="N1072" s="330" t="e">
        <f ca="1">_xll.RiskData('Risk Summary'!$H$36,$A1072)</f>
        <v>#NAME?</v>
      </c>
      <c r="O1072" s="330" t="e">
        <f ca="1">_xll.RiskData('Risk Summary'!$K$36,$A1072)</f>
        <v>#NAME?</v>
      </c>
      <c r="P1072" s="330" t="e">
        <f ca="1">_xll.RiskData('Risk Summary'!$N$36,$A1072)</f>
        <v>#NAME?</v>
      </c>
      <c r="R1072" s="330" t="e">
        <f ca="1">_xll.RiskData('TS CF'!$H$24,$A1072)-F1072</f>
        <v>#NAME?</v>
      </c>
      <c r="S1072" s="330" t="e">
        <f ca="1">_xll.RiskData('TS CF'!$K$24,$A1072)-G1072</f>
        <v>#NAME?</v>
      </c>
      <c r="T1072" s="330" t="e">
        <f ca="1">_xll.RiskData('TS CF'!$N$24,$A1072)-H1072</f>
        <v>#NAME?</v>
      </c>
      <c r="V1072" s="327" t="e">
        <f t="shared" ca="1" si="48"/>
        <v>#NAME?</v>
      </c>
      <c r="W1072" s="327" t="e">
        <f t="shared" ca="1" si="49"/>
        <v>#NAME?</v>
      </c>
      <c r="X1072" s="327" t="e">
        <f t="shared" ca="1" si="50"/>
        <v>#NAME?</v>
      </c>
    </row>
    <row r="1073" spans="1:24">
      <c r="A1073" s="2">
        <v>1066</v>
      </c>
      <c r="B1073" s="617">
        <v>-160478</v>
      </c>
      <c r="C1073" s="617">
        <v>-103593</v>
      </c>
      <c r="D1073" s="617">
        <v>-114388</v>
      </c>
      <c r="F1073" s="330" t="e">
        <f ca="1">_xll.RiskData('Risk Summary'!$H$32,$A1073)</f>
        <v>#NAME?</v>
      </c>
      <c r="G1073" s="330" t="e">
        <f ca="1">_xll.RiskData('Risk Summary'!$K$32,$A1073)</f>
        <v>#NAME?</v>
      </c>
      <c r="H1073" s="330" t="e">
        <f ca="1">_xll.RiskData('Risk Summary'!$N$32,$A1073)</f>
        <v>#NAME?</v>
      </c>
      <c r="J1073" s="330" t="e">
        <f ca="1">_xll.RiskData('Risk Summary'!$H$35,$A1073)</f>
        <v>#NAME?</v>
      </c>
      <c r="K1073" s="330" t="e">
        <f ca="1">_xll.RiskData('Risk Summary'!$K$35,$A1073)</f>
        <v>#NAME?</v>
      </c>
      <c r="L1073" s="330" t="e">
        <f ca="1">_xll.RiskData('Risk Summary'!$N$35,$A1073)</f>
        <v>#NAME?</v>
      </c>
      <c r="N1073" s="330" t="e">
        <f ca="1">_xll.RiskData('Risk Summary'!$H$36,$A1073)</f>
        <v>#NAME?</v>
      </c>
      <c r="O1073" s="330" t="e">
        <f ca="1">_xll.RiskData('Risk Summary'!$K$36,$A1073)</f>
        <v>#NAME?</v>
      </c>
      <c r="P1073" s="330" t="e">
        <f ca="1">_xll.RiskData('Risk Summary'!$N$36,$A1073)</f>
        <v>#NAME?</v>
      </c>
      <c r="R1073" s="330" t="e">
        <f ca="1">_xll.RiskData('TS CF'!$H$24,$A1073)-F1073</f>
        <v>#NAME?</v>
      </c>
      <c r="S1073" s="330" t="e">
        <f ca="1">_xll.RiskData('TS CF'!$K$24,$A1073)-G1073</f>
        <v>#NAME?</v>
      </c>
      <c r="T1073" s="330" t="e">
        <f ca="1">_xll.RiskData('TS CF'!$N$24,$A1073)-H1073</f>
        <v>#NAME?</v>
      </c>
      <c r="V1073" s="327" t="e">
        <f t="shared" ca="1" si="48"/>
        <v>#NAME?</v>
      </c>
      <c r="W1073" s="327" t="e">
        <f t="shared" ca="1" si="49"/>
        <v>#NAME?</v>
      </c>
      <c r="X1073" s="327" t="e">
        <f t="shared" ca="1" si="50"/>
        <v>#NAME?</v>
      </c>
    </row>
    <row r="1074" spans="1:24">
      <c r="A1074" s="2">
        <v>1067</v>
      </c>
      <c r="B1074" s="617">
        <v>-160478</v>
      </c>
      <c r="C1074" s="617">
        <v>-103593</v>
      </c>
      <c r="D1074" s="617">
        <v>-114388</v>
      </c>
      <c r="F1074" s="330" t="e">
        <f ca="1">_xll.RiskData('Risk Summary'!$H$32,$A1074)</f>
        <v>#NAME?</v>
      </c>
      <c r="G1074" s="330" t="e">
        <f ca="1">_xll.RiskData('Risk Summary'!$K$32,$A1074)</f>
        <v>#NAME?</v>
      </c>
      <c r="H1074" s="330" t="e">
        <f ca="1">_xll.RiskData('Risk Summary'!$N$32,$A1074)</f>
        <v>#NAME?</v>
      </c>
      <c r="J1074" s="330" t="e">
        <f ca="1">_xll.RiskData('Risk Summary'!$H$35,$A1074)</f>
        <v>#NAME?</v>
      </c>
      <c r="K1074" s="330" t="e">
        <f ca="1">_xll.RiskData('Risk Summary'!$K$35,$A1074)</f>
        <v>#NAME?</v>
      </c>
      <c r="L1074" s="330" t="e">
        <f ca="1">_xll.RiskData('Risk Summary'!$N$35,$A1074)</f>
        <v>#NAME?</v>
      </c>
      <c r="N1074" s="330" t="e">
        <f ca="1">_xll.RiskData('Risk Summary'!$H$36,$A1074)</f>
        <v>#NAME?</v>
      </c>
      <c r="O1074" s="330" t="e">
        <f ca="1">_xll.RiskData('Risk Summary'!$K$36,$A1074)</f>
        <v>#NAME?</v>
      </c>
      <c r="P1074" s="330" t="e">
        <f ca="1">_xll.RiskData('Risk Summary'!$N$36,$A1074)</f>
        <v>#NAME?</v>
      </c>
      <c r="R1074" s="330" t="e">
        <f ca="1">_xll.RiskData('TS CF'!$H$24,$A1074)-F1074</f>
        <v>#NAME?</v>
      </c>
      <c r="S1074" s="330" t="e">
        <f ca="1">_xll.RiskData('TS CF'!$K$24,$A1074)-G1074</f>
        <v>#NAME?</v>
      </c>
      <c r="T1074" s="330" t="e">
        <f ca="1">_xll.RiskData('TS CF'!$N$24,$A1074)-H1074</f>
        <v>#NAME?</v>
      </c>
      <c r="V1074" s="327" t="e">
        <f t="shared" ca="1" si="48"/>
        <v>#NAME?</v>
      </c>
      <c r="W1074" s="327" t="e">
        <f t="shared" ca="1" si="49"/>
        <v>#NAME?</v>
      </c>
      <c r="X1074" s="327" t="e">
        <f t="shared" ca="1" si="50"/>
        <v>#NAME?</v>
      </c>
    </row>
    <row r="1075" spans="1:24">
      <c r="A1075" s="2">
        <v>1068</v>
      </c>
      <c r="B1075" s="617">
        <v>-160478</v>
      </c>
      <c r="C1075" s="617">
        <v>-103593</v>
      </c>
      <c r="D1075" s="617">
        <v>-114388</v>
      </c>
      <c r="F1075" s="330" t="e">
        <f ca="1">_xll.RiskData('Risk Summary'!$H$32,$A1075)</f>
        <v>#NAME?</v>
      </c>
      <c r="G1075" s="330" t="e">
        <f ca="1">_xll.RiskData('Risk Summary'!$K$32,$A1075)</f>
        <v>#NAME?</v>
      </c>
      <c r="H1075" s="330" t="e">
        <f ca="1">_xll.RiskData('Risk Summary'!$N$32,$A1075)</f>
        <v>#NAME?</v>
      </c>
      <c r="J1075" s="330" t="e">
        <f ca="1">_xll.RiskData('Risk Summary'!$H$35,$A1075)</f>
        <v>#NAME?</v>
      </c>
      <c r="K1075" s="330" t="e">
        <f ca="1">_xll.RiskData('Risk Summary'!$K$35,$A1075)</f>
        <v>#NAME?</v>
      </c>
      <c r="L1075" s="330" t="e">
        <f ca="1">_xll.RiskData('Risk Summary'!$N$35,$A1075)</f>
        <v>#NAME?</v>
      </c>
      <c r="N1075" s="330" t="e">
        <f ca="1">_xll.RiskData('Risk Summary'!$H$36,$A1075)</f>
        <v>#NAME?</v>
      </c>
      <c r="O1075" s="330" t="e">
        <f ca="1">_xll.RiskData('Risk Summary'!$K$36,$A1075)</f>
        <v>#NAME?</v>
      </c>
      <c r="P1075" s="330" t="e">
        <f ca="1">_xll.RiskData('Risk Summary'!$N$36,$A1075)</f>
        <v>#NAME?</v>
      </c>
      <c r="R1075" s="330" t="e">
        <f ca="1">_xll.RiskData('TS CF'!$H$24,$A1075)-F1075</f>
        <v>#NAME?</v>
      </c>
      <c r="S1075" s="330" t="e">
        <f ca="1">_xll.RiskData('TS CF'!$K$24,$A1075)-G1075</f>
        <v>#NAME?</v>
      </c>
      <c r="T1075" s="330" t="e">
        <f ca="1">_xll.RiskData('TS CF'!$N$24,$A1075)-H1075</f>
        <v>#NAME?</v>
      </c>
      <c r="V1075" s="327" t="e">
        <f t="shared" ca="1" si="48"/>
        <v>#NAME?</v>
      </c>
      <c r="W1075" s="327" t="e">
        <f t="shared" ca="1" si="49"/>
        <v>#NAME?</v>
      </c>
      <c r="X1075" s="327" t="e">
        <f t="shared" ca="1" si="50"/>
        <v>#NAME?</v>
      </c>
    </row>
    <row r="1076" spans="1:24">
      <c r="A1076" s="2">
        <v>1069</v>
      </c>
      <c r="B1076" s="617">
        <v>-160478</v>
      </c>
      <c r="C1076" s="617">
        <v>-103593</v>
      </c>
      <c r="D1076" s="617">
        <v>-114388</v>
      </c>
      <c r="F1076" s="330" t="e">
        <f ca="1">_xll.RiskData('Risk Summary'!$H$32,$A1076)</f>
        <v>#NAME?</v>
      </c>
      <c r="G1076" s="330" t="e">
        <f ca="1">_xll.RiskData('Risk Summary'!$K$32,$A1076)</f>
        <v>#NAME?</v>
      </c>
      <c r="H1076" s="330" t="e">
        <f ca="1">_xll.RiskData('Risk Summary'!$N$32,$A1076)</f>
        <v>#NAME?</v>
      </c>
      <c r="J1076" s="330" t="e">
        <f ca="1">_xll.RiskData('Risk Summary'!$H$35,$A1076)</f>
        <v>#NAME?</v>
      </c>
      <c r="K1076" s="330" t="e">
        <f ca="1">_xll.RiskData('Risk Summary'!$K$35,$A1076)</f>
        <v>#NAME?</v>
      </c>
      <c r="L1076" s="330" t="e">
        <f ca="1">_xll.RiskData('Risk Summary'!$N$35,$A1076)</f>
        <v>#NAME?</v>
      </c>
      <c r="N1076" s="330" t="e">
        <f ca="1">_xll.RiskData('Risk Summary'!$H$36,$A1076)</f>
        <v>#NAME?</v>
      </c>
      <c r="O1076" s="330" t="e">
        <f ca="1">_xll.RiskData('Risk Summary'!$K$36,$A1076)</f>
        <v>#NAME?</v>
      </c>
      <c r="P1076" s="330" t="e">
        <f ca="1">_xll.RiskData('Risk Summary'!$N$36,$A1076)</f>
        <v>#NAME?</v>
      </c>
      <c r="R1076" s="330" t="e">
        <f ca="1">_xll.RiskData('TS CF'!$H$24,$A1076)-F1076</f>
        <v>#NAME?</v>
      </c>
      <c r="S1076" s="330" t="e">
        <f ca="1">_xll.RiskData('TS CF'!$K$24,$A1076)-G1076</f>
        <v>#NAME?</v>
      </c>
      <c r="T1076" s="330" t="e">
        <f ca="1">_xll.RiskData('TS CF'!$N$24,$A1076)-H1076</f>
        <v>#NAME?</v>
      </c>
      <c r="V1076" s="327" t="e">
        <f t="shared" ca="1" si="48"/>
        <v>#NAME?</v>
      </c>
      <c r="W1076" s="327" t="e">
        <f t="shared" ca="1" si="49"/>
        <v>#NAME?</v>
      </c>
      <c r="X1076" s="327" t="e">
        <f t="shared" ca="1" si="50"/>
        <v>#NAME?</v>
      </c>
    </row>
    <row r="1077" spans="1:24">
      <c r="A1077" s="2">
        <v>1070</v>
      </c>
      <c r="B1077" s="617">
        <v>-160478</v>
      </c>
      <c r="C1077" s="617">
        <v>-103593</v>
      </c>
      <c r="D1077" s="617">
        <v>-114388</v>
      </c>
      <c r="F1077" s="330" t="e">
        <f ca="1">_xll.RiskData('Risk Summary'!$H$32,$A1077)</f>
        <v>#NAME?</v>
      </c>
      <c r="G1077" s="330" t="e">
        <f ca="1">_xll.RiskData('Risk Summary'!$K$32,$A1077)</f>
        <v>#NAME?</v>
      </c>
      <c r="H1077" s="330" t="e">
        <f ca="1">_xll.RiskData('Risk Summary'!$N$32,$A1077)</f>
        <v>#NAME?</v>
      </c>
      <c r="J1077" s="330" t="e">
        <f ca="1">_xll.RiskData('Risk Summary'!$H$35,$A1077)</f>
        <v>#NAME?</v>
      </c>
      <c r="K1077" s="330" t="e">
        <f ca="1">_xll.RiskData('Risk Summary'!$K$35,$A1077)</f>
        <v>#NAME?</v>
      </c>
      <c r="L1077" s="330" t="e">
        <f ca="1">_xll.RiskData('Risk Summary'!$N$35,$A1077)</f>
        <v>#NAME?</v>
      </c>
      <c r="N1077" s="330" t="e">
        <f ca="1">_xll.RiskData('Risk Summary'!$H$36,$A1077)</f>
        <v>#NAME?</v>
      </c>
      <c r="O1077" s="330" t="e">
        <f ca="1">_xll.RiskData('Risk Summary'!$K$36,$A1077)</f>
        <v>#NAME?</v>
      </c>
      <c r="P1077" s="330" t="e">
        <f ca="1">_xll.RiskData('Risk Summary'!$N$36,$A1077)</f>
        <v>#NAME?</v>
      </c>
      <c r="R1077" s="330" t="e">
        <f ca="1">_xll.RiskData('TS CF'!$H$24,$A1077)-F1077</f>
        <v>#NAME?</v>
      </c>
      <c r="S1077" s="330" t="e">
        <f ca="1">_xll.RiskData('TS CF'!$K$24,$A1077)-G1077</f>
        <v>#NAME?</v>
      </c>
      <c r="T1077" s="330" t="e">
        <f ca="1">_xll.RiskData('TS CF'!$N$24,$A1077)-H1077</f>
        <v>#NAME?</v>
      </c>
      <c r="V1077" s="327" t="e">
        <f t="shared" ca="1" si="48"/>
        <v>#NAME?</v>
      </c>
      <c r="W1077" s="327" t="e">
        <f t="shared" ca="1" si="49"/>
        <v>#NAME?</v>
      </c>
      <c r="X1077" s="327" t="e">
        <f t="shared" ca="1" si="50"/>
        <v>#NAME?</v>
      </c>
    </row>
    <row r="1078" spans="1:24">
      <c r="A1078" s="2">
        <v>1071</v>
      </c>
      <c r="B1078" s="617">
        <v>-160478</v>
      </c>
      <c r="C1078" s="617">
        <v>-103593</v>
      </c>
      <c r="D1078" s="617">
        <v>-114388</v>
      </c>
      <c r="F1078" s="330" t="e">
        <f ca="1">_xll.RiskData('Risk Summary'!$H$32,$A1078)</f>
        <v>#NAME?</v>
      </c>
      <c r="G1078" s="330" t="e">
        <f ca="1">_xll.RiskData('Risk Summary'!$K$32,$A1078)</f>
        <v>#NAME?</v>
      </c>
      <c r="H1078" s="330" t="e">
        <f ca="1">_xll.RiskData('Risk Summary'!$N$32,$A1078)</f>
        <v>#NAME?</v>
      </c>
      <c r="J1078" s="330" t="e">
        <f ca="1">_xll.RiskData('Risk Summary'!$H$35,$A1078)</f>
        <v>#NAME?</v>
      </c>
      <c r="K1078" s="330" t="e">
        <f ca="1">_xll.RiskData('Risk Summary'!$K$35,$A1078)</f>
        <v>#NAME?</v>
      </c>
      <c r="L1078" s="330" t="e">
        <f ca="1">_xll.RiskData('Risk Summary'!$N$35,$A1078)</f>
        <v>#NAME?</v>
      </c>
      <c r="N1078" s="330" t="e">
        <f ca="1">_xll.RiskData('Risk Summary'!$H$36,$A1078)</f>
        <v>#NAME?</v>
      </c>
      <c r="O1078" s="330" t="e">
        <f ca="1">_xll.RiskData('Risk Summary'!$K$36,$A1078)</f>
        <v>#NAME?</v>
      </c>
      <c r="P1078" s="330" t="e">
        <f ca="1">_xll.RiskData('Risk Summary'!$N$36,$A1078)</f>
        <v>#NAME?</v>
      </c>
      <c r="R1078" s="330" t="e">
        <f ca="1">_xll.RiskData('TS CF'!$H$24,$A1078)-F1078</f>
        <v>#NAME?</v>
      </c>
      <c r="S1078" s="330" t="e">
        <f ca="1">_xll.RiskData('TS CF'!$K$24,$A1078)-G1078</f>
        <v>#NAME?</v>
      </c>
      <c r="T1078" s="330" t="e">
        <f ca="1">_xll.RiskData('TS CF'!$N$24,$A1078)-H1078</f>
        <v>#NAME?</v>
      </c>
      <c r="V1078" s="327" t="e">
        <f t="shared" ca="1" si="48"/>
        <v>#NAME?</v>
      </c>
      <c r="W1078" s="327" t="e">
        <f t="shared" ca="1" si="49"/>
        <v>#NAME?</v>
      </c>
      <c r="X1078" s="327" t="e">
        <f t="shared" ca="1" si="50"/>
        <v>#NAME?</v>
      </c>
    </row>
    <row r="1079" spans="1:24">
      <c r="A1079" s="2">
        <v>1072</v>
      </c>
      <c r="B1079" s="617">
        <v>-160478</v>
      </c>
      <c r="C1079" s="617">
        <v>-103593</v>
      </c>
      <c r="D1079" s="617">
        <v>-114388</v>
      </c>
      <c r="F1079" s="330" t="e">
        <f ca="1">_xll.RiskData('Risk Summary'!$H$32,$A1079)</f>
        <v>#NAME?</v>
      </c>
      <c r="G1079" s="330" t="e">
        <f ca="1">_xll.RiskData('Risk Summary'!$K$32,$A1079)</f>
        <v>#NAME?</v>
      </c>
      <c r="H1079" s="330" t="e">
        <f ca="1">_xll.RiskData('Risk Summary'!$N$32,$A1079)</f>
        <v>#NAME?</v>
      </c>
      <c r="J1079" s="330" t="e">
        <f ca="1">_xll.RiskData('Risk Summary'!$H$35,$A1079)</f>
        <v>#NAME?</v>
      </c>
      <c r="K1079" s="330" t="e">
        <f ca="1">_xll.RiskData('Risk Summary'!$K$35,$A1079)</f>
        <v>#NAME?</v>
      </c>
      <c r="L1079" s="330" t="e">
        <f ca="1">_xll.RiskData('Risk Summary'!$N$35,$A1079)</f>
        <v>#NAME?</v>
      </c>
      <c r="N1079" s="330" t="e">
        <f ca="1">_xll.RiskData('Risk Summary'!$H$36,$A1079)</f>
        <v>#NAME?</v>
      </c>
      <c r="O1079" s="330" t="e">
        <f ca="1">_xll.RiskData('Risk Summary'!$K$36,$A1079)</f>
        <v>#NAME?</v>
      </c>
      <c r="P1079" s="330" t="e">
        <f ca="1">_xll.RiskData('Risk Summary'!$N$36,$A1079)</f>
        <v>#NAME?</v>
      </c>
      <c r="R1079" s="330" t="e">
        <f ca="1">_xll.RiskData('TS CF'!$H$24,$A1079)-F1079</f>
        <v>#NAME?</v>
      </c>
      <c r="S1079" s="330" t="e">
        <f ca="1">_xll.RiskData('TS CF'!$K$24,$A1079)-G1079</f>
        <v>#NAME?</v>
      </c>
      <c r="T1079" s="330" t="e">
        <f ca="1">_xll.RiskData('TS CF'!$N$24,$A1079)-H1079</f>
        <v>#NAME?</v>
      </c>
      <c r="V1079" s="327" t="e">
        <f t="shared" ca="1" si="48"/>
        <v>#NAME?</v>
      </c>
      <c r="W1079" s="327" t="e">
        <f t="shared" ca="1" si="49"/>
        <v>#NAME?</v>
      </c>
      <c r="X1079" s="327" t="e">
        <f t="shared" ca="1" si="50"/>
        <v>#NAME?</v>
      </c>
    </row>
    <row r="1080" spans="1:24">
      <c r="A1080" s="2">
        <v>1073</v>
      </c>
      <c r="B1080" s="617">
        <v>-160478</v>
      </c>
      <c r="C1080" s="617">
        <v>-103593</v>
      </c>
      <c r="D1080" s="617">
        <v>-114388</v>
      </c>
      <c r="F1080" s="330" t="e">
        <f ca="1">_xll.RiskData('Risk Summary'!$H$32,$A1080)</f>
        <v>#NAME?</v>
      </c>
      <c r="G1080" s="330" t="e">
        <f ca="1">_xll.RiskData('Risk Summary'!$K$32,$A1080)</f>
        <v>#NAME?</v>
      </c>
      <c r="H1080" s="330" t="e">
        <f ca="1">_xll.RiskData('Risk Summary'!$N$32,$A1080)</f>
        <v>#NAME?</v>
      </c>
      <c r="J1080" s="330" t="e">
        <f ca="1">_xll.RiskData('Risk Summary'!$H$35,$A1080)</f>
        <v>#NAME?</v>
      </c>
      <c r="K1080" s="330" t="e">
        <f ca="1">_xll.RiskData('Risk Summary'!$K$35,$A1080)</f>
        <v>#NAME?</v>
      </c>
      <c r="L1080" s="330" t="e">
        <f ca="1">_xll.RiskData('Risk Summary'!$N$35,$A1080)</f>
        <v>#NAME?</v>
      </c>
      <c r="N1080" s="330" t="e">
        <f ca="1">_xll.RiskData('Risk Summary'!$H$36,$A1080)</f>
        <v>#NAME?</v>
      </c>
      <c r="O1080" s="330" t="e">
        <f ca="1">_xll.RiskData('Risk Summary'!$K$36,$A1080)</f>
        <v>#NAME?</v>
      </c>
      <c r="P1080" s="330" t="e">
        <f ca="1">_xll.RiskData('Risk Summary'!$N$36,$A1080)</f>
        <v>#NAME?</v>
      </c>
      <c r="R1080" s="330" t="e">
        <f ca="1">_xll.RiskData('TS CF'!$H$24,$A1080)-F1080</f>
        <v>#NAME?</v>
      </c>
      <c r="S1080" s="330" t="e">
        <f ca="1">_xll.RiskData('TS CF'!$K$24,$A1080)-G1080</f>
        <v>#NAME?</v>
      </c>
      <c r="T1080" s="330" t="e">
        <f ca="1">_xll.RiskData('TS CF'!$N$24,$A1080)-H1080</f>
        <v>#NAME?</v>
      </c>
      <c r="V1080" s="327" t="e">
        <f t="shared" ca="1" si="48"/>
        <v>#NAME?</v>
      </c>
      <c r="W1080" s="327" t="e">
        <f t="shared" ca="1" si="49"/>
        <v>#NAME?</v>
      </c>
      <c r="X1080" s="327" t="e">
        <f t="shared" ca="1" si="50"/>
        <v>#NAME?</v>
      </c>
    </row>
    <row r="1081" spans="1:24">
      <c r="A1081" s="2">
        <v>1074</v>
      </c>
      <c r="B1081" s="617">
        <v>-160478</v>
      </c>
      <c r="C1081" s="617">
        <v>-103593</v>
      </c>
      <c r="D1081" s="617">
        <v>-114388</v>
      </c>
      <c r="F1081" s="330" t="e">
        <f ca="1">_xll.RiskData('Risk Summary'!$H$32,$A1081)</f>
        <v>#NAME?</v>
      </c>
      <c r="G1081" s="330" t="e">
        <f ca="1">_xll.RiskData('Risk Summary'!$K$32,$A1081)</f>
        <v>#NAME?</v>
      </c>
      <c r="H1081" s="330" t="e">
        <f ca="1">_xll.RiskData('Risk Summary'!$N$32,$A1081)</f>
        <v>#NAME?</v>
      </c>
      <c r="J1081" s="330" t="e">
        <f ca="1">_xll.RiskData('Risk Summary'!$H$35,$A1081)</f>
        <v>#NAME?</v>
      </c>
      <c r="K1081" s="330" t="e">
        <f ca="1">_xll.RiskData('Risk Summary'!$K$35,$A1081)</f>
        <v>#NAME?</v>
      </c>
      <c r="L1081" s="330" t="e">
        <f ca="1">_xll.RiskData('Risk Summary'!$N$35,$A1081)</f>
        <v>#NAME?</v>
      </c>
      <c r="N1081" s="330" t="e">
        <f ca="1">_xll.RiskData('Risk Summary'!$H$36,$A1081)</f>
        <v>#NAME?</v>
      </c>
      <c r="O1081" s="330" t="e">
        <f ca="1">_xll.RiskData('Risk Summary'!$K$36,$A1081)</f>
        <v>#NAME?</v>
      </c>
      <c r="P1081" s="330" t="e">
        <f ca="1">_xll.RiskData('Risk Summary'!$N$36,$A1081)</f>
        <v>#NAME?</v>
      </c>
      <c r="R1081" s="330" t="e">
        <f ca="1">_xll.RiskData('TS CF'!$H$24,$A1081)-F1081</f>
        <v>#NAME?</v>
      </c>
      <c r="S1081" s="330" t="e">
        <f ca="1">_xll.RiskData('TS CF'!$K$24,$A1081)-G1081</f>
        <v>#NAME?</v>
      </c>
      <c r="T1081" s="330" t="e">
        <f ca="1">_xll.RiskData('TS CF'!$N$24,$A1081)-H1081</f>
        <v>#NAME?</v>
      </c>
      <c r="V1081" s="327" t="e">
        <f t="shared" ca="1" si="48"/>
        <v>#NAME?</v>
      </c>
      <c r="W1081" s="327" t="e">
        <f t="shared" ca="1" si="49"/>
        <v>#NAME?</v>
      </c>
      <c r="X1081" s="327" t="e">
        <f t="shared" ca="1" si="50"/>
        <v>#NAME?</v>
      </c>
    </row>
    <row r="1082" spans="1:24">
      <c r="A1082" s="2">
        <v>1075</v>
      </c>
      <c r="B1082" s="617">
        <v>-160478</v>
      </c>
      <c r="C1082" s="617">
        <v>-103593</v>
      </c>
      <c r="D1082" s="617">
        <v>-114388</v>
      </c>
      <c r="F1082" s="330" t="e">
        <f ca="1">_xll.RiskData('Risk Summary'!$H$32,$A1082)</f>
        <v>#NAME?</v>
      </c>
      <c r="G1082" s="330" t="e">
        <f ca="1">_xll.RiskData('Risk Summary'!$K$32,$A1082)</f>
        <v>#NAME?</v>
      </c>
      <c r="H1082" s="330" t="e">
        <f ca="1">_xll.RiskData('Risk Summary'!$N$32,$A1082)</f>
        <v>#NAME?</v>
      </c>
      <c r="J1082" s="330" t="e">
        <f ca="1">_xll.RiskData('Risk Summary'!$H$35,$A1082)</f>
        <v>#NAME?</v>
      </c>
      <c r="K1082" s="330" t="e">
        <f ca="1">_xll.RiskData('Risk Summary'!$K$35,$A1082)</f>
        <v>#NAME?</v>
      </c>
      <c r="L1082" s="330" t="e">
        <f ca="1">_xll.RiskData('Risk Summary'!$N$35,$A1082)</f>
        <v>#NAME?</v>
      </c>
      <c r="N1082" s="330" t="e">
        <f ca="1">_xll.RiskData('Risk Summary'!$H$36,$A1082)</f>
        <v>#NAME?</v>
      </c>
      <c r="O1082" s="330" t="e">
        <f ca="1">_xll.RiskData('Risk Summary'!$K$36,$A1082)</f>
        <v>#NAME?</v>
      </c>
      <c r="P1082" s="330" t="e">
        <f ca="1">_xll.RiskData('Risk Summary'!$N$36,$A1082)</f>
        <v>#NAME?</v>
      </c>
      <c r="R1082" s="330" t="e">
        <f ca="1">_xll.RiskData('TS CF'!$H$24,$A1082)-F1082</f>
        <v>#NAME?</v>
      </c>
      <c r="S1082" s="330" t="e">
        <f ca="1">_xll.RiskData('TS CF'!$K$24,$A1082)-G1082</f>
        <v>#NAME?</v>
      </c>
      <c r="T1082" s="330" t="e">
        <f ca="1">_xll.RiskData('TS CF'!$N$24,$A1082)-H1082</f>
        <v>#NAME?</v>
      </c>
      <c r="V1082" s="327" t="e">
        <f t="shared" ca="1" si="48"/>
        <v>#NAME?</v>
      </c>
      <c r="W1082" s="327" t="e">
        <f t="shared" ca="1" si="49"/>
        <v>#NAME?</v>
      </c>
      <c r="X1082" s="327" t="e">
        <f t="shared" ca="1" si="50"/>
        <v>#NAME?</v>
      </c>
    </row>
    <row r="1083" spans="1:24">
      <c r="A1083" s="2">
        <v>1076</v>
      </c>
      <c r="B1083" s="617">
        <v>-160478</v>
      </c>
      <c r="C1083" s="617">
        <v>-103593</v>
      </c>
      <c r="D1083" s="617">
        <v>-114388</v>
      </c>
      <c r="F1083" s="330" t="e">
        <f ca="1">_xll.RiskData('Risk Summary'!$H$32,$A1083)</f>
        <v>#NAME?</v>
      </c>
      <c r="G1083" s="330" t="e">
        <f ca="1">_xll.RiskData('Risk Summary'!$K$32,$A1083)</f>
        <v>#NAME?</v>
      </c>
      <c r="H1083" s="330" t="e">
        <f ca="1">_xll.RiskData('Risk Summary'!$N$32,$A1083)</f>
        <v>#NAME?</v>
      </c>
      <c r="J1083" s="330" t="e">
        <f ca="1">_xll.RiskData('Risk Summary'!$H$35,$A1083)</f>
        <v>#NAME?</v>
      </c>
      <c r="K1083" s="330" t="e">
        <f ca="1">_xll.RiskData('Risk Summary'!$K$35,$A1083)</f>
        <v>#NAME?</v>
      </c>
      <c r="L1083" s="330" t="e">
        <f ca="1">_xll.RiskData('Risk Summary'!$N$35,$A1083)</f>
        <v>#NAME?</v>
      </c>
      <c r="N1083" s="330" t="e">
        <f ca="1">_xll.RiskData('Risk Summary'!$H$36,$A1083)</f>
        <v>#NAME?</v>
      </c>
      <c r="O1083" s="330" t="e">
        <f ca="1">_xll.RiskData('Risk Summary'!$K$36,$A1083)</f>
        <v>#NAME?</v>
      </c>
      <c r="P1083" s="330" t="e">
        <f ca="1">_xll.RiskData('Risk Summary'!$N$36,$A1083)</f>
        <v>#NAME?</v>
      </c>
      <c r="R1083" s="330" t="e">
        <f ca="1">_xll.RiskData('TS CF'!$H$24,$A1083)-F1083</f>
        <v>#NAME?</v>
      </c>
      <c r="S1083" s="330" t="e">
        <f ca="1">_xll.RiskData('TS CF'!$K$24,$A1083)-G1083</f>
        <v>#NAME?</v>
      </c>
      <c r="T1083" s="330" t="e">
        <f ca="1">_xll.RiskData('TS CF'!$N$24,$A1083)-H1083</f>
        <v>#NAME?</v>
      </c>
      <c r="V1083" s="327" t="e">
        <f t="shared" ca="1" si="48"/>
        <v>#NAME?</v>
      </c>
      <c r="W1083" s="327" t="e">
        <f t="shared" ca="1" si="49"/>
        <v>#NAME?</v>
      </c>
      <c r="X1083" s="327" t="e">
        <f t="shared" ca="1" si="50"/>
        <v>#NAME?</v>
      </c>
    </row>
    <row r="1084" spans="1:24">
      <c r="A1084" s="2">
        <v>1077</v>
      </c>
      <c r="B1084" s="617">
        <v>-160478</v>
      </c>
      <c r="C1084" s="617">
        <v>-103593</v>
      </c>
      <c r="D1084" s="617">
        <v>-114388</v>
      </c>
      <c r="F1084" s="330" t="e">
        <f ca="1">_xll.RiskData('Risk Summary'!$H$32,$A1084)</f>
        <v>#NAME?</v>
      </c>
      <c r="G1084" s="330" t="e">
        <f ca="1">_xll.RiskData('Risk Summary'!$K$32,$A1084)</f>
        <v>#NAME?</v>
      </c>
      <c r="H1084" s="330" t="e">
        <f ca="1">_xll.RiskData('Risk Summary'!$N$32,$A1084)</f>
        <v>#NAME?</v>
      </c>
      <c r="J1084" s="330" t="e">
        <f ca="1">_xll.RiskData('Risk Summary'!$H$35,$A1084)</f>
        <v>#NAME?</v>
      </c>
      <c r="K1084" s="330" t="e">
        <f ca="1">_xll.RiskData('Risk Summary'!$K$35,$A1084)</f>
        <v>#NAME?</v>
      </c>
      <c r="L1084" s="330" t="e">
        <f ca="1">_xll.RiskData('Risk Summary'!$N$35,$A1084)</f>
        <v>#NAME?</v>
      </c>
      <c r="N1084" s="330" t="e">
        <f ca="1">_xll.RiskData('Risk Summary'!$H$36,$A1084)</f>
        <v>#NAME?</v>
      </c>
      <c r="O1084" s="330" t="e">
        <f ca="1">_xll.RiskData('Risk Summary'!$K$36,$A1084)</f>
        <v>#NAME?</v>
      </c>
      <c r="P1084" s="330" t="e">
        <f ca="1">_xll.RiskData('Risk Summary'!$N$36,$A1084)</f>
        <v>#NAME?</v>
      </c>
      <c r="R1084" s="330" t="e">
        <f ca="1">_xll.RiskData('TS CF'!$H$24,$A1084)-F1084</f>
        <v>#NAME?</v>
      </c>
      <c r="S1084" s="330" t="e">
        <f ca="1">_xll.RiskData('TS CF'!$K$24,$A1084)-G1084</f>
        <v>#NAME?</v>
      </c>
      <c r="T1084" s="330" t="e">
        <f ca="1">_xll.RiskData('TS CF'!$N$24,$A1084)-H1084</f>
        <v>#NAME?</v>
      </c>
      <c r="V1084" s="327" t="e">
        <f t="shared" ca="1" si="48"/>
        <v>#NAME?</v>
      </c>
      <c r="W1084" s="327" t="e">
        <f t="shared" ca="1" si="49"/>
        <v>#NAME?</v>
      </c>
      <c r="X1084" s="327" t="e">
        <f t="shared" ca="1" si="50"/>
        <v>#NAME?</v>
      </c>
    </row>
    <row r="1085" spans="1:24">
      <c r="A1085" s="2">
        <v>1078</v>
      </c>
      <c r="B1085" s="617">
        <v>-160478</v>
      </c>
      <c r="C1085" s="617">
        <v>-103593</v>
      </c>
      <c r="D1085" s="617">
        <v>-114388</v>
      </c>
      <c r="F1085" s="330" t="e">
        <f ca="1">_xll.RiskData('Risk Summary'!$H$32,$A1085)</f>
        <v>#NAME?</v>
      </c>
      <c r="G1085" s="330" t="e">
        <f ca="1">_xll.RiskData('Risk Summary'!$K$32,$A1085)</f>
        <v>#NAME?</v>
      </c>
      <c r="H1085" s="330" t="e">
        <f ca="1">_xll.RiskData('Risk Summary'!$N$32,$A1085)</f>
        <v>#NAME?</v>
      </c>
      <c r="J1085" s="330" t="e">
        <f ca="1">_xll.RiskData('Risk Summary'!$H$35,$A1085)</f>
        <v>#NAME?</v>
      </c>
      <c r="K1085" s="330" t="e">
        <f ca="1">_xll.RiskData('Risk Summary'!$K$35,$A1085)</f>
        <v>#NAME?</v>
      </c>
      <c r="L1085" s="330" t="e">
        <f ca="1">_xll.RiskData('Risk Summary'!$N$35,$A1085)</f>
        <v>#NAME?</v>
      </c>
      <c r="N1085" s="330" t="e">
        <f ca="1">_xll.RiskData('Risk Summary'!$H$36,$A1085)</f>
        <v>#NAME?</v>
      </c>
      <c r="O1085" s="330" t="e">
        <f ca="1">_xll.RiskData('Risk Summary'!$K$36,$A1085)</f>
        <v>#NAME?</v>
      </c>
      <c r="P1085" s="330" t="e">
        <f ca="1">_xll.RiskData('Risk Summary'!$N$36,$A1085)</f>
        <v>#NAME?</v>
      </c>
      <c r="R1085" s="330" t="e">
        <f ca="1">_xll.RiskData('TS CF'!$H$24,$A1085)-F1085</f>
        <v>#NAME?</v>
      </c>
      <c r="S1085" s="330" t="e">
        <f ca="1">_xll.RiskData('TS CF'!$K$24,$A1085)-G1085</f>
        <v>#NAME?</v>
      </c>
      <c r="T1085" s="330" t="e">
        <f ca="1">_xll.RiskData('TS CF'!$N$24,$A1085)-H1085</f>
        <v>#NAME?</v>
      </c>
      <c r="V1085" s="327" t="e">
        <f t="shared" ca="1" si="48"/>
        <v>#NAME?</v>
      </c>
      <c r="W1085" s="327" t="e">
        <f t="shared" ca="1" si="49"/>
        <v>#NAME?</v>
      </c>
      <c r="X1085" s="327" t="e">
        <f t="shared" ca="1" si="50"/>
        <v>#NAME?</v>
      </c>
    </row>
    <row r="1086" spans="1:24">
      <c r="A1086" s="2">
        <v>1079</v>
      </c>
      <c r="B1086" s="617">
        <v>-160478</v>
      </c>
      <c r="C1086" s="617">
        <v>-103593</v>
      </c>
      <c r="D1086" s="617">
        <v>-114388</v>
      </c>
      <c r="F1086" s="330" t="e">
        <f ca="1">_xll.RiskData('Risk Summary'!$H$32,$A1086)</f>
        <v>#NAME?</v>
      </c>
      <c r="G1086" s="330" t="e">
        <f ca="1">_xll.RiskData('Risk Summary'!$K$32,$A1086)</f>
        <v>#NAME?</v>
      </c>
      <c r="H1086" s="330" t="e">
        <f ca="1">_xll.RiskData('Risk Summary'!$N$32,$A1086)</f>
        <v>#NAME?</v>
      </c>
      <c r="J1086" s="330" t="e">
        <f ca="1">_xll.RiskData('Risk Summary'!$H$35,$A1086)</f>
        <v>#NAME?</v>
      </c>
      <c r="K1086" s="330" t="e">
        <f ca="1">_xll.RiskData('Risk Summary'!$K$35,$A1086)</f>
        <v>#NAME?</v>
      </c>
      <c r="L1086" s="330" t="e">
        <f ca="1">_xll.RiskData('Risk Summary'!$N$35,$A1086)</f>
        <v>#NAME?</v>
      </c>
      <c r="N1086" s="330" t="e">
        <f ca="1">_xll.RiskData('Risk Summary'!$H$36,$A1086)</f>
        <v>#NAME?</v>
      </c>
      <c r="O1086" s="330" t="e">
        <f ca="1">_xll.RiskData('Risk Summary'!$K$36,$A1086)</f>
        <v>#NAME?</v>
      </c>
      <c r="P1086" s="330" t="e">
        <f ca="1">_xll.RiskData('Risk Summary'!$N$36,$A1086)</f>
        <v>#NAME?</v>
      </c>
      <c r="R1086" s="330" t="e">
        <f ca="1">_xll.RiskData('TS CF'!$H$24,$A1086)-F1086</f>
        <v>#NAME?</v>
      </c>
      <c r="S1086" s="330" t="e">
        <f ca="1">_xll.RiskData('TS CF'!$K$24,$A1086)-G1086</f>
        <v>#NAME?</v>
      </c>
      <c r="T1086" s="330" t="e">
        <f ca="1">_xll.RiskData('TS CF'!$N$24,$A1086)-H1086</f>
        <v>#NAME?</v>
      </c>
      <c r="V1086" s="327" t="e">
        <f t="shared" ca="1" si="48"/>
        <v>#NAME?</v>
      </c>
      <c r="W1086" s="327" t="e">
        <f t="shared" ca="1" si="49"/>
        <v>#NAME?</v>
      </c>
      <c r="X1086" s="327" t="e">
        <f t="shared" ca="1" si="50"/>
        <v>#NAME?</v>
      </c>
    </row>
    <row r="1087" spans="1:24">
      <c r="A1087" s="2">
        <v>1080</v>
      </c>
      <c r="B1087" s="617">
        <v>-160478</v>
      </c>
      <c r="C1087" s="617">
        <v>-103593</v>
      </c>
      <c r="D1087" s="617">
        <v>-114388</v>
      </c>
      <c r="F1087" s="330" t="e">
        <f ca="1">_xll.RiskData('Risk Summary'!$H$32,$A1087)</f>
        <v>#NAME?</v>
      </c>
      <c r="G1087" s="330" t="e">
        <f ca="1">_xll.RiskData('Risk Summary'!$K$32,$A1087)</f>
        <v>#NAME?</v>
      </c>
      <c r="H1087" s="330" t="e">
        <f ca="1">_xll.RiskData('Risk Summary'!$N$32,$A1087)</f>
        <v>#NAME?</v>
      </c>
      <c r="J1087" s="330" t="e">
        <f ca="1">_xll.RiskData('Risk Summary'!$H$35,$A1087)</f>
        <v>#NAME?</v>
      </c>
      <c r="K1087" s="330" t="e">
        <f ca="1">_xll.RiskData('Risk Summary'!$K$35,$A1087)</f>
        <v>#NAME?</v>
      </c>
      <c r="L1087" s="330" t="e">
        <f ca="1">_xll.RiskData('Risk Summary'!$N$35,$A1087)</f>
        <v>#NAME?</v>
      </c>
      <c r="N1087" s="330" t="e">
        <f ca="1">_xll.RiskData('Risk Summary'!$H$36,$A1087)</f>
        <v>#NAME?</v>
      </c>
      <c r="O1087" s="330" t="e">
        <f ca="1">_xll.RiskData('Risk Summary'!$K$36,$A1087)</f>
        <v>#NAME?</v>
      </c>
      <c r="P1087" s="330" t="e">
        <f ca="1">_xll.RiskData('Risk Summary'!$N$36,$A1087)</f>
        <v>#NAME?</v>
      </c>
      <c r="R1087" s="330" t="e">
        <f ca="1">_xll.RiskData('TS CF'!$H$24,$A1087)-F1087</f>
        <v>#NAME?</v>
      </c>
      <c r="S1087" s="330" t="e">
        <f ca="1">_xll.RiskData('TS CF'!$K$24,$A1087)-G1087</f>
        <v>#NAME?</v>
      </c>
      <c r="T1087" s="330" t="e">
        <f ca="1">_xll.RiskData('TS CF'!$N$24,$A1087)-H1087</f>
        <v>#NAME?</v>
      </c>
      <c r="V1087" s="327" t="e">
        <f t="shared" ca="1" si="48"/>
        <v>#NAME?</v>
      </c>
      <c r="W1087" s="327" t="e">
        <f t="shared" ca="1" si="49"/>
        <v>#NAME?</v>
      </c>
      <c r="X1087" s="327" t="e">
        <f t="shared" ca="1" si="50"/>
        <v>#NAME?</v>
      </c>
    </row>
    <row r="1088" spans="1:24">
      <c r="A1088" s="2">
        <v>1081</v>
      </c>
      <c r="B1088" s="617">
        <v>-160478</v>
      </c>
      <c r="C1088" s="617">
        <v>-103593</v>
      </c>
      <c r="D1088" s="617">
        <v>-114388</v>
      </c>
      <c r="F1088" s="330" t="e">
        <f ca="1">_xll.RiskData('Risk Summary'!$H$32,$A1088)</f>
        <v>#NAME?</v>
      </c>
      <c r="G1088" s="330" t="e">
        <f ca="1">_xll.RiskData('Risk Summary'!$K$32,$A1088)</f>
        <v>#NAME?</v>
      </c>
      <c r="H1088" s="330" t="e">
        <f ca="1">_xll.RiskData('Risk Summary'!$N$32,$A1088)</f>
        <v>#NAME?</v>
      </c>
      <c r="J1088" s="330" t="e">
        <f ca="1">_xll.RiskData('Risk Summary'!$H$35,$A1088)</f>
        <v>#NAME?</v>
      </c>
      <c r="K1088" s="330" t="e">
        <f ca="1">_xll.RiskData('Risk Summary'!$K$35,$A1088)</f>
        <v>#NAME?</v>
      </c>
      <c r="L1088" s="330" t="e">
        <f ca="1">_xll.RiskData('Risk Summary'!$N$35,$A1088)</f>
        <v>#NAME?</v>
      </c>
      <c r="N1088" s="330" t="e">
        <f ca="1">_xll.RiskData('Risk Summary'!$H$36,$A1088)</f>
        <v>#NAME?</v>
      </c>
      <c r="O1088" s="330" t="e">
        <f ca="1">_xll.RiskData('Risk Summary'!$K$36,$A1088)</f>
        <v>#NAME?</v>
      </c>
      <c r="P1088" s="330" t="e">
        <f ca="1">_xll.RiskData('Risk Summary'!$N$36,$A1088)</f>
        <v>#NAME?</v>
      </c>
      <c r="R1088" s="330" t="e">
        <f ca="1">_xll.RiskData('TS CF'!$H$24,$A1088)-F1088</f>
        <v>#NAME?</v>
      </c>
      <c r="S1088" s="330" t="e">
        <f ca="1">_xll.RiskData('TS CF'!$K$24,$A1088)-G1088</f>
        <v>#NAME?</v>
      </c>
      <c r="T1088" s="330" t="e">
        <f ca="1">_xll.RiskData('TS CF'!$N$24,$A1088)-H1088</f>
        <v>#NAME?</v>
      </c>
      <c r="V1088" s="327" t="e">
        <f t="shared" ca="1" si="48"/>
        <v>#NAME?</v>
      </c>
      <c r="W1088" s="327" t="e">
        <f t="shared" ca="1" si="49"/>
        <v>#NAME?</v>
      </c>
      <c r="X1088" s="327" t="e">
        <f t="shared" ca="1" si="50"/>
        <v>#NAME?</v>
      </c>
    </row>
    <row r="1089" spans="1:24">
      <c r="A1089" s="2">
        <v>1082</v>
      </c>
      <c r="B1089" s="617">
        <v>-160478</v>
      </c>
      <c r="C1089" s="617">
        <v>-103593</v>
      </c>
      <c r="D1089" s="617">
        <v>-114388</v>
      </c>
      <c r="F1089" s="330" t="e">
        <f ca="1">_xll.RiskData('Risk Summary'!$H$32,$A1089)</f>
        <v>#NAME?</v>
      </c>
      <c r="G1089" s="330" t="e">
        <f ca="1">_xll.RiskData('Risk Summary'!$K$32,$A1089)</f>
        <v>#NAME?</v>
      </c>
      <c r="H1089" s="330" t="e">
        <f ca="1">_xll.RiskData('Risk Summary'!$N$32,$A1089)</f>
        <v>#NAME?</v>
      </c>
      <c r="J1089" s="330" t="e">
        <f ca="1">_xll.RiskData('Risk Summary'!$H$35,$A1089)</f>
        <v>#NAME?</v>
      </c>
      <c r="K1089" s="330" t="e">
        <f ca="1">_xll.RiskData('Risk Summary'!$K$35,$A1089)</f>
        <v>#NAME?</v>
      </c>
      <c r="L1089" s="330" t="e">
        <f ca="1">_xll.RiskData('Risk Summary'!$N$35,$A1089)</f>
        <v>#NAME?</v>
      </c>
      <c r="N1089" s="330" t="e">
        <f ca="1">_xll.RiskData('Risk Summary'!$H$36,$A1089)</f>
        <v>#NAME?</v>
      </c>
      <c r="O1089" s="330" t="e">
        <f ca="1">_xll.RiskData('Risk Summary'!$K$36,$A1089)</f>
        <v>#NAME?</v>
      </c>
      <c r="P1089" s="330" t="e">
        <f ca="1">_xll.RiskData('Risk Summary'!$N$36,$A1089)</f>
        <v>#NAME?</v>
      </c>
      <c r="R1089" s="330" t="e">
        <f ca="1">_xll.RiskData('TS CF'!$H$24,$A1089)-F1089</f>
        <v>#NAME?</v>
      </c>
      <c r="S1089" s="330" t="e">
        <f ca="1">_xll.RiskData('TS CF'!$K$24,$A1089)-G1089</f>
        <v>#NAME?</v>
      </c>
      <c r="T1089" s="330" t="e">
        <f ca="1">_xll.RiskData('TS CF'!$N$24,$A1089)-H1089</f>
        <v>#NAME?</v>
      </c>
      <c r="V1089" s="327" t="e">
        <f t="shared" ca="1" si="48"/>
        <v>#NAME?</v>
      </c>
      <c r="W1089" s="327" t="e">
        <f t="shared" ca="1" si="49"/>
        <v>#NAME?</v>
      </c>
      <c r="X1089" s="327" t="e">
        <f t="shared" ca="1" si="50"/>
        <v>#NAME?</v>
      </c>
    </row>
    <row r="1090" spans="1:24">
      <c r="A1090" s="2">
        <v>1083</v>
      </c>
      <c r="B1090" s="617">
        <v>-160478</v>
      </c>
      <c r="C1090" s="617">
        <v>-103593</v>
      </c>
      <c r="D1090" s="617">
        <v>-114388</v>
      </c>
      <c r="F1090" s="330" t="e">
        <f ca="1">_xll.RiskData('Risk Summary'!$H$32,$A1090)</f>
        <v>#NAME?</v>
      </c>
      <c r="G1090" s="330" t="e">
        <f ca="1">_xll.RiskData('Risk Summary'!$K$32,$A1090)</f>
        <v>#NAME?</v>
      </c>
      <c r="H1090" s="330" t="e">
        <f ca="1">_xll.RiskData('Risk Summary'!$N$32,$A1090)</f>
        <v>#NAME?</v>
      </c>
      <c r="J1090" s="330" t="e">
        <f ca="1">_xll.RiskData('Risk Summary'!$H$35,$A1090)</f>
        <v>#NAME?</v>
      </c>
      <c r="K1090" s="330" t="e">
        <f ca="1">_xll.RiskData('Risk Summary'!$K$35,$A1090)</f>
        <v>#NAME?</v>
      </c>
      <c r="L1090" s="330" t="e">
        <f ca="1">_xll.RiskData('Risk Summary'!$N$35,$A1090)</f>
        <v>#NAME?</v>
      </c>
      <c r="N1090" s="330" t="e">
        <f ca="1">_xll.RiskData('Risk Summary'!$H$36,$A1090)</f>
        <v>#NAME?</v>
      </c>
      <c r="O1090" s="330" t="e">
        <f ca="1">_xll.RiskData('Risk Summary'!$K$36,$A1090)</f>
        <v>#NAME?</v>
      </c>
      <c r="P1090" s="330" t="e">
        <f ca="1">_xll.RiskData('Risk Summary'!$N$36,$A1090)</f>
        <v>#NAME?</v>
      </c>
      <c r="R1090" s="330" t="e">
        <f ca="1">_xll.RiskData('TS CF'!$H$24,$A1090)-F1090</f>
        <v>#NAME?</v>
      </c>
      <c r="S1090" s="330" t="e">
        <f ca="1">_xll.RiskData('TS CF'!$K$24,$A1090)-G1090</f>
        <v>#NAME?</v>
      </c>
      <c r="T1090" s="330" t="e">
        <f ca="1">_xll.RiskData('TS CF'!$N$24,$A1090)-H1090</f>
        <v>#NAME?</v>
      </c>
      <c r="V1090" s="327" t="e">
        <f t="shared" ca="1" si="48"/>
        <v>#NAME?</v>
      </c>
      <c r="W1090" s="327" t="e">
        <f t="shared" ca="1" si="49"/>
        <v>#NAME?</v>
      </c>
      <c r="X1090" s="327" t="e">
        <f t="shared" ca="1" si="50"/>
        <v>#NAME?</v>
      </c>
    </row>
    <row r="1091" spans="1:24">
      <c r="A1091" s="2">
        <v>1084</v>
      </c>
      <c r="B1091" s="617">
        <v>-160478</v>
      </c>
      <c r="C1091" s="617">
        <v>-103593</v>
      </c>
      <c r="D1091" s="617">
        <v>-114388</v>
      </c>
      <c r="F1091" s="330" t="e">
        <f ca="1">_xll.RiskData('Risk Summary'!$H$32,$A1091)</f>
        <v>#NAME?</v>
      </c>
      <c r="G1091" s="330" t="e">
        <f ca="1">_xll.RiskData('Risk Summary'!$K$32,$A1091)</f>
        <v>#NAME?</v>
      </c>
      <c r="H1091" s="330" t="e">
        <f ca="1">_xll.RiskData('Risk Summary'!$N$32,$A1091)</f>
        <v>#NAME?</v>
      </c>
      <c r="J1091" s="330" t="e">
        <f ca="1">_xll.RiskData('Risk Summary'!$H$35,$A1091)</f>
        <v>#NAME?</v>
      </c>
      <c r="K1091" s="330" t="e">
        <f ca="1">_xll.RiskData('Risk Summary'!$K$35,$A1091)</f>
        <v>#NAME?</v>
      </c>
      <c r="L1091" s="330" t="e">
        <f ca="1">_xll.RiskData('Risk Summary'!$N$35,$A1091)</f>
        <v>#NAME?</v>
      </c>
      <c r="N1091" s="330" t="e">
        <f ca="1">_xll.RiskData('Risk Summary'!$H$36,$A1091)</f>
        <v>#NAME?</v>
      </c>
      <c r="O1091" s="330" t="e">
        <f ca="1">_xll.RiskData('Risk Summary'!$K$36,$A1091)</f>
        <v>#NAME?</v>
      </c>
      <c r="P1091" s="330" t="e">
        <f ca="1">_xll.RiskData('Risk Summary'!$N$36,$A1091)</f>
        <v>#NAME?</v>
      </c>
      <c r="R1091" s="330" t="e">
        <f ca="1">_xll.RiskData('TS CF'!$H$24,$A1091)-F1091</f>
        <v>#NAME?</v>
      </c>
      <c r="S1091" s="330" t="e">
        <f ca="1">_xll.RiskData('TS CF'!$K$24,$A1091)-G1091</f>
        <v>#NAME?</v>
      </c>
      <c r="T1091" s="330" t="e">
        <f ca="1">_xll.RiskData('TS CF'!$N$24,$A1091)-H1091</f>
        <v>#NAME?</v>
      </c>
      <c r="V1091" s="327" t="e">
        <f t="shared" ca="1" si="48"/>
        <v>#NAME?</v>
      </c>
      <c r="W1091" s="327" t="e">
        <f t="shared" ca="1" si="49"/>
        <v>#NAME?</v>
      </c>
      <c r="X1091" s="327" t="e">
        <f t="shared" ca="1" si="50"/>
        <v>#NAME?</v>
      </c>
    </row>
    <row r="1092" spans="1:24">
      <c r="A1092" s="2">
        <v>1085</v>
      </c>
      <c r="B1092" s="617">
        <v>-160478</v>
      </c>
      <c r="C1092" s="617">
        <v>-103593</v>
      </c>
      <c r="D1092" s="617">
        <v>-114388</v>
      </c>
      <c r="F1092" s="330" t="e">
        <f ca="1">_xll.RiskData('Risk Summary'!$H$32,$A1092)</f>
        <v>#NAME?</v>
      </c>
      <c r="G1092" s="330" t="e">
        <f ca="1">_xll.RiskData('Risk Summary'!$K$32,$A1092)</f>
        <v>#NAME?</v>
      </c>
      <c r="H1092" s="330" t="e">
        <f ca="1">_xll.RiskData('Risk Summary'!$N$32,$A1092)</f>
        <v>#NAME?</v>
      </c>
      <c r="J1092" s="330" t="e">
        <f ca="1">_xll.RiskData('Risk Summary'!$H$35,$A1092)</f>
        <v>#NAME?</v>
      </c>
      <c r="K1092" s="330" t="e">
        <f ca="1">_xll.RiskData('Risk Summary'!$K$35,$A1092)</f>
        <v>#NAME?</v>
      </c>
      <c r="L1092" s="330" t="e">
        <f ca="1">_xll.RiskData('Risk Summary'!$N$35,$A1092)</f>
        <v>#NAME?</v>
      </c>
      <c r="N1092" s="330" t="e">
        <f ca="1">_xll.RiskData('Risk Summary'!$H$36,$A1092)</f>
        <v>#NAME?</v>
      </c>
      <c r="O1092" s="330" t="e">
        <f ca="1">_xll.RiskData('Risk Summary'!$K$36,$A1092)</f>
        <v>#NAME?</v>
      </c>
      <c r="P1092" s="330" t="e">
        <f ca="1">_xll.RiskData('Risk Summary'!$N$36,$A1092)</f>
        <v>#NAME?</v>
      </c>
      <c r="R1092" s="330" t="e">
        <f ca="1">_xll.RiskData('TS CF'!$H$24,$A1092)-F1092</f>
        <v>#NAME?</v>
      </c>
      <c r="S1092" s="330" t="e">
        <f ca="1">_xll.RiskData('TS CF'!$K$24,$A1092)-G1092</f>
        <v>#NAME?</v>
      </c>
      <c r="T1092" s="330" t="e">
        <f ca="1">_xll.RiskData('TS CF'!$N$24,$A1092)-H1092</f>
        <v>#NAME?</v>
      </c>
      <c r="V1092" s="327" t="e">
        <f t="shared" ca="1" si="48"/>
        <v>#NAME?</v>
      </c>
      <c r="W1092" s="327" t="e">
        <f t="shared" ca="1" si="49"/>
        <v>#NAME?</v>
      </c>
      <c r="X1092" s="327" t="e">
        <f t="shared" ca="1" si="50"/>
        <v>#NAME?</v>
      </c>
    </row>
    <row r="1093" spans="1:24">
      <c r="A1093" s="2">
        <v>1086</v>
      </c>
      <c r="B1093" s="617">
        <v>-160478</v>
      </c>
      <c r="C1093" s="617">
        <v>-103593</v>
      </c>
      <c r="D1093" s="617">
        <v>-114388</v>
      </c>
      <c r="F1093" s="330" t="e">
        <f ca="1">_xll.RiskData('Risk Summary'!$H$32,$A1093)</f>
        <v>#NAME?</v>
      </c>
      <c r="G1093" s="330" t="e">
        <f ca="1">_xll.RiskData('Risk Summary'!$K$32,$A1093)</f>
        <v>#NAME?</v>
      </c>
      <c r="H1093" s="330" t="e">
        <f ca="1">_xll.RiskData('Risk Summary'!$N$32,$A1093)</f>
        <v>#NAME?</v>
      </c>
      <c r="J1093" s="330" t="e">
        <f ca="1">_xll.RiskData('Risk Summary'!$H$35,$A1093)</f>
        <v>#NAME?</v>
      </c>
      <c r="K1093" s="330" t="e">
        <f ca="1">_xll.RiskData('Risk Summary'!$K$35,$A1093)</f>
        <v>#NAME?</v>
      </c>
      <c r="L1093" s="330" t="e">
        <f ca="1">_xll.RiskData('Risk Summary'!$N$35,$A1093)</f>
        <v>#NAME?</v>
      </c>
      <c r="N1093" s="330" t="e">
        <f ca="1">_xll.RiskData('Risk Summary'!$H$36,$A1093)</f>
        <v>#NAME?</v>
      </c>
      <c r="O1093" s="330" t="e">
        <f ca="1">_xll.RiskData('Risk Summary'!$K$36,$A1093)</f>
        <v>#NAME?</v>
      </c>
      <c r="P1093" s="330" t="e">
        <f ca="1">_xll.RiskData('Risk Summary'!$N$36,$A1093)</f>
        <v>#NAME?</v>
      </c>
      <c r="R1093" s="330" t="e">
        <f ca="1">_xll.RiskData('TS CF'!$H$24,$A1093)-F1093</f>
        <v>#NAME?</v>
      </c>
      <c r="S1093" s="330" t="e">
        <f ca="1">_xll.RiskData('TS CF'!$K$24,$A1093)-G1093</f>
        <v>#NAME?</v>
      </c>
      <c r="T1093" s="330" t="e">
        <f ca="1">_xll.RiskData('TS CF'!$N$24,$A1093)-H1093</f>
        <v>#NAME?</v>
      </c>
      <c r="V1093" s="327" t="e">
        <f t="shared" ca="1" si="48"/>
        <v>#NAME?</v>
      </c>
      <c r="W1093" s="327" t="e">
        <f t="shared" ca="1" si="49"/>
        <v>#NAME?</v>
      </c>
      <c r="X1093" s="327" t="e">
        <f t="shared" ca="1" si="50"/>
        <v>#NAME?</v>
      </c>
    </row>
    <row r="1094" spans="1:24">
      <c r="A1094" s="2">
        <v>1087</v>
      </c>
      <c r="B1094" s="617">
        <v>-160478</v>
      </c>
      <c r="C1094" s="617">
        <v>-103593</v>
      </c>
      <c r="D1094" s="617">
        <v>-114388</v>
      </c>
      <c r="F1094" s="330" t="e">
        <f ca="1">_xll.RiskData('Risk Summary'!$H$32,$A1094)</f>
        <v>#NAME?</v>
      </c>
      <c r="G1094" s="330" t="e">
        <f ca="1">_xll.RiskData('Risk Summary'!$K$32,$A1094)</f>
        <v>#NAME?</v>
      </c>
      <c r="H1094" s="330" t="e">
        <f ca="1">_xll.RiskData('Risk Summary'!$N$32,$A1094)</f>
        <v>#NAME?</v>
      </c>
      <c r="J1094" s="330" t="e">
        <f ca="1">_xll.RiskData('Risk Summary'!$H$35,$A1094)</f>
        <v>#NAME?</v>
      </c>
      <c r="K1094" s="330" t="e">
        <f ca="1">_xll.RiskData('Risk Summary'!$K$35,$A1094)</f>
        <v>#NAME?</v>
      </c>
      <c r="L1094" s="330" t="e">
        <f ca="1">_xll.RiskData('Risk Summary'!$N$35,$A1094)</f>
        <v>#NAME?</v>
      </c>
      <c r="N1094" s="330" t="e">
        <f ca="1">_xll.RiskData('Risk Summary'!$H$36,$A1094)</f>
        <v>#NAME?</v>
      </c>
      <c r="O1094" s="330" t="e">
        <f ca="1">_xll.RiskData('Risk Summary'!$K$36,$A1094)</f>
        <v>#NAME?</v>
      </c>
      <c r="P1094" s="330" t="e">
        <f ca="1">_xll.RiskData('Risk Summary'!$N$36,$A1094)</f>
        <v>#NAME?</v>
      </c>
      <c r="R1094" s="330" t="e">
        <f ca="1">_xll.RiskData('TS CF'!$H$24,$A1094)-F1094</f>
        <v>#NAME?</v>
      </c>
      <c r="S1094" s="330" t="e">
        <f ca="1">_xll.RiskData('TS CF'!$K$24,$A1094)-G1094</f>
        <v>#NAME?</v>
      </c>
      <c r="T1094" s="330" t="e">
        <f ca="1">_xll.RiskData('TS CF'!$N$24,$A1094)-H1094</f>
        <v>#NAME?</v>
      </c>
      <c r="V1094" s="327" t="e">
        <f t="shared" ca="1" si="48"/>
        <v>#NAME?</v>
      </c>
      <c r="W1094" s="327" t="e">
        <f t="shared" ca="1" si="49"/>
        <v>#NAME?</v>
      </c>
      <c r="X1094" s="327" t="e">
        <f t="shared" ca="1" si="50"/>
        <v>#NAME?</v>
      </c>
    </row>
    <row r="1095" spans="1:24">
      <c r="A1095" s="2">
        <v>1088</v>
      </c>
      <c r="B1095" s="617">
        <v>-160478</v>
      </c>
      <c r="C1095" s="617">
        <v>-103593</v>
      </c>
      <c r="D1095" s="617">
        <v>-114388</v>
      </c>
      <c r="F1095" s="330" t="e">
        <f ca="1">_xll.RiskData('Risk Summary'!$H$32,$A1095)</f>
        <v>#NAME?</v>
      </c>
      <c r="G1095" s="330" t="e">
        <f ca="1">_xll.RiskData('Risk Summary'!$K$32,$A1095)</f>
        <v>#NAME?</v>
      </c>
      <c r="H1095" s="330" t="e">
        <f ca="1">_xll.RiskData('Risk Summary'!$N$32,$A1095)</f>
        <v>#NAME?</v>
      </c>
      <c r="J1095" s="330" t="e">
        <f ca="1">_xll.RiskData('Risk Summary'!$H$35,$A1095)</f>
        <v>#NAME?</v>
      </c>
      <c r="K1095" s="330" t="e">
        <f ca="1">_xll.RiskData('Risk Summary'!$K$35,$A1095)</f>
        <v>#NAME?</v>
      </c>
      <c r="L1095" s="330" t="e">
        <f ca="1">_xll.RiskData('Risk Summary'!$N$35,$A1095)</f>
        <v>#NAME?</v>
      </c>
      <c r="N1095" s="330" t="e">
        <f ca="1">_xll.RiskData('Risk Summary'!$H$36,$A1095)</f>
        <v>#NAME?</v>
      </c>
      <c r="O1095" s="330" t="e">
        <f ca="1">_xll.RiskData('Risk Summary'!$K$36,$A1095)</f>
        <v>#NAME?</v>
      </c>
      <c r="P1095" s="330" t="e">
        <f ca="1">_xll.RiskData('Risk Summary'!$N$36,$A1095)</f>
        <v>#NAME?</v>
      </c>
      <c r="R1095" s="330" t="e">
        <f ca="1">_xll.RiskData('TS CF'!$H$24,$A1095)-F1095</f>
        <v>#NAME?</v>
      </c>
      <c r="S1095" s="330" t="e">
        <f ca="1">_xll.RiskData('TS CF'!$K$24,$A1095)-G1095</f>
        <v>#NAME?</v>
      </c>
      <c r="T1095" s="330" t="e">
        <f ca="1">_xll.RiskData('TS CF'!$N$24,$A1095)-H1095</f>
        <v>#NAME?</v>
      </c>
      <c r="V1095" s="327" t="e">
        <f t="shared" ca="1" si="48"/>
        <v>#NAME?</v>
      </c>
      <c r="W1095" s="327" t="e">
        <f t="shared" ca="1" si="49"/>
        <v>#NAME?</v>
      </c>
      <c r="X1095" s="327" t="e">
        <f t="shared" ca="1" si="50"/>
        <v>#NAME?</v>
      </c>
    </row>
    <row r="1096" spans="1:24">
      <c r="A1096" s="2">
        <v>1089</v>
      </c>
      <c r="B1096" s="617">
        <v>-160478</v>
      </c>
      <c r="C1096" s="617">
        <v>-103593</v>
      </c>
      <c r="D1096" s="617">
        <v>-114388</v>
      </c>
      <c r="F1096" s="330" t="e">
        <f ca="1">_xll.RiskData('Risk Summary'!$H$32,$A1096)</f>
        <v>#NAME?</v>
      </c>
      <c r="G1096" s="330" t="e">
        <f ca="1">_xll.RiskData('Risk Summary'!$K$32,$A1096)</f>
        <v>#NAME?</v>
      </c>
      <c r="H1096" s="330" t="e">
        <f ca="1">_xll.RiskData('Risk Summary'!$N$32,$A1096)</f>
        <v>#NAME?</v>
      </c>
      <c r="J1096" s="330" t="e">
        <f ca="1">_xll.RiskData('Risk Summary'!$H$35,$A1096)</f>
        <v>#NAME?</v>
      </c>
      <c r="K1096" s="330" t="e">
        <f ca="1">_xll.RiskData('Risk Summary'!$K$35,$A1096)</f>
        <v>#NAME?</v>
      </c>
      <c r="L1096" s="330" t="e">
        <f ca="1">_xll.RiskData('Risk Summary'!$N$35,$A1096)</f>
        <v>#NAME?</v>
      </c>
      <c r="N1096" s="330" t="e">
        <f ca="1">_xll.RiskData('Risk Summary'!$H$36,$A1096)</f>
        <v>#NAME?</v>
      </c>
      <c r="O1096" s="330" t="e">
        <f ca="1">_xll.RiskData('Risk Summary'!$K$36,$A1096)</f>
        <v>#NAME?</v>
      </c>
      <c r="P1096" s="330" t="e">
        <f ca="1">_xll.RiskData('Risk Summary'!$N$36,$A1096)</f>
        <v>#NAME?</v>
      </c>
      <c r="R1096" s="330" t="e">
        <f ca="1">_xll.RiskData('TS CF'!$H$24,$A1096)-F1096</f>
        <v>#NAME?</v>
      </c>
      <c r="S1096" s="330" t="e">
        <f ca="1">_xll.RiskData('TS CF'!$K$24,$A1096)-G1096</f>
        <v>#NAME?</v>
      </c>
      <c r="T1096" s="330" t="e">
        <f ca="1">_xll.RiskData('TS CF'!$N$24,$A1096)-H1096</f>
        <v>#NAME?</v>
      </c>
      <c r="V1096" s="327" t="e">
        <f t="shared" ca="1" si="48"/>
        <v>#NAME?</v>
      </c>
      <c r="W1096" s="327" t="e">
        <f t="shared" ca="1" si="49"/>
        <v>#NAME?</v>
      </c>
      <c r="X1096" s="327" t="e">
        <f t="shared" ca="1" si="50"/>
        <v>#NAME?</v>
      </c>
    </row>
    <row r="1097" spans="1:24">
      <c r="A1097" s="2">
        <v>1090</v>
      </c>
      <c r="B1097" s="617">
        <v>-160478</v>
      </c>
      <c r="C1097" s="617">
        <v>-103593</v>
      </c>
      <c r="D1097" s="617">
        <v>-114388</v>
      </c>
      <c r="F1097" s="330" t="e">
        <f ca="1">_xll.RiskData('Risk Summary'!$H$32,$A1097)</f>
        <v>#NAME?</v>
      </c>
      <c r="G1097" s="330" t="e">
        <f ca="1">_xll.RiskData('Risk Summary'!$K$32,$A1097)</f>
        <v>#NAME?</v>
      </c>
      <c r="H1097" s="330" t="e">
        <f ca="1">_xll.RiskData('Risk Summary'!$N$32,$A1097)</f>
        <v>#NAME?</v>
      </c>
      <c r="J1097" s="330" t="e">
        <f ca="1">_xll.RiskData('Risk Summary'!$H$35,$A1097)</f>
        <v>#NAME?</v>
      </c>
      <c r="K1097" s="330" t="e">
        <f ca="1">_xll.RiskData('Risk Summary'!$K$35,$A1097)</f>
        <v>#NAME?</v>
      </c>
      <c r="L1097" s="330" t="e">
        <f ca="1">_xll.RiskData('Risk Summary'!$N$35,$A1097)</f>
        <v>#NAME?</v>
      </c>
      <c r="N1097" s="330" t="e">
        <f ca="1">_xll.RiskData('Risk Summary'!$H$36,$A1097)</f>
        <v>#NAME?</v>
      </c>
      <c r="O1097" s="330" t="e">
        <f ca="1">_xll.RiskData('Risk Summary'!$K$36,$A1097)</f>
        <v>#NAME?</v>
      </c>
      <c r="P1097" s="330" t="e">
        <f ca="1">_xll.RiskData('Risk Summary'!$N$36,$A1097)</f>
        <v>#NAME?</v>
      </c>
      <c r="R1097" s="330" t="e">
        <f ca="1">_xll.RiskData('TS CF'!$H$24,$A1097)-F1097</f>
        <v>#NAME?</v>
      </c>
      <c r="S1097" s="330" t="e">
        <f ca="1">_xll.RiskData('TS CF'!$K$24,$A1097)-G1097</f>
        <v>#NAME?</v>
      </c>
      <c r="T1097" s="330" t="e">
        <f ca="1">_xll.RiskData('TS CF'!$N$24,$A1097)-H1097</f>
        <v>#NAME?</v>
      </c>
      <c r="V1097" s="327" t="e">
        <f t="shared" ca="1" si="48"/>
        <v>#NAME?</v>
      </c>
      <c r="W1097" s="327" t="e">
        <f t="shared" ca="1" si="49"/>
        <v>#NAME?</v>
      </c>
      <c r="X1097" s="327" t="e">
        <f t="shared" ca="1" si="50"/>
        <v>#NAME?</v>
      </c>
    </row>
    <row r="1098" spans="1:24">
      <c r="A1098" s="2">
        <v>1091</v>
      </c>
      <c r="B1098" s="617">
        <v>-160478</v>
      </c>
      <c r="C1098" s="617">
        <v>-103593</v>
      </c>
      <c r="D1098" s="617">
        <v>-114388</v>
      </c>
      <c r="F1098" s="330" t="e">
        <f ca="1">_xll.RiskData('Risk Summary'!$H$32,$A1098)</f>
        <v>#NAME?</v>
      </c>
      <c r="G1098" s="330" t="e">
        <f ca="1">_xll.RiskData('Risk Summary'!$K$32,$A1098)</f>
        <v>#NAME?</v>
      </c>
      <c r="H1098" s="330" t="e">
        <f ca="1">_xll.RiskData('Risk Summary'!$N$32,$A1098)</f>
        <v>#NAME?</v>
      </c>
      <c r="J1098" s="330" t="e">
        <f ca="1">_xll.RiskData('Risk Summary'!$H$35,$A1098)</f>
        <v>#NAME?</v>
      </c>
      <c r="K1098" s="330" t="e">
        <f ca="1">_xll.RiskData('Risk Summary'!$K$35,$A1098)</f>
        <v>#NAME?</v>
      </c>
      <c r="L1098" s="330" t="e">
        <f ca="1">_xll.RiskData('Risk Summary'!$N$35,$A1098)</f>
        <v>#NAME?</v>
      </c>
      <c r="N1098" s="330" t="e">
        <f ca="1">_xll.RiskData('Risk Summary'!$H$36,$A1098)</f>
        <v>#NAME?</v>
      </c>
      <c r="O1098" s="330" t="e">
        <f ca="1">_xll.RiskData('Risk Summary'!$K$36,$A1098)</f>
        <v>#NAME?</v>
      </c>
      <c r="P1098" s="330" t="e">
        <f ca="1">_xll.RiskData('Risk Summary'!$N$36,$A1098)</f>
        <v>#NAME?</v>
      </c>
      <c r="R1098" s="330" t="e">
        <f ca="1">_xll.RiskData('TS CF'!$H$24,$A1098)-F1098</f>
        <v>#NAME?</v>
      </c>
      <c r="S1098" s="330" t="e">
        <f ca="1">_xll.RiskData('TS CF'!$K$24,$A1098)-G1098</f>
        <v>#NAME?</v>
      </c>
      <c r="T1098" s="330" t="e">
        <f ca="1">_xll.RiskData('TS CF'!$N$24,$A1098)-H1098</f>
        <v>#NAME?</v>
      </c>
      <c r="V1098" s="327" t="e">
        <f t="shared" ref="V1098:V1161" ca="1" si="51">V1097</f>
        <v>#NAME?</v>
      </c>
      <c r="W1098" s="327" t="e">
        <f t="shared" ref="W1098:W1161" ca="1" si="52">W1097</f>
        <v>#NAME?</v>
      </c>
      <c r="X1098" s="327" t="e">
        <f t="shared" ref="X1098:X1161" ca="1" si="53">X1097</f>
        <v>#NAME?</v>
      </c>
    </row>
    <row r="1099" spans="1:24">
      <c r="A1099" s="2">
        <v>1092</v>
      </c>
      <c r="B1099" s="617">
        <v>-160478</v>
      </c>
      <c r="C1099" s="617">
        <v>-103593</v>
      </c>
      <c r="D1099" s="617">
        <v>-114388</v>
      </c>
      <c r="F1099" s="330" t="e">
        <f ca="1">_xll.RiskData('Risk Summary'!$H$32,$A1099)</f>
        <v>#NAME?</v>
      </c>
      <c r="G1099" s="330" t="e">
        <f ca="1">_xll.RiskData('Risk Summary'!$K$32,$A1099)</f>
        <v>#NAME?</v>
      </c>
      <c r="H1099" s="330" t="e">
        <f ca="1">_xll.RiskData('Risk Summary'!$N$32,$A1099)</f>
        <v>#NAME?</v>
      </c>
      <c r="J1099" s="330" t="e">
        <f ca="1">_xll.RiskData('Risk Summary'!$H$35,$A1099)</f>
        <v>#NAME?</v>
      </c>
      <c r="K1099" s="330" t="e">
        <f ca="1">_xll.RiskData('Risk Summary'!$K$35,$A1099)</f>
        <v>#NAME?</v>
      </c>
      <c r="L1099" s="330" t="e">
        <f ca="1">_xll.RiskData('Risk Summary'!$N$35,$A1099)</f>
        <v>#NAME?</v>
      </c>
      <c r="N1099" s="330" t="e">
        <f ca="1">_xll.RiskData('Risk Summary'!$H$36,$A1099)</f>
        <v>#NAME?</v>
      </c>
      <c r="O1099" s="330" t="e">
        <f ca="1">_xll.RiskData('Risk Summary'!$K$36,$A1099)</f>
        <v>#NAME?</v>
      </c>
      <c r="P1099" s="330" t="e">
        <f ca="1">_xll.RiskData('Risk Summary'!$N$36,$A1099)</f>
        <v>#NAME?</v>
      </c>
      <c r="R1099" s="330" t="e">
        <f ca="1">_xll.RiskData('TS CF'!$H$24,$A1099)-F1099</f>
        <v>#NAME?</v>
      </c>
      <c r="S1099" s="330" t="e">
        <f ca="1">_xll.RiskData('TS CF'!$K$24,$A1099)-G1099</f>
        <v>#NAME?</v>
      </c>
      <c r="T1099" s="330" t="e">
        <f ca="1">_xll.RiskData('TS CF'!$N$24,$A1099)-H1099</f>
        <v>#NAME?</v>
      </c>
      <c r="V1099" s="327" t="e">
        <f t="shared" ca="1" si="51"/>
        <v>#NAME?</v>
      </c>
      <c r="W1099" s="327" t="e">
        <f t="shared" ca="1" si="52"/>
        <v>#NAME?</v>
      </c>
      <c r="X1099" s="327" t="e">
        <f t="shared" ca="1" si="53"/>
        <v>#NAME?</v>
      </c>
    </row>
    <row r="1100" spans="1:24">
      <c r="A1100" s="2">
        <v>1093</v>
      </c>
      <c r="B1100" s="617">
        <v>-160478</v>
      </c>
      <c r="C1100" s="617">
        <v>-103593</v>
      </c>
      <c r="D1100" s="617">
        <v>-114388</v>
      </c>
      <c r="F1100" s="330" t="e">
        <f ca="1">_xll.RiskData('Risk Summary'!$H$32,$A1100)</f>
        <v>#NAME?</v>
      </c>
      <c r="G1100" s="330" t="e">
        <f ca="1">_xll.RiskData('Risk Summary'!$K$32,$A1100)</f>
        <v>#NAME?</v>
      </c>
      <c r="H1100" s="330" t="e">
        <f ca="1">_xll.RiskData('Risk Summary'!$N$32,$A1100)</f>
        <v>#NAME?</v>
      </c>
      <c r="J1100" s="330" t="e">
        <f ca="1">_xll.RiskData('Risk Summary'!$H$35,$A1100)</f>
        <v>#NAME?</v>
      </c>
      <c r="K1100" s="330" t="e">
        <f ca="1">_xll.RiskData('Risk Summary'!$K$35,$A1100)</f>
        <v>#NAME?</v>
      </c>
      <c r="L1100" s="330" t="e">
        <f ca="1">_xll.RiskData('Risk Summary'!$N$35,$A1100)</f>
        <v>#NAME?</v>
      </c>
      <c r="N1100" s="330" t="e">
        <f ca="1">_xll.RiskData('Risk Summary'!$H$36,$A1100)</f>
        <v>#NAME?</v>
      </c>
      <c r="O1100" s="330" t="e">
        <f ca="1">_xll.RiskData('Risk Summary'!$K$36,$A1100)</f>
        <v>#NAME?</v>
      </c>
      <c r="P1100" s="330" t="e">
        <f ca="1">_xll.RiskData('Risk Summary'!$N$36,$A1100)</f>
        <v>#NAME?</v>
      </c>
      <c r="R1100" s="330" t="e">
        <f ca="1">_xll.RiskData('TS CF'!$H$24,$A1100)-F1100</f>
        <v>#NAME?</v>
      </c>
      <c r="S1100" s="330" t="e">
        <f ca="1">_xll.RiskData('TS CF'!$K$24,$A1100)-G1100</f>
        <v>#NAME?</v>
      </c>
      <c r="T1100" s="330" t="e">
        <f ca="1">_xll.RiskData('TS CF'!$N$24,$A1100)-H1100</f>
        <v>#NAME?</v>
      </c>
      <c r="V1100" s="327" t="e">
        <f t="shared" ca="1" si="51"/>
        <v>#NAME?</v>
      </c>
      <c r="W1100" s="327" t="e">
        <f t="shared" ca="1" si="52"/>
        <v>#NAME?</v>
      </c>
      <c r="X1100" s="327" t="e">
        <f t="shared" ca="1" si="53"/>
        <v>#NAME?</v>
      </c>
    </row>
    <row r="1101" spans="1:24">
      <c r="A1101" s="2">
        <v>1094</v>
      </c>
      <c r="B1101" s="617">
        <v>-160478</v>
      </c>
      <c r="C1101" s="617">
        <v>-103593</v>
      </c>
      <c r="D1101" s="617">
        <v>-114388</v>
      </c>
      <c r="F1101" s="330" t="e">
        <f ca="1">_xll.RiskData('Risk Summary'!$H$32,$A1101)</f>
        <v>#NAME?</v>
      </c>
      <c r="G1101" s="330" t="e">
        <f ca="1">_xll.RiskData('Risk Summary'!$K$32,$A1101)</f>
        <v>#NAME?</v>
      </c>
      <c r="H1101" s="330" t="e">
        <f ca="1">_xll.RiskData('Risk Summary'!$N$32,$A1101)</f>
        <v>#NAME?</v>
      </c>
      <c r="J1101" s="330" t="e">
        <f ca="1">_xll.RiskData('Risk Summary'!$H$35,$A1101)</f>
        <v>#NAME?</v>
      </c>
      <c r="K1101" s="330" t="e">
        <f ca="1">_xll.RiskData('Risk Summary'!$K$35,$A1101)</f>
        <v>#NAME?</v>
      </c>
      <c r="L1101" s="330" t="e">
        <f ca="1">_xll.RiskData('Risk Summary'!$N$35,$A1101)</f>
        <v>#NAME?</v>
      </c>
      <c r="N1101" s="330" t="e">
        <f ca="1">_xll.RiskData('Risk Summary'!$H$36,$A1101)</f>
        <v>#NAME?</v>
      </c>
      <c r="O1101" s="330" t="e">
        <f ca="1">_xll.RiskData('Risk Summary'!$K$36,$A1101)</f>
        <v>#NAME?</v>
      </c>
      <c r="P1101" s="330" t="e">
        <f ca="1">_xll.RiskData('Risk Summary'!$N$36,$A1101)</f>
        <v>#NAME?</v>
      </c>
      <c r="R1101" s="330" t="e">
        <f ca="1">_xll.RiskData('TS CF'!$H$24,$A1101)-F1101</f>
        <v>#NAME?</v>
      </c>
      <c r="S1101" s="330" t="e">
        <f ca="1">_xll.RiskData('TS CF'!$K$24,$A1101)-G1101</f>
        <v>#NAME?</v>
      </c>
      <c r="T1101" s="330" t="e">
        <f ca="1">_xll.RiskData('TS CF'!$N$24,$A1101)-H1101</f>
        <v>#NAME?</v>
      </c>
      <c r="V1101" s="327" t="e">
        <f t="shared" ca="1" si="51"/>
        <v>#NAME?</v>
      </c>
      <c r="W1101" s="327" t="e">
        <f t="shared" ca="1" si="52"/>
        <v>#NAME?</v>
      </c>
      <c r="X1101" s="327" t="e">
        <f t="shared" ca="1" si="53"/>
        <v>#NAME?</v>
      </c>
    </row>
    <row r="1102" spans="1:24">
      <c r="A1102" s="2">
        <v>1095</v>
      </c>
      <c r="B1102" s="617">
        <v>-160478</v>
      </c>
      <c r="C1102" s="617">
        <v>-103593</v>
      </c>
      <c r="D1102" s="617">
        <v>-114388</v>
      </c>
      <c r="F1102" s="330" t="e">
        <f ca="1">_xll.RiskData('Risk Summary'!$H$32,$A1102)</f>
        <v>#NAME?</v>
      </c>
      <c r="G1102" s="330" t="e">
        <f ca="1">_xll.RiskData('Risk Summary'!$K$32,$A1102)</f>
        <v>#NAME?</v>
      </c>
      <c r="H1102" s="330" t="e">
        <f ca="1">_xll.RiskData('Risk Summary'!$N$32,$A1102)</f>
        <v>#NAME?</v>
      </c>
      <c r="J1102" s="330" t="e">
        <f ca="1">_xll.RiskData('Risk Summary'!$H$35,$A1102)</f>
        <v>#NAME?</v>
      </c>
      <c r="K1102" s="330" t="e">
        <f ca="1">_xll.RiskData('Risk Summary'!$K$35,$A1102)</f>
        <v>#NAME?</v>
      </c>
      <c r="L1102" s="330" t="e">
        <f ca="1">_xll.RiskData('Risk Summary'!$N$35,$A1102)</f>
        <v>#NAME?</v>
      </c>
      <c r="N1102" s="330" t="e">
        <f ca="1">_xll.RiskData('Risk Summary'!$H$36,$A1102)</f>
        <v>#NAME?</v>
      </c>
      <c r="O1102" s="330" t="e">
        <f ca="1">_xll.RiskData('Risk Summary'!$K$36,$A1102)</f>
        <v>#NAME?</v>
      </c>
      <c r="P1102" s="330" t="e">
        <f ca="1">_xll.RiskData('Risk Summary'!$N$36,$A1102)</f>
        <v>#NAME?</v>
      </c>
      <c r="R1102" s="330" t="e">
        <f ca="1">_xll.RiskData('TS CF'!$H$24,$A1102)-F1102</f>
        <v>#NAME?</v>
      </c>
      <c r="S1102" s="330" t="e">
        <f ca="1">_xll.RiskData('TS CF'!$K$24,$A1102)-G1102</f>
        <v>#NAME?</v>
      </c>
      <c r="T1102" s="330" t="e">
        <f ca="1">_xll.RiskData('TS CF'!$N$24,$A1102)-H1102</f>
        <v>#NAME?</v>
      </c>
      <c r="V1102" s="327" t="e">
        <f t="shared" ca="1" si="51"/>
        <v>#NAME?</v>
      </c>
      <c r="W1102" s="327" t="e">
        <f t="shared" ca="1" si="52"/>
        <v>#NAME?</v>
      </c>
      <c r="X1102" s="327" t="e">
        <f t="shared" ca="1" si="53"/>
        <v>#NAME?</v>
      </c>
    </row>
    <row r="1103" spans="1:24">
      <c r="A1103" s="2">
        <v>1096</v>
      </c>
      <c r="B1103" s="617">
        <v>-160478</v>
      </c>
      <c r="C1103" s="617">
        <v>-103593</v>
      </c>
      <c r="D1103" s="617">
        <v>-114388</v>
      </c>
      <c r="F1103" s="330" t="e">
        <f ca="1">_xll.RiskData('Risk Summary'!$H$32,$A1103)</f>
        <v>#NAME?</v>
      </c>
      <c r="G1103" s="330" t="e">
        <f ca="1">_xll.RiskData('Risk Summary'!$K$32,$A1103)</f>
        <v>#NAME?</v>
      </c>
      <c r="H1103" s="330" t="e">
        <f ca="1">_xll.RiskData('Risk Summary'!$N$32,$A1103)</f>
        <v>#NAME?</v>
      </c>
      <c r="J1103" s="330" t="e">
        <f ca="1">_xll.RiskData('Risk Summary'!$H$35,$A1103)</f>
        <v>#NAME?</v>
      </c>
      <c r="K1103" s="330" t="e">
        <f ca="1">_xll.RiskData('Risk Summary'!$K$35,$A1103)</f>
        <v>#NAME?</v>
      </c>
      <c r="L1103" s="330" t="e">
        <f ca="1">_xll.RiskData('Risk Summary'!$N$35,$A1103)</f>
        <v>#NAME?</v>
      </c>
      <c r="N1103" s="330" t="e">
        <f ca="1">_xll.RiskData('Risk Summary'!$H$36,$A1103)</f>
        <v>#NAME?</v>
      </c>
      <c r="O1103" s="330" t="e">
        <f ca="1">_xll.RiskData('Risk Summary'!$K$36,$A1103)</f>
        <v>#NAME?</v>
      </c>
      <c r="P1103" s="330" t="e">
        <f ca="1">_xll.RiskData('Risk Summary'!$N$36,$A1103)</f>
        <v>#NAME?</v>
      </c>
      <c r="R1103" s="330" t="e">
        <f ca="1">_xll.RiskData('TS CF'!$H$24,$A1103)-F1103</f>
        <v>#NAME?</v>
      </c>
      <c r="S1103" s="330" t="e">
        <f ca="1">_xll.RiskData('TS CF'!$K$24,$A1103)-G1103</f>
        <v>#NAME?</v>
      </c>
      <c r="T1103" s="330" t="e">
        <f ca="1">_xll.RiskData('TS CF'!$N$24,$A1103)-H1103</f>
        <v>#NAME?</v>
      </c>
      <c r="V1103" s="327" t="e">
        <f t="shared" ca="1" si="51"/>
        <v>#NAME?</v>
      </c>
      <c r="W1103" s="327" t="e">
        <f t="shared" ca="1" si="52"/>
        <v>#NAME?</v>
      </c>
      <c r="X1103" s="327" t="e">
        <f t="shared" ca="1" si="53"/>
        <v>#NAME?</v>
      </c>
    </row>
    <row r="1104" spans="1:24">
      <c r="A1104" s="2">
        <v>1097</v>
      </c>
      <c r="B1104" s="617">
        <v>-160478</v>
      </c>
      <c r="C1104" s="617">
        <v>-103593</v>
      </c>
      <c r="D1104" s="617">
        <v>-114388</v>
      </c>
      <c r="F1104" s="330" t="e">
        <f ca="1">_xll.RiskData('Risk Summary'!$H$32,$A1104)</f>
        <v>#NAME?</v>
      </c>
      <c r="G1104" s="330" t="e">
        <f ca="1">_xll.RiskData('Risk Summary'!$K$32,$A1104)</f>
        <v>#NAME?</v>
      </c>
      <c r="H1104" s="330" t="e">
        <f ca="1">_xll.RiskData('Risk Summary'!$N$32,$A1104)</f>
        <v>#NAME?</v>
      </c>
      <c r="J1104" s="330" t="e">
        <f ca="1">_xll.RiskData('Risk Summary'!$H$35,$A1104)</f>
        <v>#NAME?</v>
      </c>
      <c r="K1104" s="330" t="e">
        <f ca="1">_xll.RiskData('Risk Summary'!$K$35,$A1104)</f>
        <v>#NAME?</v>
      </c>
      <c r="L1104" s="330" t="e">
        <f ca="1">_xll.RiskData('Risk Summary'!$N$35,$A1104)</f>
        <v>#NAME?</v>
      </c>
      <c r="N1104" s="330" t="e">
        <f ca="1">_xll.RiskData('Risk Summary'!$H$36,$A1104)</f>
        <v>#NAME?</v>
      </c>
      <c r="O1104" s="330" t="e">
        <f ca="1">_xll.RiskData('Risk Summary'!$K$36,$A1104)</f>
        <v>#NAME?</v>
      </c>
      <c r="P1104" s="330" t="e">
        <f ca="1">_xll.RiskData('Risk Summary'!$N$36,$A1104)</f>
        <v>#NAME?</v>
      </c>
      <c r="R1104" s="330" t="e">
        <f ca="1">_xll.RiskData('TS CF'!$H$24,$A1104)-F1104</f>
        <v>#NAME?</v>
      </c>
      <c r="S1104" s="330" t="e">
        <f ca="1">_xll.RiskData('TS CF'!$K$24,$A1104)-G1104</f>
        <v>#NAME?</v>
      </c>
      <c r="T1104" s="330" t="e">
        <f ca="1">_xll.RiskData('TS CF'!$N$24,$A1104)-H1104</f>
        <v>#NAME?</v>
      </c>
      <c r="V1104" s="327" t="e">
        <f t="shared" ca="1" si="51"/>
        <v>#NAME?</v>
      </c>
      <c r="W1104" s="327" t="e">
        <f t="shared" ca="1" si="52"/>
        <v>#NAME?</v>
      </c>
      <c r="X1104" s="327" t="e">
        <f t="shared" ca="1" si="53"/>
        <v>#NAME?</v>
      </c>
    </row>
    <row r="1105" spans="1:24">
      <c r="A1105" s="2">
        <v>1098</v>
      </c>
      <c r="B1105" s="617">
        <v>-160478</v>
      </c>
      <c r="C1105" s="617">
        <v>-103593</v>
      </c>
      <c r="D1105" s="617">
        <v>-114388</v>
      </c>
      <c r="F1105" s="330" t="e">
        <f ca="1">_xll.RiskData('Risk Summary'!$H$32,$A1105)</f>
        <v>#NAME?</v>
      </c>
      <c r="G1105" s="330" t="e">
        <f ca="1">_xll.RiskData('Risk Summary'!$K$32,$A1105)</f>
        <v>#NAME?</v>
      </c>
      <c r="H1105" s="330" t="e">
        <f ca="1">_xll.RiskData('Risk Summary'!$N$32,$A1105)</f>
        <v>#NAME?</v>
      </c>
      <c r="J1105" s="330" t="e">
        <f ca="1">_xll.RiskData('Risk Summary'!$H$35,$A1105)</f>
        <v>#NAME?</v>
      </c>
      <c r="K1105" s="330" t="e">
        <f ca="1">_xll.RiskData('Risk Summary'!$K$35,$A1105)</f>
        <v>#NAME?</v>
      </c>
      <c r="L1105" s="330" t="e">
        <f ca="1">_xll.RiskData('Risk Summary'!$N$35,$A1105)</f>
        <v>#NAME?</v>
      </c>
      <c r="N1105" s="330" t="e">
        <f ca="1">_xll.RiskData('Risk Summary'!$H$36,$A1105)</f>
        <v>#NAME?</v>
      </c>
      <c r="O1105" s="330" t="e">
        <f ca="1">_xll.RiskData('Risk Summary'!$K$36,$A1105)</f>
        <v>#NAME?</v>
      </c>
      <c r="P1105" s="330" t="e">
        <f ca="1">_xll.RiskData('Risk Summary'!$N$36,$A1105)</f>
        <v>#NAME?</v>
      </c>
      <c r="R1105" s="330" t="e">
        <f ca="1">_xll.RiskData('TS CF'!$H$24,$A1105)-F1105</f>
        <v>#NAME?</v>
      </c>
      <c r="S1105" s="330" t="e">
        <f ca="1">_xll.RiskData('TS CF'!$K$24,$A1105)-G1105</f>
        <v>#NAME?</v>
      </c>
      <c r="T1105" s="330" t="e">
        <f ca="1">_xll.RiskData('TS CF'!$N$24,$A1105)-H1105</f>
        <v>#NAME?</v>
      </c>
      <c r="V1105" s="327" t="e">
        <f t="shared" ca="1" si="51"/>
        <v>#NAME?</v>
      </c>
      <c r="W1105" s="327" t="e">
        <f t="shared" ca="1" si="52"/>
        <v>#NAME?</v>
      </c>
      <c r="X1105" s="327" t="e">
        <f t="shared" ca="1" si="53"/>
        <v>#NAME?</v>
      </c>
    </row>
    <row r="1106" spans="1:24">
      <c r="A1106" s="2">
        <v>1099</v>
      </c>
      <c r="B1106" s="617">
        <v>-160478</v>
      </c>
      <c r="C1106" s="617">
        <v>-103593</v>
      </c>
      <c r="D1106" s="617">
        <v>-114388</v>
      </c>
      <c r="F1106" s="330" t="e">
        <f ca="1">_xll.RiskData('Risk Summary'!$H$32,$A1106)</f>
        <v>#NAME?</v>
      </c>
      <c r="G1106" s="330" t="e">
        <f ca="1">_xll.RiskData('Risk Summary'!$K$32,$A1106)</f>
        <v>#NAME?</v>
      </c>
      <c r="H1106" s="330" t="e">
        <f ca="1">_xll.RiskData('Risk Summary'!$N$32,$A1106)</f>
        <v>#NAME?</v>
      </c>
      <c r="J1106" s="330" t="e">
        <f ca="1">_xll.RiskData('Risk Summary'!$H$35,$A1106)</f>
        <v>#NAME?</v>
      </c>
      <c r="K1106" s="330" t="e">
        <f ca="1">_xll.RiskData('Risk Summary'!$K$35,$A1106)</f>
        <v>#NAME?</v>
      </c>
      <c r="L1106" s="330" t="e">
        <f ca="1">_xll.RiskData('Risk Summary'!$N$35,$A1106)</f>
        <v>#NAME?</v>
      </c>
      <c r="N1106" s="330" t="e">
        <f ca="1">_xll.RiskData('Risk Summary'!$H$36,$A1106)</f>
        <v>#NAME?</v>
      </c>
      <c r="O1106" s="330" t="e">
        <f ca="1">_xll.RiskData('Risk Summary'!$K$36,$A1106)</f>
        <v>#NAME?</v>
      </c>
      <c r="P1106" s="330" t="e">
        <f ca="1">_xll.RiskData('Risk Summary'!$N$36,$A1106)</f>
        <v>#NAME?</v>
      </c>
      <c r="R1106" s="330" t="e">
        <f ca="1">_xll.RiskData('TS CF'!$H$24,$A1106)-F1106</f>
        <v>#NAME?</v>
      </c>
      <c r="S1106" s="330" t="e">
        <f ca="1">_xll.RiskData('TS CF'!$K$24,$A1106)-G1106</f>
        <v>#NAME?</v>
      </c>
      <c r="T1106" s="330" t="e">
        <f ca="1">_xll.RiskData('TS CF'!$N$24,$A1106)-H1106</f>
        <v>#NAME?</v>
      </c>
      <c r="V1106" s="327" t="e">
        <f t="shared" ca="1" si="51"/>
        <v>#NAME?</v>
      </c>
      <c r="W1106" s="327" t="e">
        <f t="shared" ca="1" si="52"/>
        <v>#NAME?</v>
      </c>
      <c r="X1106" s="327" t="e">
        <f t="shared" ca="1" si="53"/>
        <v>#NAME?</v>
      </c>
    </row>
    <row r="1107" spans="1:24">
      <c r="A1107" s="2">
        <v>1100</v>
      </c>
      <c r="B1107" s="617">
        <v>-160478</v>
      </c>
      <c r="C1107" s="617">
        <v>-103593</v>
      </c>
      <c r="D1107" s="617">
        <v>-114388</v>
      </c>
      <c r="F1107" s="330" t="e">
        <f ca="1">_xll.RiskData('Risk Summary'!$H$32,$A1107)</f>
        <v>#NAME?</v>
      </c>
      <c r="G1107" s="330" t="e">
        <f ca="1">_xll.RiskData('Risk Summary'!$K$32,$A1107)</f>
        <v>#NAME?</v>
      </c>
      <c r="H1107" s="330" t="e">
        <f ca="1">_xll.RiskData('Risk Summary'!$N$32,$A1107)</f>
        <v>#NAME?</v>
      </c>
      <c r="J1107" s="330" t="e">
        <f ca="1">_xll.RiskData('Risk Summary'!$H$35,$A1107)</f>
        <v>#NAME?</v>
      </c>
      <c r="K1107" s="330" t="e">
        <f ca="1">_xll.RiskData('Risk Summary'!$K$35,$A1107)</f>
        <v>#NAME?</v>
      </c>
      <c r="L1107" s="330" t="e">
        <f ca="1">_xll.RiskData('Risk Summary'!$N$35,$A1107)</f>
        <v>#NAME?</v>
      </c>
      <c r="N1107" s="330" t="e">
        <f ca="1">_xll.RiskData('Risk Summary'!$H$36,$A1107)</f>
        <v>#NAME?</v>
      </c>
      <c r="O1107" s="330" t="e">
        <f ca="1">_xll.RiskData('Risk Summary'!$K$36,$A1107)</f>
        <v>#NAME?</v>
      </c>
      <c r="P1107" s="330" t="e">
        <f ca="1">_xll.RiskData('Risk Summary'!$N$36,$A1107)</f>
        <v>#NAME?</v>
      </c>
      <c r="R1107" s="330" t="e">
        <f ca="1">_xll.RiskData('TS CF'!$H$24,$A1107)-F1107</f>
        <v>#NAME?</v>
      </c>
      <c r="S1107" s="330" t="e">
        <f ca="1">_xll.RiskData('TS CF'!$K$24,$A1107)-G1107</f>
        <v>#NAME?</v>
      </c>
      <c r="T1107" s="330" t="e">
        <f ca="1">_xll.RiskData('TS CF'!$N$24,$A1107)-H1107</f>
        <v>#NAME?</v>
      </c>
      <c r="V1107" s="327" t="e">
        <f t="shared" ca="1" si="51"/>
        <v>#NAME?</v>
      </c>
      <c r="W1107" s="327" t="e">
        <f t="shared" ca="1" si="52"/>
        <v>#NAME?</v>
      </c>
      <c r="X1107" s="327" t="e">
        <f t="shared" ca="1" si="53"/>
        <v>#NAME?</v>
      </c>
    </row>
    <row r="1108" spans="1:24">
      <c r="A1108" s="2">
        <v>1101</v>
      </c>
      <c r="B1108" s="617">
        <v>-160478</v>
      </c>
      <c r="C1108" s="617">
        <v>-103593</v>
      </c>
      <c r="D1108" s="617">
        <v>-114388</v>
      </c>
      <c r="F1108" s="330" t="e">
        <f ca="1">_xll.RiskData('Risk Summary'!$H$32,$A1108)</f>
        <v>#NAME?</v>
      </c>
      <c r="G1108" s="330" t="e">
        <f ca="1">_xll.RiskData('Risk Summary'!$K$32,$A1108)</f>
        <v>#NAME?</v>
      </c>
      <c r="H1108" s="330" t="e">
        <f ca="1">_xll.RiskData('Risk Summary'!$N$32,$A1108)</f>
        <v>#NAME?</v>
      </c>
      <c r="J1108" s="330" t="e">
        <f ca="1">_xll.RiskData('Risk Summary'!$H$35,$A1108)</f>
        <v>#NAME?</v>
      </c>
      <c r="K1108" s="330" t="e">
        <f ca="1">_xll.RiskData('Risk Summary'!$K$35,$A1108)</f>
        <v>#NAME?</v>
      </c>
      <c r="L1108" s="330" t="e">
        <f ca="1">_xll.RiskData('Risk Summary'!$N$35,$A1108)</f>
        <v>#NAME?</v>
      </c>
      <c r="N1108" s="330" t="e">
        <f ca="1">_xll.RiskData('Risk Summary'!$H$36,$A1108)</f>
        <v>#NAME?</v>
      </c>
      <c r="O1108" s="330" t="e">
        <f ca="1">_xll.RiskData('Risk Summary'!$K$36,$A1108)</f>
        <v>#NAME?</v>
      </c>
      <c r="P1108" s="330" t="e">
        <f ca="1">_xll.RiskData('Risk Summary'!$N$36,$A1108)</f>
        <v>#NAME?</v>
      </c>
      <c r="R1108" s="330" t="e">
        <f ca="1">_xll.RiskData('TS CF'!$H$24,$A1108)-F1108</f>
        <v>#NAME?</v>
      </c>
      <c r="S1108" s="330" t="e">
        <f ca="1">_xll.RiskData('TS CF'!$K$24,$A1108)-G1108</f>
        <v>#NAME?</v>
      </c>
      <c r="T1108" s="330" t="e">
        <f ca="1">_xll.RiskData('TS CF'!$N$24,$A1108)-H1108</f>
        <v>#NAME?</v>
      </c>
      <c r="V1108" s="327" t="e">
        <f t="shared" ca="1" si="51"/>
        <v>#NAME?</v>
      </c>
      <c r="W1108" s="327" t="e">
        <f t="shared" ca="1" si="52"/>
        <v>#NAME?</v>
      </c>
      <c r="X1108" s="327" t="e">
        <f t="shared" ca="1" si="53"/>
        <v>#NAME?</v>
      </c>
    </row>
    <row r="1109" spans="1:24">
      <c r="A1109" s="2">
        <v>1102</v>
      </c>
      <c r="B1109" s="617">
        <v>-160478</v>
      </c>
      <c r="C1109" s="617">
        <v>-103593</v>
      </c>
      <c r="D1109" s="617">
        <v>-114388</v>
      </c>
      <c r="F1109" s="330" t="e">
        <f ca="1">_xll.RiskData('Risk Summary'!$H$32,$A1109)</f>
        <v>#NAME?</v>
      </c>
      <c r="G1109" s="330" t="e">
        <f ca="1">_xll.RiskData('Risk Summary'!$K$32,$A1109)</f>
        <v>#NAME?</v>
      </c>
      <c r="H1109" s="330" t="e">
        <f ca="1">_xll.RiskData('Risk Summary'!$N$32,$A1109)</f>
        <v>#NAME?</v>
      </c>
      <c r="J1109" s="330" t="e">
        <f ca="1">_xll.RiskData('Risk Summary'!$H$35,$A1109)</f>
        <v>#NAME?</v>
      </c>
      <c r="K1109" s="330" t="e">
        <f ca="1">_xll.RiskData('Risk Summary'!$K$35,$A1109)</f>
        <v>#NAME?</v>
      </c>
      <c r="L1109" s="330" t="e">
        <f ca="1">_xll.RiskData('Risk Summary'!$N$35,$A1109)</f>
        <v>#NAME?</v>
      </c>
      <c r="N1109" s="330" t="e">
        <f ca="1">_xll.RiskData('Risk Summary'!$H$36,$A1109)</f>
        <v>#NAME?</v>
      </c>
      <c r="O1109" s="330" t="e">
        <f ca="1">_xll.RiskData('Risk Summary'!$K$36,$A1109)</f>
        <v>#NAME?</v>
      </c>
      <c r="P1109" s="330" t="e">
        <f ca="1">_xll.RiskData('Risk Summary'!$N$36,$A1109)</f>
        <v>#NAME?</v>
      </c>
      <c r="R1109" s="330" t="e">
        <f ca="1">_xll.RiskData('TS CF'!$H$24,$A1109)-F1109</f>
        <v>#NAME?</v>
      </c>
      <c r="S1109" s="330" t="e">
        <f ca="1">_xll.RiskData('TS CF'!$K$24,$A1109)-G1109</f>
        <v>#NAME?</v>
      </c>
      <c r="T1109" s="330" t="e">
        <f ca="1">_xll.RiskData('TS CF'!$N$24,$A1109)-H1109</f>
        <v>#NAME?</v>
      </c>
      <c r="V1109" s="327" t="e">
        <f t="shared" ca="1" si="51"/>
        <v>#NAME?</v>
      </c>
      <c r="W1109" s="327" t="e">
        <f t="shared" ca="1" si="52"/>
        <v>#NAME?</v>
      </c>
      <c r="X1109" s="327" t="e">
        <f t="shared" ca="1" si="53"/>
        <v>#NAME?</v>
      </c>
    </row>
    <row r="1110" spans="1:24">
      <c r="A1110" s="2">
        <v>1103</v>
      </c>
      <c r="B1110" s="617">
        <v>-160478</v>
      </c>
      <c r="C1110" s="617">
        <v>-103593</v>
      </c>
      <c r="D1110" s="617">
        <v>-114388</v>
      </c>
      <c r="F1110" s="330" t="e">
        <f ca="1">_xll.RiskData('Risk Summary'!$H$32,$A1110)</f>
        <v>#NAME?</v>
      </c>
      <c r="G1110" s="330" t="e">
        <f ca="1">_xll.RiskData('Risk Summary'!$K$32,$A1110)</f>
        <v>#NAME?</v>
      </c>
      <c r="H1110" s="330" t="e">
        <f ca="1">_xll.RiskData('Risk Summary'!$N$32,$A1110)</f>
        <v>#NAME?</v>
      </c>
      <c r="J1110" s="330" t="e">
        <f ca="1">_xll.RiskData('Risk Summary'!$H$35,$A1110)</f>
        <v>#NAME?</v>
      </c>
      <c r="K1110" s="330" t="e">
        <f ca="1">_xll.RiskData('Risk Summary'!$K$35,$A1110)</f>
        <v>#NAME?</v>
      </c>
      <c r="L1110" s="330" t="e">
        <f ca="1">_xll.RiskData('Risk Summary'!$N$35,$A1110)</f>
        <v>#NAME?</v>
      </c>
      <c r="N1110" s="330" t="e">
        <f ca="1">_xll.RiskData('Risk Summary'!$H$36,$A1110)</f>
        <v>#NAME?</v>
      </c>
      <c r="O1110" s="330" t="e">
        <f ca="1">_xll.RiskData('Risk Summary'!$K$36,$A1110)</f>
        <v>#NAME?</v>
      </c>
      <c r="P1110" s="330" t="e">
        <f ca="1">_xll.RiskData('Risk Summary'!$N$36,$A1110)</f>
        <v>#NAME?</v>
      </c>
      <c r="R1110" s="330" t="e">
        <f ca="1">_xll.RiskData('TS CF'!$H$24,$A1110)-F1110</f>
        <v>#NAME?</v>
      </c>
      <c r="S1110" s="330" t="e">
        <f ca="1">_xll.RiskData('TS CF'!$K$24,$A1110)-G1110</f>
        <v>#NAME?</v>
      </c>
      <c r="T1110" s="330" t="e">
        <f ca="1">_xll.RiskData('TS CF'!$N$24,$A1110)-H1110</f>
        <v>#NAME?</v>
      </c>
      <c r="V1110" s="327" t="e">
        <f t="shared" ca="1" si="51"/>
        <v>#NAME?</v>
      </c>
      <c r="W1110" s="327" t="e">
        <f t="shared" ca="1" si="52"/>
        <v>#NAME?</v>
      </c>
      <c r="X1110" s="327" t="e">
        <f t="shared" ca="1" si="53"/>
        <v>#NAME?</v>
      </c>
    </row>
    <row r="1111" spans="1:24">
      <c r="A1111" s="2">
        <v>1104</v>
      </c>
      <c r="B1111" s="617">
        <v>-160478</v>
      </c>
      <c r="C1111" s="617">
        <v>-103593</v>
      </c>
      <c r="D1111" s="617">
        <v>-114388</v>
      </c>
      <c r="F1111" s="330" t="e">
        <f ca="1">_xll.RiskData('Risk Summary'!$H$32,$A1111)</f>
        <v>#NAME?</v>
      </c>
      <c r="G1111" s="330" t="e">
        <f ca="1">_xll.RiskData('Risk Summary'!$K$32,$A1111)</f>
        <v>#NAME?</v>
      </c>
      <c r="H1111" s="330" t="e">
        <f ca="1">_xll.RiskData('Risk Summary'!$N$32,$A1111)</f>
        <v>#NAME?</v>
      </c>
      <c r="J1111" s="330" t="e">
        <f ca="1">_xll.RiskData('Risk Summary'!$H$35,$A1111)</f>
        <v>#NAME?</v>
      </c>
      <c r="K1111" s="330" t="e">
        <f ca="1">_xll.RiskData('Risk Summary'!$K$35,$A1111)</f>
        <v>#NAME?</v>
      </c>
      <c r="L1111" s="330" t="e">
        <f ca="1">_xll.RiskData('Risk Summary'!$N$35,$A1111)</f>
        <v>#NAME?</v>
      </c>
      <c r="N1111" s="330" t="e">
        <f ca="1">_xll.RiskData('Risk Summary'!$H$36,$A1111)</f>
        <v>#NAME?</v>
      </c>
      <c r="O1111" s="330" t="e">
        <f ca="1">_xll.RiskData('Risk Summary'!$K$36,$A1111)</f>
        <v>#NAME?</v>
      </c>
      <c r="P1111" s="330" t="e">
        <f ca="1">_xll.RiskData('Risk Summary'!$N$36,$A1111)</f>
        <v>#NAME?</v>
      </c>
      <c r="R1111" s="330" t="e">
        <f ca="1">_xll.RiskData('TS CF'!$H$24,$A1111)-F1111</f>
        <v>#NAME?</v>
      </c>
      <c r="S1111" s="330" t="e">
        <f ca="1">_xll.RiskData('TS CF'!$K$24,$A1111)-G1111</f>
        <v>#NAME?</v>
      </c>
      <c r="T1111" s="330" t="e">
        <f ca="1">_xll.RiskData('TS CF'!$N$24,$A1111)-H1111</f>
        <v>#NAME?</v>
      </c>
      <c r="V1111" s="327" t="e">
        <f t="shared" ca="1" si="51"/>
        <v>#NAME?</v>
      </c>
      <c r="W1111" s="327" t="e">
        <f t="shared" ca="1" si="52"/>
        <v>#NAME?</v>
      </c>
      <c r="X1111" s="327" t="e">
        <f t="shared" ca="1" si="53"/>
        <v>#NAME?</v>
      </c>
    </row>
    <row r="1112" spans="1:24">
      <c r="A1112" s="2">
        <v>1105</v>
      </c>
      <c r="B1112" s="617">
        <v>-160478</v>
      </c>
      <c r="C1112" s="617">
        <v>-103593</v>
      </c>
      <c r="D1112" s="617">
        <v>-114388</v>
      </c>
      <c r="F1112" s="330" t="e">
        <f ca="1">_xll.RiskData('Risk Summary'!$H$32,$A1112)</f>
        <v>#NAME?</v>
      </c>
      <c r="G1112" s="330" t="e">
        <f ca="1">_xll.RiskData('Risk Summary'!$K$32,$A1112)</f>
        <v>#NAME?</v>
      </c>
      <c r="H1112" s="330" t="e">
        <f ca="1">_xll.RiskData('Risk Summary'!$N$32,$A1112)</f>
        <v>#NAME?</v>
      </c>
      <c r="J1112" s="330" t="e">
        <f ca="1">_xll.RiskData('Risk Summary'!$H$35,$A1112)</f>
        <v>#NAME?</v>
      </c>
      <c r="K1112" s="330" t="e">
        <f ca="1">_xll.RiskData('Risk Summary'!$K$35,$A1112)</f>
        <v>#NAME?</v>
      </c>
      <c r="L1112" s="330" t="e">
        <f ca="1">_xll.RiskData('Risk Summary'!$N$35,$A1112)</f>
        <v>#NAME?</v>
      </c>
      <c r="N1112" s="330" t="e">
        <f ca="1">_xll.RiskData('Risk Summary'!$H$36,$A1112)</f>
        <v>#NAME?</v>
      </c>
      <c r="O1112" s="330" t="e">
        <f ca="1">_xll.RiskData('Risk Summary'!$K$36,$A1112)</f>
        <v>#NAME?</v>
      </c>
      <c r="P1112" s="330" t="e">
        <f ca="1">_xll.RiskData('Risk Summary'!$N$36,$A1112)</f>
        <v>#NAME?</v>
      </c>
      <c r="R1112" s="330" t="e">
        <f ca="1">_xll.RiskData('TS CF'!$H$24,$A1112)-F1112</f>
        <v>#NAME?</v>
      </c>
      <c r="S1112" s="330" t="e">
        <f ca="1">_xll.RiskData('TS CF'!$K$24,$A1112)-G1112</f>
        <v>#NAME?</v>
      </c>
      <c r="T1112" s="330" t="e">
        <f ca="1">_xll.RiskData('TS CF'!$N$24,$A1112)-H1112</f>
        <v>#NAME?</v>
      </c>
      <c r="V1112" s="327" t="e">
        <f t="shared" ca="1" si="51"/>
        <v>#NAME?</v>
      </c>
      <c r="W1112" s="327" t="e">
        <f t="shared" ca="1" si="52"/>
        <v>#NAME?</v>
      </c>
      <c r="X1112" s="327" t="e">
        <f t="shared" ca="1" si="53"/>
        <v>#NAME?</v>
      </c>
    </row>
    <row r="1113" spans="1:24">
      <c r="A1113" s="2">
        <v>1106</v>
      </c>
      <c r="B1113" s="617">
        <v>-160478</v>
      </c>
      <c r="C1113" s="617">
        <v>-103593</v>
      </c>
      <c r="D1113" s="617">
        <v>-114388</v>
      </c>
      <c r="F1113" s="330" t="e">
        <f ca="1">_xll.RiskData('Risk Summary'!$H$32,$A1113)</f>
        <v>#NAME?</v>
      </c>
      <c r="G1113" s="330" t="e">
        <f ca="1">_xll.RiskData('Risk Summary'!$K$32,$A1113)</f>
        <v>#NAME?</v>
      </c>
      <c r="H1113" s="330" t="e">
        <f ca="1">_xll.RiskData('Risk Summary'!$N$32,$A1113)</f>
        <v>#NAME?</v>
      </c>
      <c r="J1113" s="330" t="e">
        <f ca="1">_xll.RiskData('Risk Summary'!$H$35,$A1113)</f>
        <v>#NAME?</v>
      </c>
      <c r="K1113" s="330" t="e">
        <f ca="1">_xll.RiskData('Risk Summary'!$K$35,$A1113)</f>
        <v>#NAME?</v>
      </c>
      <c r="L1113" s="330" t="e">
        <f ca="1">_xll.RiskData('Risk Summary'!$N$35,$A1113)</f>
        <v>#NAME?</v>
      </c>
      <c r="N1113" s="330" t="e">
        <f ca="1">_xll.RiskData('Risk Summary'!$H$36,$A1113)</f>
        <v>#NAME?</v>
      </c>
      <c r="O1113" s="330" t="e">
        <f ca="1">_xll.RiskData('Risk Summary'!$K$36,$A1113)</f>
        <v>#NAME?</v>
      </c>
      <c r="P1113" s="330" t="e">
        <f ca="1">_xll.RiskData('Risk Summary'!$N$36,$A1113)</f>
        <v>#NAME?</v>
      </c>
      <c r="R1113" s="330" t="e">
        <f ca="1">_xll.RiskData('TS CF'!$H$24,$A1113)-F1113</f>
        <v>#NAME?</v>
      </c>
      <c r="S1113" s="330" t="e">
        <f ca="1">_xll.RiskData('TS CF'!$K$24,$A1113)-G1113</f>
        <v>#NAME?</v>
      </c>
      <c r="T1113" s="330" t="e">
        <f ca="1">_xll.RiskData('TS CF'!$N$24,$A1113)-H1113</f>
        <v>#NAME?</v>
      </c>
      <c r="V1113" s="327" t="e">
        <f t="shared" ca="1" si="51"/>
        <v>#NAME?</v>
      </c>
      <c r="W1113" s="327" t="e">
        <f t="shared" ca="1" si="52"/>
        <v>#NAME?</v>
      </c>
      <c r="X1113" s="327" t="e">
        <f t="shared" ca="1" si="53"/>
        <v>#NAME?</v>
      </c>
    </row>
    <row r="1114" spans="1:24">
      <c r="A1114" s="2">
        <v>1107</v>
      </c>
      <c r="B1114" s="617">
        <v>-160478</v>
      </c>
      <c r="C1114" s="617">
        <v>-103593</v>
      </c>
      <c r="D1114" s="617">
        <v>-114388</v>
      </c>
      <c r="F1114" s="330" t="e">
        <f ca="1">_xll.RiskData('Risk Summary'!$H$32,$A1114)</f>
        <v>#NAME?</v>
      </c>
      <c r="G1114" s="330" t="e">
        <f ca="1">_xll.RiskData('Risk Summary'!$K$32,$A1114)</f>
        <v>#NAME?</v>
      </c>
      <c r="H1114" s="330" t="e">
        <f ca="1">_xll.RiskData('Risk Summary'!$N$32,$A1114)</f>
        <v>#NAME?</v>
      </c>
      <c r="J1114" s="330" t="e">
        <f ca="1">_xll.RiskData('Risk Summary'!$H$35,$A1114)</f>
        <v>#NAME?</v>
      </c>
      <c r="K1114" s="330" t="e">
        <f ca="1">_xll.RiskData('Risk Summary'!$K$35,$A1114)</f>
        <v>#NAME?</v>
      </c>
      <c r="L1114" s="330" t="e">
        <f ca="1">_xll.RiskData('Risk Summary'!$N$35,$A1114)</f>
        <v>#NAME?</v>
      </c>
      <c r="N1114" s="330" t="e">
        <f ca="1">_xll.RiskData('Risk Summary'!$H$36,$A1114)</f>
        <v>#NAME?</v>
      </c>
      <c r="O1114" s="330" t="e">
        <f ca="1">_xll.RiskData('Risk Summary'!$K$36,$A1114)</f>
        <v>#NAME?</v>
      </c>
      <c r="P1114" s="330" t="e">
        <f ca="1">_xll.RiskData('Risk Summary'!$N$36,$A1114)</f>
        <v>#NAME?</v>
      </c>
      <c r="R1114" s="330" t="e">
        <f ca="1">_xll.RiskData('TS CF'!$H$24,$A1114)-F1114</f>
        <v>#NAME?</v>
      </c>
      <c r="S1114" s="330" t="e">
        <f ca="1">_xll.RiskData('TS CF'!$K$24,$A1114)-G1114</f>
        <v>#NAME?</v>
      </c>
      <c r="T1114" s="330" t="e">
        <f ca="1">_xll.RiskData('TS CF'!$N$24,$A1114)-H1114</f>
        <v>#NAME?</v>
      </c>
      <c r="V1114" s="327" t="e">
        <f t="shared" ca="1" si="51"/>
        <v>#NAME?</v>
      </c>
      <c r="W1114" s="327" t="e">
        <f t="shared" ca="1" si="52"/>
        <v>#NAME?</v>
      </c>
      <c r="X1114" s="327" t="e">
        <f t="shared" ca="1" si="53"/>
        <v>#NAME?</v>
      </c>
    </row>
    <row r="1115" spans="1:24">
      <c r="A1115" s="2">
        <v>1108</v>
      </c>
      <c r="B1115" s="617">
        <v>-160478</v>
      </c>
      <c r="C1115" s="617">
        <v>-103593</v>
      </c>
      <c r="D1115" s="617">
        <v>-114388</v>
      </c>
      <c r="F1115" s="330" t="e">
        <f ca="1">_xll.RiskData('Risk Summary'!$H$32,$A1115)</f>
        <v>#NAME?</v>
      </c>
      <c r="G1115" s="330" t="e">
        <f ca="1">_xll.RiskData('Risk Summary'!$K$32,$A1115)</f>
        <v>#NAME?</v>
      </c>
      <c r="H1115" s="330" t="e">
        <f ca="1">_xll.RiskData('Risk Summary'!$N$32,$A1115)</f>
        <v>#NAME?</v>
      </c>
      <c r="J1115" s="330" t="e">
        <f ca="1">_xll.RiskData('Risk Summary'!$H$35,$A1115)</f>
        <v>#NAME?</v>
      </c>
      <c r="K1115" s="330" t="e">
        <f ca="1">_xll.RiskData('Risk Summary'!$K$35,$A1115)</f>
        <v>#NAME?</v>
      </c>
      <c r="L1115" s="330" t="e">
        <f ca="1">_xll.RiskData('Risk Summary'!$N$35,$A1115)</f>
        <v>#NAME?</v>
      </c>
      <c r="N1115" s="330" t="e">
        <f ca="1">_xll.RiskData('Risk Summary'!$H$36,$A1115)</f>
        <v>#NAME?</v>
      </c>
      <c r="O1115" s="330" t="e">
        <f ca="1">_xll.RiskData('Risk Summary'!$K$36,$A1115)</f>
        <v>#NAME?</v>
      </c>
      <c r="P1115" s="330" t="e">
        <f ca="1">_xll.RiskData('Risk Summary'!$N$36,$A1115)</f>
        <v>#NAME?</v>
      </c>
      <c r="R1115" s="330" t="e">
        <f ca="1">_xll.RiskData('TS CF'!$H$24,$A1115)-F1115</f>
        <v>#NAME?</v>
      </c>
      <c r="S1115" s="330" t="e">
        <f ca="1">_xll.RiskData('TS CF'!$K$24,$A1115)-G1115</f>
        <v>#NAME?</v>
      </c>
      <c r="T1115" s="330" t="e">
        <f ca="1">_xll.RiskData('TS CF'!$N$24,$A1115)-H1115</f>
        <v>#NAME?</v>
      </c>
      <c r="V1115" s="327" t="e">
        <f t="shared" ca="1" si="51"/>
        <v>#NAME?</v>
      </c>
      <c r="W1115" s="327" t="e">
        <f t="shared" ca="1" si="52"/>
        <v>#NAME?</v>
      </c>
      <c r="X1115" s="327" t="e">
        <f t="shared" ca="1" si="53"/>
        <v>#NAME?</v>
      </c>
    </row>
    <row r="1116" spans="1:24">
      <c r="A1116" s="2">
        <v>1109</v>
      </c>
      <c r="B1116" s="617">
        <v>-160478</v>
      </c>
      <c r="C1116" s="617">
        <v>-103593</v>
      </c>
      <c r="D1116" s="617">
        <v>-114388</v>
      </c>
      <c r="F1116" s="330" t="e">
        <f ca="1">_xll.RiskData('Risk Summary'!$H$32,$A1116)</f>
        <v>#NAME?</v>
      </c>
      <c r="G1116" s="330" t="e">
        <f ca="1">_xll.RiskData('Risk Summary'!$K$32,$A1116)</f>
        <v>#NAME?</v>
      </c>
      <c r="H1116" s="330" t="e">
        <f ca="1">_xll.RiskData('Risk Summary'!$N$32,$A1116)</f>
        <v>#NAME?</v>
      </c>
      <c r="J1116" s="330" t="e">
        <f ca="1">_xll.RiskData('Risk Summary'!$H$35,$A1116)</f>
        <v>#NAME?</v>
      </c>
      <c r="K1116" s="330" t="e">
        <f ca="1">_xll.RiskData('Risk Summary'!$K$35,$A1116)</f>
        <v>#NAME?</v>
      </c>
      <c r="L1116" s="330" t="e">
        <f ca="1">_xll.RiskData('Risk Summary'!$N$35,$A1116)</f>
        <v>#NAME?</v>
      </c>
      <c r="N1116" s="330" t="e">
        <f ca="1">_xll.RiskData('Risk Summary'!$H$36,$A1116)</f>
        <v>#NAME?</v>
      </c>
      <c r="O1116" s="330" t="e">
        <f ca="1">_xll.RiskData('Risk Summary'!$K$36,$A1116)</f>
        <v>#NAME?</v>
      </c>
      <c r="P1116" s="330" t="e">
        <f ca="1">_xll.RiskData('Risk Summary'!$N$36,$A1116)</f>
        <v>#NAME?</v>
      </c>
      <c r="R1116" s="330" t="e">
        <f ca="1">_xll.RiskData('TS CF'!$H$24,$A1116)-F1116</f>
        <v>#NAME?</v>
      </c>
      <c r="S1116" s="330" t="e">
        <f ca="1">_xll.RiskData('TS CF'!$K$24,$A1116)-G1116</f>
        <v>#NAME?</v>
      </c>
      <c r="T1116" s="330" t="e">
        <f ca="1">_xll.RiskData('TS CF'!$N$24,$A1116)-H1116</f>
        <v>#NAME?</v>
      </c>
      <c r="V1116" s="327" t="e">
        <f t="shared" ca="1" si="51"/>
        <v>#NAME?</v>
      </c>
      <c r="W1116" s="327" t="e">
        <f t="shared" ca="1" si="52"/>
        <v>#NAME?</v>
      </c>
      <c r="X1116" s="327" t="e">
        <f t="shared" ca="1" si="53"/>
        <v>#NAME?</v>
      </c>
    </row>
    <row r="1117" spans="1:24">
      <c r="A1117" s="2">
        <v>1110</v>
      </c>
      <c r="B1117" s="617">
        <v>-160478</v>
      </c>
      <c r="C1117" s="617">
        <v>-103593</v>
      </c>
      <c r="D1117" s="617">
        <v>-114388</v>
      </c>
      <c r="F1117" s="330" t="e">
        <f ca="1">_xll.RiskData('Risk Summary'!$H$32,$A1117)</f>
        <v>#NAME?</v>
      </c>
      <c r="G1117" s="330" t="e">
        <f ca="1">_xll.RiskData('Risk Summary'!$K$32,$A1117)</f>
        <v>#NAME?</v>
      </c>
      <c r="H1117" s="330" t="e">
        <f ca="1">_xll.RiskData('Risk Summary'!$N$32,$A1117)</f>
        <v>#NAME?</v>
      </c>
      <c r="J1117" s="330" t="e">
        <f ca="1">_xll.RiskData('Risk Summary'!$H$35,$A1117)</f>
        <v>#NAME?</v>
      </c>
      <c r="K1117" s="330" t="e">
        <f ca="1">_xll.RiskData('Risk Summary'!$K$35,$A1117)</f>
        <v>#NAME?</v>
      </c>
      <c r="L1117" s="330" t="e">
        <f ca="1">_xll.RiskData('Risk Summary'!$N$35,$A1117)</f>
        <v>#NAME?</v>
      </c>
      <c r="N1117" s="330" t="e">
        <f ca="1">_xll.RiskData('Risk Summary'!$H$36,$A1117)</f>
        <v>#NAME?</v>
      </c>
      <c r="O1117" s="330" t="e">
        <f ca="1">_xll.RiskData('Risk Summary'!$K$36,$A1117)</f>
        <v>#NAME?</v>
      </c>
      <c r="P1117" s="330" t="e">
        <f ca="1">_xll.RiskData('Risk Summary'!$N$36,$A1117)</f>
        <v>#NAME?</v>
      </c>
      <c r="R1117" s="330" t="e">
        <f ca="1">_xll.RiskData('TS CF'!$H$24,$A1117)-F1117</f>
        <v>#NAME?</v>
      </c>
      <c r="S1117" s="330" t="e">
        <f ca="1">_xll.RiskData('TS CF'!$K$24,$A1117)-G1117</f>
        <v>#NAME?</v>
      </c>
      <c r="T1117" s="330" t="e">
        <f ca="1">_xll.RiskData('TS CF'!$N$24,$A1117)-H1117</f>
        <v>#NAME?</v>
      </c>
      <c r="V1117" s="327" t="e">
        <f t="shared" ca="1" si="51"/>
        <v>#NAME?</v>
      </c>
      <c r="W1117" s="327" t="e">
        <f t="shared" ca="1" si="52"/>
        <v>#NAME?</v>
      </c>
      <c r="X1117" s="327" t="e">
        <f t="shared" ca="1" si="53"/>
        <v>#NAME?</v>
      </c>
    </row>
    <row r="1118" spans="1:24">
      <c r="A1118" s="2">
        <v>1111</v>
      </c>
      <c r="B1118" s="617">
        <v>-160478</v>
      </c>
      <c r="C1118" s="617">
        <v>-103593</v>
      </c>
      <c r="D1118" s="617">
        <v>-114388</v>
      </c>
      <c r="F1118" s="330" t="e">
        <f ca="1">_xll.RiskData('Risk Summary'!$H$32,$A1118)</f>
        <v>#NAME?</v>
      </c>
      <c r="G1118" s="330" t="e">
        <f ca="1">_xll.RiskData('Risk Summary'!$K$32,$A1118)</f>
        <v>#NAME?</v>
      </c>
      <c r="H1118" s="330" t="e">
        <f ca="1">_xll.RiskData('Risk Summary'!$N$32,$A1118)</f>
        <v>#NAME?</v>
      </c>
      <c r="J1118" s="330" t="e">
        <f ca="1">_xll.RiskData('Risk Summary'!$H$35,$A1118)</f>
        <v>#NAME?</v>
      </c>
      <c r="K1118" s="330" t="e">
        <f ca="1">_xll.RiskData('Risk Summary'!$K$35,$A1118)</f>
        <v>#NAME?</v>
      </c>
      <c r="L1118" s="330" t="e">
        <f ca="1">_xll.RiskData('Risk Summary'!$N$35,$A1118)</f>
        <v>#NAME?</v>
      </c>
      <c r="N1118" s="330" t="e">
        <f ca="1">_xll.RiskData('Risk Summary'!$H$36,$A1118)</f>
        <v>#NAME?</v>
      </c>
      <c r="O1118" s="330" t="e">
        <f ca="1">_xll.RiskData('Risk Summary'!$K$36,$A1118)</f>
        <v>#NAME?</v>
      </c>
      <c r="P1118" s="330" t="e">
        <f ca="1">_xll.RiskData('Risk Summary'!$N$36,$A1118)</f>
        <v>#NAME?</v>
      </c>
      <c r="R1118" s="330" t="e">
        <f ca="1">_xll.RiskData('TS CF'!$H$24,$A1118)-F1118</f>
        <v>#NAME?</v>
      </c>
      <c r="S1118" s="330" t="e">
        <f ca="1">_xll.RiskData('TS CF'!$K$24,$A1118)-G1118</f>
        <v>#NAME?</v>
      </c>
      <c r="T1118" s="330" t="e">
        <f ca="1">_xll.RiskData('TS CF'!$N$24,$A1118)-H1118</f>
        <v>#NAME?</v>
      </c>
      <c r="V1118" s="327" t="e">
        <f t="shared" ca="1" si="51"/>
        <v>#NAME?</v>
      </c>
      <c r="W1118" s="327" t="e">
        <f t="shared" ca="1" si="52"/>
        <v>#NAME?</v>
      </c>
      <c r="X1118" s="327" t="e">
        <f t="shared" ca="1" si="53"/>
        <v>#NAME?</v>
      </c>
    </row>
    <row r="1119" spans="1:24">
      <c r="A1119" s="2">
        <v>1112</v>
      </c>
      <c r="B1119" s="617">
        <v>-160478</v>
      </c>
      <c r="C1119" s="617">
        <v>-103593</v>
      </c>
      <c r="D1119" s="617">
        <v>-114388</v>
      </c>
      <c r="F1119" s="330" t="e">
        <f ca="1">_xll.RiskData('Risk Summary'!$H$32,$A1119)</f>
        <v>#NAME?</v>
      </c>
      <c r="G1119" s="330" t="e">
        <f ca="1">_xll.RiskData('Risk Summary'!$K$32,$A1119)</f>
        <v>#NAME?</v>
      </c>
      <c r="H1119" s="330" t="e">
        <f ca="1">_xll.RiskData('Risk Summary'!$N$32,$A1119)</f>
        <v>#NAME?</v>
      </c>
      <c r="J1119" s="330" t="e">
        <f ca="1">_xll.RiskData('Risk Summary'!$H$35,$A1119)</f>
        <v>#NAME?</v>
      </c>
      <c r="K1119" s="330" t="e">
        <f ca="1">_xll.RiskData('Risk Summary'!$K$35,$A1119)</f>
        <v>#NAME?</v>
      </c>
      <c r="L1119" s="330" t="e">
        <f ca="1">_xll.RiskData('Risk Summary'!$N$35,$A1119)</f>
        <v>#NAME?</v>
      </c>
      <c r="N1119" s="330" t="e">
        <f ca="1">_xll.RiskData('Risk Summary'!$H$36,$A1119)</f>
        <v>#NAME?</v>
      </c>
      <c r="O1119" s="330" t="e">
        <f ca="1">_xll.RiskData('Risk Summary'!$K$36,$A1119)</f>
        <v>#NAME?</v>
      </c>
      <c r="P1119" s="330" t="e">
        <f ca="1">_xll.RiskData('Risk Summary'!$N$36,$A1119)</f>
        <v>#NAME?</v>
      </c>
      <c r="R1119" s="330" t="e">
        <f ca="1">_xll.RiskData('TS CF'!$H$24,$A1119)-F1119</f>
        <v>#NAME?</v>
      </c>
      <c r="S1119" s="330" t="e">
        <f ca="1">_xll.RiskData('TS CF'!$K$24,$A1119)-G1119</f>
        <v>#NAME?</v>
      </c>
      <c r="T1119" s="330" t="e">
        <f ca="1">_xll.RiskData('TS CF'!$N$24,$A1119)-H1119</f>
        <v>#NAME?</v>
      </c>
      <c r="V1119" s="327" t="e">
        <f t="shared" ca="1" si="51"/>
        <v>#NAME?</v>
      </c>
      <c r="W1119" s="327" t="e">
        <f t="shared" ca="1" si="52"/>
        <v>#NAME?</v>
      </c>
      <c r="X1119" s="327" t="e">
        <f t="shared" ca="1" si="53"/>
        <v>#NAME?</v>
      </c>
    </row>
    <row r="1120" spans="1:24">
      <c r="A1120" s="2">
        <v>1113</v>
      </c>
      <c r="B1120" s="617">
        <v>-160478</v>
      </c>
      <c r="C1120" s="617">
        <v>-103593</v>
      </c>
      <c r="D1120" s="617">
        <v>-114388</v>
      </c>
      <c r="F1120" s="330" t="e">
        <f ca="1">_xll.RiskData('Risk Summary'!$H$32,$A1120)</f>
        <v>#NAME?</v>
      </c>
      <c r="G1120" s="330" t="e">
        <f ca="1">_xll.RiskData('Risk Summary'!$K$32,$A1120)</f>
        <v>#NAME?</v>
      </c>
      <c r="H1120" s="330" t="e">
        <f ca="1">_xll.RiskData('Risk Summary'!$N$32,$A1120)</f>
        <v>#NAME?</v>
      </c>
      <c r="J1120" s="330" t="e">
        <f ca="1">_xll.RiskData('Risk Summary'!$H$35,$A1120)</f>
        <v>#NAME?</v>
      </c>
      <c r="K1120" s="330" t="e">
        <f ca="1">_xll.RiskData('Risk Summary'!$K$35,$A1120)</f>
        <v>#NAME?</v>
      </c>
      <c r="L1120" s="330" t="e">
        <f ca="1">_xll.RiskData('Risk Summary'!$N$35,$A1120)</f>
        <v>#NAME?</v>
      </c>
      <c r="N1120" s="330" t="e">
        <f ca="1">_xll.RiskData('Risk Summary'!$H$36,$A1120)</f>
        <v>#NAME?</v>
      </c>
      <c r="O1120" s="330" t="e">
        <f ca="1">_xll.RiskData('Risk Summary'!$K$36,$A1120)</f>
        <v>#NAME?</v>
      </c>
      <c r="P1120" s="330" t="e">
        <f ca="1">_xll.RiskData('Risk Summary'!$N$36,$A1120)</f>
        <v>#NAME?</v>
      </c>
      <c r="R1120" s="330" t="e">
        <f ca="1">_xll.RiskData('TS CF'!$H$24,$A1120)-F1120</f>
        <v>#NAME?</v>
      </c>
      <c r="S1120" s="330" t="e">
        <f ca="1">_xll.RiskData('TS CF'!$K$24,$A1120)-G1120</f>
        <v>#NAME?</v>
      </c>
      <c r="T1120" s="330" t="e">
        <f ca="1">_xll.RiskData('TS CF'!$N$24,$A1120)-H1120</f>
        <v>#NAME?</v>
      </c>
      <c r="V1120" s="327" t="e">
        <f t="shared" ca="1" si="51"/>
        <v>#NAME?</v>
      </c>
      <c r="W1120" s="327" t="e">
        <f t="shared" ca="1" si="52"/>
        <v>#NAME?</v>
      </c>
      <c r="X1120" s="327" t="e">
        <f t="shared" ca="1" si="53"/>
        <v>#NAME?</v>
      </c>
    </row>
    <row r="1121" spans="1:24">
      <c r="A1121" s="2">
        <v>1114</v>
      </c>
      <c r="B1121" s="617">
        <v>-160478</v>
      </c>
      <c r="C1121" s="617">
        <v>-103593</v>
      </c>
      <c r="D1121" s="617">
        <v>-114388</v>
      </c>
      <c r="F1121" s="330" t="e">
        <f ca="1">_xll.RiskData('Risk Summary'!$H$32,$A1121)</f>
        <v>#NAME?</v>
      </c>
      <c r="G1121" s="330" t="e">
        <f ca="1">_xll.RiskData('Risk Summary'!$K$32,$A1121)</f>
        <v>#NAME?</v>
      </c>
      <c r="H1121" s="330" t="e">
        <f ca="1">_xll.RiskData('Risk Summary'!$N$32,$A1121)</f>
        <v>#NAME?</v>
      </c>
      <c r="J1121" s="330" t="e">
        <f ca="1">_xll.RiskData('Risk Summary'!$H$35,$A1121)</f>
        <v>#NAME?</v>
      </c>
      <c r="K1121" s="330" t="e">
        <f ca="1">_xll.RiskData('Risk Summary'!$K$35,$A1121)</f>
        <v>#NAME?</v>
      </c>
      <c r="L1121" s="330" t="e">
        <f ca="1">_xll.RiskData('Risk Summary'!$N$35,$A1121)</f>
        <v>#NAME?</v>
      </c>
      <c r="N1121" s="330" t="e">
        <f ca="1">_xll.RiskData('Risk Summary'!$H$36,$A1121)</f>
        <v>#NAME?</v>
      </c>
      <c r="O1121" s="330" t="e">
        <f ca="1">_xll.RiskData('Risk Summary'!$K$36,$A1121)</f>
        <v>#NAME?</v>
      </c>
      <c r="P1121" s="330" t="e">
        <f ca="1">_xll.RiskData('Risk Summary'!$N$36,$A1121)</f>
        <v>#NAME?</v>
      </c>
      <c r="R1121" s="330" t="e">
        <f ca="1">_xll.RiskData('TS CF'!$H$24,$A1121)-F1121</f>
        <v>#NAME?</v>
      </c>
      <c r="S1121" s="330" t="e">
        <f ca="1">_xll.RiskData('TS CF'!$K$24,$A1121)-G1121</f>
        <v>#NAME?</v>
      </c>
      <c r="T1121" s="330" t="e">
        <f ca="1">_xll.RiskData('TS CF'!$N$24,$A1121)-H1121</f>
        <v>#NAME?</v>
      </c>
      <c r="V1121" s="327" t="e">
        <f t="shared" ca="1" si="51"/>
        <v>#NAME?</v>
      </c>
      <c r="W1121" s="327" t="e">
        <f t="shared" ca="1" si="52"/>
        <v>#NAME?</v>
      </c>
      <c r="X1121" s="327" t="e">
        <f t="shared" ca="1" si="53"/>
        <v>#NAME?</v>
      </c>
    </row>
    <row r="1122" spans="1:24">
      <c r="A1122" s="2">
        <v>1115</v>
      </c>
      <c r="B1122" s="617">
        <v>-160478</v>
      </c>
      <c r="C1122" s="617">
        <v>-103593</v>
      </c>
      <c r="D1122" s="617">
        <v>-114388</v>
      </c>
      <c r="F1122" s="330" t="e">
        <f ca="1">_xll.RiskData('Risk Summary'!$H$32,$A1122)</f>
        <v>#NAME?</v>
      </c>
      <c r="G1122" s="330" t="e">
        <f ca="1">_xll.RiskData('Risk Summary'!$K$32,$A1122)</f>
        <v>#NAME?</v>
      </c>
      <c r="H1122" s="330" t="e">
        <f ca="1">_xll.RiskData('Risk Summary'!$N$32,$A1122)</f>
        <v>#NAME?</v>
      </c>
      <c r="J1122" s="330" t="e">
        <f ca="1">_xll.RiskData('Risk Summary'!$H$35,$A1122)</f>
        <v>#NAME?</v>
      </c>
      <c r="K1122" s="330" t="e">
        <f ca="1">_xll.RiskData('Risk Summary'!$K$35,$A1122)</f>
        <v>#NAME?</v>
      </c>
      <c r="L1122" s="330" t="e">
        <f ca="1">_xll.RiskData('Risk Summary'!$N$35,$A1122)</f>
        <v>#NAME?</v>
      </c>
      <c r="N1122" s="330" t="e">
        <f ca="1">_xll.RiskData('Risk Summary'!$H$36,$A1122)</f>
        <v>#NAME?</v>
      </c>
      <c r="O1122" s="330" t="e">
        <f ca="1">_xll.RiskData('Risk Summary'!$K$36,$A1122)</f>
        <v>#NAME?</v>
      </c>
      <c r="P1122" s="330" t="e">
        <f ca="1">_xll.RiskData('Risk Summary'!$N$36,$A1122)</f>
        <v>#NAME?</v>
      </c>
      <c r="R1122" s="330" t="e">
        <f ca="1">_xll.RiskData('TS CF'!$H$24,$A1122)-F1122</f>
        <v>#NAME?</v>
      </c>
      <c r="S1122" s="330" t="e">
        <f ca="1">_xll.RiskData('TS CF'!$K$24,$A1122)-G1122</f>
        <v>#NAME?</v>
      </c>
      <c r="T1122" s="330" t="e">
        <f ca="1">_xll.RiskData('TS CF'!$N$24,$A1122)-H1122</f>
        <v>#NAME?</v>
      </c>
      <c r="V1122" s="327" t="e">
        <f t="shared" ca="1" si="51"/>
        <v>#NAME?</v>
      </c>
      <c r="W1122" s="327" t="e">
        <f t="shared" ca="1" si="52"/>
        <v>#NAME?</v>
      </c>
      <c r="X1122" s="327" t="e">
        <f t="shared" ca="1" si="53"/>
        <v>#NAME?</v>
      </c>
    </row>
    <row r="1123" spans="1:24">
      <c r="A1123" s="2">
        <v>1116</v>
      </c>
      <c r="B1123" s="617">
        <v>-160478</v>
      </c>
      <c r="C1123" s="617">
        <v>-103593</v>
      </c>
      <c r="D1123" s="617">
        <v>-114388</v>
      </c>
      <c r="F1123" s="330" t="e">
        <f ca="1">_xll.RiskData('Risk Summary'!$H$32,$A1123)</f>
        <v>#NAME?</v>
      </c>
      <c r="G1123" s="330" t="e">
        <f ca="1">_xll.RiskData('Risk Summary'!$K$32,$A1123)</f>
        <v>#NAME?</v>
      </c>
      <c r="H1123" s="330" t="e">
        <f ca="1">_xll.RiskData('Risk Summary'!$N$32,$A1123)</f>
        <v>#NAME?</v>
      </c>
      <c r="J1123" s="330" t="e">
        <f ca="1">_xll.RiskData('Risk Summary'!$H$35,$A1123)</f>
        <v>#NAME?</v>
      </c>
      <c r="K1123" s="330" t="e">
        <f ca="1">_xll.RiskData('Risk Summary'!$K$35,$A1123)</f>
        <v>#NAME?</v>
      </c>
      <c r="L1123" s="330" t="e">
        <f ca="1">_xll.RiskData('Risk Summary'!$N$35,$A1123)</f>
        <v>#NAME?</v>
      </c>
      <c r="N1123" s="330" t="e">
        <f ca="1">_xll.RiskData('Risk Summary'!$H$36,$A1123)</f>
        <v>#NAME?</v>
      </c>
      <c r="O1123" s="330" t="e">
        <f ca="1">_xll.RiskData('Risk Summary'!$K$36,$A1123)</f>
        <v>#NAME?</v>
      </c>
      <c r="P1123" s="330" t="e">
        <f ca="1">_xll.RiskData('Risk Summary'!$N$36,$A1123)</f>
        <v>#NAME?</v>
      </c>
      <c r="R1123" s="330" t="e">
        <f ca="1">_xll.RiskData('TS CF'!$H$24,$A1123)-F1123</f>
        <v>#NAME?</v>
      </c>
      <c r="S1123" s="330" t="e">
        <f ca="1">_xll.RiskData('TS CF'!$K$24,$A1123)-G1123</f>
        <v>#NAME?</v>
      </c>
      <c r="T1123" s="330" t="e">
        <f ca="1">_xll.RiskData('TS CF'!$N$24,$A1123)-H1123</f>
        <v>#NAME?</v>
      </c>
      <c r="V1123" s="327" t="e">
        <f t="shared" ca="1" si="51"/>
        <v>#NAME?</v>
      </c>
      <c r="W1123" s="327" t="e">
        <f t="shared" ca="1" si="52"/>
        <v>#NAME?</v>
      </c>
      <c r="X1123" s="327" t="e">
        <f t="shared" ca="1" si="53"/>
        <v>#NAME?</v>
      </c>
    </row>
    <row r="1124" spans="1:24">
      <c r="A1124" s="2">
        <v>1117</v>
      </c>
      <c r="B1124" s="617">
        <v>-160478</v>
      </c>
      <c r="C1124" s="617">
        <v>-103593</v>
      </c>
      <c r="D1124" s="617">
        <v>-114388</v>
      </c>
      <c r="F1124" s="330" t="e">
        <f ca="1">_xll.RiskData('Risk Summary'!$H$32,$A1124)</f>
        <v>#NAME?</v>
      </c>
      <c r="G1124" s="330" t="e">
        <f ca="1">_xll.RiskData('Risk Summary'!$K$32,$A1124)</f>
        <v>#NAME?</v>
      </c>
      <c r="H1124" s="330" t="e">
        <f ca="1">_xll.RiskData('Risk Summary'!$N$32,$A1124)</f>
        <v>#NAME?</v>
      </c>
      <c r="J1124" s="330" t="e">
        <f ca="1">_xll.RiskData('Risk Summary'!$H$35,$A1124)</f>
        <v>#NAME?</v>
      </c>
      <c r="K1124" s="330" t="e">
        <f ca="1">_xll.RiskData('Risk Summary'!$K$35,$A1124)</f>
        <v>#NAME?</v>
      </c>
      <c r="L1124" s="330" t="e">
        <f ca="1">_xll.RiskData('Risk Summary'!$N$35,$A1124)</f>
        <v>#NAME?</v>
      </c>
      <c r="N1124" s="330" t="e">
        <f ca="1">_xll.RiskData('Risk Summary'!$H$36,$A1124)</f>
        <v>#NAME?</v>
      </c>
      <c r="O1124" s="330" t="e">
        <f ca="1">_xll.RiskData('Risk Summary'!$K$36,$A1124)</f>
        <v>#NAME?</v>
      </c>
      <c r="P1124" s="330" t="e">
        <f ca="1">_xll.RiskData('Risk Summary'!$N$36,$A1124)</f>
        <v>#NAME?</v>
      </c>
      <c r="R1124" s="330" t="e">
        <f ca="1">_xll.RiskData('TS CF'!$H$24,$A1124)-F1124</f>
        <v>#NAME?</v>
      </c>
      <c r="S1124" s="330" t="e">
        <f ca="1">_xll.RiskData('TS CF'!$K$24,$A1124)-G1124</f>
        <v>#NAME?</v>
      </c>
      <c r="T1124" s="330" t="e">
        <f ca="1">_xll.RiskData('TS CF'!$N$24,$A1124)-H1124</f>
        <v>#NAME?</v>
      </c>
      <c r="V1124" s="327" t="e">
        <f t="shared" ca="1" si="51"/>
        <v>#NAME?</v>
      </c>
      <c r="W1124" s="327" t="e">
        <f t="shared" ca="1" si="52"/>
        <v>#NAME?</v>
      </c>
      <c r="X1124" s="327" t="e">
        <f t="shared" ca="1" si="53"/>
        <v>#NAME?</v>
      </c>
    </row>
    <row r="1125" spans="1:24">
      <c r="A1125" s="2">
        <v>1118</v>
      </c>
      <c r="B1125" s="617">
        <v>-160478</v>
      </c>
      <c r="C1125" s="617">
        <v>-103593</v>
      </c>
      <c r="D1125" s="617">
        <v>-114388</v>
      </c>
      <c r="F1125" s="330" t="e">
        <f ca="1">_xll.RiskData('Risk Summary'!$H$32,$A1125)</f>
        <v>#NAME?</v>
      </c>
      <c r="G1125" s="330" t="e">
        <f ca="1">_xll.RiskData('Risk Summary'!$K$32,$A1125)</f>
        <v>#NAME?</v>
      </c>
      <c r="H1125" s="330" t="e">
        <f ca="1">_xll.RiskData('Risk Summary'!$N$32,$A1125)</f>
        <v>#NAME?</v>
      </c>
      <c r="J1125" s="330" t="e">
        <f ca="1">_xll.RiskData('Risk Summary'!$H$35,$A1125)</f>
        <v>#NAME?</v>
      </c>
      <c r="K1125" s="330" t="e">
        <f ca="1">_xll.RiskData('Risk Summary'!$K$35,$A1125)</f>
        <v>#NAME?</v>
      </c>
      <c r="L1125" s="330" t="e">
        <f ca="1">_xll.RiskData('Risk Summary'!$N$35,$A1125)</f>
        <v>#NAME?</v>
      </c>
      <c r="N1125" s="330" t="e">
        <f ca="1">_xll.RiskData('Risk Summary'!$H$36,$A1125)</f>
        <v>#NAME?</v>
      </c>
      <c r="O1125" s="330" t="e">
        <f ca="1">_xll.RiskData('Risk Summary'!$K$36,$A1125)</f>
        <v>#NAME?</v>
      </c>
      <c r="P1125" s="330" t="e">
        <f ca="1">_xll.RiskData('Risk Summary'!$N$36,$A1125)</f>
        <v>#NAME?</v>
      </c>
      <c r="R1125" s="330" t="e">
        <f ca="1">_xll.RiskData('TS CF'!$H$24,$A1125)-F1125</f>
        <v>#NAME?</v>
      </c>
      <c r="S1125" s="330" t="e">
        <f ca="1">_xll.RiskData('TS CF'!$K$24,$A1125)-G1125</f>
        <v>#NAME?</v>
      </c>
      <c r="T1125" s="330" t="e">
        <f ca="1">_xll.RiskData('TS CF'!$N$24,$A1125)-H1125</f>
        <v>#NAME?</v>
      </c>
      <c r="V1125" s="327" t="e">
        <f t="shared" ca="1" si="51"/>
        <v>#NAME?</v>
      </c>
      <c r="W1125" s="327" t="e">
        <f t="shared" ca="1" si="52"/>
        <v>#NAME?</v>
      </c>
      <c r="X1125" s="327" t="e">
        <f t="shared" ca="1" si="53"/>
        <v>#NAME?</v>
      </c>
    </row>
    <row r="1126" spans="1:24">
      <c r="A1126" s="2">
        <v>1119</v>
      </c>
      <c r="B1126" s="617">
        <v>-160478</v>
      </c>
      <c r="C1126" s="617">
        <v>-103593</v>
      </c>
      <c r="D1126" s="617">
        <v>-114388</v>
      </c>
      <c r="F1126" s="330" t="e">
        <f ca="1">_xll.RiskData('Risk Summary'!$H$32,$A1126)</f>
        <v>#NAME?</v>
      </c>
      <c r="G1126" s="330" t="e">
        <f ca="1">_xll.RiskData('Risk Summary'!$K$32,$A1126)</f>
        <v>#NAME?</v>
      </c>
      <c r="H1126" s="330" t="e">
        <f ca="1">_xll.RiskData('Risk Summary'!$N$32,$A1126)</f>
        <v>#NAME?</v>
      </c>
      <c r="J1126" s="330" t="e">
        <f ca="1">_xll.RiskData('Risk Summary'!$H$35,$A1126)</f>
        <v>#NAME?</v>
      </c>
      <c r="K1126" s="330" t="e">
        <f ca="1">_xll.RiskData('Risk Summary'!$K$35,$A1126)</f>
        <v>#NAME?</v>
      </c>
      <c r="L1126" s="330" t="e">
        <f ca="1">_xll.RiskData('Risk Summary'!$N$35,$A1126)</f>
        <v>#NAME?</v>
      </c>
      <c r="N1126" s="330" t="e">
        <f ca="1">_xll.RiskData('Risk Summary'!$H$36,$A1126)</f>
        <v>#NAME?</v>
      </c>
      <c r="O1126" s="330" t="e">
        <f ca="1">_xll.RiskData('Risk Summary'!$K$36,$A1126)</f>
        <v>#NAME?</v>
      </c>
      <c r="P1126" s="330" t="e">
        <f ca="1">_xll.RiskData('Risk Summary'!$N$36,$A1126)</f>
        <v>#NAME?</v>
      </c>
      <c r="R1126" s="330" t="e">
        <f ca="1">_xll.RiskData('TS CF'!$H$24,$A1126)-F1126</f>
        <v>#NAME?</v>
      </c>
      <c r="S1126" s="330" t="e">
        <f ca="1">_xll.RiskData('TS CF'!$K$24,$A1126)-G1126</f>
        <v>#NAME?</v>
      </c>
      <c r="T1126" s="330" t="e">
        <f ca="1">_xll.RiskData('TS CF'!$N$24,$A1126)-H1126</f>
        <v>#NAME?</v>
      </c>
      <c r="V1126" s="327" t="e">
        <f t="shared" ca="1" si="51"/>
        <v>#NAME?</v>
      </c>
      <c r="W1126" s="327" t="e">
        <f t="shared" ca="1" si="52"/>
        <v>#NAME?</v>
      </c>
      <c r="X1126" s="327" t="e">
        <f t="shared" ca="1" si="53"/>
        <v>#NAME?</v>
      </c>
    </row>
    <row r="1127" spans="1:24">
      <c r="A1127" s="2">
        <v>1120</v>
      </c>
      <c r="B1127" s="617">
        <v>-160478</v>
      </c>
      <c r="C1127" s="617">
        <v>-103593</v>
      </c>
      <c r="D1127" s="617">
        <v>-114388</v>
      </c>
      <c r="F1127" s="330" t="e">
        <f ca="1">_xll.RiskData('Risk Summary'!$H$32,$A1127)</f>
        <v>#NAME?</v>
      </c>
      <c r="G1127" s="330" t="e">
        <f ca="1">_xll.RiskData('Risk Summary'!$K$32,$A1127)</f>
        <v>#NAME?</v>
      </c>
      <c r="H1127" s="330" t="e">
        <f ca="1">_xll.RiskData('Risk Summary'!$N$32,$A1127)</f>
        <v>#NAME?</v>
      </c>
      <c r="J1127" s="330" t="e">
        <f ca="1">_xll.RiskData('Risk Summary'!$H$35,$A1127)</f>
        <v>#NAME?</v>
      </c>
      <c r="K1127" s="330" t="e">
        <f ca="1">_xll.RiskData('Risk Summary'!$K$35,$A1127)</f>
        <v>#NAME?</v>
      </c>
      <c r="L1127" s="330" t="e">
        <f ca="1">_xll.RiskData('Risk Summary'!$N$35,$A1127)</f>
        <v>#NAME?</v>
      </c>
      <c r="N1127" s="330" t="e">
        <f ca="1">_xll.RiskData('Risk Summary'!$H$36,$A1127)</f>
        <v>#NAME?</v>
      </c>
      <c r="O1127" s="330" t="e">
        <f ca="1">_xll.RiskData('Risk Summary'!$K$36,$A1127)</f>
        <v>#NAME?</v>
      </c>
      <c r="P1127" s="330" t="e">
        <f ca="1">_xll.RiskData('Risk Summary'!$N$36,$A1127)</f>
        <v>#NAME?</v>
      </c>
      <c r="R1127" s="330" t="e">
        <f ca="1">_xll.RiskData('TS CF'!$H$24,$A1127)-F1127</f>
        <v>#NAME?</v>
      </c>
      <c r="S1127" s="330" t="e">
        <f ca="1">_xll.RiskData('TS CF'!$K$24,$A1127)-G1127</f>
        <v>#NAME?</v>
      </c>
      <c r="T1127" s="330" t="e">
        <f ca="1">_xll.RiskData('TS CF'!$N$24,$A1127)-H1127</f>
        <v>#NAME?</v>
      </c>
      <c r="V1127" s="327" t="e">
        <f t="shared" ca="1" si="51"/>
        <v>#NAME?</v>
      </c>
      <c r="W1127" s="327" t="e">
        <f t="shared" ca="1" si="52"/>
        <v>#NAME?</v>
      </c>
      <c r="X1127" s="327" t="e">
        <f t="shared" ca="1" si="53"/>
        <v>#NAME?</v>
      </c>
    </row>
    <row r="1128" spans="1:24">
      <c r="A1128" s="2">
        <v>1121</v>
      </c>
      <c r="B1128" s="617">
        <v>-160478</v>
      </c>
      <c r="C1128" s="617">
        <v>-103593</v>
      </c>
      <c r="D1128" s="617">
        <v>-114388</v>
      </c>
      <c r="F1128" s="330" t="e">
        <f ca="1">_xll.RiskData('Risk Summary'!$H$32,$A1128)</f>
        <v>#NAME?</v>
      </c>
      <c r="G1128" s="330" t="e">
        <f ca="1">_xll.RiskData('Risk Summary'!$K$32,$A1128)</f>
        <v>#NAME?</v>
      </c>
      <c r="H1128" s="330" t="e">
        <f ca="1">_xll.RiskData('Risk Summary'!$N$32,$A1128)</f>
        <v>#NAME?</v>
      </c>
      <c r="J1128" s="330" t="e">
        <f ca="1">_xll.RiskData('Risk Summary'!$H$35,$A1128)</f>
        <v>#NAME?</v>
      </c>
      <c r="K1128" s="330" t="e">
        <f ca="1">_xll.RiskData('Risk Summary'!$K$35,$A1128)</f>
        <v>#NAME?</v>
      </c>
      <c r="L1128" s="330" t="e">
        <f ca="1">_xll.RiskData('Risk Summary'!$N$35,$A1128)</f>
        <v>#NAME?</v>
      </c>
      <c r="N1128" s="330" t="e">
        <f ca="1">_xll.RiskData('Risk Summary'!$H$36,$A1128)</f>
        <v>#NAME?</v>
      </c>
      <c r="O1128" s="330" t="e">
        <f ca="1">_xll.RiskData('Risk Summary'!$K$36,$A1128)</f>
        <v>#NAME?</v>
      </c>
      <c r="P1128" s="330" t="e">
        <f ca="1">_xll.RiskData('Risk Summary'!$N$36,$A1128)</f>
        <v>#NAME?</v>
      </c>
      <c r="R1128" s="330" t="e">
        <f ca="1">_xll.RiskData('TS CF'!$H$24,$A1128)-F1128</f>
        <v>#NAME?</v>
      </c>
      <c r="S1128" s="330" t="e">
        <f ca="1">_xll.RiskData('TS CF'!$K$24,$A1128)-G1128</f>
        <v>#NAME?</v>
      </c>
      <c r="T1128" s="330" t="e">
        <f ca="1">_xll.RiskData('TS CF'!$N$24,$A1128)-H1128</f>
        <v>#NAME?</v>
      </c>
      <c r="V1128" s="327" t="e">
        <f t="shared" ca="1" si="51"/>
        <v>#NAME?</v>
      </c>
      <c r="W1128" s="327" t="e">
        <f t="shared" ca="1" si="52"/>
        <v>#NAME?</v>
      </c>
      <c r="X1128" s="327" t="e">
        <f t="shared" ca="1" si="53"/>
        <v>#NAME?</v>
      </c>
    </row>
    <row r="1129" spans="1:24">
      <c r="A1129" s="2">
        <v>1122</v>
      </c>
      <c r="B1129" s="617">
        <v>-160478</v>
      </c>
      <c r="C1129" s="617">
        <v>-103593</v>
      </c>
      <c r="D1129" s="617">
        <v>-114388</v>
      </c>
      <c r="F1129" s="330" t="e">
        <f ca="1">_xll.RiskData('Risk Summary'!$H$32,$A1129)</f>
        <v>#NAME?</v>
      </c>
      <c r="G1129" s="330" t="e">
        <f ca="1">_xll.RiskData('Risk Summary'!$K$32,$A1129)</f>
        <v>#NAME?</v>
      </c>
      <c r="H1129" s="330" t="e">
        <f ca="1">_xll.RiskData('Risk Summary'!$N$32,$A1129)</f>
        <v>#NAME?</v>
      </c>
      <c r="J1129" s="330" t="e">
        <f ca="1">_xll.RiskData('Risk Summary'!$H$35,$A1129)</f>
        <v>#NAME?</v>
      </c>
      <c r="K1129" s="330" t="e">
        <f ca="1">_xll.RiskData('Risk Summary'!$K$35,$A1129)</f>
        <v>#NAME?</v>
      </c>
      <c r="L1129" s="330" t="e">
        <f ca="1">_xll.RiskData('Risk Summary'!$N$35,$A1129)</f>
        <v>#NAME?</v>
      </c>
      <c r="N1129" s="330" t="e">
        <f ca="1">_xll.RiskData('Risk Summary'!$H$36,$A1129)</f>
        <v>#NAME?</v>
      </c>
      <c r="O1129" s="330" t="e">
        <f ca="1">_xll.RiskData('Risk Summary'!$K$36,$A1129)</f>
        <v>#NAME?</v>
      </c>
      <c r="P1129" s="330" t="e">
        <f ca="1">_xll.RiskData('Risk Summary'!$N$36,$A1129)</f>
        <v>#NAME?</v>
      </c>
      <c r="R1129" s="330" t="e">
        <f ca="1">_xll.RiskData('TS CF'!$H$24,$A1129)-F1129</f>
        <v>#NAME?</v>
      </c>
      <c r="S1129" s="330" t="e">
        <f ca="1">_xll.RiskData('TS CF'!$K$24,$A1129)-G1129</f>
        <v>#NAME?</v>
      </c>
      <c r="T1129" s="330" t="e">
        <f ca="1">_xll.RiskData('TS CF'!$N$24,$A1129)-H1129</f>
        <v>#NAME?</v>
      </c>
      <c r="V1129" s="327" t="e">
        <f t="shared" ca="1" si="51"/>
        <v>#NAME?</v>
      </c>
      <c r="W1129" s="327" t="e">
        <f t="shared" ca="1" si="52"/>
        <v>#NAME?</v>
      </c>
      <c r="X1129" s="327" t="e">
        <f t="shared" ca="1" si="53"/>
        <v>#NAME?</v>
      </c>
    </row>
    <row r="1130" spans="1:24">
      <c r="A1130" s="2">
        <v>1123</v>
      </c>
      <c r="B1130" s="617">
        <v>-160478</v>
      </c>
      <c r="C1130" s="617">
        <v>-103593</v>
      </c>
      <c r="D1130" s="617">
        <v>-114388</v>
      </c>
      <c r="F1130" s="330" t="e">
        <f ca="1">_xll.RiskData('Risk Summary'!$H$32,$A1130)</f>
        <v>#NAME?</v>
      </c>
      <c r="G1130" s="330" t="e">
        <f ca="1">_xll.RiskData('Risk Summary'!$K$32,$A1130)</f>
        <v>#NAME?</v>
      </c>
      <c r="H1130" s="330" t="e">
        <f ca="1">_xll.RiskData('Risk Summary'!$N$32,$A1130)</f>
        <v>#NAME?</v>
      </c>
      <c r="J1130" s="330" t="e">
        <f ca="1">_xll.RiskData('Risk Summary'!$H$35,$A1130)</f>
        <v>#NAME?</v>
      </c>
      <c r="K1130" s="330" t="e">
        <f ca="1">_xll.RiskData('Risk Summary'!$K$35,$A1130)</f>
        <v>#NAME?</v>
      </c>
      <c r="L1130" s="330" t="e">
        <f ca="1">_xll.RiskData('Risk Summary'!$N$35,$A1130)</f>
        <v>#NAME?</v>
      </c>
      <c r="N1130" s="330" t="e">
        <f ca="1">_xll.RiskData('Risk Summary'!$H$36,$A1130)</f>
        <v>#NAME?</v>
      </c>
      <c r="O1130" s="330" t="e">
        <f ca="1">_xll.RiskData('Risk Summary'!$K$36,$A1130)</f>
        <v>#NAME?</v>
      </c>
      <c r="P1130" s="330" t="e">
        <f ca="1">_xll.RiskData('Risk Summary'!$N$36,$A1130)</f>
        <v>#NAME?</v>
      </c>
      <c r="R1130" s="330" t="e">
        <f ca="1">_xll.RiskData('TS CF'!$H$24,$A1130)-F1130</f>
        <v>#NAME?</v>
      </c>
      <c r="S1130" s="330" t="e">
        <f ca="1">_xll.RiskData('TS CF'!$K$24,$A1130)-G1130</f>
        <v>#NAME?</v>
      </c>
      <c r="T1130" s="330" t="e">
        <f ca="1">_xll.RiskData('TS CF'!$N$24,$A1130)-H1130</f>
        <v>#NAME?</v>
      </c>
      <c r="V1130" s="327" t="e">
        <f t="shared" ca="1" si="51"/>
        <v>#NAME?</v>
      </c>
      <c r="W1130" s="327" t="e">
        <f t="shared" ca="1" si="52"/>
        <v>#NAME?</v>
      </c>
      <c r="X1130" s="327" t="e">
        <f t="shared" ca="1" si="53"/>
        <v>#NAME?</v>
      </c>
    </row>
    <row r="1131" spans="1:24">
      <c r="A1131" s="2">
        <v>1124</v>
      </c>
      <c r="B1131" s="617">
        <v>-160478</v>
      </c>
      <c r="C1131" s="617">
        <v>-103593</v>
      </c>
      <c r="D1131" s="617">
        <v>-114388</v>
      </c>
      <c r="F1131" s="330" t="e">
        <f ca="1">_xll.RiskData('Risk Summary'!$H$32,$A1131)</f>
        <v>#NAME?</v>
      </c>
      <c r="G1131" s="330" t="e">
        <f ca="1">_xll.RiskData('Risk Summary'!$K$32,$A1131)</f>
        <v>#NAME?</v>
      </c>
      <c r="H1131" s="330" t="e">
        <f ca="1">_xll.RiskData('Risk Summary'!$N$32,$A1131)</f>
        <v>#NAME?</v>
      </c>
      <c r="J1131" s="330" t="e">
        <f ca="1">_xll.RiskData('Risk Summary'!$H$35,$A1131)</f>
        <v>#NAME?</v>
      </c>
      <c r="K1131" s="330" t="e">
        <f ca="1">_xll.RiskData('Risk Summary'!$K$35,$A1131)</f>
        <v>#NAME?</v>
      </c>
      <c r="L1131" s="330" t="e">
        <f ca="1">_xll.RiskData('Risk Summary'!$N$35,$A1131)</f>
        <v>#NAME?</v>
      </c>
      <c r="N1131" s="330" t="e">
        <f ca="1">_xll.RiskData('Risk Summary'!$H$36,$A1131)</f>
        <v>#NAME?</v>
      </c>
      <c r="O1131" s="330" t="e">
        <f ca="1">_xll.RiskData('Risk Summary'!$K$36,$A1131)</f>
        <v>#NAME?</v>
      </c>
      <c r="P1131" s="330" t="e">
        <f ca="1">_xll.RiskData('Risk Summary'!$N$36,$A1131)</f>
        <v>#NAME?</v>
      </c>
      <c r="R1131" s="330" t="e">
        <f ca="1">_xll.RiskData('TS CF'!$H$24,$A1131)-F1131</f>
        <v>#NAME?</v>
      </c>
      <c r="S1131" s="330" t="e">
        <f ca="1">_xll.RiskData('TS CF'!$K$24,$A1131)-G1131</f>
        <v>#NAME?</v>
      </c>
      <c r="T1131" s="330" t="e">
        <f ca="1">_xll.RiskData('TS CF'!$N$24,$A1131)-H1131</f>
        <v>#NAME?</v>
      </c>
      <c r="V1131" s="327" t="e">
        <f t="shared" ca="1" si="51"/>
        <v>#NAME?</v>
      </c>
      <c r="W1131" s="327" t="e">
        <f t="shared" ca="1" si="52"/>
        <v>#NAME?</v>
      </c>
      <c r="X1131" s="327" t="e">
        <f t="shared" ca="1" si="53"/>
        <v>#NAME?</v>
      </c>
    </row>
    <row r="1132" spans="1:24">
      <c r="A1132" s="2">
        <v>1125</v>
      </c>
      <c r="B1132" s="617">
        <v>-160478</v>
      </c>
      <c r="C1132" s="617">
        <v>-103593</v>
      </c>
      <c r="D1132" s="617">
        <v>-114388</v>
      </c>
      <c r="F1132" s="330" t="e">
        <f ca="1">_xll.RiskData('Risk Summary'!$H$32,$A1132)</f>
        <v>#NAME?</v>
      </c>
      <c r="G1132" s="330" t="e">
        <f ca="1">_xll.RiskData('Risk Summary'!$K$32,$A1132)</f>
        <v>#NAME?</v>
      </c>
      <c r="H1132" s="330" t="e">
        <f ca="1">_xll.RiskData('Risk Summary'!$N$32,$A1132)</f>
        <v>#NAME?</v>
      </c>
      <c r="J1132" s="330" t="e">
        <f ca="1">_xll.RiskData('Risk Summary'!$H$35,$A1132)</f>
        <v>#NAME?</v>
      </c>
      <c r="K1132" s="330" t="e">
        <f ca="1">_xll.RiskData('Risk Summary'!$K$35,$A1132)</f>
        <v>#NAME?</v>
      </c>
      <c r="L1132" s="330" t="e">
        <f ca="1">_xll.RiskData('Risk Summary'!$N$35,$A1132)</f>
        <v>#NAME?</v>
      </c>
      <c r="N1132" s="330" t="e">
        <f ca="1">_xll.RiskData('Risk Summary'!$H$36,$A1132)</f>
        <v>#NAME?</v>
      </c>
      <c r="O1132" s="330" t="e">
        <f ca="1">_xll.RiskData('Risk Summary'!$K$36,$A1132)</f>
        <v>#NAME?</v>
      </c>
      <c r="P1132" s="330" t="e">
        <f ca="1">_xll.RiskData('Risk Summary'!$N$36,$A1132)</f>
        <v>#NAME?</v>
      </c>
      <c r="R1132" s="330" t="e">
        <f ca="1">_xll.RiskData('TS CF'!$H$24,$A1132)-F1132</f>
        <v>#NAME?</v>
      </c>
      <c r="S1132" s="330" t="e">
        <f ca="1">_xll.RiskData('TS CF'!$K$24,$A1132)-G1132</f>
        <v>#NAME?</v>
      </c>
      <c r="T1132" s="330" t="e">
        <f ca="1">_xll.RiskData('TS CF'!$N$24,$A1132)-H1132</f>
        <v>#NAME?</v>
      </c>
      <c r="V1132" s="327" t="e">
        <f t="shared" ca="1" si="51"/>
        <v>#NAME?</v>
      </c>
      <c r="W1132" s="327" t="e">
        <f t="shared" ca="1" si="52"/>
        <v>#NAME?</v>
      </c>
      <c r="X1132" s="327" t="e">
        <f t="shared" ca="1" si="53"/>
        <v>#NAME?</v>
      </c>
    </row>
    <row r="1133" spans="1:24">
      <c r="A1133" s="2">
        <v>1126</v>
      </c>
      <c r="B1133" s="617">
        <v>-160478</v>
      </c>
      <c r="C1133" s="617">
        <v>-103593</v>
      </c>
      <c r="D1133" s="617">
        <v>-114388</v>
      </c>
      <c r="F1133" s="330" t="e">
        <f ca="1">_xll.RiskData('Risk Summary'!$H$32,$A1133)</f>
        <v>#NAME?</v>
      </c>
      <c r="G1133" s="330" t="e">
        <f ca="1">_xll.RiskData('Risk Summary'!$K$32,$A1133)</f>
        <v>#NAME?</v>
      </c>
      <c r="H1133" s="330" t="e">
        <f ca="1">_xll.RiskData('Risk Summary'!$N$32,$A1133)</f>
        <v>#NAME?</v>
      </c>
      <c r="J1133" s="330" t="e">
        <f ca="1">_xll.RiskData('Risk Summary'!$H$35,$A1133)</f>
        <v>#NAME?</v>
      </c>
      <c r="K1133" s="330" t="e">
        <f ca="1">_xll.RiskData('Risk Summary'!$K$35,$A1133)</f>
        <v>#NAME?</v>
      </c>
      <c r="L1133" s="330" t="e">
        <f ca="1">_xll.RiskData('Risk Summary'!$N$35,$A1133)</f>
        <v>#NAME?</v>
      </c>
      <c r="N1133" s="330" t="e">
        <f ca="1">_xll.RiskData('Risk Summary'!$H$36,$A1133)</f>
        <v>#NAME?</v>
      </c>
      <c r="O1133" s="330" t="e">
        <f ca="1">_xll.RiskData('Risk Summary'!$K$36,$A1133)</f>
        <v>#NAME?</v>
      </c>
      <c r="P1133" s="330" t="e">
        <f ca="1">_xll.RiskData('Risk Summary'!$N$36,$A1133)</f>
        <v>#NAME?</v>
      </c>
      <c r="R1133" s="330" t="e">
        <f ca="1">_xll.RiskData('TS CF'!$H$24,$A1133)-F1133</f>
        <v>#NAME?</v>
      </c>
      <c r="S1133" s="330" t="e">
        <f ca="1">_xll.RiskData('TS CF'!$K$24,$A1133)-G1133</f>
        <v>#NAME?</v>
      </c>
      <c r="T1133" s="330" t="e">
        <f ca="1">_xll.RiskData('TS CF'!$N$24,$A1133)-H1133</f>
        <v>#NAME?</v>
      </c>
      <c r="V1133" s="327" t="e">
        <f t="shared" ca="1" si="51"/>
        <v>#NAME?</v>
      </c>
      <c r="W1133" s="327" t="e">
        <f t="shared" ca="1" si="52"/>
        <v>#NAME?</v>
      </c>
      <c r="X1133" s="327" t="e">
        <f t="shared" ca="1" si="53"/>
        <v>#NAME?</v>
      </c>
    </row>
    <row r="1134" spans="1:24">
      <c r="A1134" s="2">
        <v>1127</v>
      </c>
      <c r="B1134" s="617">
        <v>-160478</v>
      </c>
      <c r="C1134" s="617">
        <v>-103593</v>
      </c>
      <c r="D1134" s="617">
        <v>-114388</v>
      </c>
      <c r="F1134" s="330" t="e">
        <f ca="1">_xll.RiskData('Risk Summary'!$H$32,$A1134)</f>
        <v>#NAME?</v>
      </c>
      <c r="G1134" s="330" t="e">
        <f ca="1">_xll.RiskData('Risk Summary'!$K$32,$A1134)</f>
        <v>#NAME?</v>
      </c>
      <c r="H1134" s="330" t="e">
        <f ca="1">_xll.RiskData('Risk Summary'!$N$32,$A1134)</f>
        <v>#NAME?</v>
      </c>
      <c r="J1134" s="330" t="e">
        <f ca="1">_xll.RiskData('Risk Summary'!$H$35,$A1134)</f>
        <v>#NAME?</v>
      </c>
      <c r="K1134" s="330" t="e">
        <f ca="1">_xll.RiskData('Risk Summary'!$K$35,$A1134)</f>
        <v>#NAME?</v>
      </c>
      <c r="L1134" s="330" t="e">
        <f ca="1">_xll.RiskData('Risk Summary'!$N$35,$A1134)</f>
        <v>#NAME?</v>
      </c>
      <c r="N1134" s="330" t="e">
        <f ca="1">_xll.RiskData('Risk Summary'!$H$36,$A1134)</f>
        <v>#NAME?</v>
      </c>
      <c r="O1134" s="330" t="e">
        <f ca="1">_xll.RiskData('Risk Summary'!$K$36,$A1134)</f>
        <v>#NAME?</v>
      </c>
      <c r="P1134" s="330" t="e">
        <f ca="1">_xll.RiskData('Risk Summary'!$N$36,$A1134)</f>
        <v>#NAME?</v>
      </c>
      <c r="R1134" s="330" t="e">
        <f ca="1">_xll.RiskData('TS CF'!$H$24,$A1134)-F1134</f>
        <v>#NAME?</v>
      </c>
      <c r="S1134" s="330" t="e">
        <f ca="1">_xll.RiskData('TS CF'!$K$24,$A1134)-G1134</f>
        <v>#NAME?</v>
      </c>
      <c r="T1134" s="330" t="e">
        <f ca="1">_xll.RiskData('TS CF'!$N$24,$A1134)-H1134</f>
        <v>#NAME?</v>
      </c>
      <c r="V1134" s="327" t="e">
        <f t="shared" ca="1" si="51"/>
        <v>#NAME?</v>
      </c>
      <c r="W1134" s="327" t="e">
        <f t="shared" ca="1" si="52"/>
        <v>#NAME?</v>
      </c>
      <c r="X1134" s="327" t="e">
        <f t="shared" ca="1" si="53"/>
        <v>#NAME?</v>
      </c>
    </row>
    <row r="1135" spans="1:24">
      <c r="A1135" s="2">
        <v>1128</v>
      </c>
      <c r="B1135" s="617">
        <v>-160478</v>
      </c>
      <c r="C1135" s="617">
        <v>-103593</v>
      </c>
      <c r="D1135" s="617">
        <v>-114388</v>
      </c>
      <c r="F1135" s="330" t="e">
        <f ca="1">_xll.RiskData('Risk Summary'!$H$32,$A1135)</f>
        <v>#NAME?</v>
      </c>
      <c r="G1135" s="330" t="e">
        <f ca="1">_xll.RiskData('Risk Summary'!$K$32,$A1135)</f>
        <v>#NAME?</v>
      </c>
      <c r="H1135" s="330" t="e">
        <f ca="1">_xll.RiskData('Risk Summary'!$N$32,$A1135)</f>
        <v>#NAME?</v>
      </c>
      <c r="J1135" s="330" t="e">
        <f ca="1">_xll.RiskData('Risk Summary'!$H$35,$A1135)</f>
        <v>#NAME?</v>
      </c>
      <c r="K1135" s="330" t="e">
        <f ca="1">_xll.RiskData('Risk Summary'!$K$35,$A1135)</f>
        <v>#NAME?</v>
      </c>
      <c r="L1135" s="330" t="e">
        <f ca="1">_xll.RiskData('Risk Summary'!$N$35,$A1135)</f>
        <v>#NAME?</v>
      </c>
      <c r="N1135" s="330" t="e">
        <f ca="1">_xll.RiskData('Risk Summary'!$H$36,$A1135)</f>
        <v>#NAME?</v>
      </c>
      <c r="O1135" s="330" t="e">
        <f ca="1">_xll.RiskData('Risk Summary'!$K$36,$A1135)</f>
        <v>#NAME?</v>
      </c>
      <c r="P1135" s="330" t="e">
        <f ca="1">_xll.RiskData('Risk Summary'!$N$36,$A1135)</f>
        <v>#NAME?</v>
      </c>
      <c r="R1135" s="330" t="e">
        <f ca="1">_xll.RiskData('TS CF'!$H$24,$A1135)-F1135</f>
        <v>#NAME?</v>
      </c>
      <c r="S1135" s="330" t="e">
        <f ca="1">_xll.RiskData('TS CF'!$K$24,$A1135)-G1135</f>
        <v>#NAME?</v>
      </c>
      <c r="T1135" s="330" t="e">
        <f ca="1">_xll.RiskData('TS CF'!$N$24,$A1135)-H1135</f>
        <v>#NAME?</v>
      </c>
      <c r="V1135" s="327" t="e">
        <f t="shared" ca="1" si="51"/>
        <v>#NAME?</v>
      </c>
      <c r="W1135" s="327" t="e">
        <f t="shared" ca="1" si="52"/>
        <v>#NAME?</v>
      </c>
      <c r="X1135" s="327" t="e">
        <f t="shared" ca="1" si="53"/>
        <v>#NAME?</v>
      </c>
    </row>
    <row r="1136" spans="1:24">
      <c r="A1136" s="2">
        <v>1129</v>
      </c>
      <c r="B1136" s="617">
        <v>-160478</v>
      </c>
      <c r="C1136" s="617">
        <v>-103593</v>
      </c>
      <c r="D1136" s="617">
        <v>-114388</v>
      </c>
      <c r="F1136" s="330" t="e">
        <f ca="1">_xll.RiskData('Risk Summary'!$H$32,$A1136)</f>
        <v>#NAME?</v>
      </c>
      <c r="G1136" s="330" t="e">
        <f ca="1">_xll.RiskData('Risk Summary'!$K$32,$A1136)</f>
        <v>#NAME?</v>
      </c>
      <c r="H1136" s="330" t="e">
        <f ca="1">_xll.RiskData('Risk Summary'!$N$32,$A1136)</f>
        <v>#NAME?</v>
      </c>
      <c r="J1136" s="330" t="e">
        <f ca="1">_xll.RiskData('Risk Summary'!$H$35,$A1136)</f>
        <v>#NAME?</v>
      </c>
      <c r="K1136" s="330" t="e">
        <f ca="1">_xll.RiskData('Risk Summary'!$K$35,$A1136)</f>
        <v>#NAME?</v>
      </c>
      <c r="L1136" s="330" t="e">
        <f ca="1">_xll.RiskData('Risk Summary'!$N$35,$A1136)</f>
        <v>#NAME?</v>
      </c>
      <c r="N1136" s="330" t="e">
        <f ca="1">_xll.RiskData('Risk Summary'!$H$36,$A1136)</f>
        <v>#NAME?</v>
      </c>
      <c r="O1136" s="330" t="e">
        <f ca="1">_xll.RiskData('Risk Summary'!$K$36,$A1136)</f>
        <v>#NAME?</v>
      </c>
      <c r="P1136" s="330" t="e">
        <f ca="1">_xll.RiskData('Risk Summary'!$N$36,$A1136)</f>
        <v>#NAME?</v>
      </c>
      <c r="R1136" s="330" t="e">
        <f ca="1">_xll.RiskData('TS CF'!$H$24,$A1136)-F1136</f>
        <v>#NAME?</v>
      </c>
      <c r="S1136" s="330" t="e">
        <f ca="1">_xll.RiskData('TS CF'!$K$24,$A1136)-G1136</f>
        <v>#NAME?</v>
      </c>
      <c r="T1136" s="330" t="e">
        <f ca="1">_xll.RiskData('TS CF'!$N$24,$A1136)-H1136</f>
        <v>#NAME?</v>
      </c>
      <c r="V1136" s="327" t="e">
        <f t="shared" ca="1" si="51"/>
        <v>#NAME?</v>
      </c>
      <c r="W1136" s="327" t="e">
        <f t="shared" ca="1" si="52"/>
        <v>#NAME?</v>
      </c>
      <c r="X1136" s="327" t="e">
        <f t="shared" ca="1" si="53"/>
        <v>#NAME?</v>
      </c>
    </row>
    <row r="1137" spans="1:24">
      <c r="A1137" s="2">
        <v>1130</v>
      </c>
      <c r="B1137" s="617">
        <v>-160478</v>
      </c>
      <c r="C1137" s="617">
        <v>-103593</v>
      </c>
      <c r="D1137" s="617">
        <v>-114388</v>
      </c>
      <c r="F1137" s="330" t="e">
        <f ca="1">_xll.RiskData('Risk Summary'!$H$32,$A1137)</f>
        <v>#NAME?</v>
      </c>
      <c r="G1137" s="330" t="e">
        <f ca="1">_xll.RiskData('Risk Summary'!$K$32,$A1137)</f>
        <v>#NAME?</v>
      </c>
      <c r="H1137" s="330" t="e">
        <f ca="1">_xll.RiskData('Risk Summary'!$N$32,$A1137)</f>
        <v>#NAME?</v>
      </c>
      <c r="J1137" s="330" t="e">
        <f ca="1">_xll.RiskData('Risk Summary'!$H$35,$A1137)</f>
        <v>#NAME?</v>
      </c>
      <c r="K1137" s="330" t="e">
        <f ca="1">_xll.RiskData('Risk Summary'!$K$35,$A1137)</f>
        <v>#NAME?</v>
      </c>
      <c r="L1137" s="330" t="e">
        <f ca="1">_xll.RiskData('Risk Summary'!$N$35,$A1137)</f>
        <v>#NAME?</v>
      </c>
      <c r="N1137" s="330" t="e">
        <f ca="1">_xll.RiskData('Risk Summary'!$H$36,$A1137)</f>
        <v>#NAME?</v>
      </c>
      <c r="O1137" s="330" t="e">
        <f ca="1">_xll.RiskData('Risk Summary'!$K$36,$A1137)</f>
        <v>#NAME?</v>
      </c>
      <c r="P1137" s="330" t="e">
        <f ca="1">_xll.RiskData('Risk Summary'!$N$36,$A1137)</f>
        <v>#NAME?</v>
      </c>
      <c r="R1137" s="330" t="e">
        <f ca="1">_xll.RiskData('TS CF'!$H$24,$A1137)-F1137</f>
        <v>#NAME?</v>
      </c>
      <c r="S1137" s="330" t="e">
        <f ca="1">_xll.RiskData('TS CF'!$K$24,$A1137)-G1137</f>
        <v>#NAME?</v>
      </c>
      <c r="T1137" s="330" t="e">
        <f ca="1">_xll.RiskData('TS CF'!$N$24,$A1137)-H1137</f>
        <v>#NAME?</v>
      </c>
      <c r="V1137" s="327" t="e">
        <f t="shared" ca="1" si="51"/>
        <v>#NAME?</v>
      </c>
      <c r="W1137" s="327" t="e">
        <f t="shared" ca="1" si="52"/>
        <v>#NAME?</v>
      </c>
      <c r="X1137" s="327" t="e">
        <f t="shared" ca="1" si="53"/>
        <v>#NAME?</v>
      </c>
    </row>
    <row r="1138" spans="1:24">
      <c r="A1138" s="2">
        <v>1131</v>
      </c>
      <c r="B1138" s="617">
        <v>-160478</v>
      </c>
      <c r="C1138" s="617">
        <v>-103593</v>
      </c>
      <c r="D1138" s="617">
        <v>-114388</v>
      </c>
      <c r="F1138" s="330" t="e">
        <f ca="1">_xll.RiskData('Risk Summary'!$H$32,$A1138)</f>
        <v>#NAME?</v>
      </c>
      <c r="G1138" s="330" t="e">
        <f ca="1">_xll.RiskData('Risk Summary'!$K$32,$A1138)</f>
        <v>#NAME?</v>
      </c>
      <c r="H1138" s="330" t="e">
        <f ca="1">_xll.RiskData('Risk Summary'!$N$32,$A1138)</f>
        <v>#NAME?</v>
      </c>
      <c r="J1138" s="330" t="e">
        <f ca="1">_xll.RiskData('Risk Summary'!$H$35,$A1138)</f>
        <v>#NAME?</v>
      </c>
      <c r="K1138" s="330" t="e">
        <f ca="1">_xll.RiskData('Risk Summary'!$K$35,$A1138)</f>
        <v>#NAME?</v>
      </c>
      <c r="L1138" s="330" t="e">
        <f ca="1">_xll.RiskData('Risk Summary'!$N$35,$A1138)</f>
        <v>#NAME?</v>
      </c>
      <c r="N1138" s="330" t="e">
        <f ca="1">_xll.RiskData('Risk Summary'!$H$36,$A1138)</f>
        <v>#NAME?</v>
      </c>
      <c r="O1138" s="330" t="e">
        <f ca="1">_xll.RiskData('Risk Summary'!$K$36,$A1138)</f>
        <v>#NAME?</v>
      </c>
      <c r="P1138" s="330" t="e">
        <f ca="1">_xll.RiskData('Risk Summary'!$N$36,$A1138)</f>
        <v>#NAME?</v>
      </c>
      <c r="R1138" s="330" t="e">
        <f ca="1">_xll.RiskData('TS CF'!$H$24,$A1138)-F1138</f>
        <v>#NAME?</v>
      </c>
      <c r="S1138" s="330" t="e">
        <f ca="1">_xll.RiskData('TS CF'!$K$24,$A1138)-G1138</f>
        <v>#NAME?</v>
      </c>
      <c r="T1138" s="330" t="e">
        <f ca="1">_xll.RiskData('TS CF'!$N$24,$A1138)-H1138</f>
        <v>#NAME?</v>
      </c>
      <c r="V1138" s="327" t="e">
        <f t="shared" ca="1" si="51"/>
        <v>#NAME?</v>
      </c>
      <c r="W1138" s="327" t="e">
        <f t="shared" ca="1" si="52"/>
        <v>#NAME?</v>
      </c>
      <c r="X1138" s="327" t="e">
        <f t="shared" ca="1" si="53"/>
        <v>#NAME?</v>
      </c>
    </row>
    <row r="1139" spans="1:24">
      <c r="A1139" s="2">
        <v>1132</v>
      </c>
      <c r="B1139" s="617">
        <v>-160478</v>
      </c>
      <c r="C1139" s="617">
        <v>-103593</v>
      </c>
      <c r="D1139" s="617">
        <v>-114388</v>
      </c>
      <c r="F1139" s="330" t="e">
        <f ca="1">_xll.RiskData('Risk Summary'!$H$32,$A1139)</f>
        <v>#NAME?</v>
      </c>
      <c r="G1139" s="330" t="e">
        <f ca="1">_xll.RiskData('Risk Summary'!$K$32,$A1139)</f>
        <v>#NAME?</v>
      </c>
      <c r="H1139" s="330" t="e">
        <f ca="1">_xll.RiskData('Risk Summary'!$N$32,$A1139)</f>
        <v>#NAME?</v>
      </c>
      <c r="J1139" s="330" t="e">
        <f ca="1">_xll.RiskData('Risk Summary'!$H$35,$A1139)</f>
        <v>#NAME?</v>
      </c>
      <c r="K1139" s="330" t="e">
        <f ca="1">_xll.RiskData('Risk Summary'!$K$35,$A1139)</f>
        <v>#NAME?</v>
      </c>
      <c r="L1139" s="330" t="e">
        <f ca="1">_xll.RiskData('Risk Summary'!$N$35,$A1139)</f>
        <v>#NAME?</v>
      </c>
      <c r="N1139" s="330" t="e">
        <f ca="1">_xll.RiskData('Risk Summary'!$H$36,$A1139)</f>
        <v>#NAME?</v>
      </c>
      <c r="O1139" s="330" t="e">
        <f ca="1">_xll.RiskData('Risk Summary'!$K$36,$A1139)</f>
        <v>#NAME?</v>
      </c>
      <c r="P1139" s="330" t="e">
        <f ca="1">_xll.RiskData('Risk Summary'!$N$36,$A1139)</f>
        <v>#NAME?</v>
      </c>
      <c r="R1139" s="330" t="e">
        <f ca="1">_xll.RiskData('TS CF'!$H$24,$A1139)-F1139</f>
        <v>#NAME?</v>
      </c>
      <c r="S1139" s="330" t="e">
        <f ca="1">_xll.RiskData('TS CF'!$K$24,$A1139)-G1139</f>
        <v>#NAME?</v>
      </c>
      <c r="T1139" s="330" t="e">
        <f ca="1">_xll.RiskData('TS CF'!$N$24,$A1139)-H1139</f>
        <v>#NAME?</v>
      </c>
      <c r="V1139" s="327" t="e">
        <f t="shared" ca="1" si="51"/>
        <v>#NAME?</v>
      </c>
      <c r="W1139" s="327" t="e">
        <f t="shared" ca="1" si="52"/>
        <v>#NAME?</v>
      </c>
      <c r="X1139" s="327" t="e">
        <f t="shared" ca="1" si="53"/>
        <v>#NAME?</v>
      </c>
    </row>
    <row r="1140" spans="1:24">
      <c r="A1140" s="2">
        <v>1133</v>
      </c>
      <c r="B1140" s="617">
        <v>-160478</v>
      </c>
      <c r="C1140" s="617">
        <v>-103593</v>
      </c>
      <c r="D1140" s="617">
        <v>-114388</v>
      </c>
      <c r="F1140" s="330" t="e">
        <f ca="1">_xll.RiskData('Risk Summary'!$H$32,$A1140)</f>
        <v>#NAME?</v>
      </c>
      <c r="G1140" s="330" t="e">
        <f ca="1">_xll.RiskData('Risk Summary'!$K$32,$A1140)</f>
        <v>#NAME?</v>
      </c>
      <c r="H1140" s="330" t="e">
        <f ca="1">_xll.RiskData('Risk Summary'!$N$32,$A1140)</f>
        <v>#NAME?</v>
      </c>
      <c r="J1140" s="330" t="e">
        <f ca="1">_xll.RiskData('Risk Summary'!$H$35,$A1140)</f>
        <v>#NAME?</v>
      </c>
      <c r="K1140" s="330" t="e">
        <f ca="1">_xll.RiskData('Risk Summary'!$K$35,$A1140)</f>
        <v>#NAME?</v>
      </c>
      <c r="L1140" s="330" t="e">
        <f ca="1">_xll.RiskData('Risk Summary'!$N$35,$A1140)</f>
        <v>#NAME?</v>
      </c>
      <c r="N1140" s="330" t="e">
        <f ca="1">_xll.RiskData('Risk Summary'!$H$36,$A1140)</f>
        <v>#NAME?</v>
      </c>
      <c r="O1140" s="330" t="e">
        <f ca="1">_xll.RiskData('Risk Summary'!$K$36,$A1140)</f>
        <v>#NAME?</v>
      </c>
      <c r="P1140" s="330" t="e">
        <f ca="1">_xll.RiskData('Risk Summary'!$N$36,$A1140)</f>
        <v>#NAME?</v>
      </c>
      <c r="R1140" s="330" t="e">
        <f ca="1">_xll.RiskData('TS CF'!$H$24,$A1140)-F1140</f>
        <v>#NAME?</v>
      </c>
      <c r="S1140" s="330" t="e">
        <f ca="1">_xll.RiskData('TS CF'!$K$24,$A1140)-G1140</f>
        <v>#NAME?</v>
      </c>
      <c r="T1140" s="330" t="e">
        <f ca="1">_xll.RiskData('TS CF'!$N$24,$A1140)-H1140</f>
        <v>#NAME?</v>
      </c>
      <c r="V1140" s="327" t="e">
        <f t="shared" ca="1" si="51"/>
        <v>#NAME?</v>
      </c>
      <c r="W1140" s="327" t="e">
        <f t="shared" ca="1" si="52"/>
        <v>#NAME?</v>
      </c>
      <c r="X1140" s="327" t="e">
        <f t="shared" ca="1" si="53"/>
        <v>#NAME?</v>
      </c>
    </row>
    <row r="1141" spans="1:24">
      <c r="A1141" s="2">
        <v>1134</v>
      </c>
      <c r="B1141" s="617">
        <v>-160478</v>
      </c>
      <c r="C1141" s="617">
        <v>-103593</v>
      </c>
      <c r="D1141" s="617">
        <v>-114388</v>
      </c>
      <c r="F1141" s="330" t="e">
        <f ca="1">_xll.RiskData('Risk Summary'!$H$32,$A1141)</f>
        <v>#NAME?</v>
      </c>
      <c r="G1141" s="330" t="e">
        <f ca="1">_xll.RiskData('Risk Summary'!$K$32,$A1141)</f>
        <v>#NAME?</v>
      </c>
      <c r="H1141" s="330" t="e">
        <f ca="1">_xll.RiskData('Risk Summary'!$N$32,$A1141)</f>
        <v>#NAME?</v>
      </c>
      <c r="J1141" s="330" t="e">
        <f ca="1">_xll.RiskData('Risk Summary'!$H$35,$A1141)</f>
        <v>#NAME?</v>
      </c>
      <c r="K1141" s="330" t="e">
        <f ca="1">_xll.RiskData('Risk Summary'!$K$35,$A1141)</f>
        <v>#NAME?</v>
      </c>
      <c r="L1141" s="330" t="e">
        <f ca="1">_xll.RiskData('Risk Summary'!$N$35,$A1141)</f>
        <v>#NAME?</v>
      </c>
      <c r="N1141" s="330" t="e">
        <f ca="1">_xll.RiskData('Risk Summary'!$H$36,$A1141)</f>
        <v>#NAME?</v>
      </c>
      <c r="O1141" s="330" t="e">
        <f ca="1">_xll.RiskData('Risk Summary'!$K$36,$A1141)</f>
        <v>#NAME?</v>
      </c>
      <c r="P1141" s="330" t="e">
        <f ca="1">_xll.RiskData('Risk Summary'!$N$36,$A1141)</f>
        <v>#NAME?</v>
      </c>
      <c r="R1141" s="330" t="e">
        <f ca="1">_xll.RiskData('TS CF'!$H$24,$A1141)-F1141</f>
        <v>#NAME?</v>
      </c>
      <c r="S1141" s="330" t="e">
        <f ca="1">_xll.RiskData('TS CF'!$K$24,$A1141)-G1141</f>
        <v>#NAME?</v>
      </c>
      <c r="T1141" s="330" t="e">
        <f ca="1">_xll.RiskData('TS CF'!$N$24,$A1141)-H1141</f>
        <v>#NAME?</v>
      </c>
      <c r="V1141" s="327" t="e">
        <f t="shared" ca="1" si="51"/>
        <v>#NAME?</v>
      </c>
      <c r="W1141" s="327" t="e">
        <f t="shared" ca="1" si="52"/>
        <v>#NAME?</v>
      </c>
      <c r="X1141" s="327" t="e">
        <f t="shared" ca="1" si="53"/>
        <v>#NAME?</v>
      </c>
    </row>
    <row r="1142" spans="1:24">
      <c r="A1142" s="2">
        <v>1135</v>
      </c>
      <c r="B1142" s="617">
        <v>-160478</v>
      </c>
      <c r="C1142" s="617">
        <v>-103593</v>
      </c>
      <c r="D1142" s="617">
        <v>-114388</v>
      </c>
      <c r="F1142" s="330" t="e">
        <f ca="1">_xll.RiskData('Risk Summary'!$H$32,$A1142)</f>
        <v>#NAME?</v>
      </c>
      <c r="G1142" s="330" t="e">
        <f ca="1">_xll.RiskData('Risk Summary'!$K$32,$A1142)</f>
        <v>#NAME?</v>
      </c>
      <c r="H1142" s="330" t="e">
        <f ca="1">_xll.RiskData('Risk Summary'!$N$32,$A1142)</f>
        <v>#NAME?</v>
      </c>
      <c r="J1142" s="330" t="e">
        <f ca="1">_xll.RiskData('Risk Summary'!$H$35,$A1142)</f>
        <v>#NAME?</v>
      </c>
      <c r="K1142" s="330" t="e">
        <f ca="1">_xll.RiskData('Risk Summary'!$K$35,$A1142)</f>
        <v>#NAME?</v>
      </c>
      <c r="L1142" s="330" t="e">
        <f ca="1">_xll.RiskData('Risk Summary'!$N$35,$A1142)</f>
        <v>#NAME?</v>
      </c>
      <c r="N1142" s="330" t="e">
        <f ca="1">_xll.RiskData('Risk Summary'!$H$36,$A1142)</f>
        <v>#NAME?</v>
      </c>
      <c r="O1142" s="330" t="e">
        <f ca="1">_xll.RiskData('Risk Summary'!$K$36,$A1142)</f>
        <v>#NAME?</v>
      </c>
      <c r="P1142" s="330" t="e">
        <f ca="1">_xll.RiskData('Risk Summary'!$N$36,$A1142)</f>
        <v>#NAME?</v>
      </c>
      <c r="R1142" s="330" t="e">
        <f ca="1">_xll.RiskData('TS CF'!$H$24,$A1142)-F1142</f>
        <v>#NAME?</v>
      </c>
      <c r="S1142" s="330" t="e">
        <f ca="1">_xll.RiskData('TS CF'!$K$24,$A1142)-G1142</f>
        <v>#NAME?</v>
      </c>
      <c r="T1142" s="330" t="e">
        <f ca="1">_xll.RiskData('TS CF'!$N$24,$A1142)-H1142</f>
        <v>#NAME?</v>
      </c>
      <c r="V1142" s="327" t="e">
        <f t="shared" ca="1" si="51"/>
        <v>#NAME?</v>
      </c>
      <c r="W1142" s="327" t="e">
        <f t="shared" ca="1" si="52"/>
        <v>#NAME?</v>
      </c>
      <c r="X1142" s="327" t="e">
        <f t="shared" ca="1" si="53"/>
        <v>#NAME?</v>
      </c>
    </row>
    <row r="1143" spans="1:24">
      <c r="A1143" s="2">
        <v>1136</v>
      </c>
      <c r="B1143" s="617">
        <v>-160478</v>
      </c>
      <c r="C1143" s="617">
        <v>-103593</v>
      </c>
      <c r="D1143" s="617">
        <v>-114388</v>
      </c>
      <c r="F1143" s="330" t="e">
        <f ca="1">_xll.RiskData('Risk Summary'!$H$32,$A1143)</f>
        <v>#NAME?</v>
      </c>
      <c r="G1143" s="330" t="e">
        <f ca="1">_xll.RiskData('Risk Summary'!$K$32,$A1143)</f>
        <v>#NAME?</v>
      </c>
      <c r="H1143" s="330" t="e">
        <f ca="1">_xll.RiskData('Risk Summary'!$N$32,$A1143)</f>
        <v>#NAME?</v>
      </c>
      <c r="J1143" s="330" t="e">
        <f ca="1">_xll.RiskData('Risk Summary'!$H$35,$A1143)</f>
        <v>#NAME?</v>
      </c>
      <c r="K1143" s="330" t="e">
        <f ca="1">_xll.RiskData('Risk Summary'!$K$35,$A1143)</f>
        <v>#NAME?</v>
      </c>
      <c r="L1143" s="330" t="e">
        <f ca="1">_xll.RiskData('Risk Summary'!$N$35,$A1143)</f>
        <v>#NAME?</v>
      </c>
      <c r="N1143" s="330" t="e">
        <f ca="1">_xll.RiskData('Risk Summary'!$H$36,$A1143)</f>
        <v>#NAME?</v>
      </c>
      <c r="O1143" s="330" t="e">
        <f ca="1">_xll.RiskData('Risk Summary'!$K$36,$A1143)</f>
        <v>#NAME?</v>
      </c>
      <c r="P1143" s="330" t="e">
        <f ca="1">_xll.RiskData('Risk Summary'!$N$36,$A1143)</f>
        <v>#NAME?</v>
      </c>
      <c r="R1143" s="330" t="e">
        <f ca="1">_xll.RiskData('TS CF'!$H$24,$A1143)-F1143</f>
        <v>#NAME?</v>
      </c>
      <c r="S1143" s="330" t="e">
        <f ca="1">_xll.RiskData('TS CF'!$K$24,$A1143)-G1143</f>
        <v>#NAME?</v>
      </c>
      <c r="T1143" s="330" t="e">
        <f ca="1">_xll.RiskData('TS CF'!$N$24,$A1143)-H1143</f>
        <v>#NAME?</v>
      </c>
      <c r="V1143" s="327" t="e">
        <f t="shared" ca="1" si="51"/>
        <v>#NAME?</v>
      </c>
      <c r="W1143" s="327" t="e">
        <f t="shared" ca="1" si="52"/>
        <v>#NAME?</v>
      </c>
      <c r="X1143" s="327" t="e">
        <f t="shared" ca="1" si="53"/>
        <v>#NAME?</v>
      </c>
    </row>
    <row r="1144" spans="1:24">
      <c r="A1144" s="2">
        <v>1137</v>
      </c>
      <c r="B1144" s="617">
        <v>-160478</v>
      </c>
      <c r="C1144" s="617">
        <v>-103593</v>
      </c>
      <c r="D1144" s="617">
        <v>-114388</v>
      </c>
      <c r="F1144" s="330" t="e">
        <f ca="1">_xll.RiskData('Risk Summary'!$H$32,$A1144)</f>
        <v>#NAME?</v>
      </c>
      <c r="G1144" s="330" t="e">
        <f ca="1">_xll.RiskData('Risk Summary'!$K$32,$A1144)</f>
        <v>#NAME?</v>
      </c>
      <c r="H1144" s="330" t="e">
        <f ca="1">_xll.RiskData('Risk Summary'!$N$32,$A1144)</f>
        <v>#NAME?</v>
      </c>
      <c r="J1144" s="330" t="e">
        <f ca="1">_xll.RiskData('Risk Summary'!$H$35,$A1144)</f>
        <v>#NAME?</v>
      </c>
      <c r="K1144" s="330" t="e">
        <f ca="1">_xll.RiskData('Risk Summary'!$K$35,$A1144)</f>
        <v>#NAME?</v>
      </c>
      <c r="L1144" s="330" t="e">
        <f ca="1">_xll.RiskData('Risk Summary'!$N$35,$A1144)</f>
        <v>#NAME?</v>
      </c>
      <c r="N1144" s="330" t="e">
        <f ca="1">_xll.RiskData('Risk Summary'!$H$36,$A1144)</f>
        <v>#NAME?</v>
      </c>
      <c r="O1144" s="330" t="e">
        <f ca="1">_xll.RiskData('Risk Summary'!$K$36,$A1144)</f>
        <v>#NAME?</v>
      </c>
      <c r="P1144" s="330" t="e">
        <f ca="1">_xll.RiskData('Risk Summary'!$N$36,$A1144)</f>
        <v>#NAME?</v>
      </c>
      <c r="R1144" s="330" t="e">
        <f ca="1">_xll.RiskData('TS CF'!$H$24,$A1144)-F1144</f>
        <v>#NAME?</v>
      </c>
      <c r="S1144" s="330" t="e">
        <f ca="1">_xll.RiskData('TS CF'!$K$24,$A1144)-G1144</f>
        <v>#NAME?</v>
      </c>
      <c r="T1144" s="330" t="e">
        <f ca="1">_xll.RiskData('TS CF'!$N$24,$A1144)-H1144</f>
        <v>#NAME?</v>
      </c>
      <c r="V1144" s="327" t="e">
        <f t="shared" ca="1" si="51"/>
        <v>#NAME?</v>
      </c>
      <c r="W1144" s="327" t="e">
        <f t="shared" ca="1" si="52"/>
        <v>#NAME?</v>
      </c>
      <c r="X1144" s="327" t="e">
        <f t="shared" ca="1" si="53"/>
        <v>#NAME?</v>
      </c>
    </row>
    <row r="1145" spans="1:24">
      <c r="A1145" s="2">
        <v>1138</v>
      </c>
      <c r="B1145" s="617">
        <v>-160478</v>
      </c>
      <c r="C1145" s="617">
        <v>-103593</v>
      </c>
      <c r="D1145" s="617">
        <v>-114388</v>
      </c>
      <c r="F1145" s="330" t="e">
        <f ca="1">_xll.RiskData('Risk Summary'!$H$32,$A1145)</f>
        <v>#NAME?</v>
      </c>
      <c r="G1145" s="330" t="e">
        <f ca="1">_xll.RiskData('Risk Summary'!$K$32,$A1145)</f>
        <v>#NAME?</v>
      </c>
      <c r="H1145" s="330" t="e">
        <f ca="1">_xll.RiskData('Risk Summary'!$N$32,$A1145)</f>
        <v>#NAME?</v>
      </c>
      <c r="J1145" s="330" t="e">
        <f ca="1">_xll.RiskData('Risk Summary'!$H$35,$A1145)</f>
        <v>#NAME?</v>
      </c>
      <c r="K1145" s="330" t="e">
        <f ca="1">_xll.RiskData('Risk Summary'!$K$35,$A1145)</f>
        <v>#NAME?</v>
      </c>
      <c r="L1145" s="330" t="e">
        <f ca="1">_xll.RiskData('Risk Summary'!$N$35,$A1145)</f>
        <v>#NAME?</v>
      </c>
      <c r="N1145" s="330" t="e">
        <f ca="1">_xll.RiskData('Risk Summary'!$H$36,$A1145)</f>
        <v>#NAME?</v>
      </c>
      <c r="O1145" s="330" t="e">
        <f ca="1">_xll.RiskData('Risk Summary'!$K$36,$A1145)</f>
        <v>#NAME?</v>
      </c>
      <c r="P1145" s="330" t="e">
        <f ca="1">_xll.RiskData('Risk Summary'!$N$36,$A1145)</f>
        <v>#NAME?</v>
      </c>
      <c r="R1145" s="330" t="e">
        <f ca="1">_xll.RiskData('TS CF'!$H$24,$A1145)-F1145</f>
        <v>#NAME?</v>
      </c>
      <c r="S1145" s="330" t="e">
        <f ca="1">_xll.RiskData('TS CF'!$K$24,$A1145)-G1145</f>
        <v>#NAME?</v>
      </c>
      <c r="T1145" s="330" t="e">
        <f ca="1">_xll.RiskData('TS CF'!$N$24,$A1145)-H1145</f>
        <v>#NAME?</v>
      </c>
      <c r="V1145" s="327" t="e">
        <f t="shared" ca="1" si="51"/>
        <v>#NAME?</v>
      </c>
      <c r="W1145" s="327" t="e">
        <f t="shared" ca="1" si="52"/>
        <v>#NAME?</v>
      </c>
      <c r="X1145" s="327" t="e">
        <f t="shared" ca="1" si="53"/>
        <v>#NAME?</v>
      </c>
    </row>
    <row r="1146" spans="1:24">
      <c r="A1146" s="2">
        <v>1139</v>
      </c>
      <c r="B1146" s="617">
        <v>-160478</v>
      </c>
      <c r="C1146" s="617">
        <v>-103593</v>
      </c>
      <c r="D1146" s="617">
        <v>-114388</v>
      </c>
      <c r="F1146" s="330" t="e">
        <f ca="1">_xll.RiskData('Risk Summary'!$H$32,$A1146)</f>
        <v>#NAME?</v>
      </c>
      <c r="G1146" s="330" t="e">
        <f ca="1">_xll.RiskData('Risk Summary'!$K$32,$A1146)</f>
        <v>#NAME?</v>
      </c>
      <c r="H1146" s="330" t="e">
        <f ca="1">_xll.RiskData('Risk Summary'!$N$32,$A1146)</f>
        <v>#NAME?</v>
      </c>
      <c r="J1146" s="330" t="e">
        <f ca="1">_xll.RiskData('Risk Summary'!$H$35,$A1146)</f>
        <v>#NAME?</v>
      </c>
      <c r="K1146" s="330" t="e">
        <f ca="1">_xll.RiskData('Risk Summary'!$K$35,$A1146)</f>
        <v>#NAME?</v>
      </c>
      <c r="L1146" s="330" t="e">
        <f ca="1">_xll.RiskData('Risk Summary'!$N$35,$A1146)</f>
        <v>#NAME?</v>
      </c>
      <c r="N1146" s="330" t="e">
        <f ca="1">_xll.RiskData('Risk Summary'!$H$36,$A1146)</f>
        <v>#NAME?</v>
      </c>
      <c r="O1146" s="330" t="e">
        <f ca="1">_xll.RiskData('Risk Summary'!$K$36,$A1146)</f>
        <v>#NAME?</v>
      </c>
      <c r="P1146" s="330" t="e">
        <f ca="1">_xll.RiskData('Risk Summary'!$N$36,$A1146)</f>
        <v>#NAME?</v>
      </c>
      <c r="R1146" s="330" t="e">
        <f ca="1">_xll.RiskData('TS CF'!$H$24,$A1146)-F1146</f>
        <v>#NAME?</v>
      </c>
      <c r="S1146" s="330" t="e">
        <f ca="1">_xll.RiskData('TS CF'!$K$24,$A1146)-G1146</f>
        <v>#NAME?</v>
      </c>
      <c r="T1146" s="330" t="e">
        <f ca="1">_xll.RiskData('TS CF'!$N$24,$A1146)-H1146</f>
        <v>#NAME?</v>
      </c>
      <c r="V1146" s="327" t="e">
        <f t="shared" ca="1" si="51"/>
        <v>#NAME?</v>
      </c>
      <c r="W1146" s="327" t="e">
        <f t="shared" ca="1" si="52"/>
        <v>#NAME?</v>
      </c>
      <c r="X1146" s="327" t="e">
        <f t="shared" ca="1" si="53"/>
        <v>#NAME?</v>
      </c>
    </row>
    <row r="1147" spans="1:24">
      <c r="A1147" s="2">
        <v>1140</v>
      </c>
      <c r="B1147" s="617">
        <v>-160478</v>
      </c>
      <c r="C1147" s="617">
        <v>-103593</v>
      </c>
      <c r="D1147" s="617">
        <v>-114388</v>
      </c>
      <c r="F1147" s="330" t="e">
        <f ca="1">_xll.RiskData('Risk Summary'!$H$32,$A1147)</f>
        <v>#NAME?</v>
      </c>
      <c r="G1147" s="330" t="e">
        <f ca="1">_xll.RiskData('Risk Summary'!$K$32,$A1147)</f>
        <v>#NAME?</v>
      </c>
      <c r="H1147" s="330" t="e">
        <f ca="1">_xll.RiskData('Risk Summary'!$N$32,$A1147)</f>
        <v>#NAME?</v>
      </c>
      <c r="J1147" s="330" t="e">
        <f ca="1">_xll.RiskData('Risk Summary'!$H$35,$A1147)</f>
        <v>#NAME?</v>
      </c>
      <c r="K1147" s="330" t="e">
        <f ca="1">_xll.RiskData('Risk Summary'!$K$35,$A1147)</f>
        <v>#NAME?</v>
      </c>
      <c r="L1147" s="330" t="e">
        <f ca="1">_xll.RiskData('Risk Summary'!$N$35,$A1147)</f>
        <v>#NAME?</v>
      </c>
      <c r="N1147" s="330" t="e">
        <f ca="1">_xll.RiskData('Risk Summary'!$H$36,$A1147)</f>
        <v>#NAME?</v>
      </c>
      <c r="O1147" s="330" t="e">
        <f ca="1">_xll.RiskData('Risk Summary'!$K$36,$A1147)</f>
        <v>#NAME?</v>
      </c>
      <c r="P1147" s="330" t="e">
        <f ca="1">_xll.RiskData('Risk Summary'!$N$36,$A1147)</f>
        <v>#NAME?</v>
      </c>
      <c r="R1147" s="330" t="e">
        <f ca="1">_xll.RiskData('TS CF'!$H$24,$A1147)-F1147</f>
        <v>#NAME?</v>
      </c>
      <c r="S1147" s="330" t="e">
        <f ca="1">_xll.RiskData('TS CF'!$K$24,$A1147)-G1147</f>
        <v>#NAME?</v>
      </c>
      <c r="T1147" s="330" t="e">
        <f ca="1">_xll.RiskData('TS CF'!$N$24,$A1147)-H1147</f>
        <v>#NAME?</v>
      </c>
      <c r="V1147" s="327" t="e">
        <f t="shared" ca="1" si="51"/>
        <v>#NAME?</v>
      </c>
      <c r="W1147" s="327" t="e">
        <f t="shared" ca="1" si="52"/>
        <v>#NAME?</v>
      </c>
      <c r="X1147" s="327" t="e">
        <f t="shared" ca="1" si="53"/>
        <v>#NAME?</v>
      </c>
    </row>
    <row r="1148" spans="1:24">
      <c r="A1148" s="2">
        <v>1141</v>
      </c>
      <c r="B1148" s="617">
        <v>-160478</v>
      </c>
      <c r="C1148" s="617">
        <v>-103593</v>
      </c>
      <c r="D1148" s="617">
        <v>-114388</v>
      </c>
      <c r="F1148" s="330" t="e">
        <f ca="1">_xll.RiskData('Risk Summary'!$H$32,$A1148)</f>
        <v>#NAME?</v>
      </c>
      <c r="G1148" s="330" t="e">
        <f ca="1">_xll.RiskData('Risk Summary'!$K$32,$A1148)</f>
        <v>#NAME?</v>
      </c>
      <c r="H1148" s="330" t="e">
        <f ca="1">_xll.RiskData('Risk Summary'!$N$32,$A1148)</f>
        <v>#NAME?</v>
      </c>
      <c r="J1148" s="330" t="e">
        <f ca="1">_xll.RiskData('Risk Summary'!$H$35,$A1148)</f>
        <v>#NAME?</v>
      </c>
      <c r="K1148" s="330" t="e">
        <f ca="1">_xll.RiskData('Risk Summary'!$K$35,$A1148)</f>
        <v>#NAME?</v>
      </c>
      <c r="L1148" s="330" t="e">
        <f ca="1">_xll.RiskData('Risk Summary'!$N$35,$A1148)</f>
        <v>#NAME?</v>
      </c>
      <c r="N1148" s="330" t="e">
        <f ca="1">_xll.RiskData('Risk Summary'!$H$36,$A1148)</f>
        <v>#NAME?</v>
      </c>
      <c r="O1148" s="330" t="e">
        <f ca="1">_xll.RiskData('Risk Summary'!$K$36,$A1148)</f>
        <v>#NAME?</v>
      </c>
      <c r="P1148" s="330" t="e">
        <f ca="1">_xll.RiskData('Risk Summary'!$N$36,$A1148)</f>
        <v>#NAME?</v>
      </c>
      <c r="R1148" s="330" t="e">
        <f ca="1">_xll.RiskData('TS CF'!$H$24,$A1148)-F1148</f>
        <v>#NAME?</v>
      </c>
      <c r="S1148" s="330" t="e">
        <f ca="1">_xll.RiskData('TS CF'!$K$24,$A1148)-G1148</f>
        <v>#NAME?</v>
      </c>
      <c r="T1148" s="330" t="e">
        <f ca="1">_xll.RiskData('TS CF'!$N$24,$A1148)-H1148</f>
        <v>#NAME?</v>
      </c>
      <c r="V1148" s="327" t="e">
        <f t="shared" ca="1" si="51"/>
        <v>#NAME?</v>
      </c>
      <c r="W1148" s="327" t="e">
        <f t="shared" ca="1" si="52"/>
        <v>#NAME?</v>
      </c>
      <c r="X1148" s="327" t="e">
        <f t="shared" ca="1" si="53"/>
        <v>#NAME?</v>
      </c>
    </row>
    <row r="1149" spans="1:24">
      <c r="A1149" s="2">
        <v>1142</v>
      </c>
      <c r="B1149" s="617">
        <v>-160478</v>
      </c>
      <c r="C1149" s="617">
        <v>-103593</v>
      </c>
      <c r="D1149" s="617">
        <v>-114388</v>
      </c>
      <c r="F1149" s="330" t="e">
        <f ca="1">_xll.RiskData('Risk Summary'!$H$32,$A1149)</f>
        <v>#NAME?</v>
      </c>
      <c r="G1149" s="330" t="e">
        <f ca="1">_xll.RiskData('Risk Summary'!$K$32,$A1149)</f>
        <v>#NAME?</v>
      </c>
      <c r="H1149" s="330" t="e">
        <f ca="1">_xll.RiskData('Risk Summary'!$N$32,$A1149)</f>
        <v>#NAME?</v>
      </c>
      <c r="J1149" s="330" t="e">
        <f ca="1">_xll.RiskData('Risk Summary'!$H$35,$A1149)</f>
        <v>#NAME?</v>
      </c>
      <c r="K1149" s="330" t="e">
        <f ca="1">_xll.RiskData('Risk Summary'!$K$35,$A1149)</f>
        <v>#NAME?</v>
      </c>
      <c r="L1149" s="330" t="e">
        <f ca="1">_xll.RiskData('Risk Summary'!$N$35,$A1149)</f>
        <v>#NAME?</v>
      </c>
      <c r="N1149" s="330" t="e">
        <f ca="1">_xll.RiskData('Risk Summary'!$H$36,$A1149)</f>
        <v>#NAME?</v>
      </c>
      <c r="O1149" s="330" t="e">
        <f ca="1">_xll.RiskData('Risk Summary'!$K$36,$A1149)</f>
        <v>#NAME?</v>
      </c>
      <c r="P1149" s="330" t="e">
        <f ca="1">_xll.RiskData('Risk Summary'!$N$36,$A1149)</f>
        <v>#NAME?</v>
      </c>
      <c r="R1149" s="330" t="e">
        <f ca="1">_xll.RiskData('TS CF'!$H$24,$A1149)-F1149</f>
        <v>#NAME?</v>
      </c>
      <c r="S1149" s="330" t="e">
        <f ca="1">_xll.RiskData('TS CF'!$K$24,$A1149)-G1149</f>
        <v>#NAME?</v>
      </c>
      <c r="T1149" s="330" t="e">
        <f ca="1">_xll.RiskData('TS CF'!$N$24,$A1149)-H1149</f>
        <v>#NAME?</v>
      </c>
      <c r="V1149" s="327" t="e">
        <f t="shared" ca="1" si="51"/>
        <v>#NAME?</v>
      </c>
      <c r="W1149" s="327" t="e">
        <f t="shared" ca="1" si="52"/>
        <v>#NAME?</v>
      </c>
      <c r="X1149" s="327" t="e">
        <f t="shared" ca="1" si="53"/>
        <v>#NAME?</v>
      </c>
    </row>
    <row r="1150" spans="1:24">
      <c r="A1150" s="2">
        <v>1143</v>
      </c>
      <c r="B1150" s="617">
        <v>-160478</v>
      </c>
      <c r="C1150" s="617">
        <v>-103593</v>
      </c>
      <c r="D1150" s="617">
        <v>-114388</v>
      </c>
      <c r="F1150" s="330" t="e">
        <f ca="1">_xll.RiskData('Risk Summary'!$H$32,$A1150)</f>
        <v>#NAME?</v>
      </c>
      <c r="G1150" s="330" t="e">
        <f ca="1">_xll.RiskData('Risk Summary'!$K$32,$A1150)</f>
        <v>#NAME?</v>
      </c>
      <c r="H1150" s="330" t="e">
        <f ca="1">_xll.RiskData('Risk Summary'!$N$32,$A1150)</f>
        <v>#NAME?</v>
      </c>
      <c r="J1150" s="330" t="e">
        <f ca="1">_xll.RiskData('Risk Summary'!$H$35,$A1150)</f>
        <v>#NAME?</v>
      </c>
      <c r="K1150" s="330" t="e">
        <f ca="1">_xll.RiskData('Risk Summary'!$K$35,$A1150)</f>
        <v>#NAME?</v>
      </c>
      <c r="L1150" s="330" t="e">
        <f ca="1">_xll.RiskData('Risk Summary'!$N$35,$A1150)</f>
        <v>#NAME?</v>
      </c>
      <c r="N1150" s="330" t="e">
        <f ca="1">_xll.RiskData('Risk Summary'!$H$36,$A1150)</f>
        <v>#NAME?</v>
      </c>
      <c r="O1150" s="330" t="e">
        <f ca="1">_xll.RiskData('Risk Summary'!$K$36,$A1150)</f>
        <v>#NAME?</v>
      </c>
      <c r="P1150" s="330" t="e">
        <f ca="1">_xll.RiskData('Risk Summary'!$N$36,$A1150)</f>
        <v>#NAME?</v>
      </c>
      <c r="R1150" s="330" t="e">
        <f ca="1">_xll.RiskData('TS CF'!$H$24,$A1150)-F1150</f>
        <v>#NAME?</v>
      </c>
      <c r="S1150" s="330" t="e">
        <f ca="1">_xll.RiskData('TS CF'!$K$24,$A1150)-G1150</f>
        <v>#NAME?</v>
      </c>
      <c r="T1150" s="330" t="e">
        <f ca="1">_xll.RiskData('TS CF'!$N$24,$A1150)-H1150</f>
        <v>#NAME?</v>
      </c>
      <c r="V1150" s="327" t="e">
        <f t="shared" ca="1" si="51"/>
        <v>#NAME?</v>
      </c>
      <c r="W1150" s="327" t="e">
        <f t="shared" ca="1" si="52"/>
        <v>#NAME?</v>
      </c>
      <c r="X1150" s="327" t="e">
        <f t="shared" ca="1" si="53"/>
        <v>#NAME?</v>
      </c>
    </row>
    <row r="1151" spans="1:24">
      <c r="A1151" s="2">
        <v>1144</v>
      </c>
      <c r="B1151" s="617">
        <v>-160478</v>
      </c>
      <c r="C1151" s="617">
        <v>-103593</v>
      </c>
      <c r="D1151" s="617">
        <v>-114388</v>
      </c>
      <c r="F1151" s="330" t="e">
        <f ca="1">_xll.RiskData('Risk Summary'!$H$32,$A1151)</f>
        <v>#NAME?</v>
      </c>
      <c r="G1151" s="330" t="e">
        <f ca="1">_xll.RiskData('Risk Summary'!$K$32,$A1151)</f>
        <v>#NAME?</v>
      </c>
      <c r="H1151" s="330" t="e">
        <f ca="1">_xll.RiskData('Risk Summary'!$N$32,$A1151)</f>
        <v>#NAME?</v>
      </c>
      <c r="J1151" s="330" t="e">
        <f ca="1">_xll.RiskData('Risk Summary'!$H$35,$A1151)</f>
        <v>#NAME?</v>
      </c>
      <c r="K1151" s="330" t="e">
        <f ca="1">_xll.RiskData('Risk Summary'!$K$35,$A1151)</f>
        <v>#NAME?</v>
      </c>
      <c r="L1151" s="330" t="e">
        <f ca="1">_xll.RiskData('Risk Summary'!$N$35,$A1151)</f>
        <v>#NAME?</v>
      </c>
      <c r="N1151" s="330" t="e">
        <f ca="1">_xll.RiskData('Risk Summary'!$H$36,$A1151)</f>
        <v>#NAME?</v>
      </c>
      <c r="O1151" s="330" t="e">
        <f ca="1">_xll.RiskData('Risk Summary'!$K$36,$A1151)</f>
        <v>#NAME?</v>
      </c>
      <c r="P1151" s="330" t="e">
        <f ca="1">_xll.RiskData('Risk Summary'!$N$36,$A1151)</f>
        <v>#NAME?</v>
      </c>
      <c r="R1151" s="330" t="e">
        <f ca="1">_xll.RiskData('TS CF'!$H$24,$A1151)-F1151</f>
        <v>#NAME?</v>
      </c>
      <c r="S1151" s="330" t="e">
        <f ca="1">_xll.RiskData('TS CF'!$K$24,$A1151)-G1151</f>
        <v>#NAME?</v>
      </c>
      <c r="T1151" s="330" t="e">
        <f ca="1">_xll.RiskData('TS CF'!$N$24,$A1151)-H1151</f>
        <v>#NAME?</v>
      </c>
      <c r="V1151" s="327" t="e">
        <f t="shared" ca="1" si="51"/>
        <v>#NAME?</v>
      </c>
      <c r="W1151" s="327" t="e">
        <f t="shared" ca="1" si="52"/>
        <v>#NAME?</v>
      </c>
      <c r="X1151" s="327" t="e">
        <f t="shared" ca="1" si="53"/>
        <v>#NAME?</v>
      </c>
    </row>
    <row r="1152" spans="1:24">
      <c r="A1152" s="2">
        <v>1145</v>
      </c>
      <c r="B1152" s="617">
        <v>-160478</v>
      </c>
      <c r="C1152" s="617">
        <v>-103593</v>
      </c>
      <c r="D1152" s="617">
        <v>-114388</v>
      </c>
      <c r="F1152" s="330" t="e">
        <f ca="1">_xll.RiskData('Risk Summary'!$H$32,$A1152)</f>
        <v>#NAME?</v>
      </c>
      <c r="G1152" s="330" t="e">
        <f ca="1">_xll.RiskData('Risk Summary'!$K$32,$A1152)</f>
        <v>#NAME?</v>
      </c>
      <c r="H1152" s="330" t="e">
        <f ca="1">_xll.RiskData('Risk Summary'!$N$32,$A1152)</f>
        <v>#NAME?</v>
      </c>
      <c r="J1152" s="330" t="e">
        <f ca="1">_xll.RiskData('Risk Summary'!$H$35,$A1152)</f>
        <v>#NAME?</v>
      </c>
      <c r="K1152" s="330" t="e">
        <f ca="1">_xll.RiskData('Risk Summary'!$K$35,$A1152)</f>
        <v>#NAME?</v>
      </c>
      <c r="L1152" s="330" t="e">
        <f ca="1">_xll.RiskData('Risk Summary'!$N$35,$A1152)</f>
        <v>#NAME?</v>
      </c>
      <c r="N1152" s="330" t="e">
        <f ca="1">_xll.RiskData('Risk Summary'!$H$36,$A1152)</f>
        <v>#NAME?</v>
      </c>
      <c r="O1152" s="330" t="e">
        <f ca="1">_xll.RiskData('Risk Summary'!$K$36,$A1152)</f>
        <v>#NAME?</v>
      </c>
      <c r="P1152" s="330" t="e">
        <f ca="1">_xll.RiskData('Risk Summary'!$N$36,$A1152)</f>
        <v>#NAME?</v>
      </c>
      <c r="R1152" s="330" t="e">
        <f ca="1">_xll.RiskData('TS CF'!$H$24,$A1152)-F1152</f>
        <v>#NAME?</v>
      </c>
      <c r="S1152" s="330" t="e">
        <f ca="1">_xll.RiskData('TS CF'!$K$24,$A1152)-G1152</f>
        <v>#NAME?</v>
      </c>
      <c r="T1152" s="330" t="e">
        <f ca="1">_xll.RiskData('TS CF'!$N$24,$A1152)-H1152</f>
        <v>#NAME?</v>
      </c>
      <c r="V1152" s="327" t="e">
        <f t="shared" ca="1" si="51"/>
        <v>#NAME?</v>
      </c>
      <c r="W1152" s="327" t="e">
        <f t="shared" ca="1" si="52"/>
        <v>#NAME?</v>
      </c>
      <c r="X1152" s="327" t="e">
        <f t="shared" ca="1" si="53"/>
        <v>#NAME?</v>
      </c>
    </row>
    <row r="1153" spans="1:24">
      <c r="A1153" s="2">
        <v>1146</v>
      </c>
      <c r="B1153" s="617">
        <v>-160478</v>
      </c>
      <c r="C1153" s="617">
        <v>-103593</v>
      </c>
      <c r="D1153" s="617">
        <v>-114388</v>
      </c>
      <c r="F1153" s="330" t="e">
        <f ca="1">_xll.RiskData('Risk Summary'!$H$32,$A1153)</f>
        <v>#NAME?</v>
      </c>
      <c r="G1153" s="330" t="e">
        <f ca="1">_xll.RiskData('Risk Summary'!$K$32,$A1153)</f>
        <v>#NAME?</v>
      </c>
      <c r="H1153" s="330" t="e">
        <f ca="1">_xll.RiskData('Risk Summary'!$N$32,$A1153)</f>
        <v>#NAME?</v>
      </c>
      <c r="J1153" s="330" t="e">
        <f ca="1">_xll.RiskData('Risk Summary'!$H$35,$A1153)</f>
        <v>#NAME?</v>
      </c>
      <c r="K1153" s="330" t="e">
        <f ca="1">_xll.RiskData('Risk Summary'!$K$35,$A1153)</f>
        <v>#NAME?</v>
      </c>
      <c r="L1153" s="330" t="e">
        <f ca="1">_xll.RiskData('Risk Summary'!$N$35,$A1153)</f>
        <v>#NAME?</v>
      </c>
      <c r="N1153" s="330" t="e">
        <f ca="1">_xll.RiskData('Risk Summary'!$H$36,$A1153)</f>
        <v>#NAME?</v>
      </c>
      <c r="O1153" s="330" t="e">
        <f ca="1">_xll.RiskData('Risk Summary'!$K$36,$A1153)</f>
        <v>#NAME?</v>
      </c>
      <c r="P1153" s="330" t="e">
        <f ca="1">_xll.RiskData('Risk Summary'!$N$36,$A1153)</f>
        <v>#NAME?</v>
      </c>
      <c r="R1153" s="330" t="e">
        <f ca="1">_xll.RiskData('TS CF'!$H$24,$A1153)-F1153</f>
        <v>#NAME?</v>
      </c>
      <c r="S1153" s="330" t="e">
        <f ca="1">_xll.RiskData('TS CF'!$K$24,$A1153)-G1153</f>
        <v>#NAME?</v>
      </c>
      <c r="T1153" s="330" t="e">
        <f ca="1">_xll.RiskData('TS CF'!$N$24,$A1153)-H1153</f>
        <v>#NAME?</v>
      </c>
      <c r="V1153" s="327" t="e">
        <f t="shared" ca="1" si="51"/>
        <v>#NAME?</v>
      </c>
      <c r="W1153" s="327" t="e">
        <f t="shared" ca="1" si="52"/>
        <v>#NAME?</v>
      </c>
      <c r="X1153" s="327" t="e">
        <f t="shared" ca="1" si="53"/>
        <v>#NAME?</v>
      </c>
    </row>
    <row r="1154" spans="1:24">
      <c r="A1154" s="2">
        <v>1147</v>
      </c>
      <c r="B1154" s="617">
        <v>-160478</v>
      </c>
      <c r="C1154" s="617">
        <v>-103593</v>
      </c>
      <c r="D1154" s="617">
        <v>-114388</v>
      </c>
      <c r="F1154" s="330" t="e">
        <f ca="1">_xll.RiskData('Risk Summary'!$H$32,$A1154)</f>
        <v>#NAME?</v>
      </c>
      <c r="G1154" s="330" t="e">
        <f ca="1">_xll.RiskData('Risk Summary'!$K$32,$A1154)</f>
        <v>#NAME?</v>
      </c>
      <c r="H1154" s="330" t="e">
        <f ca="1">_xll.RiskData('Risk Summary'!$N$32,$A1154)</f>
        <v>#NAME?</v>
      </c>
      <c r="J1154" s="330" t="e">
        <f ca="1">_xll.RiskData('Risk Summary'!$H$35,$A1154)</f>
        <v>#NAME?</v>
      </c>
      <c r="K1154" s="330" t="e">
        <f ca="1">_xll.RiskData('Risk Summary'!$K$35,$A1154)</f>
        <v>#NAME?</v>
      </c>
      <c r="L1154" s="330" t="e">
        <f ca="1">_xll.RiskData('Risk Summary'!$N$35,$A1154)</f>
        <v>#NAME?</v>
      </c>
      <c r="N1154" s="330" t="e">
        <f ca="1">_xll.RiskData('Risk Summary'!$H$36,$A1154)</f>
        <v>#NAME?</v>
      </c>
      <c r="O1154" s="330" t="e">
        <f ca="1">_xll.RiskData('Risk Summary'!$K$36,$A1154)</f>
        <v>#NAME?</v>
      </c>
      <c r="P1154" s="330" t="e">
        <f ca="1">_xll.RiskData('Risk Summary'!$N$36,$A1154)</f>
        <v>#NAME?</v>
      </c>
      <c r="R1154" s="330" t="e">
        <f ca="1">_xll.RiskData('TS CF'!$H$24,$A1154)-F1154</f>
        <v>#NAME?</v>
      </c>
      <c r="S1154" s="330" t="e">
        <f ca="1">_xll.RiskData('TS CF'!$K$24,$A1154)-G1154</f>
        <v>#NAME?</v>
      </c>
      <c r="T1154" s="330" t="e">
        <f ca="1">_xll.RiskData('TS CF'!$N$24,$A1154)-H1154</f>
        <v>#NAME?</v>
      </c>
      <c r="V1154" s="327" t="e">
        <f t="shared" ca="1" si="51"/>
        <v>#NAME?</v>
      </c>
      <c r="W1154" s="327" t="e">
        <f t="shared" ca="1" si="52"/>
        <v>#NAME?</v>
      </c>
      <c r="X1154" s="327" t="e">
        <f t="shared" ca="1" si="53"/>
        <v>#NAME?</v>
      </c>
    </row>
    <row r="1155" spans="1:24">
      <c r="A1155" s="2">
        <v>1148</v>
      </c>
      <c r="B1155" s="617">
        <v>-160478</v>
      </c>
      <c r="C1155" s="617">
        <v>-103593</v>
      </c>
      <c r="D1155" s="617">
        <v>-114388</v>
      </c>
      <c r="F1155" s="330" t="e">
        <f ca="1">_xll.RiskData('Risk Summary'!$H$32,$A1155)</f>
        <v>#NAME?</v>
      </c>
      <c r="G1155" s="330" t="e">
        <f ca="1">_xll.RiskData('Risk Summary'!$K$32,$A1155)</f>
        <v>#NAME?</v>
      </c>
      <c r="H1155" s="330" t="e">
        <f ca="1">_xll.RiskData('Risk Summary'!$N$32,$A1155)</f>
        <v>#NAME?</v>
      </c>
      <c r="J1155" s="330" t="e">
        <f ca="1">_xll.RiskData('Risk Summary'!$H$35,$A1155)</f>
        <v>#NAME?</v>
      </c>
      <c r="K1155" s="330" t="e">
        <f ca="1">_xll.RiskData('Risk Summary'!$K$35,$A1155)</f>
        <v>#NAME?</v>
      </c>
      <c r="L1155" s="330" t="e">
        <f ca="1">_xll.RiskData('Risk Summary'!$N$35,$A1155)</f>
        <v>#NAME?</v>
      </c>
      <c r="N1155" s="330" t="e">
        <f ca="1">_xll.RiskData('Risk Summary'!$H$36,$A1155)</f>
        <v>#NAME?</v>
      </c>
      <c r="O1155" s="330" t="e">
        <f ca="1">_xll.RiskData('Risk Summary'!$K$36,$A1155)</f>
        <v>#NAME?</v>
      </c>
      <c r="P1155" s="330" t="e">
        <f ca="1">_xll.RiskData('Risk Summary'!$N$36,$A1155)</f>
        <v>#NAME?</v>
      </c>
      <c r="R1155" s="330" t="e">
        <f ca="1">_xll.RiskData('TS CF'!$H$24,$A1155)-F1155</f>
        <v>#NAME?</v>
      </c>
      <c r="S1155" s="330" t="e">
        <f ca="1">_xll.RiskData('TS CF'!$K$24,$A1155)-G1155</f>
        <v>#NAME?</v>
      </c>
      <c r="T1155" s="330" t="e">
        <f ca="1">_xll.RiskData('TS CF'!$N$24,$A1155)-H1155</f>
        <v>#NAME?</v>
      </c>
      <c r="V1155" s="327" t="e">
        <f t="shared" ca="1" si="51"/>
        <v>#NAME?</v>
      </c>
      <c r="W1155" s="327" t="e">
        <f t="shared" ca="1" si="52"/>
        <v>#NAME?</v>
      </c>
      <c r="X1155" s="327" t="e">
        <f t="shared" ca="1" si="53"/>
        <v>#NAME?</v>
      </c>
    </row>
    <row r="1156" spans="1:24">
      <c r="A1156" s="2">
        <v>1149</v>
      </c>
      <c r="B1156" s="617">
        <v>-160478</v>
      </c>
      <c r="C1156" s="617">
        <v>-103593</v>
      </c>
      <c r="D1156" s="617">
        <v>-114388</v>
      </c>
      <c r="F1156" s="330" t="e">
        <f ca="1">_xll.RiskData('Risk Summary'!$H$32,$A1156)</f>
        <v>#NAME?</v>
      </c>
      <c r="G1156" s="330" t="e">
        <f ca="1">_xll.RiskData('Risk Summary'!$K$32,$A1156)</f>
        <v>#NAME?</v>
      </c>
      <c r="H1156" s="330" t="e">
        <f ca="1">_xll.RiskData('Risk Summary'!$N$32,$A1156)</f>
        <v>#NAME?</v>
      </c>
      <c r="J1156" s="330" t="e">
        <f ca="1">_xll.RiskData('Risk Summary'!$H$35,$A1156)</f>
        <v>#NAME?</v>
      </c>
      <c r="K1156" s="330" t="e">
        <f ca="1">_xll.RiskData('Risk Summary'!$K$35,$A1156)</f>
        <v>#NAME?</v>
      </c>
      <c r="L1156" s="330" t="e">
        <f ca="1">_xll.RiskData('Risk Summary'!$N$35,$A1156)</f>
        <v>#NAME?</v>
      </c>
      <c r="N1156" s="330" t="e">
        <f ca="1">_xll.RiskData('Risk Summary'!$H$36,$A1156)</f>
        <v>#NAME?</v>
      </c>
      <c r="O1156" s="330" t="e">
        <f ca="1">_xll.RiskData('Risk Summary'!$K$36,$A1156)</f>
        <v>#NAME?</v>
      </c>
      <c r="P1156" s="330" t="e">
        <f ca="1">_xll.RiskData('Risk Summary'!$N$36,$A1156)</f>
        <v>#NAME?</v>
      </c>
      <c r="R1156" s="330" t="e">
        <f ca="1">_xll.RiskData('TS CF'!$H$24,$A1156)-F1156</f>
        <v>#NAME?</v>
      </c>
      <c r="S1156" s="330" t="e">
        <f ca="1">_xll.RiskData('TS CF'!$K$24,$A1156)-G1156</f>
        <v>#NAME?</v>
      </c>
      <c r="T1156" s="330" t="e">
        <f ca="1">_xll.RiskData('TS CF'!$N$24,$A1156)-H1156</f>
        <v>#NAME?</v>
      </c>
      <c r="V1156" s="327" t="e">
        <f t="shared" ca="1" si="51"/>
        <v>#NAME?</v>
      </c>
      <c r="W1156" s="327" t="e">
        <f t="shared" ca="1" si="52"/>
        <v>#NAME?</v>
      </c>
      <c r="X1156" s="327" t="e">
        <f t="shared" ca="1" si="53"/>
        <v>#NAME?</v>
      </c>
    </row>
    <row r="1157" spans="1:24">
      <c r="A1157" s="2">
        <v>1150</v>
      </c>
      <c r="B1157" s="617">
        <v>-160478</v>
      </c>
      <c r="C1157" s="617">
        <v>-103593</v>
      </c>
      <c r="D1157" s="617">
        <v>-114388</v>
      </c>
      <c r="F1157" s="330" t="e">
        <f ca="1">_xll.RiskData('Risk Summary'!$H$32,$A1157)</f>
        <v>#NAME?</v>
      </c>
      <c r="G1157" s="330" t="e">
        <f ca="1">_xll.RiskData('Risk Summary'!$K$32,$A1157)</f>
        <v>#NAME?</v>
      </c>
      <c r="H1157" s="330" t="e">
        <f ca="1">_xll.RiskData('Risk Summary'!$N$32,$A1157)</f>
        <v>#NAME?</v>
      </c>
      <c r="J1157" s="330" t="e">
        <f ca="1">_xll.RiskData('Risk Summary'!$H$35,$A1157)</f>
        <v>#NAME?</v>
      </c>
      <c r="K1157" s="330" t="e">
        <f ca="1">_xll.RiskData('Risk Summary'!$K$35,$A1157)</f>
        <v>#NAME?</v>
      </c>
      <c r="L1157" s="330" t="e">
        <f ca="1">_xll.RiskData('Risk Summary'!$N$35,$A1157)</f>
        <v>#NAME?</v>
      </c>
      <c r="N1157" s="330" t="e">
        <f ca="1">_xll.RiskData('Risk Summary'!$H$36,$A1157)</f>
        <v>#NAME?</v>
      </c>
      <c r="O1157" s="330" t="e">
        <f ca="1">_xll.RiskData('Risk Summary'!$K$36,$A1157)</f>
        <v>#NAME?</v>
      </c>
      <c r="P1157" s="330" t="e">
        <f ca="1">_xll.RiskData('Risk Summary'!$N$36,$A1157)</f>
        <v>#NAME?</v>
      </c>
      <c r="R1157" s="330" t="e">
        <f ca="1">_xll.RiskData('TS CF'!$H$24,$A1157)-F1157</f>
        <v>#NAME?</v>
      </c>
      <c r="S1157" s="330" t="e">
        <f ca="1">_xll.RiskData('TS CF'!$K$24,$A1157)-G1157</f>
        <v>#NAME?</v>
      </c>
      <c r="T1157" s="330" t="e">
        <f ca="1">_xll.RiskData('TS CF'!$N$24,$A1157)-H1157</f>
        <v>#NAME?</v>
      </c>
      <c r="V1157" s="327" t="e">
        <f t="shared" ca="1" si="51"/>
        <v>#NAME?</v>
      </c>
      <c r="W1157" s="327" t="e">
        <f t="shared" ca="1" si="52"/>
        <v>#NAME?</v>
      </c>
      <c r="X1157" s="327" t="e">
        <f t="shared" ca="1" si="53"/>
        <v>#NAME?</v>
      </c>
    </row>
    <row r="1158" spans="1:24">
      <c r="A1158" s="2">
        <v>1151</v>
      </c>
      <c r="B1158" s="617">
        <v>-160478</v>
      </c>
      <c r="C1158" s="617">
        <v>-103593</v>
      </c>
      <c r="D1158" s="617">
        <v>-114388</v>
      </c>
      <c r="F1158" s="330" t="e">
        <f ca="1">_xll.RiskData('Risk Summary'!$H$32,$A1158)</f>
        <v>#NAME?</v>
      </c>
      <c r="G1158" s="330" t="e">
        <f ca="1">_xll.RiskData('Risk Summary'!$K$32,$A1158)</f>
        <v>#NAME?</v>
      </c>
      <c r="H1158" s="330" t="e">
        <f ca="1">_xll.RiskData('Risk Summary'!$N$32,$A1158)</f>
        <v>#NAME?</v>
      </c>
      <c r="J1158" s="330" t="e">
        <f ca="1">_xll.RiskData('Risk Summary'!$H$35,$A1158)</f>
        <v>#NAME?</v>
      </c>
      <c r="K1158" s="330" t="e">
        <f ca="1">_xll.RiskData('Risk Summary'!$K$35,$A1158)</f>
        <v>#NAME?</v>
      </c>
      <c r="L1158" s="330" t="e">
        <f ca="1">_xll.RiskData('Risk Summary'!$N$35,$A1158)</f>
        <v>#NAME?</v>
      </c>
      <c r="N1158" s="330" t="e">
        <f ca="1">_xll.RiskData('Risk Summary'!$H$36,$A1158)</f>
        <v>#NAME?</v>
      </c>
      <c r="O1158" s="330" t="e">
        <f ca="1">_xll.RiskData('Risk Summary'!$K$36,$A1158)</f>
        <v>#NAME?</v>
      </c>
      <c r="P1158" s="330" t="e">
        <f ca="1">_xll.RiskData('Risk Summary'!$N$36,$A1158)</f>
        <v>#NAME?</v>
      </c>
      <c r="R1158" s="330" t="e">
        <f ca="1">_xll.RiskData('TS CF'!$H$24,$A1158)-F1158</f>
        <v>#NAME?</v>
      </c>
      <c r="S1158" s="330" t="e">
        <f ca="1">_xll.RiskData('TS CF'!$K$24,$A1158)-G1158</f>
        <v>#NAME?</v>
      </c>
      <c r="T1158" s="330" t="e">
        <f ca="1">_xll.RiskData('TS CF'!$N$24,$A1158)-H1158</f>
        <v>#NAME?</v>
      </c>
      <c r="V1158" s="327" t="e">
        <f t="shared" ca="1" si="51"/>
        <v>#NAME?</v>
      </c>
      <c r="W1158" s="327" t="e">
        <f t="shared" ca="1" si="52"/>
        <v>#NAME?</v>
      </c>
      <c r="X1158" s="327" t="e">
        <f t="shared" ca="1" si="53"/>
        <v>#NAME?</v>
      </c>
    </row>
    <row r="1159" spans="1:24">
      <c r="A1159" s="2">
        <v>1152</v>
      </c>
      <c r="B1159" s="617">
        <v>-160478</v>
      </c>
      <c r="C1159" s="617">
        <v>-103593</v>
      </c>
      <c r="D1159" s="617">
        <v>-114388</v>
      </c>
      <c r="F1159" s="330" t="e">
        <f ca="1">_xll.RiskData('Risk Summary'!$H$32,$A1159)</f>
        <v>#NAME?</v>
      </c>
      <c r="G1159" s="330" t="e">
        <f ca="1">_xll.RiskData('Risk Summary'!$K$32,$A1159)</f>
        <v>#NAME?</v>
      </c>
      <c r="H1159" s="330" t="e">
        <f ca="1">_xll.RiskData('Risk Summary'!$N$32,$A1159)</f>
        <v>#NAME?</v>
      </c>
      <c r="J1159" s="330" t="e">
        <f ca="1">_xll.RiskData('Risk Summary'!$H$35,$A1159)</f>
        <v>#NAME?</v>
      </c>
      <c r="K1159" s="330" t="e">
        <f ca="1">_xll.RiskData('Risk Summary'!$K$35,$A1159)</f>
        <v>#NAME?</v>
      </c>
      <c r="L1159" s="330" t="e">
        <f ca="1">_xll.RiskData('Risk Summary'!$N$35,$A1159)</f>
        <v>#NAME?</v>
      </c>
      <c r="N1159" s="330" t="e">
        <f ca="1">_xll.RiskData('Risk Summary'!$H$36,$A1159)</f>
        <v>#NAME?</v>
      </c>
      <c r="O1159" s="330" t="e">
        <f ca="1">_xll.RiskData('Risk Summary'!$K$36,$A1159)</f>
        <v>#NAME?</v>
      </c>
      <c r="P1159" s="330" t="e">
        <f ca="1">_xll.RiskData('Risk Summary'!$N$36,$A1159)</f>
        <v>#NAME?</v>
      </c>
      <c r="R1159" s="330" t="e">
        <f ca="1">_xll.RiskData('TS CF'!$H$24,$A1159)-F1159</f>
        <v>#NAME?</v>
      </c>
      <c r="S1159" s="330" t="e">
        <f ca="1">_xll.RiskData('TS CF'!$K$24,$A1159)-G1159</f>
        <v>#NAME?</v>
      </c>
      <c r="T1159" s="330" t="e">
        <f ca="1">_xll.RiskData('TS CF'!$N$24,$A1159)-H1159</f>
        <v>#NAME?</v>
      </c>
      <c r="V1159" s="327" t="e">
        <f t="shared" ca="1" si="51"/>
        <v>#NAME?</v>
      </c>
      <c r="W1159" s="327" t="e">
        <f t="shared" ca="1" si="52"/>
        <v>#NAME?</v>
      </c>
      <c r="X1159" s="327" t="e">
        <f t="shared" ca="1" si="53"/>
        <v>#NAME?</v>
      </c>
    </row>
    <row r="1160" spans="1:24">
      <c r="A1160" s="2">
        <v>1153</v>
      </c>
      <c r="B1160" s="617">
        <v>-160478</v>
      </c>
      <c r="C1160" s="617">
        <v>-103593</v>
      </c>
      <c r="D1160" s="617">
        <v>-114388</v>
      </c>
      <c r="F1160" s="330" t="e">
        <f ca="1">_xll.RiskData('Risk Summary'!$H$32,$A1160)</f>
        <v>#NAME?</v>
      </c>
      <c r="G1160" s="330" t="e">
        <f ca="1">_xll.RiskData('Risk Summary'!$K$32,$A1160)</f>
        <v>#NAME?</v>
      </c>
      <c r="H1160" s="330" t="e">
        <f ca="1">_xll.RiskData('Risk Summary'!$N$32,$A1160)</f>
        <v>#NAME?</v>
      </c>
      <c r="J1160" s="330" t="e">
        <f ca="1">_xll.RiskData('Risk Summary'!$H$35,$A1160)</f>
        <v>#NAME?</v>
      </c>
      <c r="K1160" s="330" t="e">
        <f ca="1">_xll.RiskData('Risk Summary'!$K$35,$A1160)</f>
        <v>#NAME?</v>
      </c>
      <c r="L1160" s="330" t="e">
        <f ca="1">_xll.RiskData('Risk Summary'!$N$35,$A1160)</f>
        <v>#NAME?</v>
      </c>
      <c r="N1160" s="330" t="e">
        <f ca="1">_xll.RiskData('Risk Summary'!$H$36,$A1160)</f>
        <v>#NAME?</v>
      </c>
      <c r="O1160" s="330" t="e">
        <f ca="1">_xll.RiskData('Risk Summary'!$K$36,$A1160)</f>
        <v>#NAME?</v>
      </c>
      <c r="P1160" s="330" t="e">
        <f ca="1">_xll.RiskData('Risk Summary'!$N$36,$A1160)</f>
        <v>#NAME?</v>
      </c>
      <c r="R1160" s="330" t="e">
        <f ca="1">_xll.RiskData('TS CF'!$H$24,$A1160)-F1160</f>
        <v>#NAME?</v>
      </c>
      <c r="S1160" s="330" t="e">
        <f ca="1">_xll.RiskData('TS CF'!$K$24,$A1160)-G1160</f>
        <v>#NAME?</v>
      </c>
      <c r="T1160" s="330" t="e">
        <f ca="1">_xll.RiskData('TS CF'!$N$24,$A1160)-H1160</f>
        <v>#NAME?</v>
      </c>
      <c r="V1160" s="327" t="e">
        <f t="shared" ca="1" si="51"/>
        <v>#NAME?</v>
      </c>
      <c r="W1160" s="327" t="e">
        <f t="shared" ca="1" si="52"/>
        <v>#NAME?</v>
      </c>
      <c r="X1160" s="327" t="e">
        <f t="shared" ca="1" si="53"/>
        <v>#NAME?</v>
      </c>
    </row>
    <row r="1161" spans="1:24">
      <c r="A1161" s="2">
        <v>1154</v>
      </c>
      <c r="B1161" s="617">
        <v>-160478</v>
      </c>
      <c r="C1161" s="617">
        <v>-103593</v>
      </c>
      <c r="D1161" s="617">
        <v>-114388</v>
      </c>
      <c r="F1161" s="330" t="e">
        <f ca="1">_xll.RiskData('Risk Summary'!$H$32,$A1161)</f>
        <v>#NAME?</v>
      </c>
      <c r="G1161" s="330" t="e">
        <f ca="1">_xll.RiskData('Risk Summary'!$K$32,$A1161)</f>
        <v>#NAME?</v>
      </c>
      <c r="H1161" s="330" t="e">
        <f ca="1">_xll.RiskData('Risk Summary'!$N$32,$A1161)</f>
        <v>#NAME?</v>
      </c>
      <c r="J1161" s="330" t="e">
        <f ca="1">_xll.RiskData('Risk Summary'!$H$35,$A1161)</f>
        <v>#NAME?</v>
      </c>
      <c r="K1161" s="330" t="e">
        <f ca="1">_xll.RiskData('Risk Summary'!$K$35,$A1161)</f>
        <v>#NAME?</v>
      </c>
      <c r="L1161" s="330" t="e">
        <f ca="1">_xll.RiskData('Risk Summary'!$N$35,$A1161)</f>
        <v>#NAME?</v>
      </c>
      <c r="N1161" s="330" t="e">
        <f ca="1">_xll.RiskData('Risk Summary'!$H$36,$A1161)</f>
        <v>#NAME?</v>
      </c>
      <c r="O1161" s="330" t="e">
        <f ca="1">_xll.RiskData('Risk Summary'!$K$36,$A1161)</f>
        <v>#NAME?</v>
      </c>
      <c r="P1161" s="330" t="e">
        <f ca="1">_xll.RiskData('Risk Summary'!$N$36,$A1161)</f>
        <v>#NAME?</v>
      </c>
      <c r="R1161" s="330" t="e">
        <f ca="1">_xll.RiskData('TS CF'!$H$24,$A1161)-F1161</f>
        <v>#NAME?</v>
      </c>
      <c r="S1161" s="330" t="e">
        <f ca="1">_xll.RiskData('TS CF'!$K$24,$A1161)-G1161</f>
        <v>#NAME?</v>
      </c>
      <c r="T1161" s="330" t="e">
        <f ca="1">_xll.RiskData('TS CF'!$N$24,$A1161)-H1161</f>
        <v>#NAME?</v>
      </c>
      <c r="V1161" s="327" t="e">
        <f t="shared" ca="1" si="51"/>
        <v>#NAME?</v>
      </c>
      <c r="W1161" s="327" t="e">
        <f t="shared" ca="1" si="52"/>
        <v>#NAME?</v>
      </c>
      <c r="X1161" s="327" t="e">
        <f t="shared" ca="1" si="53"/>
        <v>#NAME?</v>
      </c>
    </row>
    <row r="1162" spans="1:24">
      <c r="A1162" s="2">
        <v>1155</v>
      </c>
      <c r="B1162" s="617">
        <v>-160478</v>
      </c>
      <c r="C1162" s="617">
        <v>-103593</v>
      </c>
      <c r="D1162" s="617">
        <v>-114388</v>
      </c>
      <c r="F1162" s="330" t="e">
        <f ca="1">_xll.RiskData('Risk Summary'!$H$32,$A1162)</f>
        <v>#NAME?</v>
      </c>
      <c r="G1162" s="330" t="e">
        <f ca="1">_xll.RiskData('Risk Summary'!$K$32,$A1162)</f>
        <v>#NAME?</v>
      </c>
      <c r="H1162" s="330" t="e">
        <f ca="1">_xll.RiskData('Risk Summary'!$N$32,$A1162)</f>
        <v>#NAME?</v>
      </c>
      <c r="J1162" s="330" t="e">
        <f ca="1">_xll.RiskData('Risk Summary'!$H$35,$A1162)</f>
        <v>#NAME?</v>
      </c>
      <c r="K1162" s="330" t="e">
        <f ca="1">_xll.RiskData('Risk Summary'!$K$35,$A1162)</f>
        <v>#NAME?</v>
      </c>
      <c r="L1162" s="330" t="e">
        <f ca="1">_xll.RiskData('Risk Summary'!$N$35,$A1162)</f>
        <v>#NAME?</v>
      </c>
      <c r="N1162" s="330" t="e">
        <f ca="1">_xll.RiskData('Risk Summary'!$H$36,$A1162)</f>
        <v>#NAME?</v>
      </c>
      <c r="O1162" s="330" t="e">
        <f ca="1">_xll.RiskData('Risk Summary'!$K$36,$A1162)</f>
        <v>#NAME?</v>
      </c>
      <c r="P1162" s="330" t="e">
        <f ca="1">_xll.RiskData('Risk Summary'!$N$36,$A1162)</f>
        <v>#NAME?</v>
      </c>
      <c r="R1162" s="330" t="e">
        <f ca="1">_xll.RiskData('TS CF'!$H$24,$A1162)-F1162</f>
        <v>#NAME?</v>
      </c>
      <c r="S1162" s="330" t="e">
        <f ca="1">_xll.RiskData('TS CF'!$K$24,$A1162)-G1162</f>
        <v>#NAME?</v>
      </c>
      <c r="T1162" s="330" t="e">
        <f ca="1">_xll.RiskData('TS CF'!$N$24,$A1162)-H1162</f>
        <v>#NAME?</v>
      </c>
      <c r="V1162" s="327" t="e">
        <f t="shared" ref="V1162:V1225" ca="1" si="54">V1161</f>
        <v>#NAME?</v>
      </c>
      <c r="W1162" s="327" t="e">
        <f t="shared" ref="W1162:W1225" ca="1" si="55">W1161</f>
        <v>#NAME?</v>
      </c>
      <c r="X1162" s="327" t="e">
        <f t="shared" ref="X1162:X1225" ca="1" si="56">X1161</f>
        <v>#NAME?</v>
      </c>
    </row>
    <row r="1163" spans="1:24">
      <c r="A1163" s="2">
        <v>1156</v>
      </c>
      <c r="B1163" s="617">
        <v>-160478</v>
      </c>
      <c r="C1163" s="617">
        <v>-103593</v>
      </c>
      <c r="D1163" s="617">
        <v>-114388</v>
      </c>
      <c r="F1163" s="330" t="e">
        <f ca="1">_xll.RiskData('Risk Summary'!$H$32,$A1163)</f>
        <v>#NAME?</v>
      </c>
      <c r="G1163" s="330" t="e">
        <f ca="1">_xll.RiskData('Risk Summary'!$K$32,$A1163)</f>
        <v>#NAME?</v>
      </c>
      <c r="H1163" s="330" t="e">
        <f ca="1">_xll.RiskData('Risk Summary'!$N$32,$A1163)</f>
        <v>#NAME?</v>
      </c>
      <c r="J1163" s="330" t="e">
        <f ca="1">_xll.RiskData('Risk Summary'!$H$35,$A1163)</f>
        <v>#NAME?</v>
      </c>
      <c r="K1163" s="330" t="e">
        <f ca="1">_xll.RiskData('Risk Summary'!$K$35,$A1163)</f>
        <v>#NAME?</v>
      </c>
      <c r="L1163" s="330" t="e">
        <f ca="1">_xll.RiskData('Risk Summary'!$N$35,$A1163)</f>
        <v>#NAME?</v>
      </c>
      <c r="N1163" s="330" t="e">
        <f ca="1">_xll.RiskData('Risk Summary'!$H$36,$A1163)</f>
        <v>#NAME?</v>
      </c>
      <c r="O1163" s="330" t="e">
        <f ca="1">_xll.RiskData('Risk Summary'!$K$36,$A1163)</f>
        <v>#NAME?</v>
      </c>
      <c r="P1163" s="330" t="e">
        <f ca="1">_xll.RiskData('Risk Summary'!$N$36,$A1163)</f>
        <v>#NAME?</v>
      </c>
      <c r="R1163" s="330" t="e">
        <f ca="1">_xll.RiskData('TS CF'!$H$24,$A1163)-F1163</f>
        <v>#NAME?</v>
      </c>
      <c r="S1163" s="330" t="e">
        <f ca="1">_xll.RiskData('TS CF'!$K$24,$A1163)-G1163</f>
        <v>#NAME?</v>
      </c>
      <c r="T1163" s="330" t="e">
        <f ca="1">_xll.RiskData('TS CF'!$N$24,$A1163)-H1163</f>
        <v>#NAME?</v>
      </c>
      <c r="V1163" s="327" t="e">
        <f t="shared" ca="1" si="54"/>
        <v>#NAME?</v>
      </c>
      <c r="W1163" s="327" t="e">
        <f t="shared" ca="1" si="55"/>
        <v>#NAME?</v>
      </c>
      <c r="X1163" s="327" t="e">
        <f t="shared" ca="1" si="56"/>
        <v>#NAME?</v>
      </c>
    </row>
    <row r="1164" spans="1:24">
      <c r="A1164" s="2">
        <v>1157</v>
      </c>
      <c r="B1164" s="617">
        <v>-160478</v>
      </c>
      <c r="C1164" s="617">
        <v>-103593</v>
      </c>
      <c r="D1164" s="617">
        <v>-114388</v>
      </c>
      <c r="F1164" s="330" t="e">
        <f ca="1">_xll.RiskData('Risk Summary'!$H$32,$A1164)</f>
        <v>#NAME?</v>
      </c>
      <c r="G1164" s="330" t="e">
        <f ca="1">_xll.RiskData('Risk Summary'!$K$32,$A1164)</f>
        <v>#NAME?</v>
      </c>
      <c r="H1164" s="330" t="e">
        <f ca="1">_xll.RiskData('Risk Summary'!$N$32,$A1164)</f>
        <v>#NAME?</v>
      </c>
      <c r="J1164" s="330" t="e">
        <f ca="1">_xll.RiskData('Risk Summary'!$H$35,$A1164)</f>
        <v>#NAME?</v>
      </c>
      <c r="K1164" s="330" t="e">
        <f ca="1">_xll.RiskData('Risk Summary'!$K$35,$A1164)</f>
        <v>#NAME?</v>
      </c>
      <c r="L1164" s="330" t="e">
        <f ca="1">_xll.RiskData('Risk Summary'!$N$35,$A1164)</f>
        <v>#NAME?</v>
      </c>
      <c r="N1164" s="330" t="e">
        <f ca="1">_xll.RiskData('Risk Summary'!$H$36,$A1164)</f>
        <v>#NAME?</v>
      </c>
      <c r="O1164" s="330" t="e">
        <f ca="1">_xll.RiskData('Risk Summary'!$K$36,$A1164)</f>
        <v>#NAME?</v>
      </c>
      <c r="P1164" s="330" t="e">
        <f ca="1">_xll.RiskData('Risk Summary'!$N$36,$A1164)</f>
        <v>#NAME?</v>
      </c>
      <c r="R1164" s="330" t="e">
        <f ca="1">_xll.RiskData('TS CF'!$H$24,$A1164)-F1164</f>
        <v>#NAME?</v>
      </c>
      <c r="S1164" s="330" t="e">
        <f ca="1">_xll.RiskData('TS CF'!$K$24,$A1164)-G1164</f>
        <v>#NAME?</v>
      </c>
      <c r="T1164" s="330" t="e">
        <f ca="1">_xll.RiskData('TS CF'!$N$24,$A1164)-H1164</f>
        <v>#NAME?</v>
      </c>
      <c r="V1164" s="327" t="e">
        <f t="shared" ca="1" si="54"/>
        <v>#NAME?</v>
      </c>
      <c r="W1164" s="327" t="e">
        <f t="shared" ca="1" si="55"/>
        <v>#NAME?</v>
      </c>
      <c r="X1164" s="327" t="e">
        <f t="shared" ca="1" si="56"/>
        <v>#NAME?</v>
      </c>
    </row>
    <row r="1165" spans="1:24">
      <c r="A1165" s="2">
        <v>1158</v>
      </c>
      <c r="B1165" s="617">
        <v>-160478</v>
      </c>
      <c r="C1165" s="617">
        <v>-103593</v>
      </c>
      <c r="D1165" s="617">
        <v>-114388</v>
      </c>
      <c r="F1165" s="330" t="e">
        <f ca="1">_xll.RiskData('Risk Summary'!$H$32,$A1165)</f>
        <v>#NAME?</v>
      </c>
      <c r="G1165" s="330" t="e">
        <f ca="1">_xll.RiskData('Risk Summary'!$K$32,$A1165)</f>
        <v>#NAME?</v>
      </c>
      <c r="H1165" s="330" t="e">
        <f ca="1">_xll.RiskData('Risk Summary'!$N$32,$A1165)</f>
        <v>#NAME?</v>
      </c>
      <c r="J1165" s="330" t="e">
        <f ca="1">_xll.RiskData('Risk Summary'!$H$35,$A1165)</f>
        <v>#NAME?</v>
      </c>
      <c r="K1165" s="330" t="e">
        <f ca="1">_xll.RiskData('Risk Summary'!$K$35,$A1165)</f>
        <v>#NAME?</v>
      </c>
      <c r="L1165" s="330" t="e">
        <f ca="1">_xll.RiskData('Risk Summary'!$N$35,$A1165)</f>
        <v>#NAME?</v>
      </c>
      <c r="N1165" s="330" t="e">
        <f ca="1">_xll.RiskData('Risk Summary'!$H$36,$A1165)</f>
        <v>#NAME?</v>
      </c>
      <c r="O1165" s="330" t="e">
        <f ca="1">_xll.RiskData('Risk Summary'!$K$36,$A1165)</f>
        <v>#NAME?</v>
      </c>
      <c r="P1165" s="330" t="e">
        <f ca="1">_xll.RiskData('Risk Summary'!$N$36,$A1165)</f>
        <v>#NAME?</v>
      </c>
      <c r="R1165" s="330" t="e">
        <f ca="1">_xll.RiskData('TS CF'!$H$24,$A1165)-F1165</f>
        <v>#NAME?</v>
      </c>
      <c r="S1165" s="330" t="e">
        <f ca="1">_xll.RiskData('TS CF'!$K$24,$A1165)-G1165</f>
        <v>#NAME?</v>
      </c>
      <c r="T1165" s="330" t="e">
        <f ca="1">_xll.RiskData('TS CF'!$N$24,$A1165)-H1165</f>
        <v>#NAME?</v>
      </c>
      <c r="V1165" s="327" t="e">
        <f t="shared" ca="1" si="54"/>
        <v>#NAME?</v>
      </c>
      <c r="W1165" s="327" t="e">
        <f t="shared" ca="1" si="55"/>
        <v>#NAME?</v>
      </c>
      <c r="X1165" s="327" t="e">
        <f t="shared" ca="1" si="56"/>
        <v>#NAME?</v>
      </c>
    </row>
    <row r="1166" spans="1:24">
      <c r="A1166" s="2">
        <v>1159</v>
      </c>
      <c r="B1166" s="617">
        <v>-160478</v>
      </c>
      <c r="C1166" s="617">
        <v>-103593</v>
      </c>
      <c r="D1166" s="617">
        <v>-114388</v>
      </c>
      <c r="F1166" s="330" t="e">
        <f ca="1">_xll.RiskData('Risk Summary'!$H$32,$A1166)</f>
        <v>#NAME?</v>
      </c>
      <c r="G1166" s="330" t="e">
        <f ca="1">_xll.RiskData('Risk Summary'!$K$32,$A1166)</f>
        <v>#NAME?</v>
      </c>
      <c r="H1166" s="330" t="e">
        <f ca="1">_xll.RiskData('Risk Summary'!$N$32,$A1166)</f>
        <v>#NAME?</v>
      </c>
      <c r="J1166" s="330" t="e">
        <f ca="1">_xll.RiskData('Risk Summary'!$H$35,$A1166)</f>
        <v>#NAME?</v>
      </c>
      <c r="K1166" s="330" t="e">
        <f ca="1">_xll.RiskData('Risk Summary'!$K$35,$A1166)</f>
        <v>#NAME?</v>
      </c>
      <c r="L1166" s="330" t="e">
        <f ca="1">_xll.RiskData('Risk Summary'!$N$35,$A1166)</f>
        <v>#NAME?</v>
      </c>
      <c r="N1166" s="330" t="e">
        <f ca="1">_xll.RiskData('Risk Summary'!$H$36,$A1166)</f>
        <v>#NAME?</v>
      </c>
      <c r="O1166" s="330" t="e">
        <f ca="1">_xll.RiskData('Risk Summary'!$K$36,$A1166)</f>
        <v>#NAME?</v>
      </c>
      <c r="P1166" s="330" t="e">
        <f ca="1">_xll.RiskData('Risk Summary'!$N$36,$A1166)</f>
        <v>#NAME?</v>
      </c>
      <c r="R1166" s="330" t="e">
        <f ca="1">_xll.RiskData('TS CF'!$H$24,$A1166)-F1166</f>
        <v>#NAME?</v>
      </c>
      <c r="S1166" s="330" t="e">
        <f ca="1">_xll.RiskData('TS CF'!$K$24,$A1166)-G1166</f>
        <v>#NAME?</v>
      </c>
      <c r="T1166" s="330" t="e">
        <f ca="1">_xll.RiskData('TS CF'!$N$24,$A1166)-H1166</f>
        <v>#NAME?</v>
      </c>
      <c r="V1166" s="327" t="e">
        <f t="shared" ca="1" si="54"/>
        <v>#NAME?</v>
      </c>
      <c r="W1166" s="327" t="e">
        <f t="shared" ca="1" si="55"/>
        <v>#NAME?</v>
      </c>
      <c r="X1166" s="327" t="e">
        <f t="shared" ca="1" si="56"/>
        <v>#NAME?</v>
      </c>
    </row>
    <row r="1167" spans="1:24">
      <c r="A1167" s="2">
        <v>1160</v>
      </c>
      <c r="B1167" s="617">
        <v>-160478</v>
      </c>
      <c r="C1167" s="617">
        <v>-103593</v>
      </c>
      <c r="D1167" s="617">
        <v>-114388</v>
      </c>
      <c r="F1167" s="330" t="e">
        <f ca="1">_xll.RiskData('Risk Summary'!$H$32,$A1167)</f>
        <v>#NAME?</v>
      </c>
      <c r="G1167" s="330" t="e">
        <f ca="1">_xll.RiskData('Risk Summary'!$K$32,$A1167)</f>
        <v>#NAME?</v>
      </c>
      <c r="H1167" s="330" t="e">
        <f ca="1">_xll.RiskData('Risk Summary'!$N$32,$A1167)</f>
        <v>#NAME?</v>
      </c>
      <c r="J1167" s="330" t="e">
        <f ca="1">_xll.RiskData('Risk Summary'!$H$35,$A1167)</f>
        <v>#NAME?</v>
      </c>
      <c r="K1167" s="330" t="e">
        <f ca="1">_xll.RiskData('Risk Summary'!$K$35,$A1167)</f>
        <v>#NAME?</v>
      </c>
      <c r="L1167" s="330" t="e">
        <f ca="1">_xll.RiskData('Risk Summary'!$N$35,$A1167)</f>
        <v>#NAME?</v>
      </c>
      <c r="N1167" s="330" t="e">
        <f ca="1">_xll.RiskData('Risk Summary'!$H$36,$A1167)</f>
        <v>#NAME?</v>
      </c>
      <c r="O1167" s="330" t="e">
        <f ca="1">_xll.RiskData('Risk Summary'!$K$36,$A1167)</f>
        <v>#NAME?</v>
      </c>
      <c r="P1167" s="330" t="e">
        <f ca="1">_xll.RiskData('Risk Summary'!$N$36,$A1167)</f>
        <v>#NAME?</v>
      </c>
      <c r="R1167" s="330" t="e">
        <f ca="1">_xll.RiskData('TS CF'!$H$24,$A1167)-F1167</f>
        <v>#NAME?</v>
      </c>
      <c r="S1167" s="330" t="e">
        <f ca="1">_xll.RiskData('TS CF'!$K$24,$A1167)-G1167</f>
        <v>#NAME?</v>
      </c>
      <c r="T1167" s="330" t="e">
        <f ca="1">_xll.RiskData('TS CF'!$N$24,$A1167)-H1167</f>
        <v>#NAME?</v>
      </c>
      <c r="V1167" s="327" t="e">
        <f t="shared" ca="1" si="54"/>
        <v>#NAME?</v>
      </c>
      <c r="W1167" s="327" t="e">
        <f t="shared" ca="1" si="55"/>
        <v>#NAME?</v>
      </c>
      <c r="X1167" s="327" t="e">
        <f t="shared" ca="1" si="56"/>
        <v>#NAME?</v>
      </c>
    </row>
    <row r="1168" spans="1:24">
      <c r="A1168" s="2">
        <v>1161</v>
      </c>
      <c r="B1168" s="617">
        <v>-160478</v>
      </c>
      <c r="C1168" s="617">
        <v>-103593</v>
      </c>
      <c r="D1168" s="617">
        <v>-114388</v>
      </c>
      <c r="F1168" s="330" t="e">
        <f ca="1">_xll.RiskData('Risk Summary'!$H$32,$A1168)</f>
        <v>#NAME?</v>
      </c>
      <c r="G1168" s="330" t="e">
        <f ca="1">_xll.RiskData('Risk Summary'!$K$32,$A1168)</f>
        <v>#NAME?</v>
      </c>
      <c r="H1168" s="330" t="e">
        <f ca="1">_xll.RiskData('Risk Summary'!$N$32,$A1168)</f>
        <v>#NAME?</v>
      </c>
      <c r="J1168" s="330" t="e">
        <f ca="1">_xll.RiskData('Risk Summary'!$H$35,$A1168)</f>
        <v>#NAME?</v>
      </c>
      <c r="K1168" s="330" t="e">
        <f ca="1">_xll.RiskData('Risk Summary'!$K$35,$A1168)</f>
        <v>#NAME?</v>
      </c>
      <c r="L1168" s="330" t="e">
        <f ca="1">_xll.RiskData('Risk Summary'!$N$35,$A1168)</f>
        <v>#NAME?</v>
      </c>
      <c r="N1168" s="330" t="e">
        <f ca="1">_xll.RiskData('Risk Summary'!$H$36,$A1168)</f>
        <v>#NAME?</v>
      </c>
      <c r="O1168" s="330" t="e">
        <f ca="1">_xll.RiskData('Risk Summary'!$K$36,$A1168)</f>
        <v>#NAME?</v>
      </c>
      <c r="P1168" s="330" t="e">
        <f ca="1">_xll.RiskData('Risk Summary'!$N$36,$A1168)</f>
        <v>#NAME?</v>
      </c>
      <c r="R1168" s="330" t="e">
        <f ca="1">_xll.RiskData('TS CF'!$H$24,$A1168)-F1168</f>
        <v>#NAME?</v>
      </c>
      <c r="S1168" s="330" t="e">
        <f ca="1">_xll.RiskData('TS CF'!$K$24,$A1168)-G1168</f>
        <v>#NAME?</v>
      </c>
      <c r="T1168" s="330" t="e">
        <f ca="1">_xll.RiskData('TS CF'!$N$24,$A1168)-H1168</f>
        <v>#NAME?</v>
      </c>
      <c r="V1168" s="327" t="e">
        <f t="shared" ca="1" si="54"/>
        <v>#NAME?</v>
      </c>
      <c r="W1168" s="327" t="e">
        <f t="shared" ca="1" si="55"/>
        <v>#NAME?</v>
      </c>
      <c r="X1168" s="327" t="e">
        <f t="shared" ca="1" si="56"/>
        <v>#NAME?</v>
      </c>
    </row>
    <row r="1169" spans="1:24">
      <c r="A1169" s="2">
        <v>1162</v>
      </c>
      <c r="B1169" s="617">
        <v>-160478</v>
      </c>
      <c r="C1169" s="617">
        <v>-103593</v>
      </c>
      <c r="D1169" s="617">
        <v>-114388</v>
      </c>
      <c r="F1169" s="330" t="e">
        <f ca="1">_xll.RiskData('Risk Summary'!$H$32,$A1169)</f>
        <v>#NAME?</v>
      </c>
      <c r="G1169" s="330" t="e">
        <f ca="1">_xll.RiskData('Risk Summary'!$K$32,$A1169)</f>
        <v>#NAME?</v>
      </c>
      <c r="H1169" s="330" t="e">
        <f ca="1">_xll.RiskData('Risk Summary'!$N$32,$A1169)</f>
        <v>#NAME?</v>
      </c>
      <c r="J1169" s="330" t="e">
        <f ca="1">_xll.RiskData('Risk Summary'!$H$35,$A1169)</f>
        <v>#NAME?</v>
      </c>
      <c r="K1169" s="330" t="e">
        <f ca="1">_xll.RiskData('Risk Summary'!$K$35,$A1169)</f>
        <v>#NAME?</v>
      </c>
      <c r="L1169" s="330" t="e">
        <f ca="1">_xll.RiskData('Risk Summary'!$N$35,$A1169)</f>
        <v>#NAME?</v>
      </c>
      <c r="N1169" s="330" t="e">
        <f ca="1">_xll.RiskData('Risk Summary'!$H$36,$A1169)</f>
        <v>#NAME?</v>
      </c>
      <c r="O1169" s="330" t="e">
        <f ca="1">_xll.RiskData('Risk Summary'!$K$36,$A1169)</f>
        <v>#NAME?</v>
      </c>
      <c r="P1169" s="330" t="e">
        <f ca="1">_xll.RiskData('Risk Summary'!$N$36,$A1169)</f>
        <v>#NAME?</v>
      </c>
      <c r="R1169" s="330" t="e">
        <f ca="1">_xll.RiskData('TS CF'!$H$24,$A1169)-F1169</f>
        <v>#NAME?</v>
      </c>
      <c r="S1169" s="330" t="e">
        <f ca="1">_xll.RiskData('TS CF'!$K$24,$A1169)-G1169</f>
        <v>#NAME?</v>
      </c>
      <c r="T1169" s="330" t="e">
        <f ca="1">_xll.RiskData('TS CF'!$N$24,$A1169)-H1169</f>
        <v>#NAME?</v>
      </c>
      <c r="V1169" s="327" t="e">
        <f t="shared" ca="1" si="54"/>
        <v>#NAME?</v>
      </c>
      <c r="W1169" s="327" t="e">
        <f t="shared" ca="1" si="55"/>
        <v>#NAME?</v>
      </c>
      <c r="X1169" s="327" t="e">
        <f t="shared" ca="1" si="56"/>
        <v>#NAME?</v>
      </c>
    </row>
    <row r="1170" spans="1:24">
      <c r="A1170" s="2">
        <v>1163</v>
      </c>
      <c r="B1170" s="617">
        <v>-160478</v>
      </c>
      <c r="C1170" s="617">
        <v>-103593</v>
      </c>
      <c r="D1170" s="617">
        <v>-114388</v>
      </c>
      <c r="F1170" s="330" t="e">
        <f ca="1">_xll.RiskData('Risk Summary'!$H$32,$A1170)</f>
        <v>#NAME?</v>
      </c>
      <c r="G1170" s="330" t="e">
        <f ca="1">_xll.RiskData('Risk Summary'!$K$32,$A1170)</f>
        <v>#NAME?</v>
      </c>
      <c r="H1170" s="330" t="e">
        <f ca="1">_xll.RiskData('Risk Summary'!$N$32,$A1170)</f>
        <v>#NAME?</v>
      </c>
      <c r="J1170" s="330" t="e">
        <f ca="1">_xll.RiskData('Risk Summary'!$H$35,$A1170)</f>
        <v>#NAME?</v>
      </c>
      <c r="K1170" s="330" t="e">
        <f ca="1">_xll.RiskData('Risk Summary'!$K$35,$A1170)</f>
        <v>#NAME?</v>
      </c>
      <c r="L1170" s="330" t="e">
        <f ca="1">_xll.RiskData('Risk Summary'!$N$35,$A1170)</f>
        <v>#NAME?</v>
      </c>
      <c r="N1170" s="330" t="e">
        <f ca="1">_xll.RiskData('Risk Summary'!$H$36,$A1170)</f>
        <v>#NAME?</v>
      </c>
      <c r="O1170" s="330" t="e">
        <f ca="1">_xll.RiskData('Risk Summary'!$K$36,$A1170)</f>
        <v>#NAME?</v>
      </c>
      <c r="P1170" s="330" t="e">
        <f ca="1">_xll.RiskData('Risk Summary'!$N$36,$A1170)</f>
        <v>#NAME?</v>
      </c>
      <c r="R1170" s="330" t="e">
        <f ca="1">_xll.RiskData('TS CF'!$H$24,$A1170)-F1170</f>
        <v>#NAME?</v>
      </c>
      <c r="S1170" s="330" t="e">
        <f ca="1">_xll.RiskData('TS CF'!$K$24,$A1170)-G1170</f>
        <v>#NAME?</v>
      </c>
      <c r="T1170" s="330" t="e">
        <f ca="1">_xll.RiskData('TS CF'!$N$24,$A1170)-H1170</f>
        <v>#NAME?</v>
      </c>
      <c r="V1170" s="327" t="e">
        <f t="shared" ca="1" si="54"/>
        <v>#NAME?</v>
      </c>
      <c r="W1170" s="327" t="e">
        <f t="shared" ca="1" si="55"/>
        <v>#NAME?</v>
      </c>
      <c r="X1170" s="327" t="e">
        <f t="shared" ca="1" si="56"/>
        <v>#NAME?</v>
      </c>
    </row>
    <row r="1171" spans="1:24">
      <c r="A1171" s="2">
        <v>1164</v>
      </c>
      <c r="B1171" s="617">
        <v>-160478</v>
      </c>
      <c r="C1171" s="617">
        <v>-103593</v>
      </c>
      <c r="D1171" s="617">
        <v>-114388</v>
      </c>
      <c r="F1171" s="330" t="e">
        <f ca="1">_xll.RiskData('Risk Summary'!$H$32,$A1171)</f>
        <v>#NAME?</v>
      </c>
      <c r="G1171" s="330" t="e">
        <f ca="1">_xll.RiskData('Risk Summary'!$K$32,$A1171)</f>
        <v>#NAME?</v>
      </c>
      <c r="H1171" s="330" t="e">
        <f ca="1">_xll.RiskData('Risk Summary'!$N$32,$A1171)</f>
        <v>#NAME?</v>
      </c>
      <c r="J1171" s="330" t="e">
        <f ca="1">_xll.RiskData('Risk Summary'!$H$35,$A1171)</f>
        <v>#NAME?</v>
      </c>
      <c r="K1171" s="330" t="e">
        <f ca="1">_xll.RiskData('Risk Summary'!$K$35,$A1171)</f>
        <v>#NAME?</v>
      </c>
      <c r="L1171" s="330" t="e">
        <f ca="1">_xll.RiskData('Risk Summary'!$N$35,$A1171)</f>
        <v>#NAME?</v>
      </c>
      <c r="N1171" s="330" t="e">
        <f ca="1">_xll.RiskData('Risk Summary'!$H$36,$A1171)</f>
        <v>#NAME?</v>
      </c>
      <c r="O1171" s="330" t="e">
        <f ca="1">_xll.RiskData('Risk Summary'!$K$36,$A1171)</f>
        <v>#NAME?</v>
      </c>
      <c r="P1171" s="330" t="e">
        <f ca="1">_xll.RiskData('Risk Summary'!$N$36,$A1171)</f>
        <v>#NAME?</v>
      </c>
      <c r="R1171" s="330" t="e">
        <f ca="1">_xll.RiskData('TS CF'!$H$24,$A1171)-F1171</f>
        <v>#NAME?</v>
      </c>
      <c r="S1171" s="330" t="e">
        <f ca="1">_xll.RiskData('TS CF'!$K$24,$A1171)-G1171</f>
        <v>#NAME?</v>
      </c>
      <c r="T1171" s="330" t="e">
        <f ca="1">_xll.RiskData('TS CF'!$N$24,$A1171)-H1171</f>
        <v>#NAME?</v>
      </c>
      <c r="V1171" s="327" t="e">
        <f t="shared" ca="1" si="54"/>
        <v>#NAME?</v>
      </c>
      <c r="W1171" s="327" t="e">
        <f t="shared" ca="1" si="55"/>
        <v>#NAME?</v>
      </c>
      <c r="X1171" s="327" t="e">
        <f t="shared" ca="1" si="56"/>
        <v>#NAME?</v>
      </c>
    </row>
    <row r="1172" spans="1:24">
      <c r="A1172" s="2">
        <v>1165</v>
      </c>
      <c r="B1172" s="617">
        <v>-160478</v>
      </c>
      <c r="C1172" s="617">
        <v>-103593</v>
      </c>
      <c r="D1172" s="617">
        <v>-114388</v>
      </c>
      <c r="F1172" s="330" t="e">
        <f ca="1">_xll.RiskData('Risk Summary'!$H$32,$A1172)</f>
        <v>#NAME?</v>
      </c>
      <c r="G1172" s="330" t="e">
        <f ca="1">_xll.RiskData('Risk Summary'!$K$32,$A1172)</f>
        <v>#NAME?</v>
      </c>
      <c r="H1172" s="330" t="e">
        <f ca="1">_xll.RiskData('Risk Summary'!$N$32,$A1172)</f>
        <v>#NAME?</v>
      </c>
      <c r="J1172" s="330" t="e">
        <f ca="1">_xll.RiskData('Risk Summary'!$H$35,$A1172)</f>
        <v>#NAME?</v>
      </c>
      <c r="K1172" s="330" t="e">
        <f ca="1">_xll.RiskData('Risk Summary'!$K$35,$A1172)</f>
        <v>#NAME?</v>
      </c>
      <c r="L1172" s="330" t="e">
        <f ca="1">_xll.RiskData('Risk Summary'!$N$35,$A1172)</f>
        <v>#NAME?</v>
      </c>
      <c r="N1172" s="330" t="e">
        <f ca="1">_xll.RiskData('Risk Summary'!$H$36,$A1172)</f>
        <v>#NAME?</v>
      </c>
      <c r="O1172" s="330" t="e">
        <f ca="1">_xll.RiskData('Risk Summary'!$K$36,$A1172)</f>
        <v>#NAME?</v>
      </c>
      <c r="P1172" s="330" t="e">
        <f ca="1">_xll.RiskData('Risk Summary'!$N$36,$A1172)</f>
        <v>#NAME?</v>
      </c>
      <c r="R1172" s="330" t="e">
        <f ca="1">_xll.RiskData('TS CF'!$H$24,$A1172)-F1172</f>
        <v>#NAME?</v>
      </c>
      <c r="S1172" s="330" t="e">
        <f ca="1">_xll.RiskData('TS CF'!$K$24,$A1172)-G1172</f>
        <v>#NAME?</v>
      </c>
      <c r="T1172" s="330" t="e">
        <f ca="1">_xll.RiskData('TS CF'!$N$24,$A1172)-H1172</f>
        <v>#NAME?</v>
      </c>
      <c r="V1172" s="327" t="e">
        <f t="shared" ca="1" si="54"/>
        <v>#NAME?</v>
      </c>
      <c r="W1172" s="327" t="e">
        <f t="shared" ca="1" si="55"/>
        <v>#NAME?</v>
      </c>
      <c r="X1172" s="327" t="e">
        <f t="shared" ca="1" si="56"/>
        <v>#NAME?</v>
      </c>
    </row>
    <row r="1173" spans="1:24">
      <c r="A1173" s="2">
        <v>1166</v>
      </c>
      <c r="B1173" s="617">
        <v>-160478</v>
      </c>
      <c r="C1173" s="617">
        <v>-103593</v>
      </c>
      <c r="D1173" s="617">
        <v>-114388</v>
      </c>
      <c r="F1173" s="330" t="e">
        <f ca="1">_xll.RiskData('Risk Summary'!$H$32,$A1173)</f>
        <v>#NAME?</v>
      </c>
      <c r="G1173" s="330" t="e">
        <f ca="1">_xll.RiskData('Risk Summary'!$K$32,$A1173)</f>
        <v>#NAME?</v>
      </c>
      <c r="H1173" s="330" t="e">
        <f ca="1">_xll.RiskData('Risk Summary'!$N$32,$A1173)</f>
        <v>#NAME?</v>
      </c>
      <c r="J1173" s="330" t="e">
        <f ca="1">_xll.RiskData('Risk Summary'!$H$35,$A1173)</f>
        <v>#NAME?</v>
      </c>
      <c r="K1173" s="330" t="e">
        <f ca="1">_xll.RiskData('Risk Summary'!$K$35,$A1173)</f>
        <v>#NAME?</v>
      </c>
      <c r="L1173" s="330" t="e">
        <f ca="1">_xll.RiskData('Risk Summary'!$N$35,$A1173)</f>
        <v>#NAME?</v>
      </c>
      <c r="N1173" s="330" t="e">
        <f ca="1">_xll.RiskData('Risk Summary'!$H$36,$A1173)</f>
        <v>#NAME?</v>
      </c>
      <c r="O1173" s="330" t="e">
        <f ca="1">_xll.RiskData('Risk Summary'!$K$36,$A1173)</f>
        <v>#NAME?</v>
      </c>
      <c r="P1173" s="330" t="e">
        <f ca="1">_xll.RiskData('Risk Summary'!$N$36,$A1173)</f>
        <v>#NAME?</v>
      </c>
      <c r="R1173" s="330" t="e">
        <f ca="1">_xll.RiskData('TS CF'!$H$24,$A1173)-F1173</f>
        <v>#NAME?</v>
      </c>
      <c r="S1173" s="330" t="e">
        <f ca="1">_xll.RiskData('TS CF'!$K$24,$A1173)-G1173</f>
        <v>#NAME?</v>
      </c>
      <c r="T1173" s="330" t="e">
        <f ca="1">_xll.RiskData('TS CF'!$N$24,$A1173)-H1173</f>
        <v>#NAME?</v>
      </c>
      <c r="V1173" s="327" t="e">
        <f t="shared" ca="1" si="54"/>
        <v>#NAME?</v>
      </c>
      <c r="W1173" s="327" t="e">
        <f t="shared" ca="1" si="55"/>
        <v>#NAME?</v>
      </c>
      <c r="X1173" s="327" t="e">
        <f t="shared" ca="1" si="56"/>
        <v>#NAME?</v>
      </c>
    </row>
    <row r="1174" spans="1:24">
      <c r="A1174" s="2">
        <v>1167</v>
      </c>
      <c r="B1174" s="617">
        <v>-160478</v>
      </c>
      <c r="C1174" s="617">
        <v>-103593</v>
      </c>
      <c r="D1174" s="617">
        <v>-114388</v>
      </c>
      <c r="F1174" s="330" t="e">
        <f ca="1">_xll.RiskData('Risk Summary'!$H$32,$A1174)</f>
        <v>#NAME?</v>
      </c>
      <c r="G1174" s="330" t="e">
        <f ca="1">_xll.RiskData('Risk Summary'!$K$32,$A1174)</f>
        <v>#NAME?</v>
      </c>
      <c r="H1174" s="330" t="e">
        <f ca="1">_xll.RiskData('Risk Summary'!$N$32,$A1174)</f>
        <v>#NAME?</v>
      </c>
      <c r="J1174" s="330" t="e">
        <f ca="1">_xll.RiskData('Risk Summary'!$H$35,$A1174)</f>
        <v>#NAME?</v>
      </c>
      <c r="K1174" s="330" t="e">
        <f ca="1">_xll.RiskData('Risk Summary'!$K$35,$A1174)</f>
        <v>#NAME?</v>
      </c>
      <c r="L1174" s="330" t="e">
        <f ca="1">_xll.RiskData('Risk Summary'!$N$35,$A1174)</f>
        <v>#NAME?</v>
      </c>
      <c r="N1174" s="330" t="e">
        <f ca="1">_xll.RiskData('Risk Summary'!$H$36,$A1174)</f>
        <v>#NAME?</v>
      </c>
      <c r="O1174" s="330" t="e">
        <f ca="1">_xll.RiskData('Risk Summary'!$K$36,$A1174)</f>
        <v>#NAME?</v>
      </c>
      <c r="P1174" s="330" t="e">
        <f ca="1">_xll.RiskData('Risk Summary'!$N$36,$A1174)</f>
        <v>#NAME?</v>
      </c>
      <c r="R1174" s="330" t="e">
        <f ca="1">_xll.RiskData('TS CF'!$H$24,$A1174)-F1174</f>
        <v>#NAME?</v>
      </c>
      <c r="S1174" s="330" t="e">
        <f ca="1">_xll.RiskData('TS CF'!$K$24,$A1174)-G1174</f>
        <v>#NAME?</v>
      </c>
      <c r="T1174" s="330" t="e">
        <f ca="1">_xll.RiskData('TS CF'!$N$24,$A1174)-H1174</f>
        <v>#NAME?</v>
      </c>
      <c r="V1174" s="327" t="e">
        <f t="shared" ca="1" si="54"/>
        <v>#NAME?</v>
      </c>
      <c r="W1174" s="327" t="e">
        <f t="shared" ca="1" si="55"/>
        <v>#NAME?</v>
      </c>
      <c r="X1174" s="327" t="e">
        <f t="shared" ca="1" si="56"/>
        <v>#NAME?</v>
      </c>
    </row>
    <row r="1175" spans="1:24">
      <c r="A1175" s="2">
        <v>1168</v>
      </c>
      <c r="B1175" s="617">
        <v>-160478</v>
      </c>
      <c r="C1175" s="617">
        <v>-103593</v>
      </c>
      <c r="D1175" s="617">
        <v>-114388</v>
      </c>
      <c r="F1175" s="330" t="e">
        <f ca="1">_xll.RiskData('Risk Summary'!$H$32,$A1175)</f>
        <v>#NAME?</v>
      </c>
      <c r="G1175" s="330" t="e">
        <f ca="1">_xll.RiskData('Risk Summary'!$K$32,$A1175)</f>
        <v>#NAME?</v>
      </c>
      <c r="H1175" s="330" t="e">
        <f ca="1">_xll.RiskData('Risk Summary'!$N$32,$A1175)</f>
        <v>#NAME?</v>
      </c>
      <c r="J1175" s="330" t="e">
        <f ca="1">_xll.RiskData('Risk Summary'!$H$35,$A1175)</f>
        <v>#NAME?</v>
      </c>
      <c r="K1175" s="330" t="e">
        <f ca="1">_xll.RiskData('Risk Summary'!$K$35,$A1175)</f>
        <v>#NAME?</v>
      </c>
      <c r="L1175" s="330" t="e">
        <f ca="1">_xll.RiskData('Risk Summary'!$N$35,$A1175)</f>
        <v>#NAME?</v>
      </c>
      <c r="N1175" s="330" t="e">
        <f ca="1">_xll.RiskData('Risk Summary'!$H$36,$A1175)</f>
        <v>#NAME?</v>
      </c>
      <c r="O1175" s="330" t="e">
        <f ca="1">_xll.RiskData('Risk Summary'!$K$36,$A1175)</f>
        <v>#NAME?</v>
      </c>
      <c r="P1175" s="330" t="e">
        <f ca="1">_xll.RiskData('Risk Summary'!$N$36,$A1175)</f>
        <v>#NAME?</v>
      </c>
      <c r="R1175" s="330" t="e">
        <f ca="1">_xll.RiskData('TS CF'!$H$24,$A1175)-F1175</f>
        <v>#NAME?</v>
      </c>
      <c r="S1175" s="330" t="e">
        <f ca="1">_xll.RiskData('TS CF'!$K$24,$A1175)-G1175</f>
        <v>#NAME?</v>
      </c>
      <c r="T1175" s="330" t="e">
        <f ca="1">_xll.RiskData('TS CF'!$N$24,$A1175)-H1175</f>
        <v>#NAME?</v>
      </c>
      <c r="V1175" s="327" t="e">
        <f t="shared" ca="1" si="54"/>
        <v>#NAME?</v>
      </c>
      <c r="W1175" s="327" t="e">
        <f t="shared" ca="1" si="55"/>
        <v>#NAME?</v>
      </c>
      <c r="X1175" s="327" t="e">
        <f t="shared" ca="1" si="56"/>
        <v>#NAME?</v>
      </c>
    </row>
    <row r="1176" spans="1:24">
      <c r="A1176" s="2">
        <v>1169</v>
      </c>
      <c r="B1176" s="617">
        <v>-160478</v>
      </c>
      <c r="C1176" s="617">
        <v>-103593</v>
      </c>
      <c r="D1176" s="617">
        <v>-114388</v>
      </c>
      <c r="F1176" s="330" t="e">
        <f ca="1">_xll.RiskData('Risk Summary'!$H$32,$A1176)</f>
        <v>#NAME?</v>
      </c>
      <c r="G1176" s="330" t="e">
        <f ca="1">_xll.RiskData('Risk Summary'!$K$32,$A1176)</f>
        <v>#NAME?</v>
      </c>
      <c r="H1176" s="330" t="e">
        <f ca="1">_xll.RiskData('Risk Summary'!$N$32,$A1176)</f>
        <v>#NAME?</v>
      </c>
      <c r="J1176" s="330" t="e">
        <f ca="1">_xll.RiskData('Risk Summary'!$H$35,$A1176)</f>
        <v>#NAME?</v>
      </c>
      <c r="K1176" s="330" t="e">
        <f ca="1">_xll.RiskData('Risk Summary'!$K$35,$A1176)</f>
        <v>#NAME?</v>
      </c>
      <c r="L1176" s="330" t="e">
        <f ca="1">_xll.RiskData('Risk Summary'!$N$35,$A1176)</f>
        <v>#NAME?</v>
      </c>
      <c r="N1176" s="330" t="e">
        <f ca="1">_xll.RiskData('Risk Summary'!$H$36,$A1176)</f>
        <v>#NAME?</v>
      </c>
      <c r="O1176" s="330" t="e">
        <f ca="1">_xll.RiskData('Risk Summary'!$K$36,$A1176)</f>
        <v>#NAME?</v>
      </c>
      <c r="P1176" s="330" t="e">
        <f ca="1">_xll.RiskData('Risk Summary'!$N$36,$A1176)</f>
        <v>#NAME?</v>
      </c>
      <c r="R1176" s="330" t="e">
        <f ca="1">_xll.RiskData('TS CF'!$H$24,$A1176)-F1176</f>
        <v>#NAME?</v>
      </c>
      <c r="S1176" s="330" t="e">
        <f ca="1">_xll.RiskData('TS CF'!$K$24,$A1176)-G1176</f>
        <v>#NAME?</v>
      </c>
      <c r="T1176" s="330" t="e">
        <f ca="1">_xll.RiskData('TS CF'!$N$24,$A1176)-H1176</f>
        <v>#NAME?</v>
      </c>
      <c r="V1176" s="327" t="e">
        <f t="shared" ca="1" si="54"/>
        <v>#NAME?</v>
      </c>
      <c r="W1176" s="327" t="e">
        <f t="shared" ca="1" si="55"/>
        <v>#NAME?</v>
      </c>
      <c r="X1176" s="327" t="e">
        <f t="shared" ca="1" si="56"/>
        <v>#NAME?</v>
      </c>
    </row>
    <row r="1177" spans="1:24">
      <c r="A1177" s="2">
        <v>1170</v>
      </c>
      <c r="B1177" s="617">
        <v>-160478</v>
      </c>
      <c r="C1177" s="617">
        <v>-103593</v>
      </c>
      <c r="D1177" s="617">
        <v>-114388</v>
      </c>
      <c r="F1177" s="330" t="e">
        <f ca="1">_xll.RiskData('Risk Summary'!$H$32,$A1177)</f>
        <v>#NAME?</v>
      </c>
      <c r="G1177" s="330" t="e">
        <f ca="1">_xll.RiskData('Risk Summary'!$K$32,$A1177)</f>
        <v>#NAME?</v>
      </c>
      <c r="H1177" s="330" t="e">
        <f ca="1">_xll.RiskData('Risk Summary'!$N$32,$A1177)</f>
        <v>#NAME?</v>
      </c>
      <c r="J1177" s="330" t="e">
        <f ca="1">_xll.RiskData('Risk Summary'!$H$35,$A1177)</f>
        <v>#NAME?</v>
      </c>
      <c r="K1177" s="330" t="e">
        <f ca="1">_xll.RiskData('Risk Summary'!$K$35,$A1177)</f>
        <v>#NAME?</v>
      </c>
      <c r="L1177" s="330" t="e">
        <f ca="1">_xll.RiskData('Risk Summary'!$N$35,$A1177)</f>
        <v>#NAME?</v>
      </c>
      <c r="N1177" s="330" t="e">
        <f ca="1">_xll.RiskData('Risk Summary'!$H$36,$A1177)</f>
        <v>#NAME?</v>
      </c>
      <c r="O1177" s="330" t="e">
        <f ca="1">_xll.RiskData('Risk Summary'!$K$36,$A1177)</f>
        <v>#NAME?</v>
      </c>
      <c r="P1177" s="330" t="e">
        <f ca="1">_xll.RiskData('Risk Summary'!$N$36,$A1177)</f>
        <v>#NAME?</v>
      </c>
      <c r="R1177" s="330" t="e">
        <f ca="1">_xll.RiskData('TS CF'!$H$24,$A1177)-F1177</f>
        <v>#NAME?</v>
      </c>
      <c r="S1177" s="330" t="e">
        <f ca="1">_xll.RiskData('TS CF'!$K$24,$A1177)-G1177</f>
        <v>#NAME?</v>
      </c>
      <c r="T1177" s="330" t="e">
        <f ca="1">_xll.RiskData('TS CF'!$N$24,$A1177)-H1177</f>
        <v>#NAME?</v>
      </c>
      <c r="V1177" s="327" t="e">
        <f t="shared" ca="1" si="54"/>
        <v>#NAME?</v>
      </c>
      <c r="W1177" s="327" t="e">
        <f t="shared" ca="1" si="55"/>
        <v>#NAME?</v>
      </c>
      <c r="X1177" s="327" t="e">
        <f t="shared" ca="1" si="56"/>
        <v>#NAME?</v>
      </c>
    </row>
    <row r="1178" spans="1:24">
      <c r="A1178" s="2">
        <v>1171</v>
      </c>
      <c r="B1178" s="617">
        <v>-160478</v>
      </c>
      <c r="C1178" s="617">
        <v>-103593</v>
      </c>
      <c r="D1178" s="617">
        <v>-114388</v>
      </c>
      <c r="F1178" s="330" t="e">
        <f ca="1">_xll.RiskData('Risk Summary'!$H$32,$A1178)</f>
        <v>#NAME?</v>
      </c>
      <c r="G1178" s="330" t="e">
        <f ca="1">_xll.RiskData('Risk Summary'!$K$32,$A1178)</f>
        <v>#NAME?</v>
      </c>
      <c r="H1178" s="330" t="e">
        <f ca="1">_xll.RiskData('Risk Summary'!$N$32,$A1178)</f>
        <v>#NAME?</v>
      </c>
      <c r="J1178" s="330" t="e">
        <f ca="1">_xll.RiskData('Risk Summary'!$H$35,$A1178)</f>
        <v>#NAME?</v>
      </c>
      <c r="K1178" s="330" t="e">
        <f ca="1">_xll.RiskData('Risk Summary'!$K$35,$A1178)</f>
        <v>#NAME?</v>
      </c>
      <c r="L1178" s="330" t="e">
        <f ca="1">_xll.RiskData('Risk Summary'!$N$35,$A1178)</f>
        <v>#NAME?</v>
      </c>
      <c r="N1178" s="330" t="e">
        <f ca="1">_xll.RiskData('Risk Summary'!$H$36,$A1178)</f>
        <v>#NAME?</v>
      </c>
      <c r="O1178" s="330" t="e">
        <f ca="1">_xll.RiskData('Risk Summary'!$K$36,$A1178)</f>
        <v>#NAME?</v>
      </c>
      <c r="P1178" s="330" t="e">
        <f ca="1">_xll.RiskData('Risk Summary'!$N$36,$A1178)</f>
        <v>#NAME?</v>
      </c>
      <c r="R1178" s="330" t="e">
        <f ca="1">_xll.RiskData('TS CF'!$H$24,$A1178)-F1178</f>
        <v>#NAME?</v>
      </c>
      <c r="S1178" s="330" t="e">
        <f ca="1">_xll.RiskData('TS CF'!$K$24,$A1178)-G1178</f>
        <v>#NAME?</v>
      </c>
      <c r="T1178" s="330" t="e">
        <f ca="1">_xll.RiskData('TS CF'!$N$24,$A1178)-H1178</f>
        <v>#NAME?</v>
      </c>
      <c r="V1178" s="327" t="e">
        <f t="shared" ca="1" si="54"/>
        <v>#NAME?</v>
      </c>
      <c r="W1178" s="327" t="e">
        <f t="shared" ca="1" si="55"/>
        <v>#NAME?</v>
      </c>
      <c r="X1178" s="327" t="e">
        <f t="shared" ca="1" si="56"/>
        <v>#NAME?</v>
      </c>
    </row>
    <row r="1179" spans="1:24">
      <c r="A1179" s="2">
        <v>1172</v>
      </c>
      <c r="B1179" s="617">
        <v>-160478</v>
      </c>
      <c r="C1179" s="617">
        <v>-103593</v>
      </c>
      <c r="D1179" s="617">
        <v>-114388</v>
      </c>
      <c r="F1179" s="330" t="e">
        <f ca="1">_xll.RiskData('Risk Summary'!$H$32,$A1179)</f>
        <v>#NAME?</v>
      </c>
      <c r="G1179" s="330" t="e">
        <f ca="1">_xll.RiskData('Risk Summary'!$K$32,$A1179)</f>
        <v>#NAME?</v>
      </c>
      <c r="H1179" s="330" t="e">
        <f ca="1">_xll.RiskData('Risk Summary'!$N$32,$A1179)</f>
        <v>#NAME?</v>
      </c>
      <c r="J1179" s="330" t="e">
        <f ca="1">_xll.RiskData('Risk Summary'!$H$35,$A1179)</f>
        <v>#NAME?</v>
      </c>
      <c r="K1179" s="330" t="e">
        <f ca="1">_xll.RiskData('Risk Summary'!$K$35,$A1179)</f>
        <v>#NAME?</v>
      </c>
      <c r="L1179" s="330" t="e">
        <f ca="1">_xll.RiskData('Risk Summary'!$N$35,$A1179)</f>
        <v>#NAME?</v>
      </c>
      <c r="N1179" s="330" t="e">
        <f ca="1">_xll.RiskData('Risk Summary'!$H$36,$A1179)</f>
        <v>#NAME?</v>
      </c>
      <c r="O1179" s="330" t="e">
        <f ca="1">_xll.RiskData('Risk Summary'!$K$36,$A1179)</f>
        <v>#NAME?</v>
      </c>
      <c r="P1179" s="330" t="e">
        <f ca="1">_xll.RiskData('Risk Summary'!$N$36,$A1179)</f>
        <v>#NAME?</v>
      </c>
      <c r="R1179" s="330" t="e">
        <f ca="1">_xll.RiskData('TS CF'!$H$24,$A1179)-F1179</f>
        <v>#NAME?</v>
      </c>
      <c r="S1179" s="330" t="e">
        <f ca="1">_xll.RiskData('TS CF'!$K$24,$A1179)-G1179</f>
        <v>#NAME?</v>
      </c>
      <c r="T1179" s="330" t="e">
        <f ca="1">_xll.RiskData('TS CF'!$N$24,$A1179)-H1179</f>
        <v>#NAME?</v>
      </c>
      <c r="V1179" s="327" t="e">
        <f t="shared" ca="1" si="54"/>
        <v>#NAME?</v>
      </c>
      <c r="W1179" s="327" t="e">
        <f t="shared" ca="1" si="55"/>
        <v>#NAME?</v>
      </c>
      <c r="X1179" s="327" t="e">
        <f t="shared" ca="1" si="56"/>
        <v>#NAME?</v>
      </c>
    </row>
    <row r="1180" spans="1:24">
      <c r="A1180" s="2">
        <v>1173</v>
      </c>
      <c r="B1180" s="617">
        <v>-160478</v>
      </c>
      <c r="C1180" s="617">
        <v>-103593</v>
      </c>
      <c r="D1180" s="617">
        <v>-114388</v>
      </c>
      <c r="F1180" s="330" t="e">
        <f ca="1">_xll.RiskData('Risk Summary'!$H$32,$A1180)</f>
        <v>#NAME?</v>
      </c>
      <c r="G1180" s="330" t="e">
        <f ca="1">_xll.RiskData('Risk Summary'!$K$32,$A1180)</f>
        <v>#NAME?</v>
      </c>
      <c r="H1180" s="330" t="e">
        <f ca="1">_xll.RiskData('Risk Summary'!$N$32,$A1180)</f>
        <v>#NAME?</v>
      </c>
      <c r="J1180" s="330" t="e">
        <f ca="1">_xll.RiskData('Risk Summary'!$H$35,$A1180)</f>
        <v>#NAME?</v>
      </c>
      <c r="K1180" s="330" t="e">
        <f ca="1">_xll.RiskData('Risk Summary'!$K$35,$A1180)</f>
        <v>#NAME?</v>
      </c>
      <c r="L1180" s="330" t="e">
        <f ca="1">_xll.RiskData('Risk Summary'!$N$35,$A1180)</f>
        <v>#NAME?</v>
      </c>
      <c r="N1180" s="330" t="e">
        <f ca="1">_xll.RiskData('Risk Summary'!$H$36,$A1180)</f>
        <v>#NAME?</v>
      </c>
      <c r="O1180" s="330" t="e">
        <f ca="1">_xll.RiskData('Risk Summary'!$K$36,$A1180)</f>
        <v>#NAME?</v>
      </c>
      <c r="P1180" s="330" t="e">
        <f ca="1">_xll.RiskData('Risk Summary'!$N$36,$A1180)</f>
        <v>#NAME?</v>
      </c>
      <c r="R1180" s="330" t="e">
        <f ca="1">_xll.RiskData('TS CF'!$H$24,$A1180)-F1180</f>
        <v>#NAME?</v>
      </c>
      <c r="S1180" s="330" t="e">
        <f ca="1">_xll.RiskData('TS CF'!$K$24,$A1180)-G1180</f>
        <v>#NAME?</v>
      </c>
      <c r="T1180" s="330" t="e">
        <f ca="1">_xll.RiskData('TS CF'!$N$24,$A1180)-H1180</f>
        <v>#NAME?</v>
      </c>
      <c r="V1180" s="327" t="e">
        <f t="shared" ca="1" si="54"/>
        <v>#NAME?</v>
      </c>
      <c r="W1180" s="327" t="e">
        <f t="shared" ca="1" si="55"/>
        <v>#NAME?</v>
      </c>
      <c r="X1180" s="327" t="e">
        <f t="shared" ca="1" si="56"/>
        <v>#NAME?</v>
      </c>
    </row>
    <row r="1181" spans="1:24">
      <c r="A1181" s="2">
        <v>1174</v>
      </c>
      <c r="B1181" s="617">
        <v>-160478</v>
      </c>
      <c r="C1181" s="617">
        <v>-103593</v>
      </c>
      <c r="D1181" s="617">
        <v>-114388</v>
      </c>
      <c r="F1181" s="330" t="e">
        <f ca="1">_xll.RiskData('Risk Summary'!$H$32,$A1181)</f>
        <v>#NAME?</v>
      </c>
      <c r="G1181" s="330" t="e">
        <f ca="1">_xll.RiskData('Risk Summary'!$K$32,$A1181)</f>
        <v>#NAME?</v>
      </c>
      <c r="H1181" s="330" t="e">
        <f ca="1">_xll.RiskData('Risk Summary'!$N$32,$A1181)</f>
        <v>#NAME?</v>
      </c>
      <c r="J1181" s="330" t="e">
        <f ca="1">_xll.RiskData('Risk Summary'!$H$35,$A1181)</f>
        <v>#NAME?</v>
      </c>
      <c r="K1181" s="330" t="e">
        <f ca="1">_xll.RiskData('Risk Summary'!$K$35,$A1181)</f>
        <v>#NAME?</v>
      </c>
      <c r="L1181" s="330" t="e">
        <f ca="1">_xll.RiskData('Risk Summary'!$N$35,$A1181)</f>
        <v>#NAME?</v>
      </c>
      <c r="N1181" s="330" t="e">
        <f ca="1">_xll.RiskData('Risk Summary'!$H$36,$A1181)</f>
        <v>#NAME?</v>
      </c>
      <c r="O1181" s="330" t="e">
        <f ca="1">_xll.RiskData('Risk Summary'!$K$36,$A1181)</f>
        <v>#NAME?</v>
      </c>
      <c r="P1181" s="330" t="e">
        <f ca="1">_xll.RiskData('Risk Summary'!$N$36,$A1181)</f>
        <v>#NAME?</v>
      </c>
      <c r="R1181" s="330" t="e">
        <f ca="1">_xll.RiskData('TS CF'!$H$24,$A1181)-F1181</f>
        <v>#NAME?</v>
      </c>
      <c r="S1181" s="330" t="e">
        <f ca="1">_xll.RiskData('TS CF'!$K$24,$A1181)-G1181</f>
        <v>#NAME?</v>
      </c>
      <c r="T1181" s="330" t="e">
        <f ca="1">_xll.RiskData('TS CF'!$N$24,$A1181)-H1181</f>
        <v>#NAME?</v>
      </c>
      <c r="V1181" s="327" t="e">
        <f t="shared" ca="1" si="54"/>
        <v>#NAME?</v>
      </c>
      <c r="W1181" s="327" t="e">
        <f t="shared" ca="1" si="55"/>
        <v>#NAME?</v>
      </c>
      <c r="X1181" s="327" t="e">
        <f t="shared" ca="1" si="56"/>
        <v>#NAME?</v>
      </c>
    </row>
    <row r="1182" spans="1:24">
      <c r="A1182" s="2">
        <v>1175</v>
      </c>
      <c r="B1182" s="617">
        <v>-160478</v>
      </c>
      <c r="C1182" s="617">
        <v>-103593</v>
      </c>
      <c r="D1182" s="617">
        <v>-114388</v>
      </c>
      <c r="F1182" s="330" t="e">
        <f ca="1">_xll.RiskData('Risk Summary'!$H$32,$A1182)</f>
        <v>#NAME?</v>
      </c>
      <c r="G1182" s="330" t="e">
        <f ca="1">_xll.RiskData('Risk Summary'!$K$32,$A1182)</f>
        <v>#NAME?</v>
      </c>
      <c r="H1182" s="330" t="e">
        <f ca="1">_xll.RiskData('Risk Summary'!$N$32,$A1182)</f>
        <v>#NAME?</v>
      </c>
      <c r="J1182" s="330" t="e">
        <f ca="1">_xll.RiskData('Risk Summary'!$H$35,$A1182)</f>
        <v>#NAME?</v>
      </c>
      <c r="K1182" s="330" t="e">
        <f ca="1">_xll.RiskData('Risk Summary'!$K$35,$A1182)</f>
        <v>#NAME?</v>
      </c>
      <c r="L1182" s="330" t="e">
        <f ca="1">_xll.RiskData('Risk Summary'!$N$35,$A1182)</f>
        <v>#NAME?</v>
      </c>
      <c r="N1182" s="330" t="e">
        <f ca="1">_xll.RiskData('Risk Summary'!$H$36,$A1182)</f>
        <v>#NAME?</v>
      </c>
      <c r="O1182" s="330" t="e">
        <f ca="1">_xll.RiskData('Risk Summary'!$K$36,$A1182)</f>
        <v>#NAME?</v>
      </c>
      <c r="P1182" s="330" t="e">
        <f ca="1">_xll.RiskData('Risk Summary'!$N$36,$A1182)</f>
        <v>#NAME?</v>
      </c>
      <c r="R1182" s="330" t="e">
        <f ca="1">_xll.RiskData('TS CF'!$H$24,$A1182)-F1182</f>
        <v>#NAME?</v>
      </c>
      <c r="S1182" s="330" t="e">
        <f ca="1">_xll.RiskData('TS CF'!$K$24,$A1182)-G1182</f>
        <v>#NAME?</v>
      </c>
      <c r="T1182" s="330" t="e">
        <f ca="1">_xll.RiskData('TS CF'!$N$24,$A1182)-H1182</f>
        <v>#NAME?</v>
      </c>
      <c r="V1182" s="327" t="e">
        <f t="shared" ca="1" si="54"/>
        <v>#NAME?</v>
      </c>
      <c r="W1182" s="327" t="e">
        <f t="shared" ca="1" si="55"/>
        <v>#NAME?</v>
      </c>
      <c r="X1182" s="327" t="e">
        <f t="shared" ca="1" si="56"/>
        <v>#NAME?</v>
      </c>
    </row>
    <row r="1183" spans="1:24">
      <c r="A1183" s="2">
        <v>1176</v>
      </c>
      <c r="B1183" s="617">
        <v>-160478</v>
      </c>
      <c r="C1183" s="617">
        <v>-103593</v>
      </c>
      <c r="D1183" s="617">
        <v>-114388</v>
      </c>
      <c r="F1183" s="330" t="e">
        <f ca="1">_xll.RiskData('Risk Summary'!$H$32,$A1183)</f>
        <v>#NAME?</v>
      </c>
      <c r="G1183" s="330" t="e">
        <f ca="1">_xll.RiskData('Risk Summary'!$K$32,$A1183)</f>
        <v>#NAME?</v>
      </c>
      <c r="H1183" s="330" t="e">
        <f ca="1">_xll.RiskData('Risk Summary'!$N$32,$A1183)</f>
        <v>#NAME?</v>
      </c>
      <c r="J1183" s="330" t="e">
        <f ca="1">_xll.RiskData('Risk Summary'!$H$35,$A1183)</f>
        <v>#NAME?</v>
      </c>
      <c r="K1183" s="330" t="e">
        <f ca="1">_xll.RiskData('Risk Summary'!$K$35,$A1183)</f>
        <v>#NAME?</v>
      </c>
      <c r="L1183" s="330" t="e">
        <f ca="1">_xll.RiskData('Risk Summary'!$N$35,$A1183)</f>
        <v>#NAME?</v>
      </c>
      <c r="N1183" s="330" t="e">
        <f ca="1">_xll.RiskData('Risk Summary'!$H$36,$A1183)</f>
        <v>#NAME?</v>
      </c>
      <c r="O1183" s="330" t="e">
        <f ca="1">_xll.RiskData('Risk Summary'!$K$36,$A1183)</f>
        <v>#NAME?</v>
      </c>
      <c r="P1183" s="330" t="e">
        <f ca="1">_xll.RiskData('Risk Summary'!$N$36,$A1183)</f>
        <v>#NAME?</v>
      </c>
      <c r="R1183" s="330" t="e">
        <f ca="1">_xll.RiskData('TS CF'!$H$24,$A1183)-F1183</f>
        <v>#NAME?</v>
      </c>
      <c r="S1183" s="330" t="e">
        <f ca="1">_xll.RiskData('TS CF'!$K$24,$A1183)-G1183</f>
        <v>#NAME?</v>
      </c>
      <c r="T1183" s="330" t="e">
        <f ca="1">_xll.RiskData('TS CF'!$N$24,$A1183)-H1183</f>
        <v>#NAME?</v>
      </c>
      <c r="V1183" s="327" t="e">
        <f t="shared" ca="1" si="54"/>
        <v>#NAME?</v>
      </c>
      <c r="W1183" s="327" t="e">
        <f t="shared" ca="1" si="55"/>
        <v>#NAME?</v>
      </c>
      <c r="X1183" s="327" t="e">
        <f t="shared" ca="1" si="56"/>
        <v>#NAME?</v>
      </c>
    </row>
    <row r="1184" spans="1:24">
      <c r="A1184" s="2">
        <v>1177</v>
      </c>
      <c r="B1184" s="617">
        <v>-160478</v>
      </c>
      <c r="C1184" s="617">
        <v>-103593</v>
      </c>
      <c r="D1184" s="617">
        <v>-114388</v>
      </c>
      <c r="F1184" s="330" t="e">
        <f ca="1">_xll.RiskData('Risk Summary'!$H$32,$A1184)</f>
        <v>#NAME?</v>
      </c>
      <c r="G1184" s="330" t="e">
        <f ca="1">_xll.RiskData('Risk Summary'!$K$32,$A1184)</f>
        <v>#NAME?</v>
      </c>
      <c r="H1184" s="330" t="e">
        <f ca="1">_xll.RiskData('Risk Summary'!$N$32,$A1184)</f>
        <v>#NAME?</v>
      </c>
      <c r="J1184" s="330" t="e">
        <f ca="1">_xll.RiskData('Risk Summary'!$H$35,$A1184)</f>
        <v>#NAME?</v>
      </c>
      <c r="K1184" s="330" t="e">
        <f ca="1">_xll.RiskData('Risk Summary'!$K$35,$A1184)</f>
        <v>#NAME?</v>
      </c>
      <c r="L1184" s="330" t="e">
        <f ca="1">_xll.RiskData('Risk Summary'!$N$35,$A1184)</f>
        <v>#NAME?</v>
      </c>
      <c r="N1184" s="330" t="e">
        <f ca="1">_xll.RiskData('Risk Summary'!$H$36,$A1184)</f>
        <v>#NAME?</v>
      </c>
      <c r="O1184" s="330" t="e">
        <f ca="1">_xll.RiskData('Risk Summary'!$K$36,$A1184)</f>
        <v>#NAME?</v>
      </c>
      <c r="P1184" s="330" t="e">
        <f ca="1">_xll.RiskData('Risk Summary'!$N$36,$A1184)</f>
        <v>#NAME?</v>
      </c>
      <c r="R1184" s="330" t="e">
        <f ca="1">_xll.RiskData('TS CF'!$H$24,$A1184)-F1184</f>
        <v>#NAME?</v>
      </c>
      <c r="S1184" s="330" t="e">
        <f ca="1">_xll.RiskData('TS CF'!$K$24,$A1184)-G1184</f>
        <v>#NAME?</v>
      </c>
      <c r="T1184" s="330" t="e">
        <f ca="1">_xll.RiskData('TS CF'!$N$24,$A1184)-H1184</f>
        <v>#NAME?</v>
      </c>
      <c r="V1184" s="327" t="e">
        <f t="shared" ca="1" si="54"/>
        <v>#NAME?</v>
      </c>
      <c r="W1184" s="327" t="e">
        <f t="shared" ca="1" si="55"/>
        <v>#NAME?</v>
      </c>
      <c r="X1184" s="327" t="e">
        <f t="shared" ca="1" si="56"/>
        <v>#NAME?</v>
      </c>
    </row>
    <row r="1185" spans="1:24">
      <c r="A1185" s="2">
        <v>1178</v>
      </c>
      <c r="B1185" s="617">
        <v>-160478</v>
      </c>
      <c r="C1185" s="617">
        <v>-103593</v>
      </c>
      <c r="D1185" s="617">
        <v>-114388</v>
      </c>
      <c r="F1185" s="330" t="e">
        <f ca="1">_xll.RiskData('Risk Summary'!$H$32,$A1185)</f>
        <v>#NAME?</v>
      </c>
      <c r="G1185" s="330" t="e">
        <f ca="1">_xll.RiskData('Risk Summary'!$K$32,$A1185)</f>
        <v>#NAME?</v>
      </c>
      <c r="H1185" s="330" t="e">
        <f ca="1">_xll.RiskData('Risk Summary'!$N$32,$A1185)</f>
        <v>#NAME?</v>
      </c>
      <c r="J1185" s="330" t="e">
        <f ca="1">_xll.RiskData('Risk Summary'!$H$35,$A1185)</f>
        <v>#NAME?</v>
      </c>
      <c r="K1185" s="330" t="e">
        <f ca="1">_xll.RiskData('Risk Summary'!$K$35,$A1185)</f>
        <v>#NAME?</v>
      </c>
      <c r="L1185" s="330" t="e">
        <f ca="1">_xll.RiskData('Risk Summary'!$N$35,$A1185)</f>
        <v>#NAME?</v>
      </c>
      <c r="N1185" s="330" t="e">
        <f ca="1">_xll.RiskData('Risk Summary'!$H$36,$A1185)</f>
        <v>#NAME?</v>
      </c>
      <c r="O1185" s="330" t="e">
        <f ca="1">_xll.RiskData('Risk Summary'!$K$36,$A1185)</f>
        <v>#NAME?</v>
      </c>
      <c r="P1185" s="330" t="e">
        <f ca="1">_xll.RiskData('Risk Summary'!$N$36,$A1185)</f>
        <v>#NAME?</v>
      </c>
      <c r="R1185" s="330" t="e">
        <f ca="1">_xll.RiskData('TS CF'!$H$24,$A1185)-F1185</f>
        <v>#NAME?</v>
      </c>
      <c r="S1185" s="330" t="e">
        <f ca="1">_xll.RiskData('TS CF'!$K$24,$A1185)-G1185</f>
        <v>#NAME?</v>
      </c>
      <c r="T1185" s="330" t="e">
        <f ca="1">_xll.RiskData('TS CF'!$N$24,$A1185)-H1185</f>
        <v>#NAME?</v>
      </c>
      <c r="V1185" s="327" t="e">
        <f t="shared" ca="1" si="54"/>
        <v>#NAME?</v>
      </c>
      <c r="W1185" s="327" t="e">
        <f t="shared" ca="1" si="55"/>
        <v>#NAME?</v>
      </c>
      <c r="X1185" s="327" t="e">
        <f t="shared" ca="1" si="56"/>
        <v>#NAME?</v>
      </c>
    </row>
    <row r="1186" spans="1:24">
      <c r="A1186" s="2">
        <v>1179</v>
      </c>
      <c r="B1186" s="617">
        <v>-160478</v>
      </c>
      <c r="C1186" s="617">
        <v>-103593</v>
      </c>
      <c r="D1186" s="617">
        <v>-114388</v>
      </c>
      <c r="F1186" s="330" t="e">
        <f ca="1">_xll.RiskData('Risk Summary'!$H$32,$A1186)</f>
        <v>#NAME?</v>
      </c>
      <c r="G1186" s="330" t="e">
        <f ca="1">_xll.RiskData('Risk Summary'!$K$32,$A1186)</f>
        <v>#NAME?</v>
      </c>
      <c r="H1186" s="330" t="e">
        <f ca="1">_xll.RiskData('Risk Summary'!$N$32,$A1186)</f>
        <v>#NAME?</v>
      </c>
      <c r="J1186" s="330" t="e">
        <f ca="1">_xll.RiskData('Risk Summary'!$H$35,$A1186)</f>
        <v>#NAME?</v>
      </c>
      <c r="K1186" s="330" t="e">
        <f ca="1">_xll.RiskData('Risk Summary'!$K$35,$A1186)</f>
        <v>#NAME?</v>
      </c>
      <c r="L1186" s="330" t="e">
        <f ca="1">_xll.RiskData('Risk Summary'!$N$35,$A1186)</f>
        <v>#NAME?</v>
      </c>
      <c r="N1186" s="330" t="e">
        <f ca="1">_xll.RiskData('Risk Summary'!$H$36,$A1186)</f>
        <v>#NAME?</v>
      </c>
      <c r="O1186" s="330" t="e">
        <f ca="1">_xll.RiskData('Risk Summary'!$K$36,$A1186)</f>
        <v>#NAME?</v>
      </c>
      <c r="P1186" s="330" t="e">
        <f ca="1">_xll.RiskData('Risk Summary'!$N$36,$A1186)</f>
        <v>#NAME?</v>
      </c>
      <c r="R1186" s="330" t="e">
        <f ca="1">_xll.RiskData('TS CF'!$H$24,$A1186)-F1186</f>
        <v>#NAME?</v>
      </c>
      <c r="S1186" s="330" t="e">
        <f ca="1">_xll.RiskData('TS CF'!$K$24,$A1186)-G1186</f>
        <v>#NAME?</v>
      </c>
      <c r="T1186" s="330" t="e">
        <f ca="1">_xll.RiskData('TS CF'!$N$24,$A1186)-H1186</f>
        <v>#NAME?</v>
      </c>
      <c r="V1186" s="327" t="e">
        <f t="shared" ca="1" si="54"/>
        <v>#NAME?</v>
      </c>
      <c r="W1186" s="327" t="e">
        <f t="shared" ca="1" si="55"/>
        <v>#NAME?</v>
      </c>
      <c r="X1186" s="327" t="e">
        <f t="shared" ca="1" si="56"/>
        <v>#NAME?</v>
      </c>
    </row>
    <row r="1187" spans="1:24">
      <c r="A1187" s="2">
        <v>1180</v>
      </c>
      <c r="B1187" s="617">
        <v>-160478</v>
      </c>
      <c r="C1187" s="617">
        <v>-103593</v>
      </c>
      <c r="D1187" s="617">
        <v>-114388</v>
      </c>
      <c r="F1187" s="330" t="e">
        <f ca="1">_xll.RiskData('Risk Summary'!$H$32,$A1187)</f>
        <v>#NAME?</v>
      </c>
      <c r="G1187" s="330" t="e">
        <f ca="1">_xll.RiskData('Risk Summary'!$K$32,$A1187)</f>
        <v>#NAME?</v>
      </c>
      <c r="H1187" s="330" t="e">
        <f ca="1">_xll.RiskData('Risk Summary'!$N$32,$A1187)</f>
        <v>#NAME?</v>
      </c>
      <c r="J1187" s="330" t="e">
        <f ca="1">_xll.RiskData('Risk Summary'!$H$35,$A1187)</f>
        <v>#NAME?</v>
      </c>
      <c r="K1187" s="330" t="e">
        <f ca="1">_xll.RiskData('Risk Summary'!$K$35,$A1187)</f>
        <v>#NAME?</v>
      </c>
      <c r="L1187" s="330" t="e">
        <f ca="1">_xll.RiskData('Risk Summary'!$N$35,$A1187)</f>
        <v>#NAME?</v>
      </c>
      <c r="N1187" s="330" t="e">
        <f ca="1">_xll.RiskData('Risk Summary'!$H$36,$A1187)</f>
        <v>#NAME?</v>
      </c>
      <c r="O1187" s="330" t="e">
        <f ca="1">_xll.RiskData('Risk Summary'!$K$36,$A1187)</f>
        <v>#NAME?</v>
      </c>
      <c r="P1187" s="330" t="e">
        <f ca="1">_xll.RiskData('Risk Summary'!$N$36,$A1187)</f>
        <v>#NAME?</v>
      </c>
      <c r="R1187" s="330" t="e">
        <f ca="1">_xll.RiskData('TS CF'!$H$24,$A1187)-F1187</f>
        <v>#NAME?</v>
      </c>
      <c r="S1187" s="330" t="e">
        <f ca="1">_xll.RiskData('TS CF'!$K$24,$A1187)-G1187</f>
        <v>#NAME?</v>
      </c>
      <c r="T1187" s="330" t="e">
        <f ca="1">_xll.RiskData('TS CF'!$N$24,$A1187)-H1187</f>
        <v>#NAME?</v>
      </c>
      <c r="V1187" s="327" t="e">
        <f t="shared" ca="1" si="54"/>
        <v>#NAME?</v>
      </c>
      <c r="W1187" s="327" t="e">
        <f t="shared" ca="1" si="55"/>
        <v>#NAME?</v>
      </c>
      <c r="X1187" s="327" t="e">
        <f t="shared" ca="1" si="56"/>
        <v>#NAME?</v>
      </c>
    </row>
    <row r="1188" spans="1:24">
      <c r="A1188" s="2">
        <v>1181</v>
      </c>
      <c r="B1188" s="617">
        <v>-160478</v>
      </c>
      <c r="C1188" s="617">
        <v>-103593</v>
      </c>
      <c r="D1188" s="617">
        <v>-114388</v>
      </c>
      <c r="F1188" s="330" t="e">
        <f ca="1">_xll.RiskData('Risk Summary'!$H$32,$A1188)</f>
        <v>#NAME?</v>
      </c>
      <c r="G1188" s="330" t="e">
        <f ca="1">_xll.RiskData('Risk Summary'!$K$32,$A1188)</f>
        <v>#NAME?</v>
      </c>
      <c r="H1188" s="330" t="e">
        <f ca="1">_xll.RiskData('Risk Summary'!$N$32,$A1188)</f>
        <v>#NAME?</v>
      </c>
      <c r="J1188" s="330" t="e">
        <f ca="1">_xll.RiskData('Risk Summary'!$H$35,$A1188)</f>
        <v>#NAME?</v>
      </c>
      <c r="K1188" s="330" t="e">
        <f ca="1">_xll.RiskData('Risk Summary'!$K$35,$A1188)</f>
        <v>#NAME?</v>
      </c>
      <c r="L1188" s="330" t="e">
        <f ca="1">_xll.RiskData('Risk Summary'!$N$35,$A1188)</f>
        <v>#NAME?</v>
      </c>
      <c r="N1188" s="330" t="e">
        <f ca="1">_xll.RiskData('Risk Summary'!$H$36,$A1188)</f>
        <v>#NAME?</v>
      </c>
      <c r="O1188" s="330" t="e">
        <f ca="1">_xll.RiskData('Risk Summary'!$K$36,$A1188)</f>
        <v>#NAME?</v>
      </c>
      <c r="P1188" s="330" t="e">
        <f ca="1">_xll.RiskData('Risk Summary'!$N$36,$A1188)</f>
        <v>#NAME?</v>
      </c>
      <c r="R1188" s="330" t="e">
        <f ca="1">_xll.RiskData('TS CF'!$H$24,$A1188)-F1188</f>
        <v>#NAME?</v>
      </c>
      <c r="S1188" s="330" t="e">
        <f ca="1">_xll.RiskData('TS CF'!$K$24,$A1188)-G1188</f>
        <v>#NAME?</v>
      </c>
      <c r="T1188" s="330" t="e">
        <f ca="1">_xll.RiskData('TS CF'!$N$24,$A1188)-H1188</f>
        <v>#NAME?</v>
      </c>
      <c r="V1188" s="327" t="e">
        <f t="shared" ca="1" si="54"/>
        <v>#NAME?</v>
      </c>
      <c r="W1188" s="327" t="e">
        <f t="shared" ca="1" si="55"/>
        <v>#NAME?</v>
      </c>
      <c r="X1188" s="327" t="e">
        <f t="shared" ca="1" si="56"/>
        <v>#NAME?</v>
      </c>
    </row>
    <row r="1189" spans="1:24">
      <c r="A1189" s="2">
        <v>1182</v>
      </c>
      <c r="B1189" s="617">
        <v>-160478</v>
      </c>
      <c r="C1189" s="617">
        <v>-103593</v>
      </c>
      <c r="D1189" s="617">
        <v>-114388</v>
      </c>
      <c r="F1189" s="330" t="e">
        <f ca="1">_xll.RiskData('Risk Summary'!$H$32,$A1189)</f>
        <v>#NAME?</v>
      </c>
      <c r="G1189" s="330" t="e">
        <f ca="1">_xll.RiskData('Risk Summary'!$K$32,$A1189)</f>
        <v>#NAME?</v>
      </c>
      <c r="H1189" s="330" t="e">
        <f ca="1">_xll.RiskData('Risk Summary'!$N$32,$A1189)</f>
        <v>#NAME?</v>
      </c>
      <c r="J1189" s="330" t="e">
        <f ca="1">_xll.RiskData('Risk Summary'!$H$35,$A1189)</f>
        <v>#NAME?</v>
      </c>
      <c r="K1189" s="330" t="e">
        <f ca="1">_xll.RiskData('Risk Summary'!$K$35,$A1189)</f>
        <v>#NAME?</v>
      </c>
      <c r="L1189" s="330" t="e">
        <f ca="1">_xll.RiskData('Risk Summary'!$N$35,$A1189)</f>
        <v>#NAME?</v>
      </c>
      <c r="N1189" s="330" t="e">
        <f ca="1">_xll.RiskData('Risk Summary'!$H$36,$A1189)</f>
        <v>#NAME?</v>
      </c>
      <c r="O1189" s="330" t="e">
        <f ca="1">_xll.RiskData('Risk Summary'!$K$36,$A1189)</f>
        <v>#NAME?</v>
      </c>
      <c r="P1189" s="330" t="e">
        <f ca="1">_xll.RiskData('Risk Summary'!$N$36,$A1189)</f>
        <v>#NAME?</v>
      </c>
      <c r="R1189" s="330" t="e">
        <f ca="1">_xll.RiskData('TS CF'!$H$24,$A1189)-F1189</f>
        <v>#NAME?</v>
      </c>
      <c r="S1189" s="330" t="e">
        <f ca="1">_xll.RiskData('TS CF'!$K$24,$A1189)-G1189</f>
        <v>#NAME?</v>
      </c>
      <c r="T1189" s="330" t="e">
        <f ca="1">_xll.RiskData('TS CF'!$N$24,$A1189)-H1189</f>
        <v>#NAME?</v>
      </c>
      <c r="V1189" s="327" t="e">
        <f t="shared" ca="1" si="54"/>
        <v>#NAME?</v>
      </c>
      <c r="W1189" s="327" t="e">
        <f t="shared" ca="1" si="55"/>
        <v>#NAME?</v>
      </c>
      <c r="X1189" s="327" t="e">
        <f t="shared" ca="1" si="56"/>
        <v>#NAME?</v>
      </c>
    </row>
    <row r="1190" spans="1:24">
      <c r="A1190" s="2">
        <v>1183</v>
      </c>
      <c r="B1190" s="617">
        <v>-160478</v>
      </c>
      <c r="C1190" s="617">
        <v>-103593</v>
      </c>
      <c r="D1190" s="617">
        <v>-114388</v>
      </c>
      <c r="F1190" s="330" t="e">
        <f ca="1">_xll.RiskData('Risk Summary'!$H$32,$A1190)</f>
        <v>#NAME?</v>
      </c>
      <c r="G1190" s="330" t="e">
        <f ca="1">_xll.RiskData('Risk Summary'!$K$32,$A1190)</f>
        <v>#NAME?</v>
      </c>
      <c r="H1190" s="330" t="e">
        <f ca="1">_xll.RiskData('Risk Summary'!$N$32,$A1190)</f>
        <v>#NAME?</v>
      </c>
      <c r="J1190" s="330" t="e">
        <f ca="1">_xll.RiskData('Risk Summary'!$H$35,$A1190)</f>
        <v>#NAME?</v>
      </c>
      <c r="K1190" s="330" t="e">
        <f ca="1">_xll.RiskData('Risk Summary'!$K$35,$A1190)</f>
        <v>#NAME?</v>
      </c>
      <c r="L1190" s="330" t="e">
        <f ca="1">_xll.RiskData('Risk Summary'!$N$35,$A1190)</f>
        <v>#NAME?</v>
      </c>
      <c r="N1190" s="330" t="e">
        <f ca="1">_xll.RiskData('Risk Summary'!$H$36,$A1190)</f>
        <v>#NAME?</v>
      </c>
      <c r="O1190" s="330" t="e">
        <f ca="1">_xll.RiskData('Risk Summary'!$K$36,$A1190)</f>
        <v>#NAME?</v>
      </c>
      <c r="P1190" s="330" t="e">
        <f ca="1">_xll.RiskData('Risk Summary'!$N$36,$A1190)</f>
        <v>#NAME?</v>
      </c>
      <c r="R1190" s="330" t="e">
        <f ca="1">_xll.RiskData('TS CF'!$H$24,$A1190)-F1190</f>
        <v>#NAME?</v>
      </c>
      <c r="S1190" s="330" t="e">
        <f ca="1">_xll.RiskData('TS CF'!$K$24,$A1190)-G1190</f>
        <v>#NAME?</v>
      </c>
      <c r="T1190" s="330" t="e">
        <f ca="1">_xll.RiskData('TS CF'!$N$24,$A1190)-H1190</f>
        <v>#NAME?</v>
      </c>
      <c r="V1190" s="327" t="e">
        <f t="shared" ca="1" si="54"/>
        <v>#NAME?</v>
      </c>
      <c r="W1190" s="327" t="e">
        <f t="shared" ca="1" si="55"/>
        <v>#NAME?</v>
      </c>
      <c r="X1190" s="327" t="e">
        <f t="shared" ca="1" si="56"/>
        <v>#NAME?</v>
      </c>
    </row>
    <row r="1191" spans="1:24">
      <c r="A1191" s="2">
        <v>1184</v>
      </c>
      <c r="B1191" s="617">
        <v>-160478</v>
      </c>
      <c r="C1191" s="617">
        <v>-103593</v>
      </c>
      <c r="D1191" s="617">
        <v>-114388</v>
      </c>
      <c r="F1191" s="330" t="e">
        <f ca="1">_xll.RiskData('Risk Summary'!$H$32,$A1191)</f>
        <v>#NAME?</v>
      </c>
      <c r="G1191" s="330" t="e">
        <f ca="1">_xll.RiskData('Risk Summary'!$K$32,$A1191)</f>
        <v>#NAME?</v>
      </c>
      <c r="H1191" s="330" t="e">
        <f ca="1">_xll.RiskData('Risk Summary'!$N$32,$A1191)</f>
        <v>#NAME?</v>
      </c>
      <c r="J1191" s="330" t="e">
        <f ca="1">_xll.RiskData('Risk Summary'!$H$35,$A1191)</f>
        <v>#NAME?</v>
      </c>
      <c r="K1191" s="330" t="e">
        <f ca="1">_xll.RiskData('Risk Summary'!$K$35,$A1191)</f>
        <v>#NAME?</v>
      </c>
      <c r="L1191" s="330" t="e">
        <f ca="1">_xll.RiskData('Risk Summary'!$N$35,$A1191)</f>
        <v>#NAME?</v>
      </c>
      <c r="N1191" s="330" t="e">
        <f ca="1">_xll.RiskData('Risk Summary'!$H$36,$A1191)</f>
        <v>#NAME?</v>
      </c>
      <c r="O1191" s="330" t="e">
        <f ca="1">_xll.RiskData('Risk Summary'!$K$36,$A1191)</f>
        <v>#NAME?</v>
      </c>
      <c r="P1191" s="330" t="e">
        <f ca="1">_xll.RiskData('Risk Summary'!$N$36,$A1191)</f>
        <v>#NAME?</v>
      </c>
      <c r="R1191" s="330" t="e">
        <f ca="1">_xll.RiskData('TS CF'!$H$24,$A1191)-F1191</f>
        <v>#NAME?</v>
      </c>
      <c r="S1191" s="330" t="e">
        <f ca="1">_xll.RiskData('TS CF'!$K$24,$A1191)-G1191</f>
        <v>#NAME?</v>
      </c>
      <c r="T1191" s="330" t="e">
        <f ca="1">_xll.RiskData('TS CF'!$N$24,$A1191)-H1191</f>
        <v>#NAME?</v>
      </c>
      <c r="V1191" s="327" t="e">
        <f t="shared" ca="1" si="54"/>
        <v>#NAME?</v>
      </c>
      <c r="W1191" s="327" t="e">
        <f t="shared" ca="1" si="55"/>
        <v>#NAME?</v>
      </c>
      <c r="X1191" s="327" t="e">
        <f t="shared" ca="1" si="56"/>
        <v>#NAME?</v>
      </c>
    </row>
    <row r="1192" spans="1:24">
      <c r="A1192" s="2">
        <v>1185</v>
      </c>
      <c r="B1192" s="617">
        <v>-160478</v>
      </c>
      <c r="C1192" s="617">
        <v>-103593</v>
      </c>
      <c r="D1192" s="617">
        <v>-114388</v>
      </c>
      <c r="F1192" s="330" t="e">
        <f ca="1">_xll.RiskData('Risk Summary'!$H$32,$A1192)</f>
        <v>#NAME?</v>
      </c>
      <c r="G1192" s="330" t="e">
        <f ca="1">_xll.RiskData('Risk Summary'!$K$32,$A1192)</f>
        <v>#NAME?</v>
      </c>
      <c r="H1192" s="330" t="e">
        <f ca="1">_xll.RiskData('Risk Summary'!$N$32,$A1192)</f>
        <v>#NAME?</v>
      </c>
      <c r="J1192" s="330" t="e">
        <f ca="1">_xll.RiskData('Risk Summary'!$H$35,$A1192)</f>
        <v>#NAME?</v>
      </c>
      <c r="K1192" s="330" t="e">
        <f ca="1">_xll.RiskData('Risk Summary'!$K$35,$A1192)</f>
        <v>#NAME?</v>
      </c>
      <c r="L1192" s="330" t="e">
        <f ca="1">_xll.RiskData('Risk Summary'!$N$35,$A1192)</f>
        <v>#NAME?</v>
      </c>
      <c r="N1192" s="330" t="e">
        <f ca="1">_xll.RiskData('Risk Summary'!$H$36,$A1192)</f>
        <v>#NAME?</v>
      </c>
      <c r="O1192" s="330" t="e">
        <f ca="1">_xll.RiskData('Risk Summary'!$K$36,$A1192)</f>
        <v>#NAME?</v>
      </c>
      <c r="P1192" s="330" t="e">
        <f ca="1">_xll.RiskData('Risk Summary'!$N$36,$A1192)</f>
        <v>#NAME?</v>
      </c>
      <c r="R1192" s="330" t="e">
        <f ca="1">_xll.RiskData('TS CF'!$H$24,$A1192)-F1192</f>
        <v>#NAME?</v>
      </c>
      <c r="S1192" s="330" t="e">
        <f ca="1">_xll.RiskData('TS CF'!$K$24,$A1192)-G1192</f>
        <v>#NAME?</v>
      </c>
      <c r="T1192" s="330" t="e">
        <f ca="1">_xll.RiskData('TS CF'!$N$24,$A1192)-H1192</f>
        <v>#NAME?</v>
      </c>
      <c r="V1192" s="327" t="e">
        <f t="shared" ca="1" si="54"/>
        <v>#NAME?</v>
      </c>
      <c r="W1192" s="327" t="e">
        <f t="shared" ca="1" si="55"/>
        <v>#NAME?</v>
      </c>
      <c r="X1192" s="327" t="e">
        <f t="shared" ca="1" si="56"/>
        <v>#NAME?</v>
      </c>
    </row>
    <row r="1193" spans="1:24">
      <c r="A1193" s="2">
        <v>1186</v>
      </c>
      <c r="B1193" s="617">
        <v>-160478</v>
      </c>
      <c r="C1193" s="617">
        <v>-103593</v>
      </c>
      <c r="D1193" s="617">
        <v>-114388</v>
      </c>
      <c r="F1193" s="330" t="e">
        <f ca="1">_xll.RiskData('Risk Summary'!$H$32,$A1193)</f>
        <v>#NAME?</v>
      </c>
      <c r="G1193" s="330" t="e">
        <f ca="1">_xll.RiskData('Risk Summary'!$K$32,$A1193)</f>
        <v>#NAME?</v>
      </c>
      <c r="H1193" s="330" t="e">
        <f ca="1">_xll.RiskData('Risk Summary'!$N$32,$A1193)</f>
        <v>#NAME?</v>
      </c>
      <c r="J1193" s="330" t="e">
        <f ca="1">_xll.RiskData('Risk Summary'!$H$35,$A1193)</f>
        <v>#NAME?</v>
      </c>
      <c r="K1193" s="330" t="e">
        <f ca="1">_xll.RiskData('Risk Summary'!$K$35,$A1193)</f>
        <v>#NAME?</v>
      </c>
      <c r="L1193" s="330" t="e">
        <f ca="1">_xll.RiskData('Risk Summary'!$N$35,$A1193)</f>
        <v>#NAME?</v>
      </c>
      <c r="N1193" s="330" t="e">
        <f ca="1">_xll.RiskData('Risk Summary'!$H$36,$A1193)</f>
        <v>#NAME?</v>
      </c>
      <c r="O1193" s="330" t="e">
        <f ca="1">_xll.RiskData('Risk Summary'!$K$36,$A1193)</f>
        <v>#NAME?</v>
      </c>
      <c r="P1193" s="330" t="e">
        <f ca="1">_xll.RiskData('Risk Summary'!$N$36,$A1193)</f>
        <v>#NAME?</v>
      </c>
      <c r="R1193" s="330" t="e">
        <f ca="1">_xll.RiskData('TS CF'!$H$24,$A1193)-F1193</f>
        <v>#NAME?</v>
      </c>
      <c r="S1193" s="330" t="e">
        <f ca="1">_xll.RiskData('TS CF'!$K$24,$A1193)-G1193</f>
        <v>#NAME?</v>
      </c>
      <c r="T1193" s="330" t="e">
        <f ca="1">_xll.RiskData('TS CF'!$N$24,$A1193)-H1193</f>
        <v>#NAME?</v>
      </c>
      <c r="V1193" s="327" t="e">
        <f t="shared" ca="1" si="54"/>
        <v>#NAME?</v>
      </c>
      <c r="W1193" s="327" t="e">
        <f t="shared" ca="1" si="55"/>
        <v>#NAME?</v>
      </c>
      <c r="X1193" s="327" t="e">
        <f t="shared" ca="1" si="56"/>
        <v>#NAME?</v>
      </c>
    </row>
    <row r="1194" spans="1:24">
      <c r="A1194" s="2">
        <v>1187</v>
      </c>
      <c r="B1194" s="617">
        <v>-160478</v>
      </c>
      <c r="C1194" s="617">
        <v>-103593</v>
      </c>
      <c r="D1194" s="617">
        <v>-114388</v>
      </c>
      <c r="F1194" s="330" t="e">
        <f ca="1">_xll.RiskData('Risk Summary'!$H$32,$A1194)</f>
        <v>#NAME?</v>
      </c>
      <c r="G1194" s="330" t="e">
        <f ca="1">_xll.RiskData('Risk Summary'!$K$32,$A1194)</f>
        <v>#NAME?</v>
      </c>
      <c r="H1194" s="330" t="e">
        <f ca="1">_xll.RiskData('Risk Summary'!$N$32,$A1194)</f>
        <v>#NAME?</v>
      </c>
      <c r="J1194" s="330" t="e">
        <f ca="1">_xll.RiskData('Risk Summary'!$H$35,$A1194)</f>
        <v>#NAME?</v>
      </c>
      <c r="K1194" s="330" t="e">
        <f ca="1">_xll.RiskData('Risk Summary'!$K$35,$A1194)</f>
        <v>#NAME?</v>
      </c>
      <c r="L1194" s="330" t="e">
        <f ca="1">_xll.RiskData('Risk Summary'!$N$35,$A1194)</f>
        <v>#NAME?</v>
      </c>
      <c r="N1194" s="330" t="e">
        <f ca="1">_xll.RiskData('Risk Summary'!$H$36,$A1194)</f>
        <v>#NAME?</v>
      </c>
      <c r="O1194" s="330" t="e">
        <f ca="1">_xll.RiskData('Risk Summary'!$K$36,$A1194)</f>
        <v>#NAME?</v>
      </c>
      <c r="P1194" s="330" t="e">
        <f ca="1">_xll.RiskData('Risk Summary'!$N$36,$A1194)</f>
        <v>#NAME?</v>
      </c>
      <c r="R1194" s="330" t="e">
        <f ca="1">_xll.RiskData('TS CF'!$H$24,$A1194)-F1194</f>
        <v>#NAME?</v>
      </c>
      <c r="S1194" s="330" t="e">
        <f ca="1">_xll.RiskData('TS CF'!$K$24,$A1194)-G1194</f>
        <v>#NAME?</v>
      </c>
      <c r="T1194" s="330" t="e">
        <f ca="1">_xll.RiskData('TS CF'!$N$24,$A1194)-H1194</f>
        <v>#NAME?</v>
      </c>
      <c r="V1194" s="327" t="e">
        <f t="shared" ca="1" si="54"/>
        <v>#NAME?</v>
      </c>
      <c r="W1194" s="327" t="e">
        <f t="shared" ca="1" si="55"/>
        <v>#NAME?</v>
      </c>
      <c r="X1194" s="327" t="e">
        <f t="shared" ca="1" si="56"/>
        <v>#NAME?</v>
      </c>
    </row>
    <row r="1195" spans="1:24">
      <c r="A1195" s="2">
        <v>1188</v>
      </c>
      <c r="B1195" s="617">
        <v>-160478</v>
      </c>
      <c r="C1195" s="617">
        <v>-103593</v>
      </c>
      <c r="D1195" s="617">
        <v>-114388</v>
      </c>
      <c r="F1195" s="330" t="e">
        <f ca="1">_xll.RiskData('Risk Summary'!$H$32,$A1195)</f>
        <v>#NAME?</v>
      </c>
      <c r="G1195" s="330" t="e">
        <f ca="1">_xll.RiskData('Risk Summary'!$K$32,$A1195)</f>
        <v>#NAME?</v>
      </c>
      <c r="H1195" s="330" t="e">
        <f ca="1">_xll.RiskData('Risk Summary'!$N$32,$A1195)</f>
        <v>#NAME?</v>
      </c>
      <c r="J1195" s="330" t="e">
        <f ca="1">_xll.RiskData('Risk Summary'!$H$35,$A1195)</f>
        <v>#NAME?</v>
      </c>
      <c r="K1195" s="330" t="e">
        <f ca="1">_xll.RiskData('Risk Summary'!$K$35,$A1195)</f>
        <v>#NAME?</v>
      </c>
      <c r="L1195" s="330" t="e">
        <f ca="1">_xll.RiskData('Risk Summary'!$N$35,$A1195)</f>
        <v>#NAME?</v>
      </c>
      <c r="N1195" s="330" t="e">
        <f ca="1">_xll.RiskData('Risk Summary'!$H$36,$A1195)</f>
        <v>#NAME?</v>
      </c>
      <c r="O1195" s="330" t="e">
        <f ca="1">_xll.RiskData('Risk Summary'!$K$36,$A1195)</f>
        <v>#NAME?</v>
      </c>
      <c r="P1195" s="330" t="e">
        <f ca="1">_xll.RiskData('Risk Summary'!$N$36,$A1195)</f>
        <v>#NAME?</v>
      </c>
      <c r="R1195" s="330" t="e">
        <f ca="1">_xll.RiskData('TS CF'!$H$24,$A1195)-F1195</f>
        <v>#NAME?</v>
      </c>
      <c r="S1195" s="330" t="e">
        <f ca="1">_xll.RiskData('TS CF'!$K$24,$A1195)-G1195</f>
        <v>#NAME?</v>
      </c>
      <c r="T1195" s="330" t="e">
        <f ca="1">_xll.RiskData('TS CF'!$N$24,$A1195)-H1195</f>
        <v>#NAME?</v>
      </c>
      <c r="V1195" s="327" t="e">
        <f t="shared" ca="1" si="54"/>
        <v>#NAME?</v>
      </c>
      <c r="W1195" s="327" t="e">
        <f t="shared" ca="1" si="55"/>
        <v>#NAME?</v>
      </c>
      <c r="X1195" s="327" t="e">
        <f t="shared" ca="1" si="56"/>
        <v>#NAME?</v>
      </c>
    </row>
    <row r="1196" spans="1:24">
      <c r="A1196" s="2">
        <v>1189</v>
      </c>
      <c r="B1196" s="617">
        <v>-160478</v>
      </c>
      <c r="C1196" s="617">
        <v>-103593</v>
      </c>
      <c r="D1196" s="617">
        <v>-114388</v>
      </c>
      <c r="F1196" s="330" t="e">
        <f ca="1">_xll.RiskData('Risk Summary'!$H$32,$A1196)</f>
        <v>#NAME?</v>
      </c>
      <c r="G1196" s="330" t="e">
        <f ca="1">_xll.RiskData('Risk Summary'!$K$32,$A1196)</f>
        <v>#NAME?</v>
      </c>
      <c r="H1196" s="330" t="e">
        <f ca="1">_xll.RiskData('Risk Summary'!$N$32,$A1196)</f>
        <v>#NAME?</v>
      </c>
      <c r="J1196" s="330" t="e">
        <f ca="1">_xll.RiskData('Risk Summary'!$H$35,$A1196)</f>
        <v>#NAME?</v>
      </c>
      <c r="K1196" s="330" t="e">
        <f ca="1">_xll.RiskData('Risk Summary'!$K$35,$A1196)</f>
        <v>#NAME?</v>
      </c>
      <c r="L1196" s="330" t="e">
        <f ca="1">_xll.RiskData('Risk Summary'!$N$35,$A1196)</f>
        <v>#NAME?</v>
      </c>
      <c r="N1196" s="330" t="e">
        <f ca="1">_xll.RiskData('Risk Summary'!$H$36,$A1196)</f>
        <v>#NAME?</v>
      </c>
      <c r="O1196" s="330" t="e">
        <f ca="1">_xll.RiskData('Risk Summary'!$K$36,$A1196)</f>
        <v>#NAME?</v>
      </c>
      <c r="P1196" s="330" t="e">
        <f ca="1">_xll.RiskData('Risk Summary'!$N$36,$A1196)</f>
        <v>#NAME?</v>
      </c>
      <c r="R1196" s="330" t="e">
        <f ca="1">_xll.RiskData('TS CF'!$H$24,$A1196)-F1196</f>
        <v>#NAME?</v>
      </c>
      <c r="S1196" s="330" t="e">
        <f ca="1">_xll.RiskData('TS CF'!$K$24,$A1196)-G1196</f>
        <v>#NAME?</v>
      </c>
      <c r="T1196" s="330" t="e">
        <f ca="1">_xll.RiskData('TS CF'!$N$24,$A1196)-H1196</f>
        <v>#NAME?</v>
      </c>
      <c r="V1196" s="327" t="e">
        <f t="shared" ca="1" si="54"/>
        <v>#NAME?</v>
      </c>
      <c r="W1196" s="327" t="e">
        <f t="shared" ca="1" si="55"/>
        <v>#NAME?</v>
      </c>
      <c r="X1196" s="327" t="e">
        <f t="shared" ca="1" si="56"/>
        <v>#NAME?</v>
      </c>
    </row>
    <row r="1197" spans="1:24">
      <c r="A1197" s="2">
        <v>1190</v>
      </c>
      <c r="B1197" s="617">
        <v>-160478</v>
      </c>
      <c r="C1197" s="617">
        <v>-103593</v>
      </c>
      <c r="D1197" s="617">
        <v>-114388</v>
      </c>
      <c r="F1197" s="330" t="e">
        <f ca="1">_xll.RiskData('Risk Summary'!$H$32,$A1197)</f>
        <v>#NAME?</v>
      </c>
      <c r="G1197" s="330" t="e">
        <f ca="1">_xll.RiskData('Risk Summary'!$K$32,$A1197)</f>
        <v>#NAME?</v>
      </c>
      <c r="H1197" s="330" t="e">
        <f ca="1">_xll.RiskData('Risk Summary'!$N$32,$A1197)</f>
        <v>#NAME?</v>
      </c>
      <c r="J1197" s="330" t="e">
        <f ca="1">_xll.RiskData('Risk Summary'!$H$35,$A1197)</f>
        <v>#NAME?</v>
      </c>
      <c r="K1197" s="330" t="e">
        <f ca="1">_xll.RiskData('Risk Summary'!$K$35,$A1197)</f>
        <v>#NAME?</v>
      </c>
      <c r="L1197" s="330" t="e">
        <f ca="1">_xll.RiskData('Risk Summary'!$N$35,$A1197)</f>
        <v>#NAME?</v>
      </c>
      <c r="N1197" s="330" t="e">
        <f ca="1">_xll.RiskData('Risk Summary'!$H$36,$A1197)</f>
        <v>#NAME?</v>
      </c>
      <c r="O1197" s="330" t="e">
        <f ca="1">_xll.RiskData('Risk Summary'!$K$36,$A1197)</f>
        <v>#NAME?</v>
      </c>
      <c r="P1197" s="330" t="e">
        <f ca="1">_xll.RiskData('Risk Summary'!$N$36,$A1197)</f>
        <v>#NAME?</v>
      </c>
      <c r="R1197" s="330" t="e">
        <f ca="1">_xll.RiskData('TS CF'!$H$24,$A1197)-F1197</f>
        <v>#NAME?</v>
      </c>
      <c r="S1197" s="330" t="e">
        <f ca="1">_xll.RiskData('TS CF'!$K$24,$A1197)-G1197</f>
        <v>#NAME?</v>
      </c>
      <c r="T1197" s="330" t="e">
        <f ca="1">_xll.RiskData('TS CF'!$N$24,$A1197)-H1197</f>
        <v>#NAME?</v>
      </c>
      <c r="V1197" s="327" t="e">
        <f t="shared" ca="1" si="54"/>
        <v>#NAME?</v>
      </c>
      <c r="W1197" s="327" t="e">
        <f t="shared" ca="1" si="55"/>
        <v>#NAME?</v>
      </c>
      <c r="X1197" s="327" t="e">
        <f t="shared" ca="1" si="56"/>
        <v>#NAME?</v>
      </c>
    </row>
    <row r="1198" spans="1:24">
      <c r="A1198" s="2">
        <v>1191</v>
      </c>
      <c r="B1198" s="617">
        <v>-160478</v>
      </c>
      <c r="C1198" s="617">
        <v>-103593</v>
      </c>
      <c r="D1198" s="617">
        <v>-114388</v>
      </c>
      <c r="F1198" s="330" t="e">
        <f ca="1">_xll.RiskData('Risk Summary'!$H$32,$A1198)</f>
        <v>#NAME?</v>
      </c>
      <c r="G1198" s="330" t="e">
        <f ca="1">_xll.RiskData('Risk Summary'!$K$32,$A1198)</f>
        <v>#NAME?</v>
      </c>
      <c r="H1198" s="330" t="e">
        <f ca="1">_xll.RiskData('Risk Summary'!$N$32,$A1198)</f>
        <v>#NAME?</v>
      </c>
      <c r="J1198" s="330" t="e">
        <f ca="1">_xll.RiskData('Risk Summary'!$H$35,$A1198)</f>
        <v>#NAME?</v>
      </c>
      <c r="K1198" s="330" t="e">
        <f ca="1">_xll.RiskData('Risk Summary'!$K$35,$A1198)</f>
        <v>#NAME?</v>
      </c>
      <c r="L1198" s="330" t="e">
        <f ca="1">_xll.RiskData('Risk Summary'!$N$35,$A1198)</f>
        <v>#NAME?</v>
      </c>
      <c r="N1198" s="330" t="e">
        <f ca="1">_xll.RiskData('Risk Summary'!$H$36,$A1198)</f>
        <v>#NAME?</v>
      </c>
      <c r="O1198" s="330" t="e">
        <f ca="1">_xll.RiskData('Risk Summary'!$K$36,$A1198)</f>
        <v>#NAME?</v>
      </c>
      <c r="P1198" s="330" t="e">
        <f ca="1">_xll.RiskData('Risk Summary'!$N$36,$A1198)</f>
        <v>#NAME?</v>
      </c>
      <c r="R1198" s="330" t="e">
        <f ca="1">_xll.RiskData('TS CF'!$H$24,$A1198)-F1198</f>
        <v>#NAME?</v>
      </c>
      <c r="S1198" s="330" t="e">
        <f ca="1">_xll.RiskData('TS CF'!$K$24,$A1198)-G1198</f>
        <v>#NAME?</v>
      </c>
      <c r="T1198" s="330" t="e">
        <f ca="1">_xll.RiskData('TS CF'!$N$24,$A1198)-H1198</f>
        <v>#NAME?</v>
      </c>
      <c r="V1198" s="327" t="e">
        <f t="shared" ca="1" si="54"/>
        <v>#NAME?</v>
      </c>
      <c r="W1198" s="327" t="e">
        <f t="shared" ca="1" si="55"/>
        <v>#NAME?</v>
      </c>
      <c r="X1198" s="327" t="e">
        <f t="shared" ca="1" si="56"/>
        <v>#NAME?</v>
      </c>
    </row>
    <row r="1199" spans="1:24">
      <c r="A1199" s="2">
        <v>1192</v>
      </c>
      <c r="B1199" s="617">
        <v>-160478</v>
      </c>
      <c r="C1199" s="617">
        <v>-103593</v>
      </c>
      <c r="D1199" s="617">
        <v>-114388</v>
      </c>
      <c r="F1199" s="330" t="e">
        <f ca="1">_xll.RiskData('Risk Summary'!$H$32,$A1199)</f>
        <v>#NAME?</v>
      </c>
      <c r="G1199" s="330" t="e">
        <f ca="1">_xll.RiskData('Risk Summary'!$K$32,$A1199)</f>
        <v>#NAME?</v>
      </c>
      <c r="H1199" s="330" t="e">
        <f ca="1">_xll.RiskData('Risk Summary'!$N$32,$A1199)</f>
        <v>#NAME?</v>
      </c>
      <c r="J1199" s="330" t="e">
        <f ca="1">_xll.RiskData('Risk Summary'!$H$35,$A1199)</f>
        <v>#NAME?</v>
      </c>
      <c r="K1199" s="330" t="e">
        <f ca="1">_xll.RiskData('Risk Summary'!$K$35,$A1199)</f>
        <v>#NAME?</v>
      </c>
      <c r="L1199" s="330" t="e">
        <f ca="1">_xll.RiskData('Risk Summary'!$N$35,$A1199)</f>
        <v>#NAME?</v>
      </c>
      <c r="N1199" s="330" t="e">
        <f ca="1">_xll.RiskData('Risk Summary'!$H$36,$A1199)</f>
        <v>#NAME?</v>
      </c>
      <c r="O1199" s="330" t="e">
        <f ca="1">_xll.RiskData('Risk Summary'!$K$36,$A1199)</f>
        <v>#NAME?</v>
      </c>
      <c r="P1199" s="330" t="e">
        <f ca="1">_xll.RiskData('Risk Summary'!$N$36,$A1199)</f>
        <v>#NAME?</v>
      </c>
      <c r="R1199" s="330" t="e">
        <f ca="1">_xll.RiskData('TS CF'!$H$24,$A1199)-F1199</f>
        <v>#NAME?</v>
      </c>
      <c r="S1199" s="330" t="e">
        <f ca="1">_xll.RiskData('TS CF'!$K$24,$A1199)-G1199</f>
        <v>#NAME?</v>
      </c>
      <c r="T1199" s="330" t="e">
        <f ca="1">_xll.RiskData('TS CF'!$N$24,$A1199)-H1199</f>
        <v>#NAME?</v>
      </c>
      <c r="V1199" s="327" t="e">
        <f t="shared" ca="1" si="54"/>
        <v>#NAME?</v>
      </c>
      <c r="W1199" s="327" t="e">
        <f t="shared" ca="1" si="55"/>
        <v>#NAME?</v>
      </c>
      <c r="X1199" s="327" t="e">
        <f t="shared" ca="1" si="56"/>
        <v>#NAME?</v>
      </c>
    </row>
    <row r="1200" spans="1:24">
      <c r="A1200" s="2">
        <v>1193</v>
      </c>
      <c r="B1200" s="617">
        <v>-160478</v>
      </c>
      <c r="C1200" s="617">
        <v>-103593</v>
      </c>
      <c r="D1200" s="617">
        <v>-114388</v>
      </c>
      <c r="F1200" s="330" t="e">
        <f ca="1">_xll.RiskData('Risk Summary'!$H$32,$A1200)</f>
        <v>#NAME?</v>
      </c>
      <c r="G1200" s="330" t="e">
        <f ca="1">_xll.RiskData('Risk Summary'!$K$32,$A1200)</f>
        <v>#NAME?</v>
      </c>
      <c r="H1200" s="330" t="e">
        <f ca="1">_xll.RiskData('Risk Summary'!$N$32,$A1200)</f>
        <v>#NAME?</v>
      </c>
      <c r="J1200" s="330" t="e">
        <f ca="1">_xll.RiskData('Risk Summary'!$H$35,$A1200)</f>
        <v>#NAME?</v>
      </c>
      <c r="K1200" s="330" t="e">
        <f ca="1">_xll.RiskData('Risk Summary'!$K$35,$A1200)</f>
        <v>#NAME?</v>
      </c>
      <c r="L1200" s="330" t="e">
        <f ca="1">_xll.RiskData('Risk Summary'!$N$35,$A1200)</f>
        <v>#NAME?</v>
      </c>
      <c r="N1200" s="330" t="e">
        <f ca="1">_xll.RiskData('Risk Summary'!$H$36,$A1200)</f>
        <v>#NAME?</v>
      </c>
      <c r="O1200" s="330" t="e">
        <f ca="1">_xll.RiskData('Risk Summary'!$K$36,$A1200)</f>
        <v>#NAME?</v>
      </c>
      <c r="P1200" s="330" t="e">
        <f ca="1">_xll.RiskData('Risk Summary'!$N$36,$A1200)</f>
        <v>#NAME?</v>
      </c>
      <c r="R1200" s="330" t="e">
        <f ca="1">_xll.RiskData('TS CF'!$H$24,$A1200)-F1200</f>
        <v>#NAME?</v>
      </c>
      <c r="S1200" s="330" t="e">
        <f ca="1">_xll.RiskData('TS CF'!$K$24,$A1200)-G1200</f>
        <v>#NAME?</v>
      </c>
      <c r="T1200" s="330" t="e">
        <f ca="1">_xll.RiskData('TS CF'!$N$24,$A1200)-H1200</f>
        <v>#NAME?</v>
      </c>
      <c r="V1200" s="327" t="e">
        <f t="shared" ca="1" si="54"/>
        <v>#NAME?</v>
      </c>
      <c r="W1200" s="327" t="e">
        <f t="shared" ca="1" si="55"/>
        <v>#NAME?</v>
      </c>
      <c r="X1200" s="327" t="e">
        <f t="shared" ca="1" si="56"/>
        <v>#NAME?</v>
      </c>
    </row>
    <row r="1201" spans="1:24">
      <c r="A1201" s="2">
        <v>1194</v>
      </c>
      <c r="B1201" s="617">
        <v>-160478</v>
      </c>
      <c r="C1201" s="617">
        <v>-103593</v>
      </c>
      <c r="D1201" s="617">
        <v>-114388</v>
      </c>
      <c r="F1201" s="330" t="e">
        <f ca="1">_xll.RiskData('Risk Summary'!$H$32,$A1201)</f>
        <v>#NAME?</v>
      </c>
      <c r="G1201" s="330" t="e">
        <f ca="1">_xll.RiskData('Risk Summary'!$K$32,$A1201)</f>
        <v>#NAME?</v>
      </c>
      <c r="H1201" s="330" t="e">
        <f ca="1">_xll.RiskData('Risk Summary'!$N$32,$A1201)</f>
        <v>#NAME?</v>
      </c>
      <c r="J1201" s="330" t="e">
        <f ca="1">_xll.RiskData('Risk Summary'!$H$35,$A1201)</f>
        <v>#NAME?</v>
      </c>
      <c r="K1201" s="330" t="e">
        <f ca="1">_xll.RiskData('Risk Summary'!$K$35,$A1201)</f>
        <v>#NAME?</v>
      </c>
      <c r="L1201" s="330" t="e">
        <f ca="1">_xll.RiskData('Risk Summary'!$N$35,$A1201)</f>
        <v>#NAME?</v>
      </c>
      <c r="N1201" s="330" t="e">
        <f ca="1">_xll.RiskData('Risk Summary'!$H$36,$A1201)</f>
        <v>#NAME?</v>
      </c>
      <c r="O1201" s="330" t="e">
        <f ca="1">_xll.RiskData('Risk Summary'!$K$36,$A1201)</f>
        <v>#NAME?</v>
      </c>
      <c r="P1201" s="330" t="e">
        <f ca="1">_xll.RiskData('Risk Summary'!$N$36,$A1201)</f>
        <v>#NAME?</v>
      </c>
      <c r="R1201" s="330" t="e">
        <f ca="1">_xll.RiskData('TS CF'!$H$24,$A1201)-F1201</f>
        <v>#NAME?</v>
      </c>
      <c r="S1201" s="330" t="e">
        <f ca="1">_xll.RiskData('TS CF'!$K$24,$A1201)-G1201</f>
        <v>#NAME?</v>
      </c>
      <c r="T1201" s="330" t="e">
        <f ca="1">_xll.RiskData('TS CF'!$N$24,$A1201)-H1201</f>
        <v>#NAME?</v>
      </c>
      <c r="V1201" s="327" t="e">
        <f t="shared" ca="1" si="54"/>
        <v>#NAME?</v>
      </c>
      <c r="W1201" s="327" t="e">
        <f t="shared" ca="1" si="55"/>
        <v>#NAME?</v>
      </c>
      <c r="X1201" s="327" t="e">
        <f t="shared" ca="1" si="56"/>
        <v>#NAME?</v>
      </c>
    </row>
    <row r="1202" spans="1:24">
      <c r="A1202" s="2">
        <v>1195</v>
      </c>
      <c r="B1202" s="617">
        <v>-160478</v>
      </c>
      <c r="C1202" s="617">
        <v>-103593</v>
      </c>
      <c r="D1202" s="617">
        <v>-114388</v>
      </c>
      <c r="F1202" s="330" t="e">
        <f ca="1">_xll.RiskData('Risk Summary'!$H$32,$A1202)</f>
        <v>#NAME?</v>
      </c>
      <c r="G1202" s="330" t="e">
        <f ca="1">_xll.RiskData('Risk Summary'!$K$32,$A1202)</f>
        <v>#NAME?</v>
      </c>
      <c r="H1202" s="330" t="e">
        <f ca="1">_xll.RiskData('Risk Summary'!$N$32,$A1202)</f>
        <v>#NAME?</v>
      </c>
      <c r="J1202" s="330" t="e">
        <f ca="1">_xll.RiskData('Risk Summary'!$H$35,$A1202)</f>
        <v>#NAME?</v>
      </c>
      <c r="K1202" s="330" t="e">
        <f ca="1">_xll.RiskData('Risk Summary'!$K$35,$A1202)</f>
        <v>#NAME?</v>
      </c>
      <c r="L1202" s="330" t="e">
        <f ca="1">_xll.RiskData('Risk Summary'!$N$35,$A1202)</f>
        <v>#NAME?</v>
      </c>
      <c r="N1202" s="330" t="e">
        <f ca="1">_xll.RiskData('Risk Summary'!$H$36,$A1202)</f>
        <v>#NAME?</v>
      </c>
      <c r="O1202" s="330" t="e">
        <f ca="1">_xll.RiskData('Risk Summary'!$K$36,$A1202)</f>
        <v>#NAME?</v>
      </c>
      <c r="P1202" s="330" t="e">
        <f ca="1">_xll.RiskData('Risk Summary'!$N$36,$A1202)</f>
        <v>#NAME?</v>
      </c>
      <c r="R1202" s="330" t="e">
        <f ca="1">_xll.RiskData('TS CF'!$H$24,$A1202)-F1202</f>
        <v>#NAME?</v>
      </c>
      <c r="S1202" s="330" t="e">
        <f ca="1">_xll.RiskData('TS CF'!$K$24,$A1202)-G1202</f>
        <v>#NAME?</v>
      </c>
      <c r="T1202" s="330" t="e">
        <f ca="1">_xll.RiskData('TS CF'!$N$24,$A1202)-H1202</f>
        <v>#NAME?</v>
      </c>
      <c r="V1202" s="327" t="e">
        <f t="shared" ca="1" si="54"/>
        <v>#NAME?</v>
      </c>
      <c r="W1202" s="327" t="e">
        <f t="shared" ca="1" si="55"/>
        <v>#NAME?</v>
      </c>
      <c r="X1202" s="327" t="e">
        <f t="shared" ca="1" si="56"/>
        <v>#NAME?</v>
      </c>
    </row>
    <row r="1203" spans="1:24">
      <c r="A1203" s="2">
        <v>1196</v>
      </c>
      <c r="B1203" s="617">
        <v>-160478</v>
      </c>
      <c r="C1203" s="617">
        <v>-103593</v>
      </c>
      <c r="D1203" s="617">
        <v>-114388</v>
      </c>
      <c r="F1203" s="330" t="e">
        <f ca="1">_xll.RiskData('Risk Summary'!$H$32,$A1203)</f>
        <v>#NAME?</v>
      </c>
      <c r="G1203" s="330" t="e">
        <f ca="1">_xll.RiskData('Risk Summary'!$K$32,$A1203)</f>
        <v>#NAME?</v>
      </c>
      <c r="H1203" s="330" t="e">
        <f ca="1">_xll.RiskData('Risk Summary'!$N$32,$A1203)</f>
        <v>#NAME?</v>
      </c>
      <c r="J1203" s="330" t="e">
        <f ca="1">_xll.RiskData('Risk Summary'!$H$35,$A1203)</f>
        <v>#NAME?</v>
      </c>
      <c r="K1203" s="330" t="e">
        <f ca="1">_xll.RiskData('Risk Summary'!$K$35,$A1203)</f>
        <v>#NAME?</v>
      </c>
      <c r="L1203" s="330" t="e">
        <f ca="1">_xll.RiskData('Risk Summary'!$N$35,$A1203)</f>
        <v>#NAME?</v>
      </c>
      <c r="N1203" s="330" t="e">
        <f ca="1">_xll.RiskData('Risk Summary'!$H$36,$A1203)</f>
        <v>#NAME?</v>
      </c>
      <c r="O1203" s="330" t="e">
        <f ca="1">_xll.RiskData('Risk Summary'!$K$36,$A1203)</f>
        <v>#NAME?</v>
      </c>
      <c r="P1203" s="330" t="e">
        <f ca="1">_xll.RiskData('Risk Summary'!$N$36,$A1203)</f>
        <v>#NAME?</v>
      </c>
      <c r="R1203" s="330" t="e">
        <f ca="1">_xll.RiskData('TS CF'!$H$24,$A1203)-F1203</f>
        <v>#NAME?</v>
      </c>
      <c r="S1203" s="330" t="e">
        <f ca="1">_xll.RiskData('TS CF'!$K$24,$A1203)-G1203</f>
        <v>#NAME?</v>
      </c>
      <c r="T1203" s="330" t="e">
        <f ca="1">_xll.RiskData('TS CF'!$N$24,$A1203)-H1203</f>
        <v>#NAME?</v>
      </c>
      <c r="V1203" s="327" t="e">
        <f t="shared" ca="1" si="54"/>
        <v>#NAME?</v>
      </c>
      <c r="W1203" s="327" t="e">
        <f t="shared" ca="1" si="55"/>
        <v>#NAME?</v>
      </c>
      <c r="X1203" s="327" t="e">
        <f t="shared" ca="1" si="56"/>
        <v>#NAME?</v>
      </c>
    </row>
    <row r="1204" spans="1:24">
      <c r="A1204" s="2">
        <v>1197</v>
      </c>
      <c r="B1204" s="617">
        <v>-160478</v>
      </c>
      <c r="C1204" s="617">
        <v>-103593</v>
      </c>
      <c r="D1204" s="617">
        <v>-114388</v>
      </c>
      <c r="F1204" s="330" t="e">
        <f ca="1">_xll.RiskData('Risk Summary'!$H$32,$A1204)</f>
        <v>#NAME?</v>
      </c>
      <c r="G1204" s="330" t="e">
        <f ca="1">_xll.RiskData('Risk Summary'!$K$32,$A1204)</f>
        <v>#NAME?</v>
      </c>
      <c r="H1204" s="330" t="e">
        <f ca="1">_xll.RiskData('Risk Summary'!$N$32,$A1204)</f>
        <v>#NAME?</v>
      </c>
      <c r="J1204" s="330" t="e">
        <f ca="1">_xll.RiskData('Risk Summary'!$H$35,$A1204)</f>
        <v>#NAME?</v>
      </c>
      <c r="K1204" s="330" t="e">
        <f ca="1">_xll.RiskData('Risk Summary'!$K$35,$A1204)</f>
        <v>#NAME?</v>
      </c>
      <c r="L1204" s="330" t="e">
        <f ca="1">_xll.RiskData('Risk Summary'!$N$35,$A1204)</f>
        <v>#NAME?</v>
      </c>
      <c r="N1204" s="330" t="e">
        <f ca="1">_xll.RiskData('Risk Summary'!$H$36,$A1204)</f>
        <v>#NAME?</v>
      </c>
      <c r="O1204" s="330" t="e">
        <f ca="1">_xll.RiskData('Risk Summary'!$K$36,$A1204)</f>
        <v>#NAME?</v>
      </c>
      <c r="P1204" s="330" t="e">
        <f ca="1">_xll.RiskData('Risk Summary'!$N$36,$A1204)</f>
        <v>#NAME?</v>
      </c>
      <c r="R1204" s="330" t="e">
        <f ca="1">_xll.RiskData('TS CF'!$H$24,$A1204)-F1204</f>
        <v>#NAME?</v>
      </c>
      <c r="S1204" s="330" t="e">
        <f ca="1">_xll.RiskData('TS CF'!$K$24,$A1204)-G1204</f>
        <v>#NAME?</v>
      </c>
      <c r="T1204" s="330" t="e">
        <f ca="1">_xll.RiskData('TS CF'!$N$24,$A1204)-H1204</f>
        <v>#NAME?</v>
      </c>
      <c r="V1204" s="327" t="e">
        <f t="shared" ca="1" si="54"/>
        <v>#NAME?</v>
      </c>
      <c r="W1204" s="327" t="e">
        <f t="shared" ca="1" si="55"/>
        <v>#NAME?</v>
      </c>
      <c r="X1204" s="327" t="e">
        <f t="shared" ca="1" si="56"/>
        <v>#NAME?</v>
      </c>
    </row>
    <row r="1205" spans="1:24">
      <c r="A1205" s="2">
        <v>1198</v>
      </c>
      <c r="B1205" s="617">
        <v>-160478</v>
      </c>
      <c r="C1205" s="617">
        <v>-103593</v>
      </c>
      <c r="D1205" s="617">
        <v>-114388</v>
      </c>
      <c r="F1205" s="330" t="e">
        <f ca="1">_xll.RiskData('Risk Summary'!$H$32,$A1205)</f>
        <v>#NAME?</v>
      </c>
      <c r="G1205" s="330" t="e">
        <f ca="1">_xll.RiskData('Risk Summary'!$K$32,$A1205)</f>
        <v>#NAME?</v>
      </c>
      <c r="H1205" s="330" t="e">
        <f ca="1">_xll.RiskData('Risk Summary'!$N$32,$A1205)</f>
        <v>#NAME?</v>
      </c>
      <c r="J1205" s="330" t="e">
        <f ca="1">_xll.RiskData('Risk Summary'!$H$35,$A1205)</f>
        <v>#NAME?</v>
      </c>
      <c r="K1205" s="330" t="e">
        <f ca="1">_xll.RiskData('Risk Summary'!$K$35,$A1205)</f>
        <v>#NAME?</v>
      </c>
      <c r="L1205" s="330" t="e">
        <f ca="1">_xll.RiskData('Risk Summary'!$N$35,$A1205)</f>
        <v>#NAME?</v>
      </c>
      <c r="N1205" s="330" t="e">
        <f ca="1">_xll.RiskData('Risk Summary'!$H$36,$A1205)</f>
        <v>#NAME?</v>
      </c>
      <c r="O1205" s="330" t="e">
        <f ca="1">_xll.RiskData('Risk Summary'!$K$36,$A1205)</f>
        <v>#NAME?</v>
      </c>
      <c r="P1205" s="330" t="e">
        <f ca="1">_xll.RiskData('Risk Summary'!$N$36,$A1205)</f>
        <v>#NAME?</v>
      </c>
      <c r="R1205" s="330" t="e">
        <f ca="1">_xll.RiskData('TS CF'!$H$24,$A1205)-F1205</f>
        <v>#NAME?</v>
      </c>
      <c r="S1205" s="330" t="e">
        <f ca="1">_xll.RiskData('TS CF'!$K$24,$A1205)-G1205</f>
        <v>#NAME?</v>
      </c>
      <c r="T1205" s="330" t="e">
        <f ca="1">_xll.RiskData('TS CF'!$N$24,$A1205)-H1205</f>
        <v>#NAME?</v>
      </c>
      <c r="V1205" s="327" t="e">
        <f t="shared" ca="1" si="54"/>
        <v>#NAME?</v>
      </c>
      <c r="W1205" s="327" t="e">
        <f t="shared" ca="1" si="55"/>
        <v>#NAME?</v>
      </c>
      <c r="X1205" s="327" t="e">
        <f t="shared" ca="1" si="56"/>
        <v>#NAME?</v>
      </c>
    </row>
    <row r="1206" spans="1:24">
      <c r="A1206" s="2">
        <v>1199</v>
      </c>
      <c r="B1206" s="617">
        <v>-160478</v>
      </c>
      <c r="C1206" s="617">
        <v>-103593</v>
      </c>
      <c r="D1206" s="617">
        <v>-114388</v>
      </c>
      <c r="F1206" s="330" t="e">
        <f ca="1">_xll.RiskData('Risk Summary'!$H$32,$A1206)</f>
        <v>#NAME?</v>
      </c>
      <c r="G1206" s="330" t="e">
        <f ca="1">_xll.RiskData('Risk Summary'!$K$32,$A1206)</f>
        <v>#NAME?</v>
      </c>
      <c r="H1206" s="330" t="e">
        <f ca="1">_xll.RiskData('Risk Summary'!$N$32,$A1206)</f>
        <v>#NAME?</v>
      </c>
      <c r="J1206" s="330" t="e">
        <f ca="1">_xll.RiskData('Risk Summary'!$H$35,$A1206)</f>
        <v>#NAME?</v>
      </c>
      <c r="K1206" s="330" t="e">
        <f ca="1">_xll.RiskData('Risk Summary'!$K$35,$A1206)</f>
        <v>#NAME?</v>
      </c>
      <c r="L1206" s="330" t="e">
        <f ca="1">_xll.RiskData('Risk Summary'!$N$35,$A1206)</f>
        <v>#NAME?</v>
      </c>
      <c r="N1206" s="330" t="e">
        <f ca="1">_xll.RiskData('Risk Summary'!$H$36,$A1206)</f>
        <v>#NAME?</v>
      </c>
      <c r="O1206" s="330" t="e">
        <f ca="1">_xll.RiskData('Risk Summary'!$K$36,$A1206)</f>
        <v>#NAME?</v>
      </c>
      <c r="P1206" s="330" t="e">
        <f ca="1">_xll.RiskData('Risk Summary'!$N$36,$A1206)</f>
        <v>#NAME?</v>
      </c>
      <c r="R1206" s="330" t="e">
        <f ca="1">_xll.RiskData('TS CF'!$H$24,$A1206)-F1206</f>
        <v>#NAME?</v>
      </c>
      <c r="S1206" s="330" t="e">
        <f ca="1">_xll.RiskData('TS CF'!$K$24,$A1206)-G1206</f>
        <v>#NAME?</v>
      </c>
      <c r="T1206" s="330" t="e">
        <f ca="1">_xll.RiskData('TS CF'!$N$24,$A1206)-H1206</f>
        <v>#NAME?</v>
      </c>
      <c r="V1206" s="327" t="e">
        <f t="shared" ca="1" si="54"/>
        <v>#NAME?</v>
      </c>
      <c r="W1206" s="327" t="e">
        <f t="shared" ca="1" si="55"/>
        <v>#NAME?</v>
      </c>
      <c r="X1206" s="327" t="e">
        <f t="shared" ca="1" si="56"/>
        <v>#NAME?</v>
      </c>
    </row>
    <row r="1207" spans="1:24">
      <c r="A1207" s="2">
        <v>1200</v>
      </c>
      <c r="B1207" s="617">
        <v>-160478</v>
      </c>
      <c r="C1207" s="617">
        <v>-103593</v>
      </c>
      <c r="D1207" s="617">
        <v>-114388</v>
      </c>
      <c r="F1207" s="330" t="e">
        <f ca="1">_xll.RiskData('Risk Summary'!$H$32,$A1207)</f>
        <v>#NAME?</v>
      </c>
      <c r="G1207" s="330" t="e">
        <f ca="1">_xll.RiskData('Risk Summary'!$K$32,$A1207)</f>
        <v>#NAME?</v>
      </c>
      <c r="H1207" s="330" t="e">
        <f ca="1">_xll.RiskData('Risk Summary'!$N$32,$A1207)</f>
        <v>#NAME?</v>
      </c>
      <c r="J1207" s="330" t="e">
        <f ca="1">_xll.RiskData('Risk Summary'!$H$35,$A1207)</f>
        <v>#NAME?</v>
      </c>
      <c r="K1207" s="330" t="e">
        <f ca="1">_xll.RiskData('Risk Summary'!$K$35,$A1207)</f>
        <v>#NAME?</v>
      </c>
      <c r="L1207" s="330" t="e">
        <f ca="1">_xll.RiskData('Risk Summary'!$N$35,$A1207)</f>
        <v>#NAME?</v>
      </c>
      <c r="N1207" s="330" t="e">
        <f ca="1">_xll.RiskData('Risk Summary'!$H$36,$A1207)</f>
        <v>#NAME?</v>
      </c>
      <c r="O1207" s="330" t="e">
        <f ca="1">_xll.RiskData('Risk Summary'!$K$36,$A1207)</f>
        <v>#NAME?</v>
      </c>
      <c r="P1207" s="330" t="e">
        <f ca="1">_xll.RiskData('Risk Summary'!$N$36,$A1207)</f>
        <v>#NAME?</v>
      </c>
      <c r="R1207" s="330" t="e">
        <f ca="1">_xll.RiskData('TS CF'!$H$24,$A1207)-F1207</f>
        <v>#NAME?</v>
      </c>
      <c r="S1207" s="330" t="e">
        <f ca="1">_xll.RiskData('TS CF'!$K$24,$A1207)-G1207</f>
        <v>#NAME?</v>
      </c>
      <c r="T1207" s="330" t="e">
        <f ca="1">_xll.RiskData('TS CF'!$N$24,$A1207)-H1207</f>
        <v>#NAME?</v>
      </c>
      <c r="V1207" s="327" t="e">
        <f t="shared" ca="1" si="54"/>
        <v>#NAME?</v>
      </c>
      <c r="W1207" s="327" t="e">
        <f t="shared" ca="1" si="55"/>
        <v>#NAME?</v>
      </c>
      <c r="X1207" s="327" t="e">
        <f t="shared" ca="1" si="56"/>
        <v>#NAME?</v>
      </c>
    </row>
    <row r="1208" spans="1:24">
      <c r="A1208" s="2">
        <v>1201</v>
      </c>
      <c r="B1208" s="617">
        <v>-160478</v>
      </c>
      <c r="C1208" s="617">
        <v>-103593</v>
      </c>
      <c r="D1208" s="617">
        <v>-114388</v>
      </c>
      <c r="F1208" s="330" t="e">
        <f ca="1">_xll.RiskData('Risk Summary'!$H$32,$A1208)</f>
        <v>#NAME?</v>
      </c>
      <c r="G1208" s="330" t="e">
        <f ca="1">_xll.RiskData('Risk Summary'!$K$32,$A1208)</f>
        <v>#NAME?</v>
      </c>
      <c r="H1208" s="330" t="e">
        <f ca="1">_xll.RiskData('Risk Summary'!$N$32,$A1208)</f>
        <v>#NAME?</v>
      </c>
      <c r="J1208" s="330" t="e">
        <f ca="1">_xll.RiskData('Risk Summary'!$H$35,$A1208)</f>
        <v>#NAME?</v>
      </c>
      <c r="K1208" s="330" t="e">
        <f ca="1">_xll.RiskData('Risk Summary'!$K$35,$A1208)</f>
        <v>#NAME?</v>
      </c>
      <c r="L1208" s="330" t="e">
        <f ca="1">_xll.RiskData('Risk Summary'!$N$35,$A1208)</f>
        <v>#NAME?</v>
      </c>
      <c r="N1208" s="330" t="e">
        <f ca="1">_xll.RiskData('Risk Summary'!$H$36,$A1208)</f>
        <v>#NAME?</v>
      </c>
      <c r="O1208" s="330" t="e">
        <f ca="1">_xll.RiskData('Risk Summary'!$K$36,$A1208)</f>
        <v>#NAME?</v>
      </c>
      <c r="P1208" s="330" t="e">
        <f ca="1">_xll.RiskData('Risk Summary'!$N$36,$A1208)</f>
        <v>#NAME?</v>
      </c>
      <c r="R1208" s="330" t="e">
        <f ca="1">_xll.RiskData('TS CF'!$H$24,$A1208)-F1208</f>
        <v>#NAME?</v>
      </c>
      <c r="S1208" s="330" t="e">
        <f ca="1">_xll.RiskData('TS CF'!$K$24,$A1208)-G1208</f>
        <v>#NAME?</v>
      </c>
      <c r="T1208" s="330" t="e">
        <f ca="1">_xll.RiskData('TS CF'!$N$24,$A1208)-H1208</f>
        <v>#NAME?</v>
      </c>
      <c r="V1208" s="327" t="e">
        <f t="shared" ca="1" si="54"/>
        <v>#NAME?</v>
      </c>
      <c r="W1208" s="327" t="e">
        <f t="shared" ca="1" si="55"/>
        <v>#NAME?</v>
      </c>
      <c r="X1208" s="327" t="e">
        <f t="shared" ca="1" si="56"/>
        <v>#NAME?</v>
      </c>
    </row>
    <row r="1209" spans="1:24">
      <c r="A1209" s="2">
        <v>1202</v>
      </c>
      <c r="B1209" s="617">
        <v>-160478</v>
      </c>
      <c r="C1209" s="617">
        <v>-103593</v>
      </c>
      <c r="D1209" s="617">
        <v>-114388</v>
      </c>
      <c r="F1209" s="330" t="e">
        <f ca="1">_xll.RiskData('Risk Summary'!$H$32,$A1209)</f>
        <v>#NAME?</v>
      </c>
      <c r="G1209" s="330" t="e">
        <f ca="1">_xll.RiskData('Risk Summary'!$K$32,$A1209)</f>
        <v>#NAME?</v>
      </c>
      <c r="H1209" s="330" t="e">
        <f ca="1">_xll.RiskData('Risk Summary'!$N$32,$A1209)</f>
        <v>#NAME?</v>
      </c>
      <c r="J1209" s="330" t="e">
        <f ca="1">_xll.RiskData('Risk Summary'!$H$35,$A1209)</f>
        <v>#NAME?</v>
      </c>
      <c r="K1209" s="330" t="e">
        <f ca="1">_xll.RiskData('Risk Summary'!$K$35,$A1209)</f>
        <v>#NAME?</v>
      </c>
      <c r="L1209" s="330" t="e">
        <f ca="1">_xll.RiskData('Risk Summary'!$N$35,$A1209)</f>
        <v>#NAME?</v>
      </c>
      <c r="N1209" s="330" t="e">
        <f ca="1">_xll.RiskData('Risk Summary'!$H$36,$A1209)</f>
        <v>#NAME?</v>
      </c>
      <c r="O1209" s="330" t="e">
        <f ca="1">_xll.RiskData('Risk Summary'!$K$36,$A1209)</f>
        <v>#NAME?</v>
      </c>
      <c r="P1209" s="330" t="e">
        <f ca="1">_xll.RiskData('Risk Summary'!$N$36,$A1209)</f>
        <v>#NAME?</v>
      </c>
      <c r="R1209" s="330" t="e">
        <f ca="1">_xll.RiskData('TS CF'!$H$24,$A1209)-F1209</f>
        <v>#NAME?</v>
      </c>
      <c r="S1209" s="330" t="e">
        <f ca="1">_xll.RiskData('TS CF'!$K$24,$A1209)-G1209</f>
        <v>#NAME?</v>
      </c>
      <c r="T1209" s="330" t="e">
        <f ca="1">_xll.RiskData('TS CF'!$N$24,$A1209)-H1209</f>
        <v>#NAME?</v>
      </c>
      <c r="V1209" s="327" t="e">
        <f t="shared" ca="1" si="54"/>
        <v>#NAME?</v>
      </c>
      <c r="W1209" s="327" t="e">
        <f t="shared" ca="1" si="55"/>
        <v>#NAME?</v>
      </c>
      <c r="X1209" s="327" t="e">
        <f t="shared" ca="1" si="56"/>
        <v>#NAME?</v>
      </c>
    </row>
    <row r="1210" spans="1:24">
      <c r="A1210" s="2">
        <v>1203</v>
      </c>
      <c r="B1210" s="617">
        <v>-160478</v>
      </c>
      <c r="C1210" s="617">
        <v>-103593</v>
      </c>
      <c r="D1210" s="617">
        <v>-114388</v>
      </c>
      <c r="F1210" s="330" t="e">
        <f ca="1">_xll.RiskData('Risk Summary'!$H$32,$A1210)</f>
        <v>#NAME?</v>
      </c>
      <c r="G1210" s="330" t="e">
        <f ca="1">_xll.RiskData('Risk Summary'!$K$32,$A1210)</f>
        <v>#NAME?</v>
      </c>
      <c r="H1210" s="330" t="e">
        <f ca="1">_xll.RiskData('Risk Summary'!$N$32,$A1210)</f>
        <v>#NAME?</v>
      </c>
      <c r="J1210" s="330" t="e">
        <f ca="1">_xll.RiskData('Risk Summary'!$H$35,$A1210)</f>
        <v>#NAME?</v>
      </c>
      <c r="K1210" s="330" t="e">
        <f ca="1">_xll.RiskData('Risk Summary'!$K$35,$A1210)</f>
        <v>#NAME?</v>
      </c>
      <c r="L1210" s="330" t="e">
        <f ca="1">_xll.RiskData('Risk Summary'!$N$35,$A1210)</f>
        <v>#NAME?</v>
      </c>
      <c r="N1210" s="330" t="e">
        <f ca="1">_xll.RiskData('Risk Summary'!$H$36,$A1210)</f>
        <v>#NAME?</v>
      </c>
      <c r="O1210" s="330" t="e">
        <f ca="1">_xll.RiskData('Risk Summary'!$K$36,$A1210)</f>
        <v>#NAME?</v>
      </c>
      <c r="P1210" s="330" t="e">
        <f ca="1">_xll.RiskData('Risk Summary'!$N$36,$A1210)</f>
        <v>#NAME?</v>
      </c>
      <c r="R1210" s="330" t="e">
        <f ca="1">_xll.RiskData('TS CF'!$H$24,$A1210)-F1210</f>
        <v>#NAME?</v>
      </c>
      <c r="S1210" s="330" t="e">
        <f ca="1">_xll.RiskData('TS CF'!$K$24,$A1210)-G1210</f>
        <v>#NAME?</v>
      </c>
      <c r="T1210" s="330" t="e">
        <f ca="1">_xll.RiskData('TS CF'!$N$24,$A1210)-H1210</f>
        <v>#NAME?</v>
      </c>
      <c r="V1210" s="327" t="e">
        <f t="shared" ca="1" si="54"/>
        <v>#NAME?</v>
      </c>
      <c r="W1210" s="327" t="e">
        <f t="shared" ca="1" si="55"/>
        <v>#NAME?</v>
      </c>
      <c r="X1210" s="327" t="e">
        <f t="shared" ca="1" si="56"/>
        <v>#NAME?</v>
      </c>
    </row>
    <row r="1211" spans="1:24">
      <c r="A1211" s="2">
        <v>1204</v>
      </c>
      <c r="B1211" s="617">
        <v>-160478</v>
      </c>
      <c r="C1211" s="617">
        <v>-103593</v>
      </c>
      <c r="D1211" s="617">
        <v>-114388</v>
      </c>
      <c r="F1211" s="330" t="e">
        <f ca="1">_xll.RiskData('Risk Summary'!$H$32,$A1211)</f>
        <v>#NAME?</v>
      </c>
      <c r="G1211" s="330" t="e">
        <f ca="1">_xll.RiskData('Risk Summary'!$K$32,$A1211)</f>
        <v>#NAME?</v>
      </c>
      <c r="H1211" s="330" t="e">
        <f ca="1">_xll.RiskData('Risk Summary'!$N$32,$A1211)</f>
        <v>#NAME?</v>
      </c>
      <c r="J1211" s="330" t="e">
        <f ca="1">_xll.RiskData('Risk Summary'!$H$35,$A1211)</f>
        <v>#NAME?</v>
      </c>
      <c r="K1211" s="330" t="e">
        <f ca="1">_xll.RiskData('Risk Summary'!$K$35,$A1211)</f>
        <v>#NAME?</v>
      </c>
      <c r="L1211" s="330" t="e">
        <f ca="1">_xll.RiskData('Risk Summary'!$N$35,$A1211)</f>
        <v>#NAME?</v>
      </c>
      <c r="N1211" s="330" t="e">
        <f ca="1">_xll.RiskData('Risk Summary'!$H$36,$A1211)</f>
        <v>#NAME?</v>
      </c>
      <c r="O1211" s="330" t="e">
        <f ca="1">_xll.RiskData('Risk Summary'!$K$36,$A1211)</f>
        <v>#NAME?</v>
      </c>
      <c r="P1211" s="330" t="e">
        <f ca="1">_xll.RiskData('Risk Summary'!$N$36,$A1211)</f>
        <v>#NAME?</v>
      </c>
      <c r="R1211" s="330" t="e">
        <f ca="1">_xll.RiskData('TS CF'!$H$24,$A1211)-F1211</f>
        <v>#NAME?</v>
      </c>
      <c r="S1211" s="330" t="e">
        <f ca="1">_xll.RiskData('TS CF'!$K$24,$A1211)-G1211</f>
        <v>#NAME?</v>
      </c>
      <c r="T1211" s="330" t="e">
        <f ca="1">_xll.RiskData('TS CF'!$N$24,$A1211)-H1211</f>
        <v>#NAME?</v>
      </c>
      <c r="V1211" s="327" t="e">
        <f t="shared" ca="1" si="54"/>
        <v>#NAME?</v>
      </c>
      <c r="W1211" s="327" t="e">
        <f t="shared" ca="1" si="55"/>
        <v>#NAME?</v>
      </c>
      <c r="X1211" s="327" t="e">
        <f t="shared" ca="1" si="56"/>
        <v>#NAME?</v>
      </c>
    </row>
    <row r="1212" spans="1:24">
      <c r="A1212" s="2">
        <v>1205</v>
      </c>
      <c r="B1212" s="617">
        <v>-160478</v>
      </c>
      <c r="C1212" s="617">
        <v>-103593</v>
      </c>
      <c r="D1212" s="617">
        <v>-114388</v>
      </c>
      <c r="F1212" s="330" t="e">
        <f ca="1">_xll.RiskData('Risk Summary'!$H$32,$A1212)</f>
        <v>#NAME?</v>
      </c>
      <c r="G1212" s="330" t="e">
        <f ca="1">_xll.RiskData('Risk Summary'!$K$32,$A1212)</f>
        <v>#NAME?</v>
      </c>
      <c r="H1212" s="330" t="e">
        <f ca="1">_xll.RiskData('Risk Summary'!$N$32,$A1212)</f>
        <v>#NAME?</v>
      </c>
      <c r="J1212" s="330" t="e">
        <f ca="1">_xll.RiskData('Risk Summary'!$H$35,$A1212)</f>
        <v>#NAME?</v>
      </c>
      <c r="K1212" s="330" t="e">
        <f ca="1">_xll.RiskData('Risk Summary'!$K$35,$A1212)</f>
        <v>#NAME?</v>
      </c>
      <c r="L1212" s="330" t="e">
        <f ca="1">_xll.RiskData('Risk Summary'!$N$35,$A1212)</f>
        <v>#NAME?</v>
      </c>
      <c r="N1212" s="330" t="e">
        <f ca="1">_xll.RiskData('Risk Summary'!$H$36,$A1212)</f>
        <v>#NAME?</v>
      </c>
      <c r="O1212" s="330" t="e">
        <f ca="1">_xll.RiskData('Risk Summary'!$K$36,$A1212)</f>
        <v>#NAME?</v>
      </c>
      <c r="P1212" s="330" t="e">
        <f ca="1">_xll.RiskData('Risk Summary'!$N$36,$A1212)</f>
        <v>#NAME?</v>
      </c>
      <c r="R1212" s="330" t="e">
        <f ca="1">_xll.RiskData('TS CF'!$H$24,$A1212)-F1212</f>
        <v>#NAME?</v>
      </c>
      <c r="S1212" s="330" t="e">
        <f ca="1">_xll.RiskData('TS CF'!$K$24,$A1212)-G1212</f>
        <v>#NAME?</v>
      </c>
      <c r="T1212" s="330" t="e">
        <f ca="1">_xll.RiskData('TS CF'!$N$24,$A1212)-H1212</f>
        <v>#NAME?</v>
      </c>
      <c r="V1212" s="327" t="e">
        <f t="shared" ca="1" si="54"/>
        <v>#NAME?</v>
      </c>
      <c r="W1212" s="327" t="e">
        <f t="shared" ca="1" si="55"/>
        <v>#NAME?</v>
      </c>
      <c r="X1212" s="327" t="e">
        <f t="shared" ca="1" si="56"/>
        <v>#NAME?</v>
      </c>
    </row>
    <row r="1213" spans="1:24">
      <c r="A1213" s="2">
        <v>1206</v>
      </c>
      <c r="B1213" s="617">
        <v>-160478</v>
      </c>
      <c r="C1213" s="617">
        <v>-103593</v>
      </c>
      <c r="D1213" s="617">
        <v>-114388</v>
      </c>
      <c r="F1213" s="330" t="e">
        <f ca="1">_xll.RiskData('Risk Summary'!$H$32,$A1213)</f>
        <v>#NAME?</v>
      </c>
      <c r="G1213" s="330" t="e">
        <f ca="1">_xll.RiskData('Risk Summary'!$K$32,$A1213)</f>
        <v>#NAME?</v>
      </c>
      <c r="H1213" s="330" t="e">
        <f ca="1">_xll.RiskData('Risk Summary'!$N$32,$A1213)</f>
        <v>#NAME?</v>
      </c>
      <c r="J1213" s="330" t="e">
        <f ca="1">_xll.RiskData('Risk Summary'!$H$35,$A1213)</f>
        <v>#NAME?</v>
      </c>
      <c r="K1213" s="330" t="e">
        <f ca="1">_xll.RiskData('Risk Summary'!$K$35,$A1213)</f>
        <v>#NAME?</v>
      </c>
      <c r="L1213" s="330" t="e">
        <f ca="1">_xll.RiskData('Risk Summary'!$N$35,$A1213)</f>
        <v>#NAME?</v>
      </c>
      <c r="N1213" s="330" t="e">
        <f ca="1">_xll.RiskData('Risk Summary'!$H$36,$A1213)</f>
        <v>#NAME?</v>
      </c>
      <c r="O1213" s="330" t="e">
        <f ca="1">_xll.RiskData('Risk Summary'!$K$36,$A1213)</f>
        <v>#NAME?</v>
      </c>
      <c r="P1213" s="330" t="e">
        <f ca="1">_xll.RiskData('Risk Summary'!$N$36,$A1213)</f>
        <v>#NAME?</v>
      </c>
      <c r="R1213" s="330" t="e">
        <f ca="1">_xll.RiskData('TS CF'!$H$24,$A1213)-F1213</f>
        <v>#NAME?</v>
      </c>
      <c r="S1213" s="330" t="e">
        <f ca="1">_xll.RiskData('TS CF'!$K$24,$A1213)-G1213</f>
        <v>#NAME?</v>
      </c>
      <c r="T1213" s="330" t="e">
        <f ca="1">_xll.RiskData('TS CF'!$N$24,$A1213)-H1213</f>
        <v>#NAME?</v>
      </c>
      <c r="V1213" s="327" t="e">
        <f t="shared" ca="1" si="54"/>
        <v>#NAME?</v>
      </c>
      <c r="W1213" s="327" t="e">
        <f t="shared" ca="1" si="55"/>
        <v>#NAME?</v>
      </c>
      <c r="X1213" s="327" t="e">
        <f t="shared" ca="1" si="56"/>
        <v>#NAME?</v>
      </c>
    </row>
    <row r="1214" spans="1:24">
      <c r="A1214" s="2">
        <v>1207</v>
      </c>
      <c r="B1214" s="617">
        <v>-160478</v>
      </c>
      <c r="C1214" s="617">
        <v>-103593</v>
      </c>
      <c r="D1214" s="617">
        <v>-114388</v>
      </c>
      <c r="F1214" s="330" t="e">
        <f ca="1">_xll.RiskData('Risk Summary'!$H$32,$A1214)</f>
        <v>#NAME?</v>
      </c>
      <c r="G1214" s="330" t="e">
        <f ca="1">_xll.RiskData('Risk Summary'!$K$32,$A1214)</f>
        <v>#NAME?</v>
      </c>
      <c r="H1214" s="330" t="e">
        <f ca="1">_xll.RiskData('Risk Summary'!$N$32,$A1214)</f>
        <v>#NAME?</v>
      </c>
      <c r="J1214" s="330" t="e">
        <f ca="1">_xll.RiskData('Risk Summary'!$H$35,$A1214)</f>
        <v>#NAME?</v>
      </c>
      <c r="K1214" s="330" t="e">
        <f ca="1">_xll.RiskData('Risk Summary'!$K$35,$A1214)</f>
        <v>#NAME?</v>
      </c>
      <c r="L1214" s="330" t="e">
        <f ca="1">_xll.RiskData('Risk Summary'!$N$35,$A1214)</f>
        <v>#NAME?</v>
      </c>
      <c r="N1214" s="330" t="e">
        <f ca="1">_xll.RiskData('Risk Summary'!$H$36,$A1214)</f>
        <v>#NAME?</v>
      </c>
      <c r="O1214" s="330" t="e">
        <f ca="1">_xll.RiskData('Risk Summary'!$K$36,$A1214)</f>
        <v>#NAME?</v>
      </c>
      <c r="P1214" s="330" t="e">
        <f ca="1">_xll.RiskData('Risk Summary'!$N$36,$A1214)</f>
        <v>#NAME?</v>
      </c>
      <c r="R1214" s="330" t="e">
        <f ca="1">_xll.RiskData('TS CF'!$H$24,$A1214)-F1214</f>
        <v>#NAME?</v>
      </c>
      <c r="S1214" s="330" t="e">
        <f ca="1">_xll.RiskData('TS CF'!$K$24,$A1214)-G1214</f>
        <v>#NAME?</v>
      </c>
      <c r="T1214" s="330" t="e">
        <f ca="1">_xll.RiskData('TS CF'!$N$24,$A1214)-H1214</f>
        <v>#NAME?</v>
      </c>
      <c r="V1214" s="327" t="e">
        <f t="shared" ca="1" si="54"/>
        <v>#NAME?</v>
      </c>
      <c r="W1214" s="327" t="e">
        <f t="shared" ca="1" si="55"/>
        <v>#NAME?</v>
      </c>
      <c r="X1214" s="327" t="e">
        <f t="shared" ca="1" si="56"/>
        <v>#NAME?</v>
      </c>
    </row>
    <row r="1215" spans="1:24">
      <c r="A1215" s="2">
        <v>1208</v>
      </c>
      <c r="B1215" s="617">
        <v>-160478</v>
      </c>
      <c r="C1215" s="617">
        <v>-103593</v>
      </c>
      <c r="D1215" s="617">
        <v>-114388</v>
      </c>
      <c r="F1215" s="330" t="e">
        <f ca="1">_xll.RiskData('Risk Summary'!$H$32,$A1215)</f>
        <v>#NAME?</v>
      </c>
      <c r="G1215" s="330" t="e">
        <f ca="1">_xll.RiskData('Risk Summary'!$K$32,$A1215)</f>
        <v>#NAME?</v>
      </c>
      <c r="H1215" s="330" t="e">
        <f ca="1">_xll.RiskData('Risk Summary'!$N$32,$A1215)</f>
        <v>#NAME?</v>
      </c>
      <c r="J1215" s="330" t="e">
        <f ca="1">_xll.RiskData('Risk Summary'!$H$35,$A1215)</f>
        <v>#NAME?</v>
      </c>
      <c r="K1215" s="330" t="e">
        <f ca="1">_xll.RiskData('Risk Summary'!$K$35,$A1215)</f>
        <v>#NAME?</v>
      </c>
      <c r="L1215" s="330" t="e">
        <f ca="1">_xll.RiskData('Risk Summary'!$N$35,$A1215)</f>
        <v>#NAME?</v>
      </c>
      <c r="N1215" s="330" t="e">
        <f ca="1">_xll.RiskData('Risk Summary'!$H$36,$A1215)</f>
        <v>#NAME?</v>
      </c>
      <c r="O1215" s="330" t="e">
        <f ca="1">_xll.RiskData('Risk Summary'!$K$36,$A1215)</f>
        <v>#NAME?</v>
      </c>
      <c r="P1215" s="330" t="e">
        <f ca="1">_xll.RiskData('Risk Summary'!$N$36,$A1215)</f>
        <v>#NAME?</v>
      </c>
      <c r="R1215" s="330" t="e">
        <f ca="1">_xll.RiskData('TS CF'!$H$24,$A1215)-F1215</f>
        <v>#NAME?</v>
      </c>
      <c r="S1215" s="330" t="e">
        <f ca="1">_xll.RiskData('TS CF'!$K$24,$A1215)-G1215</f>
        <v>#NAME?</v>
      </c>
      <c r="T1215" s="330" t="e">
        <f ca="1">_xll.RiskData('TS CF'!$N$24,$A1215)-H1215</f>
        <v>#NAME?</v>
      </c>
      <c r="V1215" s="327" t="e">
        <f t="shared" ca="1" si="54"/>
        <v>#NAME?</v>
      </c>
      <c r="W1215" s="327" t="e">
        <f t="shared" ca="1" si="55"/>
        <v>#NAME?</v>
      </c>
      <c r="X1215" s="327" t="e">
        <f t="shared" ca="1" si="56"/>
        <v>#NAME?</v>
      </c>
    </row>
    <row r="1216" spans="1:24">
      <c r="A1216" s="2">
        <v>1209</v>
      </c>
      <c r="B1216" s="617">
        <v>-160478</v>
      </c>
      <c r="C1216" s="617">
        <v>-103593</v>
      </c>
      <c r="D1216" s="617">
        <v>-114388</v>
      </c>
      <c r="F1216" s="330" t="e">
        <f ca="1">_xll.RiskData('Risk Summary'!$H$32,$A1216)</f>
        <v>#NAME?</v>
      </c>
      <c r="G1216" s="330" t="e">
        <f ca="1">_xll.RiskData('Risk Summary'!$K$32,$A1216)</f>
        <v>#NAME?</v>
      </c>
      <c r="H1216" s="330" t="e">
        <f ca="1">_xll.RiskData('Risk Summary'!$N$32,$A1216)</f>
        <v>#NAME?</v>
      </c>
      <c r="J1216" s="330" t="e">
        <f ca="1">_xll.RiskData('Risk Summary'!$H$35,$A1216)</f>
        <v>#NAME?</v>
      </c>
      <c r="K1216" s="330" t="e">
        <f ca="1">_xll.RiskData('Risk Summary'!$K$35,$A1216)</f>
        <v>#NAME?</v>
      </c>
      <c r="L1216" s="330" t="e">
        <f ca="1">_xll.RiskData('Risk Summary'!$N$35,$A1216)</f>
        <v>#NAME?</v>
      </c>
      <c r="N1216" s="330" t="e">
        <f ca="1">_xll.RiskData('Risk Summary'!$H$36,$A1216)</f>
        <v>#NAME?</v>
      </c>
      <c r="O1216" s="330" t="e">
        <f ca="1">_xll.RiskData('Risk Summary'!$K$36,$A1216)</f>
        <v>#NAME?</v>
      </c>
      <c r="P1216" s="330" t="e">
        <f ca="1">_xll.RiskData('Risk Summary'!$N$36,$A1216)</f>
        <v>#NAME?</v>
      </c>
      <c r="R1216" s="330" t="e">
        <f ca="1">_xll.RiskData('TS CF'!$H$24,$A1216)-F1216</f>
        <v>#NAME?</v>
      </c>
      <c r="S1216" s="330" t="e">
        <f ca="1">_xll.RiskData('TS CF'!$K$24,$A1216)-G1216</f>
        <v>#NAME?</v>
      </c>
      <c r="T1216" s="330" t="e">
        <f ca="1">_xll.RiskData('TS CF'!$N$24,$A1216)-H1216</f>
        <v>#NAME?</v>
      </c>
      <c r="V1216" s="327" t="e">
        <f t="shared" ca="1" si="54"/>
        <v>#NAME?</v>
      </c>
      <c r="W1216" s="327" t="e">
        <f t="shared" ca="1" si="55"/>
        <v>#NAME?</v>
      </c>
      <c r="X1216" s="327" t="e">
        <f t="shared" ca="1" si="56"/>
        <v>#NAME?</v>
      </c>
    </row>
    <row r="1217" spans="1:24">
      <c r="A1217" s="2">
        <v>1210</v>
      </c>
      <c r="B1217" s="617">
        <v>-160478</v>
      </c>
      <c r="C1217" s="617">
        <v>-103593</v>
      </c>
      <c r="D1217" s="617">
        <v>-114388</v>
      </c>
      <c r="F1217" s="330" t="e">
        <f ca="1">_xll.RiskData('Risk Summary'!$H$32,$A1217)</f>
        <v>#NAME?</v>
      </c>
      <c r="G1217" s="330" t="e">
        <f ca="1">_xll.RiskData('Risk Summary'!$K$32,$A1217)</f>
        <v>#NAME?</v>
      </c>
      <c r="H1217" s="330" t="e">
        <f ca="1">_xll.RiskData('Risk Summary'!$N$32,$A1217)</f>
        <v>#NAME?</v>
      </c>
      <c r="J1217" s="330" t="e">
        <f ca="1">_xll.RiskData('Risk Summary'!$H$35,$A1217)</f>
        <v>#NAME?</v>
      </c>
      <c r="K1217" s="330" t="e">
        <f ca="1">_xll.RiskData('Risk Summary'!$K$35,$A1217)</f>
        <v>#NAME?</v>
      </c>
      <c r="L1217" s="330" t="e">
        <f ca="1">_xll.RiskData('Risk Summary'!$N$35,$A1217)</f>
        <v>#NAME?</v>
      </c>
      <c r="N1217" s="330" t="e">
        <f ca="1">_xll.RiskData('Risk Summary'!$H$36,$A1217)</f>
        <v>#NAME?</v>
      </c>
      <c r="O1217" s="330" t="e">
        <f ca="1">_xll.RiskData('Risk Summary'!$K$36,$A1217)</f>
        <v>#NAME?</v>
      </c>
      <c r="P1217" s="330" t="e">
        <f ca="1">_xll.RiskData('Risk Summary'!$N$36,$A1217)</f>
        <v>#NAME?</v>
      </c>
      <c r="R1217" s="330" t="e">
        <f ca="1">_xll.RiskData('TS CF'!$H$24,$A1217)-F1217</f>
        <v>#NAME?</v>
      </c>
      <c r="S1217" s="330" t="e">
        <f ca="1">_xll.RiskData('TS CF'!$K$24,$A1217)-G1217</f>
        <v>#NAME?</v>
      </c>
      <c r="T1217" s="330" t="e">
        <f ca="1">_xll.RiskData('TS CF'!$N$24,$A1217)-H1217</f>
        <v>#NAME?</v>
      </c>
      <c r="V1217" s="327" t="e">
        <f t="shared" ca="1" si="54"/>
        <v>#NAME?</v>
      </c>
      <c r="W1217" s="327" t="e">
        <f t="shared" ca="1" si="55"/>
        <v>#NAME?</v>
      </c>
      <c r="X1217" s="327" t="e">
        <f t="shared" ca="1" si="56"/>
        <v>#NAME?</v>
      </c>
    </row>
    <row r="1218" spans="1:24">
      <c r="A1218" s="2">
        <v>1211</v>
      </c>
      <c r="B1218" s="617">
        <v>-160478</v>
      </c>
      <c r="C1218" s="617">
        <v>-103593</v>
      </c>
      <c r="D1218" s="617">
        <v>-114388</v>
      </c>
      <c r="F1218" s="330" t="e">
        <f ca="1">_xll.RiskData('Risk Summary'!$H$32,$A1218)</f>
        <v>#NAME?</v>
      </c>
      <c r="G1218" s="330" t="e">
        <f ca="1">_xll.RiskData('Risk Summary'!$K$32,$A1218)</f>
        <v>#NAME?</v>
      </c>
      <c r="H1218" s="330" t="e">
        <f ca="1">_xll.RiskData('Risk Summary'!$N$32,$A1218)</f>
        <v>#NAME?</v>
      </c>
      <c r="J1218" s="330" t="e">
        <f ca="1">_xll.RiskData('Risk Summary'!$H$35,$A1218)</f>
        <v>#NAME?</v>
      </c>
      <c r="K1218" s="330" t="e">
        <f ca="1">_xll.RiskData('Risk Summary'!$K$35,$A1218)</f>
        <v>#NAME?</v>
      </c>
      <c r="L1218" s="330" t="e">
        <f ca="1">_xll.RiskData('Risk Summary'!$N$35,$A1218)</f>
        <v>#NAME?</v>
      </c>
      <c r="N1218" s="330" t="e">
        <f ca="1">_xll.RiskData('Risk Summary'!$H$36,$A1218)</f>
        <v>#NAME?</v>
      </c>
      <c r="O1218" s="330" t="e">
        <f ca="1">_xll.RiskData('Risk Summary'!$K$36,$A1218)</f>
        <v>#NAME?</v>
      </c>
      <c r="P1218" s="330" t="e">
        <f ca="1">_xll.RiskData('Risk Summary'!$N$36,$A1218)</f>
        <v>#NAME?</v>
      </c>
      <c r="R1218" s="330" t="e">
        <f ca="1">_xll.RiskData('TS CF'!$H$24,$A1218)-F1218</f>
        <v>#NAME?</v>
      </c>
      <c r="S1218" s="330" t="e">
        <f ca="1">_xll.RiskData('TS CF'!$K$24,$A1218)-G1218</f>
        <v>#NAME?</v>
      </c>
      <c r="T1218" s="330" t="e">
        <f ca="1">_xll.RiskData('TS CF'!$N$24,$A1218)-H1218</f>
        <v>#NAME?</v>
      </c>
      <c r="V1218" s="327" t="e">
        <f t="shared" ca="1" si="54"/>
        <v>#NAME?</v>
      </c>
      <c r="W1218" s="327" t="e">
        <f t="shared" ca="1" si="55"/>
        <v>#NAME?</v>
      </c>
      <c r="X1218" s="327" t="e">
        <f t="shared" ca="1" si="56"/>
        <v>#NAME?</v>
      </c>
    </row>
    <row r="1219" spans="1:24">
      <c r="A1219" s="2">
        <v>1212</v>
      </c>
      <c r="B1219" s="617">
        <v>-160478</v>
      </c>
      <c r="C1219" s="617">
        <v>-103593</v>
      </c>
      <c r="D1219" s="617">
        <v>-114388</v>
      </c>
      <c r="F1219" s="330" t="e">
        <f ca="1">_xll.RiskData('Risk Summary'!$H$32,$A1219)</f>
        <v>#NAME?</v>
      </c>
      <c r="G1219" s="330" t="e">
        <f ca="1">_xll.RiskData('Risk Summary'!$K$32,$A1219)</f>
        <v>#NAME?</v>
      </c>
      <c r="H1219" s="330" t="e">
        <f ca="1">_xll.RiskData('Risk Summary'!$N$32,$A1219)</f>
        <v>#NAME?</v>
      </c>
      <c r="J1219" s="330" t="e">
        <f ca="1">_xll.RiskData('Risk Summary'!$H$35,$A1219)</f>
        <v>#NAME?</v>
      </c>
      <c r="K1219" s="330" t="e">
        <f ca="1">_xll.RiskData('Risk Summary'!$K$35,$A1219)</f>
        <v>#NAME?</v>
      </c>
      <c r="L1219" s="330" t="e">
        <f ca="1">_xll.RiskData('Risk Summary'!$N$35,$A1219)</f>
        <v>#NAME?</v>
      </c>
      <c r="N1219" s="330" t="e">
        <f ca="1">_xll.RiskData('Risk Summary'!$H$36,$A1219)</f>
        <v>#NAME?</v>
      </c>
      <c r="O1219" s="330" t="e">
        <f ca="1">_xll.RiskData('Risk Summary'!$K$36,$A1219)</f>
        <v>#NAME?</v>
      </c>
      <c r="P1219" s="330" t="e">
        <f ca="1">_xll.RiskData('Risk Summary'!$N$36,$A1219)</f>
        <v>#NAME?</v>
      </c>
      <c r="R1219" s="330" t="e">
        <f ca="1">_xll.RiskData('TS CF'!$H$24,$A1219)-F1219</f>
        <v>#NAME?</v>
      </c>
      <c r="S1219" s="330" t="e">
        <f ca="1">_xll.RiskData('TS CF'!$K$24,$A1219)-G1219</f>
        <v>#NAME?</v>
      </c>
      <c r="T1219" s="330" t="e">
        <f ca="1">_xll.RiskData('TS CF'!$N$24,$A1219)-H1219</f>
        <v>#NAME?</v>
      </c>
      <c r="V1219" s="327" t="e">
        <f t="shared" ca="1" si="54"/>
        <v>#NAME?</v>
      </c>
      <c r="W1219" s="327" t="e">
        <f t="shared" ca="1" si="55"/>
        <v>#NAME?</v>
      </c>
      <c r="X1219" s="327" t="e">
        <f t="shared" ca="1" si="56"/>
        <v>#NAME?</v>
      </c>
    </row>
    <row r="1220" spans="1:24">
      <c r="A1220" s="2">
        <v>1213</v>
      </c>
      <c r="B1220" s="617">
        <v>-160478</v>
      </c>
      <c r="C1220" s="617">
        <v>-103593</v>
      </c>
      <c r="D1220" s="617">
        <v>-114388</v>
      </c>
      <c r="F1220" s="330" t="e">
        <f ca="1">_xll.RiskData('Risk Summary'!$H$32,$A1220)</f>
        <v>#NAME?</v>
      </c>
      <c r="G1220" s="330" t="e">
        <f ca="1">_xll.RiskData('Risk Summary'!$K$32,$A1220)</f>
        <v>#NAME?</v>
      </c>
      <c r="H1220" s="330" t="e">
        <f ca="1">_xll.RiskData('Risk Summary'!$N$32,$A1220)</f>
        <v>#NAME?</v>
      </c>
      <c r="J1220" s="330" t="e">
        <f ca="1">_xll.RiskData('Risk Summary'!$H$35,$A1220)</f>
        <v>#NAME?</v>
      </c>
      <c r="K1220" s="330" t="e">
        <f ca="1">_xll.RiskData('Risk Summary'!$K$35,$A1220)</f>
        <v>#NAME?</v>
      </c>
      <c r="L1220" s="330" t="e">
        <f ca="1">_xll.RiskData('Risk Summary'!$N$35,$A1220)</f>
        <v>#NAME?</v>
      </c>
      <c r="N1220" s="330" t="e">
        <f ca="1">_xll.RiskData('Risk Summary'!$H$36,$A1220)</f>
        <v>#NAME?</v>
      </c>
      <c r="O1220" s="330" t="e">
        <f ca="1">_xll.RiskData('Risk Summary'!$K$36,$A1220)</f>
        <v>#NAME?</v>
      </c>
      <c r="P1220" s="330" t="e">
        <f ca="1">_xll.RiskData('Risk Summary'!$N$36,$A1220)</f>
        <v>#NAME?</v>
      </c>
      <c r="R1220" s="330" t="e">
        <f ca="1">_xll.RiskData('TS CF'!$H$24,$A1220)-F1220</f>
        <v>#NAME?</v>
      </c>
      <c r="S1220" s="330" t="e">
        <f ca="1">_xll.RiskData('TS CF'!$K$24,$A1220)-G1220</f>
        <v>#NAME?</v>
      </c>
      <c r="T1220" s="330" t="e">
        <f ca="1">_xll.RiskData('TS CF'!$N$24,$A1220)-H1220</f>
        <v>#NAME?</v>
      </c>
      <c r="V1220" s="327" t="e">
        <f t="shared" ca="1" si="54"/>
        <v>#NAME?</v>
      </c>
      <c r="W1220" s="327" t="e">
        <f t="shared" ca="1" si="55"/>
        <v>#NAME?</v>
      </c>
      <c r="X1220" s="327" t="e">
        <f t="shared" ca="1" si="56"/>
        <v>#NAME?</v>
      </c>
    </row>
    <row r="1221" spans="1:24">
      <c r="A1221" s="2">
        <v>1214</v>
      </c>
      <c r="B1221" s="617">
        <v>-160478</v>
      </c>
      <c r="C1221" s="617">
        <v>-103593</v>
      </c>
      <c r="D1221" s="617">
        <v>-114388</v>
      </c>
      <c r="F1221" s="330" t="e">
        <f ca="1">_xll.RiskData('Risk Summary'!$H$32,$A1221)</f>
        <v>#NAME?</v>
      </c>
      <c r="G1221" s="330" t="e">
        <f ca="1">_xll.RiskData('Risk Summary'!$K$32,$A1221)</f>
        <v>#NAME?</v>
      </c>
      <c r="H1221" s="330" t="e">
        <f ca="1">_xll.RiskData('Risk Summary'!$N$32,$A1221)</f>
        <v>#NAME?</v>
      </c>
      <c r="J1221" s="330" t="e">
        <f ca="1">_xll.RiskData('Risk Summary'!$H$35,$A1221)</f>
        <v>#NAME?</v>
      </c>
      <c r="K1221" s="330" t="e">
        <f ca="1">_xll.RiskData('Risk Summary'!$K$35,$A1221)</f>
        <v>#NAME?</v>
      </c>
      <c r="L1221" s="330" t="e">
        <f ca="1">_xll.RiskData('Risk Summary'!$N$35,$A1221)</f>
        <v>#NAME?</v>
      </c>
      <c r="N1221" s="330" t="e">
        <f ca="1">_xll.RiskData('Risk Summary'!$H$36,$A1221)</f>
        <v>#NAME?</v>
      </c>
      <c r="O1221" s="330" t="e">
        <f ca="1">_xll.RiskData('Risk Summary'!$K$36,$A1221)</f>
        <v>#NAME?</v>
      </c>
      <c r="P1221" s="330" t="e">
        <f ca="1">_xll.RiskData('Risk Summary'!$N$36,$A1221)</f>
        <v>#NAME?</v>
      </c>
      <c r="R1221" s="330" t="e">
        <f ca="1">_xll.RiskData('TS CF'!$H$24,$A1221)-F1221</f>
        <v>#NAME?</v>
      </c>
      <c r="S1221" s="330" t="e">
        <f ca="1">_xll.RiskData('TS CF'!$K$24,$A1221)-G1221</f>
        <v>#NAME?</v>
      </c>
      <c r="T1221" s="330" t="e">
        <f ca="1">_xll.RiskData('TS CF'!$N$24,$A1221)-H1221</f>
        <v>#NAME?</v>
      </c>
      <c r="V1221" s="327" t="e">
        <f t="shared" ca="1" si="54"/>
        <v>#NAME?</v>
      </c>
      <c r="W1221" s="327" t="e">
        <f t="shared" ca="1" si="55"/>
        <v>#NAME?</v>
      </c>
      <c r="X1221" s="327" t="e">
        <f t="shared" ca="1" si="56"/>
        <v>#NAME?</v>
      </c>
    </row>
    <row r="1222" spans="1:24">
      <c r="A1222" s="2">
        <v>1215</v>
      </c>
      <c r="B1222" s="617">
        <v>-160478</v>
      </c>
      <c r="C1222" s="617">
        <v>-103593</v>
      </c>
      <c r="D1222" s="617">
        <v>-114388</v>
      </c>
      <c r="F1222" s="330" t="e">
        <f ca="1">_xll.RiskData('Risk Summary'!$H$32,$A1222)</f>
        <v>#NAME?</v>
      </c>
      <c r="G1222" s="330" t="e">
        <f ca="1">_xll.RiskData('Risk Summary'!$K$32,$A1222)</f>
        <v>#NAME?</v>
      </c>
      <c r="H1222" s="330" t="e">
        <f ca="1">_xll.RiskData('Risk Summary'!$N$32,$A1222)</f>
        <v>#NAME?</v>
      </c>
      <c r="J1222" s="330" t="e">
        <f ca="1">_xll.RiskData('Risk Summary'!$H$35,$A1222)</f>
        <v>#NAME?</v>
      </c>
      <c r="K1222" s="330" t="e">
        <f ca="1">_xll.RiskData('Risk Summary'!$K$35,$A1222)</f>
        <v>#NAME?</v>
      </c>
      <c r="L1222" s="330" t="e">
        <f ca="1">_xll.RiskData('Risk Summary'!$N$35,$A1222)</f>
        <v>#NAME?</v>
      </c>
      <c r="N1222" s="330" t="e">
        <f ca="1">_xll.RiskData('Risk Summary'!$H$36,$A1222)</f>
        <v>#NAME?</v>
      </c>
      <c r="O1222" s="330" t="e">
        <f ca="1">_xll.RiskData('Risk Summary'!$K$36,$A1222)</f>
        <v>#NAME?</v>
      </c>
      <c r="P1222" s="330" t="e">
        <f ca="1">_xll.RiskData('Risk Summary'!$N$36,$A1222)</f>
        <v>#NAME?</v>
      </c>
      <c r="R1222" s="330" t="e">
        <f ca="1">_xll.RiskData('TS CF'!$H$24,$A1222)-F1222</f>
        <v>#NAME?</v>
      </c>
      <c r="S1222" s="330" t="e">
        <f ca="1">_xll.RiskData('TS CF'!$K$24,$A1222)-G1222</f>
        <v>#NAME?</v>
      </c>
      <c r="T1222" s="330" t="e">
        <f ca="1">_xll.RiskData('TS CF'!$N$24,$A1222)-H1222</f>
        <v>#NAME?</v>
      </c>
      <c r="V1222" s="327" t="e">
        <f t="shared" ca="1" si="54"/>
        <v>#NAME?</v>
      </c>
      <c r="W1222" s="327" t="e">
        <f t="shared" ca="1" si="55"/>
        <v>#NAME?</v>
      </c>
      <c r="X1222" s="327" t="e">
        <f t="shared" ca="1" si="56"/>
        <v>#NAME?</v>
      </c>
    </row>
    <row r="1223" spans="1:24">
      <c r="A1223" s="2">
        <v>1216</v>
      </c>
      <c r="B1223" s="617">
        <v>-160478</v>
      </c>
      <c r="C1223" s="617">
        <v>-103593</v>
      </c>
      <c r="D1223" s="617">
        <v>-114388</v>
      </c>
      <c r="F1223" s="330" t="e">
        <f ca="1">_xll.RiskData('Risk Summary'!$H$32,$A1223)</f>
        <v>#NAME?</v>
      </c>
      <c r="G1223" s="330" t="e">
        <f ca="1">_xll.RiskData('Risk Summary'!$K$32,$A1223)</f>
        <v>#NAME?</v>
      </c>
      <c r="H1223" s="330" t="e">
        <f ca="1">_xll.RiskData('Risk Summary'!$N$32,$A1223)</f>
        <v>#NAME?</v>
      </c>
      <c r="J1223" s="330" t="e">
        <f ca="1">_xll.RiskData('Risk Summary'!$H$35,$A1223)</f>
        <v>#NAME?</v>
      </c>
      <c r="K1223" s="330" t="e">
        <f ca="1">_xll.RiskData('Risk Summary'!$K$35,$A1223)</f>
        <v>#NAME?</v>
      </c>
      <c r="L1223" s="330" t="e">
        <f ca="1">_xll.RiskData('Risk Summary'!$N$35,$A1223)</f>
        <v>#NAME?</v>
      </c>
      <c r="N1223" s="330" t="e">
        <f ca="1">_xll.RiskData('Risk Summary'!$H$36,$A1223)</f>
        <v>#NAME?</v>
      </c>
      <c r="O1223" s="330" t="e">
        <f ca="1">_xll.RiskData('Risk Summary'!$K$36,$A1223)</f>
        <v>#NAME?</v>
      </c>
      <c r="P1223" s="330" t="e">
        <f ca="1">_xll.RiskData('Risk Summary'!$N$36,$A1223)</f>
        <v>#NAME?</v>
      </c>
      <c r="R1223" s="330" t="e">
        <f ca="1">_xll.RiskData('TS CF'!$H$24,$A1223)-F1223</f>
        <v>#NAME?</v>
      </c>
      <c r="S1223" s="330" t="e">
        <f ca="1">_xll.RiskData('TS CF'!$K$24,$A1223)-G1223</f>
        <v>#NAME?</v>
      </c>
      <c r="T1223" s="330" t="e">
        <f ca="1">_xll.RiskData('TS CF'!$N$24,$A1223)-H1223</f>
        <v>#NAME?</v>
      </c>
      <c r="V1223" s="327" t="e">
        <f t="shared" ca="1" si="54"/>
        <v>#NAME?</v>
      </c>
      <c r="W1223" s="327" t="e">
        <f t="shared" ca="1" si="55"/>
        <v>#NAME?</v>
      </c>
      <c r="X1223" s="327" t="e">
        <f t="shared" ca="1" si="56"/>
        <v>#NAME?</v>
      </c>
    </row>
    <row r="1224" spans="1:24">
      <c r="A1224" s="2">
        <v>1217</v>
      </c>
      <c r="B1224" s="617">
        <v>-160478</v>
      </c>
      <c r="C1224" s="617">
        <v>-103593</v>
      </c>
      <c r="D1224" s="617">
        <v>-114388</v>
      </c>
      <c r="F1224" s="330" t="e">
        <f ca="1">_xll.RiskData('Risk Summary'!$H$32,$A1224)</f>
        <v>#NAME?</v>
      </c>
      <c r="G1224" s="330" t="e">
        <f ca="1">_xll.RiskData('Risk Summary'!$K$32,$A1224)</f>
        <v>#NAME?</v>
      </c>
      <c r="H1224" s="330" t="e">
        <f ca="1">_xll.RiskData('Risk Summary'!$N$32,$A1224)</f>
        <v>#NAME?</v>
      </c>
      <c r="J1224" s="330" t="e">
        <f ca="1">_xll.RiskData('Risk Summary'!$H$35,$A1224)</f>
        <v>#NAME?</v>
      </c>
      <c r="K1224" s="330" t="e">
        <f ca="1">_xll.RiskData('Risk Summary'!$K$35,$A1224)</f>
        <v>#NAME?</v>
      </c>
      <c r="L1224" s="330" t="e">
        <f ca="1">_xll.RiskData('Risk Summary'!$N$35,$A1224)</f>
        <v>#NAME?</v>
      </c>
      <c r="N1224" s="330" t="e">
        <f ca="1">_xll.RiskData('Risk Summary'!$H$36,$A1224)</f>
        <v>#NAME?</v>
      </c>
      <c r="O1224" s="330" t="e">
        <f ca="1">_xll.RiskData('Risk Summary'!$K$36,$A1224)</f>
        <v>#NAME?</v>
      </c>
      <c r="P1224" s="330" t="e">
        <f ca="1">_xll.RiskData('Risk Summary'!$N$36,$A1224)</f>
        <v>#NAME?</v>
      </c>
      <c r="R1224" s="330" t="e">
        <f ca="1">_xll.RiskData('TS CF'!$H$24,$A1224)-F1224</f>
        <v>#NAME?</v>
      </c>
      <c r="S1224" s="330" t="e">
        <f ca="1">_xll.RiskData('TS CF'!$K$24,$A1224)-G1224</f>
        <v>#NAME?</v>
      </c>
      <c r="T1224" s="330" t="e">
        <f ca="1">_xll.RiskData('TS CF'!$N$24,$A1224)-H1224</f>
        <v>#NAME?</v>
      </c>
      <c r="V1224" s="327" t="e">
        <f t="shared" ca="1" si="54"/>
        <v>#NAME?</v>
      </c>
      <c r="W1224" s="327" t="e">
        <f t="shared" ca="1" si="55"/>
        <v>#NAME?</v>
      </c>
      <c r="X1224" s="327" t="e">
        <f t="shared" ca="1" si="56"/>
        <v>#NAME?</v>
      </c>
    </row>
    <row r="1225" spans="1:24">
      <c r="A1225" s="2">
        <v>1218</v>
      </c>
      <c r="B1225" s="617">
        <v>-160478</v>
      </c>
      <c r="C1225" s="617">
        <v>-103593</v>
      </c>
      <c r="D1225" s="617">
        <v>-114388</v>
      </c>
      <c r="F1225" s="330" t="e">
        <f ca="1">_xll.RiskData('Risk Summary'!$H$32,$A1225)</f>
        <v>#NAME?</v>
      </c>
      <c r="G1225" s="330" t="e">
        <f ca="1">_xll.RiskData('Risk Summary'!$K$32,$A1225)</f>
        <v>#NAME?</v>
      </c>
      <c r="H1225" s="330" t="e">
        <f ca="1">_xll.RiskData('Risk Summary'!$N$32,$A1225)</f>
        <v>#NAME?</v>
      </c>
      <c r="J1225" s="330" t="e">
        <f ca="1">_xll.RiskData('Risk Summary'!$H$35,$A1225)</f>
        <v>#NAME?</v>
      </c>
      <c r="K1225" s="330" t="e">
        <f ca="1">_xll.RiskData('Risk Summary'!$K$35,$A1225)</f>
        <v>#NAME?</v>
      </c>
      <c r="L1225" s="330" t="e">
        <f ca="1">_xll.RiskData('Risk Summary'!$N$35,$A1225)</f>
        <v>#NAME?</v>
      </c>
      <c r="N1225" s="330" t="e">
        <f ca="1">_xll.RiskData('Risk Summary'!$H$36,$A1225)</f>
        <v>#NAME?</v>
      </c>
      <c r="O1225" s="330" t="e">
        <f ca="1">_xll.RiskData('Risk Summary'!$K$36,$A1225)</f>
        <v>#NAME?</v>
      </c>
      <c r="P1225" s="330" t="e">
        <f ca="1">_xll.RiskData('Risk Summary'!$N$36,$A1225)</f>
        <v>#NAME?</v>
      </c>
      <c r="R1225" s="330" t="e">
        <f ca="1">_xll.RiskData('TS CF'!$H$24,$A1225)-F1225</f>
        <v>#NAME?</v>
      </c>
      <c r="S1225" s="330" t="e">
        <f ca="1">_xll.RiskData('TS CF'!$K$24,$A1225)-G1225</f>
        <v>#NAME?</v>
      </c>
      <c r="T1225" s="330" t="e">
        <f ca="1">_xll.RiskData('TS CF'!$N$24,$A1225)-H1225</f>
        <v>#NAME?</v>
      </c>
      <c r="V1225" s="327" t="e">
        <f t="shared" ca="1" si="54"/>
        <v>#NAME?</v>
      </c>
      <c r="W1225" s="327" t="e">
        <f t="shared" ca="1" si="55"/>
        <v>#NAME?</v>
      </c>
      <c r="X1225" s="327" t="e">
        <f t="shared" ca="1" si="56"/>
        <v>#NAME?</v>
      </c>
    </row>
    <row r="1226" spans="1:24">
      <c r="A1226" s="2">
        <v>1219</v>
      </c>
      <c r="B1226" s="617">
        <v>-160478</v>
      </c>
      <c r="C1226" s="617">
        <v>-103593</v>
      </c>
      <c r="D1226" s="617">
        <v>-114388</v>
      </c>
      <c r="F1226" s="330" t="e">
        <f ca="1">_xll.RiskData('Risk Summary'!$H$32,$A1226)</f>
        <v>#NAME?</v>
      </c>
      <c r="G1226" s="330" t="e">
        <f ca="1">_xll.RiskData('Risk Summary'!$K$32,$A1226)</f>
        <v>#NAME?</v>
      </c>
      <c r="H1226" s="330" t="e">
        <f ca="1">_xll.RiskData('Risk Summary'!$N$32,$A1226)</f>
        <v>#NAME?</v>
      </c>
      <c r="J1226" s="330" t="e">
        <f ca="1">_xll.RiskData('Risk Summary'!$H$35,$A1226)</f>
        <v>#NAME?</v>
      </c>
      <c r="K1226" s="330" t="e">
        <f ca="1">_xll.RiskData('Risk Summary'!$K$35,$A1226)</f>
        <v>#NAME?</v>
      </c>
      <c r="L1226" s="330" t="e">
        <f ca="1">_xll.RiskData('Risk Summary'!$N$35,$A1226)</f>
        <v>#NAME?</v>
      </c>
      <c r="N1226" s="330" t="e">
        <f ca="1">_xll.RiskData('Risk Summary'!$H$36,$A1226)</f>
        <v>#NAME?</v>
      </c>
      <c r="O1226" s="330" t="e">
        <f ca="1">_xll.RiskData('Risk Summary'!$K$36,$A1226)</f>
        <v>#NAME?</v>
      </c>
      <c r="P1226" s="330" t="e">
        <f ca="1">_xll.RiskData('Risk Summary'!$N$36,$A1226)</f>
        <v>#NAME?</v>
      </c>
      <c r="R1226" s="330" t="e">
        <f ca="1">_xll.RiskData('TS CF'!$H$24,$A1226)-F1226</f>
        <v>#NAME?</v>
      </c>
      <c r="S1226" s="330" t="e">
        <f ca="1">_xll.RiskData('TS CF'!$K$24,$A1226)-G1226</f>
        <v>#NAME?</v>
      </c>
      <c r="T1226" s="330" t="e">
        <f ca="1">_xll.RiskData('TS CF'!$N$24,$A1226)-H1226</f>
        <v>#NAME?</v>
      </c>
      <c r="V1226" s="327" t="e">
        <f t="shared" ref="V1226:V1289" ca="1" si="57">V1225</f>
        <v>#NAME?</v>
      </c>
      <c r="W1226" s="327" t="e">
        <f t="shared" ref="W1226:W1289" ca="1" si="58">W1225</f>
        <v>#NAME?</v>
      </c>
      <c r="X1226" s="327" t="e">
        <f t="shared" ref="X1226:X1289" ca="1" si="59">X1225</f>
        <v>#NAME?</v>
      </c>
    </row>
    <row r="1227" spans="1:24">
      <c r="A1227" s="2">
        <v>1220</v>
      </c>
      <c r="B1227" s="617">
        <v>-160478</v>
      </c>
      <c r="C1227" s="617">
        <v>-103593</v>
      </c>
      <c r="D1227" s="617">
        <v>-114388</v>
      </c>
      <c r="F1227" s="330" t="e">
        <f ca="1">_xll.RiskData('Risk Summary'!$H$32,$A1227)</f>
        <v>#NAME?</v>
      </c>
      <c r="G1227" s="330" t="e">
        <f ca="1">_xll.RiskData('Risk Summary'!$K$32,$A1227)</f>
        <v>#NAME?</v>
      </c>
      <c r="H1227" s="330" t="e">
        <f ca="1">_xll.RiskData('Risk Summary'!$N$32,$A1227)</f>
        <v>#NAME?</v>
      </c>
      <c r="J1227" s="330" t="e">
        <f ca="1">_xll.RiskData('Risk Summary'!$H$35,$A1227)</f>
        <v>#NAME?</v>
      </c>
      <c r="K1227" s="330" t="e">
        <f ca="1">_xll.RiskData('Risk Summary'!$K$35,$A1227)</f>
        <v>#NAME?</v>
      </c>
      <c r="L1227" s="330" t="e">
        <f ca="1">_xll.RiskData('Risk Summary'!$N$35,$A1227)</f>
        <v>#NAME?</v>
      </c>
      <c r="N1227" s="330" t="e">
        <f ca="1">_xll.RiskData('Risk Summary'!$H$36,$A1227)</f>
        <v>#NAME?</v>
      </c>
      <c r="O1227" s="330" t="e">
        <f ca="1">_xll.RiskData('Risk Summary'!$K$36,$A1227)</f>
        <v>#NAME?</v>
      </c>
      <c r="P1227" s="330" t="e">
        <f ca="1">_xll.RiskData('Risk Summary'!$N$36,$A1227)</f>
        <v>#NAME?</v>
      </c>
      <c r="R1227" s="330" t="e">
        <f ca="1">_xll.RiskData('TS CF'!$H$24,$A1227)-F1227</f>
        <v>#NAME?</v>
      </c>
      <c r="S1227" s="330" t="e">
        <f ca="1">_xll.RiskData('TS CF'!$K$24,$A1227)-G1227</f>
        <v>#NAME?</v>
      </c>
      <c r="T1227" s="330" t="e">
        <f ca="1">_xll.RiskData('TS CF'!$N$24,$A1227)-H1227</f>
        <v>#NAME?</v>
      </c>
      <c r="V1227" s="327" t="e">
        <f t="shared" ca="1" si="57"/>
        <v>#NAME?</v>
      </c>
      <c r="W1227" s="327" t="e">
        <f t="shared" ca="1" si="58"/>
        <v>#NAME?</v>
      </c>
      <c r="X1227" s="327" t="e">
        <f t="shared" ca="1" si="59"/>
        <v>#NAME?</v>
      </c>
    </row>
    <row r="1228" spans="1:24">
      <c r="A1228" s="2">
        <v>1221</v>
      </c>
      <c r="B1228" s="617">
        <v>-160478</v>
      </c>
      <c r="C1228" s="617">
        <v>-103593</v>
      </c>
      <c r="D1228" s="617">
        <v>-114388</v>
      </c>
      <c r="F1228" s="330" t="e">
        <f ca="1">_xll.RiskData('Risk Summary'!$H$32,$A1228)</f>
        <v>#NAME?</v>
      </c>
      <c r="G1228" s="330" t="e">
        <f ca="1">_xll.RiskData('Risk Summary'!$K$32,$A1228)</f>
        <v>#NAME?</v>
      </c>
      <c r="H1228" s="330" t="e">
        <f ca="1">_xll.RiskData('Risk Summary'!$N$32,$A1228)</f>
        <v>#NAME?</v>
      </c>
      <c r="J1228" s="330" t="e">
        <f ca="1">_xll.RiskData('Risk Summary'!$H$35,$A1228)</f>
        <v>#NAME?</v>
      </c>
      <c r="K1228" s="330" t="e">
        <f ca="1">_xll.RiskData('Risk Summary'!$K$35,$A1228)</f>
        <v>#NAME?</v>
      </c>
      <c r="L1228" s="330" t="e">
        <f ca="1">_xll.RiskData('Risk Summary'!$N$35,$A1228)</f>
        <v>#NAME?</v>
      </c>
      <c r="N1228" s="330" t="e">
        <f ca="1">_xll.RiskData('Risk Summary'!$H$36,$A1228)</f>
        <v>#NAME?</v>
      </c>
      <c r="O1228" s="330" t="e">
        <f ca="1">_xll.RiskData('Risk Summary'!$K$36,$A1228)</f>
        <v>#NAME?</v>
      </c>
      <c r="P1228" s="330" t="e">
        <f ca="1">_xll.RiskData('Risk Summary'!$N$36,$A1228)</f>
        <v>#NAME?</v>
      </c>
      <c r="R1228" s="330" t="e">
        <f ca="1">_xll.RiskData('TS CF'!$H$24,$A1228)-F1228</f>
        <v>#NAME?</v>
      </c>
      <c r="S1228" s="330" t="e">
        <f ca="1">_xll.RiskData('TS CF'!$K$24,$A1228)-G1228</f>
        <v>#NAME?</v>
      </c>
      <c r="T1228" s="330" t="e">
        <f ca="1">_xll.RiskData('TS CF'!$N$24,$A1228)-H1228</f>
        <v>#NAME?</v>
      </c>
      <c r="V1228" s="327" t="e">
        <f t="shared" ca="1" si="57"/>
        <v>#NAME?</v>
      </c>
      <c r="W1228" s="327" t="e">
        <f t="shared" ca="1" si="58"/>
        <v>#NAME?</v>
      </c>
      <c r="X1228" s="327" t="e">
        <f t="shared" ca="1" si="59"/>
        <v>#NAME?</v>
      </c>
    </row>
    <row r="1229" spans="1:24">
      <c r="A1229" s="2">
        <v>1222</v>
      </c>
      <c r="B1229" s="617">
        <v>-160478</v>
      </c>
      <c r="C1229" s="617">
        <v>-103593</v>
      </c>
      <c r="D1229" s="617">
        <v>-114388</v>
      </c>
      <c r="F1229" s="330" t="e">
        <f ca="1">_xll.RiskData('Risk Summary'!$H$32,$A1229)</f>
        <v>#NAME?</v>
      </c>
      <c r="G1229" s="330" t="e">
        <f ca="1">_xll.RiskData('Risk Summary'!$K$32,$A1229)</f>
        <v>#NAME?</v>
      </c>
      <c r="H1229" s="330" t="e">
        <f ca="1">_xll.RiskData('Risk Summary'!$N$32,$A1229)</f>
        <v>#NAME?</v>
      </c>
      <c r="J1229" s="330" t="e">
        <f ca="1">_xll.RiskData('Risk Summary'!$H$35,$A1229)</f>
        <v>#NAME?</v>
      </c>
      <c r="K1229" s="330" t="e">
        <f ca="1">_xll.RiskData('Risk Summary'!$K$35,$A1229)</f>
        <v>#NAME?</v>
      </c>
      <c r="L1229" s="330" t="e">
        <f ca="1">_xll.RiskData('Risk Summary'!$N$35,$A1229)</f>
        <v>#NAME?</v>
      </c>
      <c r="N1229" s="330" t="e">
        <f ca="1">_xll.RiskData('Risk Summary'!$H$36,$A1229)</f>
        <v>#NAME?</v>
      </c>
      <c r="O1229" s="330" t="e">
        <f ca="1">_xll.RiskData('Risk Summary'!$K$36,$A1229)</f>
        <v>#NAME?</v>
      </c>
      <c r="P1229" s="330" t="e">
        <f ca="1">_xll.RiskData('Risk Summary'!$N$36,$A1229)</f>
        <v>#NAME?</v>
      </c>
      <c r="R1229" s="330" t="e">
        <f ca="1">_xll.RiskData('TS CF'!$H$24,$A1229)-F1229</f>
        <v>#NAME?</v>
      </c>
      <c r="S1229" s="330" t="e">
        <f ca="1">_xll.RiskData('TS CF'!$K$24,$A1229)-G1229</f>
        <v>#NAME?</v>
      </c>
      <c r="T1229" s="330" t="e">
        <f ca="1">_xll.RiskData('TS CF'!$N$24,$A1229)-H1229</f>
        <v>#NAME?</v>
      </c>
      <c r="V1229" s="327" t="e">
        <f t="shared" ca="1" si="57"/>
        <v>#NAME?</v>
      </c>
      <c r="W1229" s="327" t="e">
        <f t="shared" ca="1" si="58"/>
        <v>#NAME?</v>
      </c>
      <c r="X1229" s="327" t="e">
        <f t="shared" ca="1" si="59"/>
        <v>#NAME?</v>
      </c>
    </row>
    <row r="1230" spans="1:24">
      <c r="A1230" s="2">
        <v>1223</v>
      </c>
      <c r="B1230" s="617">
        <v>-160478</v>
      </c>
      <c r="C1230" s="617">
        <v>-103593</v>
      </c>
      <c r="D1230" s="617">
        <v>-114388</v>
      </c>
      <c r="F1230" s="330" t="e">
        <f ca="1">_xll.RiskData('Risk Summary'!$H$32,$A1230)</f>
        <v>#NAME?</v>
      </c>
      <c r="G1230" s="330" t="e">
        <f ca="1">_xll.RiskData('Risk Summary'!$K$32,$A1230)</f>
        <v>#NAME?</v>
      </c>
      <c r="H1230" s="330" t="e">
        <f ca="1">_xll.RiskData('Risk Summary'!$N$32,$A1230)</f>
        <v>#NAME?</v>
      </c>
      <c r="J1230" s="330" t="e">
        <f ca="1">_xll.RiskData('Risk Summary'!$H$35,$A1230)</f>
        <v>#NAME?</v>
      </c>
      <c r="K1230" s="330" t="e">
        <f ca="1">_xll.RiskData('Risk Summary'!$K$35,$A1230)</f>
        <v>#NAME?</v>
      </c>
      <c r="L1230" s="330" t="e">
        <f ca="1">_xll.RiskData('Risk Summary'!$N$35,$A1230)</f>
        <v>#NAME?</v>
      </c>
      <c r="N1230" s="330" t="e">
        <f ca="1">_xll.RiskData('Risk Summary'!$H$36,$A1230)</f>
        <v>#NAME?</v>
      </c>
      <c r="O1230" s="330" t="e">
        <f ca="1">_xll.RiskData('Risk Summary'!$K$36,$A1230)</f>
        <v>#NAME?</v>
      </c>
      <c r="P1230" s="330" t="e">
        <f ca="1">_xll.RiskData('Risk Summary'!$N$36,$A1230)</f>
        <v>#NAME?</v>
      </c>
      <c r="R1230" s="330" t="e">
        <f ca="1">_xll.RiskData('TS CF'!$H$24,$A1230)-F1230</f>
        <v>#NAME?</v>
      </c>
      <c r="S1230" s="330" t="e">
        <f ca="1">_xll.RiskData('TS CF'!$K$24,$A1230)-G1230</f>
        <v>#NAME?</v>
      </c>
      <c r="T1230" s="330" t="e">
        <f ca="1">_xll.RiskData('TS CF'!$N$24,$A1230)-H1230</f>
        <v>#NAME?</v>
      </c>
      <c r="V1230" s="327" t="e">
        <f t="shared" ca="1" si="57"/>
        <v>#NAME?</v>
      </c>
      <c r="W1230" s="327" t="e">
        <f t="shared" ca="1" si="58"/>
        <v>#NAME?</v>
      </c>
      <c r="X1230" s="327" t="e">
        <f t="shared" ca="1" si="59"/>
        <v>#NAME?</v>
      </c>
    </row>
    <row r="1231" spans="1:24">
      <c r="A1231" s="2">
        <v>1224</v>
      </c>
      <c r="B1231" s="617">
        <v>-160478</v>
      </c>
      <c r="C1231" s="617">
        <v>-103593</v>
      </c>
      <c r="D1231" s="617">
        <v>-114388</v>
      </c>
      <c r="F1231" s="330" t="e">
        <f ca="1">_xll.RiskData('Risk Summary'!$H$32,$A1231)</f>
        <v>#NAME?</v>
      </c>
      <c r="G1231" s="330" t="e">
        <f ca="1">_xll.RiskData('Risk Summary'!$K$32,$A1231)</f>
        <v>#NAME?</v>
      </c>
      <c r="H1231" s="330" t="e">
        <f ca="1">_xll.RiskData('Risk Summary'!$N$32,$A1231)</f>
        <v>#NAME?</v>
      </c>
      <c r="J1231" s="330" t="e">
        <f ca="1">_xll.RiskData('Risk Summary'!$H$35,$A1231)</f>
        <v>#NAME?</v>
      </c>
      <c r="K1231" s="330" t="e">
        <f ca="1">_xll.RiskData('Risk Summary'!$K$35,$A1231)</f>
        <v>#NAME?</v>
      </c>
      <c r="L1231" s="330" t="e">
        <f ca="1">_xll.RiskData('Risk Summary'!$N$35,$A1231)</f>
        <v>#NAME?</v>
      </c>
      <c r="N1231" s="330" t="e">
        <f ca="1">_xll.RiskData('Risk Summary'!$H$36,$A1231)</f>
        <v>#NAME?</v>
      </c>
      <c r="O1231" s="330" t="e">
        <f ca="1">_xll.RiskData('Risk Summary'!$K$36,$A1231)</f>
        <v>#NAME?</v>
      </c>
      <c r="P1231" s="330" t="e">
        <f ca="1">_xll.RiskData('Risk Summary'!$N$36,$A1231)</f>
        <v>#NAME?</v>
      </c>
      <c r="R1231" s="330" t="e">
        <f ca="1">_xll.RiskData('TS CF'!$H$24,$A1231)-F1231</f>
        <v>#NAME?</v>
      </c>
      <c r="S1231" s="330" t="e">
        <f ca="1">_xll.RiskData('TS CF'!$K$24,$A1231)-G1231</f>
        <v>#NAME?</v>
      </c>
      <c r="T1231" s="330" t="e">
        <f ca="1">_xll.RiskData('TS CF'!$N$24,$A1231)-H1231</f>
        <v>#NAME?</v>
      </c>
      <c r="V1231" s="327" t="e">
        <f t="shared" ca="1" si="57"/>
        <v>#NAME?</v>
      </c>
      <c r="W1231" s="327" t="e">
        <f t="shared" ca="1" si="58"/>
        <v>#NAME?</v>
      </c>
      <c r="X1231" s="327" t="e">
        <f t="shared" ca="1" si="59"/>
        <v>#NAME?</v>
      </c>
    </row>
    <row r="1232" spans="1:24">
      <c r="A1232" s="2">
        <v>1225</v>
      </c>
      <c r="B1232" s="617">
        <v>-160478</v>
      </c>
      <c r="C1232" s="617">
        <v>-103593</v>
      </c>
      <c r="D1232" s="617">
        <v>-114388</v>
      </c>
      <c r="F1232" s="330" t="e">
        <f ca="1">_xll.RiskData('Risk Summary'!$H$32,$A1232)</f>
        <v>#NAME?</v>
      </c>
      <c r="G1232" s="330" t="e">
        <f ca="1">_xll.RiskData('Risk Summary'!$K$32,$A1232)</f>
        <v>#NAME?</v>
      </c>
      <c r="H1232" s="330" t="e">
        <f ca="1">_xll.RiskData('Risk Summary'!$N$32,$A1232)</f>
        <v>#NAME?</v>
      </c>
      <c r="J1232" s="330" t="e">
        <f ca="1">_xll.RiskData('Risk Summary'!$H$35,$A1232)</f>
        <v>#NAME?</v>
      </c>
      <c r="K1232" s="330" t="e">
        <f ca="1">_xll.RiskData('Risk Summary'!$K$35,$A1232)</f>
        <v>#NAME?</v>
      </c>
      <c r="L1232" s="330" t="e">
        <f ca="1">_xll.RiskData('Risk Summary'!$N$35,$A1232)</f>
        <v>#NAME?</v>
      </c>
      <c r="N1232" s="330" t="e">
        <f ca="1">_xll.RiskData('Risk Summary'!$H$36,$A1232)</f>
        <v>#NAME?</v>
      </c>
      <c r="O1232" s="330" t="e">
        <f ca="1">_xll.RiskData('Risk Summary'!$K$36,$A1232)</f>
        <v>#NAME?</v>
      </c>
      <c r="P1232" s="330" t="e">
        <f ca="1">_xll.RiskData('Risk Summary'!$N$36,$A1232)</f>
        <v>#NAME?</v>
      </c>
      <c r="R1232" s="330" t="e">
        <f ca="1">_xll.RiskData('TS CF'!$H$24,$A1232)-F1232</f>
        <v>#NAME?</v>
      </c>
      <c r="S1232" s="330" t="e">
        <f ca="1">_xll.RiskData('TS CF'!$K$24,$A1232)-G1232</f>
        <v>#NAME?</v>
      </c>
      <c r="T1232" s="330" t="e">
        <f ca="1">_xll.RiskData('TS CF'!$N$24,$A1232)-H1232</f>
        <v>#NAME?</v>
      </c>
      <c r="V1232" s="327" t="e">
        <f t="shared" ca="1" si="57"/>
        <v>#NAME?</v>
      </c>
      <c r="W1232" s="327" t="e">
        <f t="shared" ca="1" si="58"/>
        <v>#NAME?</v>
      </c>
      <c r="X1232" s="327" t="e">
        <f t="shared" ca="1" si="59"/>
        <v>#NAME?</v>
      </c>
    </row>
    <row r="1233" spans="1:24">
      <c r="A1233" s="2">
        <v>1226</v>
      </c>
      <c r="B1233" s="617">
        <v>-160478</v>
      </c>
      <c r="C1233" s="617">
        <v>-103593</v>
      </c>
      <c r="D1233" s="617">
        <v>-114388</v>
      </c>
      <c r="F1233" s="330" t="e">
        <f ca="1">_xll.RiskData('Risk Summary'!$H$32,$A1233)</f>
        <v>#NAME?</v>
      </c>
      <c r="G1233" s="330" t="e">
        <f ca="1">_xll.RiskData('Risk Summary'!$K$32,$A1233)</f>
        <v>#NAME?</v>
      </c>
      <c r="H1233" s="330" t="e">
        <f ca="1">_xll.RiskData('Risk Summary'!$N$32,$A1233)</f>
        <v>#NAME?</v>
      </c>
      <c r="J1233" s="330" t="e">
        <f ca="1">_xll.RiskData('Risk Summary'!$H$35,$A1233)</f>
        <v>#NAME?</v>
      </c>
      <c r="K1233" s="330" t="e">
        <f ca="1">_xll.RiskData('Risk Summary'!$K$35,$A1233)</f>
        <v>#NAME?</v>
      </c>
      <c r="L1233" s="330" t="e">
        <f ca="1">_xll.RiskData('Risk Summary'!$N$35,$A1233)</f>
        <v>#NAME?</v>
      </c>
      <c r="N1233" s="330" t="e">
        <f ca="1">_xll.RiskData('Risk Summary'!$H$36,$A1233)</f>
        <v>#NAME?</v>
      </c>
      <c r="O1233" s="330" t="e">
        <f ca="1">_xll.RiskData('Risk Summary'!$K$36,$A1233)</f>
        <v>#NAME?</v>
      </c>
      <c r="P1233" s="330" t="e">
        <f ca="1">_xll.RiskData('Risk Summary'!$N$36,$A1233)</f>
        <v>#NAME?</v>
      </c>
      <c r="R1233" s="330" t="e">
        <f ca="1">_xll.RiskData('TS CF'!$H$24,$A1233)-F1233</f>
        <v>#NAME?</v>
      </c>
      <c r="S1233" s="330" t="e">
        <f ca="1">_xll.RiskData('TS CF'!$K$24,$A1233)-G1233</f>
        <v>#NAME?</v>
      </c>
      <c r="T1233" s="330" t="e">
        <f ca="1">_xll.RiskData('TS CF'!$N$24,$A1233)-H1233</f>
        <v>#NAME?</v>
      </c>
      <c r="V1233" s="327" t="e">
        <f t="shared" ca="1" si="57"/>
        <v>#NAME?</v>
      </c>
      <c r="W1233" s="327" t="e">
        <f t="shared" ca="1" si="58"/>
        <v>#NAME?</v>
      </c>
      <c r="X1233" s="327" t="e">
        <f t="shared" ca="1" si="59"/>
        <v>#NAME?</v>
      </c>
    </row>
    <row r="1234" spans="1:24">
      <c r="A1234" s="2">
        <v>1227</v>
      </c>
      <c r="B1234" s="617">
        <v>-160478</v>
      </c>
      <c r="C1234" s="617">
        <v>-103593</v>
      </c>
      <c r="D1234" s="617">
        <v>-114388</v>
      </c>
      <c r="F1234" s="330" t="e">
        <f ca="1">_xll.RiskData('Risk Summary'!$H$32,$A1234)</f>
        <v>#NAME?</v>
      </c>
      <c r="G1234" s="330" t="e">
        <f ca="1">_xll.RiskData('Risk Summary'!$K$32,$A1234)</f>
        <v>#NAME?</v>
      </c>
      <c r="H1234" s="330" t="e">
        <f ca="1">_xll.RiskData('Risk Summary'!$N$32,$A1234)</f>
        <v>#NAME?</v>
      </c>
      <c r="J1234" s="330" t="e">
        <f ca="1">_xll.RiskData('Risk Summary'!$H$35,$A1234)</f>
        <v>#NAME?</v>
      </c>
      <c r="K1234" s="330" t="e">
        <f ca="1">_xll.RiskData('Risk Summary'!$K$35,$A1234)</f>
        <v>#NAME?</v>
      </c>
      <c r="L1234" s="330" t="e">
        <f ca="1">_xll.RiskData('Risk Summary'!$N$35,$A1234)</f>
        <v>#NAME?</v>
      </c>
      <c r="N1234" s="330" t="e">
        <f ca="1">_xll.RiskData('Risk Summary'!$H$36,$A1234)</f>
        <v>#NAME?</v>
      </c>
      <c r="O1234" s="330" t="e">
        <f ca="1">_xll.RiskData('Risk Summary'!$K$36,$A1234)</f>
        <v>#NAME?</v>
      </c>
      <c r="P1234" s="330" t="e">
        <f ca="1">_xll.RiskData('Risk Summary'!$N$36,$A1234)</f>
        <v>#NAME?</v>
      </c>
      <c r="R1234" s="330" t="e">
        <f ca="1">_xll.RiskData('TS CF'!$H$24,$A1234)-F1234</f>
        <v>#NAME?</v>
      </c>
      <c r="S1234" s="330" t="e">
        <f ca="1">_xll.RiskData('TS CF'!$K$24,$A1234)-G1234</f>
        <v>#NAME?</v>
      </c>
      <c r="T1234" s="330" t="e">
        <f ca="1">_xll.RiskData('TS CF'!$N$24,$A1234)-H1234</f>
        <v>#NAME?</v>
      </c>
      <c r="V1234" s="327" t="e">
        <f t="shared" ca="1" si="57"/>
        <v>#NAME?</v>
      </c>
      <c r="W1234" s="327" t="e">
        <f t="shared" ca="1" si="58"/>
        <v>#NAME?</v>
      </c>
      <c r="X1234" s="327" t="e">
        <f t="shared" ca="1" si="59"/>
        <v>#NAME?</v>
      </c>
    </row>
    <row r="1235" spans="1:24">
      <c r="A1235" s="2">
        <v>1228</v>
      </c>
      <c r="B1235" s="617">
        <v>-160478</v>
      </c>
      <c r="C1235" s="617">
        <v>-103593</v>
      </c>
      <c r="D1235" s="617">
        <v>-114388</v>
      </c>
      <c r="F1235" s="330" t="e">
        <f ca="1">_xll.RiskData('Risk Summary'!$H$32,$A1235)</f>
        <v>#NAME?</v>
      </c>
      <c r="G1235" s="330" t="e">
        <f ca="1">_xll.RiskData('Risk Summary'!$K$32,$A1235)</f>
        <v>#NAME?</v>
      </c>
      <c r="H1235" s="330" t="e">
        <f ca="1">_xll.RiskData('Risk Summary'!$N$32,$A1235)</f>
        <v>#NAME?</v>
      </c>
      <c r="J1235" s="330" t="e">
        <f ca="1">_xll.RiskData('Risk Summary'!$H$35,$A1235)</f>
        <v>#NAME?</v>
      </c>
      <c r="K1235" s="330" t="e">
        <f ca="1">_xll.RiskData('Risk Summary'!$K$35,$A1235)</f>
        <v>#NAME?</v>
      </c>
      <c r="L1235" s="330" t="e">
        <f ca="1">_xll.RiskData('Risk Summary'!$N$35,$A1235)</f>
        <v>#NAME?</v>
      </c>
      <c r="N1235" s="330" t="e">
        <f ca="1">_xll.RiskData('Risk Summary'!$H$36,$A1235)</f>
        <v>#NAME?</v>
      </c>
      <c r="O1235" s="330" t="e">
        <f ca="1">_xll.RiskData('Risk Summary'!$K$36,$A1235)</f>
        <v>#NAME?</v>
      </c>
      <c r="P1235" s="330" t="e">
        <f ca="1">_xll.RiskData('Risk Summary'!$N$36,$A1235)</f>
        <v>#NAME?</v>
      </c>
      <c r="R1235" s="330" t="e">
        <f ca="1">_xll.RiskData('TS CF'!$H$24,$A1235)-F1235</f>
        <v>#NAME?</v>
      </c>
      <c r="S1235" s="330" t="e">
        <f ca="1">_xll.RiskData('TS CF'!$K$24,$A1235)-G1235</f>
        <v>#NAME?</v>
      </c>
      <c r="T1235" s="330" t="e">
        <f ca="1">_xll.RiskData('TS CF'!$N$24,$A1235)-H1235</f>
        <v>#NAME?</v>
      </c>
      <c r="V1235" s="327" t="e">
        <f t="shared" ca="1" si="57"/>
        <v>#NAME?</v>
      </c>
      <c r="W1235" s="327" t="e">
        <f t="shared" ca="1" si="58"/>
        <v>#NAME?</v>
      </c>
      <c r="X1235" s="327" t="e">
        <f t="shared" ca="1" si="59"/>
        <v>#NAME?</v>
      </c>
    </row>
    <row r="1236" spans="1:24">
      <c r="A1236" s="2">
        <v>1229</v>
      </c>
      <c r="B1236" s="617">
        <v>-160478</v>
      </c>
      <c r="C1236" s="617">
        <v>-103593</v>
      </c>
      <c r="D1236" s="617">
        <v>-114388</v>
      </c>
      <c r="F1236" s="330" t="e">
        <f ca="1">_xll.RiskData('Risk Summary'!$H$32,$A1236)</f>
        <v>#NAME?</v>
      </c>
      <c r="G1236" s="330" t="e">
        <f ca="1">_xll.RiskData('Risk Summary'!$K$32,$A1236)</f>
        <v>#NAME?</v>
      </c>
      <c r="H1236" s="330" t="e">
        <f ca="1">_xll.RiskData('Risk Summary'!$N$32,$A1236)</f>
        <v>#NAME?</v>
      </c>
      <c r="J1236" s="330" t="e">
        <f ca="1">_xll.RiskData('Risk Summary'!$H$35,$A1236)</f>
        <v>#NAME?</v>
      </c>
      <c r="K1236" s="330" t="e">
        <f ca="1">_xll.RiskData('Risk Summary'!$K$35,$A1236)</f>
        <v>#NAME?</v>
      </c>
      <c r="L1236" s="330" t="e">
        <f ca="1">_xll.RiskData('Risk Summary'!$N$35,$A1236)</f>
        <v>#NAME?</v>
      </c>
      <c r="N1236" s="330" t="e">
        <f ca="1">_xll.RiskData('Risk Summary'!$H$36,$A1236)</f>
        <v>#NAME?</v>
      </c>
      <c r="O1236" s="330" t="e">
        <f ca="1">_xll.RiskData('Risk Summary'!$K$36,$A1236)</f>
        <v>#NAME?</v>
      </c>
      <c r="P1236" s="330" t="e">
        <f ca="1">_xll.RiskData('Risk Summary'!$N$36,$A1236)</f>
        <v>#NAME?</v>
      </c>
      <c r="R1236" s="330" t="e">
        <f ca="1">_xll.RiskData('TS CF'!$H$24,$A1236)-F1236</f>
        <v>#NAME?</v>
      </c>
      <c r="S1236" s="330" t="e">
        <f ca="1">_xll.RiskData('TS CF'!$K$24,$A1236)-G1236</f>
        <v>#NAME?</v>
      </c>
      <c r="T1236" s="330" t="e">
        <f ca="1">_xll.RiskData('TS CF'!$N$24,$A1236)-H1236</f>
        <v>#NAME?</v>
      </c>
      <c r="V1236" s="327" t="e">
        <f t="shared" ca="1" si="57"/>
        <v>#NAME?</v>
      </c>
      <c r="W1236" s="327" t="e">
        <f t="shared" ca="1" si="58"/>
        <v>#NAME?</v>
      </c>
      <c r="X1236" s="327" t="e">
        <f t="shared" ca="1" si="59"/>
        <v>#NAME?</v>
      </c>
    </row>
    <row r="1237" spans="1:24">
      <c r="A1237" s="2">
        <v>1230</v>
      </c>
      <c r="B1237" s="617">
        <v>-160478</v>
      </c>
      <c r="C1237" s="617">
        <v>-103593</v>
      </c>
      <c r="D1237" s="617">
        <v>-114388</v>
      </c>
      <c r="F1237" s="330" t="e">
        <f ca="1">_xll.RiskData('Risk Summary'!$H$32,$A1237)</f>
        <v>#NAME?</v>
      </c>
      <c r="G1237" s="330" t="e">
        <f ca="1">_xll.RiskData('Risk Summary'!$K$32,$A1237)</f>
        <v>#NAME?</v>
      </c>
      <c r="H1237" s="330" t="e">
        <f ca="1">_xll.RiskData('Risk Summary'!$N$32,$A1237)</f>
        <v>#NAME?</v>
      </c>
      <c r="J1237" s="330" t="e">
        <f ca="1">_xll.RiskData('Risk Summary'!$H$35,$A1237)</f>
        <v>#NAME?</v>
      </c>
      <c r="K1237" s="330" t="e">
        <f ca="1">_xll.RiskData('Risk Summary'!$K$35,$A1237)</f>
        <v>#NAME?</v>
      </c>
      <c r="L1237" s="330" t="e">
        <f ca="1">_xll.RiskData('Risk Summary'!$N$35,$A1237)</f>
        <v>#NAME?</v>
      </c>
      <c r="N1237" s="330" t="e">
        <f ca="1">_xll.RiskData('Risk Summary'!$H$36,$A1237)</f>
        <v>#NAME?</v>
      </c>
      <c r="O1237" s="330" t="e">
        <f ca="1">_xll.RiskData('Risk Summary'!$K$36,$A1237)</f>
        <v>#NAME?</v>
      </c>
      <c r="P1237" s="330" t="e">
        <f ca="1">_xll.RiskData('Risk Summary'!$N$36,$A1237)</f>
        <v>#NAME?</v>
      </c>
      <c r="R1237" s="330" t="e">
        <f ca="1">_xll.RiskData('TS CF'!$H$24,$A1237)-F1237</f>
        <v>#NAME?</v>
      </c>
      <c r="S1237" s="330" t="e">
        <f ca="1">_xll.RiskData('TS CF'!$K$24,$A1237)-G1237</f>
        <v>#NAME?</v>
      </c>
      <c r="T1237" s="330" t="e">
        <f ca="1">_xll.RiskData('TS CF'!$N$24,$A1237)-H1237</f>
        <v>#NAME?</v>
      </c>
      <c r="V1237" s="327" t="e">
        <f t="shared" ca="1" si="57"/>
        <v>#NAME?</v>
      </c>
      <c r="W1237" s="327" t="e">
        <f t="shared" ca="1" si="58"/>
        <v>#NAME?</v>
      </c>
      <c r="X1237" s="327" t="e">
        <f t="shared" ca="1" si="59"/>
        <v>#NAME?</v>
      </c>
    </row>
    <row r="1238" spans="1:24">
      <c r="A1238" s="2">
        <v>1231</v>
      </c>
      <c r="B1238" s="617">
        <v>-160478</v>
      </c>
      <c r="C1238" s="617">
        <v>-103593</v>
      </c>
      <c r="D1238" s="617">
        <v>-114388</v>
      </c>
      <c r="F1238" s="330" t="e">
        <f ca="1">_xll.RiskData('Risk Summary'!$H$32,$A1238)</f>
        <v>#NAME?</v>
      </c>
      <c r="G1238" s="330" t="e">
        <f ca="1">_xll.RiskData('Risk Summary'!$K$32,$A1238)</f>
        <v>#NAME?</v>
      </c>
      <c r="H1238" s="330" t="e">
        <f ca="1">_xll.RiskData('Risk Summary'!$N$32,$A1238)</f>
        <v>#NAME?</v>
      </c>
      <c r="J1238" s="330" t="e">
        <f ca="1">_xll.RiskData('Risk Summary'!$H$35,$A1238)</f>
        <v>#NAME?</v>
      </c>
      <c r="K1238" s="330" t="e">
        <f ca="1">_xll.RiskData('Risk Summary'!$K$35,$A1238)</f>
        <v>#NAME?</v>
      </c>
      <c r="L1238" s="330" t="e">
        <f ca="1">_xll.RiskData('Risk Summary'!$N$35,$A1238)</f>
        <v>#NAME?</v>
      </c>
      <c r="N1238" s="330" t="e">
        <f ca="1">_xll.RiskData('Risk Summary'!$H$36,$A1238)</f>
        <v>#NAME?</v>
      </c>
      <c r="O1238" s="330" t="e">
        <f ca="1">_xll.RiskData('Risk Summary'!$K$36,$A1238)</f>
        <v>#NAME?</v>
      </c>
      <c r="P1238" s="330" t="e">
        <f ca="1">_xll.RiskData('Risk Summary'!$N$36,$A1238)</f>
        <v>#NAME?</v>
      </c>
      <c r="R1238" s="330" t="e">
        <f ca="1">_xll.RiskData('TS CF'!$H$24,$A1238)-F1238</f>
        <v>#NAME?</v>
      </c>
      <c r="S1238" s="330" t="e">
        <f ca="1">_xll.RiskData('TS CF'!$K$24,$A1238)-G1238</f>
        <v>#NAME?</v>
      </c>
      <c r="T1238" s="330" t="e">
        <f ca="1">_xll.RiskData('TS CF'!$N$24,$A1238)-H1238</f>
        <v>#NAME?</v>
      </c>
      <c r="V1238" s="327" t="e">
        <f t="shared" ca="1" si="57"/>
        <v>#NAME?</v>
      </c>
      <c r="W1238" s="327" t="e">
        <f t="shared" ca="1" si="58"/>
        <v>#NAME?</v>
      </c>
      <c r="X1238" s="327" t="e">
        <f t="shared" ca="1" si="59"/>
        <v>#NAME?</v>
      </c>
    </row>
    <row r="1239" spans="1:24">
      <c r="A1239" s="2">
        <v>1232</v>
      </c>
      <c r="B1239" s="617">
        <v>-160478</v>
      </c>
      <c r="C1239" s="617">
        <v>-103593</v>
      </c>
      <c r="D1239" s="617">
        <v>-114388</v>
      </c>
      <c r="F1239" s="330" t="e">
        <f ca="1">_xll.RiskData('Risk Summary'!$H$32,$A1239)</f>
        <v>#NAME?</v>
      </c>
      <c r="G1239" s="330" t="e">
        <f ca="1">_xll.RiskData('Risk Summary'!$K$32,$A1239)</f>
        <v>#NAME?</v>
      </c>
      <c r="H1239" s="330" t="e">
        <f ca="1">_xll.RiskData('Risk Summary'!$N$32,$A1239)</f>
        <v>#NAME?</v>
      </c>
      <c r="J1239" s="330" t="e">
        <f ca="1">_xll.RiskData('Risk Summary'!$H$35,$A1239)</f>
        <v>#NAME?</v>
      </c>
      <c r="K1239" s="330" t="e">
        <f ca="1">_xll.RiskData('Risk Summary'!$K$35,$A1239)</f>
        <v>#NAME?</v>
      </c>
      <c r="L1239" s="330" t="e">
        <f ca="1">_xll.RiskData('Risk Summary'!$N$35,$A1239)</f>
        <v>#NAME?</v>
      </c>
      <c r="N1239" s="330" t="e">
        <f ca="1">_xll.RiskData('Risk Summary'!$H$36,$A1239)</f>
        <v>#NAME?</v>
      </c>
      <c r="O1239" s="330" t="e">
        <f ca="1">_xll.RiskData('Risk Summary'!$K$36,$A1239)</f>
        <v>#NAME?</v>
      </c>
      <c r="P1239" s="330" t="e">
        <f ca="1">_xll.RiskData('Risk Summary'!$N$36,$A1239)</f>
        <v>#NAME?</v>
      </c>
      <c r="R1239" s="330" t="e">
        <f ca="1">_xll.RiskData('TS CF'!$H$24,$A1239)-F1239</f>
        <v>#NAME?</v>
      </c>
      <c r="S1239" s="330" t="e">
        <f ca="1">_xll.RiskData('TS CF'!$K$24,$A1239)-G1239</f>
        <v>#NAME?</v>
      </c>
      <c r="T1239" s="330" t="e">
        <f ca="1">_xll.RiskData('TS CF'!$N$24,$A1239)-H1239</f>
        <v>#NAME?</v>
      </c>
      <c r="V1239" s="327" t="e">
        <f t="shared" ca="1" si="57"/>
        <v>#NAME?</v>
      </c>
      <c r="W1239" s="327" t="e">
        <f t="shared" ca="1" si="58"/>
        <v>#NAME?</v>
      </c>
      <c r="X1239" s="327" t="e">
        <f t="shared" ca="1" si="59"/>
        <v>#NAME?</v>
      </c>
    </row>
    <row r="1240" spans="1:24">
      <c r="A1240" s="2">
        <v>1233</v>
      </c>
      <c r="B1240" s="617">
        <v>-160478</v>
      </c>
      <c r="C1240" s="617">
        <v>-103593</v>
      </c>
      <c r="D1240" s="617">
        <v>-114388</v>
      </c>
      <c r="F1240" s="330" t="e">
        <f ca="1">_xll.RiskData('Risk Summary'!$H$32,$A1240)</f>
        <v>#NAME?</v>
      </c>
      <c r="G1240" s="330" t="e">
        <f ca="1">_xll.RiskData('Risk Summary'!$K$32,$A1240)</f>
        <v>#NAME?</v>
      </c>
      <c r="H1240" s="330" t="e">
        <f ca="1">_xll.RiskData('Risk Summary'!$N$32,$A1240)</f>
        <v>#NAME?</v>
      </c>
      <c r="J1240" s="330" t="e">
        <f ca="1">_xll.RiskData('Risk Summary'!$H$35,$A1240)</f>
        <v>#NAME?</v>
      </c>
      <c r="K1240" s="330" t="e">
        <f ca="1">_xll.RiskData('Risk Summary'!$K$35,$A1240)</f>
        <v>#NAME?</v>
      </c>
      <c r="L1240" s="330" t="e">
        <f ca="1">_xll.RiskData('Risk Summary'!$N$35,$A1240)</f>
        <v>#NAME?</v>
      </c>
      <c r="N1240" s="330" t="e">
        <f ca="1">_xll.RiskData('Risk Summary'!$H$36,$A1240)</f>
        <v>#NAME?</v>
      </c>
      <c r="O1240" s="330" t="e">
        <f ca="1">_xll.RiskData('Risk Summary'!$K$36,$A1240)</f>
        <v>#NAME?</v>
      </c>
      <c r="P1240" s="330" t="e">
        <f ca="1">_xll.RiskData('Risk Summary'!$N$36,$A1240)</f>
        <v>#NAME?</v>
      </c>
      <c r="R1240" s="330" t="e">
        <f ca="1">_xll.RiskData('TS CF'!$H$24,$A1240)-F1240</f>
        <v>#NAME?</v>
      </c>
      <c r="S1240" s="330" t="e">
        <f ca="1">_xll.RiskData('TS CF'!$K$24,$A1240)-G1240</f>
        <v>#NAME?</v>
      </c>
      <c r="T1240" s="330" t="e">
        <f ca="1">_xll.RiskData('TS CF'!$N$24,$A1240)-H1240</f>
        <v>#NAME?</v>
      </c>
      <c r="V1240" s="327" t="e">
        <f t="shared" ca="1" si="57"/>
        <v>#NAME?</v>
      </c>
      <c r="W1240" s="327" t="e">
        <f t="shared" ca="1" si="58"/>
        <v>#NAME?</v>
      </c>
      <c r="X1240" s="327" t="e">
        <f t="shared" ca="1" si="59"/>
        <v>#NAME?</v>
      </c>
    </row>
    <row r="1241" spans="1:24">
      <c r="A1241" s="2">
        <v>1234</v>
      </c>
      <c r="B1241" s="617">
        <v>-160478</v>
      </c>
      <c r="C1241" s="617">
        <v>-103593</v>
      </c>
      <c r="D1241" s="617">
        <v>-114388</v>
      </c>
      <c r="F1241" s="330" t="e">
        <f ca="1">_xll.RiskData('Risk Summary'!$H$32,$A1241)</f>
        <v>#NAME?</v>
      </c>
      <c r="G1241" s="330" t="e">
        <f ca="1">_xll.RiskData('Risk Summary'!$K$32,$A1241)</f>
        <v>#NAME?</v>
      </c>
      <c r="H1241" s="330" t="e">
        <f ca="1">_xll.RiskData('Risk Summary'!$N$32,$A1241)</f>
        <v>#NAME?</v>
      </c>
      <c r="J1241" s="330" t="e">
        <f ca="1">_xll.RiskData('Risk Summary'!$H$35,$A1241)</f>
        <v>#NAME?</v>
      </c>
      <c r="K1241" s="330" t="e">
        <f ca="1">_xll.RiskData('Risk Summary'!$K$35,$A1241)</f>
        <v>#NAME?</v>
      </c>
      <c r="L1241" s="330" t="e">
        <f ca="1">_xll.RiskData('Risk Summary'!$N$35,$A1241)</f>
        <v>#NAME?</v>
      </c>
      <c r="N1241" s="330" t="e">
        <f ca="1">_xll.RiskData('Risk Summary'!$H$36,$A1241)</f>
        <v>#NAME?</v>
      </c>
      <c r="O1241" s="330" t="e">
        <f ca="1">_xll.RiskData('Risk Summary'!$K$36,$A1241)</f>
        <v>#NAME?</v>
      </c>
      <c r="P1241" s="330" t="e">
        <f ca="1">_xll.RiskData('Risk Summary'!$N$36,$A1241)</f>
        <v>#NAME?</v>
      </c>
      <c r="R1241" s="330" t="e">
        <f ca="1">_xll.RiskData('TS CF'!$H$24,$A1241)-F1241</f>
        <v>#NAME?</v>
      </c>
      <c r="S1241" s="330" t="e">
        <f ca="1">_xll.RiskData('TS CF'!$K$24,$A1241)-G1241</f>
        <v>#NAME?</v>
      </c>
      <c r="T1241" s="330" t="e">
        <f ca="1">_xll.RiskData('TS CF'!$N$24,$A1241)-H1241</f>
        <v>#NAME?</v>
      </c>
      <c r="V1241" s="327" t="e">
        <f t="shared" ca="1" si="57"/>
        <v>#NAME?</v>
      </c>
      <c r="W1241" s="327" t="e">
        <f t="shared" ca="1" si="58"/>
        <v>#NAME?</v>
      </c>
      <c r="X1241" s="327" t="e">
        <f t="shared" ca="1" si="59"/>
        <v>#NAME?</v>
      </c>
    </row>
    <row r="1242" spans="1:24">
      <c r="A1242" s="2">
        <v>1235</v>
      </c>
      <c r="B1242" s="617">
        <v>-160478</v>
      </c>
      <c r="C1242" s="617">
        <v>-103593</v>
      </c>
      <c r="D1242" s="617">
        <v>-114388</v>
      </c>
      <c r="F1242" s="330" t="e">
        <f ca="1">_xll.RiskData('Risk Summary'!$H$32,$A1242)</f>
        <v>#NAME?</v>
      </c>
      <c r="G1242" s="330" t="e">
        <f ca="1">_xll.RiskData('Risk Summary'!$K$32,$A1242)</f>
        <v>#NAME?</v>
      </c>
      <c r="H1242" s="330" t="e">
        <f ca="1">_xll.RiskData('Risk Summary'!$N$32,$A1242)</f>
        <v>#NAME?</v>
      </c>
      <c r="J1242" s="330" t="e">
        <f ca="1">_xll.RiskData('Risk Summary'!$H$35,$A1242)</f>
        <v>#NAME?</v>
      </c>
      <c r="K1242" s="330" t="e">
        <f ca="1">_xll.RiskData('Risk Summary'!$K$35,$A1242)</f>
        <v>#NAME?</v>
      </c>
      <c r="L1242" s="330" t="e">
        <f ca="1">_xll.RiskData('Risk Summary'!$N$35,$A1242)</f>
        <v>#NAME?</v>
      </c>
      <c r="N1242" s="330" t="e">
        <f ca="1">_xll.RiskData('Risk Summary'!$H$36,$A1242)</f>
        <v>#NAME?</v>
      </c>
      <c r="O1242" s="330" t="e">
        <f ca="1">_xll.RiskData('Risk Summary'!$K$36,$A1242)</f>
        <v>#NAME?</v>
      </c>
      <c r="P1242" s="330" t="e">
        <f ca="1">_xll.RiskData('Risk Summary'!$N$36,$A1242)</f>
        <v>#NAME?</v>
      </c>
      <c r="R1242" s="330" t="e">
        <f ca="1">_xll.RiskData('TS CF'!$H$24,$A1242)-F1242</f>
        <v>#NAME?</v>
      </c>
      <c r="S1242" s="330" t="e">
        <f ca="1">_xll.RiskData('TS CF'!$K$24,$A1242)-G1242</f>
        <v>#NAME?</v>
      </c>
      <c r="T1242" s="330" t="e">
        <f ca="1">_xll.RiskData('TS CF'!$N$24,$A1242)-H1242</f>
        <v>#NAME?</v>
      </c>
      <c r="V1242" s="327" t="e">
        <f t="shared" ca="1" si="57"/>
        <v>#NAME?</v>
      </c>
      <c r="W1242" s="327" t="e">
        <f t="shared" ca="1" si="58"/>
        <v>#NAME?</v>
      </c>
      <c r="X1242" s="327" t="e">
        <f t="shared" ca="1" si="59"/>
        <v>#NAME?</v>
      </c>
    </row>
    <row r="1243" spans="1:24">
      <c r="A1243" s="2">
        <v>1236</v>
      </c>
      <c r="B1243" s="617">
        <v>-160478</v>
      </c>
      <c r="C1243" s="617">
        <v>-103593</v>
      </c>
      <c r="D1243" s="617">
        <v>-114388</v>
      </c>
      <c r="F1243" s="330" t="e">
        <f ca="1">_xll.RiskData('Risk Summary'!$H$32,$A1243)</f>
        <v>#NAME?</v>
      </c>
      <c r="G1243" s="330" t="e">
        <f ca="1">_xll.RiskData('Risk Summary'!$K$32,$A1243)</f>
        <v>#NAME?</v>
      </c>
      <c r="H1243" s="330" t="e">
        <f ca="1">_xll.RiskData('Risk Summary'!$N$32,$A1243)</f>
        <v>#NAME?</v>
      </c>
      <c r="J1243" s="330" t="e">
        <f ca="1">_xll.RiskData('Risk Summary'!$H$35,$A1243)</f>
        <v>#NAME?</v>
      </c>
      <c r="K1243" s="330" t="e">
        <f ca="1">_xll.RiskData('Risk Summary'!$K$35,$A1243)</f>
        <v>#NAME?</v>
      </c>
      <c r="L1243" s="330" t="e">
        <f ca="1">_xll.RiskData('Risk Summary'!$N$35,$A1243)</f>
        <v>#NAME?</v>
      </c>
      <c r="N1243" s="330" t="e">
        <f ca="1">_xll.RiskData('Risk Summary'!$H$36,$A1243)</f>
        <v>#NAME?</v>
      </c>
      <c r="O1243" s="330" t="e">
        <f ca="1">_xll.RiskData('Risk Summary'!$K$36,$A1243)</f>
        <v>#NAME?</v>
      </c>
      <c r="P1243" s="330" t="e">
        <f ca="1">_xll.RiskData('Risk Summary'!$N$36,$A1243)</f>
        <v>#NAME?</v>
      </c>
      <c r="R1243" s="330" t="e">
        <f ca="1">_xll.RiskData('TS CF'!$H$24,$A1243)-F1243</f>
        <v>#NAME?</v>
      </c>
      <c r="S1243" s="330" t="e">
        <f ca="1">_xll.RiskData('TS CF'!$K$24,$A1243)-G1243</f>
        <v>#NAME?</v>
      </c>
      <c r="T1243" s="330" t="e">
        <f ca="1">_xll.RiskData('TS CF'!$N$24,$A1243)-H1243</f>
        <v>#NAME?</v>
      </c>
      <c r="V1243" s="327" t="e">
        <f t="shared" ca="1" si="57"/>
        <v>#NAME?</v>
      </c>
      <c r="W1243" s="327" t="e">
        <f t="shared" ca="1" si="58"/>
        <v>#NAME?</v>
      </c>
      <c r="X1243" s="327" t="e">
        <f t="shared" ca="1" si="59"/>
        <v>#NAME?</v>
      </c>
    </row>
    <row r="1244" spans="1:24">
      <c r="A1244" s="2">
        <v>1237</v>
      </c>
      <c r="B1244" s="617">
        <v>-160478</v>
      </c>
      <c r="C1244" s="617">
        <v>-103593</v>
      </c>
      <c r="D1244" s="617">
        <v>-114388</v>
      </c>
      <c r="F1244" s="330" t="e">
        <f ca="1">_xll.RiskData('Risk Summary'!$H$32,$A1244)</f>
        <v>#NAME?</v>
      </c>
      <c r="G1244" s="330" t="e">
        <f ca="1">_xll.RiskData('Risk Summary'!$K$32,$A1244)</f>
        <v>#NAME?</v>
      </c>
      <c r="H1244" s="330" t="e">
        <f ca="1">_xll.RiskData('Risk Summary'!$N$32,$A1244)</f>
        <v>#NAME?</v>
      </c>
      <c r="J1244" s="330" t="e">
        <f ca="1">_xll.RiskData('Risk Summary'!$H$35,$A1244)</f>
        <v>#NAME?</v>
      </c>
      <c r="K1244" s="330" t="e">
        <f ca="1">_xll.RiskData('Risk Summary'!$K$35,$A1244)</f>
        <v>#NAME?</v>
      </c>
      <c r="L1244" s="330" t="e">
        <f ca="1">_xll.RiskData('Risk Summary'!$N$35,$A1244)</f>
        <v>#NAME?</v>
      </c>
      <c r="N1244" s="330" t="e">
        <f ca="1">_xll.RiskData('Risk Summary'!$H$36,$A1244)</f>
        <v>#NAME?</v>
      </c>
      <c r="O1244" s="330" t="e">
        <f ca="1">_xll.RiskData('Risk Summary'!$K$36,$A1244)</f>
        <v>#NAME?</v>
      </c>
      <c r="P1244" s="330" t="e">
        <f ca="1">_xll.RiskData('Risk Summary'!$N$36,$A1244)</f>
        <v>#NAME?</v>
      </c>
      <c r="R1244" s="330" t="e">
        <f ca="1">_xll.RiskData('TS CF'!$H$24,$A1244)-F1244</f>
        <v>#NAME?</v>
      </c>
      <c r="S1244" s="330" t="e">
        <f ca="1">_xll.RiskData('TS CF'!$K$24,$A1244)-G1244</f>
        <v>#NAME?</v>
      </c>
      <c r="T1244" s="330" t="e">
        <f ca="1">_xll.RiskData('TS CF'!$N$24,$A1244)-H1244</f>
        <v>#NAME?</v>
      </c>
      <c r="V1244" s="327" t="e">
        <f t="shared" ca="1" si="57"/>
        <v>#NAME?</v>
      </c>
      <c r="W1244" s="327" t="e">
        <f t="shared" ca="1" si="58"/>
        <v>#NAME?</v>
      </c>
      <c r="X1244" s="327" t="e">
        <f t="shared" ca="1" si="59"/>
        <v>#NAME?</v>
      </c>
    </row>
    <row r="1245" spans="1:24">
      <c r="A1245" s="2">
        <v>1238</v>
      </c>
      <c r="B1245" s="617">
        <v>-160478</v>
      </c>
      <c r="C1245" s="617">
        <v>-103593</v>
      </c>
      <c r="D1245" s="617">
        <v>-114388</v>
      </c>
      <c r="F1245" s="330" t="e">
        <f ca="1">_xll.RiskData('Risk Summary'!$H$32,$A1245)</f>
        <v>#NAME?</v>
      </c>
      <c r="G1245" s="330" t="e">
        <f ca="1">_xll.RiskData('Risk Summary'!$K$32,$A1245)</f>
        <v>#NAME?</v>
      </c>
      <c r="H1245" s="330" t="e">
        <f ca="1">_xll.RiskData('Risk Summary'!$N$32,$A1245)</f>
        <v>#NAME?</v>
      </c>
      <c r="J1245" s="330" t="e">
        <f ca="1">_xll.RiskData('Risk Summary'!$H$35,$A1245)</f>
        <v>#NAME?</v>
      </c>
      <c r="K1245" s="330" t="e">
        <f ca="1">_xll.RiskData('Risk Summary'!$K$35,$A1245)</f>
        <v>#NAME?</v>
      </c>
      <c r="L1245" s="330" t="e">
        <f ca="1">_xll.RiskData('Risk Summary'!$N$35,$A1245)</f>
        <v>#NAME?</v>
      </c>
      <c r="N1245" s="330" t="e">
        <f ca="1">_xll.RiskData('Risk Summary'!$H$36,$A1245)</f>
        <v>#NAME?</v>
      </c>
      <c r="O1245" s="330" t="e">
        <f ca="1">_xll.RiskData('Risk Summary'!$K$36,$A1245)</f>
        <v>#NAME?</v>
      </c>
      <c r="P1245" s="330" t="e">
        <f ca="1">_xll.RiskData('Risk Summary'!$N$36,$A1245)</f>
        <v>#NAME?</v>
      </c>
      <c r="R1245" s="330" t="e">
        <f ca="1">_xll.RiskData('TS CF'!$H$24,$A1245)-F1245</f>
        <v>#NAME?</v>
      </c>
      <c r="S1245" s="330" t="e">
        <f ca="1">_xll.RiskData('TS CF'!$K$24,$A1245)-G1245</f>
        <v>#NAME?</v>
      </c>
      <c r="T1245" s="330" t="e">
        <f ca="1">_xll.RiskData('TS CF'!$N$24,$A1245)-H1245</f>
        <v>#NAME?</v>
      </c>
      <c r="V1245" s="327" t="e">
        <f t="shared" ca="1" si="57"/>
        <v>#NAME?</v>
      </c>
      <c r="W1245" s="327" t="e">
        <f t="shared" ca="1" si="58"/>
        <v>#NAME?</v>
      </c>
      <c r="X1245" s="327" t="e">
        <f t="shared" ca="1" si="59"/>
        <v>#NAME?</v>
      </c>
    </row>
    <row r="1246" spans="1:24">
      <c r="A1246" s="2">
        <v>1239</v>
      </c>
      <c r="B1246" s="617">
        <v>-160478</v>
      </c>
      <c r="C1246" s="617">
        <v>-103593</v>
      </c>
      <c r="D1246" s="617">
        <v>-114388</v>
      </c>
      <c r="F1246" s="330" t="e">
        <f ca="1">_xll.RiskData('Risk Summary'!$H$32,$A1246)</f>
        <v>#NAME?</v>
      </c>
      <c r="G1246" s="330" t="e">
        <f ca="1">_xll.RiskData('Risk Summary'!$K$32,$A1246)</f>
        <v>#NAME?</v>
      </c>
      <c r="H1246" s="330" t="e">
        <f ca="1">_xll.RiskData('Risk Summary'!$N$32,$A1246)</f>
        <v>#NAME?</v>
      </c>
      <c r="J1246" s="330" t="e">
        <f ca="1">_xll.RiskData('Risk Summary'!$H$35,$A1246)</f>
        <v>#NAME?</v>
      </c>
      <c r="K1246" s="330" t="e">
        <f ca="1">_xll.RiskData('Risk Summary'!$K$35,$A1246)</f>
        <v>#NAME?</v>
      </c>
      <c r="L1246" s="330" t="e">
        <f ca="1">_xll.RiskData('Risk Summary'!$N$35,$A1246)</f>
        <v>#NAME?</v>
      </c>
      <c r="N1246" s="330" t="e">
        <f ca="1">_xll.RiskData('Risk Summary'!$H$36,$A1246)</f>
        <v>#NAME?</v>
      </c>
      <c r="O1246" s="330" t="e">
        <f ca="1">_xll.RiskData('Risk Summary'!$K$36,$A1246)</f>
        <v>#NAME?</v>
      </c>
      <c r="P1246" s="330" t="e">
        <f ca="1">_xll.RiskData('Risk Summary'!$N$36,$A1246)</f>
        <v>#NAME?</v>
      </c>
      <c r="R1246" s="330" t="e">
        <f ca="1">_xll.RiskData('TS CF'!$H$24,$A1246)-F1246</f>
        <v>#NAME?</v>
      </c>
      <c r="S1246" s="330" t="e">
        <f ca="1">_xll.RiskData('TS CF'!$K$24,$A1246)-G1246</f>
        <v>#NAME?</v>
      </c>
      <c r="T1246" s="330" t="e">
        <f ca="1">_xll.RiskData('TS CF'!$N$24,$A1246)-H1246</f>
        <v>#NAME?</v>
      </c>
      <c r="V1246" s="327" t="e">
        <f t="shared" ca="1" si="57"/>
        <v>#NAME?</v>
      </c>
      <c r="W1246" s="327" t="e">
        <f t="shared" ca="1" si="58"/>
        <v>#NAME?</v>
      </c>
      <c r="X1246" s="327" t="e">
        <f t="shared" ca="1" si="59"/>
        <v>#NAME?</v>
      </c>
    </row>
    <row r="1247" spans="1:24">
      <c r="A1247" s="2">
        <v>1240</v>
      </c>
      <c r="B1247" s="617">
        <v>-160478</v>
      </c>
      <c r="C1247" s="617">
        <v>-103593</v>
      </c>
      <c r="D1247" s="617">
        <v>-114388</v>
      </c>
      <c r="F1247" s="330" t="e">
        <f ca="1">_xll.RiskData('Risk Summary'!$H$32,$A1247)</f>
        <v>#NAME?</v>
      </c>
      <c r="G1247" s="330" t="e">
        <f ca="1">_xll.RiskData('Risk Summary'!$K$32,$A1247)</f>
        <v>#NAME?</v>
      </c>
      <c r="H1247" s="330" t="e">
        <f ca="1">_xll.RiskData('Risk Summary'!$N$32,$A1247)</f>
        <v>#NAME?</v>
      </c>
      <c r="J1247" s="330" t="e">
        <f ca="1">_xll.RiskData('Risk Summary'!$H$35,$A1247)</f>
        <v>#NAME?</v>
      </c>
      <c r="K1247" s="330" t="e">
        <f ca="1">_xll.RiskData('Risk Summary'!$K$35,$A1247)</f>
        <v>#NAME?</v>
      </c>
      <c r="L1247" s="330" t="e">
        <f ca="1">_xll.RiskData('Risk Summary'!$N$35,$A1247)</f>
        <v>#NAME?</v>
      </c>
      <c r="N1247" s="330" t="e">
        <f ca="1">_xll.RiskData('Risk Summary'!$H$36,$A1247)</f>
        <v>#NAME?</v>
      </c>
      <c r="O1247" s="330" t="e">
        <f ca="1">_xll.RiskData('Risk Summary'!$K$36,$A1247)</f>
        <v>#NAME?</v>
      </c>
      <c r="P1247" s="330" t="e">
        <f ca="1">_xll.RiskData('Risk Summary'!$N$36,$A1247)</f>
        <v>#NAME?</v>
      </c>
      <c r="R1247" s="330" t="e">
        <f ca="1">_xll.RiskData('TS CF'!$H$24,$A1247)-F1247</f>
        <v>#NAME?</v>
      </c>
      <c r="S1247" s="330" t="e">
        <f ca="1">_xll.RiskData('TS CF'!$K$24,$A1247)-G1247</f>
        <v>#NAME?</v>
      </c>
      <c r="T1247" s="330" t="e">
        <f ca="1">_xll.RiskData('TS CF'!$N$24,$A1247)-H1247</f>
        <v>#NAME?</v>
      </c>
      <c r="V1247" s="327" t="e">
        <f t="shared" ca="1" si="57"/>
        <v>#NAME?</v>
      </c>
      <c r="W1247" s="327" t="e">
        <f t="shared" ca="1" si="58"/>
        <v>#NAME?</v>
      </c>
      <c r="X1247" s="327" t="e">
        <f t="shared" ca="1" si="59"/>
        <v>#NAME?</v>
      </c>
    </row>
    <row r="1248" spans="1:24">
      <c r="A1248" s="2">
        <v>1241</v>
      </c>
      <c r="B1248" s="617">
        <v>-160478</v>
      </c>
      <c r="C1248" s="617">
        <v>-103593</v>
      </c>
      <c r="D1248" s="617">
        <v>-114388</v>
      </c>
      <c r="F1248" s="330" t="e">
        <f ca="1">_xll.RiskData('Risk Summary'!$H$32,$A1248)</f>
        <v>#NAME?</v>
      </c>
      <c r="G1248" s="330" t="e">
        <f ca="1">_xll.RiskData('Risk Summary'!$K$32,$A1248)</f>
        <v>#NAME?</v>
      </c>
      <c r="H1248" s="330" t="e">
        <f ca="1">_xll.RiskData('Risk Summary'!$N$32,$A1248)</f>
        <v>#NAME?</v>
      </c>
      <c r="J1248" s="330" t="e">
        <f ca="1">_xll.RiskData('Risk Summary'!$H$35,$A1248)</f>
        <v>#NAME?</v>
      </c>
      <c r="K1248" s="330" t="e">
        <f ca="1">_xll.RiskData('Risk Summary'!$K$35,$A1248)</f>
        <v>#NAME?</v>
      </c>
      <c r="L1248" s="330" t="e">
        <f ca="1">_xll.RiskData('Risk Summary'!$N$35,$A1248)</f>
        <v>#NAME?</v>
      </c>
      <c r="N1248" s="330" t="e">
        <f ca="1">_xll.RiskData('Risk Summary'!$H$36,$A1248)</f>
        <v>#NAME?</v>
      </c>
      <c r="O1248" s="330" t="e">
        <f ca="1">_xll.RiskData('Risk Summary'!$K$36,$A1248)</f>
        <v>#NAME?</v>
      </c>
      <c r="P1248" s="330" t="e">
        <f ca="1">_xll.RiskData('Risk Summary'!$N$36,$A1248)</f>
        <v>#NAME?</v>
      </c>
      <c r="R1248" s="330" t="e">
        <f ca="1">_xll.RiskData('TS CF'!$H$24,$A1248)-F1248</f>
        <v>#NAME?</v>
      </c>
      <c r="S1248" s="330" t="e">
        <f ca="1">_xll.RiskData('TS CF'!$K$24,$A1248)-G1248</f>
        <v>#NAME?</v>
      </c>
      <c r="T1248" s="330" t="e">
        <f ca="1">_xll.RiskData('TS CF'!$N$24,$A1248)-H1248</f>
        <v>#NAME?</v>
      </c>
      <c r="V1248" s="327" t="e">
        <f t="shared" ca="1" si="57"/>
        <v>#NAME?</v>
      </c>
      <c r="W1248" s="327" t="e">
        <f t="shared" ca="1" si="58"/>
        <v>#NAME?</v>
      </c>
      <c r="X1248" s="327" t="e">
        <f t="shared" ca="1" si="59"/>
        <v>#NAME?</v>
      </c>
    </row>
    <row r="1249" spans="1:24">
      <c r="A1249" s="2">
        <v>1242</v>
      </c>
      <c r="B1249" s="617">
        <v>-160478</v>
      </c>
      <c r="C1249" s="617">
        <v>-103593</v>
      </c>
      <c r="D1249" s="617">
        <v>-114388</v>
      </c>
      <c r="F1249" s="330" t="e">
        <f ca="1">_xll.RiskData('Risk Summary'!$H$32,$A1249)</f>
        <v>#NAME?</v>
      </c>
      <c r="G1249" s="330" t="e">
        <f ca="1">_xll.RiskData('Risk Summary'!$K$32,$A1249)</f>
        <v>#NAME?</v>
      </c>
      <c r="H1249" s="330" t="e">
        <f ca="1">_xll.RiskData('Risk Summary'!$N$32,$A1249)</f>
        <v>#NAME?</v>
      </c>
      <c r="J1249" s="330" t="e">
        <f ca="1">_xll.RiskData('Risk Summary'!$H$35,$A1249)</f>
        <v>#NAME?</v>
      </c>
      <c r="K1249" s="330" t="e">
        <f ca="1">_xll.RiskData('Risk Summary'!$K$35,$A1249)</f>
        <v>#NAME?</v>
      </c>
      <c r="L1249" s="330" t="e">
        <f ca="1">_xll.RiskData('Risk Summary'!$N$35,$A1249)</f>
        <v>#NAME?</v>
      </c>
      <c r="N1249" s="330" t="e">
        <f ca="1">_xll.RiskData('Risk Summary'!$H$36,$A1249)</f>
        <v>#NAME?</v>
      </c>
      <c r="O1249" s="330" t="e">
        <f ca="1">_xll.RiskData('Risk Summary'!$K$36,$A1249)</f>
        <v>#NAME?</v>
      </c>
      <c r="P1249" s="330" t="e">
        <f ca="1">_xll.RiskData('Risk Summary'!$N$36,$A1249)</f>
        <v>#NAME?</v>
      </c>
      <c r="R1249" s="330" t="e">
        <f ca="1">_xll.RiskData('TS CF'!$H$24,$A1249)-F1249</f>
        <v>#NAME?</v>
      </c>
      <c r="S1249" s="330" t="e">
        <f ca="1">_xll.RiskData('TS CF'!$K$24,$A1249)-G1249</f>
        <v>#NAME?</v>
      </c>
      <c r="T1249" s="330" t="e">
        <f ca="1">_xll.RiskData('TS CF'!$N$24,$A1249)-H1249</f>
        <v>#NAME?</v>
      </c>
      <c r="V1249" s="327" t="e">
        <f t="shared" ca="1" si="57"/>
        <v>#NAME?</v>
      </c>
      <c r="W1249" s="327" t="e">
        <f t="shared" ca="1" si="58"/>
        <v>#NAME?</v>
      </c>
      <c r="X1249" s="327" t="e">
        <f t="shared" ca="1" si="59"/>
        <v>#NAME?</v>
      </c>
    </row>
    <row r="1250" spans="1:24">
      <c r="A1250" s="2">
        <v>1243</v>
      </c>
      <c r="B1250" s="617">
        <v>-160478</v>
      </c>
      <c r="C1250" s="617">
        <v>-103593</v>
      </c>
      <c r="D1250" s="617">
        <v>-114388</v>
      </c>
      <c r="F1250" s="330" t="e">
        <f ca="1">_xll.RiskData('Risk Summary'!$H$32,$A1250)</f>
        <v>#NAME?</v>
      </c>
      <c r="G1250" s="330" t="e">
        <f ca="1">_xll.RiskData('Risk Summary'!$K$32,$A1250)</f>
        <v>#NAME?</v>
      </c>
      <c r="H1250" s="330" t="e">
        <f ca="1">_xll.RiskData('Risk Summary'!$N$32,$A1250)</f>
        <v>#NAME?</v>
      </c>
      <c r="J1250" s="330" t="e">
        <f ca="1">_xll.RiskData('Risk Summary'!$H$35,$A1250)</f>
        <v>#NAME?</v>
      </c>
      <c r="K1250" s="330" t="e">
        <f ca="1">_xll.RiskData('Risk Summary'!$K$35,$A1250)</f>
        <v>#NAME?</v>
      </c>
      <c r="L1250" s="330" t="e">
        <f ca="1">_xll.RiskData('Risk Summary'!$N$35,$A1250)</f>
        <v>#NAME?</v>
      </c>
      <c r="N1250" s="330" t="e">
        <f ca="1">_xll.RiskData('Risk Summary'!$H$36,$A1250)</f>
        <v>#NAME?</v>
      </c>
      <c r="O1250" s="330" t="e">
        <f ca="1">_xll.RiskData('Risk Summary'!$K$36,$A1250)</f>
        <v>#NAME?</v>
      </c>
      <c r="P1250" s="330" t="e">
        <f ca="1">_xll.RiskData('Risk Summary'!$N$36,$A1250)</f>
        <v>#NAME?</v>
      </c>
      <c r="R1250" s="330" t="e">
        <f ca="1">_xll.RiskData('TS CF'!$H$24,$A1250)-F1250</f>
        <v>#NAME?</v>
      </c>
      <c r="S1250" s="330" t="e">
        <f ca="1">_xll.RiskData('TS CF'!$K$24,$A1250)-G1250</f>
        <v>#NAME?</v>
      </c>
      <c r="T1250" s="330" t="e">
        <f ca="1">_xll.RiskData('TS CF'!$N$24,$A1250)-H1250</f>
        <v>#NAME?</v>
      </c>
      <c r="V1250" s="327" t="e">
        <f t="shared" ca="1" si="57"/>
        <v>#NAME?</v>
      </c>
      <c r="W1250" s="327" t="e">
        <f t="shared" ca="1" si="58"/>
        <v>#NAME?</v>
      </c>
      <c r="X1250" s="327" t="e">
        <f t="shared" ca="1" si="59"/>
        <v>#NAME?</v>
      </c>
    </row>
    <row r="1251" spans="1:24">
      <c r="A1251" s="2">
        <v>1244</v>
      </c>
      <c r="B1251" s="617">
        <v>-160478</v>
      </c>
      <c r="C1251" s="617">
        <v>-103593</v>
      </c>
      <c r="D1251" s="617">
        <v>-114388</v>
      </c>
      <c r="F1251" s="330" t="e">
        <f ca="1">_xll.RiskData('Risk Summary'!$H$32,$A1251)</f>
        <v>#NAME?</v>
      </c>
      <c r="G1251" s="330" t="e">
        <f ca="1">_xll.RiskData('Risk Summary'!$K$32,$A1251)</f>
        <v>#NAME?</v>
      </c>
      <c r="H1251" s="330" t="e">
        <f ca="1">_xll.RiskData('Risk Summary'!$N$32,$A1251)</f>
        <v>#NAME?</v>
      </c>
      <c r="J1251" s="330" t="e">
        <f ca="1">_xll.RiskData('Risk Summary'!$H$35,$A1251)</f>
        <v>#NAME?</v>
      </c>
      <c r="K1251" s="330" t="e">
        <f ca="1">_xll.RiskData('Risk Summary'!$K$35,$A1251)</f>
        <v>#NAME?</v>
      </c>
      <c r="L1251" s="330" t="e">
        <f ca="1">_xll.RiskData('Risk Summary'!$N$35,$A1251)</f>
        <v>#NAME?</v>
      </c>
      <c r="N1251" s="330" t="e">
        <f ca="1">_xll.RiskData('Risk Summary'!$H$36,$A1251)</f>
        <v>#NAME?</v>
      </c>
      <c r="O1251" s="330" t="e">
        <f ca="1">_xll.RiskData('Risk Summary'!$K$36,$A1251)</f>
        <v>#NAME?</v>
      </c>
      <c r="P1251" s="330" t="e">
        <f ca="1">_xll.RiskData('Risk Summary'!$N$36,$A1251)</f>
        <v>#NAME?</v>
      </c>
      <c r="R1251" s="330" t="e">
        <f ca="1">_xll.RiskData('TS CF'!$H$24,$A1251)-F1251</f>
        <v>#NAME?</v>
      </c>
      <c r="S1251" s="330" t="e">
        <f ca="1">_xll.RiskData('TS CF'!$K$24,$A1251)-G1251</f>
        <v>#NAME?</v>
      </c>
      <c r="T1251" s="330" t="e">
        <f ca="1">_xll.RiskData('TS CF'!$N$24,$A1251)-H1251</f>
        <v>#NAME?</v>
      </c>
      <c r="V1251" s="327" t="e">
        <f t="shared" ca="1" si="57"/>
        <v>#NAME?</v>
      </c>
      <c r="W1251" s="327" t="e">
        <f t="shared" ca="1" si="58"/>
        <v>#NAME?</v>
      </c>
      <c r="X1251" s="327" t="e">
        <f t="shared" ca="1" si="59"/>
        <v>#NAME?</v>
      </c>
    </row>
    <row r="1252" spans="1:24">
      <c r="A1252" s="2">
        <v>1245</v>
      </c>
      <c r="B1252" s="617">
        <v>-160478</v>
      </c>
      <c r="C1252" s="617">
        <v>-103593</v>
      </c>
      <c r="D1252" s="617">
        <v>-114388</v>
      </c>
      <c r="F1252" s="330" t="e">
        <f ca="1">_xll.RiskData('Risk Summary'!$H$32,$A1252)</f>
        <v>#NAME?</v>
      </c>
      <c r="G1252" s="330" t="e">
        <f ca="1">_xll.RiskData('Risk Summary'!$K$32,$A1252)</f>
        <v>#NAME?</v>
      </c>
      <c r="H1252" s="330" t="e">
        <f ca="1">_xll.RiskData('Risk Summary'!$N$32,$A1252)</f>
        <v>#NAME?</v>
      </c>
      <c r="J1252" s="330" t="e">
        <f ca="1">_xll.RiskData('Risk Summary'!$H$35,$A1252)</f>
        <v>#NAME?</v>
      </c>
      <c r="K1252" s="330" t="e">
        <f ca="1">_xll.RiskData('Risk Summary'!$K$35,$A1252)</f>
        <v>#NAME?</v>
      </c>
      <c r="L1252" s="330" t="e">
        <f ca="1">_xll.RiskData('Risk Summary'!$N$35,$A1252)</f>
        <v>#NAME?</v>
      </c>
      <c r="N1252" s="330" t="e">
        <f ca="1">_xll.RiskData('Risk Summary'!$H$36,$A1252)</f>
        <v>#NAME?</v>
      </c>
      <c r="O1252" s="330" t="e">
        <f ca="1">_xll.RiskData('Risk Summary'!$K$36,$A1252)</f>
        <v>#NAME?</v>
      </c>
      <c r="P1252" s="330" t="e">
        <f ca="1">_xll.RiskData('Risk Summary'!$N$36,$A1252)</f>
        <v>#NAME?</v>
      </c>
      <c r="R1252" s="330" t="e">
        <f ca="1">_xll.RiskData('TS CF'!$H$24,$A1252)-F1252</f>
        <v>#NAME?</v>
      </c>
      <c r="S1252" s="330" t="e">
        <f ca="1">_xll.RiskData('TS CF'!$K$24,$A1252)-G1252</f>
        <v>#NAME?</v>
      </c>
      <c r="T1252" s="330" t="e">
        <f ca="1">_xll.RiskData('TS CF'!$N$24,$A1252)-H1252</f>
        <v>#NAME?</v>
      </c>
      <c r="V1252" s="327" t="e">
        <f t="shared" ca="1" si="57"/>
        <v>#NAME?</v>
      </c>
      <c r="W1252" s="327" t="e">
        <f t="shared" ca="1" si="58"/>
        <v>#NAME?</v>
      </c>
      <c r="X1252" s="327" t="e">
        <f t="shared" ca="1" si="59"/>
        <v>#NAME?</v>
      </c>
    </row>
    <row r="1253" spans="1:24">
      <c r="A1253" s="2">
        <v>1246</v>
      </c>
      <c r="B1253" s="617">
        <v>-160478</v>
      </c>
      <c r="C1253" s="617">
        <v>-103593</v>
      </c>
      <c r="D1253" s="617">
        <v>-114388</v>
      </c>
      <c r="F1253" s="330" t="e">
        <f ca="1">_xll.RiskData('Risk Summary'!$H$32,$A1253)</f>
        <v>#NAME?</v>
      </c>
      <c r="G1253" s="330" t="e">
        <f ca="1">_xll.RiskData('Risk Summary'!$K$32,$A1253)</f>
        <v>#NAME?</v>
      </c>
      <c r="H1253" s="330" t="e">
        <f ca="1">_xll.RiskData('Risk Summary'!$N$32,$A1253)</f>
        <v>#NAME?</v>
      </c>
      <c r="J1253" s="330" t="e">
        <f ca="1">_xll.RiskData('Risk Summary'!$H$35,$A1253)</f>
        <v>#NAME?</v>
      </c>
      <c r="K1253" s="330" t="e">
        <f ca="1">_xll.RiskData('Risk Summary'!$K$35,$A1253)</f>
        <v>#NAME?</v>
      </c>
      <c r="L1253" s="330" t="e">
        <f ca="1">_xll.RiskData('Risk Summary'!$N$35,$A1253)</f>
        <v>#NAME?</v>
      </c>
      <c r="N1253" s="330" t="e">
        <f ca="1">_xll.RiskData('Risk Summary'!$H$36,$A1253)</f>
        <v>#NAME?</v>
      </c>
      <c r="O1253" s="330" t="e">
        <f ca="1">_xll.RiskData('Risk Summary'!$K$36,$A1253)</f>
        <v>#NAME?</v>
      </c>
      <c r="P1253" s="330" t="e">
        <f ca="1">_xll.RiskData('Risk Summary'!$N$36,$A1253)</f>
        <v>#NAME?</v>
      </c>
      <c r="R1253" s="330" t="e">
        <f ca="1">_xll.RiskData('TS CF'!$H$24,$A1253)-F1253</f>
        <v>#NAME?</v>
      </c>
      <c r="S1253" s="330" t="e">
        <f ca="1">_xll.RiskData('TS CF'!$K$24,$A1253)-G1253</f>
        <v>#NAME?</v>
      </c>
      <c r="T1253" s="330" t="e">
        <f ca="1">_xll.RiskData('TS CF'!$N$24,$A1253)-H1253</f>
        <v>#NAME?</v>
      </c>
      <c r="V1253" s="327" t="e">
        <f t="shared" ca="1" si="57"/>
        <v>#NAME?</v>
      </c>
      <c r="W1253" s="327" t="e">
        <f t="shared" ca="1" si="58"/>
        <v>#NAME?</v>
      </c>
      <c r="X1253" s="327" t="e">
        <f t="shared" ca="1" si="59"/>
        <v>#NAME?</v>
      </c>
    </row>
    <row r="1254" spans="1:24">
      <c r="A1254" s="2">
        <v>1247</v>
      </c>
      <c r="B1254" s="617">
        <v>-160478</v>
      </c>
      <c r="C1254" s="617">
        <v>-103593</v>
      </c>
      <c r="D1254" s="617">
        <v>-114388</v>
      </c>
      <c r="F1254" s="330" t="e">
        <f ca="1">_xll.RiskData('Risk Summary'!$H$32,$A1254)</f>
        <v>#NAME?</v>
      </c>
      <c r="G1254" s="330" t="e">
        <f ca="1">_xll.RiskData('Risk Summary'!$K$32,$A1254)</f>
        <v>#NAME?</v>
      </c>
      <c r="H1254" s="330" t="e">
        <f ca="1">_xll.RiskData('Risk Summary'!$N$32,$A1254)</f>
        <v>#NAME?</v>
      </c>
      <c r="J1254" s="330" t="e">
        <f ca="1">_xll.RiskData('Risk Summary'!$H$35,$A1254)</f>
        <v>#NAME?</v>
      </c>
      <c r="K1254" s="330" t="e">
        <f ca="1">_xll.RiskData('Risk Summary'!$K$35,$A1254)</f>
        <v>#NAME?</v>
      </c>
      <c r="L1254" s="330" t="e">
        <f ca="1">_xll.RiskData('Risk Summary'!$N$35,$A1254)</f>
        <v>#NAME?</v>
      </c>
      <c r="N1254" s="330" t="e">
        <f ca="1">_xll.RiskData('Risk Summary'!$H$36,$A1254)</f>
        <v>#NAME?</v>
      </c>
      <c r="O1254" s="330" t="e">
        <f ca="1">_xll.RiskData('Risk Summary'!$K$36,$A1254)</f>
        <v>#NAME?</v>
      </c>
      <c r="P1254" s="330" t="e">
        <f ca="1">_xll.RiskData('Risk Summary'!$N$36,$A1254)</f>
        <v>#NAME?</v>
      </c>
      <c r="R1254" s="330" t="e">
        <f ca="1">_xll.RiskData('TS CF'!$H$24,$A1254)-F1254</f>
        <v>#NAME?</v>
      </c>
      <c r="S1254" s="330" t="e">
        <f ca="1">_xll.RiskData('TS CF'!$K$24,$A1254)-G1254</f>
        <v>#NAME?</v>
      </c>
      <c r="T1254" s="330" t="e">
        <f ca="1">_xll.RiskData('TS CF'!$N$24,$A1254)-H1254</f>
        <v>#NAME?</v>
      </c>
      <c r="V1254" s="327" t="e">
        <f t="shared" ca="1" si="57"/>
        <v>#NAME?</v>
      </c>
      <c r="W1254" s="327" t="e">
        <f t="shared" ca="1" si="58"/>
        <v>#NAME?</v>
      </c>
      <c r="X1254" s="327" t="e">
        <f t="shared" ca="1" si="59"/>
        <v>#NAME?</v>
      </c>
    </row>
    <row r="1255" spans="1:24">
      <c r="A1255" s="2">
        <v>1248</v>
      </c>
      <c r="B1255" s="617">
        <v>-160478</v>
      </c>
      <c r="C1255" s="617">
        <v>-103593</v>
      </c>
      <c r="D1255" s="617">
        <v>-114388</v>
      </c>
      <c r="F1255" s="330" t="e">
        <f ca="1">_xll.RiskData('Risk Summary'!$H$32,$A1255)</f>
        <v>#NAME?</v>
      </c>
      <c r="G1255" s="330" t="e">
        <f ca="1">_xll.RiskData('Risk Summary'!$K$32,$A1255)</f>
        <v>#NAME?</v>
      </c>
      <c r="H1255" s="330" t="e">
        <f ca="1">_xll.RiskData('Risk Summary'!$N$32,$A1255)</f>
        <v>#NAME?</v>
      </c>
      <c r="J1255" s="330" t="e">
        <f ca="1">_xll.RiskData('Risk Summary'!$H$35,$A1255)</f>
        <v>#NAME?</v>
      </c>
      <c r="K1255" s="330" t="e">
        <f ca="1">_xll.RiskData('Risk Summary'!$K$35,$A1255)</f>
        <v>#NAME?</v>
      </c>
      <c r="L1255" s="330" t="e">
        <f ca="1">_xll.RiskData('Risk Summary'!$N$35,$A1255)</f>
        <v>#NAME?</v>
      </c>
      <c r="N1255" s="330" t="e">
        <f ca="1">_xll.RiskData('Risk Summary'!$H$36,$A1255)</f>
        <v>#NAME?</v>
      </c>
      <c r="O1255" s="330" t="e">
        <f ca="1">_xll.RiskData('Risk Summary'!$K$36,$A1255)</f>
        <v>#NAME?</v>
      </c>
      <c r="P1255" s="330" t="e">
        <f ca="1">_xll.RiskData('Risk Summary'!$N$36,$A1255)</f>
        <v>#NAME?</v>
      </c>
      <c r="R1255" s="330" t="e">
        <f ca="1">_xll.RiskData('TS CF'!$H$24,$A1255)-F1255</f>
        <v>#NAME?</v>
      </c>
      <c r="S1255" s="330" t="e">
        <f ca="1">_xll.RiskData('TS CF'!$K$24,$A1255)-G1255</f>
        <v>#NAME?</v>
      </c>
      <c r="T1255" s="330" t="e">
        <f ca="1">_xll.RiskData('TS CF'!$N$24,$A1255)-H1255</f>
        <v>#NAME?</v>
      </c>
      <c r="V1255" s="327" t="e">
        <f t="shared" ca="1" si="57"/>
        <v>#NAME?</v>
      </c>
      <c r="W1255" s="327" t="e">
        <f t="shared" ca="1" si="58"/>
        <v>#NAME?</v>
      </c>
      <c r="X1255" s="327" t="e">
        <f t="shared" ca="1" si="59"/>
        <v>#NAME?</v>
      </c>
    </row>
    <row r="1256" spans="1:24">
      <c r="A1256" s="2">
        <v>1249</v>
      </c>
      <c r="B1256" s="617">
        <v>-160478</v>
      </c>
      <c r="C1256" s="617">
        <v>-103593</v>
      </c>
      <c r="D1256" s="617">
        <v>-114388</v>
      </c>
      <c r="F1256" s="330" t="e">
        <f ca="1">_xll.RiskData('Risk Summary'!$H$32,$A1256)</f>
        <v>#NAME?</v>
      </c>
      <c r="G1256" s="330" t="e">
        <f ca="1">_xll.RiskData('Risk Summary'!$K$32,$A1256)</f>
        <v>#NAME?</v>
      </c>
      <c r="H1256" s="330" t="e">
        <f ca="1">_xll.RiskData('Risk Summary'!$N$32,$A1256)</f>
        <v>#NAME?</v>
      </c>
      <c r="J1256" s="330" t="e">
        <f ca="1">_xll.RiskData('Risk Summary'!$H$35,$A1256)</f>
        <v>#NAME?</v>
      </c>
      <c r="K1256" s="330" t="e">
        <f ca="1">_xll.RiskData('Risk Summary'!$K$35,$A1256)</f>
        <v>#NAME?</v>
      </c>
      <c r="L1256" s="330" t="e">
        <f ca="1">_xll.RiskData('Risk Summary'!$N$35,$A1256)</f>
        <v>#NAME?</v>
      </c>
      <c r="N1256" s="330" t="e">
        <f ca="1">_xll.RiskData('Risk Summary'!$H$36,$A1256)</f>
        <v>#NAME?</v>
      </c>
      <c r="O1256" s="330" t="e">
        <f ca="1">_xll.RiskData('Risk Summary'!$K$36,$A1256)</f>
        <v>#NAME?</v>
      </c>
      <c r="P1256" s="330" t="e">
        <f ca="1">_xll.RiskData('Risk Summary'!$N$36,$A1256)</f>
        <v>#NAME?</v>
      </c>
      <c r="R1256" s="330" t="e">
        <f ca="1">_xll.RiskData('TS CF'!$H$24,$A1256)-F1256</f>
        <v>#NAME?</v>
      </c>
      <c r="S1256" s="330" t="e">
        <f ca="1">_xll.RiskData('TS CF'!$K$24,$A1256)-G1256</f>
        <v>#NAME?</v>
      </c>
      <c r="T1256" s="330" t="e">
        <f ca="1">_xll.RiskData('TS CF'!$N$24,$A1256)-H1256</f>
        <v>#NAME?</v>
      </c>
      <c r="V1256" s="327" t="e">
        <f t="shared" ca="1" si="57"/>
        <v>#NAME?</v>
      </c>
      <c r="W1256" s="327" t="e">
        <f t="shared" ca="1" si="58"/>
        <v>#NAME?</v>
      </c>
      <c r="X1256" s="327" t="e">
        <f t="shared" ca="1" si="59"/>
        <v>#NAME?</v>
      </c>
    </row>
    <row r="1257" spans="1:24">
      <c r="A1257" s="2">
        <v>1250</v>
      </c>
      <c r="B1257" s="617">
        <v>-160478</v>
      </c>
      <c r="C1257" s="617">
        <v>-103593</v>
      </c>
      <c r="D1257" s="617">
        <v>-114388</v>
      </c>
      <c r="F1257" s="330" t="e">
        <f ca="1">_xll.RiskData('Risk Summary'!$H$32,$A1257)</f>
        <v>#NAME?</v>
      </c>
      <c r="G1257" s="330" t="e">
        <f ca="1">_xll.RiskData('Risk Summary'!$K$32,$A1257)</f>
        <v>#NAME?</v>
      </c>
      <c r="H1257" s="330" t="e">
        <f ca="1">_xll.RiskData('Risk Summary'!$N$32,$A1257)</f>
        <v>#NAME?</v>
      </c>
      <c r="J1257" s="330" t="e">
        <f ca="1">_xll.RiskData('Risk Summary'!$H$35,$A1257)</f>
        <v>#NAME?</v>
      </c>
      <c r="K1257" s="330" t="e">
        <f ca="1">_xll.RiskData('Risk Summary'!$K$35,$A1257)</f>
        <v>#NAME?</v>
      </c>
      <c r="L1257" s="330" t="e">
        <f ca="1">_xll.RiskData('Risk Summary'!$N$35,$A1257)</f>
        <v>#NAME?</v>
      </c>
      <c r="N1257" s="330" t="e">
        <f ca="1">_xll.RiskData('Risk Summary'!$H$36,$A1257)</f>
        <v>#NAME?</v>
      </c>
      <c r="O1257" s="330" t="e">
        <f ca="1">_xll.RiskData('Risk Summary'!$K$36,$A1257)</f>
        <v>#NAME?</v>
      </c>
      <c r="P1257" s="330" t="e">
        <f ca="1">_xll.RiskData('Risk Summary'!$N$36,$A1257)</f>
        <v>#NAME?</v>
      </c>
      <c r="R1257" s="330" t="e">
        <f ca="1">_xll.RiskData('TS CF'!$H$24,$A1257)-F1257</f>
        <v>#NAME?</v>
      </c>
      <c r="S1257" s="330" t="e">
        <f ca="1">_xll.RiskData('TS CF'!$K$24,$A1257)-G1257</f>
        <v>#NAME?</v>
      </c>
      <c r="T1257" s="330" t="e">
        <f ca="1">_xll.RiskData('TS CF'!$N$24,$A1257)-H1257</f>
        <v>#NAME?</v>
      </c>
      <c r="V1257" s="327" t="e">
        <f t="shared" ca="1" si="57"/>
        <v>#NAME?</v>
      </c>
      <c r="W1257" s="327" t="e">
        <f t="shared" ca="1" si="58"/>
        <v>#NAME?</v>
      </c>
      <c r="X1257" s="327" t="e">
        <f t="shared" ca="1" si="59"/>
        <v>#NAME?</v>
      </c>
    </row>
    <row r="1258" spans="1:24">
      <c r="A1258" s="2">
        <v>1251</v>
      </c>
      <c r="B1258" s="617">
        <v>-160478</v>
      </c>
      <c r="C1258" s="617">
        <v>-103593</v>
      </c>
      <c r="D1258" s="617">
        <v>-114388</v>
      </c>
      <c r="F1258" s="330" t="e">
        <f ca="1">_xll.RiskData('Risk Summary'!$H$32,$A1258)</f>
        <v>#NAME?</v>
      </c>
      <c r="G1258" s="330" t="e">
        <f ca="1">_xll.RiskData('Risk Summary'!$K$32,$A1258)</f>
        <v>#NAME?</v>
      </c>
      <c r="H1258" s="330" t="e">
        <f ca="1">_xll.RiskData('Risk Summary'!$N$32,$A1258)</f>
        <v>#NAME?</v>
      </c>
      <c r="J1258" s="330" t="e">
        <f ca="1">_xll.RiskData('Risk Summary'!$H$35,$A1258)</f>
        <v>#NAME?</v>
      </c>
      <c r="K1258" s="330" t="e">
        <f ca="1">_xll.RiskData('Risk Summary'!$K$35,$A1258)</f>
        <v>#NAME?</v>
      </c>
      <c r="L1258" s="330" t="e">
        <f ca="1">_xll.RiskData('Risk Summary'!$N$35,$A1258)</f>
        <v>#NAME?</v>
      </c>
      <c r="N1258" s="330" t="e">
        <f ca="1">_xll.RiskData('Risk Summary'!$H$36,$A1258)</f>
        <v>#NAME?</v>
      </c>
      <c r="O1258" s="330" t="e">
        <f ca="1">_xll.RiskData('Risk Summary'!$K$36,$A1258)</f>
        <v>#NAME?</v>
      </c>
      <c r="P1258" s="330" t="e">
        <f ca="1">_xll.RiskData('Risk Summary'!$N$36,$A1258)</f>
        <v>#NAME?</v>
      </c>
      <c r="R1258" s="330" t="e">
        <f ca="1">_xll.RiskData('TS CF'!$H$24,$A1258)-F1258</f>
        <v>#NAME?</v>
      </c>
      <c r="S1258" s="330" t="e">
        <f ca="1">_xll.RiskData('TS CF'!$K$24,$A1258)-G1258</f>
        <v>#NAME?</v>
      </c>
      <c r="T1258" s="330" t="e">
        <f ca="1">_xll.RiskData('TS CF'!$N$24,$A1258)-H1258</f>
        <v>#NAME?</v>
      </c>
      <c r="V1258" s="327" t="e">
        <f t="shared" ca="1" si="57"/>
        <v>#NAME?</v>
      </c>
      <c r="W1258" s="327" t="e">
        <f t="shared" ca="1" si="58"/>
        <v>#NAME?</v>
      </c>
      <c r="X1258" s="327" t="e">
        <f t="shared" ca="1" si="59"/>
        <v>#NAME?</v>
      </c>
    </row>
    <row r="1259" spans="1:24">
      <c r="A1259" s="2">
        <v>1252</v>
      </c>
      <c r="B1259" s="617">
        <v>-160478</v>
      </c>
      <c r="C1259" s="617">
        <v>-103593</v>
      </c>
      <c r="D1259" s="617">
        <v>-114388</v>
      </c>
      <c r="F1259" s="330" t="e">
        <f ca="1">_xll.RiskData('Risk Summary'!$H$32,$A1259)</f>
        <v>#NAME?</v>
      </c>
      <c r="G1259" s="330" t="e">
        <f ca="1">_xll.RiskData('Risk Summary'!$K$32,$A1259)</f>
        <v>#NAME?</v>
      </c>
      <c r="H1259" s="330" t="e">
        <f ca="1">_xll.RiskData('Risk Summary'!$N$32,$A1259)</f>
        <v>#NAME?</v>
      </c>
      <c r="J1259" s="330" t="e">
        <f ca="1">_xll.RiskData('Risk Summary'!$H$35,$A1259)</f>
        <v>#NAME?</v>
      </c>
      <c r="K1259" s="330" t="e">
        <f ca="1">_xll.RiskData('Risk Summary'!$K$35,$A1259)</f>
        <v>#NAME?</v>
      </c>
      <c r="L1259" s="330" t="e">
        <f ca="1">_xll.RiskData('Risk Summary'!$N$35,$A1259)</f>
        <v>#NAME?</v>
      </c>
      <c r="N1259" s="330" t="e">
        <f ca="1">_xll.RiskData('Risk Summary'!$H$36,$A1259)</f>
        <v>#NAME?</v>
      </c>
      <c r="O1259" s="330" t="e">
        <f ca="1">_xll.RiskData('Risk Summary'!$K$36,$A1259)</f>
        <v>#NAME?</v>
      </c>
      <c r="P1259" s="330" t="e">
        <f ca="1">_xll.RiskData('Risk Summary'!$N$36,$A1259)</f>
        <v>#NAME?</v>
      </c>
      <c r="R1259" s="330" t="e">
        <f ca="1">_xll.RiskData('TS CF'!$H$24,$A1259)-F1259</f>
        <v>#NAME?</v>
      </c>
      <c r="S1259" s="330" t="e">
        <f ca="1">_xll.RiskData('TS CF'!$K$24,$A1259)-G1259</f>
        <v>#NAME?</v>
      </c>
      <c r="T1259" s="330" t="e">
        <f ca="1">_xll.RiskData('TS CF'!$N$24,$A1259)-H1259</f>
        <v>#NAME?</v>
      </c>
      <c r="V1259" s="327" t="e">
        <f t="shared" ca="1" si="57"/>
        <v>#NAME?</v>
      </c>
      <c r="W1259" s="327" t="e">
        <f t="shared" ca="1" si="58"/>
        <v>#NAME?</v>
      </c>
      <c r="X1259" s="327" t="e">
        <f t="shared" ca="1" si="59"/>
        <v>#NAME?</v>
      </c>
    </row>
    <row r="1260" spans="1:24">
      <c r="A1260" s="2">
        <v>1253</v>
      </c>
      <c r="B1260" s="617">
        <v>-160478</v>
      </c>
      <c r="C1260" s="617">
        <v>-103593</v>
      </c>
      <c r="D1260" s="617">
        <v>-114388</v>
      </c>
      <c r="F1260" s="330" t="e">
        <f ca="1">_xll.RiskData('Risk Summary'!$H$32,$A1260)</f>
        <v>#NAME?</v>
      </c>
      <c r="G1260" s="330" t="e">
        <f ca="1">_xll.RiskData('Risk Summary'!$K$32,$A1260)</f>
        <v>#NAME?</v>
      </c>
      <c r="H1260" s="330" t="e">
        <f ca="1">_xll.RiskData('Risk Summary'!$N$32,$A1260)</f>
        <v>#NAME?</v>
      </c>
      <c r="J1260" s="330" t="e">
        <f ca="1">_xll.RiskData('Risk Summary'!$H$35,$A1260)</f>
        <v>#NAME?</v>
      </c>
      <c r="K1260" s="330" t="e">
        <f ca="1">_xll.RiskData('Risk Summary'!$K$35,$A1260)</f>
        <v>#NAME?</v>
      </c>
      <c r="L1260" s="330" t="e">
        <f ca="1">_xll.RiskData('Risk Summary'!$N$35,$A1260)</f>
        <v>#NAME?</v>
      </c>
      <c r="N1260" s="330" t="e">
        <f ca="1">_xll.RiskData('Risk Summary'!$H$36,$A1260)</f>
        <v>#NAME?</v>
      </c>
      <c r="O1260" s="330" t="e">
        <f ca="1">_xll.RiskData('Risk Summary'!$K$36,$A1260)</f>
        <v>#NAME?</v>
      </c>
      <c r="P1260" s="330" t="e">
        <f ca="1">_xll.RiskData('Risk Summary'!$N$36,$A1260)</f>
        <v>#NAME?</v>
      </c>
      <c r="R1260" s="330" t="e">
        <f ca="1">_xll.RiskData('TS CF'!$H$24,$A1260)-F1260</f>
        <v>#NAME?</v>
      </c>
      <c r="S1260" s="330" t="e">
        <f ca="1">_xll.RiskData('TS CF'!$K$24,$A1260)-G1260</f>
        <v>#NAME?</v>
      </c>
      <c r="T1260" s="330" t="e">
        <f ca="1">_xll.RiskData('TS CF'!$N$24,$A1260)-H1260</f>
        <v>#NAME?</v>
      </c>
      <c r="V1260" s="327" t="e">
        <f t="shared" ca="1" si="57"/>
        <v>#NAME?</v>
      </c>
      <c r="W1260" s="327" t="e">
        <f t="shared" ca="1" si="58"/>
        <v>#NAME?</v>
      </c>
      <c r="X1260" s="327" t="e">
        <f t="shared" ca="1" si="59"/>
        <v>#NAME?</v>
      </c>
    </row>
    <row r="1261" spans="1:24">
      <c r="A1261" s="2">
        <v>1254</v>
      </c>
      <c r="B1261" s="617">
        <v>-160478</v>
      </c>
      <c r="C1261" s="617">
        <v>-103593</v>
      </c>
      <c r="D1261" s="617">
        <v>-114388</v>
      </c>
      <c r="F1261" s="330" t="e">
        <f ca="1">_xll.RiskData('Risk Summary'!$H$32,$A1261)</f>
        <v>#NAME?</v>
      </c>
      <c r="G1261" s="330" t="e">
        <f ca="1">_xll.RiskData('Risk Summary'!$K$32,$A1261)</f>
        <v>#NAME?</v>
      </c>
      <c r="H1261" s="330" t="e">
        <f ca="1">_xll.RiskData('Risk Summary'!$N$32,$A1261)</f>
        <v>#NAME?</v>
      </c>
      <c r="J1261" s="330" t="e">
        <f ca="1">_xll.RiskData('Risk Summary'!$H$35,$A1261)</f>
        <v>#NAME?</v>
      </c>
      <c r="K1261" s="330" t="e">
        <f ca="1">_xll.RiskData('Risk Summary'!$K$35,$A1261)</f>
        <v>#NAME?</v>
      </c>
      <c r="L1261" s="330" t="e">
        <f ca="1">_xll.RiskData('Risk Summary'!$N$35,$A1261)</f>
        <v>#NAME?</v>
      </c>
      <c r="N1261" s="330" t="e">
        <f ca="1">_xll.RiskData('Risk Summary'!$H$36,$A1261)</f>
        <v>#NAME?</v>
      </c>
      <c r="O1261" s="330" t="e">
        <f ca="1">_xll.RiskData('Risk Summary'!$K$36,$A1261)</f>
        <v>#NAME?</v>
      </c>
      <c r="P1261" s="330" t="e">
        <f ca="1">_xll.RiskData('Risk Summary'!$N$36,$A1261)</f>
        <v>#NAME?</v>
      </c>
      <c r="R1261" s="330" t="e">
        <f ca="1">_xll.RiskData('TS CF'!$H$24,$A1261)-F1261</f>
        <v>#NAME?</v>
      </c>
      <c r="S1261" s="330" t="e">
        <f ca="1">_xll.RiskData('TS CF'!$K$24,$A1261)-G1261</f>
        <v>#NAME?</v>
      </c>
      <c r="T1261" s="330" t="e">
        <f ca="1">_xll.RiskData('TS CF'!$N$24,$A1261)-H1261</f>
        <v>#NAME?</v>
      </c>
      <c r="V1261" s="327" t="e">
        <f t="shared" ca="1" si="57"/>
        <v>#NAME?</v>
      </c>
      <c r="W1261" s="327" t="e">
        <f t="shared" ca="1" si="58"/>
        <v>#NAME?</v>
      </c>
      <c r="X1261" s="327" t="e">
        <f t="shared" ca="1" si="59"/>
        <v>#NAME?</v>
      </c>
    </row>
    <row r="1262" spans="1:24">
      <c r="A1262" s="2">
        <v>1255</v>
      </c>
      <c r="B1262" s="617">
        <v>-160478</v>
      </c>
      <c r="C1262" s="617">
        <v>-103593</v>
      </c>
      <c r="D1262" s="617">
        <v>-114388</v>
      </c>
      <c r="F1262" s="330" t="e">
        <f ca="1">_xll.RiskData('Risk Summary'!$H$32,$A1262)</f>
        <v>#NAME?</v>
      </c>
      <c r="G1262" s="330" t="e">
        <f ca="1">_xll.RiskData('Risk Summary'!$K$32,$A1262)</f>
        <v>#NAME?</v>
      </c>
      <c r="H1262" s="330" t="e">
        <f ca="1">_xll.RiskData('Risk Summary'!$N$32,$A1262)</f>
        <v>#NAME?</v>
      </c>
      <c r="J1262" s="330" t="e">
        <f ca="1">_xll.RiskData('Risk Summary'!$H$35,$A1262)</f>
        <v>#NAME?</v>
      </c>
      <c r="K1262" s="330" t="e">
        <f ca="1">_xll.RiskData('Risk Summary'!$K$35,$A1262)</f>
        <v>#NAME?</v>
      </c>
      <c r="L1262" s="330" t="e">
        <f ca="1">_xll.RiskData('Risk Summary'!$N$35,$A1262)</f>
        <v>#NAME?</v>
      </c>
      <c r="N1262" s="330" t="e">
        <f ca="1">_xll.RiskData('Risk Summary'!$H$36,$A1262)</f>
        <v>#NAME?</v>
      </c>
      <c r="O1262" s="330" t="e">
        <f ca="1">_xll.RiskData('Risk Summary'!$K$36,$A1262)</f>
        <v>#NAME?</v>
      </c>
      <c r="P1262" s="330" t="e">
        <f ca="1">_xll.RiskData('Risk Summary'!$N$36,$A1262)</f>
        <v>#NAME?</v>
      </c>
      <c r="R1262" s="330" t="e">
        <f ca="1">_xll.RiskData('TS CF'!$H$24,$A1262)-F1262</f>
        <v>#NAME?</v>
      </c>
      <c r="S1262" s="330" t="e">
        <f ca="1">_xll.RiskData('TS CF'!$K$24,$A1262)-G1262</f>
        <v>#NAME?</v>
      </c>
      <c r="T1262" s="330" t="e">
        <f ca="1">_xll.RiskData('TS CF'!$N$24,$A1262)-H1262</f>
        <v>#NAME?</v>
      </c>
      <c r="V1262" s="327" t="e">
        <f t="shared" ca="1" si="57"/>
        <v>#NAME?</v>
      </c>
      <c r="W1262" s="327" t="e">
        <f t="shared" ca="1" si="58"/>
        <v>#NAME?</v>
      </c>
      <c r="X1262" s="327" t="e">
        <f t="shared" ca="1" si="59"/>
        <v>#NAME?</v>
      </c>
    </row>
    <row r="1263" spans="1:24">
      <c r="A1263" s="2">
        <v>1256</v>
      </c>
      <c r="B1263" s="617">
        <v>-160478</v>
      </c>
      <c r="C1263" s="617">
        <v>-103593</v>
      </c>
      <c r="D1263" s="617">
        <v>-114388</v>
      </c>
      <c r="F1263" s="330" t="e">
        <f ca="1">_xll.RiskData('Risk Summary'!$H$32,$A1263)</f>
        <v>#NAME?</v>
      </c>
      <c r="G1263" s="330" t="e">
        <f ca="1">_xll.RiskData('Risk Summary'!$K$32,$A1263)</f>
        <v>#NAME?</v>
      </c>
      <c r="H1263" s="330" t="e">
        <f ca="1">_xll.RiskData('Risk Summary'!$N$32,$A1263)</f>
        <v>#NAME?</v>
      </c>
      <c r="J1263" s="330" t="e">
        <f ca="1">_xll.RiskData('Risk Summary'!$H$35,$A1263)</f>
        <v>#NAME?</v>
      </c>
      <c r="K1263" s="330" t="e">
        <f ca="1">_xll.RiskData('Risk Summary'!$K$35,$A1263)</f>
        <v>#NAME?</v>
      </c>
      <c r="L1263" s="330" t="e">
        <f ca="1">_xll.RiskData('Risk Summary'!$N$35,$A1263)</f>
        <v>#NAME?</v>
      </c>
      <c r="N1263" s="330" t="e">
        <f ca="1">_xll.RiskData('Risk Summary'!$H$36,$A1263)</f>
        <v>#NAME?</v>
      </c>
      <c r="O1263" s="330" t="e">
        <f ca="1">_xll.RiskData('Risk Summary'!$K$36,$A1263)</f>
        <v>#NAME?</v>
      </c>
      <c r="P1263" s="330" t="e">
        <f ca="1">_xll.RiskData('Risk Summary'!$N$36,$A1263)</f>
        <v>#NAME?</v>
      </c>
      <c r="R1263" s="330" t="e">
        <f ca="1">_xll.RiskData('TS CF'!$H$24,$A1263)-F1263</f>
        <v>#NAME?</v>
      </c>
      <c r="S1263" s="330" t="e">
        <f ca="1">_xll.RiskData('TS CF'!$K$24,$A1263)-G1263</f>
        <v>#NAME?</v>
      </c>
      <c r="T1263" s="330" t="e">
        <f ca="1">_xll.RiskData('TS CF'!$N$24,$A1263)-H1263</f>
        <v>#NAME?</v>
      </c>
      <c r="V1263" s="327" t="e">
        <f t="shared" ca="1" si="57"/>
        <v>#NAME?</v>
      </c>
      <c r="W1263" s="327" t="e">
        <f t="shared" ca="1" si="58"/>
        <v>#NAME?</v>
      </c>
      <c r="X1263" s="327" t="e">
        <f t="shared" ca="1" si="59"/>
        <v>#NAME?</v>
      </c>
    </row>
    <row r="1264" spans="1:24">
      <c r="A1264" s="2">
        <v>1257</v>
      </c>
      <c r="B1264" s="617">
        <v>-160478</v>
      </c>
      <c r="C1264" s="617">
        <v>-103593</v>
      </c>
      <c r="D1264" s="617">
        <v>-114388</v>
      </c>
      <c r="F1264" s="330" t="e">
        <f ca="1">_xll.RiskData('Risk Summary'!$H$32,$A1264)</f>
        <v>#NAME?</v>
      </c>
      <c r="G1264" s="330" t="e">
        <f ca="1">_xll.RiskData('Risk Summary'!$K$32,$A1264)</f>
        <v>#NAME?</v>
      </c>
      <c r="H1264" s="330" t="e">
        <f ca="1">_xll.RiskData('Risk Summary'!$N$32,$A1264)</f>
        <v>#NAME?</v>
      </c>
      <c r="J1264" s="330" t="e">
        <f ca="1">_xll.RiskData('Risk Summary'!$H$35,$A1264)</f>
        <v>#NAME?</v>
      </c>
      <c r="K1264" s="330" t="e">
        <f ca="1">_xll.RiskData('Risk Summary'!$K$35,$A1264)</f>
        <v>#NAME?</v>
      </c>
      <c r="L1264" s="330" t="e">
        <f ca="1">_xll.RiskData('Risk Summary'!$N$35,$A1264)</f>
        <v>#NAME?</v>
      </c>
      <c r="N1264" s="330" t="e">
        <f ca="1">_xll.RiskData('Risk Summary'!$H$36,$A1264)</f>
        <v>#NAME?</v>
      </c>
      <c r="O1264" s="330" t="e">
        <f ca="1">_xll.RiskData('Risk Summary'!$K$36,$A1264)</f>
        <v>#NAME?</v>
      </c>
      <c r="P1264" s="330" t="e">
        <f ca="1">_xll.RiskData('Risk Summary'!$N$36,$A1264)</f>
        <v>#NAME?</v>
      </c>
      <c r="R1264" s="330" t="e">
        <f ca="1">_xll.RiskData('TS CF'!$H$24,$A1264)-F1264</f>
        <v>#NAME?</v>
      </c>
      <c r="S1264" s="330" t="e">
        <f ca="1">_xll.RiskData('TS CF'!$K$24,$A1264)-G1264</f>
        <v>#NAME?</v>
      </c>
      <c r="T1264" s="330" t="e">
        <f ca="1">_xll.RiskData('TS CF'!$N$24,$A1264)-H1264</f>
        <v>#NAME?</v>
      </c>
      <c r="V1264" s="327" t="e">
        <f t="shared" ca="1" si="57"/>
        <v>#NAME?</v>
      </c>
      <c r="W1264" s="327" t="e">
        <f t="shared" ca="1" si="58"/>
        <v>#NAME?</v>
      </c>
      <c r="X1264" s="327" t="e">
        <f t="shared" ca="1" si="59"/>
        <v>#NAME?</v>
      </c>
    </row>
    <row r="1265" spans="1:24">
      <c r="A1265" s="2">
        <v>1258</v>
      </c>
      <c r="B1265" s="617">
        <v>-160478</v>
      </c>
      <c r="C1265" s="617">
        <v>-103593</v>
      </c>
      <c r="D1265" s="617">
        <v>-114388</v>
      </c>
      <c r="F1265" s="330" t="e">
        <f ca="1">_xll.RiskData('Risk Summary'!$H$32,$A1265)</f>
        <v>#NAME?</v>
      </c>
      <c r="G1265" s="330" t="e">
        <f ca="1">_xll.RiskData('Risk Summary'!$K$32,$A1265)</f>
        <v>#NAME?</v>
      </c>
      <c r="H1265" s="330" t="e">
        <f ca="1">_xll.RiskData('Risk Summary'!$N$32,$A1265)</f>
        <v>#NAME?</v>
      </c>
      <c r="J1265" s="330" t="e">
        <f ca="1">_xll.RiskData('Risk Summary'!$H$35,$A1265)</f>
        <v>#NAME?</v>
      </c>
      <c r="K1265" s="330" t="e">
        <f ca="1">_xll.RiskData('Risk Summary'!$K$35,$A1265)</f>
        <v>#NAME?</v>
      </c>
      <c r="L1265" s="330" t="e">
        <f ca="1">_xll.RiskData('Risk Summary'!$N$35,$A1265)</f>
        <v>#NAME?</v>
      </c>
      <c r="N1265" s="330" t="e">
        <f ca="1">_xll.RiskData('Risk Summary'!$H$36,$A1265)</f>
        <v>#NAME?</v>
      </c>
      <c r="O1265" s="330" t="e">
        <f ca="1">_xll.RiskData('Risk Summary'!$K$36,$A1265)</f>
        <v>#NAME?</v>
      </c>
      <c r="P1265" s="330" t="e">
        <f ca="1">_xll.RiskData('Risk Summary'!$N$36,$A1265)</f>
        <v>#NAME?</v>
      </c>
      <c r="R1265" s="330" t="e">
        <f ca="1">_xll.RiskData('TS CF'!$H$24,$A1265)-F1265</f>
        <v>#NAME?</v>
      </c>
      <c r="S1265" s="330" t="e">
        <f ca="1">_xll.RiskData('TS CF'!$K$24,$A1265)-G1265</f>
        <v>#NAME?</v>
      </c>
      <c r="T1265" s="330" t="e">
        <f ca="1">_xll.RiskData('TS CF'!$N$24,$A1265)-H1265</f>
        <v>#NAME?</v>
      </c>
      <c r="V1265" s="327" t="e">
        <f t="shared" ca="1" si="57"/>
        <v>#NAME?</v>
      </c>
      <c r="W1265" s="327" t="e">
        <f t="shared" ca="1" si="58"/>
        <v>#NAME?</v>
      </c>
      <c r="X1265" s="327" t="e">
        <f t="shared" ca="1" si="59"/>
        <v>#NAME?</v>
      </c>
    </row>
    <row r="1266" spans="1:24">
      <c r="A1266" s="2">
        <v>1259</v>
      </c>
      <c r="B1266" s="617">
        <v>-160478</v>
      </c>
      <c r="C1266" s="617">
        <v>-103593</v>
      </c>
      <c r="D1266" s="617">
        <v>-114388</v>
      </c>
      <c r="F1266" s="330" t="e">
        <f ca="1">_xll.RiskData('Risk Summary'!$H$32,$A1266)</f>
        <v>#NAME?</v>
      </c>
      <c r="G1266" s="330" t="e">
        <f ca="1">_xll.RiskData('Risk Summary'!$K$32,$A1266)</f>
        <v>#NAME?</v>
      </c>
      <c r="H1266" s="330" t="e">
        <f ca="1">_xll.RiskData('Risk Summary'!$N$32,$A1266)</f>
        <v>#NAME?</v>
      </c>
      <c r="J1266" s="330" t="e">
        <f ca="1">_xll.RiskData('Risk Summary'!$H$35,$A1266)</f>
        <v>#NAME?</v>
      </c>
      <c r="K1266" s="330" t="e">
        <f ca="1">_xll.RiskData('Risk Summary'!$K$35,$A1266)</f>
        <v>#NAME?</v>
      </c>
      <c r="L1266" s="330" t="e">
        <f ca="1">_xll.RiskData('Risk Summary'!$N$35,$A1266)</f>
        <v>#NAME?</v>
      </c>
      <c r="N1266" s="330" t="e">
        <f ca="1">_xll.RiskData('Risk Summary'!$H$36,$A1266)</f>
        <v>#NAME?</v>
      </c>
      <c r="O1266" s="330" t="e">
        <f ca="1">_xll.RiskData('Risk Summary'!$K$36,$A1266)</f>
        <v>#NAME?</v>
      </c>
      <c r="P1266" s="330" t="e">
        <f ca="1">_xll.RiskData('Risk Summary'!$N$36,$A1266)</f>
        <v>#NAME?</v>
      </c>
      <c r="R1266" s="330" t="e">
        <f ca="1">_xll.RiskData('TS CF'!$H$24,$A1266)-F1266</f>
        <v>#NAME?</v>
      </c>
      <c r="S1266" s="330" t="e">
        <f ca="1">_xll.RiskData('TS CF'!$K$24,$A1266)-G1266</f>
        <v>#NAME?</v>
      </c>
      <c r="T1266" s="330" t="e">
        <f ca="1">_xll.RiskData('TS CF'!$N$24,$A1266)-H1266</f>
        <v>#NAME?</v>
      </c>
      <c r="V1266" s="327" t="e">
        <f t="shared" ca="1" si="57"/>
        <v>#NAME?</v>
      </c>
      <c r="W1266" s="327" t="e">
        <f t="shared" ca="1" si="58"/>
        <v>#NAME?</v>
      </c>
      <c r="X1266" s="327" t="e">
        <f t="shared" ca="1" si="59"/>
        <v>#NAME?</v>
      </c>
    </row>
    <row r="1267" spans="1:24">
      <c r="A1267" s="2">
        <v>1260</v>
      </c>
      <c r="B1267" s="617">
        <v>-160478</v>
      </c>
      <c r="C1267" s="617">
        <v>-103593</v>
      </c>
      <c r="D1267" s="617">
        <v>-114388</v>
      </c>
      <c r="F1267" s="330" t="e">
        <f ca="1">_xll.RiskData('Risk Summary'!$H$32,$A1267)</f>
        <v>#NAME?</v>
      </c>
      <c r="G1267" s="330" t="e">
        <f ca="1">_xll.RiskData('Risk Summary'!$K$32,$A1267)</f>
        <v>#NAME?</v>
      </c>
      <c r="H1267" s="330" t="e">
        <f ca="1">_xll.RiskData('Risk Summary'!$N$32,$A1267)</f>
        <v>#NAME?</v>
      </c>
      <c r="J1267" s="330" t="e">
        <f ca="1">_xll.RiskData('Risk Summary'!$H$35,$A1267)</f>
        <v>#NAME?</v>
      </c>
      <c r="K1267" s="330" t="e">
        <f ca="1">_xll.RiskData('Risk Summary'!$K$35,$A1267)</f>
        <v>#NAME?</v>
      </c>
      <c r="L1267" s="330" t="e">
        <f ca="1">_xll.RiskData('Risk Summary'!$N$35,$A1267)</f>
        <v>#NAME?</v>
      </c>
      <c r="N1267" s="330" t="e">
        <f ca="1">_xll.RiskData('Risk Summary'!$H$36,$A1267)</f>
        <v>#NAME?</v>
      </c>
      <c r="O1267" s="330" t="e">
        <f ca="1">_xll.RiskData('Risk Summary'!$K$36,$A1267)</f>
        <v>#NAME?</v>
      </c>
      <c r="P1267" s="330" t="e">
        <f ca="1">_xll.RiskData('Risk Summary'!$N$36,$A1267)</f>
        <v>#NAME?</v>
      </c>
      <c r="R1267" s="330" t="e">
        <f ca="1">_xll.RiskData('TS CF'!$H$24,$A1267)-F1267</f>
        <v>#NAME?</v>
      </c>
      <c r="S1267" s="330" t="e">
        <f ca="1">_xll.RiskData('TS CF'!$K$24,$A1267)-G1267</f>
        <v>#NAME?</v>
      </c>
      <c r="T1267" s="330" t="e">
        <f ca="1">_xll.RiskData('TS CF'!$N$24,$A1267)-H1267</f>
        <v>#NAME?</v>
      </c>
      <c r="V1267" s="327" t="e">
        <f t="shared" ca="1" si="57"/>
        <v>#NAME?</v>
      </c>
      <c r="W1267" s="327" t="e">
        <f t="shared" ca="1" si="58"/>
        <v>#NAME?</v>
      </c>
      <c r="X1267" s="327" t="e">
        <f t="shared" ca="1" si="59"/>
        <v>#NAME?</v>
      </c>
    </row>
    <row r="1268" spans="1:24">
      <c r="A1268" s="2">
        <v>1261</v>
      </c>
      <c r="B1268" s="617">
        <v>-160478</v>
      </c>
      <c r="C1268" s="617">
        <v>-103593</v>
      </c>
      <c r="D1268" s="617">
        <v>-114388</v>
      </c>
      <c r="F1268" s="330" t="e">
        <f ca="1">_xll.RiskData('Risk Summary'!$H$32,$A1268)</f>
        <v>#NAME?</v>
      </c>
      <c r="G1268" s="330" t="e">
        <f ca="1">_xll.RiskData('Risk Summary'!$K$32,$A1268)</f>
        <v>#NAME?</v>
      </c>
      <c r="H1268" s="330" t="e">
        <f ca="1">_xll.RiskData('Risk Summary'!$N$32,$A1268)</f>
        <v>#NAME?</v>
      </c>
      <c r="J1268" s="330" t="e">
        <f ca="1">_xll.RiskData('Risk Summary'!$H$35,$A1268)</f>
        <v>#NAME?</v>
      </c>
      <c r="K1268" s="330" t="e">
        <f ca="1">_xll.RiskData('Risk Summary'!$K$35,$A1268)</f>
        <v>#NAME?</v>
      </c>
      <c r="L1268" s="330" t="e">
        <f ca="1">_xll.RiskData('Risk Summary'!$N$35,$A1268)</f>
        <v>#NAME?</v>
      </c>
      <c r="N1268" s="330" t="e">
        <f ca="1">_xll.RiskData('Risk Summary'!$H$36,$A1268)</f>
        <v>#NAME?</v>
      </c>
      <c r="O1268" s="330" t="e">
        <f ca="1">_xll.RiskData('Risk Summary'!$K$36,$A1268)</f>
        <v>#NAME?</v>
      </c>
      <c r="P1268" s="330" t="e">
        <f ca="1">_xll.RiskData('Risk Summary'!$N$36,$A1268)</f>
        <v>#NAME?</v>
      </c>
      <c r="R1268" s="330" t="e">
        <f ca="1">_xll.RiskData('TS CF'!$H$24,$A1268)-F1268</f>
        <v>#NAME?</v>
      </c>
      <c r="S1268" s="330" t="e">
        <f ca="1">_xll.RiskData('TS CF'!$K$24,$A1268)-G1268</f>
        <v>#NAME?</v>
      </c>
      <c r="T1268" s="330" t="e">
        <f ca="1">_xll.RiskData('TS CF'!$N$24,$A1268)-H1268</f>
        <v>#NAME?</v>
      </c>
      <c r="V1268" s="327" t="e">
        <f t="shared" ca="1" si="57"/>
        <v>#NAME?</v>
      </c>
      <c r="W1268" s="327" t="e">
        <f t="shared" ca="1" si="58"/>
        <v>#NAME?</v>
      </c>
      <c r="X1268" s="327" t="e">
        <f t="shared" ca="1" si="59"/>
        <v>#NAME?</v>
      </c>
    </row>
    <row r="1269" spans="1:24">
      <c r="A1269" s="2">
        <v>1262</v>
      </c>
      <c r="B1269" s="617">
        <v>-160478</v>
      </c>
      <c r="C1269" s="617">
        <v>-103593</v>
      </c>
      <c r="D1269" s="617">
        <v>-114388</v>
      </c>
      <c r="F1269" s="330" t="e">
        <f ca="1">_xll.RiskData('Risk Summary'!$H$32,$A1269)</f>
        <v>#NAME?</v>
      </c>
      <c r="G1269" s="330" t="e">
        <f ca="1">_xll.RiskData('Risk Summary'!$K$32,$A1269)</f>
        <v>#NAME?</v>
      </c>
      <c r="H1269" s="330" t="e">
        <f ca="1">_xll.RiskData('Risk Summary'!$N$32,$A1269)</f>
        <v>#NAME?</v>
      </c>
      <c r="J1269" s="330" t="e">
        <f ca="1">_xll.RiskData('Risk Summary'!$H$35,$A1269)</f>
        <v>#NAME?</v>
      </c>
      <c r="K1269" s="330" t="e">
        <f ca="1">_xll.RiskData('Risk Summary'!$K$35,$A1269)</f>
        <v>#NAME?</v>
      </c>
      <c r="L1269" s="330" t="e">
        <f ca="1">_xll.RiskData('Risk Summary'!$N$35,$A1269)</f>
        <v>#NAME?</v>
      </c>
      <c r="N1269" s="330" t="e">
        <f ca="1">_xll.RiskData('Risk Summary'!$H$36,$A1269)</f>
        <v>#NAME?</v>
      </c>
      <c r="O1269" s="330" t="e">
        <f ca="1">_xll.RiskData('Risk Summary'!$K$36,$A1269)</f>
        <v>#NAME?</v>
      </c>
      <c r="P1269" s="330" t="e">
        <f ca="1">_xll.RiskData('Risk Summary'!$N$36,$A1269)</f>
        <v>#NAME?</v>
      </c>
      <c r="R1269" s="330" t="e">
        <f ca="1">_xll.RiskData('TS CF'!$H$24,$A1269)-F1269</f>
        <v>#NAME?</v>
      </c>
      <c r="S1269" s="330" t="e">
        <f ca="1">_xll.RiskData('TS CF'!$K$24,$A1269)-G1269</f>
        <v>#NAME?</v>
      </c>
      <c r="T1269" s="330" t="e">
        <f ca="1">_xll.RiskData('TS CF'!$N$24,$A1269)-H1269</f>
        <v>#NAME?</v>
      </c>
      <c r="V1269" s="327" t="e">
        <f t="shared" ca="1" si="57"/>
        <v>#NAME?</v>
      </c>
      <c r="W1269" s="327" t="e">
        <f t="shared" ca="1" si="58"/>
        <v>#NAME?</v>
      </c>
      <c r="X1269" s="327" t="e">
        <f t="shared" ca="1" si="59"/>
        <v>#NAME?</v>
      </c>
    </row>
    <row r="1270" spans="1:24">
      <c r="A1270" s="2">
        <v>1263</v>
      </c>
      <c r="B1270" s="617">
        <v>-160478</v>
      </c>
      <c r="C1270" s="617">
        <v>-103593</v>
      </c>
      <c r="D1270" s="617">
        <v>-114388</v>
      </c>
      <c r="F1270" s="330" t="e">
        <f ca="1">_xll.RiskData('Risk Summary'!$H$32,$A1270)</f>
        <v>#NAME?</v>
      </c>
      <c r="G1270" s="330" t="e">
        <f ca="1">_xll.RiskData('Risk Summary'!$K$32,$A1270)</f>
        <v>#NAME?</v>
      </c>
      <c r="H1270" s="330" t="e">
        <f ca="1">_xll.RiskData('Risk Summary'!$N$32,$A1270)</f>
        <v>#NAME?</v>
      </c>
      <c r="J1270" s="330" t="e">
        <f ca="1">_xll.RiskData('Risk Summary'!$H$35,$A1270)</f>
        <v>#NAME?</v>
      </c>
      <c r="K1270" s="330" t="e">
        <f ca="1">_xll.RiskData('Risk Summary'!$K$35,$A1270)</f>
        <v>#NAME?</v>
      </c>
      <c r="L1270" s="330" t="e">
        <f ca="1">_xll.RiskData('Risk Summary'!$N$35,$A1270)</f>
        <v>#NAME?</v>
      </c>
      <c r="N1270" s="330" t="e">
        <f ca="1">_xll.RiskData('Risk Summary'!$H$36,$A1270)</f>
        <v>#NAME?</v>
      </c>
      <c r="O1270" s="330" t="e">
        <f ca="1">_xll.RiskData('Risk Summary'!$K$36,$A1270)</f>
        <v>#NAME?</v>
      </c>
      <c r="P1270" s="330" t="e">
        <f ca="1">_xll.RiskData('Risk Summary'!$N$36,$A1270)</f>
        <v>#NAME?</v>
      </c>
      <c r="R1270" s="330" t="e">
        <f ca="1">_xll.RiskData('TS CF'!$H$24,$A1270)-F1270</f>
        <v>#NAME?</v>
      </c>
      <c r="S1270" s="330" t="e">
        <f ca="1">_xll.RiskData('TS CF'!$K$24,$A1270)-G1270</f>
        <v>#NAME?</v>
      </c>
      <c r="T1270" s="330" t="e">
        <f ca="1">_xll.RiskData('TS CF'!$N$24,$A1270)-H1270</f>
        <v>#NAME?</v>
      </c>
      <c r="V1270" s="327" t="e">
        <f t="shared" ca="1" si="57"/>
        <v>#NAME?</v>
      </c>
      <c r="W1270" s="327" t="e">
        <f t="shared" ca="1" si="58"/>
        <v>#NAME?</v>
      </c>
      <c r="X1270" s="327" t="e">
        <f t="shared" ca="1" si="59"/>
        <v>#NAME?</v>
      </c>
    </row>
    <row r="1271" spans="1:24">
      <c r="A1271" s="2">
        <v>1264</v>
      </c>
      <c r="B1271" s="617">
        <v>-160478</v>
      </c>
      <c r="C1271" s="617">
        <v>-103593</v>
      </c>
      <c r="D1271" s="617">
        <v>-114388</v>
      </c>
      <c r="F1271" s="330" t="e">
        <f ca="1">_xll.RiskData('Risk Summary'!$H$32,$A1271)</f>
        <v>#NAME?</v>
      </c>
      <c r="G1271" s="330" t="e">
        <f ca="1">_xll.RiskData('Risk Summary'!$K$32,$A1271)</f>
        <v>#NAME?</v>
      </c>
      <c r="H1271" s="330" t="e">
        <f ca="1">_xll.RiskData('Risk Summary'!$N$32,$A1271)</f>
        <v>#NAME?</v>
      </c>
      <c r="J1271" s="330" t="e">
        <f ca="1">_xll.RiskData('Risk Summary'!$H$35,$A1271)</f>
        <v>#NAME?</v>
      </c>
      <c r="K1271" s="330" t="e">
        <f ca="1">_xll.RiskData('Risk Summary'!$K$35,$A1271)</f>
        <v>#NAME?</v>
      </c>
      <c r="L1271" s="330" t="e">
        <f ca="1">_xll.RiskData('Risk Summary'!$N$35,$A1271)</f>
        <v>#NAME?</v>
      </c>
      <c r="N1271" s="330" t="e">
        <f ca="1">_xll.RiskData('Risk Summary'!$H$36,$A1271)</f>
        <v>#NAME?</v>
      </c>
      <c r="O1271" s="330" t="e">
        <f ca="1">_xll.RiskData('Risk Summary'!$K$36,$A1271)</f>
        <v>#NAME?</v>
      </c>
      <c r="P1271" s="330" t="e">
        <f ca="1">_xll.RiskData('Risk Summary'!$N$36,$A1271)</f>
        <v>#NAME?</v>
      </c>
      <c r="R1271" s="330" t="e">
        <f ca="1">_xll.RiskData('TS CF'!$H$24,$A1271)-F1271</f>
        <v>#NAME?</v>
      </c>
      <c r="S1271" s="330" t="e">
        <f ca="1">_xll.RiskData('TS CF'!$K$24,$A1271)-G1271</f>
        <v>#NAME?</v>
      </c>
      <c r="T1271" s="330" t="e">
        <f ca="1">_xll.RiskData('TS CF'!$N$24,$A1271)-H1271</f>
        <v>#NAME?</v>
      </c>
      <c r="V1271" s="327" t="e">
        <f t="shared" ca="1" si="57"/>
        <v>#NAME?</v>
      </c>
      <c r="W1271" s="327" t="e">
        <f t="shared" ca="1" si="58"/>
        <v>#NAME?</v>
      </c>
      <c r="X1271" s="327" t="e">
        <f t="shared" ca="1" si="59"/>
        <v>#NAME?</v>
      </c>
    </row>
    <row r="1272" spans="1:24">
      <c r="A1272" s="2">
        <v>1265</v>
      </c>
      <c r="B1272" s="617">
        <v>-160478</v>
      </c>
      <c r="C1272" s="617">
        <v>-103593</v>
      </c>
      <c r="D1272" s="617">
        <v>-114388</v>
      </c>
      <c r="F1272" s="330" t="e">
        <f ca="1">_xll.RiskData('Risk Summary'!$H$32,$A1272)</f>
        <v>#NAME?</v>
      </c>
      <c r="G1272" s="330" t="e">
        <f ca="1">_xll.RiskData('Risk Summary'!$K$32,$A1272)</f>
        <v>#NAME?</v>
      </c>
      <c r="H1272" s="330" t="e">
        <f ca="1">_xll.RiskData('Risk Summary'!$N$32,$A1272)</f>
        <v>#NAME?</v>
      </c>
      <c r="J1272" s="330" t="e">
        <f ca="1">_xll.RiskData('Risk Summary'!$H$35,$A1272)</f>
        <v>#NAME?</v>
      </c>
      <c r="K1272" s="330" t="e">
        <f ca="1">_xll.RiskData('Risk Summary'!$K$35,$A1272)</f>
        <v>#NAME?</v>
      </c>
      <c r="L1272" s="330" t="e">
        <f ca="1">_xll.RiskData('Risk Summary'!$N$35,$A1272)</f>
        <v>#NAME?</v>
      </c>
      <c r="N1272" s="330" t="e">
        <f ca="1">_xll.RiskData('Risk Summary'!$H$36,$A1272)</f>
        <v>#NAME?</v>
      </c>
      <c r="O1272" s="330" t="e">
        <f ca="1">_xll.RiskData('Risk Summary'!$K$36,$A1272)</f>
        <v>#NAME?</v>
      </c>
      <c r="P1272" s="330" t="e">
        <f ca="1">_xll.RiskData('Risk Summary'!$N$36,$A1272)</f>
        <v>#NAME?</v>
      </c>
      <c r="R1272" s="330" t="e">
        <f ca="1">_xll.RiskData('TS CF'!$H$24,$A1272)-F1272</f>
        <v>#NAME?</v>
      </c>
      <c r="S1272" s="330" t="e">
        <f ca="1">_xll.RiskData('TS CF'!$K$24,$A1272)-G1272</f>
        <v>#NAME?</v>
      </c>
      <c r="T1272" s="330" t="e">
        <f ca="1">_xll.RiskData('TS CF'!$N$24,$A1272)-H1272</f>
        <v>#NAME?</v>
      </c>
      <c r="V1272" s="327" t="e">
        <f t="shared" ca="1" si="57"/>
        <v>#NAME?</v>
      </c>
      <c r="W1272" s="327" t="e">
        <f t="shared" ca="1" si="58"/>
        <v>#NAME?</v>
      </c>
      <c r="X1272" s="327" t="e">
        <f t="shared" ca="1" si="59"/>
        <v>#NAME?</v>
      </c>
    </row>
    <row r="1273" spans="1:24">
      <c r="A1273" s="2">
        <v>1266</v>
      </c>
      <c r="B1273" s="617">
        <v>-160478</v>
      </c>
      <c r="C1273" s="617">
        <v>-103593</v>
      </c>
      <c r="D1273" s="617">
        <v>-114388</v>
      </c>
      <c r="F1273" s="330" t="e">
        <f ca="1">_xll.RiskData('Risk Summary'!$H$32,$A1273)</f>
        <v>#NAME?</v>
      </c>
      <c r="G1273" s="330" t="e">
        <f ca="1">_xll.RiskData('Risk Summary'!$K$32,$A1273)</f>
        <v>#NAME?</v>
      </c>
      <c r="H1273" s="330" t="e">
        <f ca="1">_xll.RiskData('Risk Summary'!$N$32,$A1273)</f>
        <v>#NAME?</v>
      </c>
      <c r="J1273" s="330" t="e">
        <f ca="1">_xll.RiskData('Risk Summary'!$H$35,$A1273)</f>
        <v>#NAME?</v>
      </c>
      <c r="K1273" s="330" t="e">
        <f ca="1">_xll.RiskData('Risk Summary'!$K$35,$A1273)</f>
        <v>#NAME?</v>
      </c>
      <c r="L1273" s="330" t="e">
        <f ca="1">_xll.RiskData('Risk Summary'!$N$35,$A1273)</f>
        <v>#NAME?</v>
      </c>
      <c r="N1273" s="330" t="e">
        <f ca="1">_xll.RiskData('Risk Summary'!$H$36,$A1273)</f>
        <v>#NAME?</v>
      </c>
      <c r="O1273" s="330" t="e">
        <f ca="1">_xll.RiskData('Risk Summary'!$K$36,$A1273)</f>
        <v>#NAME?</v>
      </c>
      <c r="P1273" s="330" t="e">
        <f ca="1">_xll.RiskData('Risk Summary'!$N$36,$A1273)</f>
        <v>#NAME?</v>
      </c>
      <c r="R1273" s="330" t="e">
        <f ca="1">_xll.RiskData('TS CF'!$H$24,$A1273)-F1273</f>
        <v>#NAME?</v>
      </c>
      <c r="S1273" s="330" t="e">
        <f ca="1">_xll.RiskData('TS CF'!$K$24,$A1273)-G1273</f>
        <v>#NAME?</v>
      </c>
      <c r="T1273" s="330" t="e">
        <f ca="1">_xll.RiskData('TS CF'!$N$24,$A1273)-H1273</f>
        <v>#NAME?</v>
      </c>
      <c r="V1273" s="327" t="e">
        <f t="shared" ca="1" si="57"/>
        <v>#NAME?</v>
      </c>
      <c r="W1273" s="327" t="e">
        <f t="shared" ca="1" si="58"/>
        <v>#NAME?</v>
      </c>
      <c r="X1273" s="327" t="e">
        <f t="shared" ca="1" si="59"/>
        <v>#NAME?</v>
      </c>
    </row>
    <row r="1274" spans="1:24">
      <c r="A1274" s="2">
        <v>1267</v>
      </c>
      <c r="B1274" s="617">
        <v>-160478</v>
      </c>
      <c r="C1274" s="617">
        <v>-103593</v>
      </c>
      <c r="D1274" s="617">
        <v>-114388</v>
      </c>
      <c r="F1274" s="330" t="e">
        <f ca="1">_xll.RiskData('Risk Summary'!$H$32,$A1274)</f>
        <v>#NAME?</v>
      </c>
      <c r="G1274" s="330" t="e">
        <f ca="1">_xll.RiskData('Risk Summary'!$K$32,$A1274)</f>
        <v>#NAME?</v>
      </c>
      <c r="H1274" s="330" t="e">
        <f ca="1">_xll.RiskData('Risk Summary'!$N$32,$A1274)</f>
        <v>#NAME?</v>
      </c>
      <c r="J1274" s="330" t="e">
        <f ca="1">_xll.RiskData('Risk Summary'!$H$35,$A1274)</f>
        <v>#NAME?</v>
      </c>
      <c r="K1274" s="330" t="e">
        <f ca="1">_xll.RiskData('Risk Summary'!$K$35,$A1274)</f>
        <v>#NAME?</v>
      </c>
      <c r="L1274" s="330" t="e">
        <f ca="1">_xll.RiskData('Risk Summary'!$N$35,$A1274)</f>
        <v>#NAME?</v>
      </c>
      <c r="N1274" s="330" t="e">
        <f ca="1">_xll.RiskData('Risk Summary'!$H$36,$A1274)</f>
        <v>#NAME?</v>
      </c>
      <c r="O1274" s="330" t="e">
        <f ca="1">_xll.RiskData('Risk Summary'!$K$36,$A1274)</f>
        <v>#NAME?</v>
      </c>
      <c r="P1274" s="330" t="e">
        <f ca="1">_xll.RiskData('Risk Summary'!$N$36,$A1274)</f>
        <v>#NAME?</v>
      </c>
      <c r="R1274" s="330" t="e">
        <f ca="1">_xll.RiskData('TS CF'!$H$24,$A1274)-F1274</f>
        <v>#NAME?</v>
      </c>
      <c r="S1274" s="330" t="e">
        <f ca="1">_xll.RiskData('TS CF'!$K$24,$A1274)-G1274</f>
        <v>#NAME?</v>
      </c>
      <c r="T1274" s="330" t="e">
        <f ca="1">_xll.RiskData('TS CF'!$N$24,$A1274)-H1274</f>
        <v>#NAME?</v>
      </c>
      <c r="V1274" s="327" t="e">
        <f t="shared" ca="1" si="57"/>
        <v>#NAME?</v>
      </c>
      <c r="W1274" s="327" t="e">
        <f t="shared" ca="1" si="58"/>
        <v>#NAME?</v>
      </c>
      <c r="X1274" s="327" t="e">
        <f t="shared" ca="1" si="59"/>
        <v>#NAME?</v>
      </c>
    </row>
    <row r="1275" spans="1:24">
      <c r="A1275" s="2">
        <v>1268</v>
      </c>
      <c r="B1275" s="617">
        <v>-160478</v>
      </c>
      <c r="C1275" s="617">
        <v>-103593</v>
      </c>
      <c r="D1275" s="617">
        <v>-114388</v>
      </c>
      <c r="F1275" s="330" t="e">
        <f ca="1">_xll.RiskData('Risk Summary'!$H$32,$A1275)</f>
        <v>#NAME?</v>
      </c>
      <c r="G1275" s="330" t="e">
        <f ca="1">_xll.RiskData('Risk Summary'!$K$32,$A1275)</f>
        <v>#NAME?</v>
      </c>
      <c r="H1275" s="330" t="e">
        <f ca="1">_xll.RiskData('Risk Summary'!$N$32,$A1275)</f>
        <v>#NAME?</v>
      </c>
      <c r="J1275" s="330" t="e">
        <f ca="1">_xll.RiskData('Risk Summary'!$H$35,$A1275)</f>
        <v>#NAME?</v>
      </c>
      <c r="K1275" s="330" t="e">
        <f ca="1">_xll.RiskData('Risk Summary'!$K$35,$A1275)</f>
        <v>#NAME?</v>
      </c>
      <c r="L1275" s="330" t="e">
        <f ca="1">_xll.RiskData('Risk Summary'!$N$35,$A1275)</f>
        <v>#NAME?</v>
      </c>
      <c r="N1275" s="330" t="e">
        <f ca="1">_xll.RiskData('Risk Summary'!$H$36,$A1275)</f>
        <v>#NAME?</v>
      </c>
      <c r="O1275" s="330" t="e">
        <f ca="1">_xll.RiskData('Risk Summary'!$K$36,$A1275)</f>
        <v>#NAME?</v>
      </c>
      <c r="P1275" s="330" t="e">
        <f ca="1">_xll.RiskData('Risk Summary'!$N$36,$A1275)</f>
        <v>#NAME?</v>
      </c>
      <c r="R1275" s="330" t="e">
        <f ca="1">_xll.RiskData('TS CF'!$H$24,$A1275)-F1275</f>
        <v>#NAME?</v>
      </c>
      <c r="S1275" s="330" t="e">
        <f ca="1">_xll.RiskData('TS CF'!$K$24,$A1275)-G1275</f>
        <v>#NAME?</v>
      </c>
      <c r="T1275" s="330" t="e">
        <f ca="1">_xll.RiskData('TS CF'!$N$24,$A1275)-H1275</f>
        <v>#NAME?</v>
      </c>
      <c r="V1275" s="327" t="e">
        <f t="shared" ca="1" si="57"/>
        <v>#NAME?</v>
      </c>
      <c r="W1275" s="327" t="e">
        <f t="shared" ca="1" si="58"/>
        <v>#NAME?</v>
      </c>
      <c r="X1275" s="327" t="e">
        <f t="shared" ca="1" si="59"/>
        <v>#NAME?</v>
      </c>
    </row>
    <row r="1276" spans="1:24">
      <c r="A1276" s="2">
        <v>1269</v>
      </c>
      <c r="B1276" s="617">
        <v>-160478</v>
      </c>
      <c r="C1276" s="617">
        <v>-103593</v>
      </c>
      <c r="D1276" s="617">
        <v>-114388</v>
      </c>
      <c r="F1276" s="330" t="e">
        <f ca="1">_xll.RiskData('Risk Summary'!$H$32,$A1276)</f>
        <v>#NAME?</v>
      </c>
      <c r="G1276" s="330" t="e">
        <f ca="1">_xll.RiskData('Risk Summary'!$K$32,$A1276)</f>
        <v>#NAME?</v>
      </c>
      <c r="H1276" s="330" t="e">
        <f ca="1">_xll.RiskData('Risk Summary'!$N$32,$A1276)</f>
        <v>#NAME?</v>
      </c>
      <c r="J1276" s="330" t="e">
        <f ca="1">_xll.RiskData('Risk Summary'!$H$35,$A1276)</f>
        <v>#NAME?</v>
      </c>
      <c r="K1276" s="330" t="e">
        <f ca="1">_xll.RiskData('Risk Summary'!$K$35,$A1276)</f>
        <v>#NAME?</v>
      </c>
      <c r="L1276" s="330" t="e">
        <f ca="1">_xll.RiskData('Risk Summary'!$N$35,$A1276)</f>
        <v>#NAME?</v>
      </c>
      <c r="N1276" s="330" t="e">
        <f ca="1">_xll.RiskData('Risk Summary'!$H$36,$A1276)</f>
        <v>#NAME?</v>
      </c>
      <c r="O1276" s="330" t="e">
        <f ca="1">_xll.RiskData('Risk Summary'!$K$36,$A1276)</f>
        <v>#NAME?</v>
      </c>
      <c r="P1276" s="330" t="e">
        <f ca="1">_xll.RiskData('Risk Summary'!$N$36,$A1276)</f>
        <v>#NAME?</v>
      </c>
      <c r="R1276" s="330" t="e">
        <f ca="1">_xll.RiskData('TS CF'!$H$24,$A1276)-F1276</f>
        <v>#NAME?</v>
      </c>
      <c r="S1276" s="330" t="e">
        <f ca="1">_xll.RiskData('TS CF'!$K$24,$A1276)-G1276</f>
        <v>#NAME?</v>
      </c>
      <c r="T1276" s="330" t="e">
        <f ca="1">_xll.RiskData('TS CF'!$N$24,$A1276)-H1276</f>
        <v>#NAME?</v>
      </c>
      <c r="V1276" s="327" t="e">
        <f t="shared" ca="1" si="57"/>
        <v>#NAME?</v>
      </c>
      <c r="W1276" s="327" t="e">
        <f t="shared" ca="1" si="58"/>
        <v>#NAME?</v>
      </c>
      <c r="X1276" s="327" t="e">
        <f t="shared" ca="1" si="59"/>
        <v>#NAME?</v>
      </c>
    </row>
    <row r="1277" spans="1:24">
      <c r="A1277" s="2">
        <v>1270</v>
      </c>
      <c r="B1277" s="617">
        <v>-160478</v>
      </c>
      <c r="C1277" s="617">
        <v>-103593</v>
      </c>
      <c r="D1277" s="617">
        <v>-114388</v>
      </c>
      <c r="F1277" s="330" t="e">
        <f ca="1">_xll.RiskData('Risk Summary'!$H$32,$A1277)</f>
        <v>#NAME?</v>
      </c>
      <c r="G1277" s="330" t="e">
        <f ca="1">_xll.RiskData('Risk Summary'!$K$32,$A1277)</f>
        <v>#NAME?</v>
      </c>
      <c r="H1277" s="330" t="e">
        <f ca="1">_xll.RiskData('Risk Summary'!$N$32,$A1277)</f>
        <v>#NAME?</v>
      </c>
      <c r="J1277" s="330" t="e">
        <f ca="1">_xll.RiskData('Risk Summary'!$H$35,$A1277)</f>
        <v>#NAME?</v>
      </c>
      <c r="K1277" s="330" t="e">
        <f ca="1">_xll.RiskData('Risk Summary'!$K$35,$A1277)</f>
        <v>#NAME?</v>
      </c>
      <c r="L1277" s="330" t="e">
        <f ca="1">_xll.RiskData('Risk Summary'!$N$35,$A1277)</f>
        <v>#NAME?</v>
      </c>
      <c r="N1277" s="330" t="e">
        <f ca="1">_xll.RiskData('Risk Summary'!$H$36,$A1277)</f>
        <v>#NAME?</v>
      </c>
      <c r="O1277" s="330" t="e">
        <f ca="1">_xll.RiskData('Risk Summary'!$K$36,$A1277)</f>
        <v>#NAME?</v>
      </c>
      <c r="P1277" s="330" t="e">
        <f ca="1">_xll.RiskData('Risk Summary'!$N$36,$A1277)</f>
        <v>#NAME?</v>
      </c>
      <c r="R1277" s="330" t="e">
        <f ca="1">_xll.RiskData('TS CF'!$H$24,$A1277)-F1277</f>
        <v>#NAME?</v>
      </c>
      <c r="S1277" s="330" t="e">
        <f ca="1">_xll.RiskData('TS CF'!$K$24,$A1277)-G1277</f>
        <v>#NAME?</v>
      </c>
      <c r="T1277" s="330" t="e">
        <f ca="1">_xll.RiskData('TS CF'!$N$24,$A1277)-H1277</f>
        <v>#NAME?</v>
      </c>
      <c r="V1277" s="327" t="e">
        <f t="shared" ca="1" si="57"/>
        <v>#NAME?</v>
      </c>
      <c r="W1277" s="327" t="e">
        <f t="shared" ca="1" si="58"/>
        <v>#NAME?</v>
      </c>
      <c r="X1277" s="327" t="e">
        <f t="shared" ca="1" si="59"/>
        <v>#NAME?</v>
      </c>
    </row>
    <row r="1278" spans="1:24">
      <c r="A1278" s="2">
        <v>1271</v>
      </c>
      <c r="B1278" s="617">
        <v>-160478</v>
      </c>
      <c r="C1278" s="617">
        <v>-103593</v>
      </c>
      <c r="D1278" s="617">
        <v>-114388</v>
      </c>
      <c r="F1278" s="330" t="e">
        <f ca="1">_xll.RiskData('Risk Summary'!$H$32,$A1278)</f>
        <v>#NAME?</v>
      </c>
      <c r="G1278" s="330" t="e">
        <f ca="1">_xll.RiskData('Risk Summary'!$K$32,$A1278)</f>
        <v>#NAME?</v>
      </c>
      <c r="H1278" s="330" t="e">
        <f ca="1">_xll.RiskData('Risk Summary'!$N$32,$A1278)</f>
        <v>#NAME?</v>
      </c>
      <c r="J1278" s="330" t="e">
        <f ca="1">_xll.RiskData('Risk Summary'!$H$35,$A1278)</f>
        <v>#NAME?</v>
      </c>
      <c r="K1278" s="330" t="e">
        <f ca="1">_xll.RiskData('Risk Summary'!$K$35,$A1278)</f>
        <v>#NAME?</v>
      </c>
      <c r="L1278" s="330" t="e">
        <f ca="1">_xll.RiskData('Risk Summary'!$N$35,$A1278)</f>
        <v>#NAME?</v>
      </c>
      <c r="N1278" s="330" t="e">
        <f ca="1">_xll.RiskData('Risk Summary'!$H$36,$A1278)</f>
        <v>#NAME?</v>
      </c>
      <c r="O1278" s="330" t="e">
        <f ca="1">_xll.RiskData('Risk Summary'!$K$36,$A1278)</f>
        <v>#NAME?</v>
      </c>
      <c r="P1278" s="330" t="e">
        <f ca="1">_xll.RiskData('Risk Summary'!$N$36,$A1278)</f>
        <v>#NAME?</v>
      </c>
      <c r="R1278" s="330" t="e">
        <f ca="1">_xll.RiskData('TS CF'!$H$24,$A1278)-F1278</f>
        <v>#NAME?</v>
      </c>
      <c r="S1278" s="330" t="e">
        <f ca="1">_xll.RiskData('TS CF'!$K$24,$A1278)-G1278</f>
        <v>#NAME?</v>
      </c>
      <c r="T1278" s="330" t="e">
        <f ca="1">_xll.RiskData('TS CF'!$N$24,$A1278)-H1278</f>
        <v>#NAME?</v>
      </c>
      <c r="V1278" s="327" t="e">
        <f t="shared" ca="1" si="57"/>
        <v>#NAME?</v>
      </c>
      <c r="W1278" s="327" t="e">
        <f t="shared" ca="1" si="58"/>
        <v>#NAME?</v>
      </c>
      <c r="X1278" s="327" t="e">
        <f t="shared" ca="1" si="59"/>
        <v>#NAME?</v>
      </c>
    </row>
    <row r="1279" spans="1:24">
      <c r="A1279" s="2">
        <v>1272</v>
      </c>
      <c r="B1279" s="617">
        <v>-160478</v>
      </c>
      <c r="C1279" s="617">
        <v>-103593</v>
      </c>
      <c r="D1279" s="617">
        <v>-114388</v>
      </c>
      <c r="F1279" s="330" t="e">
        <f ca="1">_xll.RiskData('Risk Summary'!$H$32,$A1279)</f>
        <v>#NAME?</v>
      </c>
      <c r="G1279" s="330" t="e">
        <f ca="1">_xll.RiskData('Risk Summary'!$K$32,$A1279)</f>
        <v>#NAME?</v>
      </c>
      <c r="H1279" s="330" t="e">
        <f ca="1">_xll.RiskData('Risk Summary'!$N$32,$A1279)</f>
        <v>#NAME?</v>
      </c>
      <c r="J1279" s="330" t="e">
        <f ca="1">_xll.RiskData('Risk Summary'!$H$35,$A1279)</f>
        <v>#NAME?</v>
      </c>
      <c r="K1279" s="330" t="e">
        <f ca="1">_xll.RiskData('Risk Summary'!$K$35,$A1279)</f>
        <v>#NAME?</v>
      </c>
      <c r="L1279" s="330" t="e">
        <f ca="1">_xll.RiskData('Risk Summary'!$N$35,$A1279)</f>
        <v>#NAME?</v>
      </c>
      <c r="N1279" s="330" t="e">
        <f ca="1">_xll.RiskData('Risk Summary'!$H$36,$A1279)</f>
        <v>#NAME?</v>
      </c>
      <c r="O1279" s="330" t="e">
        <f ca="1">_xll.RiskData('Risk Summary'!$K$36,$A1279)</f>
        <v>#NAME?</v>
      </c>
      <c r="P1279" s="330" t="e">
        <f ca="1">_xll.RiskData('Risk Summary'!$N$36,$A1279)</f>
        <v>#NAME?</v>
      </c>
      <c r="R1279" s="330" t="e">
        <f ca="1">_xll.RiskData('TS CF'!$H$24,$A1279)-F1279</f>
        <v>#NAME?</v>
      </c>
      <c r="S1279" s="330" t="e">
        <f ca="1">_xll.RiskData('TS CF'!$K$24,$A1279)-G1279</f>
        <v>#NAME?</v>
      </c>
      <c r="T1279" s="330" t="e">
        <f ca="1">_xll.RiskData('TS CF'!$N$24,$A1279)-H1279</f>
        <v>#NAME?</v>
      </c>
      <c r="V1279" s="327" t="e">
        <f t="shared" ca="1" si="57"/>
        <v>#NAME?</v>
      </c>
      <c r="W1279" s="327" t="e">
        <f t="shared" ca="1" si="58"/>
        <v>#NAME?</v>
      </c>
      <c r="X1279" s="327" t="e">
        <f t="shared" ca="1" si="59"/>
        <v>#NAME?</v>
      </c>
    </row>
    <row r="1280" spans="1:24">
      <c r="A1280" s="2">
        <v>1273</v>
      </c>
      <c r="B1280" s="617">
        <v>-160478</v>
      </c>
      <c r="C1280" s="617">
        <v>-103593</v>
      </c>
      <c r="D1280" s="617">
        <v>-114388</v>
      </c>
      <c r="F1280" s="330" t="e">
        <f ca="1">_xll.RiskData('Risk Summary'!$H$32,$A1280)</f>
        <v>#NAME?</v>
      </c>
      <c r="G1280" s="330" t="e">
        <f ca="1">_xll.RiskData('Risk Summary'!$K$32,$A1280)</f>
        <v>#NAME?</v>
      </c>
      <c r="H1280" s="330" t="e">
        <f ca="1">_xll.RiskData('Risk Summary'!$N$32,$A1280)</f>
        <v>#NAME?</v>
      </c>
      <c r="J1280" s="330" t="e">
        <f ca="1">_xll.RiskData('Risk Summary'!$H$35,$A1280)</f>
        <v>#NAME?</v>
      </c>
      <c r="K1280" s="330" t="e">
        <f ca="1">_xll.RiskData('Risk Summary'!$K$35,$A1280)</f>
        <v>#NAME?</v>
      </c>
      <c r="L1280" s="330" t="e">
        <f ca="1">_xll.RiskData('Risk Summary'!$N$35,$A1280)</f>
        <v>#NAME?</v>
      </c>
      <c r="N1280" s="330" t="e">
        <f ca="1">_xll.RiskData('Risk Summary'!$H$36,$A1280)</f>
        <v>#NAME?</v>
      </c>
      <c r="O1280" s="330" t="e">
        <f ca="1">_xll.RiskData('Risk Summary'!$K$36,$A1280)</f>
        <v>#NAME?</v>
      </c>
      <c r="P1280" s="330" t="e">
        <f ca="1">_xll.RiskData('Risk Summary'!$N$36,$A1280)</f>
        <v>#NAME?</v>
      </c>
      <c r="R1280" s="330" t="e">
        <f ca="1">_xll.RiskData('TS CF'!$H$24,$A1280)-F1280</f>
        <v>#NAME?</v>
      </c>
      <c r="S1280" s="330" t="e">
        <f ca="1">_xll.RiskData('TS CF'!$K$24,$A1280)-G1280</f>
        <v>#NAME?</v>
      </c>
      <c r="T1280" s="330" t="e">
        <f ca="1">_xll.RiskData('TS CF'!$N$24,$A1280)-H1280</f>
        <v>#NAME?</v>
      </c>
      <c r="V1280" s="327" t="e">
        <f t="shared" ca="1" si="57"/>
        <v>#NAME?</v>
      </c>
      <c r="W1280" s="327" t="e">
        <f t="shared" ca="1" si="58"/>
        <v>#NAME?</v>
      </c>
      <c r="X1280" s="327" t="e">
        <f t="shared" ca="1" si="59"/>
        <v>#NAME?</v>
      </c>
    </row>
    <row r="1281" spans="1:24">
      <c r="A1281" s="2">
        <v>1274</v>
      </c>
      <c r="B1281" s="617">
        <v>-160478</v>
      </c>
      <c r="C1281" s="617">
        <v>-103593</v>
      </c>
      <c r="D1281" s="617">
        <v>-114388</v>
      </c>
      <c r="F1281" s="330" t="e">
        <f ca="1">_xll.RiskData('Risk Summary'!$H$32,$A1281)</f>
        <v>#NAME?</v>
      </c>
      <c r="G1281" s="330" t="e">
        <f ca="1">_xll.RiskData('Risk Summary'!$K$32,$A1281)</f>
        <v>#NAME?</v>
      </c>
      <c r="H1281" s="330" t="e">
        <f ca="1">_xll.RiskData('Risk Summary'!$N$32,$A1281)</f>
        <v>#NAME?</v>
      </c>
      <c r="J1281" s="330" t="e">
        <f ca="1">_xll.RiskData('Risk Summary'!$H$35,$A1281)</f>
        <v>#NAME?</v>
      </c>
      <c r="K1281" s="330" t="e">
        <f ca="1">_xll.RiskData('Risk Summary'!$K$35,$A1281)</f>
        <v>#NAME?</v>
      </c>
      <c r="L1281" s="330" t="e">
        <f ca="1">_xll.RiskData('Risk Summary'!$N$35,$A1281)</f>
        <v>#NAME?</v>
      </c>
      <c r="N1281" s="330" t="e">
        <f ca="1">_xll.RiskData('Risk Summary'!$H$36,$A1281)</f>
        <v>#NAME?</v>
      </c>
      <c r="O1281" s="330" t="e">
        <f ca="1">_xll.RiskData('Risk Summary'!$K$36,$A1281)</f>
        <v>#NAME?</v>
      </c>
      <c r="P1281" s="330" t="e">
        <f ca="1">_xll.RiskData('Risk Summary'!$N$36,$A1281)</f>
        <v>#NAME?</v>
      </c>
      <c r="R1281" s="330" t="e">
        <f ca="1">_xll.RiskData('TS CF'!$H$24,$A1281)-F1281</f>
        <v>#NAME?</v>
      </c>
      <c r="S1281" s="330" t="e">
        <f ca="1">_xll.RiskData('TS CF'!$K$24,$A1281)-G1281</f>
        <v>#NAME?</v>
      </c>
      <c r="T1281" s="330" t="e">
        <f ca="1">_xll.RiskData('TS CF'!$N$24,$A1281)-H1281</f>
        <v>#NAME?</v>
      </c>
      <c r="V1281" s="327" t="e">
        <f t="shared" ca="1" si="57"/>
        <v>#NAME?</v>
      </c>
      <c r="W1281" s="327" t="e">
        <f t="shared" ca="1" si="58"/>
        <v>#NAME?</v>
      </c>
      <c r="X1281" s="327" t="e">
        <f t="shared" ca="1" si="59"/>
        <v>#NAME?</v>
      </c>
    </row>
    <row r="1282" spans="1:24">
      <c r="A1282" s="2">
        <v>1275</v>
      </c>
      <c r="B1282" s="617">
        <v>-160478</v>
      </c>
      <c r="C1282" s="617">
        <v>-103593</v>
      </c>
      <c r="D1282" s="617">
        <v>-114388</v>
      </c>
      <c r="F1282" s="330" t="e">
        <f ca="1">_xll.RiskData('Risk Summary'!$H$32,$A1282)</f>
        <v>#NAME?</v>
      </c>
      <c r="G1282" s="330" t="e">
        <f ca="1">_xll.RiskData('Risk Summary'!$K$32,$A1282)</f>
        <v>#NAME?</v>
      </c>
      <c r="H1282" s="330" t="e">
        <f ca="1">_xll.RiskData('Risk Summary'!$N$32,$A1282)</f>
        <v>#NAME?</v>
      </c>
      <c r="J1282" s="330" t="e">
        <f ca="1">_xll.RiskData('Risk Summary'!$H$35,$A1282)</f>
        <v>#NAME?</v>
      </c>
      <c r="K1282" s="330" t="e">
        <f ca="1">_xll.RiskData('Risk Summary'!$K$35,$A1282)</f>
        <v>#NAME?</v>
      </c>
      <c r="L1282" s="330" t="e">
        <f ca="1">_xll.RiskData('Risk Summary'!$N$35,$A1282)</f>
        <v>#NAME?</v>
      </c>
      <c r="N1282" s="330" t="e">
        <f ca="1">_xll.RiskData('Risk Summary'!$H$36,$A1282)</f>
        <v>#NAME?</v>
      </c>
      <c r="O1282" s="330" t="e">
        <f ca="1">_xll.RiskData('Risk Summary'!$K$36,$A1282)</f>
        <v>#NAME?</v>
      </c>
      <c r="P1282" s="330" t="e">
        <f ca="1">_xll.RiskData('Risk Summary'!$N$36,$A1282)</f>
        <v>#NAME?</v>
      </c>
      <c r="R1282" s="330" t="e">
        <f ca="1">_xll.RiskData('TS CF'!$H$24,$A1282)-F1282</f>
        <v>#NAME?</v>
      </c>
      <c r="S1282" s="330" t="e">
        <f ca="1">_xll.RiskData('TS CF'!$K$24,$A1282)-G1282</f>
        <v>#NAME?</v>
      </c>
      <c r="T1282" s="330" t="e">
        <f ca="1">_xll.RiskData('TS CF'!$N$24,$A1282)-H1282</f>
        <v>#NAME?</v>
      </c>
      <c r="V1282" s="327" t="e">
        <f t="shared" ca="1" si="57"/>
        <v>#NAME?</v>
      </c>
      <c r="W1282" s="327" t="e">
        <f t="shared" ca="1" si="58"/>
        <v>#NAME?</v>
      </c>
      <c r="X1282" s="327" t="e">
        <f t="shared" ca="1" si="59"/>
        <v>#NAME?</v>
      </c>
    </row>
    <row r="1283" spans="1:24">
      <c r="A1283" s="2">
        <v>1276</v>
      </c>
      <c r="B1283" s="617">
        <v>-160478</v>
      </c>
      <c r="C1283" s="617">
        <v>-103593</v>
      </c>
      <c r="D1283" s="617">
        <v>-114388</v>
      </c>
      <c r="F1283" s="330" t="e">
        <f ca="1">_xll.RiskData('Risk Summary'!$H$32,$A1283)</f>
        <v>#NAME?</v>
      </c>
      <c r="G1283" s="330" t="e">
        <f ca="1">_xll.RiskData('Risk Summary'!$K$32,$A1283)</f>
        <v>#NAME?</v>
      </c>
      <c r="H1283" s="330" t="e">
        <f ca="1">_xll.RiskData('Risk Summary'!$N$32,$A1283)</f>
        <v>#NAME?</v>
      </c>
      <c r="J1283" s="330" t="e">
        <f ca="1">_xll.RiskData('Risk Summary'!$H$35,$A1283)</f>
        <v>#NAME?</v>
      </c>
      <c r="K1283" s="330" t="e">
        <f ca="1">_xll.RiskData('Risk Summary'!$K$35,$A1283)</f>
        <v>#NAME?</v>
      </c>
      <c r="L1283" s="330" t="e">
        <f ca="1">_xll.RiskData('Risk Summary'!$N$35,$A1283)</f>
        <v>#NAME?</v>
      </c>
      <c r="N1283" s="330" t="e">
        <f ca="1">_xll.RiskData('Risk Summary'!$H$36,$A1283)</f>
        <v>#NAME?</v>
      </c>
      <c r="O1283" s="330" t="e">
        <f ca="1">_xll.RiskData('Risk Summary'!$K$36,$A1283)</f>
        <v>#NAME?</v>
      </c>
      <c r="P1283" s="330" t="e">
        <f ca="1">_xll.RiskData('Risk Summary'!$N$36,$A1283)</f>
        <v>#NAME?</v>
      </c>
      <c r="R1283" s="330" t="e">
        <f ca="1">_xll.RiskData('TS CF'!$H$24,$A1283)-F1283</f>
        <v>#NAME?</v>
      </c>
      <c r="S1283" s="330" t="e">
        <f ca="1">_xll.RiskData('TS CF'!$K$24,$A1283)-G1283</f>
        <v>#NAME?</v>
      </c>
      <c r="T1283" s="330" t="e">
        <f ca="1">_xll.RiskData('TS CF'!$N$24,$A1283)-H1283</f>
        <v>#NAME?</v>
      </c>
      <c r="V1283" s="327" t="e">
        <f t="shared" ca="1" si="57"/>
        <v>#NAME?</v>
      </c>
      <c r="W1283" s="327" t="e">
        <f t="shared" ca="1" si="58"/>
        <v>#NAME?</v>
      </c>
      <c r="X1283" s="327" t="e">
        <f t="shared" ca="1" si="59"/>
        <v>#NAME?</v>
      </c>
    </row>
    <row r="1284" spans="1:24">
      <c r="A1284" s="2">
        <v>1277</v>
      </c>
      <c r="B1284" s="617">
        <v>-160478</v>
      </c>
      <c r="C1284" s="617">
        <v>-103593</v>
      </c>
      <c r="D1284" s="617">
        <v>-114388</v>
      </c>
      <c r="F1284" s="330" t="e">
        <f ca="1">_xll.RiskData('Risk Summary'!$H$32,$A1284)</f>
        <v>#NAME?</v>
      </c>
      <c r="G1284" s="330" t="e">
        <f ca="1">_xll.RiskData('Risk Summary'!$K$32,$A1284)</f>
        <v>#NAME?</v>
      </c>
      <c r="H1284" s="330" t="e">
        <f ca="1">_xll.RiskData('Risk Summary'!$N$32,$A1284)</f>
        <v>#NAME?</v>
      </c>
      <c r="J1284" s="330" t="e">
        <f ca="1">_xll.RiskData('Risk Summary'!$H$35,$A1284)</f>
        <v>#NAME?</v>
      </c>
      <c r="K1284" s="330" t="e">
        <f ca="1">_xll.RiskData('Risk Summary'!$K$35,$A1284)</f>
        <v>#NAME?</v>
      </c>
      <c r="L1284" s="330" t="e">
        <f ca="1">_xll.RiskData('Risk Summary'!$N$35,$A1284)</f>
        <v>#NAME?</v>
      </c>
      <c r="N1284" s="330" t="e">
        <f ca="1">_xll.RiskData('Risk Summary'!$H$36,$A1284)</f>
        <v>#NAME?</v>
      </c>
      <c r="O1284" s="330" t="e">
        <f ca="1">_xll.RiskData('Risk Summary'!$K$36,$A1284)</f>
        <v>#NAME?</v>
      </c>
      <c r="P1284" s="330" t="e">
        <f ca="1">_xll.RiskData('Risk Summary'!$N$36,$A1284)</f>
        <v>#NAME?</v>
      </c>
      <c r="R1284" s="330" t="e">
        <f ca="1">_xll.RiskData('TS CF'!$H$24,$A1284)-F1284</f>
        <v>#NAME?</v>
      </c>
      <c r="S1284" s="330" t="e">
        <f ca="1">_xll.RiskData('TS CF'!$K$24,$A1284)-G1284</f>
        <v>#NAME?</v>
      </c>
      <c r="T1284" s="330" t="e">
        <f ca="1">_xll.RiskData('TS CF'!$N$24,$A1284)-H1284</f>
        <v>#NAME?</v>
      </c>
      <c r="V1284" s="327" t="e">
        <f t="shared" ca="1" si="57"/>
        <v>#NAME?</v>
      </c>
      <c r="W1284" s="327" t="e">
        <f t="shared" ca="1" si="58"/>
        <v>#NAME?</v>
      </c>
      <c r="X1284" s="327" t="e">
        <f t="shared" ca="1" si="59"/>
        <v>#NAME?</v>
      </c>
    </row>
    <row r="1285" spans="1:24">
      <c r="A1285" s="2">
        <v>1278</v>
      </c>
      <c r="B1285" s="617">
        <v>-160478</v>
      </c>
      <c r="C1285" s="617">
        <v>-103593</v>
      </c>
      <c r="D1285" s="617">
        <v>-114388</v>
      </c>
      <c r="F1285" s="330" t="e">
        <f ca="1">_xll.RiskData('Risk Summary'!$H$32,$A1285)</f>
        <v>#NAME?</v>
      </c>
      <c r="G1285" s="330" t="e">
        <f ca="1">_xll.RiskData('Risk Summary'!$K$32,$A1285)</f>
        <v>#NAME?</v>
      </c>
      <c r="H1285" s="330" t="e">
        <f ca="1">_xll.RiskData('Risk Summary'!$N$32,$A1285)</f>
        <v>#NAME?</v>
      </c>
      <c r="J1285" s="330" t="e">
        <f ca="1">_xll.RiskData('Risk Summary'!$H$35,$A1285)</f>
        <v>#NAME?</v>
      </c>
      <c r="K1285" s="330" t="e">
        <f ca="1">_xll.RiskData('Risk Summary'!$K$35,$A1285)</f>
        <v>#NAME?</v>
      </c>
      <c r="L1285" s="330" t="e">
        <f ca="1">_xll.RiskData('Risk Summary'!$N$35,$A1285)</f>
        <v>#NAME?</v>
      </c>
      <c r="N1285" s="330" t="e">
        <f ca="1">_xll.RiskData('Risk Summary'!$H$36,$A1285)</f>
        <v>#NAME?</v>
      </c>
      <c r="O1285" s="330" t="e">
        <f ca="1">_xll.RiskData('Risk Summary'!$K$36,$A1285)</f>
        <v>#NAME?</v>
      </c>
      <c r="P1285" s="330" t="e">
        <f ca="1">_xll.RiskData('Risk Summary'!$N$36,$A1285)</f>
        <v>#NAME?</v>
      </c>
      <c r="R1285" s="330" t="e">
        <f ca="1">_xll.RiskData('TS CF'!$H$24,$A1285)-F1285</f>
        <v>#NAME?</v>
      </c>
      <c r="S1285" s="330" t="e">
        <f ca="1">_xll.RiskData('TS CF'!$K$24,$A1285)-G1285</f>
        <v>#NAME?</v>
      </c>
      <c r="T1285" s="330" t="e">
        <f ca="1">_xll.RiskData('TS CF'!$N$24,$A1285)-H1285</f>
        <v>#NAME?</v>
      </c>
      <c r="V1285" s="327" t="e">
        <f t="shared" ca="1" si="57"/>
        <v>#NAME?</v>
      </c>
      <c r="W1285" s="327" t="e">
        <f t="shared" ca="1" si="58"/>
        <v>#NAME?</v>
      </c>
      <c r="X1285" s="327" t="e">
        <f t="shared" ca="1" si="59"/>
        <v>#NAME?</v>
      </c>
    </row>
    <row r="1286" spans="1:24">
      <c r="A1286" s="2">
        <v>1279</v>
      </c>
      <c r="B1286" s="617">
        <v>-160478</v>
      </c>
      <c r="C1286" s="617">
        <v>-103593</v>
      </c>
      <c r="D1286" s="617">
        <v>-114388</v>
      </c>
      <c r="F1286" s="330" t="e">
        <f ca="1">_xll.RiskData('Risk Summary'!$H$32,$A1286)</f>
        <v>#NAME?</v>
      </c>
      <c r="G1286" s="330" t="e">
        <f ca="1">_xll.RiskData('Risk Summary'!$K$32,$A1286)</f>
        <v>#NAME?</v>
      </c>
      <c r="H1286" s="330" t="e">
        <f ca="1">_xll.RiskData('Risk Summary'!$N$32,$A1286)</f>
        <v>#NAME?</v>
      </c>
      <c r="J1286" s="330" t="e">
        <f ca="1">_xll.RiskData('Risk Summary'!$H$35,$A1286)</f>
        <v>#NAME?</v>
      </c>
      <c r="K1286" s="330" t="e">
        <f ca="1">_xll.RiskData('Risk Summary'!$K$35,$A1286)</f>
        <v>#NAME?</v>
      </c>
      <c r="L1286" s="330" t="e">
        <f ca="1">_xll.RiskData('Risk Summary'!$N$35,$A1286)</f>
        <v>#NAME?</v>
      </c>
      <c r="N1286" s="330" t="e">
        <f ca="1">_xll.RiskData('Risk Summary'!$H$36,$A1286)</f>
        <v>#NAME?</v>
      </c>
      <c r="O1286" s="330" t="e">
        <f ca="1">_xll.RiskData('Risk Summary'!$K$36,$A1286)</f>
        <v>#NAME?</v>
      </c>
      <c r="P1286" s="330" t="e">
        <f ca="1">_xll.RiskData('Risk Summary'!$N$36,$A1286)</f>
        <v>#NAME?</v>
      </c>
      <c r="R1286" s="330" t="e">
        <f ca="1">_xll.RiskData('TS CF'!$H$24,$A1286)-F1286</f>
        <v>#NAME?</v>
      </c>
      <c r="S1286" s="330" t="e">
        <f ca="1">_xll.RiskData('TS CF'!$K$24,$A1286)-G1286</f>
        <v>#NAME?</v>
      </c>
      <c r="T1286" s="330" t="e">
        <f ca="1">_xll.RiskData('TS CF'!$N$24,$A1286)-H1286</f>
        <v>#NAME?</v>
      </c>
      <c r="V1286" s="327" t="e">
        <f t="shared" ca="1" si="57"/>
        <v>#NAME?</v>
      </c>
      <c r="W1286" s="327" t="e">
        <f t="shared" ca="1" si="58"/>
        <v>#NAME?</v>
      </c>
      <c r="X1286" s="327" t="e">
        <f t="shared" ca="1" si="59"/>
        <v>#NAME?</v>
      </c>
    </row>
    <row r="1287" spans="1:24">
      <c r="A1287" s="2">
        <v>1280</v>
      </c>
      <c r="B1287" s="617">
        <v>-160478</v>
      </c>
      <c r="C1287" s="617">
        <v>-103593</v>
      </c>
      <c r="D1287" s="617">
        <v>-114388</v>
      </c>
      <c r="F1287" s="330" t="e">
        <f ca="1">_xll.RiskData('Risk Summary'!$H$32,$A1287)</f>
        <v>#NAME?</v>
      </c>
      <c r="G1287" s="330" t="e">
        <f ca="1">_xll.RiskData('Risk Summary'!$K$32,$A1287)</f>
        <v>#NAME?</v>
      </c>
      <c r="H1287" s="330" t="e">
        <f ca="1">_xll.RiskData('Risk Summary'!$N$32,$A1287)</f>
        <v>#NAME?</v>
      </c>
      <c r="J1287" s="330" t="e">
        <f ca="1">_xll.RiskData('Risk Summary'!$H$35,$A1287)</f>
        <v>#NAME?</v>
      </c>
      <c r="K1287" s="330" t="e">
        <f ca="1">_xll.RiskData('Risk Summary'!$K$35,$A1287)</f>
        <v>#NAME?</v>
      </c>
      <c r="L1287" s="330" t="e">
        <f ca="1">_xll.RiskData('Risk Summary'!$N$35,$A1287)</f>
        <v>#NAME?</v>
      </c>
      <c r="N1287" s="330" t="e">
        <f ca="1">_xll.RiskData('Risk Summary'!$H$36,$A1287)</f>
        <v>#NAME?</v>
      </c>
      <c r="O1287" s="330" t="e">
        <f ca="1">_xll.RiskData('Risk Summary'!$K$36,$A1287)</f>
        <v>#NAME?</v>
      </c>
      <c r="P1287" s="330" t="e">
        <f ca="1">_xll.RiskData('Risk Summary'!$N$36,$A1287)</f>
        <v>#NAME?</v>
      </c>
      <c r="R1287" s="330" t="e">
        <f ca="1">_xll.RiskData('TS CF'!$H$24,$A1287)-F1287</f>
        <v>#NAME?</v>
      </c>
      <c r="S1287" s="330" t="e">
        <f ca="1">_xll.RiskData('TS CF'!$K$24,$A1287)-G1287</f>
        <v>#NAME?</v>
      </c>
      <c r="T1287" s="330" t="e">
        <f ca="1">_xll.RiskData('TS CF'!$N$24,$A1287)-H1287</f>
        <v>#NAME?</v>
      </c>
      <c r="V1287" s="327" t="e">
        <f t="shared" ca="1" si="57"/>
        <v>#NAME?</v>
      </c>
      <c r="W1287" s="327" t="e">
        <f t="shared" ca="1" si="58"/>
        <v>#NAME?</v>
      </c>
      <c r="X1287" s="327" t="e">
        <f t="shared" ca="1" si="59"/>
        <v>#NAME?</v>
      </c>
    </row>
    <row r="1288" spans="1:24">
      <c r="A1288" s="2">
        <v>1281</v>
      </c>
      <c r="B1288" s="617">
        <v>-160478</v>
      </c>
      <c r="C1288" s="617">
        <v>-103593</v>
      </c>
      <c r="D1288" s="617">
        <v>-114388</v>
      </c>
      <c r="F1288" s="330" t="e">
        <f ca="1">_xll.RiskData('Risk Summary'!$H$32,$A1288)</f>
        <v>#NAME?</v>
      </c>
      <c r="G1288" s="330" t="e">
        <f ca="1">_xll.RiskData('Risk Summary'!$K$32,$A1288)</f>
        <v>#NAME?</v>
      </c>
      <c r="H1288" s="330" t="e">
        <f ca="1">_xll.RiskData('Risk Summary'!$N$32,$A1288)</f>
        <v>#NAME?</v>
      </c>
      <c r="J1288" s="330" t="e">
        <f ca="1">_xll.RiskData('Risk Summary'!$H$35,$A1288)</f>
        <v>#NAME?</v>
      </c>
      <c r="K1288" s="330" t="e">
        <f ca="1">_xll.RiskData('Risk Summary'!$K$35,$A1288)</f>
        <v>#NAME?</v>
      </c>
      <c r="L1288" s="330" t="e">
        <f ca="1">_xll.RiskData('Risk Summary'!$N$35,$A1288)</f>
        <v>#NAME?</v>
      </c>
      <c r="N1288" s="330" t="e">
        <f ca="1">_xll.RiskData('Risk Summary'!$H$36,$A1288)</f>
        <v>#NAME?</v>
      </c>
      <c r="O1288" s="330" t="e">
        <f ca="1">_xll.RiskData('Risk Summary'!$K$36,$A1288)</f>
        <v>#NAME?</v>
      </c>
      <c r="P1288" s="330" t="e">
        <f ca="1">_xll.RiskData('Risk Summary'!$N$36,$A1288)</f>
        <v>#NAME?</v>
      </c>
      <c r="R1288" s="330" t="e">
        <f ca="1">_xll.RiskData('TS CF'!$H$24,$A1288)-F1288</f>
        <v>#NAME?</v>
      </c>
      <c r="S1288" s="330" t="e">
        <f ca="1">_xll.RiskData('TS CF'!$K$24,$A1288)-G1288</f>
        <v>#NAME?</v>
      </c>
      <c r="T1288" s="330" t="e">
        <f ca="1">_xll.RiskData('TS CF'!$N$24,$A1288)-H1288</f>
        <v>#NAME?</v>
      </c>
      <c r="V1288" s="327" t="e">
        <f t="shared" ca="1" si="57"/>
        <v>#NAME?</v>
      </c>
      <c r="W1288" s="327" t="e">
        <f t="shared" ca="1" si="58"/>
        <v>#NAME?</v>
      </c>
      <c r="X1288" s="327" t="e">
        <f t="shared" ca="1" si="59"/>
        <v>#NAME?</v>
      </c>
    </row>
    <row r="1289" spans="1:24">
      <c r="A1289" s="2">
        <v>1282</v>
      </c>
      <c r="B1289" s="617">
        <v>-160478</v>
      </c>
      <c r="C1289" s="617">
        <v>-103593</v>
      </c>
      <c r="D1289" s="617">
        <v>-114388</v>
      </c>
      <c r="F1289" s="330" t="e">
        <f ca="1">_xll.RiskData('Risk Summary'!$H$32,$A1289)</f>
        <v>#NAME?</v>
      </c>
      <c r="G1289" s="330" t="e">
        <f ca="1">_xll.RiskData('Risk Summary'!$K$32,$A1289)</f>
        <v>#NAME?</v>
      </c>
      <c r="H1289" s="330" t="e">
        <f ca="1">_xll.RiskData('Risk Summary'!$N$32,$A1289)</f>
        <v>#NAME?</v>
      </c>
      <c r="J1289" s="330" t="e">
        <f ca="1">_xll.RiskData('Risk Summary'!$H$35,$A1289)</f>
        <v>#NAME?</v>
      </c>
      <c r="K1289" s="330" t="e">
        <f ca="1">_xll.RiskData('Risk Summary'!$K$35,$A1289)</f>
        <v>#NAME?</v>
      </c>
      <c r="L1289" s="330" t="e">
        <f ca="1">_xll.RiskData('Risk Summary'!$N$35,$A1289)</f>
        <v>#NAME?</v>
      </c>
      <c r="N1289" s="330" t="e">
        <f ca="1">_xll.RiskData('Risk Summary'!$H$36,$A1289)</f>
        <v>#NAME?</v>
      </c>
      <c r="O1289" s="330" t="e">
        <f ca="1">_xll.RiskData('Risk Summary'!$K$36,$A1289)</f>
        <v>#NAME?</v>
      </c>
      <c r="P1289" s="330" t="e">
        <f ca="1">_xll.RiskData('Risk Summary'!$N$36,$A1289)</f>
        <v>#NAME?</v>
      </c>
      <c r="R1289" s="330" t="e">
        <f ca="1">_xll.RiskData('TS CF'!$H$24,$A1289)-F1289</f>
        <v>#NAME?</v>
      </c>
      <c r="S1289" s="330" t="e">
        <f ca="1">_xll.RiskData('TS CF'!$K$24,$A1289)-G1289</f>
        <v>#NAME?</v>
      </c>
      <c r="T1289" s="330" t="e">
        <f ca="1">_xll.RiskData('TS CF'!$N$24,$A1289)-H1289</f>
        <v>#NAME?</v>
      </c>
      <c r="V1289" s="327" t="e">
        <f t="shared" ca="1" si="57"/>
        <v>#NAME?</v>
      </c>
      <c r="W1289" s="327" t="e">
        <f t="shared" ca="1" si="58"/>
        <v>#NAME?</v>
      </c>
      <c r="X1289" s="327" t="e">
        <f t="shared" ca="1" si="59"/>
        <v>#NAME?</v>
      </c>
    </row>
    <row r="1290" spans="1:24">
      <c r="A1290" s="2">
        <v>1283</v>
      </c>
      <c r="B1290" s="617">
        <v>-160478</v>
      </c>
      <c r="C1290" s="617">
        <v>-103593</v>
      </c>
      <c r="D1290" s="617">
        <v>-114388</v>
      </c>
      <c r="F1290" s="330" t="e">
        <f ca="1">_xll.RiskData('Risk Summary'!$H$32,$A1290)</f>
        <v>#NAME?</v>
      </c>
      <c r="G1290" s="330" t="e">
        <f ca="1">_xll.RiskData('Risk Summary'!$K$32,$A1290)</f>
        <v>#NAME?</v>
      </c>
      <c r="H1290" s="330" t="e">
        <f ca="1">_xll.RiskData('Risk Summary'!$N$32,$A1290)</f>
        <v>#NAME?</v>
      </c>
      <c r="J1290" s="330" t="e">
        <f ca="1">_xll.RiskData('Risk Summary'!$H$35,$A1290)</f>
        <v>#NAME?</v>
      </c>
      <c r="K1290" s="330" t="e">
        <f ca="1">_xll.RiskData('Risk Summary'!$K$35,$A1290)</f>
        <v>#NAME?</v>
      </c>
      <c r="L1290" s="330" t="e">
        <f ca="1">_xll.RiskData('Risk Summary'!$N$35,$A1290)</f>
        <v>#NAME?</v>
      </c>
      <c r="N1290" s="330" t="e">
        <f ca="1">_xll.RiskData('Risk Summary'!$H$36,$A1290)</f>
        <v>#NAME?</v>
      </c>
      <c r="O1290" s="330" t="e">
        <f ca="1">_xll.RiskData('Risk Summary'!$K$36,$A1290)</f>
        <v>#NAME?</v>
      </c>
      <c r="P1290" s="330" t="e">
        <f ca="1">_xll.RiskData('Risk Summary'!$N$36,$A1290)</f>
        <v>#NAME?</v>
      </c>
      <c r="R1290" s="330" t="e">
        <f ca="1">_xll.RiskData('TS CF'!$H$24,$A1290)-F1290</f>
        <v>#NAME?</v>
      </c>
      <c r="S1290" s="330" t="e">
        <f ca="1">_xll.RiskData('TS CF'!$K$24,$A1290)-G1290</f>
        <v>#NAME?</v>
      </c>
      <c r="T1290" s="330" t="e">
        <f ca="1">_xll.RiskData('TS CF'!$N$24,$A1290)-H1290</f>
        <v>#NAME?</v>
      </c>
      <c r="V1290" s="327" t="e">
        <f t="shared" ref="V1290:V1353" ca="1" si="60">V1289</f>
        <v>#NAME?</v>
      </c>
      <c r="W1290" s="327" t="e">
        <f t="shared" ref="W1290:W1353" ca="1" si="61">W1289</f>
        <v>#NAME?</v>
      </c>
      <c r="X1290" s="327" t="e">
        <f t="shared" ref="X1290:X1353" ca="1" si="62">X1289</f>
        <v>#NAME?</v>
      </c>
    </row>
    <row r="1291" spans="1:24">
      <c r="A1291" s="2">
        <v>1284</v>
      </c>
      <c r="B1291" s="617">
        <v>-160478</v>
      </c>
      <c r="C1291" s="617">
        <v>-103593</v>
      </c>
      <c r="D1291" s="617">
        <v>-114388</v>
      </c>
      <c r="F1291" s="330" t="e">
        <f ca="1">_xll.RiskData('Risk Summary'!$H$32,$A1291)</f>
        <v>#NAME?</v>
      </c>
      <c r="G1291" s="330" t="e">
        <f ca="1">_xll.RiskData('Risk Summary'!$K$32,$A1291)</f>
        <v>#NAME?</v>
      </c>
      <c r="H1291" s="330" t="e">
        <f ca="1">_xll.RiskData('Risk Summary'!$N$32,$A1291)</f>
        <v>#NAME?</v>
      </c>
      <c r="J1291" s="330" t="e">
        <f ca="1">_xll.RiskData('Risk Summary'!$H$35,$A1291)</f>
        <v>#NAME?</v>
      </c>
      <c r="K1291" s="330" t="e">
        <f ca="1">_xll.RiskData('Risk Summary'!$K$35,$A1291)</f>
        <v>#NAME?</v>
      </c>
      <c r="L1291" s="330" t="e">
        <f ca="1">_xll.RiskData('Risk Summary'!$N$35,$A1291)</f>
        <v>#NAME?</v>
      </c>
      <c r="N1291" s="330" t="e">
        <f ca="1">_xll.RiskData('Risk Summary'!$H$36,$A1291)</f>
        <v>#NAME?</v>
      </c>
      <c r="O1291" s="330" t="e">
        <f ca="1">_xll.RiskData('Risk Summary'!$K$36,$A1291)</f>
        <v>#NAME?</v>
      </c>
      <c r="P1291" s="330" t="e">
        <f ca="1">_xll.RiskData('Risk Summary'!$N$36,$A1291)</f>
        <v>#NAME?</v>
      </c>
      <c r="R1291" s="330" t="e">
        <f ca="1">_xll.RiskData('TS CF'!$H$24,$A1291)-F1291</f>
        <v>#NAME?</v>
      </c>
      <c r="S1291" s="330" t="e">
        <f ca="1">_xll.RiskData('TS CF'!$K$24,$A1291)-G1291</f>
        <v>#NAME?</v>
      </c>
      <c r="T1291" s="330" t="e">
        <f ca="1">_xll.RiskData('TS CF'!$N$24,$A1291)-H1291</f>
        <v>#NAME?</v>
      </c>
      <c r="V1291" s="327" t="e">
        <f t="shared" ca="1" si="60"/>
        <v>#NAME?</v>
      </c>
      <c r="W1291" s="327" t="e">
        <f t="shared" ca="1" si="61"/>
        <v>#NAME?</v>
      </c>
      <c r="X1291" s="327" t="e">
        <f t="shared" ca="1" si="62"/>
        <v>#NAME?</v>
      </c>
    </row>
    <row r="1292" spans="1:24">
      <c r="A1292" s="2">
        <v>1285</v>
      </c>
      <c r="B1292" s="617">
        <v>-160478</v>
      </c>
      <c r="C1292" s="617">
        <v>-103593</v>
      </c>
      <c r="D1292" s="617">
        <v>-114388</v>
      </c>
      <c r="F1292" s="330" t="e">
        <f ca="1">_xll.RiskData('Risk Summary'!$H$32,$A1292)</f>
        <v>#NAME?</v>
      </c>
      <c r="G1292" s="330" t="e">
        <f ca="1">_xll.RiskData('Risk Summary'!$K$32,$A1292)</f>
        <v>#NAME?</v>
      </c>
      <c r="H1292" s="330" t="e">
        <f ca="1">_xll.RiskData('Risk Summary'!$N$32,$A1292)</f>
        <v>#NAME?</v>
      </c>
      <c r="J1292" s="330" t="e">
        <f ca="1">_xll.RiskData('Risk Summary'!$H$35,$A1292)</f>
        <v>#NAME?</v>
      </c>
      <c r="K1292" s="330" t="e">
        <f ca="1">_xll.RiskData('Risk Summary'!$K$35,$A1292)</f>
        <v>#NAME?</v>
      </c>
      <c r="L1292" s="330" t="e">
        <f ca="1">_xll.RiskData('Risk Summary'!$N$35,$A1292)</f>
        <v>#NAME?</v>
      </c>
      <c r="N1292" s="330" t="e">
        <f ca="1">_xll.RiskData('Risk Summary'!$H$36,$A1292)</f>
        <v>#NAME?</v>
      </c>
      <c r="O1292" s="330" t="e">
        <f ca="1">_xll.RiskData('Risk Summary'!$K$36,$A1292)</f>
        <v>#NAME?</v>
      </c>
      <c r="P1292" s="330" t="e">
        <f ca="1">_xll.RiskData('Risk Summary'!$N$36,$A1292)</f>
        <v>#NAME?</v>
      </c>
      <c r="R1292" s="330" t="e">
        <f ca="1">_xll.RiskData('TS CF'!$H$24,$A1292)-F1292</f>
        <v>#NAME?</v>
      </c>
      <c r="S1292" s="330" t="e">
        <f ca="1">_xll.RiskData('TS CF'!$K$24,$A1292)-G1292</f>
        <v>#NAME?</v>
      </c>
      <c r="T1292" s="330" t="e">
        <f ca="1">_xll.RiskData('TS CF'!$N$24,$A1292)-H1292</f>
        <v>#NAME?</v>
      </c>
      <c r="V1292" s="327" t="e">
        <f t="shared" ca="1" si="60"/>
        <v>#NAME?</v>
      </c>
      <c r="W1292" s="327" t="e">
        <f t="shared" ca="1" si="61"/>
        <v>#NAME?</v>
      </c>
      <c r="X1292" s="327" t="e">
        <f t="shared" ca="1" si="62"/>
        <v>#NAME?</v>
      </c>
    </row>
    <row r="1293" spans="1:24">
      <c r="A1293" s="2">
        <v>1286</v>
      </c>
      <c r="B1293" s="617">
        <v>-160478</v>
      </c>
      <c r="C1293" s="617">
        <v>-103593</v>
      </c>
      <c r="D1293" s="617">
        <v>-114388</v>
      </c>
      <c r="F1293" s="330" t="e">
        <f ca="1">_xll.RiskData('Risk Summary'!$H$32,$A1293)</f>
        <v>#NAME?</v>
      </c>
      <c r="G1293" s="330" t="e">
        <f ca="1">_xll.RiskData('Risk Summary'!$K$32,$A1293)</f>
        <v>#NAME?</v>
      </c>
      <c r="H1293" s="330" t="e">
        <f ca="1">_xll.RiskData('Risk Summary'!$N$32,$A1293)</f>
        <v>#NAME?</v>
      </c>
      <c r="J1293" s="330" t="e">
        <f ca="1">_xll.RiskData('Risk Summary'!$H$35,$A1293)</f>
        <v>#NAME?</v>
      </c>
      <c r="K1293" s="330" t="e">
        <f ca="1">_xll.RiskData('Risk Summary'!$K$35,$A1293)</f>
        <v>#NAME?</v>
      </c>
      <c r="L1293" s="330" t="e">
        <f ca="1">_xll.RiskData('Risk Summary'!$N$35,$A1293)</f>
        <v>#NAME?</v>
      </c>
      <c r="N1293" s="330" t="e">
        <f ca="1">_xll.RiskData('Risk Summary'!$H$36,$A1293)</f>
        <v>#NAME?</v>
      </c>
      <c r="O1293" s="330" t="e">
        <f ca="1">_xll.RiskData('Risk Summary'!$K$36,$A1293)</f>
        <v>#NAME?</v>
      </c>
      <c r="P1293" s="330" t="e">
        <f ca="1">_xll.RiskData('Risk Summary'!$N$36,$A1293)</f>
        <v>#NAME?</v>
      </c>
      <c r="R1293" s="330" t="e">
        <f ca="1">_xll.RiskData('TS CF'!$H$24,$A1293)-F1293</f>
        <v>#NAME?</v>
      </c>
      <c r="S1293" s="330" t="e">
        <f ca="1">_xll.RiskData('TS CF'!$K$24,$A1293)-G1293</f>
        <v>#NAME?</v>
      </c>
      <c r="T1293" s="330" t="e">
        <f ca="1">_xll.RiskData('TS CF'!$N$24,$A1293)-H1293</f>
        <v>#NAME?</v>
      </c>
      <c r="V1293" s="327" t="e">
        <f t="shared" ca="1" si="60"/>
        <v>#NAME?</v>
      </c>
      <c r="W1293" s="327" t="e">
        <f t="shared" ca="1" si="61"/>
        <v>#NAME?</v>
      </c>
      <c r="X1293" s="327" t="e">
        <f t="shared" ca="1" si="62"/>
        <v>#NAME?</v>
      </c>
    </row>
    <row r="1294" spans="1:24">
      <c r="A1294" s="2">
        <v>1287</v>
      </c>
      <c r="B1294" s="617">
        <v>-160478</v>
      </c>
      <c r="C1294" s="617">
        <v>-103593</v>
      </c>
      <c r="D1294" s="617">
        <v>-114388</v>
      </c>
      <c r="F1294" s="330" t="e">
        <f ca="1">_xll.RiskData('Risk Summary'!$H$32,$A1294)</f>
        <v>#NAME?</v>
      </c>
      <c r="G1294" s="330" t="e">
        <f ca="1">_xll.RiskData('Risk Summary'!$K$32,$A1294)</f>
        <v>#NAME?</v>
      </c>
      <c r="H1294" s="330" t="e">
        <f ca="1">_xll.RiskData('Risk Summary'!$N$32,$A1294)</f>
        <v>#NAME?</v>
      </c>
      <c r="J1294" s="330" t="e">
        <f ca="1">_xll.RiskData('Risk Summary'!$H$35,$A1294)</f>
        <v>#NAME?</v>
      </c>
      <c r="K1294" s="330" t="e">
        <f ca="1">_xll.RiskData('Risk Summary'!$K$35,$A1294)</f>
        <v>#NAME?</v>
      </c>
      <c r="L1294" s="330" t="e">
        <f ca="1">_xll.RiskData('Risk Summary'!$N$35,$A1294)</f>
        <v>#NAME?</v>
      </c>
      <c r="N1294" s="330" t="e">
        <f ca="1">_xll.RiskData('Risk Summary'!$H$36,$A1294)</f>
        <v>#NAME?</v>
      </c>
      <c r="O1294" s="330" t="e">
        <f ca="1">_xll.RiskData('Risk Summary'!$K$36,$A1294)</f>
        <v>#NAME?</v>
      </c>
      <c r="P1294" s="330" t="e">
        <f ca="1">_xll.RiskData('Risk Summary'!$N$36,$A1294)</f>
        <v>#NAME?</v>
      </c>
      <c r="R1294" s="330" t="e">
        <f ca="1">_xll.RiskData('TS CF'!$H$24,$A1294)-F1294</f>
        <v>#NAME?</v>
      </c>
      <c r="S1294" s="330" t="e">
        <f ca="1">_xll.RiskData('TS CF'!$K$24,$A1294)-G1294</f>
        <v>#NAME?</v>
      </c>
      <c r="T1294" s="330" t="e">
        <f ca="1">_xll.RiskData('TS CF'!$N$24,$A1294)-H1294</f>
        <v>#NAME?</v>
      </c>
      <c r="V1294" s="327" t="e">
        <f t="shared" ca="1" si="60"/>
        <v>#NAME?</v>
      </c>
      <c r="W1294" s="327" t="e">
        <f t="shared" ca="1" si="61"/>
        <v>#NAME?</v>
      </c>
      <c r="X1294" s="327" t="e">
        <f t="shared" ca="1" si="62"/>
        <v>#NAME?</v>
      </c>
    </row>
    <row r="1295" spans="1:24">
      <c r="A1295" s="2">
        <v>1288</v>
      </c>
      <c r="B1295" s="617">
        <v>-160478</v>
      </c>
      <c r="C1295" s="617">
        <v>-103593</v>
      </c>
      <c r="D1295" s="617">
        <v>-114388</v>
      </c>
      <c r="F1295" s="330" t="e">
        <f ca="1">_xll.RiskData('Risk Summary'!$H$32,$A1295)</f>
        <v>#NAME?</v>
      </c>
      <c r="G1295" s="330" t="e">
        <f ca="1">_xll.RiskData('Risk Summary'!$K$32,$A1295)</f>
        <v>#NAME?</v>
      </c>
      <c r="H1295" s="330" t="e">
        <f ca="1">_xll.RiskData('Risk Summary'!$N$32,$A1295)</f>
        <v>#NAME?</v>
      </c>
      <c r="J1295" s="330" t="e">
        <f ca="1">_xll.RiskData('Risk Summary'!$H$35,$A1295)</f>
        <v>#NAME?</v>
      </c>
      <c r="K1295" s="330" t="e">
        <f ca="1">_xll.RiskData('Risk Summary'!$K$35,$A1295)</f>
        <v>#NAME?</v>
      </c>
      <c r="L1295" s="330" t="e">
        <f ca="1">_xll.RiskData('Risk Summary'!$N$35,$A1295)</f>
        <v>#NAME?</v>
      </c>
      <c r="N1295" s="330" t="e">
        <f ca="1">_xll.RiskData('Risk Summary'!$H$36,$A1295)</f>
        <v>#NAME?</v>
      </c>
      <c r="O1295" s="330" t="e">
        <f ca="1">_xll.RiskData('Risk Summary'!$K$36,$A1295)</f>
        <v>#NAME?</v>
      </c>
      <c r="P1295" s="330" t="e">
        <f ca="1">_xll.RiskData('Risk Summary'!$N$36,$A1295)</f>
        <v>#NAME?</v>
      </c>
      <c r="R1295" s="330" t="e">
        <f ca="1">_xll.RiskData('TS CF'!$H$24,$A1295)-F1295</f>
        <v>#NAME?</v>
      </c>
      <c r="S1295" s="330" t="e">
        <f ca="1">_xll.RiskData('TS CF'!$K$24,$A1295)-G1295</f>
        <v>#NAME?</v>
      </c>
      <c r="T1295" s="330" t="e">
        <f ca="1">_xll.RiskData('TS CF'!$N$24,$A1295)-H1295</f>
        <v>#NAME?</v>
      </c>
      <c r="V1295" s="327" t="e">
        <f t="shared" ca="1" si="60"/>
        <v>#NAME?</v>
      </c>
      <c r="W1295" s="327" t="e">
        <f t="shared" ca="1" si="61"/>
        <v>#NAME?</v>
      </c>
      <c r="X1295" s="327" t="e">
        <f t="shared" ca="1" si="62"/>
        <v>#NAME?</v>
      </c>
    </row>
    <row r="1296" spans="1:24">
      <c r="A1296" s="2">
        <v>1289</v>
      </c>
      <c r="B1296" s="617">
        <v>-160478</v>
      </c>
      <c r="C1296" s="617">
        <v>-103593</v>
      </c>
      <c r="D1296" s="617">
        <v>-114388</v>
      </c>
      <c r="F1296" s="330" t="e">
        <f ca="1">_xll.RiskData('Risk Summary'!$H$32,$A1296)</f>
        <v>#NAME?</v>
      </c>
      <c r="G1296" s="330" t="e">
        <f ca="1">_xll.RiskData('Risk Summary'!$K$32,$A1296)</f>
        <v>#NAME?</v>
      </c>
      <c r="H1296" s="330" t="e">
        <f ca="1">_xll.RiskData('Risk Summary'!$N$32,$A1296)</f>
        <v>#NAME?</v>
      </c>
      <c r="J1296" s="330" t="e">
        <f ca="1">_xll.RiskData('Risk Summary'!$H$35,$A1296)</f>
        <v>#NAME?</v>
      </c>
      <c r="K1296" s="330" t="e">
        <f ca="1">_xll.RiskData('Risk Summary'!$K$35,$A1296)</f>
        <v>#NAME?</v>
      </c>
      <c r="L1296" s="330" t="e">
        <f ca="1">_xll.RiskData('Risk Summary'!$N$35,$A1296)</f>
        <v>#NAME?</v>
      </c>
      <c r="N1296" s="330" t="e">
        <f ca="1">_xll.RiskData('Risk Summary'!$H$36,$A1296)</f>
        <v>#NAME?</v>
      </c>
      <c r="O1296" s="330" t="e">
        <f ca="1">_xll.RiskData('Risk Summary'!$K$36,$A1296)</f>
        <v>#NAME?</v>
      </c>
      <c r="P1296" s="330" t="e">
        <f ca="1">_xll.RiskData('Risk Summary'!$N$36,$A1296)</f>
        <v>#NAME?</v>
      </c>
      <c r="R1296" s="330" t="e">
        <f ca="1">_xll.RiskData('TS CF'!$H$24,$A1296)-F1296</f>
        <v>#NAME?</v>
      </c>
      <c r="S1296" s="330" t="e">
        <f ca="1">_xll.RiskData('TS CF'!$K$24,$A1296)-G1296</f>
        <v>#NAME?</v>
      </c>
      <c r="T1296" s="330" t="e">
        <f ca="1">_xll.RiskData('TS CF'!$N$24,$A1296)-H1296</f>
        <v>#NAME?</v>
      </c>
      <c r="V1296" s="327" t="e">
        <f t="shared" ca="1" si="60"/>
        <v>#NAME?</v>
      </c>
      <c r="W1296" s="327" t="e">
        <f t="shared" ca="1" si="61"/>
        <v>#NAME?</v>
      </c>
      <c r="X1296" s="327" t="e">
        <f t="shared" ca="1" si="62"/>
        <v>#NAME?</v>
      </c>
    </row>
    <row r="1297" spans="1:24">
      <c r="A1297" s="2">
        <v>1290</v>
      </c>
      <c r="B1297" s="617">
        <v>-160478</v>
      </c>
      <c r="C1297" s="617">
        <v>-103593</v>
      </c>
      <c r="D1297" s="617">
        <v>-114388</v>
      </c>
      <c r="F1297" s="330" t="e">
        <f ca="1">_xll.RiskData('Risk Summary'!$H$32,$A1297)</f>
        <v>#NAME?</v>
      </c>
      <c r="G1297" s="330" t="e">
        <f ca="1">_xll.RiskData('Risk Summary'!$K$32,$A1297)</f>
        <v>#NAME?</v>
      </c>
      <c r="H1297" s="330" t="e">
        <f ca="1">_xll.RiskData('Risk Summary'!$N$32,$A1297)</f>
        <v>#NAME?</v>
      </c>
      <c r="J1297" s="330" t="e">
        <f ca="1">_xll.RiskData('Risk Summary'!$H$35,$A1297)</f>
        <v>#NAME?</v>
      </c>
      <c r="K1297" s="330" t="e">
        <f ca="1">_xll.RiskData('Risk Summary'!$K$35,$A1297)</f>
        <v>#NAME?</v>
      </c>
      <c r="L1297" s="330" t="e">
        <f ca="1">_xll.RiskData('Risk Summary'!$N$35,$A1297)</f>
        <v>#NAME?</v>
      </c>
      <c r="N1297" s="330" t="e">
        <f ca="1">_xll.RiskData('Risk Summary'!$H$36,$A1297)</f>
        <v>#NAME?</v>
      </c>
      <c r="O1297" s="330" t="e">
        <f ca="1">_xll.RiskData('Risk Summary'!$K$36,$A1297)</f>
        <v>#NAME?</v>
      </c>
      <c r="P1297" s="330" t="e">
        <f ca="1">_xll.RiskData('Risk Summary'!$N$36,$A1297)</f>
        <v>#NAME?</v>
      </c>
      <c r="R1297" s="330" t="e">
        <f ca="1">_xll.RiskData('TS CF'!$H$24,$A1297)-F1297</f>
        <v>#NAME?</v>
      </c>
      <c r="S1297" s="330" t="e">
        <f ca="1">_xll.RiskData('TS CF'!$K$24,$A1297)-G1297</f>
        <v>#NAME?</v>
      </c>
      <c r="T1297" s="330" t="e">
        <f ca="1">_xll.RiskData('TS CF'!$N$24,$A1297)-H1297</f>
        <v>#NAME?</v>
      </c>
      <c r="V1297" s="327" t="e">
        <f t="shared" ca="1" si="60"/>
        <v>#NAME?</v>
      </c>
      <c r="W1297" s="327" t="e">
        <f t="shared" ca="1" si="61"/>
        <v>#NAME?</v>
      </c>
      <c r="X1297" s="327" t="e">
        <f t="shared" ca="1" si="62"/>
        <v>#NAME?</v>
      </c>
    </row>
    <row r="1298" spans="1:24">
      <c r="A1298" s="2">
        <v>1291</v>
      </c>
      <c r="B1298" s="617">
        <v>-160478</v>
      </c>
      <c r="C1298" s="617">
        <v>-103593</v>
      </c>
      <c r="D1298" s="617">
        <v>-114388</v>
      </c>
      <c r="F1298" s="330" t="e">
        <f ca="1">_xll.RiskData('Risk Summary'!$H$32,$A1298)</f>
        <v>#NAME?</v>
      </c>
      <c r="G1298" s="330" t="e">
        <f ca="1">_xll.RiskData('Risk Summary'!$K$32,$A1298)</f>
        <v>#NAME?</v>
      </c>
      <c r="H1298" s="330" t="e">
        <f ca="1">_xll.RiskData('Risk Summary'!$N$32,$A1298)</f>
        <v>#NAME?</v>
      </c>
      <c r="J1298" s="330" t="e">
        <f ca="1">_xll.RiskData('Risk Summary'!$H$35,$A1298)</f>
        <v>#NAME?</v>
      </c>
      <c r="K1298" s="330" t="e">
        <f ca="1">_xll.RiskData('Risk Summary'!$K$35,$A1298)</f>
        <v>#NAME?</v>
      </c>
      <c r="L1298" s="330" t="e">
        <f ca="1">_xll.RiskData('Risk Summary'!$N$35,$A1298)</f>
        <v>#NAME?</v>
      </c>
      <c r="N1298" s="330" t="e">
        <f ca="1">_xll.RiskData('Risk Summary'!$H$36,$A1298)</f>
        <v>#NAME?</v>
      </c>
      <c r="O1298" s="330" t="e">
        <f ca="1">_xll.RiskData('Risk Summary'!$K$36,$A1298)</f>
        <v>#NAME?</v>
      </c>
      <c r="P1298" s="330" t="e">
        <f ca="1">_xll.RiskData('Risk Summary'!$N$36,$A1298)</f>
        <v>#NAME?</v>
      </c>
      <c r="R1298" s="330" t="e">
        <f ca="1">_xll.RiskData('TS CF'!$H$24,$A1298)-F1298</f>
        <v>#NAME?</v>
      </c>
      <c r="S1298" s="330" t="e">
        <f ca="1">_xll.RiskData('TS CF'!$K$24,$A1298)-G1298</f>
        <v>#NAME?</v>
      </c>
      <c r="T1298" s="330" t="e">
        <f ca="1">_xll.RiskData('TS CF'!$N$24,$A1298)-H1298</f>
        <v>#NAME?</v>
      </c>
      <c r="V1298" s="327" t="e">
        <f t="shared" ca="1" si="60"/>
        <v>#NAME?</v>
      </c>
      <c r="W1298" s="327" t="e">
        <f t="shared" ca="1" si="61"/>
        <v>#NAME?</v>
      </c>
      <c r="X1298" s="327" t="e">
        <f t="shared" ca="1" si="62"/>
        <v>#NAME?</v>
      </c>
    </row>
    <row r="1299" spans="1:24">
      <c r="A1299" s="2">
        <v>1292</v>
      </c>
      <c r="B1299" s="617">
        <v>-160478</v>
      </c>
      <c r="C1299" s="617">
        <v>-103593</v>
      </c>
      <c r="D1299" s="617">
        <v>-114388</v>
      </c>
      <c r="F1299" s="330" t="e">
        <f ca="1">_xll.RiskData('Risk Summary'!$H$32,$A1299)</f>
        <v>#NAME?</v>
      </c>
      <c r="G1299" s="330" t="e">
        <f ca="1">_xll.RiskData('Risk Summary'!$K$32,$A1299)</f>
        <v>#NAME?</v>
      </c>
      <c r="H1299" s="330" t="e">
        <f ca="1">_xll.RiskData('Risk Summary'!$N$32,$A1299)</f>
        <v>#NAME?</v>
      </c>
      <c r="J1299" s="330" t="e">
        <f ca="1">_xll.RiskData('Risk Summary'!$H$35,$A1299)</f>
        <v>#NAME?</v>
      </c>
      <c r="K1299" s="330" t="e">
        <f ca="1">_xll.RiskData('Risk Summary'!$K$35,$A1299)</f>
        <v>#NAME?</v>
      </c>
      <c r="L1299" s="330" t="e">
        <f ca="1">_xll.RiskData('Risk Summary'!$N$35,$A1299)</f>
        <v>#NAME?</v>
      </c>
      <c r="N1299" s="330" t="e">
        <f ca="1">_xll.RiskData('Risk Summary'!$H$36,$A1299)</f>
        <v>#NAME?</v>
      </c>
      <c r="O1299" s="330" t="e">
        <f ca="1">_xll.RiskData('Risk Summary'!$K$36,$A1299)</f>
        <v>#NAME?</v>
      </c>
      <c r="P1299" s="330" t="e">
        <f ca="1">_xll.RiskData('Risk Summary'!$N$36,$A1299)</f>
        <v>#NAME?</v>
      </c>
      <c r="R1299" s="330" t="e">
        <f ca="1">_xll.RiskData('TS CF'!$H$24,$A1299)-F1299</f>
        <v>#NAME?</v>
      </c>
      <c r="S1299" s="330" t="e">
        <f ca="1">_xll.RiskData('TS CF'!$K$24,$A1299)-G1299</f>
        <v>#NAME?</v>
      </c>
      <c r="T1299" s="330" t="e">
        <f ca="1">_xll.RiskData('TS CF'!$N$24,$A1299)-H1299</f>
        <v>#NAME?</v>
      </c>
      <c r="V1299" s="327" t="e">
        <f t="shared" ca="1" si="60"/>
        <v>#NAME?</v>
      </c>
      <c r="W1299" s="327" t="e">
        <f t="shared" ca="1" si="61"/>
        <v>#NAME?</v>
      </c>
      <c r="X1299" s="327" t="e">
        <f t="shared" ca="1" si="62"/>
        <v>#NAME?</v>
      </c>
    </row>
    <row r="1300" spans="1:24">
      <c r="A1300" s="2">
        <v>1293</v>
      </c>
      <c r="B1300" s="617">
        <v>-160478</v>
      </c>
      <c r="C1300" s="617">
        <v>-103593</v>
      </c>
      <c r="D1300" s="617">
        <v>-114388</v>
      </c>
      <c r="F1300" s="330" t="e">
        <f ca="1">_xll.RiskData('Risk Summary'!$H$32,$A1300)</f>
        <v>#NAME?</v>
      </c>
      <c r="G1300" s="330" t="e">
        <f ca="1">_xll.RiskData('Risk Summary'!$K$32,$A1300)</f>
        <v>#NAME?</v>
      </c>
      <c r="H1300" s="330" t="e">
        <f ca="1">_xll.RiskData('Risk Summary'!$N$32,$A1300)</f>
        <v>#NAME?</v>
      </c>
      <c r="J1300" s="330" t="e">
        <f ca="1">_xll.RiskData('Risk Summary'!$H$35,$A1300)</f>
        <v>#NAME?</v>
      </c>
      <c r="K1300" s="330" t="e">
        <f ca="1">_xll.RiskData('Risk Summary'!$K$35,$A1300)</f>
        <v>#NAME?</v>
      </c>
      <c r="L1300" s="330" t="e">
        <f ca="1">_xll.RiskData('Risk Summary'!$N$35,$A1300)</f>
        <v>#NAME?</v>
      </c>
      <c r="N1300" s="330" t="e">
        <f ca="1">_xll.RiskData('Risk Summary'!$H$36,$A1300)</f>
        <v>#NAME?</v>
      </c>
      <c r="O1300" s="330" t="e">
        <f ca="1">_xll.RiskData('Risk Summary'!$K$36,$A1300)</f>
        <v>#NAME?</v>
      </c>
      <c r="P1300" s="330" t="e">
        <f ca="1">_xll.RiskData('Risk Summary'!$N$36,$A1300)</f>
        <v>#NAME?</v>
      </c>
      <c r="R1300" s="330" t="e">
        <f ca="1">_xll.RiskData('TS CF'!$H$24,$A1300)-F1300</f>
        <v>#NAME?</v>
      </c>
      <c r="S1300" s="330" t="e">
        <f ca="1">_xll.RiskData('TS CF'!$K$24,$A1300)-G1300</f>
        <v>#NAME?</v>
      </c>
      <c r="T1300" s="330" t="e">
        <f ca="1">_xll.RiskData('TS CF'!$N$24,$A1300)-H1300</f>
        <v>#NAME?</v>
      </c>
      <c r="V1300" s="327" t="e">
        <f t="shared" ca="1" si="60"/>
        <v>#NAME?</v>
      </c>
      <c r="W1300" s="327" t="e">
        <f t="shared" ca="1" si="61"/>
        <v>#NAME?</v>
      </c>
      <c r="X1300" s="327" t="e">
        <f t="shared" ca="1" si="62"/>
        <v>#NAME?</v>
      </c>
    </row>
    <row r="1301" spans="1:24">
      <c r="A1301" s="2">
        <v>1294</v>
      </c>
      <c r="B1301" s="617">
        <v>-160478</v>
      </c>
      <c r="C1301" s="617">
        <v>-103593</v>
      </c>
      <c r="D1301" s="617">
        <v>-114388</v>
      </c>
      <c r="F1301" s="330" t="e">
        <f ca="1">_xll.RiskData('Risk Summary'!$H$32,$A1301)</f>
        <v>#NAME?</v>
      </c>
      <c r="G1301" s="330" t="e">
        <f ca="1">_xll.RiskData('Risk Summary'!$K$32,$A1301)</f>
        <v>#NAME?</v>
      </c>
      <c r="H1301" s="330" t="e">
        <f ca="1">_xll.RiskData('Risk Summary'!$N$32,$A1301)</f>
        <v>#NAME?</v>
      </c>
      <c r="J1301" s="330" t="e">
        <f ca="1">_xll.RiskData('Risk Summary'!$H$35,$A1301)</f>
        <v>#NAME?</v>
      </c>
      <c r="K1301" s="330" t="e">
        <f ca="1">_xll.RiskData('Risk Summary'!$K$35,$A1301)</f>
        <v>#NAME?</v>
      </c>
      <c r="L1301" s="330" t="e">
        <f ca="1">_xll.RiskData('Risk Summary'!$N$35,$A1301)</f>
        <v>#NAME?</v>
      </c>
      <c r="N1301" s="330" t="e">
        <f ca="1">_xll.RiskData('Risk Summary'!$H$36,$A1301)</f>
        <v>#NAME?</v>
      </c>
      <c r="O1301" s="330" t="e">
        <f ca="1">_xll.RiskData('Risk Summary'!$K$36,$A1301)</f>
        <v>#NAME?</v>
      </c>
      <c r="P1301" s="330" t="e">
        <f ca="1">_xll.RiskData('Risk Summary'!$N$36,$A1301)</f>
        <v>#NAME?</v>
      </c>
      <c r="R1301" s="330" t="e">
        <f ca="1">_xll.RiskData('TS CF'!$H$24,$A1301)-F1301</f>
        <v>#NAME?</v>
      </c>
      <c r="S1301" s="330" t="e">
        <f ca="1">_xll.RiskData('TS CF'!$K$24,$A1301)-G1301</f>
        <v>#NAME?</v>
      </c>
      <c r="T1301" s="330" t="e">
        <f ca="1">_xll.RiskData('TS CF'!$N$24,$A1301)-H1301</f>
        <v>#NAME?</v>
      </c>
      <c r="V1301" s="327" t="e">
        <f t="shared" ca="1" si="60"/>
        <v>#NAME?</v>
      </c>
      <c r="W1301" s="327" t="e">
        <f t="shared" ca="1" si="61"/>
        <v>#NAME?</v>
      </c>
      <c r="X1301" s="327" t="e">
        <f t="shared" ca="1" si="62"/>
        <v>#NAME?</v>
      </c>
    </row>
    <row r="1302" spans="1:24">
      <c r="A1302" s="2">
        <v>1295</v>
      </c>
      <c r="B1302" s="617">
        <v>-160478</v>
      </c>
      <c r="C1302" s="617">
        <v>-103593</v>
      </c>
      <c r="D1302" s="617">
        <v>-114388</v>
      </c>
      <c r="F1302" s="330" t="e">
        <f ca="1">_xll.RiskData('Risk Summary'!$H$32,$A1302)</f>
        <v>#NAME?</v>
      </c>
      <c r="G1302" s="330" t="e">
        <f ca="1">_xll.RiskData('Risk Summary'!$K$32,$A1302)</f>
        <v>#NAME?</v>
      </c>
      <c r="H1302" s="330" t="e">
        <f ca="1">_xll.RiskData('Risk Summary'!$N$32,$A1302)</f>
        <v>#NAME?</v>
      </c>
      <c r="J1302" s="330" t="e">
        <f ca="1">_xll.RiskData('Risk Summary'!$H$35,$A1302)</f>
        <v>#NAME?</v>
      </c>
      <c r="K1302" s="330" t="e">
        <f ca="1">_xll.RiskData('Risk Summary'!$K$35,$A1302)</f>
        <v>#NAME?</v>
      </c>
      <c r="L1302" s="330" t="e">
        <f ca="1">_xll.RiskData('Risk Summary'!$N$35,$A1302)</f>
        <v>#NAME?</v>
      </c>
      <c r="N1302" s="330" t="e">
        <f ca="1">_xll.RiskData('Risk Summary'!$H$36,$A1302)</f>
        <v>#NAME?</v>
      </c>
      <c r="O1302" s="330" t="e">
        <f ca="1">_xll.RiskData('Risk Summary'!$K$36,$A1302)</f>
        <v>#NAME?</v>
      </c>
      <c r="P1302" s="330" t="e">
        <f ca="1">_xll.RiskData('Risk Summary'!$N$36,$A1302)</f>
        <v>#NAME?</v>
      </c>
      <c r="R1302" s="330" t="e">
        <f ca="1">_xll.RiskData('TS CF'!$H$24,$A1302)-F1302</f>
        <v>#NAME?</v>
      </c>
      <c r="S1302" s="330" t="e">
        <f ca="1">_xll.RiskData('TS CF'!$K$24,$A1302)-G1302</f>
        <v>#NAME?</v>
      </c>
      <c r="T1302" s="330" t="e">
        <f ca="1">_xll.RiskData('TS CF'!$N$24,$A1302)-H1302</f>
        <v>#NAME?</v>
      </c>
      <c r="V1302" s="327" t="e">
        <f t="shared" ca="1" si="60"/>
        <v>#NAME?</v>
      </c>
      <c r="W1302" s="327" t="e">
        <f t="shared" ca="1" si="61"/>
        <v>#NAME?</v>
      </c>
      <c r="X1302" s="327" t="e">
        <f t="shared" ca="1" si="62"/>
        <v>#NAME?</v>
      </c>
    </row>
    <row r="1303" spans="1:24">
      <c r="A1303" s="2">
        <v>1296</v>
      </c>
      <c r="B1303" s="617">
        <v>-160478</v>
      </c>
      <c r="C1303" s="617">
        <v>-103593</v>
      </c>
      <c r="D1303" s="617">
        <v>-114388</v>
      </c>
      <c r="F1303" s="330" t="e">
        <f ca="1">_xll.RiskData('Risk Summary'!$H$32,$A1303)</f>
        <v>#NAME?</v>
      </c>
      <c r="G1303" s="330" t="e">
        <f ca="1">_xll.RiskData('Risk Summary'!$K$32,$A1303)</f>
        <v>#NAME?</v>
      </c>
      <c r="H1303" s="330" t="e">
        <f ca="1">_xll.RiskData('Risk Summary'!$N$32,$A1303)</f>
        <v>#NAME?</v>
      </c>
      <c r="J1303" s="330" t="e">
        <f ca="1">_xll.RiskData('Risk Summary'!$H$35,$A1303)</f>
        <v>#NAME?</v>
      </c>
      <c r="K1303" s="330" t="e">
        <f ca="1">_xll.RiskData('Risk Summary'!$K$35,$A1303)</f>
        <v>#NAME?</v>
      </c>
      <c r="L1303" s="330" t="e">
        <f ca="1">_xll.RiskData('Risk Summary'!$N$35,$A1303)</f>
        <v>#NAME?</v>
      </c>
      <c r="N1303" s="330" t="e">
        <f ca="1">_xll.RiskData('Risk Summary'!$H$36,$A1303)</f>
        <v>#NAME?</v>
      </c>
      <c r="O1303" s="330" t="e">
        <f ca="1">_xll.RiskData('Risk Summary'!$K$36,$A1303)</f>
        <v>#NAME?</v>
      </c>
      <c r="P1303" s="330" t="e">
        <f ca="1">_xll.RiskData('Risk Summary'!$N$36,$A1303)</f>
        <v>#NAME?</v>
      </c>
      <c r="R1303" s="330" t="e">
        <f ca="1">_xll.RiskData('TS CF'!$H$24,$A1303)-F1303</f>
        <v>#NAME?</v>
      </c>
      <c r="S1303" s="330" t="e">
        <f ca="1">_xll.RiskData('TS CF'!$K$24,$A1303)-G1303</f>
        <v>#NAME?</v>
      </c>
      <c r="T1303" s="330" t="e">
        <f ca="1">_xll.RiskData('TS CF'!$N$24,$A1303)-H1303</f>
        <v>#NAME?</v>
      </c>
      <c r="V1303" s="327" t="e">
        <f t="shared" ca="1" si="60"/>
        <v>#NAME?</v>
      </c>
      <c r="W1303" s="327" t="e">
        <f t="shared" ca="1" si="61"/>
        <v>#NAME?</v>
      </c>
      <c r="X1303" s="327" t="e">
        <f t="shared" ca="1" si="62"/>
        <v>#NAME?</v>
      </c>
    </row>
    <row r="1304" spans="1:24">
      <c r="A1304" s="2">
        <v>1297</v>
      </c>
      <c r="B1304" s="617">
        <v>-160478</v>
      </c>
      <c r="C1304" s="617">
        <v>-103593</v>
      </c>
      <c r="D1304" s="617">
        <v>-114388</v>
      </c>
      <c r="F1304" s="330" t="e">
        <f ca="1">_xll.RiskData('Risk Summary'!$H$32,$A1304)</f>
        <v>#NAME?</v>
      </c>
      <c r="G1304" s="330" t="e">
        <f ca="1">_xll.RiskData('Risk Summary'!$K$32,$A1304)</f>
        <v>#NAME?</v>
      </c>
      <c r="H1304" s="330" t="e">
        <f ca="1">_xll.RiskData('Risk Summary'!$N$32,$A1304)</f>
        <v>#NAME?</v>
      </c>
      <c r="J1304" s="330" t="e">
        <f ca="1">_xll.RiskData('Risk Summary'!$H$35,$A1304)</f>
        <v>#NAME?</v>
      </c>
      <c r="K1304" s="330" t="e">
        <f ca="1">_xll.RiskData('Risk Summary'!$K$35,$A1304)</f>
        <v>#NAME?</v>
      </c>
      <c r="L1304" s="330" t="e">
        <f ca="1">_xll.RiskData('Risk Summary'!$N$35,$A1304)</f>
        <v>#NAME?</v>
      </c>
      <c r="N1304" s="330" t="e">
        <f ca="1">_xll.RiskData('Risk Summary'!$H$36,$A1304)</f>
        <v>#NAME?</v>
      </c>
      <c r="O1304" s="330" t="e">
        <f ca="1">_xll.RiskData('Risk Summary'!$K$36,$A1304)</f>
        <v>#NAME?</v>
      </c>
      <c r="P1304" s="330" t="e">
        <f ca="1">_xll.RiskData('Risk Summary'!$N$36,$A1304)</f>
        <v>#NAME?</v>
      </c>
      <c r="R1304" s="330" t="e">
        <f ca="1">_xll.RiskData('TS CF'!$H$24,$A1304)-F1304</f>
        <v>#NAME?</v>
      </c>
      <c r="S1304" s="330" t="e">
        <f ca="1">_xll.RiskData('TS CF'!$K$24,$A1304)-G1304</f>
        <v>#NAME?</v>
      </c>
      <c r="T1304" s="330" t="e">
        <f ca="1">_xll.RiskData('TS CF'!$N$24,$A1304)-H1304</f>
        <v>#NAME?</v>
      </c>
      <c r="V1304" s="327" t="e">
        <f t="shared" ca="1" si="60"/>
        <v>#NAME?</v>
      </c>
      <c r="W1304" s="327" t="e">
        <f t="shared" ca="1" si="61"/>
        <v>#NAME?</v>
      </c>
      <c r="X1304" s="327" t="e">
        <f t="shared" ca="1" si="62"/>
        <v>#NAME?</v>
      </c>
    </row>
    <row r="1305" spans="1:24">
      <c r="A1305" s="2">
        <v>1298</v>
      </c>
      <c r="B1305" s="617">
        <v>-160478</v>
      </c>
      <c r="C1305" s="617">
        <v>-103593</v>
      </c>
      <c r="D1305" s="617">
        <v>-114388</v>
      </c>
      <c r="F1305" s="330" t="e">
        <f ca="1">_xll.RiskData('Risk Summary'!$H$32,$A1305)</f>
        <v>#NAME?</v>
      </c>
      <c r="G1305" s="330" t="e">
        <f ca="1">_xll.RiskData('Risk Summary'!$K$32,$A1305)</f>
        <v>#NAME?</v>
      </c>
      <c r="H1305" s="330" t="e">
        <f ca="1">_xll.RiskData('Risk Summary'!$N$32,$A1305)</f>
        <v>#NAME?</v>
      </c>
      <c r="J1305" s="330" t="e">
        <f ca="1">_xll.RiskData('Risk Summary'!$H$35,$A1305)</f>
        <v>#NAME?</v>
      </c>
      <c r="K1305" s="330" t="e">
        <f ca="1">_xll.RiskData('Risk Summary'!$K$35,$A1305)</f>
        <v>#NAME?</v>
      </c>
      <c r="L1305" s="330" t="e">
        <f ca="1">_xll.RiskData('Risk Summary'!$N$35,$A1305)</f>
        <v>#NAME?</v>
      </c>
      <c r="N1305" s="330" t="e">
        <f ca="1">_xll.RiskData('Risk Summary'!$H$36,$A1305)</f>
        <v>#NAME?</v>
      </c>
      <c r="O1305" s="330" t="e">
        <f ca="1">_xll.RiskData('Risk Summary'!$K$36,$A1305)</f>
        <v>#NAME?</v>
      </c>
      <c r="P1305" s="330" t="e">
        <f ca="1">_xll.RiskData('Risk Summary'!$N$36,$A1305)</f>
        <v>#NAME?</v>
      </c>
      <c r="R1305" s="330" t="e">
        <f ca="1">_xll.RiskData('TS CF'!$H$24,$A1305)-F1305</f>
        <v>#NAME?</v>
      </c>
      <c r="S1305" s="330" t="e">
        <f ca="1">_xll.RiskData('TS CF'!$K$24,$A1305)-G1305</f>
        <v>#NAME?</v>
      </c>
      <c r="T1305" s="330" t="e">
        <f ca="1">_xll.RiskData('TS CF'!$N$24,$A1305)-H1305</f>
        <v>#NAME?</v>
      </c>
      <c r="V1305" s="327" t="e">
        <f t="shared" ca="1" si="60"/>
        <v>#NAME?</v>
      </c>
      <c r="W1305" s="327" t="e">
        <f t="shared" ca="1" si="61"/>
        <v>#NAME?</v>
      </c>
      <c r="X1305" s="327" t="e">
        <f t="shared" ca="1" si="62"/>
        <v>#NAME?</v>
      </c>
    </row>
    <row r="1306" spans="1:24">
      <c r="A1306" s="2">
        <v>1299</v>
      </c>
      <c r="B1306" s="617">
        <v>-160478</v>
      </c>
      <c r="C1306" s="617">
        <v>-103593</v>
      </c>
      <c r="D1306" s="617">
        <v>-114388</v>
      </c>
      <c r="F1306" s="330" t="e">
        <f ca="1">_xll.RiskData('Risk Summary'!$H$32,$A1306)</f>
        <v>#NAME?</v>
      </c>
      <c r="G1306" s="330" t="e">
        <f ca="1">_xll.RiskData('Risk Summary'!$K$32,$A1306)</f>
        <v>#NAME?</v>
      </c>
      <c r="H1306" s="330" t="e">
        <f ca="1">_xll.RiskData('Risk Summary'!$N$32,$A1306)</f>
        <v>#NAME?</v>
      </c>
      <c r="J1306" s="330" t="e">
        <f ca="1">_xll.RiskData('Risk Summary'!$H$35,$A1306)</f>
        <v>#NAME?</v>
      </c>
      <c r="K1306" s="330" t="e">
        <f ca="1">_xll.RiskData('Risk Summary'!$K$35,$A1306)</f>
        <v>#NAME?</v>
      </c>
      <c r="L1306" s="330" t="e">
        <f ca="1">_xll.RiskData('Risk Summary'!$N$35,$A1306)</f>
        <v>#NAME?</v>
      </c>
      <c r="N1306" s="330" t="e">
        <f ca="1">_xll.RiskData('Risk Summary'!$H$36,$A1306)</f>
        <v>#NAME?</v>
      </c>
      <c r="O1306" s="330" t="e">
        <f ca="1">_xll.RiskData('Risk Summary'!$K$36,$A1306)</f>
        <v>#NAME?</v>
      </c>
      <c r="P1306" s="330" t="e">
        <f ca="1">_xll.RiskData('Risk Summary'!$N$36,$A1306)</f>
        <v>#NAME?</v>
      </c>
      <c r="R1306" s="330" t="e">
        <f ca="1">_xll.RiskData('TS CF'!$H$24,$A1306)-F1306</f>
        <v>#NAME?</v>
      </c>
      <c r="S1306" s="330" t="e">
        <f ca="1">_xll.RiskData('TS CF'!$K$24,$A1306)-G1306</f>
        <v>#NAME?</v>
      </c>
      <c r="T1306" s="330" t="e">
        <f ca="1">_xll.RiskData('TS CF'!$N$24,$A1306)-H1306</f>
        <v>#NAME?</v>
      </c>
      <c r="V1306" s="327" t="e">
        <f t="shared" ca="1" si="60"/>
        <v>#NAME?</v>
      </c>
      <c r="W1306" s="327" t="e">
        <f t="shared" ca="1" si="61"/>
        <v>#NAME?</v>
      </c>
      <c r="X1306" s="327" t="e">
        <f t="shared" ca="1" si="62"/>
        <v>#NAME?</v>
      </c>
    </row>
    <row r="1307" spans="1:24">
      <c r="A1307" s="2">
        <v>1300</v>
      </c>
      <c r="B1307" s="617">
        <v>-160478</v>
      </c>
      <c r="C1307" s="617">
        <v>-103593</v>
      </c>
      <c r="D1307" s="617">
        <v>-114388</v>
      </c>
      <c r="F1307" s="330" t="e">
        <f ca="1">_xll.RiskData('Risk Summary'!$H$32,$A1307)</f>
        <v>#NAME?</v>
      </c>
      <c r="G1307" s="330" t="e">
        <f ca="1">_xll.RiskData('Risk Summary'!$K$32,$A1307)</f>
        <v>#NAME?</v>
      </c>
      <c r="H1307" s="330" t="e">
        <f ca="1">_xll.RiskData('Risk Summary'!$N$32,$A1307)</f>
        <v>#NAME?</v>
      </c>
      <c r="J1307" s="330" t="e">
        <f ca="1">_xll.RiskData('Risk Summary'!$H$35,$A1307)</f>
        <v>#NAME?</v>
      </c>
      <c r="K1307" s="330" t="e">
        <f ca="1">_xll.RiskData('Risk Summary'!$K$35,$A1307)</f>
        <v>#NAME?</v>
      </c>
      <c r="L1307" s="330" t="e">
        <f ca="1">_xll.RiskData('Risk Summary'!$N$35,$A1307)</f>
        <v>#NAME?</v>
      </c>
      <c r="N1307" s="330" t="e">
        <f ca="1">_xll.RiskData('Risk Summary'!$H$36,$A1307)</f>
        <v>#NAME?</v>
      </c>
      <c r="O1307" s="330" t="e">
        <f ca="1">_xll.RiskData('Risk Summary'!$K$36,$A1307)</f>
        <v>#NAME?</v>
      </c>
      <c r="P1307" s="330" t="e">
        <f ca="1">_xll.RiskData('Risk Summary'!$N$36,$A1307)</f>
        <v>#NAME?</v>
      </c>
      <c r="R1307" s="330" t="e">
        <f ca="1">_xll.RiskData('TS CF'!$H$24,$A1307)-F1307</f>
        <v>#NAME?</v>
      </c>
      <c r="S1307" s="330" t="e">
        <f ca="1">_xll.RiskData('TS CF'!$K$24,$A1307)-G1307</f>
        <v>#NAME?</v>
      </c>
      <c r="T1307" s="330" t="e">
        <f ca="1">_xll.RiskData('TS CF'!$N$24,$A1307)-H1307</f>
        <v>#NAME?</v>
      </c>
      <c r="V1307" s="327" t="e">
        <f t="shared" ca="1" si="60"/>
        <v>#NAME?</v>
      </c>
      <c r="W1307" s="327" t="e">
        <f t="shared" ca="1" si="61"/>
        <v>#NAME?</v>
      </c>
      <c r="X1307" s="327" t="e">
        <f t="shared" ca="1" si="62"/>
        <v>#NAME?</v>
      </c>
    </row>
    <row r="1308" spans="1:24">
      <c r="A1308" s="2">
        <v>1301</v>
      </c>
      <c r="B1308" s="617">
        <v>-160478</v>
      </c>
      <c r="C1308" s="617">
        <v>-103593</v>
      </c>
      <c r="D1308" s="617">
        <v>-114388</v>
      </c>
      <c r="F1308" s="330" t="e">
        <f ca="1">_xll.RiskData('Risk Summary'!$H$32,$A1308)</f>
        <v>#NAME?</v>
      </c>
      <c r="G1308" s="330" t="e">
        <f ca="1">_xll.RiskData('Risk Summary'!$K$32,$A1308)</f>
        <v>#NAME?</v>
      </c>
      <c r="H1308" s="330" t="e">
        <f ca="1">_xll.RiskData('Risk Summary'!$N$32,$A1308)</f>
        <v>#NAME?</v>
      </c>
      <c r="J1308" s="330" t="e">
        <f ca="1">_xll.RiskData('Risk Summary'!$H$35,$A1308)</f>
        <v>#NAME?</v>
      </c>
      <c r="K1308" s="330" t="e">
        <f ca="1">_xll.RiskData('Risk Summary'!$K$35,$A1308)</f>
        <v>#NAME?</v>
      </c>
      <c r="L1308" s="330" t="e">
        <f ca="1">_xll.RiskData('Risk Summary'!$N$35,$A1308)</f>
        <v>#NAME?</v>
      </c>
      <c r="N1308" s="330" t="e">
        <f ca="1">_xll.RiskData('Risk Summary'!$H$36,$A1308)</f>
        <v>#NAME?</v>
      </c>
      <c r="O1308" s="330" t="e">
        <f ca="1">_xll.RiskData('Risk Summary'!$K$36,$A1308)</f>
        <v>#NAME?</v>
      </c>
      <c r="P1308" s="330" t="e">
        <f ca="1">_xll.RiskData('Risk Summary'!$N$36,$A1308)</f>
        <v>#NAME?</v>
      </c>
      <c r="R1308" s="330" t="e">
        <f ca="1">_xll.RiskData('TS CF'!$H$24,$A1308)-F1308</f>
        <v>#NAME?</v>
      </c>
      <c r="S1308" s="330" t="e">
        <f ca="1">_xll.RiskData('TS CF'!$K$24,$A1308)-G1308</f>
        <v>#NAME?</v>
      </c>
      <c r="T1308" s="330" t="e">
        <f ca="1">_xll.RiskData('TS CF'!$N$24,$A1308)-H1308</f>
        <v>#NAME?</v>
      </c>
      <c r="V1308" s="327" t="e">
        <f t="shared" ca="1" si="60"/>
        <v>#NAME?</v>
      </c>
      <c r="W1308" s="327" t="e">
        <f t="shared" ca="1" si="61"/>
        <v>#NAME?</v>
      </c>
      <c r="X1308" s="327" t="e">
        <f t="shared" ca="1" si="62"/>
        <v>#NAME?</v>
      </c>
    </row>
    <row r="1309" spans="1:24">
      <c r="A1309" s="2">
        <v>1302</v>
      </c>
      <c r="B1309" s="617">
        <v>-160478</v>
      </c>
      <c r="C1309" s="617">
        <v>-103593</v>
      </c>
      <c r="D1309" s="617">
        <v>-114388</v>
      </c>
      <c r="F1309" s="330" t="e">
        <f ca="1">_xll.RiskData('Risk Summary'!$H$32,$A1309)</f>
        <v>#NAME?</v>
      </c>
      <c r="G1309" s="330" t="e">
        <f ca="1">_xll.RiskData('Risk Summary'!$K$32,$A1309)</f>
        <v>#NAME?</v>
      </c>
      <c r="H1309" s="330" t="e">
        <f ca="1">_xll.RiskData('Risk Summary'!$N$32,$A1309)</f>
        <v>#NAME?</v>
      </c>
      <c r="J1309" s="330" t="e">
        <f ca="1">_xll.RiskData('Risk Summary'!$H$35,$A1309)</f>
        <v>#NAME?</v>
      </c>
      <c r="K1309" s="330" t="e">
        <f ca="1">_xll.RiskData('Risk Summary'!$K$35,$A1309)</f>
        <v>#NAME?</v>
      </c>
      <c r="L1309" s="330" t="e">
        <f ca="1">_xll.RiskData('Risk Summary'!$N$35,$A1309)</f>
        <v>#NAME?</v>
      </c>
      <c r="N1309" s="330" t="e">
        <f ca="1">_xll.RiskData('Risk Summary'!$H$36,$A1309)</f>
        <v>#NAME?</v>
      </c>
      <c r="O1309" s="330" t="e">
        <f ca="1">_xll.RiskData('Risk Summary'!$K$36,$A1309)</f>
        <v>#NAME?</v>
      </c>
      <c r="P1309" s="330" t="e">
        <f ca="1">_xll.RiskData('Risk Summary'!$N$36,$A1309)</f>
        <v>#NAME?</v>
      </c>
      <c r="R1309" s="330" t="e">
        <f ca="1">_xll.RiskData('TS CF'!$H$24,$A1309)-F1309</f>
        <v>#NAME?</v>
      </c>
      <c r="S1309" s="330" t="e">
        <f ca="1">_xll.RiskData('TS CF'!$K$24,$A1309)-G1309</f>
        <v>#NAME?</v>
      </c>
      <c r="T1309" s="330" t="e">
        <f ca="1">_xll.RiskData('TS CF'!$N$24,$A1309)-H1309</f>
        <v>#NAME?</v>
      </c>
      <c r="V1309" s="327" t="e">
        <f t="shared" ca="1" si="60"/>
        <v>#NAME?</v>
      </c>
      <c r="W1309" s="327" t="e">
        <f t="shared" ca="1" si="61"/>
        <v>#NAME?</v>
      </c>
      <c r="X1309" s="327" t="e">
        <f t="shared" ca="1" si="62"/>
        <v>#NAME?</v>
      </c>
    </row>
    <row r="1310" spans="1:24">
      <c r="A1310" s="2">
        <v>1303</v>
      </c>
      <c r="B1310" s="617">
        <v>-160478</v>
      </c>
      <c r="C1310" s="617">
        <v>-103593</v>
      </c>
      <c r="D1310" s="617">
        <v>-114388</v>
      </c>
      <c r="F1310" s="330" t="e">
        <f ca="1">_xll.RiskData('Risk Summary'!$H$32,$A1310)</f>
        <v>#NAME?</v>
      </c>
      <c r="G1310" s="330" t="e">
        <f ca="1">_xll.RiskData('Risk Summary'!$K$32,$A1310)</f>
        <v>#NAME?</v>
      </c>
      <c r="H1310" s="330" t="e">
        <f ca="1">_xll.RiskData('Risk Summary'!$N$32,$A1310)</f>
        <v>#NAME?</v>
      </c>
      <c r="J1310" s="330" t="e">
        <f ca="1">_xll.RiskData('Risk Summary'!$H$35,$A1310)</f>
        <v>#NAME?</v>
      </c>
      <c r="K1310" s="330" t="e">
        <f ca="1">_xll.RiskData('Risk Summary'!$K$35,$A1310)</f>
        <v>#NAME?</v>
      </c>
      <c r="L1310" s="330" t="e">
        <f ca="1">_xll.RiskData('Risk Summary'!$N$35,$A1310)</f>
        <v>#NAME?</v>
      </c>
      <c r="N1310" s="330" t="e">
        <f ca="1">_xll.RiskData('Risk Summary'!$H$36,$A1310)</f>
        <v>#NAME?</v>
      </c>
      <c r="O1310" s="330" t="e">
        <f ca="1">_xll.RiskData('Risk Summary'!$K$36,$A1310)</f>
        <v>#NAME?</v>
      </c>
      <c r="P1310" s="330" t="e">
        <f ca="1">_xll.RiskData('Risk Summary'!$N$36,$A1310)</f>
        <v>#NAME?</v>
      </c>
      <c r="R1310" s="330" t="e">
        <f ca="1">_xll.RiskData('TS CF'!$H$24,$A1310)-F1310</f>
        <v>#NAME?</v>
      </c>
      <c r="S1310" s="330" t="e">
        <f ca="1">_xll.RiskData('TS CF'!$K$24,$A1310)-G1310</f>
        <v>#NAME?</v>
      </c>
      <c r="T1310" s="330" t="e">
        <f ca="1">_xll.RiskData('TS CF'!$N$24,$A1310)-H1310</f>
        <v>#NAME?</v>
      </c>
      <c r="V1310" s="327" t="e">
        <f t="shared" ca="1" si="60"/>
        <v>#NAME?</v>
      </c>
      <c r="W1310" s="327" t="e">
        <f t="shared" ca="1" si="61"/>
        <v>#NAME?</v>
      </c>
      <c r="X1310" s="327" t="e">
        <f t="shared" ca="1" si="62"/>
        <v>#NAME?</v>
      </c>
    </row>
    <row r="1311" spans="1:24">
      <c r="A1311" s="2">
        <v>1304</v>
      </c>
      <c r="B1311" s="617">
        <v>-160478</v>
      </c>
      <c r="C1311" s="617">
        <v>-103593</v>
      </c>
      <c r="D1311" s="617">
        <v>-114388</v>
      </c>
      <c r="F1311" s="330" t="e">
        <f ca="1">_xll.RiskData('Risk Summary'!$H$32,$A1311)</f>
        <v>#NAME?</v>
      </c>
      <c r="G1311" s="330" t="e">
        <f ca="1">_xll.RiskData('Risk Summary'!$K$32,$A1311)</f>
        <v>#NAME?</v>
      </c>
      <c r="H1311" s="330" t="e">
        <f ca="1">_xll.RiskData('Risk Summary'!$N$32,$A1311)</f>
        <v>#NAME?</v>
      </c>
      <c r="J1311" s="330" t="e">
        <f ca="1">_xll.RiskData('Risk Summary'!$H$35,$A1311)</f>
        <v>#NAME?</v>
      </c>
      <c r="K1311" s="330" t="e">
        <f ca="1">_xll.RiskData('Risk Summary'!$K$35,$A1311)</f>
        <v>#NAME?</v>
      </c>
      <c r="L1311" s="330" t="e">
        <f ca="1">_xll.RiskData('Risk Summary'!$N$35,$A1311)</f>
        <v>#NAME?</v>
      </c>
      <c r="N1311" s="330" t="e">
        <f ca="1">_xll.RiskData('Risk Summary'!$H$36,$A1311)</f>
        <v>#NAME?</v>
      </c>
      <c r="O1311" s="330" t="e">
        <f ca="1">_xll.RiskData('Risk Summary'!$K$36,$A1311)</f>
        <v>#NAME?</v>
      </c>
      <c r="P1311" s="330" t="e">
        <f ca="1">_xll.RiskData('Risk Summary'!$N$36,$A1311)</f>
        <v>#NAME?</v>
      </c>
      <c r="R1311" s="330" t="e">
        <f ca="1">_xll.RiskData('TS CF'!$H$24,$A1311)-F1311</f>
        <v>#NAME?</v>
      </c>
      <c r="S1311" s="330" t="e">
        <f ca="1">_xll.RiskData('TS CF'!$K$24,$A1311)-G1311</f>
        <v>#NAME?</v>
      </c>
      <c r="T1311" s="330" t="e">
        <f ca="1">_xll.RiskData('TS CF'!$N$24,$A1311)-H1311</f>
        <v>#NAME?</v>
      </c>
      <c r="V1311" s="327" t="e">
        <f t="shared" ca="1" si="60"/>
        <v>#NAME?</v>
      </c>
      <c r="W1311" s="327" t="e">
        <f t="shared" ca="1" si="61"/>
        <v>#NAME?</v>
      </c>
      <c r="X1311" s="327" t="e">
        <f t="shared" ca="1" si="62"/>
        <v>#NAME?</v>
      </c>
    </row>
    <row r="1312" spans="1:24">
      <c r="A1312" s="2">
        <v>1305</v>
      </c>
      <c r="B1312" s="617">
        <v>-160478</v>
      </c>
      <c r="C1312" s="617">
        <v>-103593</v>
      </c>
      <c r="D1312" s="617">
        <v>-114388</v>
      </c>
      <c r="F1312" s="330" t="e">
        <f ca="1">_xll.RiskData('Risk Summary'!$H$32,$A1312)</f>
        <v>#NAME?</v>
      </c>
      <c r="G1312" s="330" t="e">
        <f ca="1">_xll.RiskData('Risk Summary'!$K$32,$A1312)</f>
        <v>#NAME?</v>
      </c>
      <c r="H1312" s="330" t="e">
        <f ca="1">_xll.RiskData('Risk Summary'!$N$32,$A1312)</f>
        <v>#NAME?</v>
      </c>
      <c r="J1312" s="330" t="e">
        <f ca="1">_xll.RiskData('Risk Summary'!$H$35,$A1312)</f>
        <v>#NAME?</v>
      </c>
      <c r="K1312" s="330" t="e">
        <f ca="1">_xll.RiskData('Risk Summary'!$K$35,$A1312)</f>
        <v>#NAME?</v>
      </c>
      <c r="L1312" s="330" t="e">
        <f ca="1">_xll.RiskData('Risk Summary'!$N$35,$A1312)</f>
        <v>#NAME?</v>
      </c>
      <c r="N1312" s="330" t="e">
        <f ca="1">_xll.RiskData('Risk Summary'!$H$36,$A1312)</f>
        <v>#NAME?</v>
      </c>
      <c r="O1312" s="330" t="e">
        <f ca="1">_xll.RiskData('Risk Summary'!$K$36,$A1312)</f>
        <v>#NAME?</v>
      </c>
      <c r="P1312" s="330" t="e">
        <f ca="1">_xll.RiskData('Risk Summary'!$N$36,$A1312)</f>
        <v>#NAME?</v>
      </c>
      <c r="R1312" s="330" t="e">
        <f ca="1">_xll.RiskData('TS CF'!$H$24,$A1312)-F1312</f>
        <v>#NAME?</v>
      </c>
      <c r="S1312" s="330" t="e">
        <f ca="1">_xll.RiskData('TS CF'!$K$24,$A1312)-G1312</f>
        <v>#NAME?</v>
      </c>
      <c r="T1312" s="330" t="e">
        <f ca="1">_xll.RiskData('TS CF'!$N$24,$A1312)-H1312</f>
        <v>#NAME?</v>
      </c>
      <c r="V1312" s="327" t="e">
        <f t="shared" ca="1" si="60"/>
        <v>#NAME?</v>
      </c>
      <c r="W1312" s="327" t="e">
        <f t="shared" ca="1" si="61"/>
        <v>#NAME?</v>
      </c>
      <c r="X1312" s="327" t="e">
        <f t="shared" ca="1" si="62"/>
        <v>#NAME?</v>
      </c>
    </row>
    <row r="1313" spans="1:24">
      <c r="A1313" s="2">
        <v>1306</v>
      </c>
      <c r="B1313" s="617">
        <v>-160478</v>
      </c>
      <c r="C1313" s="617">
        <v>-103593</v>
      </c>
      <c r="D1313" s="617">
        <v>-114388</v>
      </c>
      <c r="F1313" s="330" t="e">
        <f ca="1">_xll.RiskData('Risk Summary'!$H$32,$A1313)</f>
        <v>#NAME?</v>
      </c>
      <c r="G1313" s="330" t="e">
        <f ca="1">_xll.RiskData('Risk Summary'!$K$32,$A1313)</f>
        <v>#NAME?</v>
      </c>
      <c r="H1313" s="330" t="e">
        <f ca="1">_xll.RiskData('Risk Summary'!$N$32,$A1313)</f>
        <v>#NAME?</v>
      </c>
      <c r="J1313" s="330" t="e">
        <f ca="1">_xll.RiskData('Risk Summary'!$H$35,$A1313)</f>
        <v>#NAME?</v>
      </c>
      <c r="K1313" s="330" t="e">
        <f ca="1">_xll.RiskData('Risk Summary'!$K$35,$A1313)</f>
        <v>#NAME?</v>
      </c>
      <c r="L1313" s="330" t="e">
        <f ca="1">_xll.RiskData('Risk Summary'!$N$35,$A1313)</f>
        <v>#NAME?</v>
      </c>
      <c r="N1313" s="330" t="e">
        <f ca="1">_xll.RiskData('Risk Summary'!$H$36,$A1313)</f>
        <v>#NAME?</v>
      </c>
      <c r="O1313" s="330" t="e">
        <f ca="1">_xll.RiskData('Risk Summary'!$K$36,$A1313)</f>
        <v>#NAME?</v>
      </c>
      <c r="P1313" s="330" t="e">
        <f ca="1">_xll.RiskData('Risk Summary'!$N$36,$A1313)</f>
        <v>#NAME?</v>
      </c>
      <c r="R1313" s="330" t="e">
        <f ca="1">_xll.RiskData('TS CF'!$H$24,$A1313)-F1313</f>
        <v>#NAME?</v>
      </c>
      <c r="S1313" s="330" t="e">
        <f ca="1">_xll.RiskData('TS CF'!$K$24,$A1313)-G1313</f>
        <v>#NAME?</v>
      </c>
      <c r="T1313" s="330" t="e">
        <f ca="1">_xll.RiskData('TS CF'!$N$24,$A1313)-H1313</f>
        <v>#NAME?</v>
      </c>
      <c r="V1313" s="327" t="e">
        <f t="shared" ca="1" si="60"/>
        <v>#NAME?</v>
      </c>
      <c r="W1313" s="327" t="e">
        <f t="shared" ca="1" si="61"/>
        <v>#NAME?</v>
      </c>
      <c r="X1313" s="327" t="e">
        <f t="shared" ca="1" si="62"/>
        <v>#NAME?</v>
      </c>
    </row>
    <row r="1314" spans="1:24">
      <c r="A1314" s="2">
        <v>1307</v>
      </c>
      <c r="B1314" s="617">
        <v>-160478</v>
      </c>
      <c r="C1314" s="617">
        <v>-103593</v>
      </c>
      <c r="D1314" s="617">
        <v>-114388</v>
      </c>
      <c r="F1314" s="330" t="e">
        <f ca="1">_xll.RiskData('Risk Summary'!$H$32,$A1314)</f>
        <v>#NAME?</v>
      </c>
      <c r="G1314" s="330" t="e">
        <f ca="1">_xll.RiskData('Risk Summary'!$K$32,$A1314)</f>
        <v>#NAME?</v>
      </c>
      <c r="H1314" s="330" t="e">
        <f ca="1">_xll.RiskData('Risk Summary'!$N$32,$A1314)</f>
        <v>#NAME?</v>
      </c>
      <c r="J1314" s="330" t="e">
        <f ca="1">_xll.RiskData('Risk Summary'!$H$35,$A1314)</f>
        <v>#NAME?</v>
      </c>
      <c r="K1314" s="330" t="e">
        <f ca="1">_xll.RiskData('Risk Summary'!$K$35,$A1314)</f>
        <v>#NAME?</v>
      </c>
      <c r="L1314" s="330" t="e">
        <f ca="1">_xll.RiskData('Risk Summary'!$N$35,$A1314)</f>
        <v>#NAME?</v>
      </c>
      <c r="N1314" s="330" t="e">
        <f ca="1">_xll.RiskData('Risk Summary'!$H$36,$A1314)</f>
        <v>#NAME?</v>
      </c>
      <c r="O1314" s="330" t="e">
        <f ca="1">_xll.RiskData('Risk Summary'!$K$36,$A1314)</f>
        <v>#NAME?</v>
      </c>
      <c r="P1314" s="330" t="e">
        <f ca="1">_xll.RiskData('Risk Summary'!$N$36,$A1314)</f>
        <v>#NAME?</v>
      </c>
      <c r="R1314" s="330" t="e">
        <f ca="1">_xll.RiskData('TS CF'!$H$24,$A1314)-F1314</f>
        <v>#NAME?</v>
      </c>
      <c r="S1314" s="330" t="e">
        <f ca="1">_xll.RiskData('TS CF'!$K$24,$A1314)-G1314</f>
        <v>#NAME?</v>
      </c>
      <c r="T1314" s="330" t="e">
        <f ca="1">_xll.RiskData('TS CF'!$N$24,$A1314)-H1314</f>
        <v>#NAME?</v>
      </c>
      <c r="V1314" s="327" t="e">
        <f t="shared" ca="1" si="60"/>
        <v>#NAME?</v>
      </c>
      <c r="W1314" s="327" t="e">
        <f t="shared" ca="1" si="61"/>
        <v>#NAME?</v>
      </c>
      <c r="X1314" s="327" t="e">
        <f t="shared" ca="1" si="62"/>
        <v>#NAME?</v>
      </c>
    </row>
    <row r="1315" spans="1:24">
      <c r="A1315" s="2">
        <v>1308</v>
      </c>
      <c r="B1315" s="617">
        <v>-160478</v>
      </c>
      <c r="C1315" s="617">
        <v>-103593</v>
      </c>
      <c r="D1315" s="617">
        <v>-114388</v>
      </c>
      <c r="F1315" s="330" t="e">
        <f ca="1">_xll.RiskData('Risk Summary'!$H$32,$A1315)</f>
        <v>#NAME?</v>
      </c>
      <c r="G1315" s="330" t="e">
        <f ca="1">_xll.RiskData('Risk Summary'!$K$32,$A1315)</f>
        <v>#NAME?</v>
      </c>
      <c r="H1315" s="330" t="e">
        <f ca="1">_xll.RiskData('Risk Summary'!$N$32,$A1315)</f>
        <v>#NAME?</v>
      </c>
      <c r="J1315" s="330" t="e">
        <f ca="1">_xll.RiskData('Risk Summary'!$H$35,$A1315)</f>
        <v>#NAME?</v>
      </c>
      <c r="K1315" s="330" t="e">
        <f ca="1">_xll.RiskData('Risk Summary'!$K$35,$A1315)</f>
        <v>#NAME?</v>
      </c>
      <c r="L1315" s="330" t="e">
        <f ca="1">_xll.RiskData('Risk Summary'!$N$35,$A1315)</f>
        <v>#NAME?</v>
      </c>
      <c r="N1315" s="330" t="e">
        <f ca="1">_xll.RiskData('Risk Summary'!$H$36,$A1315)</f>
        <v>#NAME?</v>
      </c>
      <c r="O1315" s="330" t="e">
        <f ca="1">_xll.RiskData('Risk Summary'!$K$36,$A1315)</f>
        <v>#NAME?</v>
      </c>
      <c r="P1315" s="330" t="e">
        <f ca="1">_xll.RiskData('Risk Summary'!$N$36,$A1315)</f>
        <v>#NAME?</v>
      </c>
      <c r="R1315" s="330" t="e">
        <f ca="1">_xll.RiskData('TS CF'!$H$24,$A1315)-F1315</f>
        <v>#NAME?</v>
      </c>
      <c r="S1315" s="330" t="e">
        <f ca="1">_xll.RiskData('TS CF'!$K$24,$A1315)-G1315</f>
        <v>#NAME?</v>
      </c>
      <c r="T1315" s="330" t="e">
        <f ca="1">_xll.RiskData('TS CF'!$N$24,$A1315)-H1315</f>
        <v>#NAME?</v>
      </c>
      <c r="V1315" s="327" t="e">
        <f t="shared" ca="1" si="60"/>
        <v>#NAME?</v>
      </c>
      <c r="W1315" s="327" t="e">
        <f t="shared" ca="1" si="61"/>
        <v>#NAME?</v>
      </c>
      <c r="X1315" s="327" t="e">
        <f t="shared" ca="1" si="62"/>
        <v>#NAME?</v>
      </c>
    </row>
    <row r="1316" spans="1:24">
      <c r="A1316" s="2">
        <v>1309</v>
      </c>
      <c r="B1316" s="617">
        <v>-160478</v>
      </c>
      <c r="C1316" s="617">
        <v>-103593</v>
      </c>
      <c r="D1316" s="617">
        <v>-114388</v>
      </c>
      <c r="F1316" s="330" t="e">
        <f ca="1">_xll.RiskData('Risk Summary'!$H$32,$A1316)</f>
        <v>#NAME?</v>
      </c>
      <c r="G1316" s="330" t="e">
        <f ca="1">_xll.RiskData('Risk Summary'!$K$32,$A1316)</f>
        <v>#NAME?</v>
      </c>
      <c r="H1316" s="330" t="e">
        <f ca="1">_xll.RiskData('Risk Summary'!$N$32,$A1316)</f>
        <v>#NAME?</v>
      </c>
      <c r="J1316" s="330" t="e">
        <f ca="1">_xll.RiskData('Risk Summary'!$H$35,$A1316)</f>
        <v>#NAME?</v>
      </c>
      <c r="K1316" s="330" t="e">
        <f ca="1">_xll.RiskData('Risk Summary'!$K$35,$A1316)</f>
        <v>#NAME?</v>
      </c>
      <c r="L1316" s="330" t="e">
        <f ca="1">_xll.RiskData('Risk Summary'!$N$35,$A1316)</f>
        <v>#NAME?</v>
      </c>
      <c r="N1316" s="330" t="e">
        <f ca="1">_xll.RiskData('Risk Summary'!$H$36,$A1316)</f>
        <v>#NAME?</v>
      </c>
      <c r="O1316" s="330" t="e">
        <f ca="1">_xll.RiskData('Risk Summary'!$K$36,$A1316)</f>
        <v>#NAME?</v>
      </c>
      <c r="P1316" s="330" t="e">
        <f ca="1">_xll.RiskData('Risk Summary'!$N$36,$A1316)</f>
        <v>#NAME?</v>
      </c>
      <c r="R1316" s="330" t="e">
        <f ca="1">_xll.RiskData('TS CF'!$H$24,$A1316)-F1316</f>
        <v>#NAME?</v>
      </c>
      <c r="S1316" s="330" t="e">
        <f ca="1">_xll.RiskData('TS CF'!$K$24,$A1316)-G1316</f>
        <v>#NAME?</v>
      </c>
      <c r="T1316" s="330" t="e">
        <f ca="1">_xll.RiskData('TS CF'!$N$24,$A1316)-H1316</f>
        <v>#NAME?</v>
      </c>
      <c r="V1316" s="327" t="e">
        <f t="shared" ca="1" si="60"/>
        <v>#NAME?</v>
      </c>
      <c r="W1316" s="327" t="e">
        <f t="shared" ca="1" si="61"/>
        <v>#NAME?</v>
      </c>
      <c r="X1316" s="327" t="e">
        <f t="shared" ca="1" si="62"/>
        <v>#NAME?</v>
      </c>
    </row>
    <row r="1317" spans="1:24">
      <c r="A1317" s="2">
        <v>1310</v>
      </c>
      <c r="B1317" s="617">
        <v>-160478</v>
      </c>
      <c r="C1317" s="617">
        <v>-103593</v>
      </c>
      <c r="D1317" s="617">
        <v>-114388</v>
      </c>
      <c r="F1317" s="330" t="e">
        <f ca="1">_xll.RiskData('Risk Summary'!$H$32,$A1317)</f>
        <v>#NAME?</v>
      </c>
      <c r="G1317" s="330" t="e">
        <f ca="1">_xll.RiskData('Risk Summary'!$K$32,$A1317)</f>
        <v>#NAME?</v>
      </c>
      <c r="H1317" s="330" t="e">
        <f ca="1">_xll.RiskData('Risk Summary'!$N$32,$A1317)</f>
        <v>#NAME?</v>
      </c>
      <c r="J1317" s="330" t="e">
        <f ca="1">_xll.RiskData('Risk Summary'!$H$35,$A1317)</f>
        <v>#NAME?</v>
      </c>
      <c r="K1317" s="330" t="e">
        <f ca="1">_xll.RiskData('Risk Summary'!$K$35,$A1317)</f>
        <v>#NAME?</v>
      </c>
      <c r="L1317" s="330" t="e">
        <f ca="1">_xll.RiskData('Risk Summary'!$N$35,$A1317)</f>
        <v>#NAME?</v>
      </c>
      <c r="N1317" s="330" t="e">
        <f ca="1">_xll.RiskData('Risk Summary'!$H$36,$A1317)</f>
        <v>#NAME?</v>
      </c>
      <c r="O1317" s="330" t="e">
        <f ca="1">_xll.RiskData('Risk Summary'!$K$36,$A1317)</f>
        <v>#NAME?</v>
      </c>
      <c r="P1317" s="330" t="e">
        <f ca="1">_xll.RiskData('Risk Summary'!$N$36,$A1317)</f>
        <v>#NAME?</v>
      </c>
      <c r="R1317" s="330" t="e">
        <f ca="1">_xll.RiskData('TS CF'!$H$24,$A1317)-F1317</f>
        <v>#NAME?</v>
      </c>
      <c r="S1317" s="330" t="e">
        <f ca="1">_xll.RiskData('TS CF'!$K$24,$A1317)-G1317</f>
        <v>#NAME?</v>
      </c>
      <c r="T1317" s="330" t="e">
        <f ca="1">_xll.RiskData('TS CF'!$N$24,$A1317)-H1317</f>
        <v>#NAME?</v>
      </c>
      <c r="V1317" s="327" t="e">
        <f t="shared" ca="1" si="60"/>
        <v>#NAME?</v>
      </c>
      <c r="W1317" s="327" t="e">
        <f t="shared" ca="1" si="61"/>
        <v>#NAME?</v>
      </c>
      <c r="X1317" s="327" t="e">
        <f t="shared" ca="1" si="62"/>
        <v>#NAME?</v>
      </c>
    </row>
    <row r="1318" spans="1:24">
      <c r="A1318" s="2">
        <v>1311</v>
      </c>
      <c r="B1318" s="617">
        <v>-160478</v>
      </c>
      <c r="C1318" s="617">
        <v>-103593</v>
      </c>
      <c r="D1318" s="617">
        <v>-114388</v>
      </c>
      <c r="F1318" s="330" t="e">
        <f ca="1">_xll.RiskData('Risk Summary'!$H$32,$A1318)</f>
        <v>#NAME?</v>
      </c>
      <c r="G1318" s="330" t="e">
        <f ca="1">_xll.RiskData('Risk Summary'!$K$32,$A1318)</f>
        <v>#NAME?</v>
      </c>
      <c r="H1318" s="330" t="e">
        <f ca="1">_xll.RiskData('Risk Summary'!$N$32,$A1318)</f>
        <v>#NAME?</v>
      </c>
      <c r="J1318" s="330" t="e">
        <f ca="1">_xll.RiskData('Risk Summary'!$H$35,$A1318)</f>
        <v>#NAME?</v>
      </c>
      <c r="K1318" s="330" t="e">
        <f ca="1">_xll.RiskData('Risk Summary'!$K$35,$A1318)</f>
        <v>#NAME?</v>
      </c>
      <c r="L1318" s="330" t="e">
        <f ca="1">_xll.RiskData('Risk Summary'!$N$35,$A1318)</f>
        <v>#NAME?</v>
      </c>
      <c r="N1318" s="330" t="e">
        <f ca="1">_xll.RiskData('Risk Summary'!$H$36,$A1318)</f>
        <v>#NAME?</v>
      </c>
      <c r="O1318" s="330" t="e">
        <f ca="1">_xll.RiskData('Risk Summary'!$K$36,$A1318)</f>
        <v>#NAME?</v>
      </c>
      <c r="P1318" s="330" t="e">
        <f ca="1">_xll.RiskData('Risk Summary'!$N$36,$A1318)</f>
        <v>#NAME?</v>
      </c>
      <c r="R1318" s="330" t="e">
        <f ca="1">_xll.RiskData('TS CF'!$H$24,$A1318)-F1318</f>
        <v>#NAME?</v>
      </c>
      <c r="S1318" s="330" t="e">
        <f ca="1">_xll.RiskData('TS CF'!$K$24,$A1318)-G1318</f>
        <v>#NAME?</v>
      </c>
      <c r="T1318" s="330" t="e">
        <f ca="1">_xll.RiskData('TS CF'!$N$24,$A1318)-H1318</f>
        <v>#NAME?</v>
      </c>
      <c r="V1318" s="327" t="e">
        <f t="shared" ca="1" si="60"/>
        <v>#NAME?</v>
      </c>
      <c r="W1318" s="327" t="e">
        <f t="shared" ca="1" si="61"/>
        <v>#NAME?</v>
      </c>
      <c r="X1318" s="327" t="e">
        <f t="shared" ca="1" si="62"/>
        <v>#NAME?</v>
      </c>
    </row>
    <row r="1319" spans="1:24">
      <c r="A1319" s="2">
        <v>1312</v>
      </c>
      <c r="B1319" s="617">
        <v>-160478</v>
      </c>
      <c r="C1319" s="617">
        <v>-103593</v>
      </c>
      <c r="D1319" s="617">
        <v>-114388</v>
      </c>
      <c r="F1319" s="330" t="e">
        <f ca="1">_xll.RiskData('Risk Summary'!$H$32,$A1319)</f>
        <v>#NAME?</v>
      </c>
      <c r="G1319" s="330" t="e">
        <f ca="1">_xll.RiskData('Risk Summary'!$K$32,$A1319)</f>
        <v>#NAME?</v>
      </c>
      <c r="H1319" s="330" t="e">
        <f ca="1">_xll.RiskData('Risk Summary'!$N$32,$A1319)</f>
        <v>#NAME?</v>
      </c>
      <c r="J1319" s="330" t="e">
        <f ca="1">_xll.RiskData('Risk Summary'!$H$35,$A1319)</f>
        <v>#NAME?</v>
      </c>
      <c r="K1319" s="330" t="e">
        <f ca="1">_xll.RiskData('Risk Summary'!$K$35,$A1319)</f>
        <v>#NAME?</v>
      </c>
      <c r="L1319" s="330" t="e">
        <f ca="1">_xll.RiskData('Risk Summary'!$N$35,$A1319)</f>
        <v>#NAME?</v>
      </c>
      <c r="N1319" s="330" t="e">
        <f ca="1">_xll.RiskData('Risk Summary'!$H$36,$A1319)</f>
        <v>#NAME?</v>
      </c>
      <c r="O1319" s="330" t="e">
        <f ca="1">_xll.RiskData('Risk Summary'!$K$36,$A1319)</f>
        <v>#NAME?</v>
      </c>
      <c r="P1319" s="330" t="e">
        <f ca="1">_xll.RiskData('Risk Summary'!$N$36,$A1319)</f>
        <v>#NAME?</v>
      </c>
      <c r="R1319" s="330" t="e">
        <f ca="1">_xll.RiskData('TS CF'!$H$24,$A1319)-F1319</f>
        <v>#NAME?</v>
      </c>
      <c r="S1319" s="330" t="e">
        <f ca="1">_xll.RiskData('TS CF'!$K$24,$A1319)-G1319</f>
        <v>#NAME?</v>
      </c>
      <c r="T1319" s="330" t="e">
        <f ca="1">_xll.RiskData('TS CF'!$N$24,$A1319)-H1319</f>
        <v>#NAME?</v>
      </c>
      <c r="V1319" s="327" t="e">
        <f t="shared" ca="1" si="60"/>
        <v>#NAME?</v>
      </c>
      <c r="W1319" s="327" t="e">
        <f t="shared" ca="1" si="61"/>
        <v>#NAME?</v>
      </c>
      <c r="X1319" s="327" t="e">
        <f t="shared" ca="1" si="62"/>
        <v>#NAME?</v>
      </c>
    </row>
    <row r="1320" spans="1:24">
      <c r="A1320" s="2">
        <v>1313</v>
      </c>
      <c r="B1320" s="617">
        <v>-160478</v>
      </c>
      <c r="C1320" s="617">
        <v>-103593</v>
      </c>
      <c r="D1320" s="617">
        <v>-114388</v>
      </c>
      <c r="F1320" s="330" t="e">
        <f ca="1">_xll.RiskData('Risk Summary'!$H$32,$A1320)</f>
        <v>#NAME?</v>
      </c>
      <c r="G1320" s="330" t="e">
        <f ca="1">_xll.RiskData('Risk Summary'!$K$32,$A1320)</f>
        <v>#NAME?</v>
      </c>
      <c r="H1320" s="330" t="e">
        <f ca="1">_xll.RiskData('Risk Summary'!$N$32,$A1320)</f>
        <v>#NAME?</v>
      </c>
      <c r="J1320" s="330" t="e">
        <f ca="1">_xll.RiskData('Risk Summary'!$H$35,$A1320)</f>
        <v>#NAME?</v>
      </c>
      <c r="K1320" s="330" t="e">
        <f ca="1">_xll.RiskData('Risk Summary'!$K$35,$A1320)</f>
        <v>#NAME?</v>
      </c>
      <c r="L1320" s="330" t="e">
        <f ca="1">_xll.RiskData('Risk Summary'!$N$35,$A1320)</f>
        <v>#NAME?</v>
      </c>
      <c r="N1320" s="330" t="e">
        <f ca="1">_xll.RiskData('Risk Summary'!$H$36,$A1320)</f>
        <v>#NAME?</v>
      </c>
      <c r="O1320" s="330" t="e">
        <f ca="1">_xll.RiskData('Risk Summary'!$K$36,$A1320)</f>
        <v>#NAME?</v>
      </c>
      <c r="P1320" s="330" t="e">
        <f ca="1">_xll.RiskData('Risk Summary'!$N$36,$A1320)</f>
        <v>#NAME?</v>
      </c>
      <c r="R1320" s="330" t="e">
        <f ca="1">_xll.RiskData('TS CF'!$H$24,$A1320)-F1320</f>
        <v>#NAME?</v>
      </c>
      <c r="S1320" s="330" t="e">
        <f ca="1">_xll.RiskData('TS CF'!$K$24,$A1320)-G1320</f>
        <v>#NAME?</v>
      </c>
      <c r="T1320" s="330" t="e">
        <f ca="1">_xll.RiskData('TS CF'!$N$24,$A1320)-H1320</f>
        <v>#NAME?</v>
      </c>
      <c r="V1320" s="327" t="e">
        <f t="shared" ca="1" si="60"/>
        <v>#NAME?</v>
      </c>
      <c r="W1320" s="327" t="e">
        <f t="shared" ca="1" si="61"/>
        <v>#NAME?</v>
      </c>
      <c r="X1320" s="327" t="e">
        <f t="shared" ca="1" si="62"/>
        <v>#NAME?</v>
      </c>
    </row>
    <row r="1321" spans="1:24">
      <c r="A1321" s="2">
        <v>1314</v>
      </c>
      <c r="B1321" s="617">
        <v>-160478</v>
      </c>
      <c r="C1321" s="617">
        <v>-103593</v>
      </c>
      <c r="D1321" s="617">
        <v>-114388</v>
      </c>
      <c r="F1321" s="330" t="e">
        <f ca="1">_xll.RiskData('Risk Summary'!$H$32,$A1321)</f>
        <v>#NAME?</v>
      </c>
      <c r="G1321" s="330" t="e">
        <f ca="1">_xll.RiskData('Risk Summary'!$K$32,$A1321)</f>
        <v>#NAME?</v>
      </c>
      <c r="H1321" s="330" t="e">
        <f ca="1">_xll.RiskData('Risk Summary'!$N$32,$A1321)</f>
        <v>#NAME?</v>
      </c>
      <c r="J1321" s="330" t="e">
        <f ca="1">_xll.RiskData('Risk Summary'!$H$35,$A1321)</f>
        <v>#NAME?</v>
      </c>
      <c r="K1321" s="330" t="e">
        <f ca="1">_xll.RiskData('Risk Summary'!$K$35,$A1321)</f>
        <v>#NAME?</v>
      </c>
      <c r="L1321" s="330" t="e">
        <f ca="1">_xll.RiskData('Risk Summary'!$N$35,$A1321)</f>
        <v>#NAME?</v>
      </c>
      <c r="N1321" s="330" t="e">
        <f ca="1">_xll.RiskData('Risk Summary'!$H$36,$A1321)</f>
        <v>#NAME?</v>
      </c>
      <c r="O1321" s="330" t="e">
        <f ca="1">_xll.RiskData('Risk Summary'!$K$36,$A1321)</f>
        <v>#NAME?</v>
      </c>
      <c r="P1321" s="330" t="e">
        <f ca="1">_xll.RiskData('Risk Summary'!$N$36,$A1321)</f>
        <v>#NAME?</v>
      </c>
      <c r="R1321" s="330" t="e">
        <f ca="1">_xll.RiskData('TS CF'!$H$24,$A1321)-F1321</f>
        <v>#NAME?</v>
      </c>
      <c r="S1321" s="330" t="e">
        <f ca="1">_xll.RiskData('TS CF'!$K$24,$A1321)-G1321</f>
        <v>#NAME?</v>
      </c>
      <c r="T1321" s="330" t="e">
        <f ca="1">_xll.RiskData('TS CF'!$N$24,$A1321)-H1321</f>
        <v>#NAME?</v>
      </c>
      <c r="V1321" s="327" t="e">
        <f t="shared" ca="1" si="60"/>
        <v>#NAME?</v>
      </c>
      <c r="W1321" s="327" t="e">
        <f t="shared" ca="1" si="61"/>
        <v>#NAME?</v>
      </c>
      <c r="X1321" s="327" t="e">
        <f t="shared" ca="1" si="62"/>
        <v>#NAME?</v>
      </c>
    </row>
    <row r="1322" spans="1:24">
      <c r="A1322" s="2">
        <v>1315</v>
      </c>
      <c r="B1322" s="617">
        <v>-160478</v>
      </c>
      <c r="C1322" s="617">
        <v>-103593</v>
      </c>
      <c r="D1322" s="617">
        <v>-114388</v>
      </c>
      <c r="F1322" s="330" t="e">
        <f ca="1">_xll.RiskData('Risk Summary'!$H$32,$A1322)</f>
        <v>#NAME?</v>
      </c>
      <c r="G1322" s="330" t="e">
        <f ca="1">_xll.RiskData('Risk Summary'!$K$32,$A1322)</f>
        <v>#NAME?</v>
      </c>
      <c r="H1322" s="330" t="e">
        <f ca="1">_xll.RiskData('Risk Summary'!$N$32,$A1322)</f>
        <v>#NAME?</v>
      </c>
      <c r="J1322" s="330" t="e">
        <f ca="1">_xll.RiskData('Risk Summary'!$H$35,$A1322)</f>
        <v>#NAME?</v>
      </c>
      <c r="K1322" s="330" t="e">
        <f ca="1">_xll.RiskData('Risk Summary'!$K$35,$A1322)</f>
        <v>#NAME?</v>
      </c>
      <c r="L1322" s="330" t="e">
        <f ca="1">_xll.RiskData('Risk Summary'!$N$35,$A1322)</f>
        <v>#NAME?</v>
      </c>
      <c r="N1322" s="330" t="e">
        <f ca="1">_xll.RiskData('Risk Summary'!$H$36,$A1322)</f>
        <v>#NAME?</v>
      </c>
      <c r="O1322" s="330" t="e">
        <f ca="1">_xll.RiskData('Risk Summary'!$K$36,$A1322)</f>
        <v>#NAME?</v>
      </c>
      <c r="P1322" s="330" t="e">
        <f ca="1">_xll.RiskData('Risk Summary'!$N$36,$A1322)</f>
        <v>#NAME?</v>
      </c>
      <c r="R1322" s="330" t="e">
        <f ca="1">_xll.RiskData('TS CF'!$H$24,$A1322)-F1322</f>
        <v>#NAME?</v>
      </c>
      <c r="S1322" s="330" t="e">
        <f ca="1">_xll.RiskData('TS CF'!$K$24,$A1322)-G1322</f>
        <v>#NAME?</v>
      </c>
      <c r="T1322" s="330" t="e">
        <f ca="1">_xll.RiskData('TS CF'!$N$24,$A1322)-H1322</f>
        <v>#NAME?</v>
      </c>
      <c r="V1322" s="327" t="e">
        <f t="shared" ca="1" si="60"/>
        <v>#NAME?</v>
      </c>
      <c r="W1322" s="327" t="e">
        <f t="shared" ca="1" si="61"/>
        <v>#NAME?</v>
      </c>
      <c r="X1322" s="327" t="e">
        <f t="shared" ca="1" si="62"/>
        <v>#NAME?</v>
      </c>
    </row>
    <row r="1323" spans="1:24">
      <c r="A1323" s="2">
        <v>1316</v>
      </c>
      <c r="B1323" s="617">
        <v>-160478</v>
      </c>
      <c r="C1323" s="617">
        <v>-103593</v>
      </c>
      <c r="D1323" s="617">
        <v>-114388</v>
      </c>
      <c r="F1323" s="330" t="e">
        <f ca="1">_xll.RiskData('Risk Summary'!$H$32,$A1323)</f>
        <v>#NAME?</v>
      </c>
      <c r="G1323" s="330" t="e">
        <f ca="1">_xll.RiskData('Risk Summary'!$K$32,$A1323)</f>
        <v>#NAME?</v>
      </c>
      <c r="H1323" s="330" t="e">
        <f ca="1">_xll.RiskData('Risk Summary'!$N$32,$A1323)</f>
        <v>#NAME?</v>
      </c>
      <c r="J1323" s="330" t="e">
        <f ca="1">_xll.RiskData('Risk Summary'!$H$35,$A1323)</f>
        <v>#NAME?</v>
      </c>
      <c r="K1323" s="330" t="e">
        <f ca="1">_xll.RiskData('Risk Summary'!$K$35,$A1323)</f>
        <v>#NAME?</v>
      </c>
      <c r="L1323" s="330" t="e">
        <f ca="1">_xll.RiskData('Risk Summary'!$N$35,$A1323)</f>
        <v>#NAME?</v>
      </c>
      <c r="N1323" s="330" t="e">
        <f ca="1">_xll.RiskData('Risk Summary'!$H$36,$A1323)</f>
        <v>#NAME?</v>
      </c>
      <c r="O1323" s="330" t="e">
        <f ca="1">_xll.RiskData('Risk Summary'!$K$36,$A1323)</f>
        <v>#NAME?</v>
      </c>
      <c r="P1323" s="330" t="e">
        <f ca="1">_xll.RiskData('Risk Summary'!$N$36,$A1323)</f>
        <v>#NAME?</v>
      </c>
      <c r="R1323" s="330" t="e">
        <f ca="1">_xll.RiskData('TS CF'!$H$24,$A1323)-F1323</f>
        <v>#NAME?</v>
      </c>
      <c r="S1323" s="330" t="e">
        <f ca="1">_xll.RiskData('TS CF'!$K$24,$A1323)-G1323</f>
        <v>#NAME?</v>
      </c>
      <c r="T1323" s="330" t="e">
        <f ca="1">_xll.RiskData('TS CF'!$N$24,$A1323)-H1323</f>
        <v>#NAME?</v>
      </c>
      <c r="V1323" s="327" t="e">
        <f t="shared" ca="1" si="60"/>
        <v>#NAME?</v>
      </c>
      <c r="W1323" s="327" t="e">
        <f t="shared" ca="1" si="61"/>
        <v>#NAME?</v>
      </c>
      <c r="X1323" s="327" t="e">
        <f t="shared" ca="1" si="62"/>
        <v>#NAME?</v>
      </c>
    </row>
    <row r="1324" spans="1:24">
      <c r="A1324" s="2">
        <v>1317</v>
      </c>
      <c r="B1324" s="617">
        <v>-160478</v>
      </c>
      <c r="C1324" s="617">
        <v>-103593</v>
      </c>
      <c r="D1324" s="617">
        <v>-114388</v>
      </c>
      <c r="F1324" s="330" t="e">
        <f ca="1">_xll.RiskData('Risk Summary'!$H$32,$A1324)</f>
        <v>#NAME?</v>
      </c>
      <c r="G1324" s="330" t="e">
        <f ca="1">_xll.RiskData('Risk Summary'!$K$32,$A1324)</f>
        <v>#NAME?</v>
      </c>
      <c r="H1324" s="330" t="e">
        <f ca="1">_xll.RiskData('Risk Summary'!$N$32,$A1324)</f>
        <v>#NAME?</v>
      </c>
      <c r="J1324" s="330" t="e">
        <f ca="1">_xll.RiskData('Risk Summary'!$H$35,$A1324)</f>
        <v>#NAME?</v>
      </c>
      <c r="K1324" s="330" t="e">
        <f ca="1">_xll.RiskData('Risk Summary'!$K$35,$A1324)</f>
        <v>#NAME?</v>
      </c>
      <c r="L1324" s="330" t="e">
        <f ca="1">_xll.RiskData('Risk Summary'!$N$35,$A1324)</f>
        <v>#NAME?</v>
      </c>
      <c r="N1324" s="330" t="e">
        <f ca="1">_xll.RiskData('Risk Summary'!$H$36,$A1324)</f>
        <v>#NAME?</v>
      </c>
      <c r="O1324" s="330" t="e">
        <f ca="1">_xll.RiskData('Risk Summary'!$K$36,$A1324)</f>
        <v>#NAME?</v>
      </c>
      <c r="P1324" s="330" t="e">
        <f ca="1">_xll.RiskData('Risk Summary'!$N$36,$A1324)</f>
        <v>#NAME?</v>
      </c>
      <c r="R1324" s="330" t="e">
        <f ca="1">_xll.RiskData('TS CF'!$H$24,$A1324)-F1324</f>
        <v>#NAME?</v>
      </c>
      <c r="S1324" s="330" t="e">
        <f ca="1">_xll.RiskData('TS CF'!$K$24,$A1324)-G1324</f>
        <v>#NAME?</v>
      </c>
      <c r="T1324" s="330" t="e">
        <f ca="1">_xll.RiskData('TS CF'!$N$24,$A1324)-H1324</f>
        <v>#NAME?</v>
      </c>
      <c r="V1324" s="327" t="e">
        <f t="shared" ca="1" si="60"/>
        <v>#NAME?</v>
      </c>
      <c r="W1324" s="327" t="e">
        <f t="shared" ca="1" si="61"/>
        <v>#NAME?</v>
      </c>
      <c r="X1324" s="327" t="e">
        <f t="shared" ca="1" si="62"/>
        <v>#NAME?</v>
      </c>
    </row>
    <row r="1325" spans="1:24">
      <c r="A1325" s="2">
        <v>1318</v>
      </c>
      <c r="B1325" s="617">
        <v>-160478</v>
      </c>
      <c r="C1325" s="617">
        <v>-103593</v>
      </c>
      <c r="D1325" s="617">
        <v>-114388</v>
      </c>
      <c r="F1325" s="330" t="e">
        <f ca="1">_xll.RiskData('Risk Summary'!$H$32,$A1325)</f>
        <v>#NAME?</v>
      </c>
      <c r="G1325" s="330" t="e">
        <f ca="1">_xll.RiskData('Risk Summary'!$K$32,$A1325)</f>
        <v>#NAME?</v>
      </c>
      <c r="H1325" s="330" t="e">
        <f ca="1">_xll.RiskData('Risk Summary'!$N$32,$A1325)</f>
        <v>#NAME?</v>
      </c>
      <c r="J1325" s="330" t="e">
        <f ca="1">_xll.RiskData('Risk Summary'!$H$35,$A1325)</f>
        <v>#NAME?</v>
      </c>
      <c r="K1325" s="330" t="e">
        <f ca="1">_xll.RiskData('Risk Summary'!$K$35,$A1325)</f>
        <v>#NAME?</v>
      </c>
      <c r="L1325" s="330" t="e">
        <f ca="1">_xll.RiskData('Risk Summary'!$N$35,$A1325)</f>
        <v>#NAME?</v>
      </c>
      <c r="N1325" s="330" t="e">
        <f ca="1">_xll.RiskData('Risk Summary'!$H$36,$A1325)</f>
        <v>#NAME?</v>
      </c>
      <c r="O1325" s="330" t="e">
        <f ca="1">_xll.RiskData('Risk Summary'!$K$36,$A1325)</f>
        <v>#NAME?</v>
      </c>
      <c r="P1325" s="330" t="e">
        <f ca="1">_xll.RiskData('Risk Summary'!$N$36,$A1325)</f>
        <v>#NAME?</v>
      </c>
      <c r="R1325" s="330" t="e">
        <f ca="1">_xll.RiskData('TS CF'!$H$24,$A1325)-F1325</f>
        <v>#NAME?</v>
      </c>
      <c r="S1325" s="330" t="e">
        <f ca="1">_xll.RiskData('TS CF'!$K$24,$A1325)-G1325</f>
        <v>#NAME?</v>
      </c>
      <c r="T1325" s="330" t="e">
        <f ca="1">_xll.RiskData('TS CF'!$N$24,$A1325)-H1325</f>
        <v>#NAME?</v>
      </c>
      <c r="V1325" s="327" t="e">
        <f t="shared" ca="1" si="60"/>
        <v>#NAME?</v>
      </c>
      <c r="W1325" s="327" t="e">
        <f t="shared" ca="1" si="61"/>
        <v>#NAME?</v>
      </c>
      <c r="X1325" s="327" t="e">
        <f t="shared" ca="1" si="62"/>
        <v>#NAME?</v>
      </c>
    </row>
    <row r="1326" spans="1:24">
      <c r="A1326" s="2">
        <v>1319</v>
      </c>
      <c r="B1326" s="617">
        <v>-160478</v>
      </c>
      <c r="C1326" s="617">
        <v>-103593</v>
      </c>
      <c r="D1326" s="617">
        <v>-114388</v>
      </c>
      <c r="F1326" s="330" t="e">
        <f ca="1">_xll.RiskData('Risk Summary'!$H$32,$A1326)</f>
        <v>#NAME?</v>
      </c>
      <c r="G1326" s="330" t="e">
        <f ca="1">_xll.RiskData('Risk Summary'!$K$32,$A1326)</f>
        <v>#NAME?</v>
      </c>
      <c r="H1326" s="330" t="e">
        <f ca="1">_xll.RiskData('Risk Summary'!$N$32,$A1326)</f>
        <v>#NAME?</v>
      </c>
      <c r="J1326" s="330" t="e">
        <f ca="1">_xll.RiskData('Risk Summary'!$H$35,$A1326)</f>
        <v>#NAME?</v>
      </c>
      <c r="K1326" s="330" t="e">
        <f ca="1">_xll.RiskData('Risk Summary'!$K$35,$A1326)</f>
        <v>#NAME?</v>
      </c>
      <c r="L1326" s="330" t="e">
        <f ca="1">_xll.RiskData('Risk Summary'!$N$35,$A1326)</f>
        <v>#NAME?</v>
      </c>
      <c r="N1326" s="330" t="e">
        <f ca="1">_xll.RiskData('Risk Summary'!$H$36,$A1326)</f>
        <v>#NAME?</v>
      </c>
      <c r="O1326" s="330" t="e">
        <f ca="1">_xll.RiskData('Risk Summary'!$K$36,$A1326)</f>
        <v>#NAME?</v>
      </c>
      <c r="P1326" s="330" t="e">
        <f ca="1">_xll.RiskData('Risk Summary'!$N$36,$A1326)</f>
        <v>#NAME?</v>
      </c>
      <c r="R1326" s="330" t="e">
        <f ca="1">_xll.RiskData('TS CF'!$H$24,$A1326)-F1326</f>
        <v>#NAME?</v>
      </c>
      <c r="S1326" s="330" t="e">
        <f ca="1">_xll.RiskData('TS CF'!$K$24,$A1326)-G1326</f>
        <v>#NAME?</v>
      </c>
      <c r="T1326" s="330" t="e">
        <f ca="1">_xll.RiskData('TS CF'!$N$24,$A1326)-H1326</f>
        <v>#NAME?</v>
      </c>
      <c r="V1326" s="327" t="e">
        <f t="shared" ca="1" si="60"/>
        <v>#NAME?</v>
      </c>
      <c r="W1326" s="327" t="e">
        <f t="shared" ca="1" si="61"/>
        <v>#NAME?</v>
      </c>
      <c r="X1326" s="327" t="e">
        <f t="shared" ca="1" si="62"/>
        <v>#NAME?</v>
      </c>
    </row>
    <row r="1327" spans="1:24">
      <c r="A1327" s="2">
        <v>1320</v>
      </c>
      <c r="B1327" s="617">
        <v>-160478</v>
      </c>
      <c r="C1327" s="617">
        <v>-103593</v>
      </c>
      <c r="D1327" s="617">
        <v>-114388</v>
      </c>
      <c r="F1327" s="330" t="e">
        <f ca="1">_xll.RiskData('Risk Summary'!$H$32,$A1327)</f>
        <v>#NAME?</v>
      </c>
      <c r="G1327" s="330" t="e">
        <f ca="1">_xll.RiskData('Risk Summary'!$K$32,$A1327)</f>
        <v>#NAME?</v>
      </c>
      <c r="H1327" s="330" t="e">
        <f ca="1">_xll.RiskData('Risk Summary'!$N$32,$A1327)</f>
        <v>#NAME?</v>
      </c>
      <c r="J1327" s="330" t="e">
        <f ca="1">_xll.RiskData('Risk Summary'!$H$35,$A1327)</f>
        <v>#NAME?</v>
      </c>
      <c r="K1327" s="330" t="e">
        <f ca="1">_xll.RiskData('Risk Summary'!$K$35,$A1327)</f>
        <v>#NAME?</v>
      </c>
      <c r="L1327" s="330" t="e">
        <f ca="1">_xll.RiskData('Risk Summary'!$N$35,$A1327)</f>
        <v>#NAME?</v>
      </c>
      <c r="N1327" s="330" t="e">
        <f ca="1">_xll.RiskData('Risk Summary'!$H$36,$A1327)</f>
        <v>#NAME?</v>
      </c>
      <c r="O1327" s="330" t="e">
        <f ca="1">_xll.RiskData('Risk Summary'!$K$36,$A1327)</f>
        <v>#NAME?</v>
      </c>
      <c r="P1327" s="330" t="e">
        <f ca="1">_xll.RiskData('Risk Summary'!$N$36,$A1327)</f>
        <v>#NAME?</v>
      </c>
      <c r="R1327" s="330" t="e">
        <f ca="1">_xll.RiskData('TS CF'!$H$24,$A1327)-F1327</f>
        <v>#NAME?</v>
      </c>
      <c r="S1327" s="330" t="e">
        <f ca="1">_xll.RiskData('TS CF'!$K$24,$A1327)-G1327</f>
        <v>#NAME?</v>
      </c>
      <c r="T1327" s="330" t="e">
        <f ca="1">_xll.RiskData('TS CF'!$N$24,$A1327)-H1327</f>
        <v>#NAME?</v>
      </c>
      <c r="V1327" s="327" t="e">
        <f t="shared" ca="1" si="60"/>
        <v>#NAME?</v>
      </c>
      <c r="W1327" s="327" t="e">
        <f t="shared" ca="1" si="61"/>
        <v>#NAME?</v>
      </c>
      <c r="X1327" s="327" t="e">
        <f t="shared" ca="1" si="62"/>
        <v>#NAME?</v>
      </c>
    </row>
    <row r="1328" spans="1:24">
      <c r="A1328" s="2">
        <v>1321</v>
      </c>
      <c r="B1328" s="617">
        <v>-160478</v>
      </c>
      <c r="C1328" s="617">
        <v>-103593</v>
      </c>
      <c r="D1328" s="617">
        <v>-114388</v>
      </c>
      <c r="F1328" s="330" t="e">
        <f ca="1">_xll.RiskData('Risk Summary'!$H$32,$A1328)</f>
        <v>#NAME?</v>
      </c>
      <c r="G1328" s="330" t="e">
        <f ca="1">_xll.RiskData('Risk Summary'!$K$32,$A1328)</f>
        <v>#NAME?</v>
      </c>
      <c r="H1328" s="330" t="e">
        <f ca="1">_xll.RiskData('Risk Summary'!$N$32,$A1328)</f>
        <v>#NAME?</v>
      </c>
      <c r="J1328" s="330" t="e">
        <f ca="1">_xll.RiskData('Risk Summary'!$H$35,$A1328)</f>
        <v>#NAME?</v>
      </c>
      <c r="K1328" s="330" t="e">
        <f ca="1">_xll.RiskData('Risk Summary'!$K$35,$A1328)</f>
        <v>#NAME?</v>
      </c>
      <c r="L1328" s="330" t="e">
        <f ca="1">_xll.RiskData('Risk Summary'!$N$35,$A1328)</f>
        <v>#NAME?</v>
      </c>
      <c r="N1328" s="330" t="e">
        <f ca="1">_xll.RiskData('Risk Summary'!$H$36,$A1328)</f>
        <v>#NAME?</v>
      </c>
      <c r="O1328" s="330" t="e">
        <f ca="1">_xll.RiskData('Risk Summary'!$K$36,$A1328)</f>
        <v>#NAME?</v>
      </c>
      <c r="P1328" s="330" t="e">
        <f ca="1">_xll.RiskData('Risk Summary'!$N$36,$A1328)</f>
        <v>#NAME?</v>
      </c>
      <c r="R1328" s="330" t="e">
        <f ca="1">_xll.RiskData('TS CF'!$H$24,$A1328)-F1328</f>
        <v>#NAME?</v>
      </c>
      <c r="S1328" s="330" t="e">
        <f ca="1">_xll.RiskData('TS CF'!$K$24,$A1328)-G1328</f>
        <v>#NAME?</v>
      </c>
      <c r="T1328" s="330" t="e">
        <f ca="1">_xll.RiskData('TS CF'!$N$24,$A1328)-H1328</f>
        <v>#NAME?</v>
      </c>
      <c r="V1328" s="327" t="e">
        <f t="shared" ca="1" si="60"/>
        <v>#NAME?</v>
      </c>
      <c r="W1328" s="327" t="e">
        <f t="shared" ca="1" si="61"/>
        <v>#NAME?</v>
      </c>
      <c r="X1328" s="327" t="e">
        <f t="shared" ca="1" si="62"/>
        <v>#NAME?</v>
      </c>
    </row>
    <row r="1329" spans="1:24">
      <c r="A1329" s="2">
        <v>1322</v>
      </c>
      <c r="B1329" s="617">
        <v>-160478</v>
      </c>
      <c r="C1329" s="617">
        <v>-103593</v>
      </c>
      <c r="D1329" s="617">
        <v>-114388</v>
      </c>
      <c r="F1329" s="330" t="e">
        <f ca="1">_xll.RiskData('Risk Summary'!$H$32,$A1329)</f>
        <v>#NAME?</v>
      </c>
      <c r="G1329" s="330" t="e">
        <f ca="1">_xll.RiskData('Risk Summary'!$K$32,$A1329)</f>
        <v>#NAME?</v>
      </c>
      <c r="H1329" s="330" t="e">
        <f ca="1">_xll.RiskData('Risk Summary'!$N$32,$A1329)</f>
        <v>#NAME?</v>
      </c>
      <c r="J1329" s="330" t="e">
        <f ca="1">_xll.RiskData('Risk Summary'!$H$35,$A1329)</f>
        <v>#NAME?</v>
      </c>
      <c r="K1329" s="330" t="e">
        <f ca="1">_xll.RiskData('Risk Summary'!$K$35,$A1329)</f>
        <v>#NAME?</v>
      </c>
      <c r="L1329" s="330" t="e">
        <f ca="1">_xll.RiskData('Risk Summary'!$N$35,$A1329)</f>
        <v>#NAME?</v>
      </c>
      <c r="N1329" s="330" t="e">
        <f ca="1">_xll.RiskData('Risk Summary'!$H$36,$A1329)</f>
        <v>#NAME?</v>
      </c>
      <c r="O1329" s="330" t="e">
        <f ca="1">_xll.RiskData('Risk Summary'!$K$36,$A1329)</f>
        <v>#NAME?</v>
      </c>
      <c r="P1329" s="330" t="e">
        <f ca="1">_xll.RiskData('Risk Summary'!$N$36,$A1329)</f>
        <v>#NAME?</v>
      </c>
      <c r="R1329" s="330" t="e">
        <f ca="1">_xll.RiskData('TS CF'!$H$24,$A1329)-F1329</f>
        <v>#NAME?</v>
      </c>
      <c r="S1329" s="330" t="e">
        <f ca="1">_xll.RiskData('TS CF'!$K$24,$A1329)-G1329</f>
        <v>#NAME?</v>
      </c>
      <c r="T1329" s="330" t="e">
        <f ca="1">_xll.RiskData('TS CF'!$N$24,$A1329)-H1329</f>
        <v>#NAME?</v>
      </c>
      <c r="V1329" s="327" t="e">
        <f t="shared" ca="1" si="60"/>
        <v>#NAME?</v>
      </c>
      <c r="W1329" s="327" t="e">
        <f t="shared" ca="1" si="61"/>
        <v>#NAME?</v>
      </c>
      <c r="X1329" s="327" t="e">
        <f t="shared" ca="1" si="62"/>
        <v>#NAME?</v>
      </c>
    </row>
    <row r="1330" spans="1:24">
      <c r="A1330" s="2">
        <v>1323</v>
      </c>
      <c r="B1330" s="617">
        <v>-160478</v>
      </c>
      <c r="C1330" s="617">
        <v>-103593</v>
      </c>
      <c r="D1330" s="617">
        <v>-114388</v>
      </c>
      <c r="F1330" s="330" t="e">
        <f ca="1">_xll.RiskData('Risk Summary'!$H$32,$A1330)</f>
        <v>#NAME?</v>
      </c>
      <c r="G1330" s="330" t="e">
        <f ca="1">_xll.RiskData('Risk Summary'!$K$32,$A1330)</f>
        <v>#NAME?</v>
      </c>
      <c r="H1330" s="330" t="e">
        <f ca="1">_xll.RiskData('Risk Summary'!$N$32,$A1330)</f>
        <v>#NAME?</v>
      </c>
      <c r="J1330" s="330" t="e">
        <f ca="1">_xll.RiskData('Risk Summary'!$H$35,$A1330)</f>
        <v>#NAME?</v>
      </c>
      <c r="K1330" s="330" t="e">
        <f ca="1">_xll.RiskData('Risk Summary'!$K$35,$A1330)</f>
        <v>#NAME?</v>
      </c>
      <c r="L1330" s="330" t="e">
        <f ca="1">_xll.RiskData('Risk Summary'!$N$35,$A1330)</f>
        <v>#NAME?</v>
      </c>
      <c r="N1330" s="330" t="e">
        <f ca="1">_xll.RiskData('Risk Summary'!$H$36,$A1330)</f>
        <v>#NAME?</v>
      </c>
      <c r="O1330" s="330" t="e">
        <f ca="1">_xll.RiskData('Risk Summary'!$K$36,$A1330)</f>
        <v>#NAME?</v>
      </c>
      <c r="P1330" s="330" t="e">
        <f ca="1">_xll.RiskData('Risk Summary'!$N$36,$A1330)</f>
        <v>#NAME?</v>
      </c>
      <c r="R1330" s="330" t="e">
        <f ca="1">_xll.RiskData('TS CF'!$H$24,$A1330)-F1330</f>
        <v>#NAME?</v>
      </c>
      <c r="S1330" s="330" t="e">
        <f ca="1">_xll.RiskData('TS CF'!$K$24,$A1330)-G1330</f>
        <v>#NAME?</v>
      </c>
      <c r="T1330" s="330" t="e">
        <f ca="1">_xll.RiskData('TS CF'!$N$24,$A1330)-H1330</f>
        <v>#NAME?</v>
      </c>
      <c r="V1330" s="327" t="e">
        <f t="shared" ca="1" si="60"/>
        <v>#NAME?</v>
      </c>
      <c r="W1330" s="327" t="e">
        <f t="shared" ca="1" si="61"/>
        <v>#NAME?</v>
      </c>
      <c r="X1330" s="327" t="e">
        <f t="shared" ca="1" si="62"/>
        <v>#NAME?</v>
      </c>
    </row>
    <row r="1331" spans="1:24">
      <c r="A1331" s="2">
        <v>1324</v>
      </c>
      <c r="B1331" s="617">
        <v>-160478</v>
      </c>
      <c r="C1331" s="617">
        <v>-103593</v>
      </c>
      <c r="D1331" s="617">
        <v>-114388</v>
      </c>
      <c r="F1331" s="330" t="e">
        <f ca="1">_xll.RiskData('Risk Summary'!$H$32,$A1331)</f>
        <v>#NAME?</v>
      </c>
      <c r="G1331" s="330" t="e">
        <f ca="1">_xll.RiskData('Risk Summary'!$K$32,$A1331)</f>
        <v>#NAME?</v>
      </c>
      <c r="H1331" s="330" t="e">
        <f ca="1">_xll.RiskData('Risk Summary'!$N$32,$A1331)</f>
        <v>#NAME?</v>
      </c>
      <c r="J1331" s="330" t="e">
        <f ca="1">_xll.RiskData('Risk Summary'!$H$35,$A1331)</f>
        <v>#NAME?</v>
      </c>
      <c r="K1331" s="330" t="e">
        <f ca="1">_xll.RiskData('Risk Summary'!$K$35,$A1331)</f>
        <v>#NAME?</v>
      </c>
      <c r="L1331" s="330" t="e">
        <f ca="1">_xll.RiskData('Risk Summary'!$N$35,$A1331)</f>
        <v>#NAME?</v>
      </c>
      <c r="N1331" s="330" t="e">
        <f ca="1">_xll.RiskData('Risk Summary'!$H$36,$A1331)</f>
        <v>#NAME?</v>
      </c>
      <c r="O1331" s="330" t="e">
        <f ca="1">_xll.RiskData('Risk Summary'!$K$36,$A1331)</f>
        <v>#NAME?</v>
      </c>
      <c r="P1331" s="330" t="e">
        <f ca="1">_xll.RiskData('Risk Summary'!$N$36,$A1331)</f>
        <v>#NAME?</v>
      </c>
      <c r="R1331" s="330" t="e">
        <f ca="1">_xll.RiskData('TS CF'!$H$24,$A1331)-F1331</f>
        <v>#NAME?</v>
      </c>
      <c r="S1331" s="330" t="e">
        <f ca="1">_xll.RiskData('TS CF'!$K$24,$A1331)-G1331</f>
        <v>#NAME?</v>
      </c>
      <c r="T1331" s="330" t="e">
        <f ca="1">_xll.RiskData('TS CF'!$N$24,$A1331)-H1331</f>
        <v>#NAME?</v>
      </c>
      <c r="V1331" s="327" t="e">
        <f t="shared" ca="1" si="60"/>
        <v>#NAME?</v>
      </c>
      <c r="W1331" s="327" t="e">
        <f t="shared" ca="1" si="61"/>
        <v>#NAME?</v>
      </c>
      <c r="X1331" s="327" t="e">
        <f t="shared" ca="1" si="62"/>
        <v>#NAME?</v>
      </c>
    </row>
    <row r="1332" spans="1:24">
      <c r="A1332" s="2">
        <v>1325</v>
      </c>
      <c r="B1332" s="617">
        <v>-160478</v>
      </c>
      <c r="C1332" s="617">
        <v>-103593</v>
      </c>
      <c r="D1332" s="617">
        <v>-114388</v>
      </c>
      <c r="F1332" s="330" t="e">
        <f ca="1">_xll.RiskData('Risk Summary'!$H$32,$A1332)</f>
        <v>#NAME?</v>
      </c>
      <c r="G1332" s="330" t="e">
        <f ca="1">_xll.RiskData('Risk Summary'!$K$32,$A1332)</f>
        <v>#NAME?</v>
      </c>
      <c r="H1332" s="330" t="e">
        <f ca="1">_xll.RiskData('Risk Summary'!$N$32,$A1332)</f>
        <v>#NAME?</v>
      </c>
      <c r="J1332" s="330" t="e">
        <f ca="1">_xll.RiskData('Risk Summary'!$H$35,$A1332)</f>
        <v>#NAME?</v>
      </c>
      <c r="K1332" s="330" t="e">
        <f ca="1">_xll.RiskData('Risk Summary'!$K$35,$A1332)</f>
        <v>#NAME?</v>
      </c>
      <c r="L1332" s="330" t="e">
        <f ca="1">_xll.RiskData('Risk Summary'!$N$35,$A1332)</f>
        <v>#NAME?</v>
      </c>
      <c r="N1332" s="330" t="e">
        <f ca="1">_xll.RiskData('Risk Summary'!$H$36,$A1332)</f>
        <v>#NAME?</v>
      </c>
      <c r="O1332" s="330" t="e">
        <f ca="1">_xll.RiskData('Risk Summary'!$K$36,$A1332)</f>
        <v>#NAME?</v>
      </c>
      <c r="P1332" s="330" t="e">
        <f ca="1">_xll.RiskData('Risk Summary'!$N$36,$A1332)</f>
        <v>#NAME?</v>
      </c>
      <c r="R1332" s="330" t="e">
        <f ca="1">_xll.RiskData('TS CF'!$H$24,$A1332)-F1332</f>
        <v>#NAME?</v>
      </c>
      <c r="S1332" s="330" t="e">
        <f ca="1">_xll.RiskData('TS CF'!$K$24,$A1332)-G1332</f>
        <v>#NAME?</v>
      </c>
      <c r="T1332" s="330" t="e">
        <f ca="1">_xll.RiskData('TS CF'!$N$24,$A1332)-H1332</f>
        <v>#NAME?</v>
      </c>
      <c r="V1332" s="327" t="e">
        <f t="shared" ca="1" si="60"/>
        <v>#NAME?</v>
      </c>
      <c r="W1332" s="327" t="e">
        <f t="shared" ca="1" si="61"/>
        <v>#NAME?</v>
      </c>
      <c r="X1332" s="327" t="e">
        <f t="shared" ca="1" si="62"/>
        <v>#NAME?</v>
      </c>
    </row>
    <row r="1333" spans="1:24">
      <c r="A1333" s="2">
        <v>1326</v>
      </c>
      <c r="B1333" s="617">
        <v>-160478</v>
      </c>
      <c r="C1333" s="617">
        <v>-103593</v>
      </c>
      <c r="D1333" s="617">
        <v>-114388</v>
      </c>
      <c r="F1333" s="330" t="e">
        <f ca="1">_xll.RiskData('Risk Summary'!$H$32,$A1333)</f>
        <v>#NAME?</v>
      </c>
      <c r="G1333" s="330" t="e">
        <f ca="1">_xll.RiskData('Risk Summary'!$K$32,$A1333)</f>
        <v>#NAME?</v>
      </c>
      <c r="H1333" s="330" t="e">
        <f ca="1">_xll.RiskData('Risk Summary'!$N$32,$A1333)</f>
        <v>#NAME?</v>
      </c>
      <c r="J1333" s="330" t="e">
        <f ca="1">_xll.RiskData('Risk Summary'!$H$35,$A1333)</f>
        <v>#NAME?</v>
      </c>
      <c r="K1333" s="330" t="e">
        <f ca="1">_xll.RiskData('Risk Summary'!$K$35,$A1333)</f>
        <v>#NAME?</v>
      </c>
      <c r="L1333" s="330" t="e">
        <f ca="1">_xll.RiskData('Risk Summary'!$N$35,$A1333)</f>
        <v>#NAME?</v>
      </c>
      <c r="N1333" s="330" t="e">
        <f ca="1">_xll.RiskData('Risk Summary'!$H$36,$A1333)</f>
        <v>#NAME?</v>
      </c>
      <c r="O1333" s="330" t="e">
        <f ca="1">_xll.RiskData('Risk Summary'!$K$36,$A1333)</f>
        <v>#NAME?</v>
      </c>
      <c r="P1333" s="330" t="e">
        <f ca="1">_xll.RiskData('Risk Summary'!$N$36,$A1333)</f>
        <v>#NAME?</v>
      </c>
      <c r="R1333" s="330" t="e">
        <f ca="1">_xll.RiskData('TS CF'!$H$24,$A1333)-F1333</f>
        <v>#NAME?</v>
      </c>
      <c r="S1333" s="330" t="e">
        <f ca="1">_xll.RiskData('TS CF'!$K$24,$A1333)-G1333</f>
        <v>#NAME?</v>
      </c>
      <c r="T1333" s="330" t="e">
        <f ca="1">_xll.RiskData('TS CF'!$N$24,$A1333)-H1333</f>
        <v>#NAME?</v>
      </c>
      <c r="V1333" s="327" t="e">
        <f t="shared" ca="1" si="60"/>
        <v>#NAME?</v>
      </c>
      <c r="W1333" s="327" t="e">
        <f t="shared" ca="1" si="61"/>
        <v>#NAME?</v>
      </c>
      <c r="X1333" s="327" t="e">
        <f t="shared" ca="1" si="62"/>
        <v>#NAME?</v>
      </c>
    </row>
    <row r="1334" spans="1:24">
      <c r="A1334" s="2">
        <v>1327</v>
      </c>
      <c r="B1334" s="617">
        <v>-160478</v>
      </c>
      <c r="C1334" s="617">
        <v>-103593</v>
      </c>
      <c r="D1334" s="617">
        <v>-114388</v>
      </c>
      <c r="F1334" s="330" t="e">
        <f ca="1">_xll.RiskData('Risk Summary'!$H$32,$A1334)</f>
        <v>#NAME?</v>
      </c>
      <c r="G1334" s="330" t="e">
        <f ca="1">_xll.RiskData('Risk Summary'!$K$32,$A1334)</f>
        <v>#NAME?</v>
      </c>
      <c r="H1334" s="330" t="e">
        <f ca="1">_xll.RiskData('Risk Summary'!$N$32,$A1334)</f>
        <v>#NAME?</v>
      </c>
      <c r="J1334" s="330" t="e">
        <f ca="1">_xll.RiskData('Risk Summary'!$H$35,$A1334)</f>
        <v>#NAME?</v>
      </c>
      <c r="K1334" s="330" t="e">
        <f ca="1">_xll.RiskData('Risk Summary'!$K$35,$A1334)</f>
        <v>#NAME?</v>
      </c>
      <c r="L1334" s="330" t="e">
        <f ca="1">_xll.RiskData('Risk Summary'!$N$35,$A1334)</f>
        <v>#NAME?</v>
      </c>
      <c r="N1334" s="330" t="e">
        <f ca="1">_xll.RiskData('Risk Summary'!$H$36,$A1334)</f>
        <v>#NAME?</v>
      </c>
      <c r="O1334" s="330" t="e">
        <f ca="1">_xll.RiskData('Risk Summary'!$K$36,$A1334)</f>
        <v>#NAME?</v>
      </c>
      <c r="P1334" s="330" t="e">
        <f ca="1">_xll.RiskData('Risk Summary'!$N$36,$A1334)</f>
        <v>#NAME?</v>
      </c>
      <c r="R1334" s="330" t="e">
        <f ca="1">_xll.RiskData('TS CF'!$H$24,$A1334)-F1334</f>
        <v>#NAME?</v>
      </c>
      <c r="S1334" s="330" t="e">
        <f ca="1">_xll.RiskData('TS CF'!$K$24,$A1334)-G1334</f>
        <v>#NAME?</v>
      </c>
      <c r="T1334" s="330" t="e">
        <f ca="1">_xll.RiskData('TS CF'!$N$24,$A1334)-H1334</f>
        <v>#NAME?</v>
      </c>
      <c r="V1334" s="327" t="e">
        <f t="shared" ca="1" si="60"/>
        <v>#NAME?</v>
      </c>
      <c r="W1334" s="327" t="e">
        <f t="shared" ca="1" si="61"/>
        <v>#NAME?</v>
      </c>
      <c r="X1334" s="327" t="e">
        <f t="shared" ca="1" si="62"/>
        <v>#NAME?</v>
      </c>
    </row>
    <row r="1335" spans="1:24">
      <c r="A1335" s="2">
        <v>1328</v>
      </c>
      <c r="B1335" s="617">
        <v>-160478</v>
      </c>
      <c r="C1335" s="617">
        <v>-103593</v>
      </c>
      <c r="D1335" s="617">
        <v>-114388</v>
      </c>
      <c r="F1335" s="330" t="e">
        <f ca="1">_xll.RiskData('Risk Summary'!$H$32,$A1335)</f>
        <v>#NAME?</v>
      </c>
      <c r="G1335" s="330" t="e">
        <f ca="1">_xll.RiskData('Risk Summary'!$K$32,$A1335)</f>
        <v>#NAME?</v>
      </c>
      <c r="H1335" s="330" t="e">
        <f ca="1">_xll.RiskData('Risk Summary'!$N$32,$A1335)</f>
        <v>#NAME?</v>
      </c>
      <c r="J1335" s="330" t="e">
        <f ca="1">_xll.RiskData('Risk Summary'!$H$35,$A1335)</f>
        <v>#NAME?</v>
      </c>
      <c r="K1335" s="330" t="e">
        <f ca="1">_xll.RiskData('Risk Summary'!$K$35,$A1335)</f>
        <v>#NAME?</v>
      </c>
      <c r="L1335" s="330" t="e">
        <f ca="1">_xll.RiskData('Risk Summary'!$N$35,$A1335)</f>
        <v>#NAME?</v>
      </c>
      <c r="N1335" s="330" t="e">
        <f ca="1">_xll.RiskData('Risk Summary'!$H$36,$A1335)</f>
        <v>#NAME?</v>
      </c>
      <c r="O1335" s="330" t="e">
        <f ca="1">_xll.RiskData('Risk Summary'!$K$36,$A1335)</f>
        <v>#NAME?</v>
      </c>
      <c r="P1335" s="330" t="e">
        <f ca="1">_xll.RiskData('Risk Summary'!$N$36,$A1335)</f>
        <v>#NAME?</v>
      </c>
      <c r="R1335" s="330" t="e">
        <f ca="1">_xll.RiskData('TS CF'!$H$24,$A1335)-F1335</f>
        <v>#NAME?</v>
      </c>
      <c r="S1335" s="330" t="e">
        <f ca="1">_xll.RiskData('TS CF'!$K$24,$A1335)-G1335</f>
        <v>#NAME?</v>
      </c>
      <c r="T1335" s="330" t="e">
        <f ca="1">_xll.RiskData('TS CF'!$N$24,$A1335)-H1335</f>
        <v>#NAME?</v>
      </c>
      <c r="V1335" s="327" t="e">
        <f t="shared" ca="1" si="60"/>
        <v>#NAME?</v>
      </c>
      <c r="W1335" s="327" t="e">
        <f t="shared" ca="1" si="61"/>
        <v>#NAME?</v>
      </c>
      <c r="X1335" s="327" t="e">
        <f t="shared" ca="1" si="62"/>
        <v>#NAME?</v>
      </c>
    </row>
    <row r="1336" spans="1:24">
      <c r="A1336" s="2">
        <v>1329</v>
      </c>
      <c r="B1336" s="617">
        <v>-160478</v>
      </c>
      <c r="C1336" s="617">
        <v>-103593</v>
      </c>
      <c r="D1336" s="617">
        <v>-114388</v>
      </c>
      <c r="F1336" s="330" t="e">
        <f ca="1">_xll.RiskData('Risk Summary'!$H$32,$A1336)</f>
        <v>#NAME?</v>
      </c>
      <c r="G1336" s="330" t="e">
        <f ca="1">_xll.RiskData('Risk Summary'!$K$32,$A1336)</f>
        <v>#NAME?</v>
      </c>
      <c r="H1336" s="330" t="e">
        <f ca="1">_xll.RiskData('Risk Summary'!$N$32,$A1336)</f>
        <v>#NAME?</v>
      </c>
      <c r="J1336" s="330" t="e">
        <f ca="1">_xll.RiskData('Risk Summary'!$H$35,$A1336)</f>
        <v>#NAME?</v>
      </c>
      <c r="K1336" s="330" t="e">
        <f ca="1">_xll.RiskData('Risk Summary'!$K$35,$A1336)</f>
        <v>#NAME?</v>
      </c>
      <c r="L1336" s="330" t="e">
        <f ca="1">_xll.RiskData('Risk Summary'!$N$35,$A1336)</f>
        <v>#NAME?</v>
      </c>
      <c r="N1336" s="330" t="e">
        <f ca="1">_xll.RiskData('Risk Summary'!$H$36,$A1336)</f>
        <v>#NAME?</v>
      </c>
      <c r="O1336" s="330" t="e">
        <f ca="1">_xll.RiskData('Risk Summary'!$K$36,$A1336)</f>
        <v>#NAME?</v>
      </c>
      <c r="P1336" s="330" t="e">
        <f ca="1">_xll.RiskData('Risk Summary'!$N$36,$A1336)</f>
        <v>#NAME?</v>
      </c>
      <c r="R1336" s="330" t="e">
        <f ca="1">_xll.RiskData('TS CF'!$H$24,$A1336)-F1336</f>
        <v>#NAME?</v>
      </c>
      <c r="S1336" s="330" t="e">
        <f ca="1">_xll.RiskData('TS CF'!$K$24,$A1336)-G1336</f>
        <v>#NAME?</v>
      </c>
      <c r="T1336" s="330" t="e">
        <f ca="1">_xll.RiskData('TS CF'!$N$24,$A1336)-H1336</f>
        <v>#NAME?</v>
      </c>
      <c r="V1336" s="327" t="e">
        <f t="shared" ca="1" si="60"/>
        <v>#NAME?</v>
      </c>
      <c r="W1336" s="327" t="e">
        <f t="shared" ca="1" si="61"/>
        <v>#NAME?</v>
      </c>
      <c r="X1336" s="327" t="e">
        <f t="shared" ca="1" si="62"/>
        <v>#NAME?</v>
      </c>
    </row>
    <row r="1337" spans="1:24">
      <c r="A1337" s="2">
        <v>1330</v>
      </c>
      <c r="B1337" s="617">
        <v>-160478</v>
      </c>
      <c r="C1337" s="617">
        <v>-103593</v>
      </c>
      <c r="D1337" s="617">
        <v>-114388</v>
      </c>
      <c r="F1337" s="330" t="e">
        <f ca="1">_xll.RiskData('Risk Summary'!$H$32,$A1337)</f>
        <v>#NAME?</v>
      </c>
      <c r="G1337" s="330" t="e">
        <f ca="1">_xll.RiskData('Risk Summary'!$K$32,$A1337)</f>
        <v>#NAME?</v>
      </c>
      <c r="H1337" s="330" t="e">
        <f ca="1">_xll.RiskData('Risk Summary'!$N$32,$A1337)</f>
        <v>#NAME?</v>
      </c>
      <c r="J1337" s="330" t="e">
        <f ca="1">_xll.RiskData('Risk Summary'!$H$35,$A1337)</f>
        <v>#NAME?</v>
      </c>
      <c r="K1337" s="330" t="e">
        <f ca="1">_xll.RiskData('Risk Summary'!$K$35,$A1337)</f>
        <v>#NAME?</v>
      </c>
      <c r="L1337" s="330" t="e">
        <f ca="1">_xll.RiskData('Risk Summary'!$N$35,$A1337)</f>
        <v>#NAME?</v>
      </c>
      <c r="N1337" s="330" t="e">
        <f ca="1">_xll.RiskData('Risk Summary'!$H$36,$A1337)</f>
        <v>#NAME?</v>
      </c>
      <c r="O1337" s="330" t="e">
        <f ca="1">_xll.RiskData('Risk Summary'!$K$36,$A1337)</f>
        <v>#NAME?</v>
      </c>
      <c r="P1337" s="330" t="e">
        <f ca="1">_xll.RiskData('Risk Summary'!$N$36,$A1337)</f>
        <v>#NAME?</v>
      </c>
      <c r="R1337" s="330" t="e">
        <f ca="1">_xll.RiskData('TS CF'!$H$24,$A1337)-F1337</f>
        <v>#NAME?</v>
      </c>
      <c r="S1337" s="330" t="e">
        <f ca="1">_xll.RiskData('TS CF'!$K$24,$A1337)-G1337</f>
        <v>#NAME?</v>
      </c>
      <c r="T1337" s="330" t="e">
        <f ca="1">_xll.RiskData('TS CF'!$N$24,$A1337)-H1337</f>
        <v>#NAME?</v>
      </c>
      <c r="V1337" s="327" t="e">
        <f t="shared" ca="1" si="60"/>
        <v>#NAME?</v>
      </c>
      <c r="W1337" s="327" t="e">
        <f t="shared" ca="1" si="61"/>
        <v>#NAME?</v>
      </c>
      <c r="X1337" s="327" t="e">
        <f t="shared" ca="1" si="62"/>
        <v>#NAME?</v>
      </c>
    </row>
    <row r="1338" spans="1:24">
      <c r="A1338" s="2">
        <v>1331</v>
      </c>
      <c r="B1338" s="617">
        <v>-160478</v>
      </c>
      <c r="C1338" s="617">
        <v>-103593</v>
      </c>
      <c r="D1338" s="617">
        <v>-114388</v>
      </c>
      <c r="F1338" s="330" t="e">
        <f ca="1">_xll.RiskData('Risk Summary'!$H$32,$A1338)</f>
        <v>#NAME?</v>
      </c>
      <c r="G1338" s="330" t="e">
        <f ca="1">_xll.RiskData('Risk Summary'!$K$32,$A1338)</f>
        <v>#NAME?</v>
      </c>
      <c r="H1338" s="330" t="e">
        <f ca="1">_xll.RiskData('Risk Summary'!$N$32,$A1338)</f>
        <v>#NAME?</v>
      </c>
      <c r="J1338" s="330" t="e">
        <f ca="1">_xll.RiskData('Risk Summary'!$H$35,$A1338)</f>
        <v>#NAME?</v>
      </c>
      <c r="K1338" s="330" t="e">
        <f ca="1">_xll.RiskData('Risk Summary'!$K$35,$A1338)</f>
        <v>#NAME?</v>
      </c>
      <c r="L1338" s="330" t="e">
        <f ca="1">_xll.RiskData('Risk Summary'!$N$35,$A1338)</f>
        <v>#NAME?</v>
      </c>
      <c r="N1338" s="330" t="e">
        <f ca="1">_xll.RiskData('Risk Summary'!$H$36,$A1338)</f>
        <v>#NAME?</v>
      </c>
      <c r="O1338" s="330" t="e">
        <f ca="1">_xll.RiskData('Risk Summary'!$K$36,$A1338)</f>
        <v>#NAME?</v>
      </c>
      <c r="P1338" s="330" t="e">
        <f ca="1">_xll.RiskData('Risk Summary'!$N$36,$A1338)</f>
        <v>#NAME?</v>
      </c>
      <c r="R1338" s="330" t="e">
        <f ca="1">_xll.RiskData('TS CF'!$H$24,$A1338)-F1338</f>
        <v>#NAME?</v>
      </c>
      <c r="S1338" s="330" t="e">
        <f ca="1">_xll.RiskData('TS CF'!$K$24,$A1338)-G1338</f>
        <v>#NAME?</v>
      </c>
      <c r="T1338" s="330" t="e">
        <f ca="1">_xll.RiskData('TS CF'!$N$24,$A1338)-H1338</f>
        <v>#NAME?</v>
      </c>
      <c r="V1338" s="327" t="e">
        <f t="shared" ca="1" si="60"/>
        <v>#NAME?</v>
      </c>
      <c r="W1338" s="327" t="e">
        <f t="shared" ca="1" si="61"/>
        <v>#NAME?</v>
      </c>
      <c r="X1338" s="327" t="e">
        <f t="shared" ca="1" si="62"/>
        <v>#NAME?</v>
      </c>
    </row>
    <row r="1339" spans="1:24">
      <c r="A1339" s="2">
        <v>1332</v>
      </c>
      <c r="B1339" s="617">
        <v>-160478</v>
      </c>
      <c r="C1339" s="617">
        <v>-103593</v>
      </c>
      <c r="D1339" s="617">
        <v>-114388</v>
      </c>
      <c r="F1339" s="330" t="e">
        <f ca="1">_xll.RiskData('Risk Summary'!$H$32,$A1339)</f>
        <v>#NAME?</v>
      </c>
      <c r="G1339" s="330" t="e">
        <f ca="1">_xll.RiskData('Risk Summary'!$K$32,$A1339)</f>
        <v>#NAME?</v>
      </c>
      <c r="H1339" s="330" t="e">
        <f ca="1">_xll.RiskData('Risk Summary'!$N$32,$A1339)</f>
        <v>#NAME?</v>
      </c>
      <c r="J1339" s="330" t="e">
        <f ca="1">_xll.RiskData('Risk Summary'!$H$35,$A1339)</f>
        <v>#NAME?</v>
      </c>
      <c r="K1339" s="330" t="e">
        <f ca="1">_xll.RiskData('Risk Summary'!$K$35,$A1339)</f>
        <v>#NAME?</v>
      </c>
      <c r="L1339" s="330" t="e">
        <f ca="1">_xll.RiskData('Risk Summary'!$N$35,$A1339)</f>
        <v>#NAME?</v>
      </c>
      <c r="N1339" s="330" t="e">
        <f ca="1">_xll.RiskData('Risk Summary'!$H$36,$A1339)</f>
        <v>#NAME?</v>
      </c>
      <c r="O1339" s="330" t="e">
        <f ca="1">_xll.RiskData('Risk Summary'!$K$36,$A1339)</f>
        <v>#NAME?</v>
      </c>
      <c r="P1339" s="330" t="e">
        <f ca="1">_xll.RiskData('Risk Summary'!$N$36,$A1339)</f>
        <v>#NAME?</v>
      </c>
      <c r="R1339" s="330" t="e">
        <f ca="1">_xll.RiskData('TS CF'!$H$24,$A1339)-F1339</f>
        <v>#NAME?</v>
      </c>
      <c r="S1339" s="330" t="e">
        <f ca="1">_xll.RiskData('TS CF'!$K$24,$A1339)-G1339</f>
        <v>#NAME?</v>
      </c>
      <c r="T1339" s="330" t="e">
        <f ca="1">_xll.RiskData('TS CF'!$N$24,$A1339)-H1339</f>
        <v>#NAME?</v>
      </c>
      <c r="V1339" s="327" t="e">
        <f t="shared" ca="1" si="60"/>
        <v>#NAME?</v>
      </c>
      <c r="W1339" s="327" t="e">
        <f t="shared" ca="1" si="61"/>
        <v>#NAME?</v>
      </c>
      <c r="X1339" s="327" t="e">
        <f t="shared" ca="1" si="62"/>
        <v>#NAME?</v>
      </c>
    </row>
    <row r="1340" spans="1:24">
      <c r="A1340" s="2">
        <v>1333</v>
      </c>
      <c r="B1340" s="617">
        <v>-160478</v>
      </c>
      <c r="C1340" s="617">
        <v>-103593</v>
      </c>
      <c r="D1340" s="617">
        <v>-114388</v>
      </c>
      <c r="F1340" s="330" t="e">
        <f ca="1">_xll.RiskData('Risk Summary'!$H$32,$A1340)</f>
        <v>#NAME?</v>
      </c>
      <c r="G1340" s="330" t="e">
        <f ca="1">_xll.RiskData('Risk Summary'!$K$32,$A1340)</f>
        <v>#NAME?</v>
      </c>
      <c r="H1340" s="330" t="e">
        <f ca="1">_xll.RiskData('Risk Summary'!$N$32,$A1340)</f>
        <v>#NAME?</v>
      </c>
      <c r="J1340" s="330" t="e">
        <f ca="1">_xll.RiskData('Risk Summary'!$H$35,$A1340)</f>
        <v>#NAME?</v>
      </c>
      <c r="K1340" s="330" t="e">
        <f ca="1">_xll.RiskData('Risk Summary'!$K$35,$A1340)</f>
        <v>#NAME?</v>
      </c>
      <c r="L1340" s="330" t="e">
        <f ca="1">_xll.RiskData('Risk Summary'!$N$35,$A1340)</f>
        <v>#NAME?</v>
      </c>
      <c r="N1340" s="330" t="e">
        <f ca="1">_xll.RiskData('Risk Summary'!$H$36,$A1340)</f>
        <v>#NAME?</v>
      </c>
      <c r="O1340" s="330" t="e">
        <f ca="1">_xll.RiskData('Risk Summary'!$K$36,$A1340)</f>
        <v>#NAME?</v>
      </c>
      <c r="P1340" s="330" t="e">
        <f ca="1">_xll.RiskData('Risk Summary'!$N$36,$A1340)</f>
        <v>#NAME?</v>
      </c>
      <c r="R1340" s="330" t="e">
        <f ca="1">_xll.RiskData('TS CF'!$H$24,$A1340)-F1340</f>
        <v>#NAME?</v>
      </c>
      <c r="S1340" s="330" t="e">
        <f ca="1">_xll.RiskData('TS CF'!$K$24,$A1340)-G1340</f>
        <v>#NAME?</v>
      </c>
      <c r="T1340" s="330" t="e">
        <f ca="1">_xll.RiskData('TS CF'!$N$24,$A1340)-H1340</f>
        <v>#NAME?</v>
      </c>
      <c r="V1340" s="327" t="e">
        <f t="shared" ca="1" si="60"/>
        <v>#NAME?</v>
      </c>
      <c r="W1340" s="327" t="e">
        <f t="shared" ca="1" si="61"/>
        <v>#NAME?</v>
      </c>
      <c r="X1340" s="327" t="e">
        <f t="shared" ca="1" si="62"/>
        <v>#NAME?</v>
      </c>
    </row>
    <row r="1341" spans="1:24">
      <c r="A1341" s="2">
        <v>1334</v>
      </c>
      <c r="B1341" s="617">
        <v>-160478</v>
      </c>
      <c r="C1341" s="617">
        <v>-103593</v>
      </c>
      <c r="D1341" s="617">
        <v>-114388</v>
      </c>
      <c r="F1341" s="330" t="e">
        <f ca="1">_xll.RiskData('Risk Summary'!$H$32,$A1341)</f>
        <v>#NAME?</v>
      </c>
      <c r="G1341" s="330" t="e">
        <f ca="1">_xll.RiskData('Risk Summary'!$K$32,$A1341)</f>
        <v>#NAME?</v>
      </c>
      <c r="H1341" s="330" t="e">
        <f ca="1">_xll.RiskData('Risk Summary'!$N$32,$A1341)</f>
        <v>#NAME?</v>
      </c>
      <c r="J1341" s="330" t="e">
        <f ca="1">_xll.RiskData('Risk Summary'!$H$35,$A1341)</f>
        <v>#NAME?</v>
      </c>
      <c r="K1341" s="330" t="e">
        <f ca="1">_xll.RiskData('Risk Summary'!$K$35,$A1341)</f>
        <v>#NAME?</v>
      </c>
      <c r="L1341" s="330" t="e">
        <f ca="1">_xll.RiskData('Risk Summary'!$N$35,$A1341)</f>
        <v>#NAME?</v>
      </c>
      <c r="N1341" s="330" t="e">
        <f ca="1">_xll.RiskData('Risk Summary'!$H$36,$A1341)</f>
        <v>#NAME?</v>
      </c>
      <c r="O1341" s="330" t="e">
        <f ca="1">_xll.RiskData('Risk Summary'!$K$36,$A1341)</f>
        <v>#NAME?</v>
      </c>
      <c r="P1341" s="330" t="e">
        <f ca="1">_xll.RiskData('Risk Summary'!$N$36,$A1341)</f>
        <v>#NAME?</v>
      </c>
      <c r="R1341" s="330" t="e">
        <f ca="1">_xll.RiskData('TS CF'!$H$24,$A1341)-F1341</f>
        <v>#NAME?</v>
      </c>
      <c r="S1341" s="330" t="e">
        <f ca="1">_xll.RiskData('TS CF'!$K$24,$A1341)-G1341</f>
        <v>#NAME?</v>
      </c>
      <c r="T1341" s="330" t="e">
        <f ca="1">_xll.RiskData('TS CF'!$N$24,$A1341)-H1341</f>
        <v>#NAME?</v>
      </c>
      <c r="V1341" s="327" t="e">
        <f t="shared" ca="1" si="60"/>
        <v>#NAME?</v>
      </c>
      <c r="W1341" s="327" t="e">
        <f t="shared" ca="1" si="61"/>
        <v>#NAME?</v>
      </c>
      <c r="X1341" s="327" t="e">
        <f t="shared" ca="1" si="62"/>
        <v>#NAME?</v>
      </c>
    </row>
    <row r="1342" spans="1:24">
      <c r="A1342" s="2">
        <v>1335</v>
      </c>
      <c r="B1342" s="617">
        <v>-160478</v>
      </c>
      <c r="C1342" s="617">
        <v>-103593</v>
      </c>
      <c r="D1342" s="617">
        <v>-114388</v>
      </c>
      <c r="F1342" s="330" t="e">
        <f ca="1">_xll.RiskData('Risk Summary'!$H$32,$A1342)</f>
        <v>#NAME?</v>
      </c>
      <c r="G1342" s="330" t="e">
        <f ca="1">_xll.RiskData('Risk Summary'!$K$32,$A1342)</f>
        <v>#NAME?</v>
      </c>
      <c r="H1342" s="330" t="e">
        <f ca="1">_xll.RiskData('Risk Summary'!$N$32,$A1342)</f>
        <v>#NAME?</v>
      </c>
      <c r="J1342" s="330" t="e">
        <f ca="1">_xll.RiskData('Risk Summary'!$H$35,$A1342)</f>
        <v>#NAME?</v>
      </c>
      <c r="K1342" s="330" t="e">
        <f ca="1">_xll.RiskData('Risk Summary'!$K$35,$A1342)</f>
        <v>#NAME?</v>
      </c>
      <c r="L1342" s="330" t="e">
        <f ca="1">_xll.RiskData('Risk Summary'!$N$35,$A1342)</f>
        <v>#NAME?</v>
      </c>
      <c r="N1342" s="330" t="e">
        <f ca="1">_xll.RiskData('Risk Summary'!$H$36,$A1342)</f>
        <v>#NAME?</v>
      </c>
      <c r="O1342" s="330" t="e">
        <f ca="1">_xll.RiskData('Risk Summary'!$K$36,$A1342)</f>
        <v>#NAME?</v>
      </c>
      <c r="P1342" s="330" t="e">
        <f ca="1">_xll.RiskData('Risk Summary'!$N$36,$A1342)</f>
        <v>#NAME?</v>
      </c>
      <c r="R1342" s="330" t="e">
        <f ca="1">_xll.RiskData('TS CF'!$H$24,$A1342)-F1342</f>
        <v>#NAME?</v>
      </c>
      <c r="S1342" s="330" t="e">
        <f ca="1">_xll.RiskData('TS CF'!$K$24,$A1342)-G1342</f>
        <v>#NAME?</v>
      </c>
      <c r="T1342" s="330" t="e">
        <f ca="1">_xll.RiskData('TS CF'!$N$24,$A1342)-H1342</f>
        <v>#NAME?</v>
      </c>
      <c r="V1342" s="327" t="e">
        <f t="shared" ca="1" si="60"/>
        <v>#NAME?</v>
      </c>
      <c r="W1342" s="327" t="e">
        <f t="shared" ca="1" si="61"/>
        <v>#NAME?</v>
      </c>
      <c r="X1342" s="327" t="e">
        <f t="shared" ca="1" si="62"/>
        <v>#NAME?</v>
      </c>
    </row>
    <row r="1343" spans="1:24">
      <c r="A1343" s="2">
        <v>1336</v>
      </c>
      <c r="B1343" s="617">
        <v>-160478</v>
      </c>
      <c r="C1343" s="617">
        <v>-103593</v>
      </c>
      <c r="D1343" s="617">
        <v>-114388</v>
      </c>
      <c r="F1343" s="330" t="e">
        <f ca="1">_xll.RiskData('Risk Summary'!$H$32,$A1343)</f>
        <v>#NAME?</v>
      </c>
      <c r="G1343" s="330" t="e">
        <f ca="1">_xll.RiskData('Risk Summary'!$K$32,$A1343)</f>
        <v>#NAME?</v>
      </c>
      <c r="H1343" s="330" t="e">
        <f ca="1">_xll.RiskData('Risk Summary'!$N$32,$A1343)</f>
        <v>#NAME?</v>
      </c>
      <c r="J1343" s="330" t="e">
        <f ca="1">_xll.RiskData('Risk Summary'!$H$35,$A1343)</f>
        <v>#NAME?</v>
      </c>
      <c r="K1343" s="330" t="e">
        <f ca="1">_xll.RiskData('Risk Summary'!$K$35,$A1343)</f>
        <v>#NAME?</v>
      </c>
      <c r="L1343" s="330" t="e">
        <f ca="1">_xll.RiskData('Risk Summary'!$N$35,$A1343)</f>
        <v>#NAME?</v>
      </c>
      <c r="N1343" s="330" t="e">
        <f ca="1">_xll.RiskData('Risk Summary'!$H$36,$A1343)</f>
        <v>#NAME?</v>
      </c>
      <c r="O1343" s="330" t="e">
        <f ca="1">_xll.RiskData('Risk Summary'!$K$36,$A1343)</f>
        <v>#NAME?</v>
      </c>
      <c r="P1343" s="330" t="e">
        <f ca="1">_xll.RiskData('Risk Summary'!$N$36,$A1343)</f>
        <v>#NAME?</v>
      </c>
      <c r="R1343" s="330" t="e">
        <f ca="1">_xll.RiskData('TS CF'!$H$24,$A1343)-F1343</f>
        <v>#NAME?</v>
      </c>
      <c r="S1343" s="330" t="e">
        <f ca="1">_xll.RiskData('TS CF'!$K$24,$A1343)-G1343</f>
        <v>#NAME?</v>
      </c>
      <c r="T1343" s="330" t="e">
        <f ca="1">_xll.RiskData('TS CF'!$N$24,$A1343)-H1343</f>
        <v>#NAME?</v>
      </c>
      <c r="V1343" s="327" t="e">
        <f t="shared" ca="1" si="60"/>
        <v>#NAME?</v>
      </c>
      <c r="W1343" s="327" t="e">
        <f t="shared" ca="1" si="61"/>
        <v>#NAME?</v>
      </c>
      <c r="X1343" s="327" t="e">
        <f t="shared" ca="1" si="62"/>
        <v>#NAME?</v>
      </c>
    </row>
    <row r="1344" spans="1:24">
      <c r="A1344" s="2">
        <v>1337</v>
      </c>
      <c r="B1344" s="617">
        <v>-160478</v>
      </c>
      <c r="C1344" s="617">
        <v>-103593</v>
      </c>
      <c r="D1344" s="617">
        <v>-114388</v>
      </c>
      <c r="F1344" s="330" t="e">
        <f ca="1">_xll.RiskData('Risk Summary'!$H$32,$A1344)</f>
        <v>#NAME?</v>
      </c>
      <c r="G1344" s="330" t="e">
        <f ca="1">_xll.RiskData('Risk Summary'!$K$32,$A1344)</f>
        <v>#NAME?</v>
      </c>
      <c r="H1344" s="330" t="e">
        <f ca="1">_xll.RiskData('Risk Summary'!$N$32,$A1344)</f>
        <v>#NAME?</v>
      </c>
      <c r="J1344" s="330" t="e">
        <f ca="1">_xll.RiskData('Risk Summary'!$H$35,$A1344)</f>
        <v>#NAME?</v>
      </c>
      <c r="K1344" s="330" t="e">
        <f ca="1">_xll.RiskData('Risk Summary'!$K$35,$A1344)</f>
        <v>#NAME?</v>
      </c>
      <c r="L1344" s="330" t="e">
        <f ca="1">_xll.RiskData('Risk Summary'!$N$35,$A1344)</f>
        <v>#NAME?</v>
      </c>
      <c r="N1344" s="330" t="e">
        <f ca="1">_xll.RiskData('Risk Summary'!$H$36,$A1344)</f>
        <v>#NAME?</v>
      </c>
      <c r="O1344" s="330" t="e">
        <f ca="1">_xll.RiskData('Risk Summary'!$K$36,$A1344)</f>
        <v>#NAME?</v>
      </c>
      <c r="P1344" s="330" t="e">
        <f ca="1">_xll.RiskData('Risk Summary'!$N$36,$A1344)</f>
        <v>#NAME?</v>
      </c>
      <c r="R1344" s="330" t="e">
        <f ca="1">_xll.RiskData('TS CF'!$H$24,$A1344)-F1344</f>
        <v>#NAME?</v>
      </c>
      <c r="S1344" s="330" t="e">
        <f ca="1">_xll.RiskData('TS CF'!$K$24,$A1344)-G1344</f>
        <v>#NAME?</v>
      </c>
      <c r="T1344" s="330" t="e">
        <f ca="1">_xll.RiskData('TS CF'!$N$24,$A1344)-H1344</f>
        <v>#NAME?</v>
      </c>
      <c r="V1344" s="327" t="e">
        <f t="shared" ca="1" si="60"/>
        <v>#NAME?</v>
      </c>
      <c r="W1344" s="327" t="e">
        <f t="shared" ca="1" si="61"/>
        <v>#NAME?</v>
      </c>
      <c r="X1344" s="327" t="e">
        <f t="shared" ca="1" si="62"/>
        <v>#NAME?</v>
      </c>
    </row>
    <row r="1345" spans="1:24">
      <c r="A1345" s="2">
        <v>1338</v>
      </c>
      <c r="B1345" s="617">
        <v>-160478</v>
      </c>
      <c r="C1345" s="617">
        <v>-103593</v>
      </c>
      <c r="D1345" s="617">
        <v>-114388</v>
      </c>
      <c r="F1345" s="330" t="e">
        <f ca="1">_xll.RiskData('Risk Summary'!$H$32,$A1345)</f>
        <v>#NAME?</v>
      </c>
      <c r="G1345" s="330" t="e">
        <f ca="1">_xll.RiskData('Risk Summary'!$K$32,$A1345)</f>
        <v>#NAME?</v>
      </c>
      <c r="H1345" s="330" t="e">
        <f ca="1">_xll.RiskData('Risk Summary'!$N$32,$A1345)</f>
        <v>#NAME?</v>
      </c>
      <c r="J1345" s="330" t="e">
        <f ca="1">_xll.RiskData('Risk Summary'!$H$35,$A1345)</f>
        <v>#NAME?</v>
      </c>
      <c r="K1345" s="330" t="e">
        <f ca="1">_xll.RiskData('Risk Summary'!$K$35,$A1345)</f>
        <v>#NAME?</v>
      </c>
      <c r="L1345" s="330" t="e">
        <f ca="1">_xll.RiskData('Risk Summary'!$N$35,$A1345)</f>
        <v>#NAME?</v>
      </c>
      <c r="N1345" s="330" t="e">
        <f ca="1">_xll.RiskData('Risk Summary'!$H$36,$A1345)</f>
        <v>#NAME?</v>
      </c>
      <c r="O1345" s="330" t="e">
        <f ca="1">_xll.RiskData('Risk Summary'!$K$36,$A1345)</f>
        <v>#NAME?</v>
      </c>
      <c r="P1345" s="330" t="e">
        <f ca="1">_xll.RiskData('Risk Summary'!$N$36,$A1345)</f>
        <v>#NAME?</v>
      </c>
      <c r="R1345" s="330" t="e">
        <f ca="1">_xll.RiskData('TS CF'!$H$24,$A1345)-F1345</f>
        <v>#NAME?</v>
      </c>
      <c r="S1345" s="330" t="e">
        <f ca="1">_xll.RiskData('TS CF'!$K$24,$A1345)-G1345</f>
        <v>#NAME?</v>
      </c>
      <c r="T1345" s="330" t="e">
        <f ca="1">_xll.RiskData('TS CF'!$N$24,$A1345)-H1345</f>
        <v>#NAME?</v>
      </c>
      <c r="V1345" s="327" t="e">
        <f t="shared" ca="1" si="60"/>
        <v>#NAME?</v>
      </c>
      <c r="W1345" s="327" t="e">
        <f t="shared" ca="1" si="61"/>
        <v>#NAME?</v>
      </c>
      <c r="X1345" s="327" t="e">
        <f t="shared" ca="1" si="62"/>
        <v>#NAME?</v>
      </c>
    </row>
    <row r="1346" spans="1:24">
      <c r="A1346" s="2">
        <v>1339</v>
      </c>
      <c r="B1346" s="617">
        <v>-160478</v>
      </c>
      <c r="C1346" s="617">
        <v>-103593</v>
      </c>
      <c r="D1346" s="617">
        <v>-114388</v>
      </c>
      <c r="F1346" s="330" t="e">
        <f ca="1">_xll.RiskData('Risk Summary'!$H$32,$A1346)</f>
        <v>#NAME?</v>
      </c>
      <c r="G1346" s="330" t="e">
        <f ca="1">_xll.RiskData('Risk Summary'!$K$32,$A1346)</f>
        <v>#NAME?</v>
      </c>
      <c r="H1346" s="330" t="e">
        <f ca="1">_xll.RiskData('Risk Summary'!$N$32,$A1346)</f>
        <v>#NAME?</v>
      </c>
      <c r="J1346" s="330" t="e">
        <f ca="1">_xll.RiskData('Risk Summary'!$H$35,$A1346)</f>
        <v>#NAME?</v>
      </c>
      <c r="K1346" s="330" t="e">
        <f ca="1">_xll.RiskData('Risk Summary'!$K$35,$A1346)</f>
        <v>#NAME?</v>
      </c>
      <c r="L1346" s="330" t="e">
        <f ca="1">_xll.RiskData('Risk Summary'!$N$35,$A1346)</f>
        <v>#NAME?</v>
      </c>
      <c r="N1346" s="330" t="e">
        <f ca="1">_xll.RiskData('Risk Summary'!$H$36,$A1346)</f>
        <v>#NAME?</v>
      </c>
      <c r="O1346" s="330" t="e">
        <f ca="1">_xll.RiskData('Risk Summary'!$K$36,$A1346)</f>
        <v>#NAME?</v>
      </c>
      <c r="P1346" s="330" t="e">
        <f ca="1">_xll.RiskData('Risk Summary'!$N$36,$A1346)</f>
        <v>#NAME?</v>
      </c>
      <c r="R1346" s="330" t="e">
        <f ca="1">_xll.RiskData('TS CF'!$H$24,$A1346)-F1346</f>
        <v>#NAME?</v>
      </c>
      <c r="S1346" s="330" t="e">
        <f ca="1">_xll.RiskData('TS CF'!$K$24,$A1346)-G1346</f>
        <v>#NAME?</v>
      </c>
      <c r="T1346" s="330" t="e">
        <f ca="1">_xll.RiskData('TS CF'!$N$24,$A1346)-H1346</f>
        <v>#NAME?</v>
      </c>
      <c r="V1346" s="327" t="e">
        <f t="shared" ca="1" si="60"/>
        <v>#NAME?</v>
      </c>
      <c r="W1346" s="327" t="e">
        <f t="shared" ca="1" si="61"/>
        <v>#NAME?</v>
      </c>
      <c r="X1346" s="327" t="e">
        <f t="shared" ca="1" si="62"/>
        <v>#NAME?</v>
      </c>
    </row>
    <row r="1347" spans="1:24">
      <c r="A1347" s="2">
        <v>1340</v>
      </c>
      <c r="B1347" s="617">
        <v>-160478</v>
      </c>
      <c r="C1347" s="617">
        <v>-103593</v>
      </c>
      <c r="D1347" s="617">
        <v>-114388</v>
      </c>
      <c r="F1347" s="330" t="e">
        <f ca="1">_xll.RiskData('Risk Summary'!$H$32,$A1347)</f>
        <v>#NAME?</v>
      </c>
      <c r="G1347" s="330" t="e">
        <f ca="1">_xll.RiskData('Risk Summary'!$K$32,$A1347)</f>
        <v>#NAME?</v>
      </c>
      <c r="H1347" s="330" t="e">
        <f ca="1">_xll.RiskData('Risk Summary'!$N$32,$A1347)</f>
        <v>#NAME?</v>
      </c>
      <c r="J1347" s="330" t="e">
        <f ca="1">_xll.RiskData('Risk Summary'!$H$35,$A1347)</f>
        <v>#NAME?</v>
      </c>
      <c r="K1347" s="330" t="e">
        <f ca="1">_xll.RiskData('Risk Summary'!$K$35,$A1347)</f>
        <v>#NAME?</v>
      </c>
      <c r="L1347" s="330" t="e">
        <f ca="1">_xll.RiskData('Risk Summary'!$N$35,$A1347)</f>
        <v>#NAME?</v>
      </c>
      <c r="N1347" s="330" t="e">
        <f ca="1">_xll.RiskData('Risk Summary'!$H$36,$A1347)</f>
        <v>#NAME?</v>
      </c>
      <c r="O1347" s="330" t="e">
        <f ca="1">_xll.RiskData('Risk Summary'!$K$36,$A1347)</f>
        <v>#NAME?</v>
      </c>
      <c r="P1347" s="330" t="e">
        <f ca="1">_xll.RiskData('Risk Summary'!$N$36,$A1347)</f>
        <v>#NAME?</v>
      </c>
      <c r="R1347" s="330" t="e">
        <f ca="1">_xll.RiskData('TS CF'!$H$24,$A1347)-F1347</f>
        <v>#NAME?</v>
      </c>
      <c r="S1347" s="330" t="e">
        <f ca="1">_xll.RiskData('TS CF'!$K$24,$A1347)-G1347</f>
        <v>#NAME?</v>
      </c>
      <c r="T1347" s="330" t="e">
        <f ca="1">_xll.RiskData('TS CF'!$N$24,$A1347)-H1347</f>
        <v>#NAME?</v>
      </c>
      <c r="V1347" s="327" t="e">
        <f t="shared" ca="1" si="60"/>
        <v>#NAME?</v>
      </c>
      <c r="W1347" s="327" t="e">
        <f t="shared" ca="1" si="61"/>
        <v>#NAME?</v>
      </c>
      <c r="X1347" s="327" t="e">
        <f t="shared" ca="1" si="62"/>
        <v>#NAME?</v>
      </c>
    </row>
    <row r="1348" spans="1:24">
      <c r="A1348" s="2">
        <v>1341</v>
      </c>
      <c r="B1348" s="617">
        <v>-160478</v>
      </c>
      <c r="C1348" s="617">
        <v>-103593</v>
      </c>
      <c r="D1348" s="617">
        <v>-114388</v>
      </c>
      <c r="F1348" s="330" t="e">
        <f ca="1">_xll.RiskData('Risk Summary'!$H$32,$A1348)</f>
        <v>#NAME?</v>
      </c>
      <c r="G1348" s="330" t="e">
        <f ca="1">_xll.RiskData('Risk Summary'!$K$32,$A1348)</f>
        <v>#NAME?</v>
      </c>
      <c r="H1348" s="330" t="e">
        <f ca="1">_xll.RiskData('Risk Summary'!$N$32,$A1348)</f>
        <v>#NAME?</v>
      </c>
      <c r="J1348" s="330" t="e">
        <f ca="1">_xll.RiskData('Risk Summary'!$H$35,$A1348)</f>
        <v>#NAME?</v>
      </c>
      <c r="K1348" s="330" t="e">
        <f ca="1">_xll.RiskData('Risk Summary'!$K$35,$A1348)</f>
        <v>#NAME?</v>
      </c>
      <c r="L1348" s="330" t="e">
        <f ca="1">_xll.RiskData('Risk Summary'!$N$35,$A1348)</f>
        <v>#NAME?</v>
      </c>
      <c r="N1348" s="330" t="e">
        <f ca="1">_xll.RiskData('Risk Summary'!$H$36,$A1348)</f>
        <v>#NAME?</v>
      </c>
      <c r="O1348" s="330" t="e">
        <f ca="1">_xll.RiskData('Risk Summary'!$K$36,$A1348)</f>
        <v>#NAME?</v>
      </c>
      <c r="P1348" s="330" t="e">
        <f ca="1">_xll.RiskData('Risk Summary'!$N$36,$A1348)</f>
        <v>#NAME?</v>
      </c>
      <c r="R1348" s="330" t="e">
        <f ca="1">_xll.RiskData('TS CF'!$H$24,$A1348)-F1348</f>
        <v>#NAME?</v>
      </c>
      <c r="S1348" s="330" t="e">
        <f ca="1">_xll.RiskData('TS CF'!$K$24,$A1348)-G1348</f>
        <v>#NAME?</v>
      </c>
      <c r="T1348" s="330" t="e">
        <f ca="1">_xll.RiskData('TS CF'!$N$24,$A1348)-H1348</f>
        <v>#NAME?</v>
      </c>
      <c r="V1348" s="327" t="e">
        <f t="shared" ca="1" si="60"/>
        <v>#NAME?</v>
      </c>
      <c r="W1348" s="327" t="e">
        <f t="shared" ca="1" si="61"/>
        <v>#NAME?</v>
      </c>
      <c r="X1348" s="327" t="e">
        <f t="shared" ca="1" si="62"/>
        <v>#NAME?</v>
      </c>
    </row>
    <row r="1349" spans="1:24">
      <c r="A1349" s="2">
        <v>1342</v>
      </c>
      <c r="B1349" s="617">
        <v>-160478</v>
      </c>
      <c r="C1349" s="617">
        <v>-103593</v>
      </c>
      <c r="D1349" s="617">
        <v>-114388</v>
      </c>
      <c r="F1349" s="330" t="e">
        <f ca="1">_xll.RiskData('Risk Summary'!$H$32,$A1349)</f>
        <v>#NAME?</v>
      </c>
      <c r="G1349" s="330" t="e">
        <f ca="1">_xll.RiskData('Risk Summary'!$K$32,$A1349)</f>
        <v>#NAME?</v>
      </c>
      <c r="H1349" s="330" t="e">
        <f ca="1">_xll.RiskData('Risk Summary'!$N$32,$A1349)</f>
        <v>#NAME?</v>
      </c>
      <c r="J1349" s="330" t="e">
        <f ca="1">_xll.RiskData('Risk Summary'!$H$35,$A1349)</f>
        <v>#NAME?</v>
      </c>
      <c r="K1349" s="330" t="e">
        <f ca="1">_xll.RiskData('Risk Summary'!$K$35,$A1349)</f>
        <v>#NAME?</v>
      </c>
      <c r="L1349" s="330" t="e">
        <f ca="1">_xll.RiskData('Risk Summary'!$N$35,$A1349)</f>
        <v>#NAME?</v>
      </c>
      <c r="N1349" s="330" t="e">
        <f ca="1">_xll.RiskData('Risk Summary'!$H$36,$A1349)</f>
        <v>#NAME?</v>
      </c>
      <c r="O1349" s="330" t="e">
        <f ca="1">_xll.RiskData('Risk Summary'!$K$36,$A1349)</f>
        <v>#NAME?</v>
      </c>
      <c r="P1349" s="330" t="e">
        <f ca="1">_xll.RiskData('Risk Summary'!$N$36,$A1349)</f>
        <v>#NAME?</v>
      </c>
      <c r="R1349" s="330" t="e">
        <f ca="1">_xll.RiskData('TS CF'!$H$24,$A1349)-F1349</f>
        <v>#NAME?</v>
      </c>
      <c r="S1349" s="330" t="e">
        <f ca="1">_xll.RiskData('TS CF'!$K$24,$A1349)-G1349</f>
        <v>#NAME?</v>
      </c>
      <c r="T1349" s="330" t="e">
        <f ca="1">_xll.RiskData('TS CF'!$N$24,$A1349)-H1349</f>
        <v>#NAME?</v>
      </c>
      <c r="V1349" s="327" t="e">
        <f t="shared" ca="1" si="60"/>
        <v>#NAME?</v>
      </c>
      <c r="W1349" s="327" t="e">
        <f t="shared" ca="1" si="61"/>
        <v>#NAME?</v>
      </c>
      <c r="X1349" s="327" t="e">
        <f t="shared" ca="1" si="62"/>
        <v>#NAME?</v>
      </c>
    </row>
    <row r="1350" spans="1:24">
      <c r="A1350" s="2">
        <v>1343</v>
      </c>
      <c r="B1350" s="617">
        <v>-160478</v>
      </c>
      <c r="C1350" s="617">
        <v>-103593</v>
      </c>
      <c r="D1350" s="617">
        <v>-114388</v>
      </c>
      <c r="F1350" s="330" t="e">
        <f ca="1">_xll.RiskData('Risk Summary'!$H$32,$A1350)</f>
        <v>#NAME?</v>
      </c>
      <c r="G1350" s="330" t="e">
        <f ca="1">_xll.RiskData('Risk Summary'!$K$32,$A1350)</f>
        <v>#NAME?</v>
      </c>
      <c r="H1350" s="330" t="e">
        <f ca="1">_xll.RiskData('Risk Summary'!$N$32,$A1350)</f>
        <v>#NAME?</v>
      </c>
      <c r="J1350" s="330" t="e">
        <f ca="1">_xll.RiskData('Risk Summary'!$H$35,$A1350)</f>
        <v>#NAME?</v>
      </c>
      <c r="K1350" s="330" t="e">
        <f ca="1">_xll.RiskData('Risk Summary'!$K$35,$A1350)</f>
        <v>#NAME?</v>
      </c>
      <c r="L1350" s="330" t="e">
        <f ca="1">_xll.RiskData('Risk Summary'!$N$35,$A1350)</f>
        <v>#NAME?</v>
      </c>
      <c r="N1350" s="330" t="e">
        <f ca="1">_xll.RiskData('Risk Summary'!$H$36,$A1350)</f>
        <v>#NAME?</v>
      </c>
      <c r="O1350" s="330" t="e">
        <f ca="1">_xll.RiskData('Risk Summary'!$K$36,$A1350)</f>
        <v>#NAME?</v>
      </c>
      <c r="P1350" s="330" t="e">
        <f ca="1">_xll.RiskData('Risk Summary'!$N$36,$A1350)</f>
        <v>#NAME?</v>
      </c>
      <c r="R1350" s="330" t="e">
        <f ca="1">_xll.RiskData('TS CF'!$H$24,$A1350)-F1350</f>
        <v>#NAME?</v>
      </c>
      <c r="S1350" s="330" t="e">
        <f ca="1">_xll.RiskData('TS CF'!$K$24,$A1350)-G1350</f>
        <v>#NAME?</v>
      </c>
      <c r="T1350" s="330" t="e">
        <f ca="1">_xll.RiskData('TS CF'!$N$24,$A1350)-H1350</f>
        <v>#NAME?</v>
      </c>
      <c r="V1350" s="327" t="e">
        <f t="shared" ca="1" si="60"/>
        <v>#NAME?</v>
      </c>
      <c r="W1350" s="327" t="e">
        <f t="shared" ca="1" si="61"/>
        <v>#NAME?</v>
      </c>
      <c r="X1350" s="327" t="e">
        <f t="shared" ca="1" si="62"/>
        <v>#NAME?</v>
      </c>
    </row>
    <row r="1351" spans="1:24">
      <c r="A1351" s="2">
        <v>1344</v>
      </c>
      <c r="B1351" s="617">
        <v>-160478</v>
      </c>
      <c r="C1351" s="617">
        <v>-103593</v>
      </c>
      <c r="D1351" s="617">
        <v>-114388</v>
      </c>
      <c r="F1351" s="330" t="e">
        <f ca="1">_xll.RiskData('Risk Summary'!$H$32,$A1351)</f>
        <v>#NAME?</v>
      </c>
      <c r="G1351" s="330" t="e">
        <f ca="1">_xll.RiskData('Risk Summary'!$K$32,$A1351)</f>
        <v>#NAME?</v>
      </c>
      <c r="H1351" s="330" t="e">
        <f ca="1">_xll.RiskData('Risk Summary'!$N$32,$A1351)</f>
        <v>#NAME?</v>
      </c>
      <c r="J1351" s="330" t="e">
        <f ca="1">_xll.RiskData('Risk Summary'!$H$35,$A1351)</f>
        <v>#NAME?</v>
      </c>
      <c r="K1351" s="330" t="e">
        <f ca="1">_xll.RiskData('Risk Summary'!$K$35,$A1351)</f>
        <v>#NAME?</v>
      </c>
      <c r="L1351" s="330" t="e">
        <f ca="1">_xll.RiskData('Risk Summary'!$N$35,$A1351)</f>
        <v>#NAME?</v>
      </c>
      <c r="N1351" s="330" t="e">
        <f ca="1">_xll.RiskData('Risk Summary'!$H$36,$A1351)</f>
        <v>#NAME?</v>
      </c>
      <c r="O1351" s="330" t="e">
        <f ca="1">_xll.RiskData('Risk Summary'!$K$36,$A1351)</f>
        <v>#NAME?</v>
      </c>
      <c r="P1351" s="330" t="e">
        <f ca="1">_xll.RiskData('Risk Summary'!$N$36,$A1351)</f>
        <v>#NAME?</v>
      </c>
      <c r="R1351" s="330" t="e">
        <f ca="1">_xll.RiskData('TS CF'!$H$24,$A1351)-F1351</f>
        <v>#NAME?</v>
      </c>
      <c r="S1351" s="330" t="e">
        <f ca="1">_xll.RiskData('TS CF'!$K$24,$A1351)-G1351</f>
        <v>#NAME?</v>
      </c>
      <c r="T1351" s="330" t="e">
        <f ca="1">_xll.RiskData('TS CF'!$N$24,$A1351)-H1351</f>
        <v>#NAME?</v>
      </c>
      <c r="V1351" s="327" t="e">
        <f t="shared" ca="1" si="60"/>
        <v>#NAME?</v>
      </c>
      <c r="W1351" s="327" t="e">
        <f t="shared" ca="1" si="61"/>
        <v>#NAME?</v>
      </c>
      <c r="X1351" s="327" t="e">
        <f t="shared" ca="1" si="62"/>
        <v>#NAME?</v>
      </c>
    </row>
    <row r="1352" spans="1:24">
      <c r="A1352" s="2">
        <v>1345</v>
      </c>
      <c r="B1352" s="617">
        <v>-160478</v>
      </c>
      <c r="C1352" s="617">
        <v>-103593</v>
      </c>
      <c r="D1352" s="617">
        <v>-114388</v>
      </c>
      <c r="F1352" s="330" t="e">
        <f ca="1">_xll.RiskData('Risk Summary'!$H$32,$A1352)</f>
        <v>#NAME?</v>
      </c>
      <c r="G1352" s="330" t="e">
        <f ca="1">_xll.RiskData('Risk Summary'!$K$32,$A1352)</f>
        <v>#NAME?</v>
      </c>
      <c r="H1352" s="330" t="e">
        <f ca="1">_xll.RiskData('Risk Summary'!$N$32,$A1352)</f>
        <v>#NAME?</v>
      </c>
      <c r="J1352" s="330" t="e">
        <f ca="1">_xll.RiskData('Risk Summary'!$H$35,$A1352)</f>
        <v>#NAME?</v>
      </c>
      <c r="K1352" s="330" t="e">
        <f ca="1">_xll.RiskData('Risk Summary'!$K$35,$A1352)</f>
        <v>#NAME?</v>
      </c>
      <c r="L1352" s="330" t="e">
        <f ca="1">_xll.RiskData('Risk Summary'!$N$35,$A1352)</f>
        <v>#NAME?</v>
      </c>
      <c r="N1352" s="330" t="e">
        <f ca="1">_xll.RiskData('Risk Summary'!$H$36,$A1352)</f>
        <v>#NAME?</v>
      </c>
      <c r="O1352" s="330" t="e">
        <f ca="1">_xll.RiskData('Risk Summary'!$K$36,$A1352)</f>
        <v>#NAME?</v>
      </c>
      <c r="P1352" s="330" t="e">
        <f ca="1">_xll.RiskData('Risk Summary'!$N$36,$A1352)</f>
        <v>#NAME?</v>
      </c>
      <c r="R1352" s="330" t="e">
        <f ca="1">_xll.RiskData('TS CF'!$H$24,$A1352)-F1352</f>
        <v>#NAME?</v>
      </c>
      <c r="S1352" s="330" t="e">
        <f ca="1">_xll.RiskData('TS CF'!$K$24,$A1352)-G1352</f>
        <v>#NAME?</v>
      </c>
      <c r="T1352" s="330" t="e">
        <f ca="1">_xll.RiskData('TS CF'!$N$24,$A1352)-H1352</f>
        <v>#NAME?</v>
      </c>
      <c r="V1352" s="327" t="e">
        <f t="shared" ca="1" si="60"/>
        <v>#NAME?</v>
      </c>
      <c r="W1352" s="327" t="e">
        <f t="shared" ca="1" si="61"/>
        <v>#NAME?</v>
      </c>
      <c r="X1352" s="327" t="e">
        <f t="shared" ca="1" si="62"/>
        <v>#NAME?</v>
      </c>
    </row>
    <row r="1353" spans="1:24">
      <c r="A1353" s="2">
        <v>1346</v>
      </c>
      <c r="B1353" s="617">
        <v>-160478</v>
      </c>
      <c r="C1353" s="617">
        <v>-103593</v>
      </c>
      <c r="D1353" s="617">
        <v>-114388</v>
      </c>
      <c r="F1353" s="330" t="e">
        <f ca="1">_xll.RiskData('Risk Summary'!$H$32,$A1353)</f>
        <v>#NAME?</v>
      </c>
      <c r="G1353" s="330" t="e">
        <f ca="1">_xll.RiskData('Risk Summary'!$K$32,$A1353)</f>
        <v>#NAME?</v>
      </c>
      <c r="H1353" s="330" t="e">
        <f ca="1">_xll.RiskData('Risk Summary'!$N$32,$A1353)</f>
        <v>#NAME?</v>
      </c>
      <c r="J1353" s="330" t="e">
        <f ca="1">_xll.RiskData('Risk Summary'!$H$35,$A1353)</f>
        <v>#NAME?</v>
      </c>
      <c r="K1353" s="330" t="e">
        <f ca="1">_xll.RiskData('Risk Summary'!$K$35,$A1353)</f>
        <v>#NAME?</v>
      </c>
      <c r="L1353" s="330" t="e">
        <f ca="1">_xll.RiskData('Risk Summary'!$N$35,$A1353)</f>
        <v>#NAME?</v>
      </c>
      <c r="N1353" s="330" t="e">
        <f ca="1">_xll.RiskData('Risk Summary'!$H$36,$A1353)</f>
        <v>#NAME?</v>
      </c>
      <c r="O1353" s="330" t="e">
        <f ca="1">_xll.RiskData('Risk Summary'!$K$36,$A1353)</f>
        <v>#NAME?</v>
      </c>
      <c r="P1353" s="330" t="e">
        <f ca="1">_xll.RiskData('Risk Summary'!$N$36,$A1353)</f>
        <v>#NAME?</v>
      </c>
      <c r="R1353" s="330" t="e">
        <f ca="1">_xll.RiskData('TS CF'!$H$24,$A1353)-F1353</f>
        <v>#NAME?</v>
      </c>
      <c r="S1353" s="330" t="e">
        <f ca="1">_xll.RiskData('TS CF'!$K$24,$A1353)-G1353</f>
        <v>#NAME?</v>
      </c>
      <c r="T1353" s="330" t="e">
        <f ca="1">_xll.RiskData('TS CF'!$N$24,$A1353)-H1353</f>
        <v>#NAME?</v>
      </c>
      <c r="V1353" s="327" t="e">
        <f t="shared" ca="1" si="60"/>
        <v>#NAME?</v>
      </c>
      <c r="W1353" s="327" t="e">
        <f t="shared" ca="1" si="61"/>
        <v>#NAME?</v>
      </c>
      <c r="X1353" s="327" t="e">
        <f t="shared" ca="1" si="62"/>
        <v>#NAME?</v>
      </c>
    </row>
    <row r="1354" spans="1:24">
      <c r="A1354" s="2">
        <v>1347</v>
      </c>
      <c r="B1354" s="617">
        <v>-160478</v>
      </c>
      <c r="C1354" s="617">
        <v>-103593</v>
      </c>
      <c r="D1354" s="617">
        <v>-114388</v>
      </c>
      <c r="F1354" s="330" t="e">
        <f ca="1">_xll.RiskData('Risk Summary'!$H$32,$A1354)</f>
        <v>#NAME?</v>
      </c>
      <c r="G1354" s="330" t="e">
        <f ca="1">_xll.RiskData('Risk Summary'!$K$32,$A1354)</f>
        <v>#NAME?</v>
      </c>
      <c r="H1354" s="330" t="e">
        <f ca="1">_xll.RiskData('Risk Summary'!$N$32,$A1354)</f>
        <v>#NAME?</v>
      </c>
      <c r="J1354" s="330" t="e">
        <f ca="1">_xll.RiskData('Risk Summary'!$H$35,$A1354)</f>
        <v>#NAME?</v>
      </c>
      <c r="K1354" s="330" t="e">
        <f ca="1">_xll.RiskData('Risk Summary'!$K$35,$A1354)</f>
        <v>#NAME?</v>
      </c>
      <c r="L1354" s="330" t="e">
        <f ca="1">_xll.RiskData('Risk Summary'!$N$35,$A1354)</f>
        <v>#NAME?</v>
      </c>
      <c r="N1354" s="330" t="e">
        <f ca="1">_xll.RiskData('Risk Summary'!$H$36,$A1354)</f>
        <v>#NAME?</v>
      </c>
      <c r="O1354" s="330" t="e">
        <f ca="1">_xll.RiskData('Risk Summary'!$K$36,$A1354)</f>
        <v>#NAME?</v>
      </c>
      <c r="P1354" s="330" t="e">
        <f ca="1">_xll.RiskData('Risk Summary'!$N$36,$A1354)</f>
        <v>#NAME?</v>
      </c>
      <c r="R1354" s="330" t="e">
        <f ca="1">_xll.RiskData('TS CF'!$H$24,$A1354)-F1354</f>
        <v>#NAME?</v>
      </c>
      <c r="S1354" s="330" t="e">
        <f ca="1">_xll.RiskData('TS CF'!$K$24,$A1354)-G1354</f>
        <v>#NAME?</v>
      </c>
      <c r="T1354" s="330" t="e">
        <f ca="1">_xll.RiskData('TS CF'!$N$24,$A1354)-H1354</f>
        <v>#NAME?</v>
      </c>
      <c r="V1354" s="327" t="e">
        <f t="shared" ref="V1354:V1417" ca="1" si="63">V1353</f>
        <v>#NAME?</v>
      </c>
      <c r="W1354" s="327" t="e">
        <f t="shared" ref="W1354:W1417" ca="1" si="64">W1353</f>
        <v>#NAME?</v>
      </c>
      <c r="X1354" s="327" t="e">
        <f t="shared" ref="X1354:X1417" ca="1" si="65">X1353</f>
        <v>#NAME?</v>
      </c>
    </row>
    <row r="1355" spans="1:24">
      <c r="A1355" s="2">
        <v>1348</v>
      </c>
      <c r="B1355" s="617">
        <v>-160478</v>
      </c>
      <c r="C1355" s="617">
        <v>-103593</v>
      </c>
      <c r="D1355" s="617">
        <v>-114388</v>
      </c>
      <c r="F1355" s="330" t="e">
        <f ca="1">_xll.RiskData('Risk Summary'!$H$32,$A1355)</f>
        <v>#NAME?</v>
      </c>
      <c r="G1355" s="330" t="e">
        <f ca="1">_xll.RiskData('Risk Summary'!$K$32,$A1355)</f>
        <v>#NAME?</v>
      </c>
      <c r="H1355" s="330" t="e">
        <f ca="1">_xll.RiskData('Risk Summary'!$N$32,$A1355)</f>
        <v>#NAME?</v>
      </c>
      <c r="J1355" s="330" t="e">
        <f ca="1">_xll.RiskData('Risk Summary'!$H$35,$A1355)</f>
        <v>#NAME?</v>
      </c>
      <c r="K1355" s="330" t="e">
        <f ca="1">_xll.RiskData('Risk Summary'!$K$35,$A1355)</f>
        <v>#NAME?</v>
      </c>
      <c r="L1355" s="330" t="e">
        <f ca="1">_xll.RiskData('Risk Summary'!$N$35,$A1355)</f>
        <v>#NAME?</v>
      </c>
      <c r="N1355" s="330" t="e">
        <f ca="1">_xll.RiskData('Risk Summary'!$H$36,$A1355)</f>
        <v>#NAME?</v>
      </c>
      <c r="O1355" s="330" t="e">
        <f ca="1">_xll.RiskData('Risk Summary'!$K$36,$A1355)</f>
        <v>#NAME?</v>
      </c>
      <c r="P1355" s="330" t="e">
        <f ca="1">_xll.RiskData('Risk Summary'!$N$36,$A1355)</f>
        <v>#NAME?</v>
      </c>
      <c r="R1355" s="330" t="e">
        <f ca="1">_xll.RiskData('TS CF'!$H$24,$A1355)-F1355</f>
        <v>#NAME?</v>
      </c>
      <c r="S1355" s="330" t="e">
        <f ca="1">_xll.RiskData('TS CF'!$K$24,$A1355)-G1355</f>
        <v>#NAME?</v>
      </c>
      <c r="T1355" s="330" t="e">
        <f ca="1">_xll.RiskData('TS CF'!$N$24,$A1355)-H1355</f>
        <v>#NAME?</v>
      </c>
      <c r="V1355" s="327" t="e">
        <f t="shared" ca="1" si="63"/>
        <v>#NAME?</v>
      </c>
      <c r="W1355" s="327" t="e">
        <f t="shared" ca="1" si="64"/>
        <v>#NAME?</v>
      </c>
      <c r="X1355" s="327" t="e">
        <f t="shared" ca="1" si="65"/>
        <v>#NAME?</v>
      </c>
    </row>
    <row r="1356" spans="1:24">
      <c r="A1356" s="2">
        <v>1349</v>
      </c>
      <c r="B1356" s="617">
        <v>-160478</v>
      </c>
      <c r="C1356" s="617">
        <v>-103593</v>
      </c>
      <c r="D1356" s="617">
        <v>-114388</v>
      </c>
      <c r="F1356" s="330" t="e">
        <f ca="1">_xll.RiskData('Risk Summary'!$H$32,$A1356)</f>
        <v>#NAME?</v>
      </c>
      <c r="G1356" s="330" t="e">
        <f ca="1">_xll.RiskData('Risk Summary'!$K$32,$A1356)</f>
        <v>#NAME?</v>
      </c>
      <c r="H1356" s="330" t="e">
        <f ca="1">_xll.RiskData('Risk Summary'!$N$32,$A1356)</f>
        <v>#NAME?</v>
      </c>
      <c r="J1356" s="330" t="e">
        <f ca="1">_xll.RiskData('Risk Summary'!$H$35,$A1356)</f>
        <v>#NAME?</v>
      </c>
      <c r="K1356" s="330" t="e">
        <f ca="1">_xll.RiskData('Risk Summary'!$K$35,$A1356)</f>
        <v>#NAME?</v>
      </c>
      <c r="L1356" s="330" t="e">
        <f ca="1">_xll.RiskData('Risk Summary'!$N$35,$A1356)</f>
        <v>#NAME?</v>
      </c>
      <c r="N1356" s="330" t="e">
        <f ca="1">_xll.RiskData('Risk Summary'!$H$36,$A1356)</f>
        <v>#NAME?</v>
      </c>
      <c r="O1356" s="330" t="e">
        <f ca="1">_xll.RiskData('Risk Summary'!$K$36,$A1356)</f>
        <v>#NAME?</v>
      </c>
      <c r="P1356" s="330" t="e">
        <f ca="1">_xll.RiskData('Risk Summary'!$N$36,$A1356)</f>
        <v>#NAME?</v>
      </c>
      <c r="R1356" s="330" t="e">
        <f ca="1">_xll.RiskData('TS CF'!$H$24,$A1356)-F1356</f>
        <v>#NAME?</v>
      </c>
      <c r="S1356" s="330" t="e">
        <f ca="1">_xll.RiskData('TS CF'!$K$24,$A1356)-G1356</f>
        <v>#NAME?</v>
      </c>
      <c r="T1356" s="330" t="e">
        <f ca="1">_xll.RiskData('TS CF'!$N$24,$A1356)-H1356</f>
        <v>#NAME?</v>
      </c>
      <c r="V1356" s="327" t="e">
        <f t="shared" ca="1" si="63"/>
        <v>#NAME?</v>
      </c>
      <c r="W1356" s="327" t="e">
        <f t="shared" ca="1" si="64"/>
        <v>#NAME?</v>
      </c>
      <c r="X1356" s="327" t="e">
        <f t="shared" ca="1" si="65"/>
        <v>#NAME?</v>
      </c>
    </row>
    <row r="1357" spans="1:24">
      <c r="A1357" s="2">
        <v>1350</v>
      </c>
      <c r="B1357" s="617">
        <v>-160478</v>
      </c>
      <c r="C1357" s="617">
        <v>-103593</v>
      </c>
      <c r="D1357" s="617">
        <v>-114388</v>
      </c>
      <c r="F1357" s="330" t="e">
        <f ca="1">_xll.RiskData('Risk Summary'!$H$32,$A1357)</f>
        <v>#NAME?</v>
      </c>
      <c r="G1357" s="330" t="e">
        <f ca="1">_xll.RiskData('Risk Summary'!$K$32,$A1357)</f>
        <v>#NAME?</v>
      </c>
      <c r="H1357" s="330" t="e">
        <f ca="1">_xll.RiskData('Risk Summary'!$N$32,$A1357)</f>
        <v>#NAME?</v>
      </c>
      <c r="J1357" s="330" t="e">
        <f ca="1">_xll.RiskData('Risk Summary'!$H$35,$A1357)</f>
        <v>#NAME?</v>
      </c>
      <c r="K1357" s="330" t="e">
        <f ca="1">_xll.RiskData('Risk Summary'!$K$35,$A1357)</f>
        <v>#NAME?</v>
      </c>
      <c r="L1357" s="330" t="e">
        <f ca="1">_xll.RiskData('Risk Summary'!$N$35,$A1357)</f>
        <v>#NAME?</v>
      </c>
      <c r="N1357" s="330" t="e">
        <f ca="1">_xll.RiskData('Risk Summary'!$H$36,$A1357)</f>
        <v>#NAME?</v>
      </c>
      <c r="O1357" s="330" t="e">
        <f ca="1">_xll.RiskData('Risk Summary'!$K$36,$A1357)</f>
        <v>#NAME?</v>
      </c>
      <c r="P1357" s="330" t="e">
        <f ca="1">_xll.RiskData('Risk Summary'!$N$36,$A1357)</f>
        <v>#NAME?</v>
      </c>
      <c r="R1357" s="330" t="e">
        <f ca="1">_xll.RiskData('TS CF'!$H$24,$A1357)-F1357</f>
        <v>#NAME?</v>
      </c>
      <c r="S1357" s="330" t="e">
        <f ca="1">_xll.RiskData('TS CF'!$K$24,$A1357)-G1357</f>
        <v>#NAME?</v>
      </c>
      <c r="T1357" s="330" t="e">
        <f ca="1">_xll.RiskData('TS CF'!$N$24,$A1357)-H1357</f>
        <v>#NAME?</v>
      </c>
      <c r="V1357" s="327" t="e">
        <f t="shared" ca="1" si="63"/>
        <v>#NAME?</v>
      </c>
      <c r="W1357" s="327" t="e">
        <f t="shared" ca="1" si="64"/>
        <v>#NAME?</v>
      </c>
      <c r="X1357" s="327" t="e">
        <f t="shared" ca="1" si="65"/>
        <v>#NAME?</v>
      </c>
    </row>
    <row r="1358" spans="1:24">
      <c r="A1358" s="2">
        <v>1351</v>
      </c>
      <c r="B1358" s="617">
        <v>-160478</v>
      </c>
      <c r="C1358" s="617">
        <v>-103593</v>
      </c>
      <c r="D1358" s="617">
        <v>-114388</v>
      </c>
      <c r="F1358" s="330" t="e">
        <f ca="1">_xll.RiskData('Risk Summary'!$H$32,$A1358)</f>
        <v>#NAME?</v>
      </c>
      <c r="G1358" s="330" t="e">
        <f ca="1">_xll.RiskData('Risk Summary'!$K$32,$A1358)</f>
        <v>#NAME?</v>
      </c>
      <c r="H1358" s="330" t="e">
        <f ca="1">_xll.RiskData('Risk Summary'!$N$32,$A1358)</f>
        <v>#NAME?</v>
      </c>
      <c r="J1358" s="330" t="e">
        <f ca="1">_xll.RiskData('Risk Summary'!$H$35,$A1358)</f>
        <v>#NAME?</v>
      </c>
      <c r="K1358" s="330" t="e">
        <f ca="1">_xll.RiskData('Risk Summary'!$K$35,$A1358)</f>
        <v>#NAME?</v>
      </c>
      <c r="L1358" s="330" t="e">
        <f ca="1">_xll.RiskData('Risk Summary'!$N$35,$A1358)</f>
        <v>#NAME?</v>
      </c>
      <c r="N1358" s="330" t="e">
        <f ca="1">_xll.RiskData('Risk Summary'!$H$36,$A1358)</f>
        <v>#NAME?</v>
      </c>
      <c r="O1358" s="330" t="e">
        <f ca="1">_xll.RiskData('Risk Summary'!$K$36,$A1358)</f>
        <v>#NAME?</v>
      </c>
      <c r="P1358" s="330" t="e">
        <f ca="1">_xll.RiskData('Risk Summary'!$N$36,$A1358)</f>
        <v>#NAME?</v>
      </c>
      <c r="R1358" s="330" t="e">
        <f ca="1">_xll.RiskData('TS CF'!$H$24,$A1358)-F1358</f>
        <v>#NAME?</v>
      </c>
      <c r="S1358" s="330" t="e">
        <f ca="1">_xll.RiskData('TS CF'!$K$24,$A1358)-G1358</f>
        <v>#NAME?</v>
      </c>
      <c r="T1358" s="330" t="e">
        <f ca="1">_xll.RiskData('TS CF'!$N$24,$A1358)-H1358</f>
        <v>#NAME?</v>
      </c>
      <c r="V1358" s="327" t="e">
        <f t="shared" ca="1" si="63"/>
        <v>#NAME?</v>
      </c>
      <c r="W1358" s="327" t="e">
        <f t="shared" ca="1" si="64"/>
        <v>#NAME?</v>
      </c>
      <c r="X1358" s="327" t="e">
        <f t="shared" ca="1" si="65"/>
        <v>#NAME?</v>
      </c>
    </row>
    <row r="1359" spans="1:24">
      <c r="A1359" s="2">
        <v>1352</v>
      </c>
      <c r="B1359" s="617">
        <v>-160478</v>
      </c>
      <c r="C1359" s="617">
        <v>-103593</v>
      </c>
      <c r="D1359" s="617">
        <v>-114388</v>
      </c>
      <c r="F1359" s="330" t="e">
        <f ca="1">_xll.RiskData('Risk Summary'!$H$32,$A1359)</f>
        <v>#NAME?</v>
      </c>
      <c r="G1359" s="330" t="e">
        <f ca="1">_xll.RiskData('Risk Summary'!$K$32,$A1359)</f>
        <v>#NAME?</v>
      </c>
      <c r="H1359" s="330" t="e">
        <f ca="1">_xll.RiskData('Risk Summary'!$N$32,$A1359)</f>
        <v>#NAME?</v>
      </c>
      <c r="J1359" s="330" t="e">
        <f ca="1">_xll.RiskData('Risk Summary'!$H$35,$A1359)</f>
        <v>#NAME?</v>
      </c>
      <c r="K1359" s="330" t="e">
        <f ca="1">_xll.RiskData('Risk Summary'!$K$35,$A1359)</f>
        <v>#NAME?</v>
      </c>
      <c r="L1359" s="330" t="e">
        <f ca="1">_xll.RiskData('Risk Summary'!$N$35,$A1359)</f>
        <v>#NAME?</v>
      </c>
      <c r="N1359" s="330" t="e">
        <f ca="1">_xll.RiskData('Risk Summary'!$H$36,$A1359)</f>
        <v>#NAME?</v>
      </c>
      <c r="O1359" s="330" t="e">
        <f ca="1">_xll.RiskData('Risk Summary'!$K$36,$A1359)</f>
        <v>#NAME?</v>
      </c>
      <c r="P1359" s="330" t="e">
        <f ca="1">_xll.RiskData('Risk Summary'!$N$36,$A1359)</f>
        <v>#NAME?</v>
      </c>
      <c r="R1359" s="330" t="e">
        <f ca="1">_xll.RiskData('TS CF'!$H$24,$A1359)-F1359</f>
        <v>#NAME?</v>
      </c>
      <c r="S1359" s="330" t="e">
        <f ca="1">_xll.RiskData('TS CF'!$K$24,$A1359)-G1359</f>
        <v>#NAME?</v>
      </c>
      <c r="T1359" s="330" t="e">
        <f ca="1">_xll.RiskData('TS CF'!$N$24,$A1359)-H1359</f>
        <v>#NAME?</v>
      </c>
      <c r="V1359" s="327" t="e">
        <f t="shared" ca="1" si="63"/>
        <v>#NAME?</v>
      </c>
      <c r="W1359" s="327" t="e">
        <f t="shared" ca="1" si="64"/>
        <v>#NAME?</v>
      </c>
      <c r="X1359" s="327" t="e">
        <f t="shared" ca="1" si="65"/>
        <v>#NAME?</v>
      </c>
    </row>
    <row r="1360" spans="1:24">
      <c r="A1360" s="2">
        <v>1353</v>
      </c>
      <c r="B1360" s="617">
        <v>-160478</v>
      </c>
      <c r="C1360" s="617">
        <v>-103593</v>
      </c>
      <c r="D1360" s="617">
        <v>-114388</v>
      </c>
      <c r="F1360" s="330" t="e">
        <f ca="1">_xll.RiskData('Risk Summary'!$H$32,$A1360)</f>
        <v>#NAME?</v>
      </c>
      <c r="G1360" s="330" t="e">
        <f ca="1">_xll.RiskData('Risk Summary'!$K$32,$A1360)</f>
        <v>#NAME?</v>
      </c>
      <c r="H1360" s="330" t="e">
        <f ca="1">_xll.RiskData('Risk Summary'!$N$32,$A1360)</f>
        <v>#NAME?</v>
      </c>
      <c r="J1360" s="330" t="e">
        <f ca="1">_xll.RiskData('Risk Summary'!$H$35,$A1360)</f>
        <v>#NAME?</v>
      </c>
      <c r="K1360" s="330" t="e">
        <f ca="1">_xll.RiskData('Risk Summary'!$K$35,$A1360)</f>
        <v>#NAME?</v>
      </c>
      <c r="L1360" s="330" t="e">
        <f ca="1">_xll.RiskData('Risk Summary'!$N$35,$A1360)</f>
        <v>#NAME?</v>
      </c>
      <c r="N1360" s="330" t="e">
        <f ca="1">_xll.RiskData('Risk Summary'!$H$36,$A1360)</f>
        <v>#NAME?</v>
      </c>
      <c r="O1360" s="330" t="e">
        <f ca="1">_xll.RiskData('Risk Summary'!$K$36,$A1360)</f>
        <v>#NAME?</v>
      </c>
      <c r="P1360" s="330" t="e">
        <f ca="1">_xll.RiskData('Risk Summary'!$N$36,$A1360)</f>
        <v>#NAME?</v>
      </c>
      <c r="R1360" s="330" t="e">
        <f ca="1">_xll.RiskData('TS CF'!$H$24,$A1360)-F1360</f>
        <v>#NAME?</v>
      </c>
      <c r="S1360" s="330" t="e">
        <f ca="1">_xll.RiskData('TS CF'!$K$24,$A1360)-G1360</f>
        <v>#NAME?</v>
      </c>
      <c r="T1360" s="330" t="e">
        <f ca="1">_xll.RiskData('TS CF'!$N$24,$A1360)-H1360</f>
        <v>#NAME?</v>
      </c>
      <c r="V1360" s="327" t="e">
        <f t="shared" ca="1" si="63"/>
        <v>#NAME?</v>
      </c>
      <c r="W1360" s="327" t="e">
        <f t="shared" ca="1" si="64"/>
        <v>#NAME?</v>
      </c>
      <c r="X1360" s="327" t="e">
        <f t="shared" ca="1" si="65"/>
        <v>#NAME?</v>
      </c>
    </row>
    <row r="1361" spans="1:24">
      <c r="A1361" s="2">
        <v>1354</v>
      </c>
      <c r="B1361" s="617">
        <v>-160478</v>
      </c>
      <c r="C1361" s="617">
        <v>-103593</v>
      </c>
      <c r="D1361" s="617">
        <v>-114388</v>
      </c>
      <c r="F1361" s="330" t="e">
        <f ca="1">_xll.RiskData('Risk Summary'!$H$32,$A1361)</f>
        <v>#NAME?</v>
      </c>
      <c r="G1361" s="330" t="e">
        <f ca="1">_xll.RiskData('Risk Summary'!$K$32,$A1361)</f>
        <v>#NAME?</v>
      </c>
      <c r="H1361" s="330" t="e">
        <f ca="1">_xll.RiskData('Risk Summary'!$N$32,$A1361)</f>
        <v>#NAME?</v>
      </c>
      <c r="J1361" s="330" t="e">
        <f ca="1">_xll.RiskData('Risk Summary'!$H$35,$A1361)</f>
        <v>#NAME?</v>
      </c>
      <c r="K1361" s="330" t="e">
        <f ca="1">_xll.RiskData('Risk Summary'!$K$35,$A1361)</f>
        <v>#NAME?</v>
      </c>
      <c r="L1361" s="330" t="e">
        <f ca="1">_xll.RiskData('Risk Summary'!$N$35,$A1361)</f>
        <v>#NAME?</v>
      </c>
      <c r="N1361" s="330" t="e">
        <f ca="1">_xll.RiskData('Risk Summary'!$H$36,$A1361)</f>
        <v>#NAME?</v>
      </c>
      <c r="O1361" s="330" t="e">
        <f ca="1">_xll.RiskData('Risk Summary'!$K$36,$A1361)</f>
        <v>#NAME?</v>
      </c>
      <c r="P1361" s="330" t="e">
        <f ca="1">_xll.RiskData('Risk Summary'!$N$36,$A1361)</f>
        <v>#NAME?</v>
      </c>
      <c r="R1361" s="330" t="e">
        <f ca="1">_xll.RiskData('TS CF'!$H$24,$A1361)-F1361</f>
        <v>#NAME?</v>
      </c>
      <c r="S1361" s="330" t="e">
        <f ca="1">_xll.RiskData('TS CF'!$K$24,$A1361)-G1361</f>
        <v>#NAME?</v>
      </c>
      <c r="T1361" s="330" t="e">
        <f ca="1">_xll.RiskData('TS CF'!$N$24,$A1361)-H1361</f>
        <v>#NAME?</v>
      </c>
      <c r="V1361" s="327" t="e">
        <f t="shared" ca="1" si="63"/>
        <v>#NAME?</v>
      </c>
      <c r="W1361" s="327" t="e">
        <f t="shared" ca="1" si="64"/>
        <v>#NAME?</v>
      </c>
      <c r="X1361" s="327" t="e">
        <f t="shared" ca="1" si="65"/>
        <v>#NAME?</v>
      </c>
    </row>
    <row r="1362" spans="1:24">
      <c r="A1362" s="2">
        <v>1355</v>
      </c>
      <c r="B1362" s="617">
        <v>-160478</v>
      </c>
      <c r="C1362" s="617">
        <v>-103593</v>
      </c>
      <c r="D1362" s="617">
        <v>-114388</v>
      </c>
      <c r="F1362" s="330" t="e">
        <f ca="1">_xll.RiskData('Risk Summary'!$H$32,$A1362)</f>
        <v>#NAME?</v>
      </c>
      <c r="G1362" s="330" t="e">
        <f ca="1">_xll.RiskData('Risk Summary'!$K$32,$A1362)</f>
        <v>#NAME?</v>
      </c>
      <c r="H1362" s="330" t="e">
        <f ca="1">_xll.RiskData('Risk Summary'!$N$32,$A1362)</f>
        <v>#NAME?</v>
      </c>
      <c r="J1362" s="330" t="e">
        <f ca="1">_xll.RiskData('Risk Summary'!$H$35,$A1362)</f>
        <v>#NAME?</v>
      </c>
      <c r="K1362" s="330" t="e">
        <f ca="1">_xll.RiskData('Risk Summary'!$K$35,$A1362)</f>
        <v>#NAME?</v>
      </c>
      <c r="L1362" s="330" t="e">
        <f ca="1">_xll.RiskData('Risk Summary'!$N$35,$A1362)</f>
        <v>#NAME?</v>
      </c>
      <c r="N1362" s="330" t="e">
        <f ca="1">_xll.RiskData('Risk Summary'!$H$36,$A1362)</f>
        <v>#NAME?</v>
      </c>
      <c r="O1362" s="330" t="e">
        <f ca="1">_xll.RiskData('Risk Summary'!$K$36,$A1362)</f>
        <v>#NAME?</v>
      </c>
      <c r="P1362" s="330" t="e">
        <f ca="1">_xll.RiskData('Risk Summary'!$N$36,$A1362)</f>
        <v>#NAME?</v>
      </c>
      <c r="R1362" s="330" t="e">
        <f ca="1">_xll.RiskData('TS CF'!$H$24,$A1362)-F1362</f>
        <v>#NAME?</v>
      </c>
      <c r="S1362" s="330" t="e">
        <f ca="1">_xll.RiskData('TS CF'!$K$24,$A1362)-G1362</f>
        <v>#NAME?</v>
      </c>
      <c r="T1362" s="330" t="e">
        <f ca="1">_xll.RiskData('TS CF'!$N$24,$A1362)-H1362</f>
        <v>#NAME?</v>
      </c>
      <c r="V1362" s="327" t="e">
        <f t="shared" ca="1" si="63"/>
        <v>#NAME?</v>
      </c>
      <c r="W1362" s="327" t="e">
        <f t="shared" ca="1" si="64"/>
        <v>#NAME?</v>
      </c>
      <c r="X1362" s="327" t="e">
        <f t="shared" ca="1" si="65"/>
        <v>#NAME?</v>
      </c>
    </row>
    <row r="1363" spans="1:24">
      <c r="A1363" s="2">
        <v>1356</v>
      </c>
      <c r="B1363" s="617">
        <v>-160478</v>
      </c>
      <c r="C1363" s="617">
        <v>-103593</v>
      </c>
      <c r="D1363" s="617">
        <v>-114388</v>
      </c>
      <c r="F1363" s="330" t="e">
        <f ca="1">_xll.RiskData('Risk Summary'!$H$32,$A1363)</f>
        <v>#NAME?</v>
      </c>
      <c r="G1363" s="330" t="e">
        <f ca="1">_xll.RiskData('Risk Summary'!$K$32,$A1363)</f>
        <v>#NAME?</v>
      </c>
      <c r="H1363" s="330" t="e">
        <f ca="1">_xll.RiskData('Risk Summary'!$N$32,$A1363)</f>
        <v>#NAME?</v>
      </c>
      <c r="J1363" s="330" t="e">
        <f ca="1">_xll.RiskData('Risk Summary'!$H$35,$A1363)</f>
        <v>#NAME?</v>
      </c>
      <c r="K1363" s="330" t="e">
        <f ca="1">_xll.RiskData('Risk Summary'!$K$35,$A1363)</f>
        <v>#NAME?</v>
      </c>
      <c r="L1363" s="330" t="e">
        <f ca="1">_xll.RiskData('Risk Summary'!$N$35,$A1363)</f>
        <v>#NAME?</v>
      </c>
      <c r="N1363" s="330" t="e">
        <f ca="1">_xll.RiskData('Risk Summary'!$H$36,$A1363)</f>
        <v>#NAME?</v>
      </c>
      <c r="O1363" s="330" t="e">
        <f ca="1">_xll.RiskData('Risk Summary'!$K$36,$A1363)</f>
        <v>#NAME?</v>
      </c>
      <c r="P1363" s="330" t="e">
        <f ca="1">_xll.RiskData('Risk Summary'!$N$36,$A1363)</f>
        <v>#NAME?</v>
      </c>
      <c r="R1363" s="330" t="e">
        <f ca="1">_xll.RiskData('TS CF'!$H$24,$A1363)-F1363</f>
        <v>#NAME?</v>
      </c>
      <c r="S1363" s="330" t="e">
        <f ca="1">_xll.RiskData('TS CF'!$K$24,$A1363)-G1363</f>
        <v>#NAME?</v>
      </c>
      <c r="T1363" s="330" t="e">
        <f ca="1">_xll.RiskData('TS CF'!$N$24,$A1363)-H1363</f>
        <v>#NAME?</v>
      </c>
      <c r="V1363" s="327" t="e">
        <f t="shared" ca="1" si="63"/>
        <v>#NAME?</v>
      </c>
      <c r="W1363" s="327" t="e">
        <f t="shared" ca="1" si="64"/>
        <v>#NAME?</v>
      </c>
      <c r="X1363" s="327" t="e">
        <f t="shared" ca="1" si="65"/>
        <v>#NAME?</v>
      </c>
    </row>
    <row r="1364" spans="1:24">
      <c r="A1364" s="2">
        <v>1357</v>
      </c>
      <c r="B1364" s="617">
        <v>-160478</v>
      </c>
      <c r="C1364" s="617">
        <v>-103593</v>
      </c>
      <c r="D1364" s="617">
        <v>-114388</v>
      </c>
      <c r="F1364" s="330" t="e">
        <f ca="1">_xll.RiskData('Risk Summary'!$H$32,$A1364)</f>
        <v>#NAME?</v>
      </c>
      <c r="G1364" s="330" t="e">
        <f ca="1">_xll.RiskData('Risk Summary'!$K$32,$A1364)</f>
        <v>#NAME?</v>
      </c>
      <c r="H1364" s="330" t="e">
        <f ca="1">_xll.RiskData('Risk Summary'!$N$32,$A1364)</f>
        <v>#NAME?</v>
      </c>
      <c r="J1364" s="330" t="e">
        <f ca="1">_xll.RiskData('Risk Summary'!$H$35,$A1364)</f>
        <v>#NAME?</v>
      </c>
      <c r="K1364" s="330" t="e">
        <f ca="1">_xll.RiskData('Risk Summary'!$K$35,$A1364)</f>
        <v>#NAME?</v>
      </c>
      <c r="L1364" s="330" t="e">
        <f ca="1">_xll.RiskData('Risk Summary'!$N$35,$A1364)</f>
        <v>#NAME?</v>
      </c>
      <c r="N1364" s="330" t="e">
        <f ca="1">_xll.RiskData('Risk Summary'!$H$36,$A1364)</f>
        <v>#NAME?</v>
      </c>
      <c r="O1364" s="330" t="e">
        <f ca="1">_xll.RiskData('Risk Summary'!$K$36,$A1364)</f>
        <v>#NAME?</v>
      </c>
      <c r="P1364" s="330" t="e">
        <f ca="1">_xll.RiskData('Risk Summary'!$N$36,$A1364)</f>
        <v>#NAME?</v>
      </c>
      <c r="R1364" s="330" t="e">
        <f ca="1">_xll.RiskData('TS CF'!$H$24,$A1364)-F1364</f>
        <v>#NAME?</v>
      </c>
      <c r="S1364" s="330" t="e">
        <f ca="1">_xll.RiskData('TS CF'!$K$24,$A1364)-G1364</f>
        <v>#NAME?</v>
      </c>
      <c r="T1364" s="330" t="e">
        <f ca="1">_xll.RiskData('TS CF'!$N$24,$A1364)-H1364</f>
        <v>#NAME?</v>
      </c>
      <c r="V1364" s="327" t="e">
        <f t="shared" ca="1" si="63"/>
        <v>#NAME?</v>
      </c>
      <c r="W1364" s="327" t="e">
        <f t="shared" ca="1" si="64"/>
        <v>#NAME?</v>
      </c>
      <c r="X1364" s="327" t="e">
        <f t="shared" ca="1" si="65"/>
        <v>#NAME?</v>
      </c>
    </row>
    <row r="1365" spans="1:24">
      <c r="A1365" s="2">
        <v>1358</v>
      </c>
      <c r="B1365" s="617">
        <v>-160478</v>
      </c>
      <c r="C1365" s="617">
        <v>-103593</v>
      </c>
      <c r="D1365" s="617">
        <v>-114388</v>
      </c>
      <c r="F1365" s="330" t="e">
        <f ca="1">_xll.RiskData('Risk Summary'!$H$32,$A1365)</f>
        <v>#NAME?</v>
      </c>
      <c r="G1365" s="330" t="e">
        <f ca="1">_xll.RiskData('Risk Summary'!$K$32,$A1365)</f>
        <v>#NAME?</v>
      </c>
      <c r="H1365" s="330" t="e">
        <f ca="1">_xll.RiskData('Risk Summary'!$N$32,$A1365)</f>
        <v>#NAME?</v>
      </c>
      <c r="J1365" s="330" t="e">
        <f ca="1">_xll.RiskData('Risk Summary'!$H$35,$A1365)</f>
        <v>#NAME?</v>
      </c>
      <c r="K1365" s="330" t="e">
        <f ca="1">_xll.RiskData('Risk Summary'!$K$35,$A1365)</f>
        <v>#NAME?</v>
      </c>
      <c r="L1365" s="330" t="e">
        <f ca="1">_xll.RiskData('Risk Summary'!$N$35,$A1365)</f>
        <v>#NAME?</v>
      </c>
      <c r="N1365" s="330" t="e">
        <f ca="1">_xll.RiskData('Risk Summary'!$H$36,$A1365)</f>
        <v>#NAME?</v>
      </c>
      <c r="O1365" s="330" t="e">
        <f ca="1">_xll.RiskData('Risk Summary'!$K$36,$A1365)</f>
        <v>#NAME?</v>
      </c>
      <c r="P1365" s="330" t="e">
        <f ca="1">_xll.RiskData('Risk Summary'!$N$36,$A1365)</f>
        <v>#NAME?</v>
      </c>
      <c r="R1365" s="330" t="e">
        <f ca="1">_xll.RiskData('TS CF'!$H$24,$A1365)-F1365</f>
        <v>#NAME?</v>
      </c>
      <c r="S1365" s="330" t="e">
        <f ca="1">_xll.RiskData('TS CF'!$K$24,$A1365)-G1365</f>
        <v>#NAME?</v>
      </c>
      <c r="T1365" s="330" t="e">
        <f ca="1">_xll.RiskData('TS CF'!$N$24,$A1365)-H1365</f>
        <v>#NAME?</v>
      </c>
      <c r="V1365" s="327" t="e">
        <f t="shared" ca="1" si="63"/>
        <v>#NAME?</v>
      </c>
      <c r="W1365" s="327" t="e">
        <f t="shared" ca="1" si="64"/>
        <v>#NAME?</v>
      </c>
      <c r="X1365" s="327" t="e">
        <f t="shared" ca="1" si="65"/>
        <v>#NAME?</v>
      </c>
    </row>
    <row r="1366" spans="1:24">
      <c r="A1366" s="2">
        <v>1359</v>
      </c>
      <c r="B1366" s="617">
        <v>-160478</v>
      </c>
      <c r="C1366" s="617">
        <v>-103593</v>
      </c>
      <c r="D1366" s="617">
        <v>-114388</v>
      </c>
      <c r="F1366" s="330" t="e">
        <f ca="1">_xll.RiskData('Risk Summary'!$H$32,$A1366)</f>
        <v>#NAME?</v>
      </c>
      <c r="G1366" s="330" t="e">
        <f ca="1">_xll.RiskData('Risk Summary'!$K$32,$A1366)</f>
        <v>#NAME?</v>
      </c>
      <c r="H1366" s="330" t="e">
        <f ca="1">_xll.RiskData('Risk Summary'!$N$32,$A1366)</f>
        <v>#NAME?</v>
      </c>
      <c r="J1366" s="330" t="e">
        <f ca="1">_xll.RiskData('Risk Summary'!$H$35,$A1366)</f>
        <v>#NAME?</v>
      </c>
      <c r="K1366" s="330" t="e">
        <f ca="1">_xll.RiskData('Risk Summary'!$K$35,$A1366)</f>
        <v>#NAME?</v>
      </c>
      <c r="L1366" s="330" t="e">
        <f ca="1">_xll.RiskData('Risk Summary'!$N$35,$A1366)</f>
        <v>#NAME?</v>
      </c>
      <c r="N1366" s="330" t="e">
        <f ca="1">_xll.RiskData('Risk Summary'!$H$36,$A1366)</f>
        <v>#NAME?</v>
      </c>
      <c r="O1366" s="330" t="e">
        <f ca="1">_xll.RiskData('Risk Summary'!$K$36,$A1366)</f>
        <v>#NAME?</v>
      </c>
      <c r="P1366" s="330" t="e">
        <f ca="1">_xll.RiskData('Risk Summary'!$N$36,$A1366)</f>
        <v>#NAME?</v>
      </c>
      <c r="R1366" s="330" t="e">
        <f ca="1">_xll.RiskData('TS CF'!$H$24,$A1366)-F1366</f>
        <v>#NAME?</v>
      </c>
      <c r="S1366" s="330" t="e">
        <f ca="1">_xll.RiskData('TS CF'!$K$24,$A1366)-G1366</f>
        <v>#NAME?</v>
      </c>
      <c r="T1366" s="330" t="e">
        <f ca="1">_xll.RiskData('TS CF'!$N$24,$A1366)-H1366</f>
        <v>#NAME?</v>
      </c>
      <c r="V1366" s="327" t="e">
        <f t="shared" ca="1" si="63"/>
        <v>#NAME?</v>
      </c>
      <c r="W1366" s="327" t="e">
        <f t="shared" ca="1" si="64"/>
        <v>#NAME?</v>
      </c>
      <c r="X1366" s="327" t="e">
        <f t="shared" ca="1" si="65"/>
        <v>#NAME?</v>
      </c>
    </row>
    <row r="1367" spans="1:24">
      <c r="A1367" s="2">
        <v>1360</v>
      </c>
      <c r="B1367" s="617">
        <v>-160478</v>
      </c>
      <c r="C1367" s="617">
        <v>-103593</v>
      </c>
      <c r="D1367" s="617">
        <v>-114388</v>
      </c>
      <c r="F1367" s="330" t="e">
        <f ca="1">_xll.RiskData('Risk Summary'!$H$32,$A1367)</f>
        <v>#NAME?</v>
      </c>
      <c r="G1367" s="330" t="e">
        <f ca="1">_xll.RiskData('Risk Summary'!$K$32,$A1367)</f>
        <v>#NAME?</v>
      </c>
      <c r="H1367" s="330" t="e">
        <f ca="1">_xll.RiskData('Risk Summary'!$N$32,$A1367)</f>
        <v>#NAME?</v>
      </c>
      <c r="J1367" s="330" t="e">
        <f ca="1">_xll.RiskData('Risk Summary'!$H$35,$A1367)</f>
        <v>#NAME?</v>
      </c>
      <c r="K1367" s="330" t="e">
        <f ca="1">_xll.RiskData('Risk Summary'!$K$35,$A1367)</f>
        <v>#NAME?</v>
      </c>
      <c r="L1367" s="330" t="e">
        <f ca="1">_xll.RiskData('Risk Summary'!$N$35,$A1367)</f>
        <v>#NAME?</v>
      </c>
      <c r="N1367" s="330" t="e">
        <f ca="1">_xll.RiskData('Risk Summary'!$H$36,$A1367)</f>
        <v>#NAME?</v>
      </c>
      <c r="O1367" s="330" t="e">
        <f ca="1">_xll.RiskData('Risk Summary'!$K$36,$A1367)</f>
        <v>#NAME?</v>
      </c>
      <c r="P1367" s="330" t="e">
        <f ca="1">_xll.RiskData('Risk Summary'!$N$36,$A1367)</f>
        <v>#NAME?</v>
      </c>
      <c r="R1367" s="330" t="e">
        <f ca="1">_xll.RiskData('TS CF'!$H$24,$A1367)-F1367</f>
        <v>#NAME?</v>
      </c>
      <c r="S1367" s="330" t="e">
        <f ca="1">_xll.RiskData('TS CF'!$K$24,$A1367)-G1367</f>
        <v>#NAME?</v>
      </c>
      <c r="T1367" s="330" t="e">
        <f ca="1">_xll.RiskData('TS CF'!$N$24,$A1367)-H1367</f>
        <v>#NAME?</v>
      </c>
      <c r="V1367" s="327" t="e">
        <f t="shared" ca="1" si="63"/>
        <v>#NAME?</v>
      </c>
      <c r="W1367" s="327" t="e">
        <f t="shared" ca="1" si="64"/>
        <v>#NAME?</v>
      </c>
      <c r="X1367" s="327" t="e">
        <f t="shared" ca="1" si="65"/>
        <v>#NAME?</v>
      </c>
    </row>
    <row r="1368" spans="1:24">
      <c r="A1368" s="2">
        <v>1361</v>
      </c>
      <c r="B1368" s="617">
        <v>-160478</v>
      </c>
      <c r="C1368" s="617">
        <v>-103593</v>
      </c>
      <c r="D1368" s="617">
        <v>-114388</v>
      </c>
      <c r="F1368" s="330" t="e">
        <f ca="1">_xll.RiskData('Risk Summary'!$H$32,$A1368)</f>
        <v>#NAME?</v>
      </c>
      <c r="G1368" s="330" t="e">
        <f ca="1">_xll.RiskData('Risk Summary'!$K$32,$A1368)</f>
        <v>#NAME?</v>
      </c>
      <c r="H1368" s="330" t="e">
        <f ca="1">_xll.RiskData('Risk Summary'!$N$32,$A1368)</f>
        <v>#NAME?</v>
      </c>
      <c r="J1368" s="330" t="e">
        <f ca="1">_xll.RiskData('Risk Summary'!$H$35,$A1368)</f>
        <v>#NAME?</v>
      </c>
      <c r="K1368" s="330" t="e">
        <f ca="1">_xll.RiskData('Risk Summary'!$K$35,$A1368)</f>
        <v>#NAME?</v>
      </c>
      <c r="L1368" s="330" t="e">
        <f ca="1">_xll.RiskData('Risk Summary'!$N$35,$A1368)</f>
        <v>#NAME?</v>
      </c>
      <c r="N1368" s="330" t="e">
        <f ca="1">_xll.RiskData('Risk Summary'!$H$36,$A1368)</f>
        <v>#NAME?</v>
      </c>
      <c r="O1368" s="330" t="e">
        <f ca="1">_xll.RiskData('Risk Summary'!$K$36,$A1368)</f>
        <v>#NAME?</v>
      </c>
      <c r="P1368" s="330" t="e">
        <f ca="1">_xll.RiskData('Risk Summary'!$N$36,$A1368)</f>
        <v>#NAME?</v>
      </c>
      <c r="R1368" s="330" t="e">
        <f ca="1">_xll.RiskData('TS CF'!$H$24,$A1368)-F1368</f>
        <v>#NAME?</v>
      </c>
      <c r="S1368" s="330" t="e">
        <f ca="1">_xll.RiskData('TS CF'!$K$24,$A1368)-G1368</f>
        <v>#NAME?</v>
      </c>
      <c r="T1368" s="330" t="e">
        <f ca="1">_xll.RiskData('TS CF'!$N$24,$A1368)-H1368</f>
        <v>#NAME?</v>
      </c>
      <c r="V1368" s="327" t="e">
        <f t="shared" ca="1" si="63"/>
        <v>#NAME?</v>
      </c>
      <c r="W1368" s="327" t="e">
        <f t="shared" ca="1" si="64"/>
        <v>#NAME?</v>
      </c>
      <c r="X1368" s="327" t="e">
        <f t="shared" ca="1" si="65"/>
        <v>#NAME?</v>
      </c>
    </row>
    <row r="1369" spans="1:24">
      <c r="A1369" s="2">
        <v>1362</v>
      </c>
      <c r="B1369" s="617">
        <v>-160478</v>
      </c>
      <c r="C1369" s="617">
        <v>-103593</v>
      </c>
      <c r="D1369" s="617">
        <v>-114388</v>
      </c>
      <c r="F1369" s="330" t="e">
        <f ca="1">_xll.RiskData('Risk Summary'!$H$32,$A1369)</f>
        <v>#NAME?</v>
      </c>
      <c r="G1369" s="330" t="e">
        <f ca="1">_xll.RiskData('Risk Summary'!$K$32,$A1369)</f>
        <v>#NAME?</v>
      </c>
      <c r="H1369" s="330" t="e">
        <f ca="1">_xll.RiskData('Risk Summary'!$N$32,$A1369)</f>
        <v>#NAME?</v>
      </c>
      <c r="J1369" s="330" t="e">
        <f ca="1">_xll.RiskData('Risk Summary'!$H$35,$A1369)</f>
        <v>#NAME?</v>
      </c>
      <c r="K1369" s="330" t="e">
        <f ca="1">_xll.RiskData('Risk Summary'!$K$35,$A1369)</f>
        <v>#NAME?</v>
      </c>
      <c r="L1369" s="330" t="e">
        <f ca="1">_xll.RiskData('Risk Summary'!$N$35,$A1369)</f>
        <v>#NAME?</v>
      </c>
      <c r="N1369" s="330" t="e">
        <f ca="1">_xll.RiskData('Risk Summary'!$H$36,$A1369)</f>
        <v>#NAME?</v>
      </c>
      <c r="O1369" s="330" t="e">
        <f ca="1">_xll.RiskData('Risk Summary'!$K$36,$A1369)</f>
        <v>#NAME?</v>
      </c>
      <c r="P1369" s="330" t="e">
        <f ca="1">_xll.RiskData('Risk Summary'!$N$36,$A1369)</f>
        <v>#NAME?</v>
      </c>
      <c r="R1369" s="330" t="e">
        <f ca="1">_xll.RiskData('TS CF'!$H$24,$A1369)-F1369</f>
        <v>#NAME?</v>
      </c>
      <c r="S1369" s="330" t="e">
        <f ca="1">_xll.RiskData('TS CF'!$K$24,$A1369)-G1369</f>
        <v>#NAME?</v>
      </c>
      <c r="T1369" s="330" t="e">
        <f ca="1">_xll.RiskData('TS CF'!$N$24,$A1369)-H1369</f>
        <v>#NAME?</v>
      </c>
      <c r="V1369" s="327" t="e">
        <f t="shared" ca="1" si="63"/>
        <v>#NAME?</v>
      </c>
      <c r="W1369" s="327" t="e">
        <f t="shared" ca="1" si="64"/>
        <v>#NAME?</v>
      </c>
      <c r="X1369" s="327" t="e">
        <f t="shared" ca="1" si="65"/>
        <v>#NAME?</v>
      </c>
    </row>
    <row r="1370" spans="1:24">
      <c r="A1370" s="2">
        <v>1363</v>
      </c>
      <c r="B1370" s="617">
        <v>-160478</v>
      </c>
      <c r="C1370" s="617">
        <v>-103593</v>
      </c>
      <c r="D1370" s="617">
        <v>-114388</v>
      </c>
      <c r="F1370" s="330" t="e">
        <f ca="1">_xll.RiskData('Risk Summary'!$H$32,$A1370)</f>
        <v>#NAME?</v>
      </c>
      <c r="G1370" s="330" t="e">
        <f ca="1">_xll.RiskData('Risk Summary'!$K$32,$A1370)</f>
        <v>#NAME?</v>
      </c>
      <c r="H1370" s="330" t="e">
        <f ca="1">_xll.RiskData('Risk Summary'!$N$32,$A1370)</f>
        <v>#NAME?</v>
      </c>
      <c r="J1370" s="330" t="e">
        <f ca="1">_xll.RiskData('Risk Summary'!$H$35,$A1370)</f>
        <v>#NAME?</v>
      </c>
      <c r="K1370" s="330" t="e">
        <f ca="1">_xll.RiskData('Risk Summary'!$K$35,$A1370)</f>
        <v>#NAME?</v>
      </c>
      <c r="L1370" s="330" t="e">
        <f ca="1">_xll.RiskData('Risk Summary'!$N$35,$A1370)</f>
        <v>#NAME?</v>
      </c>
      <c r="N1370" s="330" t="e">
        <f ca="1">_xll.RiskData('Risk Summary'!$H$36,$A1370)</f>
        <v>#NAME?</v>
      </c>
      <c r="O1370" s="330" t="e">
        <f ca="1">_xll.RiskData('Risk Summary'!$K$36,$A1370)</f>
        <v>#NAME?</v>
      </c>
      <c r="P1370" s="330" t="e">
        <f ca="1">_xll.RiskData('Risk Summary'!$N$36,$A1370)</f>
        <v>#NAME?</v>
      </c>
      <c r="R1370" s="330" t="e">
        <f ca="1">_xll.RiskData('TS CF'!$H$24,$A1370)-F1370</f>
        <v>#NAME?</v>
      </c>
      <c r="S1370" s="330" t="e">
        <f ca="1">_xll.RiskData('TS CF'!$K$24,$A1370)-G1370</f>
        <v>#NAME?</v>
      </c>
      <c r="T1370" s="330" t="e">
        <f ca="1">_xll.RiskData('TS CF'!$N$24,$A1370)-H1370</f>
        <v>#NAME?</v>
      </c>
      <c r="V1370" s="327" t="e">
        <f t="shared" ca="1" si="63"/>
        <v>#NAME?</v>
      </c>
      <c r="W1370" s="327" t="e">
        <f t="shared" ca="1" si="64"/>
        <v>#NAME?</v>
      </c>
      <c r="X1370" s="327" t="e">
        <f t="shared" ca="1" si="65"/>
        <v>#NAME?</v>
      </c>
    </row>
    <row r="1371" spans="1:24">
      <c r="A1371" s="2">
        <v>1364</v>
      </c>
      <c r="B1371" s="617">
        <v>-160478</v>
      </c>
      <c r="C1371" s="617">
        <v>-103593</v>
      </c>
      <c r="D1371" s="617">
        <v>-114388</v>
      </c>
      <c r="F1371" s="330" t="e">
        <f ca="1">_xll.RiskData('Risk Summary'!$H$32,$A1371)</f>
        <v>#NAME?</v>
      </c>
      <c r="G1371" s="330" t="e">
        <f ca="1">_xll.RiskData('Risk Summary'!$K$32,$A1371)</f>
        <v>#NAME?</v>
      </c>
      <c r="H1371" s="330" t="e">
        <f ca="1">_xll.RiskData('Risk Summary'!$N$32,$A1371)</f>
        <v>#NAME?</v>
      </c>
      <c r="J1371" s="330" t="e">
        <f ca="1">_xll.RiskData('Risk Summary'!$H$35,$A1371)</f>
        <v>#NAME?</v>
      </c>
      <c r="K1371" s="330" t="e">
        <f ca="1">_xll.RiskData('Risk Summary'!$K$35,$A1371)</f>
        <v>#NAME?</v>
      </c>
      <c r="L1371" s="330" t="e">
        <f ca="1">_xll.RiskData('Risk Summary'!$N$35,$A1371)</f>
        <v>#NAME?</v>
      </c>
      <c r="N1371" s="330" t="e">
        <f ca="1">_xll.RiskData('Risk Summary'!$H$36,$A1371)</f>
        <v>#NAME?</v>
      </c>
      <c r="O1371" s="330" t="e">
        <f ca="1">_xll.RiskData('Risk Summary'!$K$36,$A1371)</f>
        <v>#NAME?</v>
      </c>
      <c r="P1371" s="330" t="e">
        <f ca="1">_xll.RiskData('Risk Summary'!$N$36,$A1371)</f>
        <v>#NAME?</v>
      </c>
      <c r="R1371" s="330" t="e">
        <f ca="1">_xll.RiskData('TS CF'!$H$24,$A1371)-F1371</f>
        <v>#NAME?</v>
      </c>
      <c r="S1371" s="330" t="e">
        <f ca="1">_xll.RiskData('TS CF'!$K$24,$A1371)-G1371</f>
        <v>#NAME?</v>
      </c>
      <c r="T1371" s="330" t="e">
        <f ca="1">_xll.RiskData('TS CF'!$N$24,$A1371)-H1371</f>
        <v>#NAME?</v>
      </c>
      <c r="V1371" s="327" t="e">
        <f t="shared" ca="1" si="63"/>
        <v>#NAME?</v>
      </c>
      <c r="W1371" s="327" t="e">
        <f t="shared" ca="1" si="64"/>
        <v>#NAME?</v>
      </c>
      <c r="X1371" s="327" t="e">
        <f t="shared" ca="1" si="65"/>
        <v>#NAME?</v>
      </c>
    </row>
    <row r="1372" spans="1:24">
      <c r="A1372" s="2">
        <v>1365</v>
      </c>
      <c r="B1372" s="617">
        <v>-160478</v>
      </c>
      <c r="C1372" s="617">
        <v>-103593</v>
      </c>
      <c r="D1372" s="617">
        <v>-114388</v>
      </c>
      <c r="F1372" s="330" t="e">
        <f ca="1">_xll.RiskData('Risk Summary'!$H$32,$A1372)</f>
        <v>#NAME?</v>
      </c>
      <c r="G1372" s="330" t="e">
        <f ca="1">_xll.RiskData('Risk Summary'!$K$32,$A1372)</f>
        <v>#NAME?</v>
      </c>
      <c r="H1372" s="330" t="e">
        <f ca="1">_xll.RiskData('Risk Summary'!$N$32,$A1372)</f>
        <v>#NAME?</v>
      </c>
      <c r="J1372" s="330" t="e">
        <f ca="1">_xll.RiskData('Risk Summary'!$H$35,$A1372)</f>
        <v>#NAME?</v>
      </c>
      <c r="K1372" s="330" t="e">
        <f ca="1">_xll.RiskData('Risk Summary'!$K$35,$A1372)</f>
        <v>#NAME?</v>
      </c>
      <c r="L1372" s="330" t="e">
        <f ca="1">_xll.RiskData('Risk Summary'!$N$35,$A1372)</f>
        <v>#NAME?</v>
      </c>
      <c r="N1372" s="330" t="e">
        <f ca="1">_xll.RiskData('Risk Summary'!$H$36,$A1372)</f>
        <v>#NAME?</v>
      </c>
      <c r="O1372" s="330" t="e">
        <f ca="1">_xll.RiskData('Risk Summary'!$K$36,$A1372)</f>
        <v>#NAME?</v>
      </c>
      <c r="P1372" s="330" t="e">
        <f ca="1">_xll.RiskData('Risk Summary'!$N$36,$A1372)</f>
        <v>#NAME?</v>
      </c>
      <c r="R1372" s="330" t="e">
        <f ca="1">_xll.RiskData('TS CF'!$H$24,$A1372)-F1372</f>
        <v>#NAME?</v>
      </c>
      <c r="S1372" s="330" t="e">
        <f ca="1">_xll.RiskData('TS CF'!$K$24,$A1372)-G1372</f>
        <v>#NAME?</v>
      </c>
      <c r="T1372" s="330" t="e">
        <f ca="1">_xll.RiskData('TS CF'!$N$24,$A1372)-H1372</f>
        <v>#NAME?</v>
      </c>
      <c r="V1372" s="327" t="e">
        <f t="shared" ca="1" si="63"/>
        <v>#NAME?</v>
      </c>
      <c r="W1372" s="327" t="e">
        <f t="shared" ca="1" si="64"/>
        <v>#NAME?</v>
      </c>
      <c r="X1372" s="327" t="e">
        <f t="shared" ca="1" si="65"/>
        <v>#NAME?</v>
      </c>
    </row>
    <row r="1373" spans="1:24">
      <c r="A1373" s="2">
        <v>1366</v>
      </c>
      <c r="B1373" s="617">
        <v>-160478</v>
      </c>
      <c r="C1373" s="617">
        <v>-103593</v>
      </c>
      <c r="D1373" s="617">
        <v>-114388</v>
      </c>
      <c r="F1373" s="330" t="e">
        <f ca="1">_xll.RiskData('Risk Summary'!$H$32,$A1373)</f>
        <v>#NAME?</v>
      </c>
      <c r="G1373" s="330" t="e">
        <f ca="1">_xll.RiskData('Risk Summary'!$K$32,$A1373)</f>
        <v>#NAME?</v>
      </c>
      <c r="H1373" s="330" t="e">
        <f ca="1">_xll.RiskData('Risk Summary'!$N$32,$A1373)</f>
        <v>#NAME?</v>
      </c>
      <c r="J1373" s="330" t="e">
        <f ca="1">_xll.RiskData('Risk Summary'!$H$35,$A1373)</f>
        <v>#NAME?</v>
      </c>
      <c r="K1373" s="330" t="e">
        <f ca="1">_xll.RiskData('Risk Summary'!$K$35,$A1373)</f>
        <v>#NAME?</v>
      </c>
      <c r="L1373" s="330" t="e">
        <f ca="1">_xll.RiskData('Risk Summary'!$N$35,$A1373)</f>
        <v>#NAME?</v>
      </c>
      <c r="N1373" s="330" t="e">
        <f ca="1">_xll.RiskData('Risk Summary'!$H$36,$A1373)</f>
        <v>#NAME?</v>
      </c>
      <c r="O1373" s="330" t="e">
        <f ca="1">_xll.RiskData('Risk Summary'!$K$36,$A1373)</f>
        <v>#NAME?</v>
      </c>
      <c r="P1373" s="330" t="e">
        <f ca="1">_xll.RiskData('Risk Summary'!$N$36,$A1373)</f>
        <v>#NAME?</v>
      </c>
      <c r="R1373" s="330" t="e">
        <f ca="1">_xll.RiskData('TS CF'!$H$24,$A1373)-F1373</f>
        <v>#NAME?</v>
      </c>
      <c r="S1373" s="330" t="e">
        <f ca="1">_xll.RiskData('TS CF'!$K$24,$A1373)-G1373</f>
        <v>#NAME?</v>
      </c>
      <c r="T1373" s="330" t="e">
        <f ca="1">_xll.RiskData('TS CF'!$N$24,$A1373)-H1373</f>
        <v>#NAME?</v>
      </c>
      <c r="V1373" s="327" t="e">
        <f t="shared" ca="1" si="63"/>
        <v>#NAME?</v>
      </c>
      <c r="W1373" s="327" t="e">
        <f t="shared" ca="1" si="64"/>
        <v>#NAME?</v>
      </c>
      <c r="X1373" s="327" t="e">
        <f t="shared" ca="1" si="65"/>
        <v>#NAME?</v>
      </c>
    </row>
    <row r="1374" spans="1:24">
      <c r="A1374" s="2">
        <v>1367</v>
      </c>
      <c r="B1374" s="617">
        <v>-160478</v>
      </c>
      <c r="C1374" s="617">
        <v>-103593</v>
      </c>
      <c r="D1374" s="617">
        <v>-114388</v>
      </c>
      <c r="F1374" s="330" t="e">
        <f ca="1">_xll.RiskData('Risk Summary'!$H$32,$A1374)</f>
        <v>#NAME?</v>
      </c>
      <c r="G1374" s="330" t="e">
        <f ca="1">_xll.RiskData('Risk Summary'!$K$32,$A1374)</f>
        <v>#NAME?</v>
      </c>
      <c r="H1374" s="330" t="e">
        <f ca="1">_xll.RiskData('Risk Summary'!$N$32,$A1374)</f>
        <v>#NAME?</v>
      </c>
      <c r="J1374" s="330" t="e">
        <f ca="1">_xll.RiskData('Risk Summary'!$H$35,$A1374)</f>
        <v>#NAME?</v>
      </c>
      <c r="K1374" s="330" t="e">
        <f ca="1">_xll.RiskData('Risk Summary'!$K$35,$A1374)</f>
        <v>#NAME?</v>
      </c>
      <c r="L1374" s="330" t="e">
        <f ca="1">_xll.RiskData('Risk Summary'!$N$35,$A1374)</f>
        <v>#NAME?</v>
      </c>
      <c r="N1374" s="330" t="e">
        <f ca="1">_xll.RiskData('Risk Summary'!$H$36,$A1374)</f>
        <v>#NAME?</v>
      </c>
      <c r="O1374" s="330" t="e">
        <f ca="1">_xll.RiskData('Risk Summary'!$K$36,$A1374)</f>
        <v>#NAME?</v>
      </c>
      <c r="P1374" s="330" t="e">
        <f ca="1">_xll.RiskData('Risk Summary'!$N$36,$A1374)</f>
        <v>#NAME?</v>
      </c>
      <c r="R1374" s="330" t="e">
        <f ca="1">_xll.RiskData('TS CF'!$H$24,$A1374)-F1374</f>
        <v>#NAME?</v>
      </c>
      <c r="S1374" s="330" t="e">
        <f ca="1">_xll.RiskData('TS CF'!$K$24,$A1374)-G1374</f>
        <v>#NAME?</v>
      </c>
      <c r="T1374" s="330" t="e">
        <f ca="1">_xll.RiskData('TS CF'!$N$24,$A1374)-H1374</f>
        <v>#NAME?</v>
      </c>
      <c r="V1374" s="327" t="e">
        <f t="shared" ca="1" si="63"/>
        <v>#NAME?</v>
      </c>
      <c r="W1374" s="327" t="e">
        <f t="shared" ca="1" si="64"/>
        <v>#NAME?</v>
      </c>
      <c r="X1374" s="327" t="e">
        <f t="shared" ca="1" si="65"/>
        <v>#NAME?</v>
      </c>
    </row>
    <row r="1375" spans="1:24">
      <c r="A1375" s="2">
        <v>1368</v>
      </c>
      <c r="B1375" s="617">
        <v>-160478</v>
      </c>
      <c r="C1375" s="617">
        <v>-103593</v>
      </c>
      <c r="D1375" s="617">
        <v>-114388</v>
      </c>
      <c r="F1375" s="330" t="e">
        <f ca="1">_xll.RiskData('Risk Summary'!$H$32,$A1375)</f>
        <v>#NAME?</v>
      </c>
      <c r="G1375" s="330" t="e">
        <f ca="1">_xll.RiskData('Risk Summary'!$K$32,$A1375)</f>
        <v>#NAME?</v>
      </c>
      <c r="H1375" s="330" t="e">
        <f ca="1">_xll.RiskData('Risk Summary'!$N$32,$A1375)</f>
        <v>#NAME?</v>
      </c>
      <c r="J1375" s="330" t="e">
        <f ca="1">_xll.RiskData('Risk Summary'!$H$35,$A1375)</f>
        <v>#NAME?</v>
      </c>
      <c r="K1375" s="330" t="e">
        <f ca="1">_xll.RiskData('Risk Summary'!$K$35,$A1375)</f>
        <v>#NAME?</v>
      </c>
      <c r="L1375" s="330" t="e">
        <f ca="1">_xll.RiskData('Risk Summary'!$N$35,$A1375)</f>
        <v>#NAME?</v>
      </c>
      <c r="N1375" s="330" t="e">
        <f ca="1">_xll.RiskData('Risk Summary'!$H$36,$A1375)</f>
        <v>#NAME?</v>
      </c>
      <c r="O1375" s="330" t="e">
        <f ca="1">_xll.RiskData('Risk Summary'!$K$36,$A1375)</f>
        <v>#NAME?</v>
      </c>
      <c r="P1375" s="330" t="e">
        <f ca="1">_xll.RiskData('Risk Summary'!$N$36,$A1375)</f>
        <v>#NAME?</v>
      </c>
      <c r="R1375" s="330" t="e">
        <f ca="1">_xll.RiskData('TS CF'!$H$24,$A1375)-F1375</f>
        <v>#NAME?</v>
      </c>
      <c r="S1375" s="330" t="e">
        <f ca="1">_xll.RiskData('TS CF'!$K$24,$A1375)-G1375</f>
        <v>#NAME?</v>
      </c>
      <c r="T1375" s="330" t="e">
        <f ca="1">_xll.RiskData('TS CF'!$N$24,$A1375)-H1375</f>
        <v>#NAME?</v>
      </c>
      <c r="V1375" s="327" t="e">
        <f t="shared" ca="1" si="63"/>
        <v>#NAME?</v>
      </c>
      <c r="W1375" s="327" t="e">
        <f t="shared" ca="1" si="64"/>
        <v>#NAME?</v>
      </c>
      <c r="X1375" s="327" t="e">
        <f t="shared" ca="1" si="65"/>
        <v>#NAME?</v>
      </c>
    </row>
    <row r="1376" spans="1:24">
      <c r="A1376" s="2">
        <v>1369</v>
      </c>
      <c r="B1376" s="617">
        <v>-160478</v>
      </c>
      <c r="C1376" s="617">
        <v>-103593</v>
      </c>
      <c r="D1376" s="617">
        <v>-114388</v>
      </c>
      <c r="F1376" s="330" t="e">
        <f ca="1">_xll.RiskData('Risk Summary'!$H$32,$A1376)</f>
        <v>#NAME?</v>
      </c>
      <c r="G1376" s="330" t="e">
        <f ca="1">_xll.RiskData('Risk Summary'!$K$32,$A1376)</f>
        <v>#NAME?</v>
      </c>
      <c r="H1376" s="330" t="e">
        <f ca="1">_xll.RiskData('Risk Summary'!$N$32,$A1376)</f>
        <v>#NAME?</v>
      </c>
      <c r="J1376" s="330" t="e">
        <f ca="1">_xll.RiskData('Risk Summary'!$H$35,$A1376)</f>
        <v>#NAME?</v>
      </c>
      <c r="K1376" s="330" t="e">
        <f ca="1">_xll.RiskData('Risk Summary'!$K$35,$A1376)</f>
        <v>#NAME?</v>
      </c>
      <c r="L1376" s="330" t="e">
        <f ca="1">_xll.RiskData('Risk Summary'!$N$35,$A1376)</f>
        <v>#NAME?</v>
      </c>
      <c r="N1376" s="330" t="e">
        <f ca="1">_xll.RiskData('Risk Summary'!$H$36,$A1376)</f>
        <v>#NAME?</v>
      </c>
      <c r="O1376" s="330" t="e">
        <f ca="1">_xll.RiskData('Risk Summary'!$K$36,$A1376)</f>
        <v>#NAME?</v>
      </c>
      <c r="P1376" s="330" t="e">
        <f ca="1">_xll.RiskData('Risk Summary'!$N$36,$A1376)</f>
        <v>#NAME?</v>
      </c>
      <c r="R1376" s="330" t="e">
        <f ca="1">_xll.RiskData('TS CF'!$H$24,$A1376)-F1376</f>
        <v>#NAME?</v>
      </c>
      <c r="S1376" s="330" t="e">
        <f ca="1">_xll.RiskData('TS CF'!$K$24,$A1376)-G1376</f>
        <v>#NAME?</v>
      </c>
      <c r="T1376" s="330" t="e">
        <f ca="1">_xll.RiskData('TS CF'!$N$24,$A1376)-H1376</f>
        <v>#NAME?</v>
      </c>
      <c r="V1376" s="327" t="e">
        <f t="shared" ca="1" si="63"/>
        <v>#NAME?</v>
      </c>
      <c r="W1376" s="327" t="e">
        <f t="shared" ca="1" si="64"/>
        <v>#NAME?</v>
      </c>
      <c r="X1376" s="327" t="e">
        <f t="shared" ca="1" si="65"/>
        <v>#NAME?</v>
      </c>
    </row>
    <row r="1377" spans="1:24">
      <c r="A1377" s="2">
        <v>1370</v>
      </c>
      <c r="B1377" s="617">
        <v>-160478</v>
      </c>
      <c r="C1377" s="617">
        <v>-103593</v>
      </c>
      <c r="D1377" s="617">
        <v>-114388</v>
      </c>
      <c r="F1377" s="330" t="e">
        <f ca="1">_xll.RiskData('Risk Summary'!$H$32,$A1377)</f>
        <v>#NAME?</v>
      </c>
      <c r="G1377" s="330" t="e">
        <f ca="1">_xll.RiskData('Risk Summary'!$K$32,$A1377)</f>
        <v>#NAME?</v>
      </c>
      <c r="H1377" s="330" t="e">
        <f ca="1">_xll.RiskData('Risk Summary'!$N$32,$A1377)</f>
        <v>#NAME?</v>
      </c>
      <c r="J1377" s="330" t="e">
        <f ca="1">_xll.RiskData('Risk Summary'!$H$35,$A1377)</f>
        <v>#NAME?</v>
      </c>
      <c r="K1377" s="330" t="e">
        <f ca="1">_xll.RiskData('Risk Summary'!$K$35,$A1377)</f>
        <v>#NAME?</v>
      </c>
      <c r="L1377" s="330" t="e">
        <f ca="1">_xll.RiskData('Risk Summary'!$N$35,$A1377)</f>
        <v>#NAME?</v>
      </c>
      <c r="N1377" s="330" t="e">
        <f ca="1">_xll.RiskData('Risk Summary'!$H$36,$A1377)</f>
        <v>#NAME?</v>
      </c>
      <c r="O1377" s="330" t="e">
        <f ca="1">_xll.RiskData('Risk Summary'!$K$36,$A1377)</f>
        <v>#NAME?</v>
      </c>
      <c r="P1377" s="330" t="e">
        <f ca="1">_xll.RiskData('Risk Summary'!$N$36,$A1377)</f>
        <v>#NAME?</v>
      </c>
      <c r="R1377" s="330" t="e">
        <f ca="1">_xll.RiskData('TS CF'!$H$24,$A1377)-F1377</f>
        <v>#NAME?</v>
      </c>
      <c r="S1377" s="330" t="e">
        <f ca="1">_xll.RiskData('TS CF'!$K$24,$A1377)-G1377</f>
        <v>#NAME?</v>
      </c>
      <c r="T1377" s="330" t="e">
        <f ca="1">_xll.RiskData('TS CF'!$N$24,$A1377)-H1377</f>
        <v>#NAME?</v>
      </c>
      <c r="V1377" s="327" t="e">
        <f t="shared" ca="1" si="63"/>
        <v>#NAME?</v>
      </c>
      <c r="W1377" s="327" t="e">
        <f t="shared" ca="1" si="64"/>
        <v>#NAME?</v>
      </c>
      <c r="X1377" s="327" t="e">
        <f t="shared" ca="1" si="65"/>
        <v>#NAME?</v>
      </c>
    </row>
    <row r="1378" spans="1:24">
      <c r="A1378" s="2">
        <v>1371</v>
      </c>
      <c r="B1378" s="617">
        <v>-160478</v>
      </c>
      <c r="C1378" s="617">
        <v>-103593</v>
      </c>
      <c r="D1378" s="617">
        <v>-114388</v>
      </c>
      <c r="F1378" s="330" t="e">
        <f ca="1">_xll.RiskData('Risk Summary'!$H$32,$A1378)</f>
        <v>#NAME?</v>
      </c>
      <c r="G1378" s="330" t="e">
        <f ca="1">_xll.RiskData('Risk Summary'!$K$32,$A1378)</f>
        <v>#NAME?</v>
      </c>
      <c r="H1378" s="330" t="e">
        <f ca="1">_xll.RiskData('Risk Summary'!$N$32,$A1378)</f>
        <v>#NAME?</v>
      </c>
      <c r="J1378" s="330" t="e">
        <f ca="1">_xll.RiskData('Risk Summary'!$H$35,$A1378)</f>
        <v>#NAME?</v>
      </c>
      <c r="K1378" s="330" t="e">
        <f ca="1">_xll.RiskData('Risk Summary'!$K$35,$A1378)</f>
        <v>#NAME?</v>
      </c>
      <c r="L1378" s="330" t="e">
        <f ca="1">_xll.RiskData('Risk Summary'!$N$35,$A1378)</f>
        <v>#NAME?</v>
      </c>
      <c r="N1378" s="330" t="e">
        <f ca="1">_xll.RiskData('Risk Summary'!$H$36,$A1378)</f>
        <v>#NAME?</v>
      </c>
      <c r="O1378" s="330" t="e">
        <f ca="1">_xll.RiskData('Risk Summary'!$K$36,$A1378)</f>
        <v>#NAME?</v>
      </c>
      <c r="P1378" s="330" t="e">
        <f ca="1">_xll.RiskData('Risk Summary'!$N$36,$A1378)</f>
        <v>#NAME?</v>
      </c>
      <c r="R1378" s="330" t="e">
        <f ca="1">_xll.RiskData('TS CF'!$H$24,$A1378)-F1378</f>
        <v>#NAME?</v>
      </c>
      <c r="S1378" s="330" t="e">
        <f ca="1">_xll.RiskData('TS CF'!$K$24,$A1378)-G1378</f>
        <v>#NAME?</v>
      </c>
      <c r="T1378" s="330" t="e">
        <f ca="1">_xll.RiskData('TS CF'!$N$24,$A1378)-H1378</f>
        <v>#NAME?</v>
      </c>
      <c r="V1378" s="327" t="e">
        <f t="shared" ca="1" si="63"/>
        <v>#NAME?</v>
      </c>
      <c r="W1378" s="327" t="e">
        <f t="shared" ca="1" si="64"/>
        <v>#NAME?</v>
      </c>
      <c r="X1378" s="327" t="e">
        <f t="shared" ca="1" si="65"/>
        <v>#NAME?</v>
      </c>
    </row>
    <row r="1379" spans="1:24">
      <c r="A1379" s="2">
        <v>1372</v>
      </c>
      <c r="B1379" s="617">
        <v>-160478</v>
      </c>
      <c r="C1379" s="617">
        <v>-103593</v>
      </c>
      <c r="D1379" s="617">
        <v>-114388</v>
      </c>
      <c r="F1379" s="330" t="e">
        <f ca="1">_xll.RiskData('Risk Summary'!$H$32,$A1379)</f>
        <v>#NAME?</v>
      </c>
      <c r="G1379" s="330" t="e">
        <f ca="1">_xll.RiskData('Risk Summary'!$K$32,$A1379)</f>
        <v>#NAME?</v>
      </c>
      <c r="H1379" s="330" t="e">
        <f ca="1">_xll.RiskData('Risk Summary'!$N$32,$A1379)</f>
        <v>#NAME?</v>
      </c>
      <c r="J1379" s="330" t="e">
        <f ca="1">_xll.RiskData('Risk Summary'!$H$35,$A1379)</f>
        <v>#NAME?</v>
      </c>
      <c r="K1379" s="330" t="e">
        <f ca="1">_xll.RiskData('Risk Summary'!$K$35,$A1379)</f>
        <v>#NAME?</v>
      </c>
      <c r="L1379" s="330" t="e">
        <f ca="1">_xll.RiskData('Risk Summary'!$N$35,$A1379)</f>
        <v>#NAME?</v>
      </c>
      <c r="N1379" s="330" t="e">
        <f ca="1">_xll.RiskData('Risk Summary'!$H$36,$A1379)</f>
        <v>#NAME?</v>
      </c>
      <c r="O1379" s="330" t="e">
        <f ca="1">_xll.RiskData('Risk Summary'!$K$36,$A1379)</f>
        <v>#NAME?</v>
      </c>
      <c r="P1379" s="330" t="e">
        <f ca="1">_xll.RiskData('Risk Summary'!$N$36,$A1379)</f>
        <v>#NAME?</v>
      </c>
      <c r="R1379" s="330" t="e">
        <f ca="1">_xll.RiskData('TS CF'!$H$24,$A1379)-F1379</f>
        <v>#NAME?</v>
      </c>
      <c r="S1379" s="330" t="e">
        <f ca="1">_xll.RiskData('TS CF'!$K$24,$A1379)-G1379</f>
        <v>#NAME?</v>
      </c>
      <c r="T1379" s="330" t="e">
        <f ca="1">_xll.RiskData('TS CF'!$N$24,$A1379)-H1379</f>
        <v>#NAME?</v>
      </c>
      <c r="V1379" s="327" t="e">
        <f t="shared" ca="1" si="63"/>
        <v>#NAME?</v>
      </c>
      <c r="W1379" s="327" t="e">
        <f t="shared" ca="1" si="64"/>
        <v>#NAME?</v>
      </c>
      <c r="X1379" s="327" t="e">
        <f t="shared" ca="1" si="65"/>
        <v>#NAME?</v>
      </c>
    </row>
    <row r="1380" spans="1:24">
      <c r="A1380" s="2">
        <v>1373</v>
      </c>
      <c r="B1380" s="617">
        <v>-160478</v>
      </c>
      <c r="C1380" s="617">
        <v>-103593</v>
      </c>
      <c r="D1380" s="617">
        <v>-114388</v>
      </c>
      <c r="F1380" s="330" t="e">
        <f ca="1">_xll.RiskData('Risk Summary'!$H$32,$A1380)</f>
        <v>#NAME?</v>
      </c>
      <c r="G1380" s="330" t="e">
        <f ca="1">_xll.RiskData('Risk Summary'!$K$32,$A1380)</f>
        <v>#NAME?</v>
      </c>
      <c r="H1380" s="330" t="e">
        <f ca="1">_xll.RiskData('Risk Summary'!$N$32,$A1380)</f>
        <v>#NAME?</v>
      </c>
      <c r="J1380" s="330" t="e">
        <f ca="1">_xll.RiskData('Risk Summary'!$H$35,$A1380)</f>
        <v>#NAME?</v>
      </c>
      <c r="K1380" s="330" t="e">
        <f ca="1">_xll.RiskData('Risk Summary'!$K$35,$A1380)</f>
        <v>#NAME?</v>
      </c>
      <c r="L1380" s="330" t="e">
        <f ca="1">_xll.RiskData('Risk Summary'!$N$35,$A1380)</f>
        <v>#NAME?</v>
      </c>
      <c r="N1380" s="330" t="e">
        <f ca="1">_xll.RiskData('Risk Summary'!$H$36,$A1380)</f>
        <v>#NAME?</v>
      </c>
      <c r="O1380" s="330" t="e">
        <f ca="1">_xll.RiskData('Risk Summary'!$K$36,$A1380)</f>
        <v>#NAME?</v>
      </c>
      <c r="P1380" s="330" t="e">
        <f ca="1">_xll.RiskData('Risk Summary'!$N$36,$A1380)</f>
        <v>#NAME?</v>
      </c>
      <c r="R1380" s="330" t="e">
        <f ca="1">_xll.RiskData('TS CF'!$H$24,$A1380)-F1380</f>
        <v>#NAME?</v>
      </c>
      <c r="S1380" s="330" t="e">
        <f ca="1">_xll.RiskData('TS CF'!$K$24,$A1380)-G1380</f>
        <v>#NAME?</v>
      </c>
      <c r="T1380" s="330" t="e">
        <f ca="1">_xll.RiskData('TS CF'!$N$24,$A1380)-H1380</f>
        <v>#NAME?</v>
      </c>
      <c r="V1380" s="327" t="e">
        <f t="shared" ca="1" si="63"/>
        <v>#NAME?</v>
      </c>
      <c r="W1380" s="327" t="e">
        <f t="shared" ca="1" si="64"/>
        <v>#NAME?</v>
      </c>
      <c r="X1380" s="327" t="e">
        <f t="shared" ca="1" si="65"/>
        <v>#NAME?</v>
      </c>
    </row>
    <row r="1381" spans="1:24">
      <c r="A1381" s="2">
        <v>1374</v>
      </c>
      <c r="B1381" s="617">
        <v>-160478</v>
      </c>
      <c r="C1381" s="617">
        <v>-103593</v>
      </c>
      <c r="D1381" s="617">
        <v>-114388</v>
      </c>
      <c r="F1381" s="330" t="e">
        <f ca="1">_xll.RiskData('Risk Summary'!$H$32,$A1381)</f>
        <v>#NAME?</v>
      </c>
      <c r="G1381" s="330" t="e">
        <f ca="1">_xll.RiskData('Risk Summary'!$K$32,$A1381)</f>
        <v>#NAME?</v>
      </c>
      <c r="H1381" s="330" t="e">
        <f ca="1">_xll.RiskData('Risk Summary'!$N$32,$A1381)</f>
        <v>#NAME?</v>
      </c>
      <c r="J1381" s="330" t="e">
        <f ca="1">_xll.RiskData('Risk Summary'!$H$35,$A1381)</f>
        <v>#NAME?</v>
      </c>
      <c r="K1381" s="330" t="e">
        <f ca="1">_xll.RiskData('Risk Summary'!$K$35,$A1381)</f>
        <v>#NAME?</v>
      </c>
      <c r="L1381" s="330" t="e">
        <f ca="1">_xll.RiskData('Risk Summary'!$N$35,$A1381)</f>
        <v>#NAME?</v>
      </c>
      <c r="N1381" s="330" t="e">
        <f ca="1">_xll.RiskData('Risk Summary'!$H$36,$A1381)</f>
        <v>#NAME?</v>
      </c>
      <c r="O1381" s="330" t="e">
        <f ca="1">_xll.RiskData('Risk Summary'!$K$36,$A1381)</f>
        <v>#NAME?</v>
      </c>
      <c r="P1381" s="330" t="e">
        <f ca="1">_xll.RiskData('Risk Summary'!$N$36,$A1381)</f>
        <v>#NAME?</v>
      </c>
      <c r="R1381" s="330" t="e">
        <f ca="1">_xll.RiskData('TS CF'!$H$24,$A1381)-F1381</f>
        <v>#NAME?</v>
      </c>
      <c r="S1381" s="330" t="e">
        <f ca="1">_xll.RiskData('TS CF'!$K$24,$A1381)-G1381</f>
        <v>#NAME?</v>
      </c>
      <c r="T1381" s="330" t="e">
        <f ca="1">_xll.RiskData('TS CF'!$N$24,$A1381)-H1381</f>
        <v>#NAME?</v>
      </c>
      <c r="V1381" s="327" t="e">
        <f t="shared" ca="1" si="63"/>
        <v>#NAME?</v>
      </c>
      <c r="W1381" s="327" t="e">
        <f t="shared" ca="1" si="64"/>
        <v>#NAME?</v>
      </c>
      <c r="X1381" s="327" t="e">
        <f t="shared" ca="1" si="65"/>
        <v>#NAME?</v>
      </c>
    </row>
    <row r="1382" spans="1:24">
      <c r="A1382" s="2">
        <v>1375</v>
      </c>
      <c r="B1382" s="617">
        <v>-160478</v>
      </c>
      <c r="C1382" s="617">
        <v>-103593</v>
      </c>
      <c r="D1382" s="617">
        <v>-114388</v>
      </c>
      <c r="F1382" s="330" t="e">
        <f ca="1">_xll.RiskData('Risk Summary'!$H$32,$A1382)</f>
        <v>#NAME?</v>
      </c>
      <c r="G1382" s="330" t="e">
        <f ca="1">_xll.RiskData('Risk Summary'!$K$32,$A1382)</f>
        <v>#NAME?</v>
      </c>
      <c r="H1382" s="330" t="e">
        <f ca="1">_xll.RiskData('Risk Summary'!$N$32,$A1382)</f>
        <v>#NAME?</v>
      </c>
      <c r="J1382" s="330" t="e">
        <f ca="1">_xll.RiskData('Risk Summary'!$H$35,$A1382)</f>
        <v>#NAME?</v>
      </c>
      <c r="K1382" s="330" t="e">
        <f ca="1">_xll.RiskData('Risk Summary'!$K$35,$A1382)</f>
        <v>#NAME?</v>
      </c>
      <c r="L1382" s="330" t="e">
        <f ca="1">_xll.RiskData('Risk Summary'!$N$35,$A1382)</f>
        <v>#NAME?</v>
      </c>
      <c r="N1382" s="330" t="e">
        <f ca="1">_xll.RiskData('Risk Summary'!$H$36,$A1382)</f>
        <v>#NAME?</v>
      </c>
      <c r="O1382" s="330" t="e">
        <f ca="1">_xll.RiskData('Risk Summary'!$K$36,$A1382)</f>
        <v>#NAME?</v>
      </c>
      <c r="P1382" s="330" t="e">
        <f ca="1">_xll.RiskData('Risk Summary'!$N$36,$A1382)</f>
        <v>#NAME?</v>
      </c>
      <c r="R1382" s="330" t="e">
        <f ca="1">_xll.RiskData('TS CF'!$H$24,$A1382)-F1382</f>
        <v>#NAME?</v>
      </c>
      <c r="S1382" s="330" t="e">
        <f ca="1">_xll.RiskData('TS CF'!$K$24,$A1382)-G1382</f>
        <v>#NAME?</v>
      </c>
      <c r="T1382" s="330" t="e">
        <f ca="1">_xll.RiskData('TS CF'!$N$24,$A1382)-H1382</f>
        <v>#NAME?</v>
      </c>
      <c r="V1382" s="327" t="e">
        <f t="shared" ca="1" si="63"/>
        <v>#NAME?</v>
      </c>
      <c r="W1382" s="327" t="e">
        <f t="shared" ca="1" si="64"/>
        <v>#NAME?</v>
      </c>
      <c r="X1382" s="327" t="e">
        <f t="shared" ca="1" si="65"/>
        <v>#NAME?</v>
      </c>
    </row>
    <row r="1383" spans="1:24">
      <c r="A1383" s="2">
        <v>1376</v>
      </c>
      <c r="B1383" s="617">
        <v>-160478</v>
      </c>
      <c r="C1383" s="617">
        <v>-103593</v>
      </c>
      <c r="D1383" s="617">
        <v>-114388</v>
      </c>
      <c r="F1383" s="330" t="e">
        <f ca="1">_xll.RiskData('Risk Summary'!$H$32,$A1383)</f>
        <v>#NAME?</v>
      </c>
      <c r="G1383" s="330" t="e">
        <f ca="1">_xll.RiskData('Risk Summary'!$K$32,$A1383)</f>
        <v>#NAME?</v>
      </c>
      <c r="H1383" s="330" t="e">
        <f ca="1">_xll.RiskData('Risk Summary'!$N$32,$A1383)</f>
        <v>#NAME?</v>
      </c>
      <c r="J1383" s="330" t="e">
        <f ca="1">_xll.RiskData('Risk Summary'!$H$35,$A1383)</f>
        <v>#NAME?</v>
      </c>
      <c r="K1383" s="330" t="e">
        <f ca="1">_xll.RiskData('Risk Summary'!$K$35,$A1383)</f>
        <v>#NAME?</v>
      </c>
      <c r="L1383" s="330" t="e">
        <f ca="1">_xll.RiskData('Risk Summary'!$N$35,$A1383)</f>
        <v>#NAME?</v>
      </c>
      <c r="N1383" s="330" t="e">
        <f ca="1">_xll.RiskData('Risk Summary'!$H$36,$A1383)</f>
        <v>#NAME?</v>
      </c>
      <c r="O1383" s="330" t="e">
        <f ca="1">_xll.RiskData('Risk Summary'!$K$36,$A1383)</f>
        <v>#NAME?</v>
      </c>
      <c r="P1383" s="330" t="e">
        <f ca="1">_xll.RiskData('Risk Summary'!$N$36,$A1383)</f>
        <v>#NAME?</v>
      </c>
      <c r="R1383" s="330" t="e">
        <f ca="1">_xll.RiskData('TS CF'!$H$24,$A1383)-F1383</f>
        <v>#NAME?</v>
      </c>
      <c r="S1383" s="330" t="e">
        <f ca="1">_xll.RiskData('TS CF'!$K$24,$A1383)-G1383</f>
        <v>#NAME?</v>
      </c>
      <c r="T1383" s="330" t="e">
        <f ca="1">_xll.RiskData('TS CF'!$N$24,$A1383)-H1383</f>
        <v>#NAME?</v>
      </c>
      <c r="V1383" s="327" t="e">
        <f t="shared" ca="1" si="63"/>
        <v>#NAME?</v>
      </c>
      <c r="W1383" s="327" t="e">
        <f t="shared" ca="1" si="64"/>
        <v>#NAME?</v>
      </c>
      <c r="X1383" s="327" t="e">
        <f t="shared" ca="1" si="65"/>
        <v>#NAME?</v>
      </c>
    </row>
    <row r="1384" spans="1:24">
      <c r="A1384" s="2">
        <v>1377</v>
      </c>
      <c r="B1384" s="617">
        <v>-160478</v>
      </c>
      <c r="C1384" s="617">
        <v>-103593</v>
      </c>
      <c r="D1384" s="617">
        <v>-114388</v>
      </c>
      <c r="F1384" s="330" t="e">
        <f ca="1">_xll.RiskData('Risk Summary'!$H$32,$A1384)</f>
        <v>#NAME?</v>
      </c>
      <c r="G1384" s="330" t="e">
        <f ca="1">_xll.RiskData('Risk Summary'!$K$32,$A1384)</f>
        <v>#NAME?</v>
      </c>
      <c r="H1384" s="330" t="e">
        <f ca="1">_xll.RiskData('Risk Summary'!$N$32,$A1384)</f>
        <v>#NAME?</v>
      </c>
      <c r="J1384" s="330" t="e">
        <f ca="1">_xll.RiskData('Risk Summary'!$H$35,$A1384)</f>
        <v>#NAME?</v>
      </c>
      <c r="K1384" s="330" t="e">
        <f ca="1">_xll.RiskData('Risk Summary'!$K$35,$A1384)</f>
        <v>#NAME?</v>
      </c>
      <c r="L1384" s="330" t="e">
        <f ca="1">_xll.RiskData('Risk Summary'!$N$35,$A1384)</f>
        <v>#NAME?</v>
      </c>
      <c r="N1384" s="330" t="e">
        <f ca="1">_xll.RiskData('Risk Summary'!$H$36,$A1384)</f>
        <v>#NAME?</v>
      </c>
      <c r="O1384" s="330" t="e">
        <f ca="1">_xll.RiskData('Risk Summary'!$K$36,$A1384)</f>
        <v>#NAME?</v>
      </c>
      <c r="P1384" s="330" t="e">
        <f ca="1">_xll.RiskData('Risk Summary'!$N$36,$A1384)</f>
        <v>#NAME?</v>
      </c>
      <c r="R1384" s="330" t="e">
        <f ca="1">_xll.RiskData('TS CF'!$H$24,$A1384)-F1384</f>
        <v>#NAME?</v>
      </c>
      <c r="S1384" s="330" t="e">
        <f ca="1">_xll.RiskData('TS CF'!$K$24,$A1384)-G1384</f>
        <v>#NAME?</v>
      </c>
      <c r="T1384" s="330" t="e">
        <f ca="1">_xll.RiskData('TS CF'!$N$24,$A1384)-H1384</f>
        <v>#NAME?</v>
      </c>
      <c r="V1384" s="327" t="e">
        <f t="shared" ca="1" si="63"/>
        <v>#NAME?</v>
      </c>
      <c r="W1384" s="327" t="e">
        <f t="shared" ca="1" si="64"/>
        <v>#NAME?</v>
      </c>
      <c r="X1384" s="327" t="e">
        <f t="shared" ca="1" si="65"/>
        <v>#NAME?</v>
      </c>
    </row>
    <row r="1385" spans="1:24">
      <c r="A1385" s="2">
        <v>1378</v>
      </c>
      <c r="B1385" s="617">
        <v>-160478</v>
      </c>
      <c r="C1385" s="617">
        <v>-103593</v>
      </c>
      <c r="D1385" s="617">
        <v>-114388</v>
      </c>
      <c r="F1385" s="330" t="e">
        <f ca="1">_xll.RiskData('Risk Summary'!$H$32,$A1385)</f>
        <v>#NAME?</v>
      </c>
      <c r="G1385" s="330" t="e">
        <f ca="1">_xll.RiskData('Risk Summary'!$K$32,$A1385)</f>
        <v>#NAME?</v>
      </c>
      <c r="H1385" s="330" t="e">
        <f ca="1">_xll.RiskData('Risk Summary'!$N$32,$A1385)</f>
        <v>#NAME?</v>
      </c>
      <c r="J1385" s="330" t="e">
        <f ca="1">_xll.RiskData('Risk Summary'!$H$35,$A1385)</f>
        <v>#NAME?</v>
      </c>
      <c r="K1385" s="330" t="e">
        <f ca="1">_xll.RiskData('Risk Summary'!$K$35,$A1385)</f>
        <v>#NAME?</v>
      </c>
      <c r="L1385" s="330" t="e">
        <f ca="1">_xll.RiskData('Risk Summary'!$N$35,$A1385)</f>
        <v>#NAME?</v>
      </c>
      <c r="N1385" s="330" t="e">
        <f ca="1">_xll.RiskData('Risk Summary'!$H$36,$A1385)</f>
        <v>#NAME?</v>
      </c>
      <c r="O1385" s="330" t="e">
        <f ca="1">_xll.RiskData('Risk Summary'!$K$36,$A1385)</f>
        <v>#NAME?</v>
      </c>
      <c r="P1385" s="330" t="e">
        <f ca="1">_xll.RiskData('Risk Summary'!$N$36,$A1385)</f>
        <v>#NAME?</v>
      </c>
      <c r="R1385" s="330" t="e">
        <f ca="1">_xll.RiskData('TS CF'!$H$24,$A1385)-F1385</f>
        <v>#NAME?</v>
      </c>
      <c r="S1385" s="330" t="e">
        <f ca="1">_xll.RiskData('TS CF'!$K$24,$A1385)-G1385</f>
        <v>#NAME?</v>
      </c>
      <c r="T1385" s="330" t="e">
        <f ca="1">_xll.RiskData('TS CF'!$N$24,$A1385)-H1385</f>
        <v>#NAME?</v>
      </c>
      <c r="V1385" s="327" t="e">
        <f t="shared" ca="1" si="63"/>
        <v>#NAME?</v>
      </c>
      <c r="W1385" s="327" t="e">
        <f t="shared" ca="1" si="64"/>
        <v>#NAME?</v>
      </c>
      <c r="X1385" s="327" t="e">
        <f t="shared" ca="1" si="65"/>
        <v>#NAME?</v>
      </c>
    </row>
    <row r="1386" spans="1:24">
      <c r="A1386" s="2">
        <v>1379</v>
      </c>
      <c r="B1386" s="617">
        <v>-160478</v>
      </c>
      <c r="C1386" s="617">
        <v>-103593</v>
      </c>
      <c r="D1386" s="617">
        <v>-114388</v>
      </c>
      <c r="F1386" s="330" t="e">
        <f ca="1">_xll.RiskData('Risk Summary'!$H$32,$A1386)</f>
        <v>#NAME?</v>
      </c>
      <c r="G1386" s="330" t="e">
        <f ca="1">_xll.RiskData('Risk Summary'!$K$32,$A1386)</f>
        <v>#NAME?</v>
      </c>
      <c r="H1386" s="330" t="e">
        <f ca="1">_xll.RiskData('Risk Summary'!$N$32,$A1386)</f>
        <v>#NAME?</v>
      </c>
      <c r="J1386" s="330" t="e">
        <f ca="1">_xll.RiskData('Risk Summary'!$H$35,$A1386)</f>
        <v>#NAME?</v>
      </c>
      <c r="K1386" s="330" t="e">
        <f ca="1">_xll.RiskData('Risk Summary'!$K$35,$A1386)</f>
        <v>#NAME?</v>
      </c>
      <c r="L1386" s="330" t="e">
        <f ca="1">_xll.RiskData('Risk Summary'!$N$35,$A1386)</f>
        <v>#NAME?</v>
      </c>
      <c r="N1386" s="330" t="e">
        <f ca="1">_xll.RiskData('Risk Summary'!$H$36,$A1386)</f>
        <v>#NAME?</v>
      </c>
      <c r="O1386" s="330" t="e">
        <f ca="1">_xll.RiskData('Risk Summary'!$K$36,$A1386)</f>
        <v>#NAME?</v>
      </c>
      <c r="P1386" s="330" t="e">
        <f ca="1">_xll.RiskData('Risk Summary'!$N$36,$A1386)</f>
        <v>#NAME?</v>
      </c>
      <c r="R1386" s="330" t="e">
        <f ca="1">_xll.RiskData('TS CF'!$H$24,$A1386)-F1386</f>
        <v>#NAME?</v>
      </c>
      <c r="S1386" s="330" t="e">
        <f ca="1">_xll.RiskData('TS CF'!$K$24,$A1386)-G1386</f>
        <v>#NAME?</v>
      </c>
      <c r="T1386" s="330" t="e">
        <f ca="1">_xll.RiskData('TS CF'!$N$24,$A1386)-H1386</f>
        <v>#NAME?</v>
      </c>
      <c r="V1386" s="327" t="e">
        <f t="shared" ca="1" si="63"/>
        <v>#NAME?</v>
      </c>
      <c r="W1386" s="327" t="e">
        <f t="shared" ca="1" si="64"/>
        <v>#NAME?</v>
      </c>
      <c r="X1386" s="327" t="e">
        <f t="shared" ca="1" si="65"/>
        <v>#NAME?</v>
      </c>
    </row>
    <row r="1387" spans="1:24">
      <c r="A1387" s="2">
        <v>1380</v>
      </c>
      <c r="B1387" s="617">
        <v>-160478</v>
      </c>
      <c r="C1387" s="617">
        <v>-103593</v>
      </c>
      <c r="D1387" s="617">
        <v>-114388</v>
      </c>
      <c r="F1387" s="330" t="e">
        <f ca="1">_xll.RiskData('Risk Summary'!$H$32,$A1387)</f>
        <v>#NAME?</v>
      </c>
      <c r="G1387" s="330" t="e">
        <f ca="1">_xll.RiskData('Risk Summary'!$K$32,$A1387)</f>
        <v>#NAME?</v>
      </c>
      <c r="H1387" s="330" t="e">
        <f ca="1">_xll.RiskData('Risk Summary'!$N$32,$A1387)</f>
        <v>#NAME?</v>
      </c>
      <c r="J1387" s="330" t="e">
        <f ca="1">_xll.RiskData('Risk Summary'!$H$35,$A1387)</f>
        <v>#NAME?</v>
      </c>
      <c r="K1387" s="330" t="e">
        <f ca="1">_xll.RiskData('Risk Summary'!$K$35,$A1387)</f>
        <v>#NAME?</v>
      </c>
      <c r="L1387" s="330" t="e">
        <f ca="1">_xll.RiskData('Risk Summary'!$N$35,$A1387)</f>
        <v>#NAME?</v>
      </c>
      <c r="N1387" s="330" t="e">
        <f ca="1">_xll.RiskData('Risk Summary'!$H$36,$A1387)</f>
        <v>#NAME?</v>
      </c>
      <c r="O1387" s="330" t="e">
        <f ca="1">_xll.RiskData('Risk Summary'!$K$36,$A1387)</f>
        <v>#NAME?</v>
      </c>
      <c r="P1387" s="330" t="e">
        <f ca="1">_xll.RiskData('Risk Summary'!$N$36,$A1387)</f>
        <v>#NAME?</v>
      </c>
      <c r="R1387" s="330" t="e">
        <f ca="1">_xll.RiskData('TS CF'!$H$24,$A1387)-F1387</f>
        <v>#NAME?</v>
      </c>
      <c r="S1387" s="330" t="e">
        <f ca="1">_xll.RiskData('TS CF'!$K$24,$A1387)-G1387</f>
        <v>#NAME?</v>
      </c>
      <c r="T1387" s="330" t="e">
        <f ca="1">_xll.RiskData('TS CF'!$N$24,$A1387)-H1387</f>
        <v>#NAME?</v>
      </c>
      <c r="V1387" s="327" t="e">
        <f t="shared" ca="1" si="63"/>
        <v>#NAME?</v>
      </c>
      <c r="W1387" s="327" t="e">
        <f t="shared" ca="1" si="64"/>
        <v>#NAME?</v>
      </c>
      <c r="X1387" s="327" t="e">
        <f t="shared" ca="1" si="65"/>
        <v>#NAME?</v>
      </c>
    </row>
    <row r="1388" spans="1:24">
      <c r="A1388" s="2">
        <v>1381</v>
      </c>
      <c r="B1388" s="617">
        <v>-160478</v>
      </c>
      <c r="C1388" s="617">
        <v>-103593</v>
      </c>
      <c r="D1388" s="617">
        <v>-114388</v>
      </c>
      <c r="F1388" s="330" t="e">
        <f ca="1">_xll.RiskData('Risk Summary'!$H$32,$A1388)</f>
        <v>#NAME?</v>
      </c>
      <c r="G1388" s="330" t="e">
        <f ca="1">_xll.RiskData('Risk Summary'!$K$32,$A1388)</f>
        <v>#NAME?</v>
      </c>
      <c r="H1388" s="330" t="e">
        <f ca="1">_xll.RiskData('Risk Summary'!$N$32,$A1388)</f>
        <v>#NAME?</v>
      </c>
      <c r="J1388" s="330" t="e">
        <f ca="1">_xll.RiskData('Risk Summary'!$H$35,$A1388)</f>
        <v>#NAME?</v>
      </c>
      <c r="K1388" s="330" t="e">
        <f ca="1">_xll.RiskData('Risk Summary'!$K$35,$A1388)</f>
        <v>#NAME?</v>
      </c>
      <c r="L1388" s="330" t="e">
        <f ca="1">_xll.RiskData('Risk Summary'!$N$35,$A1388)</f>
        <v>#NAME?</v>
      </c>
      <c r="N1388" s="330" t="e">
        <f ca="1">_xll.RiskData('Risk Summary'!$H$36,$A1388)</f>
        <v>#NAME?</v>
      </c>
      <c r="O1388" s="330" t="e">
        <f ca="1">_xll.RiskData('Risk Summary'!$K$36,$A1388)</f>
        <v>#NAME?</v>
      </c>
      <c r="P1388" s="330" t="e">
        <f ca="1">_xll.RiskData('Risk Summary'!$N$36,$A1388)</f>
        <v>#NAME?</v>
      </c>
      <c r="R1388" s="330" t="e">
        <f ca="1">_xll.RiskData('TS CF'!$H$24,$A1388)-F1388</f>
        <v>#NAME?</v>
      </c>
      <c r="S1388" s="330" t="e">
        <f ca="1">_xll.RiskData('TS CF'!$K$24,$A1388)-G1388</f>
        <v>#NAME?</v>
      </c>
      <c r="T1388" s="330" t="e">
        <f ca="1">_xll.RiskData('TS CF'!$N$24,$A1388)-H1388</f>
        <v>#NAME?</v>
      </c>
      <c r="V1388" s="327" t="e">
        <f t="shared" ca="1" si="63"/>
        <v>#NAME?</v>
      </c>
      <c r="W1388" s="327" t="e">
        <f t="shared" ca="1" si="64"/>
        <v>#NAME?</v>
      </c>
      <c r="X1388" s="327" t="e">
        <f t="shared" ca="1" si="65"/>
        <v>#NAME?</v>
      </c>
    </row>
    <row r="1389" spans="1:24">
      <c r="A1389" s="2">
        <v>1382</v>
      </c>
      <c r="B1389" s="617">
        <v>-160478</v>
      </c>
      <c r="C1389" s="617">
        <v>-103593</v>
      </c>
      <c r="D1389" s="617">
        <v>-114388</v>
      </c>
      <c r="F1389" s="330" t="e">
        <f ca="1">_xll.RiskData('Risk Summary'!$H$32,$A1389)</f>
        <v>#NAME?</v>
      </c>
      <c r="G1389" s="330" t="e">
        <f ca="1">_xll.RiskData('Risk Summary'!$K$32,$A1389)</f>
        <v>#NAME?</v>
      </c>
      <c r="H1389" s="330" t="e">
        <f ca="1">_xll.RiskData('Risk Summary'!$N$32,$A1389)</f>
        <v>#NAME?</v>
      </c>
      <c r="J1389" s="330" t="e">
        <f ca="1">_xll.RiskData('Risk Summary'!$H$35,$A1389)</f>
        <v>#NAME?</v>
      </c>
      <c r="K1389" s="330" t="e">
        <f ca="1">_xll.RiskData('Risk Summary'!$K$35,$A1389)</f>
        <v>#NAME?</v>
      </c>
      <c r="L1389" s="330" t="e">
        <f ca="1">_xll.RiskData('Risk Summary'!$N$35,$A1389)</f>
        <v>#NAME?</v>
      </c>
      <c r="N1389" s="330" t="e">
        <f ca="1">_xll.RiskData('Risk Summary'!$H$36,$A1389)</f>
        <v>#NAME?</v>
      </c>
      <c r="O1389" s="330" t="e">
        <f ca="1">_xll.RiskData('Risk Summary'!$K$36,$A1389)</f>
        <v>#NAME?</v>
      </c>
      <c r="P1389" s="330" t="e">
        <f ca="1">_xll.RiskData('Risk Summary'!$N$36,$A1389)</f>
        <v>#NAME?</v>
      </c>
      <c r="R1389" s="330" t="e">
        <f ca="1">_xll.RiskData('TS CF'!$H$24,$A1389)-F1389</f>
        <v>#NAME?</v>
      </c>
      <c r="S1389" s="330" t="e">
        <f ca="1">_xll.RiskData('TS CF'!$K$24,$A1389)-G1389</f>
        <v>#NAME?</v>
      </c>
      <c r="T1389" s="330" t="e">
        <f ca="1">_xll.RiskData('TS CF'!$N$24,$A1389)-H1389</f>
        <v>#NAME?</v>
      </c>
      <c r="V1389" s="327" t="e">
        <f t="shared" ca="1" si="63"/>
        <v>#NAME?</v>
      </c>
      <c r="W1389" s="327" t="e">
        <f t="shared" ca="1" si="64"/>
        <v>#NAME?</v>
      </c>
      <c r="X1389" s="327" t="e">
        <f t="shared" ca="1" si="65"/>
        <v>#NAME?</v>
      </c>
    </row>
    <row r="1390" spans="1:24">
      <c r="A1390" s="2">
        <v>1383</v>
      </c>
      <c r="B1390" s="617">
        <v>-160478</v>
      </c>
      <c r="C1390" s="617">
        <v>-103593</v>
      </c>
      <c r="D1390" s="617">
        <v>-114388</v>
      </c>
      <c r="F1390" s="330" t="e">
        <f ca="1">_xll.RiskData('Risk Summary'!$H$32,$A1390)</f>
        <v>#NAME?</v>
      </c>
      <c r="G1390" s="330" t="e">
        <f ca="1">_xll.RiskData('Risk Summary'!$K$32,$A1390)</f>
        <v>#NAME?</v>
      </c>
      <c r="H1390" s="330" t="e">
        <f ca="1">_xll.RiskData('Risk Summary'!$N$32,$A1390)</f>
        <v>#NAME?</v>
      </c>
      <c r="J1390" s="330" t="e">
        <f ca="1">_xll.RiskData('Risk Summary'!$H$35,$A1390)</f>
        <v>#NAME?</v>
      </c>
      <c r="K1390" s="330" t="e">
        <f ca="1">_xll.RiskData('Risk Summary'!$K$35,$A1390)</f>
        <v>#NAME?</v>
      </c>
      <c r="L1390" s="330" t="e">
        <f ca="1">_xll.RiskData('Risk Summary'!$N$35,$A1390)</f>
        <v>#NAME?</v>
      </c>
      <c r="N1390" s="330" t="e">
        <f ca="1">_xll.RiskData('Risk Summary'!$H$36,$A1390)</f>
        <v>#NAME?</v>
      </c>
      <c r="O1390" s="330" t="e">
        <f ca="1">_xll.RiskData('Risk Summary'!$K$36,$A1390)</f>
        <v>#NAME?</v>
      </c>
      <c r="P1390" s="330" t="e">
        <f ca="1">_xll.RiskData('Risk Summary'!$N$36,$A1390)</f>
        <v>#NAME?</v>
      </c>
      <c r="R1390" s="330" t="e">
        <f ca="1">_xll.RiskData('TS CF'!$H$24,$A1390)-F1390</f>
        <v>#NAME?</v>
      </c>
      <c r="S1390" s="330" t="e">
        <f ca="1">_xll.RiskData('TS CF'!$K$24,$A1390)-G1390</f>
        <v>#NAME?</v>
      </c>
      <c r="T1390" s="330" t="e">
        <f ca="1">_xll.RiskData('TS CF'!$N$24,$A1390)-H1390</f>
        <v>#NAME?</v>
      </c>
      <c r="V1390" s="327" t="e">
        <f t="shared" ca="1" si="63"/>
        <v>#NAME?</v>
      </c>
      <c r="W1390" s="327" t="e">
        <f t="shared" ca="1" si="64"/>
        <v>#NAME?</v>
      </c>
      <c r="X1390" s="327" t="e">
        <f t="shared" ca="1" si="65"/>
        <v>#NAME?</v>
      </c>
    </row>
    <row r="1391" spans="1:24">
      <c r="A1391" s="2">
        <v>1384</v>
      </c>
      <c r="B1391" s="617">
        <v>-160478</v>
      </c>
      <c r="C1391" s="617">
        <v>-103593</v>
      </c>
      <c r="D1391" s="617">
        <v>-114388</v>
      </c>
      <c r="F1391" s="330" t="e">
        <f ca="1">_xll.RiskData('Risk Summary'!$H$32,$A1391)</f>
        <v>#NAME?</v>
      </c>
      <c r="G1391" s="330" t="e">
        <f ca="1">_xll.RiskData('Risk Summary'!$K$32,$A1391)</f>
        <v>#NAME?</v>
      </c>
      <c r="H1391" s="330" t="e">
        <f ca="1">_xll.RiskData('Risk Summary'!$N$32,$A1391)</f>
        <v>#NAME?</v>
      </c>
      <c r="J1391" s="330" t="e">
        <f ca="1">_xll.RiskData('Risk Summary'!$H$35,$A1391)</f>
        <v>#NAME?</v>
      </c>
      <c r="K1391" s="330" t="e">
        <f ca="1">_xll.RiskData('Risk Summary'!$K$35,$A1391)</f>
        <v>#NAME?</v>
      </c>
      <c r="L1391" s="330" t="e">
        <f ca="1">_xll.RiskData('Risk Summary'!$N$35,$A1391)</f>
        <v>#NAME?</v>
      </c>
      <c r="N1391" s="330" t="e">
        <f ca="1">_xll.RiskData('Risk Summary'!$H$36,$A1391)</f>
        <v>#NAME?</v>
      </c>
      <c r="O1391" s="330" t="e">
        <f ca="1">_xll.RiskData('Risk Summary'!$K$36,$A1391)</f>
        <v>#NAME?</v>
      </c>
      <c r="P1391" s="330" t="e">
        <f ca="1">_xll.RiskData('Risk Summary'!$N$36,$A1391)</f>
        <v>#NAME?</v>
      </c>
      <c r="R1391" s="330" t="e">
        <f ca="1">_xll.RiskData('TS CF'!$H$24,$A1391)-F1391</f>
        <v>#NAME?</v>
      </c>
      <c r="S1391" s="330" t="e">
        <f ca="1">_xll.RiskData('TS CF'!$K$24,$A1391)-G1391</f>
        <v>#NAME?</v>
      </c>
      <c r="T1391" s="330" t="e">
        <f ca="1">_xll.RiskData('TS CF'!$N$24,$A1391)-H1391</f>
        <v>#NAME?</v>
      </c>
      <c r="V1391" s="327" t="e">
        <f t="shared" ca="1" si="63"/>
        <v>#NAME?</v>
      </c>
      <c r="W1391" s="327" t="e">
        <f t="shared" ca="1" si="64"/>
        <v>#NAME?</v>
      </c>
      <c r="X1391" s="327" t="e">
        <f t="shared" ca="1" si="65"/>
        <v>#NAME?</v>
      </c>
    </row>
    <row r="1392" spans="1:24">
      <c r="A1392" s="2">
        <v>1385</v>
      </c>
      <c r="B1392" s="617">
        <v>-160478</v>
      </c>
      <c r="C1392" s="617">
        <v>-103593</v>
      </c>
      <c r="D1392" s="617">
        <v>-114388</v>
      </c>
      <c r="F1392" s="330" t="e">
        <f ca="1">_xll.RiskData('Risk Summary'!$H$32,$A1392)</f>
        <v>#NAME?</v>
      </c>
      <c r="G1392" s="330" t="e">
        <f ca="1">_xll.RiskData('Risk Summary'!$K$32,$A1392)</f>
        <v>#NAME?</v>
      </c>
      <c r="H1392" s="330" t="e">
        <f ca="1">_xll.RiskData('Risk Summary'!$N$32,$A1392)</f>
        <v>#NAME?</v>
      </c>
      <c r="J1392" s="330" t="e">
        <f ca="1">_xll.RiskData('Risk Summary'!$H$35,$A1392)</f>
        <v>#NAME?</v>
      </c>
      <c r="K1392" s="330" t="e">
        <f ca="1">_xll.RiskData('Risk Summary'!$K$35,$A1392)</f>
        <v>#NAME?</v>
      </c>
      <c r="L1392" s="330" t="e">
        <f ca="1">_xll.RiskData('Risk Summary'!$N$35,$A1392)</f>
        <v>#NAME?</v>
      </c>
      <c r="N1392" s="330" t="e">
        <f ca="1">_xll.RiskData('Risk Summary'!$H$36,$A1392)</f>
        <v>#NAME?</v>
      </c>
      <c r="O1392" s="330" t="e">
        <f ca="1">_xll.RiskData('Risk Summary'!$K$36,$A1392)</f>
        <v>#NAME?</v>
      </c>
      <c r="P1392" s="330" t="e">
        <f ca="1">_xll.RiskData('Risk Summary'!$N$36,$A1392)</f>
        <v>#NAME?</v>
      </c>
      <c r="R1392" s="330" t="e">
        <f ca="1">_xll.RiskData('TS CF'!$H$24,$A1392)-F1392</f>
        <v>#NAME?</v>
      </c>
      <c r="S1392" s="330" t="e">
        <f ca="1">_xll.RiskData('TS CF'!$K$24,$A1392)-G1392</f>
        <v>#NAME?</v>
      </c>
      <c r="T1392" s="330" t="e">
        <f ca="1">_xll.RiskData('TS CF'!$N$24,$A1392)-H1392</f>
        <v>#NAME?</v>
      </c>
      <c r="V1392" s="327" t="e">
        <f t="shared" ca="1" si="63"/>
        <v>#NAME?</v>
      </c>
      <c r="W1392" s="327" t="e">
        <f t="shared" ca="1" si="64"/>
        <v>#NAME?</v>
      </c>
      <c r="X1392" s="327" t="e">
        <f t="shared" ca="1" si="65"/>
        <v>#NAME?</v>
      </c>
    </row>
    <row r="1393" spans="1:24">
      <c r="A1393" s="2">
        <v>1386</v>
      </c>
      <c r="B1393" s="617">
        <v>-160478</v>
      </c>
      <c r="C1393" s="617">
        <v>-103593</v>
      </c>
      <c r="D1393" s="617">
        <v>-114388</v>
      </c>
      <c r="F1393" s="330" t="e">
        <f ca="1">_xll.RiskData('Risk Summary'!$H$32,$A1393)</f>
        <v>#NAME?</v>
      </c>
      <c r="G1393" s="330" t="e">
        <f ca="1">_xll.RiskData('Risk Summary'!$K$32,$A1393)</f>
        <v>#NAME?</v>
      </c>
      <c r="H1393" s="330" t="e">
        <f ca="1">_xll.RiskData('Risk Summary'!$N$32,$A1393)</f>
        <v>#NAME?</v>
      </c>
      <c r="J1393" s="330" t="e">
        <f ca="1">_xll.RiskData('Risk Summary'!$H$35,$A1393)</f>
        <v>#NAME?</v>
      </c>
      <c r="K1393" s="330" t="e">
        <f ca="1">_xll.RiskData('Risk Summary'!$K$35,$A1393)</f>
        <v>#NAME?</v>
      </c>
      <c r="L1393" s="330" t="e">
        <f ca="1">_xll.RiskData('Risk Summary'!$N$35,$A1393)</f>
        <v>#NAME?</v>
      </c>
      <c r="N1393" s="330" t="e">
        <f ca="1">_xll.RiskData('Risk Summary'!$H$36,$A1393)</f>
        <v>#NAME?</v>
      </c>
      <c r="O1393" s="330" t="e">
        <f ca="1">_xll.RiskData('Risk Summary'!$K$36,$A1393)</f>
        <v>#NAME?</v>
      </c>
      <c r="P1393" s="330" t="e">
        <f ca="1">_xll.RiskData('Risk Summary'!$N$36,$A1393)</f>
        <v>#NAME?</v>
      </c>
      <c r="R1393" s="330" t="e">
        <f ca="1">_xll.RiskData('TS CF'!$H$24,$A1393)-F1393</f>
        <v>#NAME?</v>
      </c>
      <c r="S1393" s="330" t="e">
        <f ca="1">_xll.RiskData('TS CF'!$K$24,$A1393)-G1393</f>
        <v>#NAME?</v>
      </c>
      <c r="T1393" s="330" t="e">
        <f ca="1">_xll.RiskData('TS CF'!$N$24,$A1393)-H1393</f>
        <v>#NAME?</v>
      </c>
      <c r="V1393" s="327" t="e">
        <f t="shared" ca="1" si="63"/>
        <v>#NAME?</v>
      </c>
      <c r="W1393" s="327" t="e">
        <f t="shared" ca="1" si="64"/>
        <v>#NAME?</v>
      </c>
      <c r="X1393" s="327" t="e">
        <f t="shared" ca="1" si="65"/>
        <v>#NAME?</v>
      </c>
    </row>
    <row r="1394" spans="1:24">
      <c r="A1394" s="2">
        <v>1387</v>
      </c>
      <c r="B1394" s="617">
        <v>-160478</v>
      </c>
      <c r="C1394" s="617">
        <v>-103593</v>
      </c>
      <c r="D1394" s="617">
        <v>-114388</v>
      </c>
      <c r="F1394" s="330" t="e">
        <f ca="1">_xll.RiskData('Risk Summary'!$H$32,$A1394)</f>
        <v>#NAME?</v>
      </c>
      <c r="G1394" s="330" t="e">
        <f ca="1">_xll.RiskData('Risk Summary'!$K$32,$A1394)</f>
        <v>#NAME?</v>
      </c>
      <c r="H1394" s="330" t="e">
        <f ca="1">_xll.RiskData('Risk Summary'!$N$32,$A1394)</f>
        <v>#NAME?</v>
      </c>
      <c r="J1394" s="330" t="e">
        <f ca="1">_xll.RiskData('Risk Summary'!$H$35,$A1394)</f>
        <v>#NAME?</v>
      </c>
      <c r="K1394" s="330" t="e">
        <f ca="1">_xll.RiskData('Risk Summary'!$K$35,$A1394)</f>
        <v>#NAME?</v>
      </c>
      <c r="L1394" s="330" t="e">
        <f ca="1">_xll.RiskData('Risk Summary'!$N$35,$A1394)</f>
        <v>#NAME?</v>
      </c>
      <c r="N1394" s="330" t="e">
        <f ca="1">_xll.RiskData('Risk Summary'!$H$36,$A1394)</f>
        <v>#NAME?</v>
      </c>
      <c r="O1394" s="330" t="e">
        <f ca="1">_xll.RiskData('Risk Summary'!$K$36,$A1394)</f>
        <v>#NAME?</v>
      </c>
      <c r="P1394" s="330" t="e">
        <f ca="1">_xll.RiskData('Risk Summary'!$N$36,$A1394)</f>
        <v>#NAME?</v>
      </c>
      <c r="R1394" s="330" t="e">
        <f ca="1">_xll.RiskData('TS CF'!$H$24,$A1394)-F1394</f>
        <v>#NAME?</v>
      </c>
      <c r="S1394" s="330" t="e">
        <f ca="1">_xll.RiskData('TS CF'!$K$24,$A1394)-G1394</f>
        <v>#NAME?</v>
      </c>
      <c r="T1394" s="330" t="e">
        <f ca="1">_xll.RiskData('TS CF'!$N$24,$A1394)-H1394</f>
        <v>#NAME?</v>
      </c>
      <c r="V1394" s="327" t="e">
        <f t="shared" ca="1" si="63"/>
        <v>#NAME?</v>
      </c>
      <c r="W1394" s="327" t="e">
        <f t="shared" ca="1" si="64"/>
        <v>#NAME?</v>
      </c>
      <c r="X1394" s="327" t="e">
        <f t="shared" ca="1" si="65"/>
        <v>#NAME?</v>
      </c>
    </row>
    <row r="1395" spans="1:24">
      <c r="A1395" s="2">
        <v>1388</v>
      </c>
      <c r="B1395" s="617">
        <v>-160478</v>
      </c>
      <c r="C1395" s="617">
        <v>-103593</v>
      </c>
      <c r="D1395" s="617">
        <v>-114388</v>
      </c>
      <c r="F1395" s="330" t="e">
        <f ca="1">_xll.RiskData('Risk Summary'!$H$32,$A1395)</f>
        <v>#NAME?</v>
      </c>
      <c r="G1395" s="330" t="e">
        <f ca="1">_xll.RiskData('Risk Summary'!$K$32,$A1395)</f>
        <v>#NAME?</v>
      </c>
      <c r="H1395" s="330" t="e">
        <f ca="1">_xll.RiskData('Risk Summary'!$N$32,$A1395)</f>
        <v>#NAME?</v>
      </c>
      <c r="J1395" s="330" t="e">
        <f ca="1">_xll.RiskData('Risk Summary'!$H$35,$A1395)</f>
        <v>#NAME?</v>
      </c>
      <c r="K1395" s="330" t="e">
        <f ca="1">_xll.RiskData('Risk Summary'!$K$35,$A1395)</f>
        <v>#NAME?</v>
      </c>
      <c r="L1395" s="330" t="e">
        <f ca="1">_xll.RiskData('Risk Summary'!$N$35,$A1395)</f>
        <v>#NAME?</v>
      </c>
      <c r="N1395" s="330" t="e">
        <f ca="1">_xll.RiskData('Risk Summary'!$H$36,$A1395)</f>
        <v>#NAME?</v>
      </c>
      <c r="O1395" s="330" t="e">
        <f ca="1">_xll.RiskData('Risk Summary'!$K$36,$A1395)</f>
        <v>#NAME?</v>
      </c>
      <c r="P1395" s="330" t="e">
        <f ca="1">_xll.RiskData('Risk Summary'!$N$36,$A1395)</f>
        <v>#NAME?</v>
      </c>
      <c r="R1395" s="330" t="e">
        <f ca="1">_xll.RiskData('TS CF'!$H$24,$A1395)-F1395</f>
        <v>#NAME?</v>
      </c>
      <c r="S1395" s="330" t="e">
        <f ca="1">_xll.RiskData('TS CF'!$K$24,$A1395)-G1395</f>
        <v>#NAME?</v>
      </c>
      <c r="T1395" s="330" t="e">
        <f ca="1">_xll.RiskData('TS CF'!$N$24,$A1395)-H1395</f>
        <v>#NAME?</v>
      </c>
      <c r="V1395" s="327" t="e">
        <f t="shared" ca="1" si="63"/>
        <v>#NAME?</v>
      </c>
      <c r="W1395" s="327" t="e">
        <f t="shared" ca="1" si="64"/>
        <v>#NAME?</v>
      </c>
      <c r="X1395" s="327" t="e">
        <f t="shared" ca="1" si="65"/>
        <v>#NAME?</v>
      </c>
    </row>
    <row r="1396" spans="1:24">
      <c r="A1396" s="2">
        <v>1389</v>
      </c>
      <c r="B1396" s="617">
        <v>-160478</v>
      </c>
      <c r="C1396" s="617">
        <v>-103593</v>
      </c>
      <c r="D1396" s="617">
        <v>-114388</v>
      </c>
      <c r="F1396" s="330" t="e">
        <f ca="1">_xll.RiskData('Risk Summary'!$H$32,$A1396)</f>
        <v>#NAME?</v>
      </c>
      <c r="G1396" s="330" t="e">
        <f ca="1">_xll.RiskData('Risk Summary'!$K$32,$A1396)</f>
        <v>#NAME?</v>
      </c>
      <c r="H1396" s="330" t="e">
        <f ca="1">_xll.RiskData('Risk Summary'!$N$32,$A1396)</f>
        <v>#NAME?</v>
      </c>
      <c r="J1396" s="330" t="e">
        <f ca="1">_xll.RiskData('Risk Summary'!$H$35,$A1396)</f>
        <v>#NAME?</v>
      </c>
      <c r="K1396" s="330" t="e">
        <f ca="1">_xll.RiskData('Risk Summary'!$K$35,$A1396)</f>
        <v>#NAME?</v>
      </c>
      <c r="L1396" s="330" t="e">
        <f ca="1">_xll.RiskData('Risk Summary'!$N$35,$A1396)</f>
        <v>#NAME?</v>
      </c>
      <c r="N1396" s="330" t="e">
        <f ca="1">_xll.RiskData('Risk Summary'!$H$36,$A1396)</f>
        <v>#NAME?</v>
      </c>
      <c r="O1396" s="330" t="e">
        <f ca="1">_xll.RiskData('Risk Summary'!$K$36,$A1396)</f>
        <v>#NAME?</v>
      </c>
      <c r="P1396" s="330" t="e">
        <f ca="1">_xll.RiskData('Risk Summary'!$N$36,$A1396)</f>
        <v>#NAME?</v>
      </c>
      <c r="R1396" s="330" t="e">
        <f ca="1">_xll.RiskData('TS CF'!$H$24,$A1396)-F1396</f>
        <v>#NAME?</v>
      </c>
      <c r="S1396" s="330" t="e">
        <f ca="1">_xll.RiskData('TS CF'!$K$24,$A1396)-G1396</f>
        <v>#NAME?</v>
      </c>
      <c r="T1396" s="330" t="e">
        <f ca="1">_xll.RiskData('TS CF'!$N$24,$A1396)-H1396</f>
        <v>#NAME?</v>
      </c>
      <c r="V1396" s="327" t="e">
        <f t="shared" ca="1" si="63"/>
        <v>#NAME?</v>
      </c>
      <c r="W1396" s="327" t="e">
        <f t="shared" ca="1" si="64"/>
        <v>#NAME?</v>
      </c>
      <c r="X1396" s="327" t="e">
        <f t="shared" ca="1" si="65"/>
        <v>#NAME?</v>
      </c>
    </row>
    <row r="1397" spans="1:24">
      <c r="A1397" s="2">
        <v>1390</v>
      </c>
      <c r="B1397" s="617">
        <v>-160478</v>
      </c>
      <c r="C1397" s="617">
        <v>-103593</v>
      </c>
      <c r="D1397" s="617">
        <v>-114388</v>
      </c>
      <c r="F1397" s="330" t="e">
        <f ca="1">_xll.RiskData('Risk Summary'!$H$32,$A1397)</f>
        <v>#NAME?</v>
      </c>
      <c r="G1397" s="330" t="e">
        <f ca="1">_xll.RiskData('Risk Summary'!$K$32,$A1397)</f>
        <v>#NAME?</v>
      </c>
      <c r="H1397" s="330" t="e">
        <f ca="1">_xll.RiskData('Risk Summary'!$N$32,$A1397)</f>
        <v>#NAME?</v>
      </c>
      <c r="J1397" s="330" t="e">
        <f ca="1">_xll.RiskData('Risk Summary'!$H$35,$A1397)</f>
        <v>#NAME?</v>
      </c>
      <c r="K1397" s="330" t="e">
        <f ca="1">_xll.RiskData('Risk Summary'!$K$35,$A1397)</f>
        <v>#NAME?</v>
      </c>
      <c r="L1397" s="330" t="e">
        <f ca="1">_xll.RiskData('Risk Summary'!$N$35,$A1397)</f>
        <v>#NAME?</v>
      </c>
      <c r="N1397" s="330" t="e">
        <f ca="1">_xll.RiskData('Risk Summary'!$H$36,$A1397)</f>
        <v>#NAME?</v>
      </c>
      <c r="O1397" s="330" t="e">
        <f ca="1">_xll.RiskData('Risk Summary'!$K$36,$A1397)</f>
        <v>#NAME?</v>
      </c>
      <c r="P1397" s="330" t="e">
        <f ca="1">_xll.RiskData('Risk Summary'!$N$36,$A1397)</f>
        <v>#NAME?</v>
      </c>
      <c r="R1397" s="330" t="e">
        <f ca="1">_xll.RiskData('TS CF'!$H$24,$A1397)-F1397</f>
        <v>#NAME?</v>
      </c>
      <c r="S1397" s="330" t="e">
        <f ca="1">_xll.RiskData('TS CF'!$K$24,$A1397)-G1397</f>
        <v>#NAME?</v>
      </c>
      <c r="T1397" s="330" t="e">
        <f ca="1">_xll.RiskData('TS CF'!$N$24,$A1397)-H1397</f>
        <v>#NAME?</v>
      </c>
      <c r="V1397" s="327" t="e">
        <f t="shared" ca="1" si="63"/>
        <v>#NAME?</v>
      </c>
      <c r="W1397" s="327" t="e">
        <f t="shared" ca="1" si="64"/>
        <v>#NAME?</v>
      </c>
      <c r="X1397" s="327" t="e">
        <f t="shared" ca="1" si="65"/>
        <v>#NAME?</v>
      </c>
    </row>
    <row r="1398" spans="1:24">
      <c r="A1398" s="2">
        <v>1391</v>
      </c>
      <c r="B1398" s="617">
        <v>-160478</v>
      </c>
      <c r="C1398" s="617">
        <v>-103593</v>
      </c>
      <c r="D1398" s="617">
        <v>-114388</v>
      </c>
      <c r="F1398" s="330" t="e">
        <f ca="1">_xll.RiskData('Risk Summary'!$H$32,$A1398)</f>
        <v>#NAME?</v>
      </c>
      <c r="G1398" s="330" t="e">
        <f ca="1">_xll.RiskData('Risk Summary'!$K$32,$A1398)</f>
        <v>#NAME?</v>
      </c>
      <c r="H1398" s="330" t="e">
        <f ca="1">_xll.RiskData('Risk Summary'!$N$32,$A1398)</f>
        <v>#NAME?</v>
      </c>
      <c r="J1398" s="330" t="e">
        <f ca="1">_xll.RiskData('Risk Summary'!$H$35,$A1398)</f>
        <v>#NAME?</v>
      </c>
      <c r="K1398" s="330" t="e">
        <f ca="1">_xll.RiskData('Risk Summary'!$K$35,$A1398)</f>
        <v>#NAME?</v>
      </c>
      <c r="L1398" s="330" t="e">
        <f ca="1">_xll.RiskData('Risk Summary'!$N$35,$A1398)</f>
        <v>#NAME?</v>
      </c>
      <c r="N1398" s="330" t="e">
        <f ca="1">_xll.RiskData('Risk Summary'!$H$36,$A1398)</f>
        <v>#NAME?</v>
      </c>
      <c r="O1398" s="330" t="e">
        <f ca="1">_xll.RiskData('Risk Summary'!$K$36,$A1398)</f>
        <v>#NAME?</v>
      </c>
      <c r="P1398" s="330" t="e">
        <f ca="1">_xll.RiskData('Risk Summary'!$N$36,$A1398)</f>
        <v>#NAME?</v>
      </c>
      <c r="R1398" s="330" t="e">
        <f ca="1">_xll.RiskData('TS CF'!$H$24,$A1398)-F1398</f>
        <v>#NAME?</v>
      </c>
      <c r="S1398" s="330" t="e">
        <f ca="1">_xll.RiskData('TS CF'!$K$24,$A1398)-G1398</f>
        <v>#NAME?</v>
      </c>
      <c r="T1398" s="330" t="e">
        <f ca="1">_xll.RiskData('TS CF'!$N$24,$A1398)-H1398</f>
        <v>#NAME?</v>
      </c>
      <c r="V1398" s="327" t="e">
        <f t="shared" ca="1" si="63"/>
        <v>#NAME?</v>
      </c>
      <c r="W1398" s="327" t="e">
        <f t="shared" ca="1" si="64"/>
        <v>#NAME?</v>
      </c>
      <c r="X1398" s="327" t="e">
        <f t="shared" ca="1" si="65"/>
        <v>#NAME?</v>
      </c>
    </row>
    <row r="1399" spans="1:24">
      <c r="A1399" s="2">
        <v>1392</v>
      </c>
      <c r="B1399" s="617">
        <v>-160478</v>
      </c>
      <c r="C1399" s="617">
        <v>-103593</v>
      </c>
      <c r="D1399" s="617">
        <v>-114388</v>
      </c>
      <c r="F1399" s="330" t="e">
        <f ca="1">_xll.RiskData('Risk Summary'!$H$32,$A1399)</f>
        <v>#NAME?</v>
      </c>
      <c r="G1399" s="330" t="e">
        <f ca="1">_xll.RiskData('Risk Summary'!$K$32,$A1399)</f>
        <v>#NAME?</v>
      </c>
      <c r="H1399" s="330" t="e">
        <f ca="1">_xll.RiskData('Risk Summary'!$N$32,$A1399)</f>
        <v>#NAME?</v>
      </c>
      <c r="J1399" s="330" t="e">
        <f ca="1">_xll.RiskData('Risk Summary'!$H$35,$A1399)</f>
        <v>#NAME?</v>
      </c>
      <c r="K1399" s="330" t="e">
        <f ca="1">_xll.RiskData('Risk Summary'!$K$35,$A1399)</f>
        <v>#NAME?</v>
      </c>
      <c r="L1399" s="330" t="e">
        <f ca="1">_xll.RiskData('Risk Summary'!$N$35,$A1399)</f>
        <v>#NAME?</v>
      </c>
      <c r="N1399" s="330" t="e">
        <f ca="1">_xll.RiskData('Risk Summary'!$H$36,$A1399)</f>
        <v>#NAME?</v>
      </c>
      <c r="O1399" s="330" t="e">
        <f ca="1">_xll.RiskData('Risk Summary'!$K$36,$A1399)</f>
        <v>#NAME?</v>
      </c>
      <c r="P1399" s="330" t="e">
        <f ca="1">_xll.RiskData('Risk Summary'!$N$36,$A1399)</f>
        <v>#NAME?</v>
      </c>
      <c r="R1399" s="330" t="e">
        <f ca="1">_xll.RiskData('TS CF'!$H$24,$A1399)-F1399</f>
        <v>#NAME?</v>
      </c>
      <c r="S1399" s="330" t="e">
        <f ca="1">_xll.RiskData('TS CF'!$K$24,$A1399)-G1399</f>
        <v>#NAME?</v>
      </c>
      <c r="T1399" s="330" t="e">
        <f ca="1">_xll.RiskData('TS CF'!$N$24,$A1399)-H1399</f>
        <v>#NAME?</v>
      </c>
      <c r="V1399" s="327" t="e">
        <f t="shared" ca="1" si="63"/>
        <v>#NAME?</v>
      </c>
      <c r="W1399" s="327" t="e">
        <f t="shared" ca="1" si="64"/>
        <v>#NAME?</v>
      </c>
      <c r="X1399" s="327" t="e">
        <f t="shared" ca="1" si="65"/>
        <v>#NAME?</v>
      </c>
    </row>
    <row r="1400" spans="1:24">
      <c r="A1400" s="2">
        <v>1393</v>
      </c>
      <c r="B1400" s="617">
        <v>-160478</v>
      </c>
      <c r="C1400" s="617">
        <v>-103593</v>
      </c>
      <c r="D1400" s="617">
        <v>-114388</v>
      </c>
      <c r="F1400" s="330" t="e">
        <f ca="1">_xll.RiskData('Risk Summary'!$H$32,$A1400)</f>
        <v>#NAME?</v>
      </c>
      <c r="G1400" s="330" t="e">
        <f ca="1">_xll.RiskData('Risk Summary'!$K$32,$A1400)</f>
        <v>#NAME?</v>
      </c>
      <c r="H1400" s="330" t="e">
        <f ca="1">_xll.RiskData('Risk Summary'!$N$32,$A1400)</f>
        <v>#NAME?</v>
      </c>
      <c r="J1400" s="330" t="e">
        <f ca="1">_xll.RiskData('Risk Summary'!$H$35,$A1400)</f>
        <v>#NAME?</v>
      </c>
      <c r="K1400" s="330" t="e">
        <f ca="1">_xll.RiskData('Risk Summary'!$K$35,$A1400)</f>
        <v>#NAME?</v>
      </c>
      <c r="L1400" s="330" t="e">
        <f ca="1">_xll.RiskData('Risk Summary'!$N$35,$A1400)</f>
        <v>#NAME?</v>
      </c>
      <c r="N1400" s="330" t="e">
        <f ca="1">_xll.RiskData('Risk Summary'!$H$36,$A1400)</f>
        <v>#NAME?</v>
      </c>
      <c r="O1400" s="330" t="e">
        <f ca="1">_xll.RiskData('Risk Summary'!$K$36,$A1400)</f>
        <v>#NAME?</v>
      </c>
      <c r="P1400" s="330" t="e">
        <f ca="1">_xll.RiskData('Risk Summary'!$N$36,$A1400)</f>
        <v>#NAME?</v>
      </c>
      <c r="R1400" s="330" t="e">
        <f ca="1">_xll.RiskData('TS CF'!$H$24,$A1400)-F1400</f>
        <v>#NAME?</v>
      </c>
      <c r="S1400" s="330" t="e">
        <f ca="1">_xll.RiskData('TS CF'!$K$24,$A1400)-G1400</f>
        <v>#NAME?</v>
      </c>
      <c r="T1400" s="330" t="e">
        <f ca="1">_xll.RiskData('TS CF'!$N$24,$A1400)-H1400</f>
        <v>#NAME?</v>
      </c>
      <c r="V1400" s="327" t="e">
        <f t="shared" ca="1" si="63"/>
        <v>#NAME?</v>
      </c>
      <c r="W1400" s="327" t="e">
        <f t="shared" ca="1" si="64"/>
        <v>#NAME?</v>
      </c>
      <c r="X1400" s="327" t="e">
        <f t="shared" ca="1" si="65"/>
        <v>#NAME?</v>
      </c>
    </row>
    <row r="1401" spans="1:24">
      <c r="A1401" s="2">
        <v>1394</v>
      </c>
      <c r="B1401" s="617">
        <v>-160478</v>
      </c>
      <c r="C1401" s="617">
        <v>-103593</v>
      </c>
      <c r="D1401" s="617">
        <v>-114388</v>
      </c>
      <c r="F1401" s="330" t="e">
        <f ca="1">_xll.RiskData('Risk Summary'!$H$32,$A1401)</f>
        <v>#NAME?</v>
      </c>
      <c r="G1401" s="330" t="e">
        <f ca="1">_xll.RiskData('Risk Summary'!$K$32,$A1401)</f>
        <v>#NAME?</v>
      </c>
      <c r="H1401" s="330" t="e">
        <f ca="1">_xll.RiskData('Risk Summary'!$N$32,$A1401)</f>
        <v>#NAME?</v>
      </c>
      <c r="J1401" s="330" t="e">
        <f ca="1">_xll.RiskData('Risk Summary'!$H$35,$A1401)</f>
        <v>#NAME?</v>
      </c>
      <c r="K1401" s="330" t="e">
        <f ca="1">_xll.RiskData('Risk Summary'!$K$35,$A1401)</f>
        <v>#NAME?</v>
      </c>
      <c r="L1401" s="330" t="e">
        <f ca="1">_xll.RiskData('Risk Summary'!$N$35,$A1401)</f>
        <v>#NAME?</v>
      </c>
      <c r="N1401" s="330" t="e">
        <f ca="1">_xll.RiskData('Risk Summary'!$H$36,$A1401)</f>
        <v>#NAME?</v>
      </c>
      <c r="O1401" s="330" t="e">
        <f ca="1">_xll.RiskData('Risk Summary'!$K$36,$A1401)</f>
        <v>#NAME?</v>
      </c>
      <c r="P1401" s="330" t="e">
        <f ca="1">_xll.RiskData('Risk Summary'!$N$36,$A1401)</f>
        <v>#NAME?</v>
      </c>
      <c r="R1401" s="330" t="e">
        <f ca="1">_xll.RiskData('TS CF'!$H$24,$A1401)-F1401</f>
        <v>#NAME?</v>
      </c>
      <c r="S1401" s="330" t="e">
        <f ca="1">_xll.RiskData('TS CF'!$K$24,$A1401)-G1401</f>
        <v>#NAME?</v>
      </c>
      <c r="T1401" s="330" t="e">
        <f ca="1">_xll.RiskData('TS CF'!$N$24,$A1401)-H1401</f>
        <v>#NAME?</v>
      </c>
      <c r="V1401" s="327" t="e">
        <f t="shared" ca="1" si="63"/>
        <v>#NAME?</v>
      </c>
      <c r="W1401" s="327" t="e">
        <f t="shared" ca="1" si="64"/>
        <v>#NAME?</v>
      </c>
      <c r="X1401" s="327" t="e">
        <f t="shared" ca="1" si="65"/>
        <v>#NAME?</v>
      </c>
    </row>
    <row r="1402" spans="1:24">
      <c r="A1402" s="2">
        <v>1395</v>
      </c>
      <c r="B1402" s="617">
        <v>-160478</v>
      </c>
      <c r="C1402" s="617">
        <v>-103593</v>
      </c>
      <c r="D1402" s="617">
        <v>-114388</v>
      </c>
      <c r="F1402" s="330" t="e">
        <f ca="1">_xll.RiskData('Risk Summary'!$H$32,$A1402)</f>
        <v>#NAME?</v>
      </c>
      <c r="G1402" s="330" t="e">
        <f ca="1">_xll.RiskData('Risk Summary'!$K$32,$A1402)</f>
        <v>#NAME?</v>
      </c>
      <c r="H1402" s="330" t="e">
        <f ca="1">_xll.RiskData('Risk Summary'!$N$32,$A1402)</f>
        <v>#NAME?</v>
      </c>
      <c r="J1402" s="330" t="e">
        <f ca="1">_xll.RiskData('Risk Summary'!$H$35,$A1402)</f>
        <v>#NAME?</v>
      </c>
      <c r="K1402" s="330" t="e">
        <f ca="1">_xll.RiskData('Risk Summary'!$K$35,$A1402)</f>
        <v>#NAME?</v>
      </c>
      <c r="L1402" s="330" t="e">
        <f ca="1">_xll.RiskData('Risk Summary'!$N$35,$A1402)</f>
        <v>#NAME?</v>
      </c>
      <c r="N1402" s="330" t="e">
        <f ca="1">_xll.RiskData('Risk Summary'!$H$36,$A1402)</f>
        <v>#NAME?</v>
      </c>
      <c r="O1402" s="330" t="e">
        <f ca="1">_xll.RiskData('Risk Summary'!$K$36,$A1402)</f>
        <v>#NAME?</v>
      </c>
      <c r="P1402" s="330" t="e">
        <f ca="1">_xll.RiskData('Risk Summary'!$N$36,$A1402)</f>
        <v>#NAME?</v>
      </c>
      <c r="R1402" s="330" t="e">
        <f ca="1">_xll.RiskData('TS CF'!$H$24,$A1402)-F1402</f>
        <v>#NAME?</v>
      </c>
      <c r="S1402" s="330" t="e">
        <f ca="1">_xll.RiskData('TS CF'!$K$24,$A1402)-G1402</f>
        <v>#NAME?</v>
      </c>
      <c r="T1402" s="330" t="e">
        <f ca="1">_xll.RiskData('TS CF'!$N$24,$A1402)-H1402</f>
        <v>#NAME?</v>
      </c>
      <c r="V1402" s="327" t="e">
        <f t="shared" ca="1" si="63"/>
        <v>#NAME?</v>
      </c>
      <c r="W1402" s="327" t="e">
        <f t="shared" ca="1" si="64"/>
        <v>#NAME?</v>
      </c>
      <c r="X1402" s="327" t="e">
        <f t="shared" ca="1" si="65"/>
        <v>#NAME?</v>
      </c>
    </row>
    <row r="1403" spans="1:24">
      <c r="A1403" s="2">
        <v>1396</v>
      </c>
      <c r="B1403" s="617">
        <v>-160478</v>
      </c>
      <c r="C1403" s="617">
        <v>-103593</v>
      </c>
      <c r="D1403" s="617">
        <v>-114388</v>
      </c>
      <c r="F1403" s="330" t="e">
        <f ca="1">_xll.RiskData('Risk Summary'!$H$32,$A1403)</f>
        <v>#NAME?</v>
      </c>
      <c r="G1403" s="330" t="e">
        <f ca="1">_xll.RiskData('Risk Summary'!$K$32,$A1403)</f>
        <v>#NAME?</v>
      </c>
      <c r="H1403" s="330" t="e">
        <f ca="1">_xll.RiskData('Risk Summary'!$N$32,$A1403)</f>
        <v>#NAME?</v>
      </c>
      <c r="J1403" s="330" t="e">
        <f ca="1">_xll.RiskData('Risk Summary'!$H$35,$A1403)</f>
        <v>#NAME?</v>
      </c>
      <c r="K1403" s="330" t="e">
        <f ca="1">_xll.RiskData('Risk Summary'!$K$35,$A1403)</f>
        <v>#NAME?</v>
      </c>
      <c r="L1403" s="330" t="e">
        <f ca="1">_xll.RiskData('Risk Summary'!$N$35,$A1403)</f>
        <v>#NAME?</v>
      </c>
      <c r="N1403" s="330" t="e">
        <f ca="1">_xll.RiskData('Risk Summary'!$H$36,$A1403)</f>
        <v>#NAME?</v>
      </c>
      <c r="O1403" s="330" t="e">
        <f ca="1">_xll.RiskData('Risk Summary'!$K$36,$A1403)</f>
        <v>#NAME?</v>
      </c>
      <c r="P1403" s="330" t="e">
        <f ca="1">_xll.RiskData('Risk Summary'!$N$36,$A1403)</f>
        <v>#NAME?</v>
      </c>
      <c r="R1403" s="330" t="e">
        <f ca="1">_xll.RiskData('TS CF'!$H$24,$A1403)-F1403</f>
        <v>#NAME?</v>
      </c>
      <c r="S1403" s="330" t="e">
        <f ca="1">_xll.RiskData('TS CF'!$K$24,$A1403)-G1403</f>
        <v>#NAME?</v>
      </c>
      <c r="T1403" s="330" t="e">
        <f ca="1">_xll.RiskData('TS CF'!$N$24,$A1403)-H1403</f>
        <v>#NAME?</v>
      </c>
      <c r="V1403" s="327" t="e">
        <f t="shared" ca="1" si="63"/>
        <v>#NAME?</v>
      </c>
      <c r="W1403" s="327" t="e">
        <f t="shared" ca="1" si="64"/>
        <v>#NAME?</v>
      </c>
      <c r="X1403" s="327" t="e">
        <f t="shared" ca="1" si="65"/>
        <v>#NAME?</v>
      </c>
    </row>
    <row r="1404" spans="1:24">
      <c r="A1404" s="2">
        <v>1397</v>
      </c>
      <c r="B1404" s="617">
        <v>-160478</v>
      </c>
      <c r="C1404" s="617">
        <v>-103593</v>
      </c>
      <c r="D1404" s="617">
        <v>-114388</v>
      </c>
      <c r="F1404" s="330" t="e">
        <f ca="1">_xll.RiskData('Risk Summary'!$H$32,$A1404)</f>
        <v>#NAME?</v>
      </c>
      <c r="G1404" s="330" t="e">
        <f ca="1">_xll.RiskData('Risk Summary'!$K$32,$A1404)</f>
        <v>#NAME?</v>
      </c>
      <c r="H1404" s="330" t="e">
        <f ca="1">_xll.RiskData('Risk Summary'!$N$32,$A1404)</f>
        <v>#NAME?</v>
      </c>
      <c r="J1404" s="330" t="e">
        <f ca="1">_xll.RiskData('Risk Summary'!$H$35,$A1404)</f>
        <v>#NAME?</v>
      </c>
      <c r="K1404" s="330" t="e">
        <f ca="1">_xll.RiskData('Risk Summary'!$K$35,$A1404)</f>
        <v>#NAME?</v>
      </c>
      <c r="L1404" s="330" t="e">
        <f ca="1">_xll.RiskData('Risk Summary'!$N$35,$A1404)</f>
        <v>#NAME?</v>
      </c>
      <c r="N1404" s="330" t="e">
        <f ca="1">_xll.RiskData('Risk Summary'!$H$36,$A1404)</f>
        <v>#NAME?</v>
      </c>
      <c r="O1404" s="330" t="e">
        <f ca="1">_xll.RiskData('Risk Summary'!$K$36,$A1404)</f>
        <v>#NAME?</v>
      </c>
      <c r="P1404" s="330" t="e">
        <f ca="1">_xll.RiskData('Risk Summary'!$N$36,$A1404)</f>
        <v>#NAME?</v>
      </c>
      <c r="R1404" s="330" t="e">
        <f ca="1">_xll.RiskData('TS CF'!$H$24,$A1404)-F1404</f>
        <v>#NAME?</v>
      </c>
      <c r="S1404" s="330" t="e">
        <f ca="1">_xll.RiskData('TS CF'!$K$24,$A1404)-G1404</f>
        <v>#NAME?</v>
      </c>
      <c r="T1404" s="330" t="e">
        <f ca="1">_xll.RiskData('TS CF'!$N$24,$A1404)-H1404</f>
        <v>#NAME?</v>
      </c>
      <c r="V1404" s="327" t="e">
        <f t="shared" ca="1" si="63"/>
        <v>#NAME?</v>
      </c>
      <c r="W1404" s="327" t="e">
        <f t="shared" ca="1" si="64"/>
        <v>#NAME?</v>
      </c>
      <c r="X1404" s="327" t="e">
        <f t="shared" ca="1" si="65"/>
        <v>#NAME?</v>
      </c>
    </row>
    <row r="1405" spans="1:24">
      <c r="A1405" s="2">
        <v>1398</v>
      </c>
      <c r="B1405" s="617">
        <v>-160478</v>
      </c>
      <c r="C1405" s="617">
        <v>-103593</v>
      </c>
      <c r="D1405" s="617">
        <v>-114388</v>
      </c>
      <c r="F1405" s="330" t="e">
        <f ca="1">_xll.RiskData('Risk Summary'!$H$32,$A1405)</f>
        <v>#NAME?</v>
      </c>
      <c r="G1405" s="330" t="e">
        <f ca="1">_xll.RiskData('Risk Summary'!$K$32,$A1405)</f>
        <v>#NAME?</v>
      </c>
      <c r="H1405" s="330" t="e">
        <f ca="1">_xll.RiskData('Risk Summary'!$N$32,$A1405)</f>
        <v>#NAME?</v>
      </c>
      <c r="J1405" s="330" t="e">
        <f ca="1">_xll.RiskData('Risk Summary'!$H$35,$A1405)</f>
        <v>#NAME?</v>
      </c>
      <c r="K1405" s="330" t="e">
        <f ca="1">_xll.RiskData('Risk Summary'!$K$35,$A1405)</f>
        <v>#NAME?</v>
      </c>
      <c r="L1405" s="330" t="e">
        <f ca="1">_xll.RiskData('Risk Summary'!$N$35,$A1405)</f>
        <v>#NAME?</v>
      </c>
      <c r="N1405" s="330" t="e">
        <f ca="1">_xll.RiskData('Risk Summary'!$H$36,$A1405)</f>
        <v>#NAME?</v>
      </c>
      <c r="O1405" s="330" t="e">
        <f ca="1">_xll.RiskData('Risk Summary'!$K$36,$A1405)</f>
        <v>#NAME?</v>
      </c>
      <c r="P1405" s="330" t="e">
        <f ca="1">_xll.RiskData('Risk Summary'!$N$36,$A1405)</f>
        <v>#NAME?</v>
      </c>
      <c r="R1405" s="330" t="e">
        <f ca="1">_xll.RiskData('TS CF'!$H$24,$A1405)-F1405</f>
        <v>#NAME?</v>
      </c>
      <c r="S1405" s="330" t="e">
        <f ca="1">_xll.RiskData('TS CF'!$K$24,$A1405)-G1405</f>
        <v>#NAME?</v>
      </c>
      <c r="T1405" s="330" t="e">
        <f ca="1">_xll.RiskData('TS CF'!$N$24,$A1405)-H1405</f>
        <v>#NAME?</v>
      </c>
      <c r="V1405" s="327" t="e">
        <f t="shared" ca="1" si="63"/>
        <v>#NAME?</v>
      </c>
      <c r="W1405" s="327" t="e">
        <f t="shared" ca="1" si="64"/>
        <v>#NAME?</v>
      </c>
      <c r="X1405" s="327" t="e">
        <f t="shared" ca="1" si="65"/>
        <v>#NAME?</v>
      </c>
    </row>
    <row r="1406" spans="1:24">
      <c r="A1406" s="2">
        <v>1399</v>
      </c>
      <c r="B1406" s="617">
        <v>-160478</v>
      </c>
      <c r="C1406" s="617">
        <v>-103593</v>
      </c>
      <c r="D1406" s="617">
        <v>-114388</v>
      </c>
      <c r="F1406" s="330" t="e">
        <f ca="1">_xll.RiskData('Risk Summary'!$H$32,$A1406)</f>
        <v>#NAME?</v>
      </c>
      <c r="G1406" s="330" t="e">
        <f ca="1">_xll.RiskData('Risk Summary'!$K$32,$A1406)</f>
        <v>#NAME?</v>
      </c>
      <c r="H1406" s="330" t="e">
        <f ca="1">_xll.RiskData('Risk Summary'!$N$32,$A1406)</f>
        <v>#NAME?</v>
      </c>
      <c r="J1406" s="330" t="e">
        <f ca="1">_xll.RiskData('Risk Summary'!$H$35,$A1406)</f>
        <v>#NAME?</v>
      </c>
      <c r="K1406" s="330" t="e">
        <f ca="1">_xll.RiskData('Risk Summary'!$K$35,$A1406)</f>
        <v>#NAME?</v>
      </c>
      <c r="L1406" s="330" t="e">
        <f ca="1">_xll.RiskData('Risk Summary'!$N$35,$A1406)</f>
        <v>#NAME?</v>
      </c>
      <c r="N1406" s="330" t="e">
        <f ca="1">_xll.RiskData('Risk Summary'!$H$36,$A1406)</f>
        <v>#NAME?</v>
      </c>
      <c r="O1406" s="330" t="e">
        <f ca="1">_xll.RiskData('Risk Summary'!$K$36,$A1406)</f>
        <v>#NAME?</v>
      </c>
      <c r="P1406" s="330" t="e">
        <f ca="1">_xll.RiskData('Risk Summary'!$N$36,$A1406)</f>
        <v>#NAME?</v>
      </c>
      <c r="R1406" s="330" t="e">
        <f ca="1">_xll.RiskData('TS CF'!$H$24,$A1406)-F1406</f>
        <v>#NAME?</v>
      </c>
      <c r="S1406" s="330" t="e">
        <f ca="1">_xll.RiskData('TS CF'!$K$24,$A1406)-G1406</f>
        <v>#NAME?</v>
      </c>
      <c r="T1406" s="330" t="e">
        <f ca="1">_xll.RiskData('TS CF'!$N$24,$A1406)-H1406</f>
        <v>#NAME?</v>
      </c>
      <c r="V1406" s="327" t="e">
        <f t="shared" ca="1" si="63"/>
        <v>#NAME?</v>
      </c>
      <c r="W1406" s="327" t="e">
        <f t="shared" ca="1" si="64"/>
        <v>#NAME?</v>
      </c>
      <c r="X1406" s="327" t="e">
        <f t="shared" ca="1" si="65"/>
        <v>#NAME?</v>
      </c>
    </row>
    <row r="1407" spans="1:24">
      <c r="A1407" s="2">
        <v>1400</v>
      </c>
      <c r="B1407" s="617">
        <v>-160478</v>
      </c>
      <c r="C1407" s="617">
        <v>-103593</v>
      </c>
      <c r="D1407" s="617">
        <v>-114388</v>
      </c>
      <c r="F1407" s="330" t="e">
        <f ca="1">_xll.RiskData('Risk Summary'!$H$32,$A1407)</f>
        <v>#NAME?</v>
      </c>
      <c r="G1407" s="330" t="e">
        <f ca="1">_xll.RiskData('Risk Summary'!$K$32,$A1407)</f>
        <v>#NAME?</v>
      </c>
      <c r="H1407" s="330" t="e">
        <f ca="1">_xll.RiskData('Risk Summary'!$N$32,$A1407)</f>
        <v>#NAME?</v>
      </c>
      <c r="J1407" s="330" t="e">
        <f ca="1">_xll.RiskData('Risk Summary'!$H$35,$A1407)</f>
        <v>#NAME?</v>
      </c>
      <c r="K1407" s="330" t="e">
        <f ca="1">_xll.RiskData('Risk Summary'!$K$35,$A1407)</f>
        <v>#NAME?</v>
      </c>
      <c r="L1407" s="330" t="e">
        <f ca="1">_xll.RiskData('Risk Summary'!$N$35,$A1407)</f>
        <v>#NAME?</v>
      </c>
      <c r="N1407" s="330" t="e">
        <f ca="1">_xll.RiskData('Risk Summary'!$H$36,$A1407)</f>
        <v>#NAME?</v>
      </c>
      <c r="O1407" s="330" t="e">
        <f ca="1">_xll.RiskData('Risk Summary'!$K$36,$A1407)</f>
        <v>#NAME?</v>
      </c>
      <c r="P1407" s="330" t="e">
        <f ca="1">_xll.RiskData('Risk Summary'!$N$36,$A1407)</f>
        <v>#NAME?</v>
      </c>
      <c r="R1407" s="330" t="e">
        <f ca="1">_xll.RiskData('TS CF'!$H$24,$A1407)-F1407</f>
        <v>#NAME?</v>
      </c>
      <c r="S1407" s="330" t="e">
        <f ca="1">_xll.RiskData('TS CF'!$K$24,$A1407)-G1407</f>
        <v>#NAME?</v>
      </c>
      <c r="T1407" s="330" t="e">
        <f ca="1">_xll.RiskData('TS CF'!$N$24,$A1407)-H1407</f>
        <v>#NAME?</v>
      </c>
      <c r="V1407" s="327" t="e">
        <f t="shared" ca="1" si="63"/>
        <v>#NAME?</v>
      </c>
      <c r="W1407" s="327" t="e">
        <f t="shared" ca="1" si="64"/>
        <v>#NAME?</v>
      </c>
      <c r="X1407" s="327" t="e">
        <f t="shared" ca="1" si="65"/>
        <v>#NAME?</v>
      </c>
    </row>
    <row r="1408" spans="1:24">
      <c r="A1408" s="2">
        <v>1401</v>
      </c>
      <c r="B1408" s="617">
        <v>-160478</v>
      </c>
      <c r="C1408" s="617">
        <v>-103593</v>
      </c>
      <c r="D1408" s="617">
        <v>-114388</v>
      </c>
      <c r="F1408" s="330" t="e">
        <f ca="1">_xll.RiskData('Risk Summary'!$H$32,$A1408)</f>
        <v>#NAME?</v>
      </c>
      <c r="G1408" s="330" t="e">
        <f ca="1">_xll.RiskData('Risk Summary'!$K$32,$A1408)</f>
        <v>#NAME?</v>
      </c>
      <c r="H1408" s="330" t="e">
        <f ca="1">_xll.RiskData('Risk Summary'!$N$32,$A1408)</f>
        <v>#NAME?</v>
      </c>
      <c r="J1408" s="330" t="e">
        <f ca="1">_xll.RiskData('Risk Summary'!$H$35,$A1408)</f>
        <v>#NAME?</v>
      </c>
      <c r="K1408" s="330" t="e">
        <f ca="1">_xll.RiskData('Risk Summary'!$K$35,$A1408)</f>
        <v>#NAME?</v>
      </c>
      <c r="L1408" s="330" t="e">
        <f ca="1">_xll.RiskData('Risk Summary'!$N$35,$A1408)</f>
        <v>#NAME?</v>
      </c>
      <c r="N1408" s="330" t="e">
        <f ca="1">_xll.RiskData('Risk Summary'!$H$36,$A1408)</f>
        <v>#NAME?</v>
      </c>
      <c r="O1408" s="330" t="e">
        <f ca="1">_xll.RiskData('Risk Summary'!$K$36,$A1408)</f>
        <v>#NAME?</v>
      </c>
      <c r="P1408" s="330" t="e">
        <f ca="1">_xll.RiskData('Risk Summary'!$N$36,$A1408)</f>
        <v>#NAME?</v>
      </c>
      <c r="R1408" s="330" t="e">
        <f ca="1">_xll.RiskData('TS CF'!$H$24,$A1408)-F1408</f>
        <v>#NAME?</v>
      </c>
      <c r="S1408" s="330" t="e">
        <f ca="1">_xll.RiskData('TS CF'!$K$24,$A1408)-G1408</f>
        <v>#NAME?</v>
      </c>
      <c r="T1408" s="330" t="e">
        <f ca="1">_xll.RiskData('TS CF'!$N$24,$A1408)-H1408</f>
        <v>#NAME?</v>
      </c>
      <c r="V1408" s="327" t="e">
        <f t="shared" ca="1" si="63"/>
        <v>#NAME?</v>
      </c>
      <c r="W1408" s="327" t="e">
        <f t="shared" ca="1" si="64"/>
        <v>#NAME?</v>
      </c>
      <c r="X1408" s="327" t="e">
        <f t="shared" ca="1" si="65"/>
        <v>#NAME?</v>
      </c>
    </row>
    <row r="1409" spans="1:24">
      <c r="A1409" s="2">
        <v>1402</v>
      </c>
      <c r="B1409" s="617">
        <v>-160478</v>
      </c>
      <c r="C1409" s="617">
        <v>-103593</v>
      </c>
      <c r="D1409" s="617">
        <v>-114388</v>
      </c>
      <c r="F1409" s="330" t="e">
        <f ca="1">_xll.RiskData('Risk Summary'!$H$32,$A1409)</f>
        <v>#NAME?</v>
      </c>
      <c r="G1409" s="330" t="e">
        <f ca="1">_xll.RiskData('Risk Summary'!$K$32,$A1409)</f>
        <v>#NAME?</v>
      </c>
      <c r="H1409" s="330" t="e">
        <f ca="1">_xll.RiskData('Risk Summary'!$N$32,$A1409)</f>
        <v>#NAME?</v>
      </c>
      <c r="J1409" s="330" t="e">
        <f ca="1">_xll.RiskData('Risk Summary'!$H$35,$A1409)</f>
        <v>#NAME?</v>
      </c>
      <c r="K1409" s="330" t="e">
        <f ca="1">_xll.RiskData('Risk Summary'!$K$35,$A1409)</f>
        <v>#NAME?</v>
      </c>
      <c r="L1409" s="330" t="e">
        <f ca="1">_xll.RiskData('Risk Summary'!$N$35,$A1409)</f>
        <v>#NAME?</v>
      </c>
      <c r="N1409" s="330" t="e">
        <f ca="1">_xll.RiskData('Risk Summary'!$H$36,$A1409)</f>
        <v>#NAME?</v>
      </c>
      <c r="O1409" s="330" t="e">
        <f ca="1">_xll.RiskData('Risk Summary'!$K$36,$A1409)</f>
        <v>#NAME?</v>
      </c>
      <c r="P1409" s="330" t="e">
        <f ca="1">_xll.RiskData('Risk Summary'!$N$36,$A1409)</f>
        <v>#NAME?</v>
      </c>
      <c r="R1409" s="330" t="e">
        <f ca="1">_xll.RiskData('TS CF'!$H$24,$A1409)-F1409</f>
        <v>#NAME?</v>
      </c>
      <c r="S1409" s="330" t="e">
        <f ca="1">_xll.RiskData('TS CF'!$K$24,$A1409)-G1409</f>
        <v>#NAME?</v>
      </c>
      <c r="T1409" s="330" t="e">
        <f ca="1">_xll.RiskData('TS CF'!$N$24,$A1409)-H1409</f>
        <v>#NAME?</v>
      </c>
      <c r="V1409" s="327" t="e">
        <f t="shared" ca="1" si="63"/>
        <v>#NAME?</v>
      </c>
      <c r="W1409" s="327" t="e">
        <f t="shared" ca="1" si="64"/>
        <v>#NAME?</v>
      </c>
      <c r="X1409" s="327" t="e">
        <f t="shared" ca="1" si="65"/>
        <v>#NAME?</v>
      </c>
    </row>
    <row r="1410" spans="1:24">
      <c r="A1410" s="2">
        <v>1403</v>
      </c>
      <c r="B1410" s="617">
        <v>-160478</v>
      </c>
      <c r="C1410" s="617">
        <v>-103593</v>
      </c>
      <c r="D1410" s="617">
        <v>-114388</v>
      </c>
      <c r="F1410" s="330" t="e">
        <f ca="1">_xll.RiskData('Risk Summary'!$H$32,$A1410)</f>
        <v>#NAME?</v>
      </c>
      <c r="G1410" s="330" t="e">
        <f ca="1">_xll.RiskData('Risk Summary'!$K$32,$A1410)</f>
        <v>#NAME?</v>
      </c>
      <c r="H1410" s="330" t="e">
        <f ca="1">_xll.RiskData('Risk Summary'!$N$32,$A1410)</f>
        <v>#NAME?</v>
      </c>
      <c r="J1410" s="330" t="e">
        <f ca="1">_xll.RiskData('Risk Summary'!$H$35,$A1410)</f>
        <v>#NAME?</v>
      </c>
      <c r="K1410" s="330" t="e">
        <f ca="1">_xll.RiskData('Risk Summary'!$K$35,$A1410)</f>
        <v>#NAME?</v>
      </c>
      <c r="L1410" s="330" t="e">
        <f ca="1">_xll.RiskData('Risk Summary'!$N$35,$A1410)</f>
        <v>#NAME?</v>
      </c>
      <c r="N1410" s="330" t="e">
        <f ca="1">_xll.RiskData('Risk Summary'!$H$36,$A1410)</f>
        <v>#NAME?</v>
      </c>
      <c r="O1410" s="330" t="e">
        <f ca="1">_xll.RiskData('Risk Summary'!$K$36,$A1410)</f>
        <v>#NAME?</v>
      </c>
      <c r="P1410" s="330" t="e">
        <f ca="1">_xll.RiskData('Risk Summary'!$N$36,$A1410)</f>
        <v>#NAME?</v>
      </c>
      <c r="R1410" s="330" t="e">
        <f ca="1">_xll.RiskData('TS CF'!$H$24,$A1410)-F1410</f>
        <v>#NAME?</v>
      </c>
      <c r="S1410" s="330" t="e">
        <f ca="1">_xll.RiskData('TS CF'!$K$24,$A1410)-G1410</f>
        <v>#NAME?</v>
      </c>
      <c r="T1410" s="330" t="e">
        <f ca="1">_xll.RiskData('TS CF'!$N$24,$A1410)-H1410</f>
        <v>#NAME?</v>
      </c>
      <c r="V1410" s="327" t="e">
        <f t="shared" ca="1" si="63"/>
        <v>#NAME?</v>
      </c>
      <c r="W1410" s="327" t="e">
        <f t="shared" ca="1" si="64"/>
        <v>#NAME?</v>
      </c>
      <c r="X1410" s="327" t="e">
        <f t="shared" ca="1" si="65"/>
        <v>#NAME?</v>
      </c>
    </row>
    <row r="1411" spans="1:24">
      <c r="A1411" s="2">
        <v>1404</v>
      </c>
      <c r="B1411" s="617">
        <v>-160478</v>
      </c>
      <c r="C1411" s="617">
        <v>-103593</v>
      </c>
      <c r="D1411" s="617">
        <v>-114388</v>
      </c>
      <c r="F1411" s="330" t="e">
        <f ca="1">_xll.RiskData('Risk Summary'!$H$32,$A1411)</f>
        <v>#NAME?</v>
      </c>
      <c r="G1411" s="330" t="e">
        <f ca="1">_xll.RiskData('Risk Summary'!$K$32,$A1411)</f>
        <v>#NAME?</v>
      </c>
      <c r="H1411" s="330" t="e">
        <f ca="1">_xll.RiskData('Risk Summary'!$N$32,$A1411)</f>
        <v>#NAME?</v>
      </c>
      <c r="J1411" s="330" t="e">
        <f ca="1">_xll.RiskData('Risk Summary'!$H$35,$A1411)</f>
        <v>#NAME?</v>
      </c>
      <c r="K1411" s="330" t="e">
        <f ca="1">_xll.RiskData('Risk Summary'!$K$35,$A1411)</f>
        <v>#NAME?</v>
      </c>
      <c r="L1411" s="330" t="e">
        <f ca="1">_xll.RiskData('Risk Summary'!$N$35,$A1411)</f>
        <v>#NAME?</v>
      </c>
      <c r="N1411" s="330" t="e">
        <f ca="1">_xll.RiskData('Risk Summary'!$H$36,$A1411)</f>
        <v>#NAME?</v>
      </c>
      <c r="O1411" s="330" t="e">
        <f ca="1">_xll.RiskData('Risk Summary'!$K$36,$A1411)</f>
        <v>#NAME?</v>
      </c>
      <c r="P1411" s="330" t="e">
        <f ca="1">_xll.RiskData('Risk Summary'!$N$36,$A1411)</f>
        <v>#NAME?</v>
      </c>
      <c r="R1411" s="330" t="e">
        <f ca="1">_xll.RiskData('TS CF'!$H$24,$A1411)-F1411</f>
        <v>#NAME?</v>
      </c>
      <c r="S1411" s="330" t="e">
        <f ca="1">_xll.RiskData('TS CF'!$K$24,$A1411)-G1411</f>
        <v>#NAME?</v>
      </c>
      <c r="T1411" s="330" t="e">
        <f ca="1">_xll.RiskData('TS CF'!$N$24,$A1411)-H1411</f>
        <v>#NAME?</v>
      </c>
      <c r="V1411" s="327" t="e">
        <f t="shared" ca="1" si="63"/>
        <v>#NAME?</v>
      </c>
      <c r="W1411" s="327" t="e">
        <f t="shared" ca="1" si="64"/>
        <v>#NAME?</v>
      </c>
      <c r="X1411" s="327" t="e">
        <f t="shared" ca="1" si="65"/>
        <v>#NAME?</v>
      </c>
    </row>
    <row r="1412" spans="1:24">
      <c r="A1412" s="2">
        <v>1405</v>
      </c>
      <c r="B1412" s="617">
        <v>-160478</v>
      </c>
      <c r="C1412" s="617">
        <v>-103593</v>
      </c>
      <c r="D1412" s="617">
        <v>-114388</v>
      </c>
      <c r="F1412" s="330" t="e">
        <f ca="1">_xll.RiskData('Risk Summary'!$H$32,$A1412)</f>
        <v>#NAME?</v>
      </c>
      <c r="G1412" s="330" t="e">
        <f ca="1">_xll.RiskData('Risk Summary'!$K$32,$A1412)</f>
        <v>#NAME?</v>
      </c>
      <c r="H1412" s="330" t="e">
        <f ca="1">_xll.RiskData('Risk Summary'!$N$32,$A1412)</f>
        <v>#NAME?</v>
      </c>
      <c r="J1412" s="330" t="e">
        <f ca="1">_xll.RiskData('Risk Summary'!$H$35,$A1412)</f>
        <v>#NAME?</v>
      </c>
      <c r="K1412" s="330" t="e">
        <f ca="1">_xll.RiskData('Risk Summary'!$K$35,$A1412)</f>
        <v>#NAME?</v>
      </c>
      <c r="L1412" s="330" t="e">
        <f ca="1">_xll.RiskData('Risk Summary'!$N$35,$A1412)</f>
        <v>#NAME?</v>
      </c>
      <c r="N1412" s="330" t="e">
        <f ca="1">_xll.RiskData('Risk Summary'!$H$36,$A1412)</f>
        <v>#NAME?</v>
      </c>
      <c r="O1412" s="330" t="e">
        <f ca="1">_xll.RiskData('Risk Summary'!$K$36,$A1412)</f>
        <v>#NAME?</v>
      </c>
      <c r="P1412" s="330" t="e">
        <f ca="1">_xll.RiskData('Risk Summary'!$N$36,$A1412)</f>
        <v>#NAME?</v>
      </c>
      <c r="R1412" s="330" t="e">
        <f ca="1">_xll.RiskData('TS CF'!$H$24,$A1412)-F1412</f>
        <v>#NAME?</v>
      </c>
      <c r="S1412" s="330" t="e">
        <f ca="1">_xll.RiskData('TS CF'!$K$24,$A1412)-G1412</f>
        <v>#NAME?</v>
      </c>
      <c r="T1412" s="330" t="e">
        <f ca="1">_xll.RiskData('TS CF'!$N$24,$A1412)-H1412</f>
        <v>#NAME?</v>
      </c>
      <c r="V1412" s="327" t="e">
        <f t="shared" ca="1" si="63"/>
        <v>#NAME?</v>
      </c>
      <c r="W1412" s="327" t="e">
        <f t="shared" ca="1" si="64"/>
        <v>#NAME?</v>
      </c>
      <c r="X1412" s="327" t="e">
        <f t="shared" ca="1" si="65"/>
        <v>#NAME?</v>
      </c>
    </row>
    <row r="1413" spans="1:24">
      <c r="A1413" s="2">
        <v>1406</v>
      </c>
      <c r="B1413" s="617">
        <v>-160478</v>
      </c>
      <c r="C1413" s="617">
        <v>-103593</v>
      </c>
      <c r="D1413" s="617">
        <v>-114388</v>
      </c>
      <c r="F1413" s="330" t="e">
        <f ca="1">_xll.RiskData('Risk Summary'!$H$32,$A1413)</f>
        <v>#NAME?</v>
      </c>
      <c r="G1413" s="330" t="e">
        <f ca="1">_xll.RiskData('Risk Summary'!$K$32,$A1413)</f>
        <v>#NAME?</v>
      </c>
      <c r="H1413" s="330" t="e">
        <f ca="1">_xll.RiskData('Risk Summary'!$N$32,$A1413)</f>
        <v>#NAME?</v>
      </c>
      <c r="J1413" s="330" t="e">
        <f ca="1">_xll.RiskData('Risk Summary'!$H$35,$A1413)</f>
        <v>#NAME?</v>
      </c>
      <c r="K1413" s="330" t="e">
        <f ca="1">_xll.RiskData('Risk Summary'!$K$35,$A1413)</f>
        <v>#NAME?</v>
      </c>
      <c r="L1413" s="330" t="e">
        <f ca="1">_xll.RiskData('Risk Summary'!$N$35,$A1413)</f>
        <v>#NAME?</v>
      </c>
      <c r="N1413" s="330" t="e">
        <f ca="1">_xll.RiskData('Risk Summary'!$H$36,$A1413)</f>
        <v>#NAME?</v>
      </c>
      <c r="O1413" s="330" t="e">
        <f ca="1">_xll.RiskData('Risk Summary'!$K$36,$A1413)</f>
        <v>#NAME?</v>
      </c>
      <c r="P1413" s="330" t="e">
        <f ca="1">_xll.RiskData('Risk Summary'!$N$36,$A1413)</f>
        <v>#NAME?</v>
      </c>
      <c r="R1413" s="330" t="e">
        <f ca="1">_xll.RiskData('TS CF'!$H$24,$A1413)-F1413</f>
        <v>#NAME?</v>
      </c>
      <c r="S1413" s="330" t="e">
        <f ca="1">_xll.RiskData('TS CF'!$K$24,$A1413)-G1413</f>
        <v>#NAME?</v>
      </c>
      <c r="T1413" s="330" t="e">
        <f ca="1">_xll.RiskData('TS CF'!$N$24,$A1413)-H1413</f>
        <v>#NAME?</v>
      </c>
      <c r="V1413" s="327" t="e">
        <f t="shared" ca="1" si="63"/>
        <v>#NAME?</v>
      </c>
      <c r="W1413" s="327" t="e">
        <f t="shared" ca="1" si="64"/>
        <v>#NAME?</v>
      </c>
      <c r="X1413" s="327" t="e">
        <f t="shared" ca="1" si="65"/>
        <v>#NAME?</v>
      </c>
    </row>
    <row r="1414" spans="1:24">
      <c r="A1414" s="2">
        <v>1407</v>
      </c>
      <c r="B1414" s="617">
        <v>-160478</v>
      </c>
      <c r="C1414" s="617">
        <v>-103593</v>
      </c>
      <c r="D1414" s="617">
        <v>-114388</v>
      </c>
      <c r="F1414" s="330" t="e">
        <f ca="1">_xll.RiskData('Risk Summary'!$H$32,$A1414)</f>
        <v>#NAME?</v>
      </c>
      <c r="G1414" s="330" t="e">
        <f ca="1">_xll.RiskData('Risk Summary'!$K$32,$A1414)</f>
        <v>#NAME?</v>
      </c>
      <c r="H1414" s="330" t="e">
        <f ca="1">_xll.RiskData('Risk Summary'!$N$32,$A1414)</f>
        <v>#NAME?</v>
      </c>
      <c r="J1414" s="330" t="e">
        <f ca="1">_xll.RiskData('Risk Summary'!$H$35,$A1414)</f>
        <v>#NAME?</v>
      </c>
      <c r="K1414" s="330" t="e">
        <f ca="1">_xll.RiskData('Risk Summary'!$K$35,$A1414)</f>
        <v>#NAME?</v>
      </c>
      <c r="L1414" s="330" t="e">
        <f ca="1">_xll.RiskData('Risk Summary'!$N$35,$A1414)</f>
        <v>#NAME?</v>
      </c>
      <c r="N1414" s="330" t="e">
        <f ca="1">_xll.RiskData('Risk Summary'!$H$36,$A1414)</f>
        <v>#NAME?</v>
      </c>
      <c r="O1414" s="330" t="e">
        <f ca="1">_xll.RiskData('Risk Summary'!$K$36,$A1414)</f>
        <v>#NAME?</v>
      </c>
      <c r="P1414" s="330" t="e">
        <f ca="1">_xll.RiskData('Risk Summary'!$N$36,$A1414)</f>
        <v>#NAME?</v>
      </c>
      <c r="R1414" s="330" t="e">
        <f ca="1">_xll.RiskData('TS CF'!$H$24,$A1414)-F1414</f>
        <v>#NAME?</v>
      </c>
      <c r="S1414" s="330" t="e">
        <f ca="1">_xll.RiskData('TS CF'!$K$24,$A1414)-G1414</f>
        <v>#NAME?</v>
      </c>
      <c r="T1414" s="330" t="e">
        <f ca="1">_xll.RiskData('TS CF'!$N$24,$A1414)-H1414</f>
        <v>#NAME?</v>
      </c>
      <c r="V1414" s="327" t="e">
        <f t="shared" ca="1" si="63"/>
        <v>#NAME?</v>
      </c>
      <c r="W1414" s="327" t="e">
        <f t="shared" ca="1" si="64"/>
        <v>#NAME?</v>
      </c>
      <c r="X1414" s="327" t="e">
        <f t="shared" ca="1" si="65"/>
        <v>#NAME?</v>
      </c>
    </row>
    <row r="1415" spans="1:24">
      <c r="A1415" s="2">
        <v>1408</v>
      </c>
      <c r="B1415" s="617">
        <v>-160478</v>
      </c>
      <c r="C1415" s="617">
        <v>-103593</v>
      </c>
      <c r="D1415" s="617">
        <v>-114388</v>
      </c>
      <c r="F1415" s="330" t="e">
        <f ca="1">_xll.RiskData('Risk Summary'!$H$32,$A1415)</f>
        <v>#NAME?</v>
      </c>
      <c r="G1415" s="330" t="e">
        <f ca="1">_xll.RiskData('Risk Summary'!$K$32,$A1415)</f>
        <v>#NAME?</v>
      </c>
      <c r="H1415" s="330" t="e">
        <f ca="1">_xll.RiskData('Risk Summary'!$N$32,$A1415)</f>
        <v>#NAME?</v>
      </c>
      <c r="J1415" s="330" t="e">
        <f ca="1">_xll.RiskData('Risk Summary'!$H$35,$A1415)</f>
        <v>#NAME?</v>
      </c>
      <c r="K1415" s="330" t="e">
        <f ca="1">_xll.RiskData('Risk Summary'!$K$35,$A1415)</f>
        <v>#NAME?</v>
      </c>
      <c r="L1415" s="330" t="e">
        <f ca="1">_xll.RiskData('Risk Summary'!$N$35,$A1415)</f>
        <v>#NAME?</v>
      </c>
      <c r="N1415" s="330" t="e">
        <f ca="1">_xll.RiskData('Risk Summary'!$H$36,$A1415)</f>
        <v>#NAME?</v>
      </c>
      <c r="O1415" s="330" t="e">
        <f ca="1">_xll.RiskData('Risk Summary'!$K$36,$A1415)</f>
        <v>#NAME?</v>
      </c>
      <c r="P1415" s="330" t="e">
        <f ca="1">_xll.RiskData('Risk Summary'!$N$36,$A1415)</f>
        <v>#NAME?</v>
      </c>
      <c r="R1415" s="330" t="e">
        <f ca="1">_xll.RiskData('TS CF'!$H$24,$A1415)-F1415</f>
        <v>#NAME?</v>
      </c>
      <c r="S1415" s="330" t="e">
        <f ca="1">_xll.RiskData('TS CF'!$K$24,$A1415)-G1415</f>
        <v>#NAME?</v>
      </c>
      <c r="T1415" s="330" t="e">
        <f ca="1">_xll.RiskData('TS CF'!$N$24,$A1415)-H1415</f>
        <v>#NAME?</v>
      </c>
      <c r="V1415" s="327" t="e">
        <f t="shared" ca="1" si="63"/>
        <v>#NAME?</v>
      </c>
      <c r="W1415" s="327" t="e">
        <f t="shared" ca="1" si="64"/>
        <v>#NAME?</v>
      </c>
      <c r="X1415" s="327" t="e">
        <f t="shared" ca="1" si="65"/>
        <v>#NAME?</v>
      </c>
    </row>
    <row r="1416" spans="1:24">
      <c r="A1416" s="2">
        <v>1409</v>
      </c>
      <c r="B1416" s="617">
        <v>-160478</v>
      </c>
      <c r="C1416" s="617">
        <v>-103593</v>
      </c>
      <c r="D1416" s="617">
        <v>-114388</v>
      </c>
      <c r="F1416" s="330" t="e">
        <f ca="1">_xll.RiskData('Risk Summary'!$H$32,$A1416)</f>
        <v>#NAME?</v>
      </c>
      <c r="G1416" s="330" t="e">
        <f ca="1">_xll.RiskData('Risk Summary'!$K$32,$A1416)</f>
        <v>#NAME?</v>
      </c>
      <c r="H1416" s="330" t="e">
        <f ca="1">_xll.RiskData('Risk Summary'!$N$32,$A1416)</f>
        <v>#NAME?</v>
      </c>
      <c r="J1416" s="330" t="e">
        <f ca="1">_xll.RiskData('Risk Summary'!$H$35,$A1416)</f>
        <v>#NAME?</v>
      </c>
      <c r="K1416" s="330" t="e">
        <f ca="1">_xll.RiskData('Risk Summary'!$K$35,$A1416)</f>
        <v>#NAME?</v>
      </c>
      <c r="L1416" s="330" t="e">
        <f ca="1">_xll.RiskData('Risk Summary'!$N$35,$A1416)</f>
        <v>#NAME?</v>
      </c>
      <c r="N1416" s="330" t="e">
        <f ca="1">_xll.RiskData('Risk Summary'!$H$36,$A1416)</f>
        <v>#NAME?</v>
      </c>
      <c r="O1416" s="330" t="e">
        <f ca="1">_xll.RiskData('Risk Summary'!$K$36,$A1416)</f>
        <v>#NAME?</v>
      </c>
      <c r="P1416" s="330" t="e">
        <f ca="1">_xll.RiskData('Risk Summary'!$N$36,$A1416)</f>
        <v>#NAME?</v>
      </c>
      <c r="R1416" s="330" t="e">
        <f ca="1">_xll.RiskData('TS CF'!$H$24,$A1416)-F1416</f>
        <v>#NAME?</v>
      </c>
      <c r="S1416" s="330" t="e">
        <f ca="1">_xll.RiskData('TS CF'!$K$24,$A1416)-G1416</f>
        <v>#NAME?</v>
      </c>
      <c r="T1416" s="330" t="e">
        <f ca="1">_xll.RiskData('TS CF'!$N$24,$A1416)-H1416</f>
        <v>#NAME?</v>
      </c>
      <c r="V1416" s="327" t="e">
        <f t="shared" ca="1" si="63"/>
        <v>#NAME?</v>
      </c>
      <c r="W1416" s="327" t="e">
        <f t="shared" ca="1" si="64"/>
        <v>#NAME?</v>
      </c>
      <c r="X1416" s="327" t="e">
        <f t="shared" ca="1" si="65"/>
        <v>#NAME?</v>
      </c>
    </row>
    <row r="1417" spans="1:24">
      <c r="A1417" s="2">
        <v>1410</v>
      </c>
      <c r="B1417" s="617">
        <v>-160478</v>
      </c>
      <c r="C1417" s="617">
        <v>-103593</v>
      </c>
      <c r="D1417" s="617">
        <v>-114388</v>
      </c>
      <c r="F1417" s="330" t="e">
        <f ca="1">_xll.RiskData('Risk Summary'!$H$32,$A1417)</f>
        <v>#NAME?</v>
      </c>
      <c r="G1417" s="330" t="e">
        <f ca="1">_xll.RiskData('Risk Summary'!$K$32,$A1417)</f>
        <v>#NAME?</v>
      </c>
      <c r="H1417" s="330" t="e">
        <f ca="1">_xll.RiskData('Risk Summary'!$N$32,$A1417)</f>
        <v>#NAME?</v>
      </c>
      <c r="J1417" s="330" t="e">
        <f ca="1">_xll.RiskData('Risk Summary'!$H$35,$A1417)</f>
        <v>#NAME?</v>
      </c>
      <c r="K1417" s="330" t="e">
        <f ca="1">_xll.RiskData('Risk Summary'!$K$35,$A1417)</f>
        <v>#NAME?</v>
      </c>
      <c r="L1417" s="330" t="e">
        <f ca="1">_xll.RiskData('Risk Summary'!$N$35,$A1417)</f>
        <v>#NAME?</v>
      </c>
      <c r="N1417" s="330" t="e">
        <f ca="1">_xll.RiskData('Risk Summary'!$H$36,$A1417)</f>
        <v>#NAME?</v>
      </c>
      <c r="O1417" s="330" t="e">
        <f ca="1">_xll.RiskData('Risk Summary'!$K$36,$A1417)</f>
        <v>#NAME?</v>
      </c>
      <c r="P1417" s="330" t="e">
        <f ca="1">_xll.RiskData('Risk Summary'!$N$36,$A1417)</f>
        <v>#NAME?</v>
      </c>
      <c r="R1417" s="330" t="e">
        <f ca="1">_xll.RiskData('TS CF'!$H$24,$A1417)-F1417</f>
        <v>#NAME?</v>
      </c>
      <c r="S1417" s="330" t="e">
        <f ca="1">_xll.RiskData('TS CF'!$K$24,$A1417)-G1417</f>
        <v>#NAME?</v>
      </c>
      <c r="T1417" s="330" t="e">
        <f ca="1">_xll.RiskData('TS CF'!$N$24,$A1417)-H1417</f>
        <v>#NAME?</v>
      </c>
      <c r="V1417" s="327" t="e">
        <f t="shared" ca="1" si="63"/>
        <v>#NAME?</v>
      </c>
      <c r="W1417" s="327" t="e">
        <f t="shared" ca="1" si="64"/>
        <v>#NAME?</v>
      </c>
      <c r="X1417" s="327" t="e">
        <f t="shared" ca="1" si="65"/>
        <v>#NAME?</v>
      </c>
    </row>
    <row r="1418" spans="1:24">
      <c r="A1418" s="2">
        <v>1411</v>
      </c>
      <c r="B1418" s="617">
        <v>-160478</v>
      </c>
      <c r="C1418" s="617">
        <v>-103593</v>
      </c>
      <c r="D1418" s="617">
        <v>-114388</v>
      </c>
      <c r="F1418" s="330" t="e">
        <f ca="1">_xll.RiskData('Risk Summary'!$H$32,$A1418)</f>
        <v>#NAME?</v>
      </c>
      <c r="G1418" s="330" t="e">
        <f ca="1">_xll.RiskData('Risk Summary'!$K$32,$A1418)</f>
        <v>#NAME?</v>
      </c>
      <c r="H1418" s="330" t="e">
        <f ca="1">_xll.RiskData('Risk Summary'!$N$32,$A1418)</f>
        <v>#NAME?</v>
      </c>
      <c r="J1418" s="330" t="e">
        <f ca="1">_xll.RiskData('Risk Summary'!$H$35,$A1418)</f>
        <v>#NAME?</v>
      </c>
      <c r="K1418" s="330" t="e">
        <f ca="1">_xll.RiskData('Risk Summary'!$K$35,$A1418)</f>
        <v>#NAME?</v>
      </c>
      <c r="L1418" s="330" t="e">
        <f ca="1">_xll.RiskData('Risk Summary'!$N$35,$A1418)</f>
        <v>#NAME?</v>
      </c>
      <c r="N1418" s="330" t="e">
        <f ca="1">_xll.RiskData('Risk Summary'!$H$36,$A1418)</f>
        <v>#NAME?</v>
      </c>
      <c r="O1418" s="330" t="e">
        <f ca="1">_xll.RiskData('Risk Summary'!$K$36,$A1418)</f>
        <v>#NAME?</v>
      </c>
      <c r="P1418" s="330" t="e">
        <f ca="1">_xll.RiskData('Risk Summary'!$N$36,$A1418)</f>
        <v>#NAME?</v>
      </c>
      <c r="R1418" s="330" t="e">
        <f ca="1">_xll.RiskData('TS CF'!$H$24,$A1418)-F1418</f>
        <v>#NAME?</v>
      </c>
      <c r="S1418" s="330" t="e">
        <f ca="1">_xll.RiskData('TS CF'!$K$24,$A1418)-G1418</f>
        <v>#NAME?</v>
      </c>
      <c r="T1418" s="330" t="e">
        <f ca="1">_xll.RiskData('TS CF'!$N$24,$A1418)-H1418</f>
        <v>#NAME?</v>
      </c>
      <c r="V1418" s="327" t="e">
        <f t="shared" ref="V1418:V1481" ca="1" si="66">V1417</f>
        <v>#NAME?</v>
      </c>
      <c r="W1418" s="327" t="e">
        <f t="shared" ref="W1418:W1481" ca="1" si="67">W1417</f>
        <v>#NAME?</v>
      </c>
      <c r="X1418" s="327" t="e">
        <f t="shared" ref="X1418:X1481" ca="1" si="68">X1417</f>
        <v>#NAME?</v>
      </c>
    </row>
    <row r="1419" spans="1:24">
      <c r="A1419" s="2">
        <v>1412</v>
      </c>
      <c r="B1419" s="617">
        <v>-160478</v>
      </c>
      <c r="C1419" s="617">
        <v>-103593</v>
      </c>
      <c r="D1419" s="617">
        <v>-114388</v>
      </c>
      <c r="F1419" s="330" t="e">
        <f ca="1">_xll.RiskData('Risk Summary'!$H$32,$A1419)</f>
        <v>#NAME?</v>
      </c>
      <c r="G1419" s="330" t="e">
        <f ca="1">_xll.RiskData('Risk Summary'!$K$32,$A1419)</f>
        <v>#NAME?</v>
      </c>
      <c r="H1419" s="330" t="e">
        <f ca="1">_xll.RiskData('Risk Summary'!$N$32,$A1419)</f>
        <v>#NAME?</v>
      </c>
      <c r="J1419" s="330" t="e">
        <f ca="1">_xll.RiskData('Risk Summary'!$H$35,$A1419)</f>
        <v>#NAME?</v>
      </c>
      <c r="K1419" s="330" t="e">
        <f ca="1">_xll.RiskData('Risk Summary'!$K$35,$A1419)</f>
        <v>#NAME?</v>
      </c>
      <c r="L1419" s="330" t="e">
        <f ca="1">_xll.RiskData('Risk Summary'!$N$35,$A1419)</f>
        <v>#NAME?</v>
      </c>
      <c r="N1419" s="330" t="e">
        <f ca="1">_xll.RiskData('Risk Summary'!$H$36,$A1419)</f>
        <v>#NAME?</v>
      </c>
      <c r="O1419" s="330" t="e">
        <f ca="1">_xll.RiskData('Risk Summary'!$K$36,$A1419)</f>
        <v>#NAME?</v>
      </c>
      <c r="P1419" s="330" t="e">
        <f ca="1">_xll.RiskData('Risk Summary'!$N$36,$A1419)</f>
        <v>#NAME?</v>
      </c>
      <c r="R1419" s="330" t="e">
        <f ca="1">_xll.RiskData('TS CF'!$H$24,$A1419)-F1419</f>
        <v>#NAME?</v>
      </c>
      <c r="S1419" s="330" t="e">
        <f ca="1">_xll.RiskData('TS CF'!$K$24,$A1419)-G1419</f>
        <v>#NAME?</v>
      </c>
      <c r="T1419" s="330" t="e">
        <f ca="1">_xll.RiskData('TS CF'!$N$24,$A1419)-H1419</f>
        <v>#NAME?</v>
      </c>
      <c r="V1419" s="327" t="e">
        <f t="shared" ca="1" si="66"/>
        <v>#NAME?</v>
      </c>
      <c r="W1419" s="327" t="e">
        <f t="shared" ca="1" si="67"/>
        <v>#NAME?</v>
      </c>
      <c r="X1419" s="327" t="e">
        <f t="shared" ca="1" si="68"/>
        <v>#NAME?</v>
      </c>
    </row>
    <row r="1420" spans="1:24">
      <c r="A1420" s="2">
        <v>1413</v>
      </c>
      <c r="B1420" s="617">
        <v>-160478</v>
      </c>
      <c r="C1420" s="617">
        <v>-103593</v>
      </c>
      <c r="D1420" s="617">
        <v>-114388</v>
      </c>
      <c r="F1420" s="330" t="e">
        <f ca="1">_xll.RiskData('Risk Summary'!$H$32,$A1420)</f>
        <v>#NAME?</v>
      </c>
      <c r="G1420" s="330" t="e">
        <f ca="1">_xll.RiskData('Risk Summary'!$K$32,$A1420)</f>
        <v>#NAME?</v>
      </c>
      <c r="H1420" s="330" t="e">
        <f ca="1">_xll.RiskData('Risk Summary'!$N$32,$A1420)</f>
        <v>#NAME?</v>
      </c>
      <c r="J1420" s="330" t="e">
        <f ca="1">_xll.RiskData('Risk Summary'!$H$35,$A1420)</f>
        <v>#NAME?</v>
      </c>
      <c r="K1420" s="330" t="e">
        <f ca="1">_xll.RiskData('Risk Summary'!$K$35,$A1420)</f>
        <v>#NAME?</v>
      </c>
      <c r="L1420" s="330" t="e">
        <f ca="1">_xll.RiskData('Risk Summary'!$N$35,$A1420)</f>
        <v>#NAME?</v>
      </c>
      <c r="N1420" s="330" t="e">
        <f ca="1">_xll.RiskData('Risk Summary'!$H$36,$A1420)</f>
        <v>#NAME?</v>
      </c>
      <c r="O1420" s="330" t="e">
        <f ca="1">_xll.RiskData('Risk Summary'!$K$36,$A1420)</f>
        <v>#NAME?</v>
      </c>
      <c r="P1420" s="330" t="e">
        <f ca="1">_xll.RiskData('Risk Summary'!$N$36,$A1420)</f>
        <v>#NAME?</v>
      </c>
      <c r="R1420" s="330" t="e">
        <f ca="1">_xll.RiskData('TS CF'!$H$24,$A1420)-F1420</f>
        <v>#NAME?</v>
      </c>
      <c r="S1420" s="330" t="e">
        <f ca="1">_xll.RiskData('TS CF'!$K$24,$A1420)-G1420</f>
        <v>#NAME?</v>
      </c>
      <c r="T1420" s="330" t="e">
        <f ca="1">_xll.RiskData('TS CF'!$N$24,$A1420)-H1420</f>
        <v>#NAME?</v>
      </c>
      <c r="V1420" s="327" t="e">
        <f t="shared" ca="1" si="66"/>
        <v>#NAME?</v>
      </c>
      <c r="W1420" s="327" t="e">
        <f t="shared" ca="1" si="67"/>
        <v>#NAME?</v>
      </c>
      <c r="X1420" s="327" t="e">
        <f t="shared" ca="1" si="68"/>
        <v>#NAME?</v>
      </c>
    </row>
    <row r="1421" spans="1:24">
      <c r="A1421" s="2">
        <v>1414</v>
      </c>
      <c r="B1421" s="617">
        <v>-160478</v>
      </c>
      <c r="C1421" s="617">
        <v>-103593</v>
      </c>
      <c r="D1421" s="617">
        <v>-114388</v>
      </c>
      <c r="F1421" s="330" t="e">
        <f ca="1">_xll.RiskData('Risk Summary'!$H$32,$A1421)</f>
        <v>#NAME?</v>
      </c>
      <c r="G1421" s="330" t="e">
        <f ca="1">_xll.RiskData('Risk Summary'!$K$32,$A1421)</f>
        <v>#NAME?</v>
      </c>
      <c r="H1421" s="330" t="e">
        <f ca="1">_xll.RiskData('Risk Summary'!$N$32,$A1421)</f>
        <v>#NAME?</v>
      </c>
      <c r="J1421" s="330" t="e">
        <f ca="1">_xll.RiskData('Risk Summary'!$H$35,$A1421)</f>
        <v>#NAME?</v>
      </c>
      <c r="K1421" s="330" t="e">
        <f ca="1">_xll.RiskData('Risk Summary'!$K$35,$A1421)</f>
        <v>#NAME?</v>
      </c>
      <c r="L1421" s="330" t="e">
        <f ca="1">_xll.RiskData('Risk Summary'!$N$35,$A1421)</f>
        <v>#NAME?</v>
      </c>
      <c r="N1421" s="330" t="e">
        <f ca="1">_xll.RiskData('Risk Summary'!$H$36,$A1421)</f>
        <v>#NAME?</v>
      </c>
      <c r="O1421" s="330" t="e">
        <f ca="1">_xll.RiskData('Risk Summary'!$K$36,$A1421)</f>
        <v>#NAME?</v>
      </c>
      <c r="P1421" s="330" t="e">
        <f ca="1">_xll.RiskData('Risk Summary'!$N$36,$A1421)</f>
        <v>#NAME?</v>
      </c>
      <c r="R1421" s="330" t="e">
        <f ca="1">_xll.RiskData('TS CF'!$H$24,$A1421)-F1421</f>
        <v>#NAME?</v>
      </c>
      <c r="S1421" s="330" t="e">
        <f ca="1">_xll.RiskData('TS CF'!$K$24,$A1421)-G1421</f>
        <v>#NAME?</v>
      </c>
      <c r="T1421" s="330" t="e">
        <f ca="1">_xll.RiskData('TS CF'!$N$24,$A1421)-H1421</f>
        <v>#NAME?</v>
      </c>
      <c r="V1421" s="327" t="e">
        <f t="shared" ca="1" si="66"/>
        <v>#NAME?</v>
      </c>
      <c r="W1421" s="327" t="e">
        <f t="shared" ca="1" si="67"/>
        <v>#NAME?</v>
      </c>
      <c r="X1421" s="327" t="e">
        <f t="shared" ca="1" si="68"/>
        <v>#NAME?</v>
      </c>
    </row>
    <row r="1422" spans="1:24">
      <c r="A1422" s="2">
        <v>1415</v>
      </c>
      <c r="B1422" s="617">
        <v>-160478</v>
      </c>
      <c r="C1422" s="617">
        <v>-103593</v>
      </c>
      <c r="D1422" s="617">
        <v>-114388</v>
      </c>
      <c r="F1422" s="330" t="e">
        <f ca="1">_xll.RiskData('Risk Summary'!$H$32,$A1422)</f>
        <v>#NAME?</v>
      </c>
      <c r="G1422" s="330" t="e">
        <f ca="1">_xll.RiskData('Risk Summary'!$K$32,$A1422)</f>
        <v>#NAME?</v>
      </c>
      <c r="H1422" s="330" t="e">
        <f ca="1">_xll.RiskData('Risk Summary'!$N$32,$A1422)</f>
        <v>#NAME?</v>
      </c>
      <c r="J1422" s="330" t="e">
        <f ca="1">_xll.RiskData('Risk Summary'!$H$35,$A1422)</f>
        <v>#NAME?</v>
      </c>
      <c r="K1422" s="330" t="e">
        <f ca="1">_xll.RiskData('Risk Summary'!$K$35,$A1422)</f>
        <v>#NAME?</v>
      </c>
      <c r="L1422" s="330" t="e">
        <f ca="1">_xll.RiskData('Risk Summary'!$N$35,$A1422)</f>
        <v>#NAME?</v>
      </c>
      <c r="N1422" s="330" t="e">
        <f ca="1">_xll.RiskData('Risk Summary'!$H$36,$A1422)</f>
        <v>#NAME?</v>
      </c>
      <c r="O1422" s="330" t="e">
        <f ca="1">_xll.RiskData('Risk Summary'!$K$36,$A1422)</f>
        <v>#NAME?</v>
      </c>
      <c r="P1422" s="330" t="e">
        <f ca="1">_xll.RiskData('Risk Summary'!$N$36,$A1422)</f>
        <v>#NAME?</v>
      </c>
      <c r="R1422" s="330" t="e">
        <f ca="1">_xll.RiskData('TS CF'!$H$24,$A1422)-F1422</f>
        <v>#NAME?</v>
      </c>
      <c r="S1422" s="330" t="e">
        <f ca="1">_xll.RiskData('TS CF'!$K$24,$A1422)-G1422</f>
        <v>#NAME?</v>
      </c>
      <c r="T1422" s="330" t="e">
        <f ca="1">_xll.RiskData('TS CF'!$N$24,$A1422)-H1422</f>
        <v>#NAME?</v>
      </c>
      <c r="V1422" s="327" t="e">
        <f t="shared" ca="1" si="66"/>
        <v>#NAME?</v>
      </c>
      <c r="W1422" s="327" t="e">
        <f t="shared" ca="1" si="67"/>
        <v>#NAME?</v>
      </c>
      <c r="X1422" s="327" t="e">
        <f t="shared" ca="1" si="68"/>
        <v>#NAME?</v>
      </c>
    </row>
    <row r="1423" spans="1:24">
      <c r="A1423" s="2">
        <v>1416</v>
      </c>
      <c r="B1423" s="617">
        <v>-160478</v>
      </c>
      <c r="C1423" s="617">
        <v>-103593</v>
      </c>
      <c r="D1423" s="617">
        <v>-114388</v>
      </c>
      <c r="F1423" s="330" t="e">
        <f ca="1">_xll.RiskData('Risk Summary'!$H$32,$A1423)</f>
        <v>#NAME?</v>
      </c>
      <c r="G1423" s="330" t="e">
        <f ca="1">_xll.RiskData('Risk Summary'!$K$32,$A1423)</f>
        <v>#NAME?</v>
      </c>
      <c r="H1423" s="330" t="e">
        <f ca="1">_xll.RiskData('Risk Summary'!$N$32,$A1423)</f>
        <v>#NAME?</v>
      </c>
      <c r="J1423" s="330" t="e">
        <f ca="1">_xll.RiskData('Risk Summary'!$H$35,$A1423)</f>
        <v>#NAME?</v>
      </c>
      <c r="K1423" s="330" t="e">
        <f ca="1">_xll.RiskData('Risk Summary'!$K$35,$A1423)</f>
        <v>#NAME?</v>
      </c>
      <c r="L1423" s="330" t="e">
        <f ca="1">_xll.RiskData('Risk Summary'!$N$35,$A1423)</f>
        <v>#NAME?</v>
      </c>
      <c r="N1423" s="330" t="e">
        <f ca="1">_xll.RiskData('Risk Summary'!$H$36,$A1423)</f>
        <v>#NAME?</v>
      </c>
      <c r="O1423" s="330" t="e">
        <f ca="1">_xll.RiskData('Risk Summary'!$K$36,$A1423)</f>
        <v>#NAME?</v>
      </c>
      <c r="P1423" s="330" t="e">
        <f ca="1">_xll.RiskData('Risk Summary'!$N$36,$A1423)</f>
        <v>#NAME?</v>
      </c>
      <c r="R1423" s="330" t="e">
        <f ca="1">_xll.RiskData('TS CF'!$H$24,$A1423)-F1423</f>
        <v>#NAME?</v>
      </c>
      <c r="S1423" s="330" t="e">
        <f ca="1">_xll.RiskData('TS CF'!$K$24,$A1423)-G1423</f>
        <v>#NAME?</v>
      </c>
      <c r="T1423" s="330" t="e">
        <f ca="1">_xll.RiskData('TS CF'!$N$24,$A1423)-H1423</f>
        <v>#NAME?</v>
      </c>
      <c r="V1423" s="327" t="e">
        <f t="shared" ca="1" si="66"/>
        <v>#NAME?</v>
      </c>
      <c r="W1423" s="327" t="e">
        <f t="shared" ca="1" si="67"/>
        <v>#NAME?</v>
      </c>
      <c r="X1423" s="327" t="e">
        <f t="shared" ca="1" si="68"/>
        <v>#NAME?</v>
      </c>
    </row>
    <row r="1424" spans="1:24">
      <c r="A1424" s="2">
        <v>1417</v>
      </c>
      <c r="B1424" s="617">
        <v>-160478</v>
      </c>
      <c r="C1424" s="617">
        <v>-103593</v>
      </c>
      <c r="D1424" s="617">
        <v>-114388</v>
      </c>
      <c r="F1424" s="330" t="e">
        <f ca="1">_xll.RiskData('Risk Summary'!$H$32,$A1424)</f>
        <v>#NAME?</v>
      </c>
      <c r="G1424" s="330" t="e">
        <f ca="1">_xll.RiskData('Risk Summary'!$K$32,$A1424)</f>
        <v>#NAME?</v>
      </c>
      <c r="H1424" s="330" t="e">
        <f ca="1">_xll.RiskData('Risk Summary'!$N$32,$A1424)</f>
        <v>#NAME?</v>
      </c>
      <c r="J1424" s="330" t="e">
        <f ca="1">_xll.RiskData('Risk Summary'!$H$35,$A1424)</f>
        <v>#NAME?</v>
      </c>
      <c r="K1424" s="330" t="e">
        <f ca="1">_xll.RiskData('Risk Summary'!$K$35,$A1424)</f>
        <v>#NAME?</v>
      </c>
      <c r="L1424" s="330" t="e">
        <f ca="1">_xll.RiskData('Risk Summary'!$N$35,$A1424)</f>
        <v>#NAME?</v>
      </c>
      <c r="N1424" s="330" t="e">
        <f ca="1">_xll.RiskData('Risk Summary'!$H$36,$A1424)</f>
        <v>#NAME?</v>
      </c>
      <c r="O1424" s="330" t="e">
        <f ca="1">_xll.RiskData('Risk Summary'!$K$36,$A1424)</f>
        <v>#NAME?</v>
      </c>
      <c r="P1424" s="330" t="e">
        <f ca="1">_xll.RiskData('Risk Summary'!$N$36,$A1424)</f>
        <v>#NAME?</v>
      </c>
      <c r="R1424" s="330" t="e">
        <f ca="1">_xll.RiskData('TS CF'!$H$24,$A1424)-F1424</f>
        <v>#NAME?</v>
      </c>
      <c r="S1424" s="330" t="e">
        <f ca="1">_xll.RiskData('TS CF'!$K$24,$A1424)-G1424</f>
        <v>#NAME?</v>
      </c>
      <c r="T1424" s="330" t="e">
        <f ca="1">_xll.RiskData('TS CF'!$N$24,$A1424)-H1424</f>
        <v>#NAME?</v>
      </c>
      <c r="V1424" s="327" t="e">
        <f t="shared" ca="1" si="66"/>
        <v>#NAME?</v>
      </c>
      <c r="W1424" s="327" t="e">
        <f t="shared" ca="1" si="67"/>
        <v>#NAME?</v>
      </c>
      <c r="X1424" s="327" t="e">
        <f t="shared" ca="1" si="68"/>
        <v>#NAME?</v>
      </c>
    </row>
    <row r="1425" spans="1:24">
      <c r="A1425" s="2">
        <v>1418</v>
      </c>
      <c r="B1425" s="617">
        <v>-160478</v>
      </c>
      <c r="C1425" s="617">
        <v>-103593</v>
      </c>
      <c r="D1425" s="617">
        <v>-114388</v>
      </c>
      <c r="F1425" s="330" t="e">
        <f ca="1">_xll.RiskData('Risk Summary'!$H$32,$A1425)</f>
        <v>#NAME?</v>
      </c>
      <c r="G1425" s="330" t="e">
        <f ca="1">_xll.RiskData('Risk Summary'!$K$32,$A1425)</f>
        <v>#NAME?</v>
      </c>
      <c r="H1425" s="330" t="e">
        <f ca="1">_xll.RiskData('Risk Summary'!$N$32,$A1425)</f>
        <v>#NAME?</v>
      </c>
      <c r="J1425" s="330" t="e">
        <f ca="1">_xll.RiskData('Risk Summary'!$H$35,$A1425)</f>
        <v>#NAME?</v>
      </c>
      <c r="K1425" s="330" t="e">
        <f ca="1">_xll.RiskData('Risk Summary'!$K$35,$A1425)</f>
        <v>#NAME?</v>
      </c>
      <c r="L1425" s="330" t="e">
        <f ca="1">_xll.RiskData('Risk Summary'!$N$35,$A1425)</f>
        <v>#NAME?</v>
      </c>
      <c r="N1425" s="330" t="e">
        <f ca="1">_xll.RiskData('Risk Summary'!$H$36,$A1425)</f>
        <v>#NAME?</v>
      </c>
      <c r="O1425" s="330" t="e">
        <f ca="1">_xll.RiskData('Risk Summary'!$K$36,$A1425)</f>
        <v>#NAME?</v>
      </c>
      <c r="P1425" s="330" t="e">
        <f ca="1">_xll.RiskData('Risk Summary'!$N$36,$A1425)</f>
        <v>#NAME?</v>
      </c>
      <c r="R1425" s="330" t="e">
        <f ca="1">_xll.RiskData('TS CF'!$H$24,$A1425)-F1425</f>
        <v>#NAME?</v>
      </c>
      <c r="S1425" s="330" t="e">
        <f ca="1">_xll.RiskData('TS CF'!$K$24,$A1425)-G1425</f>
        <v>#NAME?</v>
      </c>
      <c r="T1425" s="330" t="e">
        <f ca="1">_xll.RiskData('TS CF'!$N$24,$A1425)-H1425</f>
        <v>#NAME?</v>
      </c>
      <c r="V1425" s="327" t="e">
        <f t="shared" ca="1" si="66"/>
        <v>#NAME?</v>
      </c>
      <c r="W1425" s="327" t="e">
        <f t="shared" ca="1" si="67"/>
        <v>#NAME?</v>
      </c>
      <c r="X1425" s="327" t="e">
        <f t="shared" ca="1" si="68"/>
        <v>#NAME?</v>
      </c>
    </row>
    <row r="1426" spans="1:24">
      <c r="A1426" s="2">
        <v>1419</v>
      </c>
      <c r="B1426" s="617">
        <v>-160478</v>
      </c>
      <c r="C1426" s="617">
        <v>-103593</v>
      </c>
      <c r="D1426" s="617">
        <v>-114388</v>
      </c>
      <c r="F1426" s="330" t="e">
        <f ca="1">_xll.RiskData('Risk Summary'!$H$32,$A1426)</f>
        <v>#NAME?</v>
      </c>
      <c r="G1426" s="330" t="e">
        <f ca="1">_xll.RiskData('Risk Summary'!$K$32,$A1426)</f>
        <v>#NAME?</v>
      </c>
      <c r="H1426" s="330" t="e">
        <f ca="1">_xll.RiskData('Risk Summary'!$N$32,$A1426)</f>
        <v>#NAME?</v>
      </c>
      <c r="J1426" s="330" t="e">
        <f ca="1">_xll.RiskData('Risk Summary'!$H$35,$A1426)</f>
        <v>#NAME?</v>
      </c>
      <c r="K1426" s="330" t="e">
        <f ca="1">_xll.RiskData('Risk Summary'!$K$35,$A1426)</f>
        <v>#NAME?</v>
      </c>
      <c r="L1426" s="330" t="e">
        <f ca="1">_xll.RiskData('Risk Summary'!$N$35,$A1426)</f>
        <v>#NAME?</v>
      </c>
      <c r="N1426" s="330" t="e">
        <f ca="1">_xll.RiskData('Risk Summary'!$H$36,$A1426)</f>
        <v>#NAME?</v>
      </c>
      <c r="O1426" s="330" t="e">
        <f ca="1">_xll.RiskData('Risk Summary'!$K$36,$A1426)</f>
        <v>#NAME?</v>
      </c>
      <c r="P1426" s="330" t="e">
        <f ca="1">_xll.RiskData('Risk Summary'!$N$36,$A1426)</f>
        <v>#NAME?</v>
      </c>
      <c r="R1426" s="330" t="e">
        <f ca="1">_xll.RiskData('TS CF'!$H$24,$A1426)-F1426</f>
        <v>#NAME?</v>
      </c>
      <c r="S1426" s="330" t="e">
        <f ca="1">_xll.RiskData('TS CF'!$K$24,$A1426)-G1426</f>
        <v>#NAME?</v>
      </c>
      <c r="T1426" s="330" t="e">
        <f ca="1">_xll.RiskData('TS CF'!$N$24,$A1426)-H1426</f>
        <v>#NAME?</v>
      </c>
      <c r="V1426" s="327" t="e">
        <f t="shared" ca="1" si="66"/>
        <v>#NAME?</v>
      </c>
      <c r="W1426" s="327" t="e">
        <f t="shared" ca="1" si="67"/>
        <v>#NAME?</v>
      </c>
      <c r="X1426" s="327" t="e">
        <f t="shared" ca="1" si="68"/>
        <v>#NAME?</v>
      </c>
    </row>
    <row r="1427" spans="1:24">
      <c r="A1427" s="2">
        <v>1420</v>
      </c>
      <c r="B1427" s="617">
        <v>-160478</v>
      </c>
      <c r="C1427" s="617">
        <v>-103593</v>
      </c>
      <c r="D1427" s="617">
        <v>-114388</v>
      </c>
      <c r="F1427" s="330" t="e">
        <f ca="1">_xll.RiskData('Risk Summary'!$H$32,$A1427)</f>
        <v>#NAME?</v>
      </c>
      <c r="G1427" s="330" t="e">
        <f ca="1">_xll.RiskData('Risk Summary'!$K$32,$A1427)</f>
        <v>#NAME?</v>
      </c>
      <c r="H1427" s="330" t="e">
        <f ca="1">_xll.RiskData('Risk Summary'!$N$32,$A1427)</f>
        <v>#NAME?</v>
      </c>
      <c r="J1427" s="330" t="e">
        <f ca="1">_xll.RiskData('Risk Summary'!$H$35,$A1427)</f>
        <v>#NAME?</v>
      </c>
      <c r="K1427" s="330" t="e">
        <f ca="1">_xll.RiskData('Risk Summary'!$K$35,$A1427)</f>
        <v>#NAME?</v>
      </c>
      <c r="L1427" s="330" t="e">
        <f ca="1">_xll.RiskData('Risk Summary'!$N$35,$A1427)</f>
        <v>#NAME?</v>
      </c>
      <c r="N1427" s="330" t="e">
        <f ca="1">_xll.RiskData('Risk Summary'!$H$36,$A1427)</f>
        <v>#NAME?</v>
      </c>
      <c r="O1427" s="330" t="e">
        <f ca="1">_xll.RiskData('Risk Summary'!$K$36,$A1427)</f>
        <v>#NAME?</v>
      </c>
      <c r="P1427" s="330" t="e">
        <f ca="1">_xll.RiskData('Risk Summary'!$N$36,$A1427)</f>
        <v>#NAME?</v>
      </c>
      <c r="R1427" s="330" t="e">
        <f ca="1">_xll.RiskData('TS CF'!$H$24,$A1427)-F1427</f>
        <v>#NAME?</v>
      </c>
      <c r="S1427" s="330" t="e">
        <f ca="1">_xll.RiskData('TS CF'!$K$24,$A1427)-G1427</f>
        <v>#NAME?</v>
      </c>
      <c r="T1427" s="330" t="e">
        <f ca="1">_xll.RiskData('TS CF'!$N$24,$A1427)-H1427</f>
        <v>#NAME?</v>
      </c>
      <c r="V1427" s="327" t="e">
        <f t="shared" ca="1" si="66"/>
        <v>#NAME?</v>
      </c>
      <c r="W1427" s="327" t="e">
        <f t="shared" ca="1" si="67"/>
        <v>#NAME?</v>
      </c>
      <c r="X1427" s="327" t="e">
        <f t="shared" ca="1" si="68"/>
        <v>#NAME?</v>
      </c>
    </row>
    <row r="1428" spans="1:24">
      <c r="A1428" s="2">
        <v>1421</v>
      </c>
      <c r="B1428" s="617">
        <v>-160478</v>
      </c>
      <c r="C1428" s="617">
        <v>-103593</v>
      </c>
      <c r="D1428" s="617">
        <v>-114388</v>
      </c>
      <c r="F1428" s="330" t="e">
        <f ca="1">_xll.RiskData('Risk Summary'!$H$32,$A1428)</f>
        <v>#NAME?</v>
      </c>
      <c r="G1428" s="330" t="e">
        <f ca="1">_xll.RiskData('Risk Summary'!$K$32,$A1428)</f>
        <v>#NAME?</v>
      </c>
      <c r="H1428" s="330" t="e">
        <f ca="1">_xll.RiskData('Risk Summary'!$N$32,$A1428)</f>
        <v>#NAME?</v>
      </c>
      <c r="J1428" s="330" t="e">
        <f ca="1">_xll.RiskData('Risk Summary'!$H$35,$A1428)</f>
        <v>#NAME?</v>
      </c>
      <c r="K1428" s="330" t="e">
        <f ca="1">_xll.RiskData('Risk Summary'!$K$35,$A1428)</f>
        <v>#NAME?</v>
      </c>
      <c r="L1428" s="330" t="e">
        <f ca="1">_xll.RiskData('Risk Summary'!$N$35,$A1428)</f>
        <v>#NAME?</v>
      </c>
      <c r="N1428" s="330" t="e">
        <f ca="1">_xll.RiskData('Risk Summary'!$H$36,$A1428)</f>
        <v>#NAME?</v>
      </c>
      <c r="O1428" s="330" t="e">
        <f ca="1">_xll.RiskData('Risk Summary'!$K$36,$A1428)</f>
        <v>#NAME?</v>
      </c>
      <c r="P1428" s="330" t="e">
        <f ca="1">_xll.RiskData('Risk Summary'!$N$36,$A1428)</f>
        <v>#NAME?</v>
      </c>
      <c r="R1428" s="330" t="e">
        <f ca="1">_xll.RiskData('TS CF'!$H$24,$A1428)-F1428</f>
        <v>#NAME?</v>
      </c>
      <c r="S1428" s="330" t="e">
        <f ca="1">_xll.RiskData('TS CF'!$K$24,$A1428)-G1428</f>
        <v>#NAME?</v>
      </c>
      <c r="T1428" s="330" t="e">
        <f ca="1">_xll.RiskData('TS CF'!$N$24,$A1428)-H1428</f>
        <v>#NAME?</v>
      </c>
      <c r="V1428" s="327" t="e">
        <f t="shared" ca="1" si="66"/>
        <v>#NAME?</v>
      </c>
      <c r="W1428" s="327" t="e">
        <f t="shared" ca="1" si="67"/>
        <v>#NAME?</v>
      </c>
      <c r="X1428" s="327" t="e">
        <f t="shared" ca="1" si="68"/>
        <v>#NAME?</v>
      </c>
    </row>
    <row r="1429" spans="1:24">
      <c r="A1429" s="2">
        <v>1422</v>
      </c>
      <c r="B1429" s="617">
        <v>-160478</v>
      </c>
      <c r="C1429" s="617">
        <v>-103593</v>
      </c>
      <c r="D1429" s="617">
        <v>-114388</v>
      </c>
      <c r="F1429" s="330" t="e">
        <f ca="1">_xll.RiskData('Risk Summary'!$H$32,$A1429)</f>
        <v>#NAME?</v>
      </c>
      <c r="G1429" s="330" t="e">
        <f ca="1">_xll.RiskData('Risk Summary'!$K$32,$A1429)</f>
        <v>#NAME?</v>
      </c>
      <c r="H1429" s="330" t="e">
        <f ca="1">_xll.RiskData('Risk Summary'!$N$32,$A1429)</f>
        <v>#NAME?</v>
      </c>
      <c r="J1429" s="330" t="e">
        <f ca="1">_xll.RiskData('Risk Summary'!$H$35,$A1429)</f>
        <v>#NAME?</v>
      </c>
      <c r="K1429" s="330" t="e">
        <f ca="1">_xll.RiskData('Risk Summary'!$K$35,$A1429)</f>
        <v>#NAME?</v>
      </c>
      <c r="L1429" s="330" t="e">
        <f ca="1">_xll.RiskData('Risk Summary'!$N$35,$A1429)</f>
        <v>#NAME?</v>
      </c>
      <c r="N1429" s="330" t="e">
        <f ca="1">_xll.RiskData('Risk Summary'!$H$36,$A1429)</f>
        <v>#NAME?</v>
      </c>
      <c r="O1429" s="330" t="e">
        <f ca="1">_xll.RiskData('Risk Summary'!$K$36,$A1429)</f>
        <v>#NAME?</v>
      </c>
      <c r="P1429" s="330" t="e">
        <f ca="1">_xll.RiskData('Risk Summary'!$N$36,$A1429)</f>
        <v>#NAME?</v>
      </c>
      <c r="R1429" s="330" t="e">
        <f ca="1">_xll.RiskData('TS CF'!$H$24,$A1429)-F1429</f>
        <v>#NAME?</v>
      </c>
      <c r="S1429" s="330" t="e">
        <f ca="1">_xll.RiskData('TS CF'!$K$24,$A1429)-G1429</f>
        <v>#NAME?</v>
      </c>
      <c r="T1429" s="330" t="e">
        <f ca="1">_xll.RiskData('TS CF'!$N$24,$A1429)-H1429</f>
        <v>#NAME?</v>
      </c>
      <c r="V1429" s="327" t="e">
        <f t="shared" ca="1" si="66"/>
        <v>#NAME?</v>
      </c>
      <c r="W1429" s="327" t="e">
        <f t="shared" ca="1" si="67"/>
        <v>#NAME?</v>
      </c>
      <c r="X1429" s="327" t="e">
        <f t="shared" ca="1" si="68"/>
        <v>#NAME?</v>
      </c>
    </row>
    <row r="1430" spans="1:24">
      <c r="A1430" s="2">
        <v>1423</v>
      </c>
      <c r="B1430" s="617">
        <v>-160478</v>
      </c>
      <c r="C1430" s="617">
        <v>-103593</v>
      </c>
      <c r="D1430" s="617">
        <v>-114388</v>
      </c>
      <c r="F1430" s="330" t="e">
        <f ca="1">_xll.RiskData('Risk Summary'!$H$32,$A1430)</f>
        <v>#NAME?</v>
      </c>
      <c r="G1430" s="330" t="e">
        <f ca="1">_xll.RiskData('Risk Summary'!$K$32,$A1430)</f>
        <v>#NAME?</v>
      </c>
      <c r="H1430" s="330" t="e">
        <f ca="1">_xll.RiskData('Risk Summary'!$N$32,$A1430)</f>
        <v>#NAME?</v>
      </c>
      <c r="J1430" s="330" t="e">
        <f ca="1">_xll.RiskData('Risk Summary'!$H$35,$A1430)</f>
        <v>#NAME?</v>
      </c>
      <c r="K1430" s="330" t="e">
        <f ca="1">_xll.RiskData('Risk Summary'!$K$35,$A1430)</f>
        <v>#NAME?</v>
      </c>
      <c r="L1430" s="330" t="e">
        <f ca="1">_xll.RiskData('Risk Summary'!$N$35,$A1430)</f>
        <v>#NAME?</v>
      </c>
      <c r="N1430" s="330" t="e">
        <f ca="1">_xll.RiskData('Risk Summary'!$H$36,$A1430)</f>
        <v>#NAME?</v>
      </c>
      <c r="O1430" s="330" t="e">
        <f ca="1">_xll.RiskData('Risk Summary'!$K$36,$A1430)</f>
        <v>#NAME?</v>
      </c>
      <c r="P1430" s="330" t="e">
        <f ca="1">_xll.RiskData('Risk Summary'!$N$36,$A1430)</f>
        <v>#NAME?</v>
      </c>
      <c r="R1430" s="330" t="e">
        <f ca="1">_xll.RiskData('TS CF'!$H$24,$A1430)-F1430</f>
        <v>#NAME?</v>
      </c>
      <c r="S1430" s="330" t="e">
        <f ca="1">_xll.RiskData('TS CF'!$K$24,$A1430)-G1430</f>
        <v>#NAME?</v>
      </c>
      <c r="T1430" s="330" t="e">
        <f ca="1">_xll.RiskData('TS CF'!$N$24,$A1430)-H1430</f>
        <v>#NAME?</v>
      </c>
      <c r="V1430" s="327" t="e">
        <f t="shared" ca="1" si="66"/>
        <v>#NAME?</v>
      </c>
      <c r="W1430" s="327" t="e">
        <f t="shared" ca="1" si="67"/>
        <v>#NAME?</v>
      </c>
      <c r="X1430" s="327" t="e">
        <f t="shared" ca="1" si="68"/>
        <v>#NAME?</v>
      </c>
    </row>
    <row r="1431" spans="1:24">
      <c r="A1431" s="2">
        <v>1424</v>
      </c>
      <c r="B1431" s="617">
        <v>-160478</v>
      </c>
      <c r="C1431" s="617">
        <v>-103593</v>
      </c>
      <c r="D1431" s="617">
        <v>-114388</v>
      </c>
      <c r="F1431" s="330" t="e">
        <f ca="1">_xll.RiskData('Risk Summary'!$H$32,$A1431)</f>
        <v>#NAME?</v>
      </c>
      <c r="G1431" s="330" t="e">
        <f ca="1">_xll.RiskData('Risk Summary'!$K$32,$A1431)</f>
        <v>#NAME?</v>
      </c>
      <c r="H1431" s="330" t="e">
        <f ca="1">_xll.RiskData('Risk Summary'!$N$32,$A1431)</f>
        <v>#NAME?</v>
      </c>
      <c r="J1431" s="330" t="e">
        <f ca="1">_xll.RiskData('Risk Summary'!$H$35,$A1431)</f>
        <v>#NAME?</v>
      </c>
      <c r="K1431" s="330" t="e">
        <f ca="1">_xll.RiskData('Risk Summary'!$K$35,$A1431)</f>
        <v>#NAME?</v>
      </c>
      <c r="L1431" s="330" t="e">
        <f ca="1">_xll.RiskData('Risk Summary'!$N$35,$A1431)</f>
        <v>#NAME?</v>
      </c>
      <c r="N1431" s="330" t="e">
        <f ca="1">_xll.RiskData('Risk Summary'!$H$36,$A1431)</f>
        <v>#NAME?</v>
      </c>
      <c r="O1431" s="330" t="e">
        <f ca="1">_xll.RiskData('Risk Summary'!$K$36,$A1431)</f>
        <v>#NAME?</v>
      </c>
      <c r="P1431" s="330" t="e">
        <f ca="1">_xll.RiskData('Risk Summary'!$N$36,$A1431)</f>
        <v>#NAME?</v>
      </c>
      <c r="R1431" s="330" t="e">
        <f ca="1">_xll.RiskData('TS CF'!$H$24,$A1431)-F1431</f>
        <v>#NAME?</v>
      </c>
      <c r="S1431" s="330" t="e">
        <f ca="1">_xll.RiskData('TS CF'!$K$24,$A1431)-G1431</f>
        <v>#NAME?</v>
      </c>
      <c r="T1431" s="330" t="e">
        <f ca="1">_xll.RiskData('TS CF'!$N$24,$A1431)-H1431</f>
        <v>#NAME?</v>
      </c>
      <c r="V1431" s="327" t="e">
        <f t="shared" ca="1" si="66"/>
        <v>#NAME?</v>
      </c>
      <c r="W1431" s="327" t="e">
        <f t="shared" ca="1" si="67"/>
        <v>#NAME?</v>
      </c>
      <c r="X1431" s="327" t="e">
        <f t="shared" ca="1" si="68"/>
        <v>#NAME?</v>
      </c>
    </row>
    <row r="1432" spans="1:24">
      <c r="A1432" s="2">
        <v>1425</v>
      </c>
      <c r="B1432" s="617">
        <v>-160478</v>
      </c>
      <c r="C1432" s="617">
        <v>-103593</v>
      </c>
      <c r="D1432" s="617">
        <v>-114388</v>
      </c>
      <c r="F1432" s="330" t="e">
        <f ca="1">_xll.RiskData('Risk Summary'!$H$32,$A1432)</f>
        <v>#NAME?</v>
      </c>
      <c r="G1432" s="330" t="e">
        <f ca="1">_xll.RiskData('Risk Summary'!$K$32,$A1432)</f>
        <v>#NAME?</v>
      </c>
      <c r="H1432" s="330" t="e">
        <f ca="1">_xll.RiskData('Risk Summary'!$N$32,$A1432)</f>
        <v>#NAME?</v>
      </c>
      <c r="J1432" s="330" t="e">
        <f ca="1">_xll.RiskData('Risk Summary'!$H$35,$A1432)</f>
        <v>#NAME?</v>
      </c>
      <c r="K1432" s="330" t="e">
        <f ca="1">_xll.RiskData('Risk Summary'!$K$35,$A1432)</f>
        <v>#NAME?</v>
      </c>
      <c r="L1432" s="330" t="e">
        <f ca="1">_xll.RiskData('Risk Summary'!$N$35,$A1432)</f>
        <v>#NAME?</v>
      </c>
      <c r="N1432" s="330" t="e">
        <f ca="1">_xll.RiskData('Risk Summary'!$H$36,$A1432)</f>
        <v>#NAME?</v>
      </c>
      <c r="O1432" s="330" t="e">
        <f ca="1">_xll.RiskData('Risk Summary'!$K$36,$A1432)</f>
        <v>#NAME?</v>
      </c>
      <c r="P1432" s="330" t="e">
        <f ca="1">_xll.RiskData('Risk Summary'!$N$36,$A1432)</f>
        <v>#NAME?</v>
      </c>
      <c r="R1432" s="330" t="e">
        <f ca="1">_xll.RiskData('TS CF'!$H$24,$A1432)-F1432</f>
        <v>#NAME?</v>
      </c>
      <c r="S1432" s="330" t="e">
        <f ca="1">_xll.RiskData('TS CF'!$K$24,$A1432)-G1432</f>
        <v>#NAME?</v>
      </c>
      <c r="T1432" s="330" t="e">
        <f ca="1">_xll.RiskData('TS CF'!$N$24,$A1432)-H1432</f>
        <v>#NAME?</v>
      </c>
      <c r="V1432" s="327" t="e">
        <f t="shared" ca="1" si="66"/>
        <v>#NAME?</v>
      </c>
      <c r="W1432" s="327" t="e">
        <f t="shared" ca="1" si="67"/>
        <v>#NAME?</v>
      </c>
      <c r="X1432" s="327" t="e">
        <f t="shared" ca="1" si="68"/>
        <v>#NAME?</v>
      </c>
    </row>
    <row r="1433" spans="1:24">
      <c r="A1433" s="2">
        <v>1426</v>
      </c>
      <c r="B1433" s="617">
        <v>-160478</v>
      </c>
      <c r="C1433" s="617">
        <v>-103593</v>
      </c>
      <c r="D1433" s="617">
        <v>-114388</v>
      </c>
      <c r="F1433" s="330" t="e">
        <f ca="1">_xll.RiskData('Risk Summary'!$H$32,$A1433)</f>
        <v>#NAME?</v>
      </c>
      <c r="G1433" s="330" t="e">
        <f ca="1">_xll.RiskData('Risk Summary'!$K$32,$A1433)</f>
        <v>#NAME?</v>
      </c>
      <c r="H1433" s="330" t="e">
        <f ca="1">_xll.RiskData('Risk Summary'!$N$32,$A1433)</f>
        <v>#NAME?</v>
      </c>
      <c r="J1433" s="330" t="e">
        <f ca="1">_xll.RiskData('Risk Summary'!$H$35,$A1433)</f>
        <v>#NAME?</v>
      </c>
      <c r="K1433" s="330" t="e">
        <f ca="1">_xll.RiskData('Risk Summary'!$K$35,$A1433)</f>
        <v>#NAME?</v>
      </c>
      <c r="L1433" s="330" t="e">
        <f ca="1">_xll.RiskData('Risk Summary'!$N$35,$A1433)</f>
        <v>#NAME?</v>
      </c>
      <c r="N1433" s="330" t="e">
        <f ca="1">_xll.RiskData('Risk Summary'!$H$36,$A1433)</f>
        <v>#NAME?</v>
      </c>
      <c r="O1433" s="330" t="e">
        <f ca="1">_xll.RiskData('Risk Summary'!$K$36,$A1433)</f>
        <v>#NAME?</v>
      </c>
      <c r="P1433" s="330" t="e">
        <f ca="1">_xll.RiskData('Risk Summary'!$N$36,$A1433)</f>
        <v>#NAME?</v>
      </c>
      <c r="R1433" s="330" t="e">
        <f ca="1">_xll.RiskData('TS CF'!$H$24,$A1433)-F1433</f>
        <v>#NAME?</v>
      </c>
      <c r="S1433" s="330" t="e">
        <f ca="1">_xll.RiskData('TS CF'!$K$24,$A1433)-G1433</f>
        <v>#NAME?</v>
      </c>
      <c r="T1433" s="330" t="e">
        <f ca="1">_xll.RiskData('TS CF'!$N$24,$A1433)-H1433</f>
        <v>#NAME?</v>
      </c>
      <c r="V1433" s="327" t="e">
        <f t="shared" ca="1" si="66"/>
        <v>#NAME?</v>
      </c>
      <c r="W1433" s="327" t="e">
        <f t="shared" ca="1" si="67"/>
        <v>#NAME?</v>
      </c>
      <c r="X1433" s="327" t="e">
        <f t="shared" ca="1" si="68"/>
        <v>#NAME?</v>
      </c>
    </row>
    <row r="1434" spans="1:24">
      <c r="A1434" s="2">
        <v>1427</v>
      </c>
      <c r="B1434" s="617">
        <v>-160478</v>
      </c>
      <c r="C1434" s="617">
        <v>-103593</v>
      </c>
      <c r="D1434" s="617">
        <v>-114388</v>
      </c>
      <c r="F1434" s="330" t="e">
        <f ca="1">_xll.RiskData('Risk Summary'!$H$32,$A1434)</f>
        <v>#NAME?</v>
      </c>
      <c r="G1434" s="330" t="e">
        <f ca="1">_xll.RiskData('Risk Summary'!$K$32,$A1434)</f>
        <v>#NAME?</v>
      </c>
      <c r="H1434" s="330" t="e">
        <f ca="1">_xll.RiskData('Risk Summary'!$N$32,$A1434)</f>
        <v>#NAME?</v>
      </c>
      <c r="J1434" s="330" t="e">
        <f ca="1">_xll.RiskData('Risk Summary'!$H$35,$A1434)</f>
        <v>#NAME?</v>
      </c>
      <c r="K1434" s="330" t="e">
        <f ca="1">_xll.RiskData('Risk Summary'!$K$35,$A1434)</f>
        <v>#NAME?</v>
      </c>
      <c r="L1434" s="330" t="e">
        <f ca="1">_xll.RiskData('Risk Summary'!$N$35,$A1434)</f>
        <v>#NAME?</v>
      </c>
      <c r="N1434" s="330" t="e">
        <f ca="1">_xll.RiskData('Risk Summary'!$H$36,$A1434)</f>
        <v>#NAME?</v>
      </c>
      <c r="O1434" s="330" t="e">
        <f ca="1">_xll.RiskData('Risk Summary'!$K$36,$A1434)</f>
        <v>#NAME?</v>
      </c>
      <c r="P1434" s="330" t="e">
        <f ca="1">_xll.RiskData('Risk Summary'!$N$36,$A1434)</f>
        <v>#NAME?</v>
      </c>
      <c r="R1434" s="330" t="e">
        <f ca="1">_xll.RiskData('TS CF'!$H$24,$A1434)-F1434</f>
        <v>#NAME?</v>
      </c>
      <c r="S1434" s="330" t="e">
        <f ca="1">_xll.RiskData('TS CF'!$K$24,$A1434)-G1434</f>
        <v>#NAME?</v>
      </c>
      <c r="T1434" s="330" t="e">
        <f ca="1">_xll.RiskData('TS CF'!$N$24,$A1434)-H1434</f>
        <v>#NAME?</v>
      </c>
      <c r="V1434" s="327" t="e">
        <f t="shared" ca="1" si="66"/>
        <v>#NAME?</v>
      </c>
      <c r="W1434" s="327" t="e">
        <f t="shared" ca="1" si="67"/>
        <v>#NAME?</v>
      </c>
      <c r="X1434" s="327" t="e">
        <f t="shared" ca="1" si="68"/>
        <v>#NAME?</v>
      </c>
    </row>
    <row r="1435" spans="1:24">
      <c r="A1435" s="2">
        <v>1428</v>
      </c>
      <c r="B1435" s="617">
        <v>-160478</v>
      </c>
      <c r="C1435" s="617">
        <v>-103593</v>
      </c>
      <c r="D1435" s="617">
        <v>-114388</v>
      </c>
      <c r="F1435" s="330" t="e">
        <f ca="1">_xll.RiskData('Risk Summary'!$H$32,$A1435)</f>
        <v>#NAME?</v>
      </c>
      <c r="G1435" s="330" t="e">
        <f ca="1">_xll.RiskData('Risk Summary'!$K$32,$A1435)</f>
        <v>#NAME?</v>
      </c>
      <c r="H1435" s="330" t="e">
        <f ca="1">_xll.RiskData('Risk Summary'!$N$32,$A1435)</f>
        <v>#NAME?</v>
      </c>
      <c r="J1435" s="330" t="e">
        <f ca="1">_xll.RiskData('Risk Summary'!$H$35,$A1435)</f>
        <v>#NAME?</v>
      </c>
      <c r="K1435" s="330" t="e">
        <f ca="1">_xll.RiskData('Risk Summary'!$K$35,$A1435)</f>
        <v>#NAME?</v>
      </c>
      <c r="L1435" s="330" t="e">
        <f ca="1">_xll.RiskData('Risk Summary'!$N$35,$A1435)</f>
        <v>#NAME?</v>
      </c>
      <c r="N1435" s="330" t="e">
        <f ca="1">_xll.RiskData('Risk Summary'!$H$36,$A1435)</f>
        <v>#NAME?</v>
      </c>
      <c r="O1435" s="330" t="e">
        <f ca="1">_xll.RiskData('Risk Summary'!$K$36,$A1435)</f>
        <v>#NAME?</v>
      </c>
      <c r="P1435" s="330" t="e">
        <f ca="1">_xll.RiskData('Risk Summary'!$N$36,$A1435)</f>
        <v>#NAME?</v>
      </c>
      <c r="R1435" s="330" t="e">
        <f ca="1">_xll.RiskData('TS CF'!$H$24,$A1435)-F1435</f>
        <v>#NAME?</v>
      </c>
      <c r="S1435" s="330" t="e">
        <f ca="1">_xll.RiskData('TS CF'!$K$24,$A1435)-G1435</f>
        <v>#NAME?</v>
      </c>
      <c r="T1435" s="330" t="e">
        <f ca="1">_xll.RiskData('TS CF'!$N$24,$A1435)-H1435</f>
        <v>#NAME?</v>
      </c>
      <c r="V1435" s="327" t="e">
        <f t="shared" ca="1" si="66"/>
        <v>#NAME?</v>
      </c>
      <c r="W1435" s="327" t="e">
        <f t="shared" ca="1" si="67"/>
        <v>#NAME?</v>
      </c>
      <c r="X1435" s="327" t="e">
        <f t="shared" ca="1" si="68"/>
        <v>#NAME?</v>
      </c>
    </row>
    <row r="1436" spans="1:24">
      <c r="A1436" s="2">
        <v>1429</v>
      </c>
      <c r="B1436" s="617">
        <v>-160478</v>
      </c>
      <c r="C1436" s="617">
        <v>-103593</v>
      </c>
      <c r="D1436" s="617">
        <v>-114388</v>
      </c>
      <c r="F1436" s="330" t="e">
        <f ca="1">_xll.RiskData('Risk Summary'!$H$32,$A1436)</f>
        <v>#NAME?</v>
      </c>
      <c r="G1436" s="330" t="e">
        <f ca="1">_xll.RiskData('Risk Summary'!$K$32,$A1436)</f>
        <v>#NAME?</v>
      </c>
      <c r="H1436" s="330" t="e">
        <f ca="1">_xll.RiskData('Risk Summary'!$N$32,$A1436)</f>
        <v>#NAME?</v>
      </c>
      <c r="J1436" s="330" t="e">
        <f ca="1">_xll.RiskData('Risk Summary'!$H$35,$A1436)</f>
        <v>#NAME?</v>
      </c>
      <c r="K1436" s="330" t="e">
        <f ca="1">_xll.RiskData('Risk Summary'!$K$35,$A1436)</f>
        <v>#NAME?</v>
      </c>
      <c r="L1436" s="330" t="e">
        <f ca="1">_xll.RiskData('Risk Summary'!$N$35,$A1436)</f>
        <v>#NAME?</v>
      </c>
      <c r="N1436" s="330" t="e">
        <f ca="1">_xll.RiskData('Risk Summary'!$H$36,$A1436)</f>
        <v>#NAME?</v>
      </c>
      <c r="O1436" s="330" t="e">
        <f ca="1">_xll.RiskData('Risk Summary'!$K$36,$A1436)</f>
        <v>#NAME?</v>
      </c>
      <c r="P1436" s="330" t="e">
        <f ca="1">_xll.RiskData('Risk Summary'!$N$36,$A1436)</f>
        <v>#NAME?</v>
      </c>
      <c r="R1436" s="330" t="e">
        <f ca="1">_xll.RiskData('TS CF'!$H$24,$A1436)-F1436</f>
        <v>#NAME?</v>
      </c>
      <c r="S1436" s="330" t="e">
        <f ca="1">_xll.RiskData('TS CF'!$K$24,$A1436)-G1436</f>
        <v>#NAME?</v>
      </c>
      <c r="T1436" s="330" t="e">
        <f ca="1">_xll.RiskData('TS CF'!$N$24,$A1436)-H1436</f>
        <v>#NAME?</v>
      </c>
      <c r="V1436" s="327" t="e">
        <f t="shared" ca="1" si="66"/>
        <v>#NAME?</v>
      </c>
      <c r="W1436" s="327" t="e">
        <f t="shared" ca="1" si="67"/>
        <v>#NAME?</v>
      </c>
      <c r="X1436" s="327" t="e">
        <f t="shared" ca="1" si="68"/>
        <v>#NAME?</v>
      </c>
    </row>
    <row r="1437" spans="1:24">
      <c r="A1437" s="2">
        <v>1430</v>
      </c>
      <c r="B1437" s="617">
        <v>-160478</v>
      </c>
      <c r="C1437" s="617">
        <v>-103593</v>
      </c>
      <c r="D1437" s="617">
        <v>-114388</v>
      </c>
      <c r="F1437" s="330" t="e">
        <f ca="1">_xll.RiskData('Risk Summary'!$H$32,$A1437)</f>
        <v>#NAME?</v>
      </c>
      <c r="G1437" s="330" t="e">
        <f ca="1">_xll.RiskData('Risk Summary'!$K$32,$A1437)</f>
        <v>#NAME?</v>
      </c>
      <c r="H1437" s="330" t="e">
        <f ca="1">_xll.RiskData('Risk Summary'!$N$32,$A1437)</f>
        <v>#NAME?</v>
      </c>
      <c r="J1437" s="330" t="e">
        <f ca="1">_xll.RiskData('Risk Summary'!$H$35,$A1437)</f>
        <v>#NAME?</v>
      </c>
      <c r="K1437" s="330" t="e">
        <f ca="1">_xll.RiskData('Risk Summary'!$K$35,$A1437)</f>
        <v>#NAME?</v>
      </c>
      <c r="L1437" s="330" t="e">
        <f ca="1">_xll.RiskData('Risk Summary'!$N$35,$A1437)</f>
        <v>#NAME?</v>
      </c>
      <c r="N1437" s="330" t="e">
        <f ca="1">_xll.RiskData('Risk Summary'!$H$36,$A1437)</f>
        <v>#NAME?</v>
      </c>
      <c r="O1437" s="330" t="e">
        <f ca="1">_xll.RiskData('Risk Summary'!$K$36,$A1437)</f>
        <v>#NAME?</v>
      </c>
      <c r="P1437" s="330" t="e">
        <f ca="1">_xll.RiskData('Risk Summary'!$N$36,$A1437)</f>
        <v>#NAME?</v>
      </c>
      <c r="R1437" s="330" t="e">
        <f ca="1">_xll.RiskData('TS CF'!$H$24,$A1437)-F1437</f>
        <v>#NAME?</v>
      </c>
      <c r="S1437" s="330" t="e">
        <f ca="1">_xll.RiskData('TS CF'!$K$24,$A1437)-G1437</f>
        <v>#NAME?</v>
      </c>
      <c r="T1437" s="330" t="e">
        <f ca="1">_xll.RiskData('TS CF'!$N$24,$A1437)-H1437</f>
        <v>#NAME?</v>
      </c>
      <c r="V1437" s="327" t="e">
        <f t="shared" ca="1" si="66"/>
        <v>#NAME?</v>
      </c>
      <c r="W1437" s="327" t="e">
        <f t="shared" ca="1" si="67"/>
        <v>#NAME?</v>
      </c>
      <c r="X1437" s="327" t="e">
        <f t="shared" ca="1" si="68"/>
        <v>#NAME?</v>
      </c>
    </row>
    <row r="1438" spans="1:24">
      <c r="A1438" s="2">
        <v>1431</v>
      </c>
      <c r="B1438" s="617">
        <v>-160478</v>
      </c>
      <c r="C1438" s="617">
        <v>-103593</v>
      </c>
      <c r="D1438" s="617">
        <v>-114388</v>
      </c>
      <c r="F1438" s="330" t="e">
        <f ca="1">_xll.RiskData('Risk Summary'!$H$32,$A1438)</f>
        <v>#NAME?</v>
      </c>
      <c r="G1438" s="330" t="e">
        <f ca="1">_xll.RiskData('Risk Summary'!$K$32,$A1438)</f>
        <v>#NAME?</v>
      </c>
      <c r="H1438" s="330" t="e">
        <f ca="1">_xll.RiskData('Risk Summary'!$N$32,$A1438)</f>
        <v>#NAME?</v>
      </c>
      <c r="J1438" s="330" t="e">
        <f ca="1">_xll.RiskData('Risk Summary'!$H$35,$A1438)</f>
        <v>#NAME?</v>
      </c>
      <c r="K1438" s="330" t="e">
        <f ca="1">_xll.RiskData('Risk Summary'!$K$35,$A1438)</f>
        <v>#NAME?</v>
      </c>
      <c r="L1438" s="330" t="e">
        <f ca="1">_xll.RiskData('Risk Summary'!$N$35,$A1438)</f>
        <v>#NAME?</v>
      </c>
      <c r="N1438" s="330" t="e">
        <f ca="1">_xll.RiskData('Risk Summary'!$H$36,$A1438)</f>
        <v>#NAME?</v>
      </c>
      <c r="O1438" s="330" t="e">
        <f ca="1">_xll.RiskData('Risk Summary'!$K$36,$A1438)</f>
        <v>#NAME?</v>
      </c>
      <c r="P1438" s="330" t="e">
        <f ca="1">_xll.RiskData('Risk Summary'!$N$36,$A1438)</f>
        <v>#NAME?</v>
      </c>
      <c r="R1438" s="330" t="e">
        <f ca="1">_xll.RiskData('TS CF'!$H$24,$A1438)-F1438</f>
        <v>#NAME?</v>
      </c>
      <c r="S1438" s="330" t="e">
        <f ca="1">_xll.RiskData('TS CF'!$K$24,$A1438)-G1438</f>
        <v>#NAME?</v>
      </c>
      <c r="T1438" s="330" t="e">
        <f ca="1">_xll.RiskData('TS CF'!$N$24,$A1438)-H1438</f>
        <v>#NAME?</v>
      </c>
      <c r="V1438" s="327" t="e">
        <f t="shared" ca="1" si="66"/>
        <v>#NAME?</v>
      </c>
      <c r="W1438" s="327" t="e">
        <f t="shared" ca="1" si="67"/>
        <v>#NAME?</v>
      </c>
      <c r="X1438" s="327" t="e">
        <f t="shared" ca="1" si="68"/>
        <v>#NAME?</v>
      </c>
    </row>
    <row r="1439" spans="1:24">
      <c r="A1439" s="2">
        <v>1432</v>
      </c>
      <c r="B1439" s="617">
        <v>-160478</v>
      </c>
      <c r="C1439" s="617">
        <v>-103593</v>
      </c>
      <c r="D1439" s="617">
        <v>-114388</v>
      </c>
      <c r="F1439" s="330" t="e">
        <f ca="1">_xll.RiskData('Risk Summary'!$H$32,$A1439)</f>
        <v>#NAME?</v>
      </c>
      <c r="G1439" s="330" t="e">
        <f ca="1">_xll.RiskData('Risk Summary'!$K$32,$A1439)</f>
        <v>#NAME?</v>
      </c>
      <c r="H1439" s="330" t="e">
        <f ca="1">_xll.RiskData('Risk Summary'!$N$32,$A1439)</f>
        <v>#NAME?</v>
      </c>
      <c r="J1439" s="330" t="e">
        <f ca="1">_xll.RiskData('Risk Summary'!$H$35,$A1439)</f>
        <v>#NAME?</v>
      </c>
      <c r="K1439" s="330" t="e">
        <f ca="1">_xll.RiskData('Risk Summary'!$K$35,$A1439)</f>
        <v>#NAME?</v>
      </c>
      <c r="L1439" s="330" t="e">
        <f ca="1">_xll.RiskData('Risk Summary'!$N$35,$A1439)</f>
        <v>#NAME?</v>
      </c>
      <c r="N1439" s="330" t="e">
        <f ca="1">_xll.RiskData('Risk Summary'!$H$36,$A1439)</f>
        <v>#NAME?</v>
      </c>
      <c r="O1439" s="330" t="e">
        <f ca="1">_xll.RiskData('Risk Summary'!$K$36,$A1439)</f>
        <v>#NAME?</v>
      </c>
      <c r="P1439" s="330" t="e">
        <f ca="1">_xll.RiskData('Risk Summary'!$N$36,$A1439)</f>
        <v>#NAME?</v>
      </c>
      <c r="R1439" s="330" t="e">
        <f ca="1">_xll.RiskData('TS CF'!$H$24,$A1439)-F1439</f>
        <v>#NAME?</v>
      </c>
      <c r="S1439" s="330" t="e">
        <f ca="1">_xll.RiskData('TS CF'!$K$24,$A1439)-G1439</f>
        <v>#NAME?</v>
      </c>
      <c r="T1439" s="330" t="e">
        <f ca="1">_xll.RiskData('TS CF'!$N$24,$A1439)-H1439</f>
        <v>#NAME?</v>
      </c>
      <c r="V1439" s="327" t="e">
        <f t="shared" ca="1" si="66"/>
        <v>#NAME?</v>
      </c>
      <c r="W1439" s="327" t="e">
        <f t="shared" ca="1" si="67"/>
        <v>#NAME?</v>
      </c>
      <c r="X1439" s="327" t="e">
        <f t="shared" ca="1" si="68"/>
        <v>#NAME?</v>
      </c>
    </row>
    <row r="1440" spans="1:24">
      <c r="A1440" s="2">
        <v>1433</v>
      </c>
      <c r="B1440" s="617">
        <v>-160478</v>
      </c>
      <c r="C1440" s="617">
        <v>-103593</v>
      </c>
      <c r="D1440" s="617">
        <v>-114388</v>
      </c>
      <c r="F1440" s="330" t="e">
        <f ca="1">_xll.RiskData('Risk Summary'!$H$32,$A1440)</f>
        <v>#NAME?</v>
      </c>
      <c r="G1440" s="330" t="e">
        <f ca="1">_xll.RiskData('Risk Summary'!$K$32,$A1440)</f>
        <v>#NAME?</v>
      </c>
      <c r="H1440" s="330" t="e">
        <f ca="1">_xll.RiskData('Risk Summary'!$N$32,$A1440)</f>
        <v>#NAME?</v>
      </c>
      <c r="J1440" s="330" t="e">
        <f ca="1">_xll.RiskData('Risk Summary'!$H$35,$A1440)</f>
        <v>#NAME?</v>
      </c>
      <c r="K1440" s="330" t="e">
        <f ca="1">_xll.RiskData('Risk Summary'!$K$35,$A1440)</f>
        <v>#NAME?</v>
      </c>
      <c r="L1440" s="330" t="e">
        <f ca="1">_xll.RiskData('Risk Summary'!$N$35,$A1440)</f>
        <v>#NAME?</v>
      </c>
      <c r="N1440" s="330" t="e">
        <f ca="1">_xll.RiskData('Risk Summary'!$H$36,$A1440)</f>
        <v>#NAME?</v>
      </c>
      <c r="O1440" s="330" t="e">
        <f ca="1">_xll.RiskData('Risk Summary'!$K$36,$A1440)</f>
        <v>#NAME?</v>
      </c>
      <c r="P1440" s="330" t="e">
        <f ca="1">_xll.RiskData('Risk Summary'!$N$36,$A1440)</f>
        <v>#NAME?</v>
      </c>
      <c r="R1440" s="330" t="e">
        <f ca="1">_xll.RiskData('TS CF'!$H$24,$A1440)-F1440</f>
        <v>#NAME?</v>
      </c>
      <c r="S1440" s="330" t="e">
        <f ca="1">_xll.RiskData('TS CF'!$K$24,$A1440)-G1440</f>
        <v>#NAME?</v>
      </c>
      <c r="T1440" s="330" t="e">
        <f ca="1">_xll.RiskData('TS CF'!$N$24,$A1440)-H1440</f>
        <v>#NAME?</v>
      </c>
      <c r="V1440" s="327" t="e">
        <f t="shared" ca="1" si="66"/>
        <v>#NAME?</v>
      </c>
      <c r="W1440" s="327" t="e">
        <f t="shared" ca="1" si="67"/>
        <v>#NAME?</v>
      </c>
      <c r="X1440" s="327" t="e">
        <f t="shared" ca="1" si="68"/>
        <v>#NAME?</v>
      </c>
    </row>
    <row r="1441" spans="1:24">
      <c r="A1441" s="2">
        <v>1434</v>
      </c>
      <c r="B1441" s="617">
        <v>-160478</v>
      </c>
      <c r="C1441" s="617">
        <v>-103593</v>
      </c>
      <c r="D1441" s="617">
        <v>-114388</v>
      </c>
      <c r="F1441" s="330" t="e">
        <f ca="1">_xll.RiskData('Risk Summary'!$H$32,$A1441)</f>
        <v>#NAME?</v>
      </c>
      <c r="G1441" s="330" t="e">
        <f ca="1">_xll.RiskData('Risk Summary'!$K$32,$A1441)</f>
        <v>#NAME?</v>
      </c>
      <c r="H1441" s="330" t="e">
        <f ca="1">_xll.RiskData('Risk Summary'!$N$32,$A1441)</f>
        <v>#NAME?</v>
      </c>
      <c r="J1441" s="330" t="e">
        <f ca="1">_xll.RiskData('Risk Summary'!$H$35,$A1441)</f>
        <v>#NAME?</v>
      </c>
      <c r="K1441" s="330" t="e">
        <f ca="1">_xll.RiskData('Risk Summary'!$K$35,$A1441)</f>
        <v>#NAME?</v>
      </c>
      <c r="L1441" s="330" t="e">
        <f ca="1">_xll.RiskData('Risk Summary'!$N$35,$A1441)</f>
        <v>#NAME?</v>
      </c>
      <c r="N1441" s="330" t="e">
        <f ca="1">_xll.RiskData('Risk Summary'!$H$36,$A1441)</f>
        <v>#NAME?</v>
      </c>
      <c r="O1441" s="330" t="e">
        <f ca="1">_xll.RiskData('Risk Summary'!$K$36,$A1441)</f>
        <v>#NAME?</v>
      </c>
      <c r="P1441" s="330" t="e">
        <f ca="1">_xll.RiskData('Risk Summary'!$N$36,$A1441)</f>
        <v>#NAME?</v>
      </c>
      <c r="R1441" s="330" t="e">
        <f ca="1">_xll.RiskData('TS CF'!$H$24,$A1441)-F1441</f>
        <v>#NAME?</v>
      </c>
      <c r="S1441" s="330" t="e">
        <f ca="1">_xll.RiskData('TS CF'!$K$24,$A1441)-G1441</f>
        <v>#NAME?</v>
      </c>
      <c r="T1441" s="330" t="e">
        <f ca="1">_xll.RiskData('TS CF'!$N$24,$A1441)-H1441</f>
        <v>#NAME?</v>
      </c>
      <c r="V1441" s="327" t="e">
        <f t="shared" ca="1" si="66"/>
        <v>#NAME?</v>
      </c>
      <c r="W1441" s="327" t="e">
        <f t="shared" ca="1" si="67"/>
        <v>#NAME?</v>
      </c>
      <c r="X1441" s="327" t="e">
        <f t="shared" ca="1" si="68"/>
        <v>#NAME?</v>
      </c>
    </row>
    <row r="1442" spans="1:24">
      <c r="A1442" s="2">
        <v>1435</v>
      </c>
      <c r="B1442" s="617">
        <v>-160478</v>
      </c>
      <c r="C1442" s="617">
        <v>-103593</v>
      </c>
      <c r="D1442" s="617">
        <v>-114388</v>
      </c>
      <c r="F1442" s="330" t="e">
        <f ca="1">_xll.RiskData('Risk Summary'!$H$32,$A1442)</f>
        <v>#NAME?</v>
      </c>
      <c r="G1442" s="330" t="e">
        <f ca="1">_xll.RiskData('Risk Summary'!$K$32,$A1442)</f>
        <v>#NAME?</v>
      </c>
      <c r="H1442" s="330" t="e">
        <f ca="1">_xll.RiskData('Risk Summary'!$N$32,$A1442)</f>
        <v>#NAME?</v>
      </c>
      <c r="J1442" s="330" t="e">
        <f ca="1">_xll.RiskData('Risk Summary'!$H$35,$A1442)</f>
        <v>#NAME?</v>
      </c>
      <c r="K1442" s="330" t="e">
        <f ca="1">_xll.RiskData('Risk Summary'!$K$35,$A1442)</f>
        <v>#NAME?</v>
      </c>
      <c r="L1442" s="330" t="e">
        <f ca="1">_xll.RiskData('Risk Summary'!$N$35,$A1442)</f>
        <v>#NAME?</v>
      </c>
      <c r="N1442" s="330" t="e">
        <f ca="1">_xll.RiskData('Risk Summary'!$H$36,$A1442)</f>
        <v>#NAME?</v>
      </c>
      <c r="O1442" s="330" t="e">
        <f ca="1">_xll.RiskData('Risk Summary'!$K$36,$A1442)</f>
        <v>#NAME?</v>
      </c>
      <c r="P1442" s="330" t="e">
        <f ca="1">_xll.RiskData('Risk Summary'!$N$36,$A1442)</f>
        <v>#NAME?</v>
      </c>
      <c r="R1442" s="330" t="e">
        <f ca="1">_xll.RiskData('TS CF'!$H$24,$A1442)-F1442</f>
        <v>#NAME?</v>
      </c>
      <c r="S1442" s="330" t="e">
        <f ca="1">_xll.RiskData('TS CF'!$K$24,$A1442)-G1442</f>
        <v>#NAME?</v>
      </c>
      <c r="T1442" s="330" t="e">
        <f ca="1">_xll.RiskData('TS CF'!$N$24,$A1442)-H1442</f>
        <v>#NAME?</v>
      </c>
      <c r="V1442" s="327" t="e">
        <f t="shared" ca="1" si="66"/>
        <v>#NAME?</v>
      </c>
      <c r="W1442" s="327" t="e">
        <f t="shared" ca="1" si="67"/>
        <v>#NAME?</v>
      </c>
      <c r="X1442" s="327" t="e">
        <f t="shared" ca="1" si="68"/>
        <v>#NAME?</v>
      </c>
    </row>
    <row r="1443" spans="1:24">
      <c r="A1443" s="2">
        <v>1436</v>
      </c>
      <c r="B1443" s="617">
        <v>-160478</v>
      </c>
      <c r="C1443" s="617">
        <v>-103593</v>
      </c>
      <c r="D1443" s="617">
        <v>-114388</v>
      </c>
      <c r="F1443" s="330" t="e">
        <f ca="1">_xll.RiskData('Risk Summary'!$H$32,$A1443)</f>
        <v>#NAME?</v>
      </c>
      <c r="G1443" s="330" t="e">
        <f ca="1">_xll.RiskData('Risk Summary'!$K$32,$A1443)</f>
        <v>#NAME?</v>
      </c>
      <c r="H1443" s="330" t="e">
        <f ca="1">_xll.RiskData('Risk Summary'!$N$32,$A1443)</f>
        <v>#NAME?</v>
      </c>
      <c r="J1443" s="330" t="e">
        <f ca="1">_xll.RiskData('Risk Summary'!$H$35,$A1443)</f>
        <v>#NAME?</v>
      </c>
      <c r="K1443" s="330" t="e">
        <f ca="1">_xll.RiskData('Risk Summary'!$K$35,$A1443)</f>
        <v>#NAME?</v>
      </c>
      <c r="L1443" s="330" t="e">
        <f ca="1">_xll.RiskData('Risk Summary'!$N$35,$A1443)</f>
        <v>#NAME?</v>
      </c>
      <c r="N1443" s="330" t="e">
        <f ca="1">_xll.RiskData('Risk Summary'!$H$36,$A1443)</f>
        <v>#NAME?</v>
      </c>
      <c r="O1443" s="330" t="e">
        <f ca="1">_xll.RiskData('Risk Summary'!$K$36,$A1443)</f>
        <v>#NAME?</v>
      </c>
      <c r="P1443" s="330" t="e">
        <f ca="1">_xll.RiskData('Risk Summary'!$N$36,$A1443)</f>
        <v>#NAME?</v>
      </c>
      <c r="R1443" s="330" t="e">
        <f ca="1">_xll.RiskData('TS CF'!$H$24,$A1443)-F1443</f>
        <v>#NAME?</v>
      </c>
      <c r="S1443" s="330" t="e">
        <f ca="1">_xll.RiskData('TS CF'!$K$24,$A1443)-G1443</f>
        <v>#NAME?</v>
      </c>
      <c r="T1443" s="330" t="e">
        <f ca="1">_xll.RiskData('TS CF'!$N$24,$A1443)-H1443</f>
        <v>#NAME?</v>
      </c>
      <c r="V1443" s="327" t="e">
        <f t="shared" ca="1" si="66"/>
        <v>#NAME?</v>
      </c>
      <c r="W1443" s="327" t="e">
        <f t="shared" ca="1" si="67"/>
        <v>#NAME?</v>
      </c>
      <c r="X1443" s="327" t="e">
        <f t="shared" ca="1" si="68"/>
        <v>#NAME?</v>
      </c>
    </row>
    <row r="1444" spans="1:24">
      <c r="A1444" s="2">
        <v>1437</v>
      </c>
      <c r="B1444" s="617">
        <v>-160478</v>
      </c>
      <c r="C1444" s="617">
        <v>-103593</v>
      </c>
      <c r="D1444" s="617">
        <v>-114388</v>
      </c>
      <c r="F1444" s="330" t="e">
        <f ca="1">_xll.RiskData('Risk Summary'!$H$32,$A1444)</f>
        <v>#NAME?</v>
      </c>
      <c r="G1444" s="330" t="e">
        <f ca="1">_xll.RiskData('Risk Summary'!$K$32,$A1444)</f>
        <v>#NAME?</v>
      </c>
      <c r="H1444" s="330" t="e">
        <f ca="1">_xll.RiskData('Risk Summary'!$N$32,$A1444)</f>
        <v>#NAME?</v>
      </c>
      <c r="J1444" s="330" t="e">
        <f ca="1">_xll.RiskData('Risk Summary'!$H$35,$A1444)</f>
        <v>#NAME?</v>
      </c>
      <c r="K1444" s="330" t="e">
        <f ca="1">_xll.RiskData('Risk Summary'!$K$35,$A1444)</f>
        <v>#NAME?</v>
      </c>
      <c r="L1444" s="330" t="e">
        <f ca="1">_xll.RiskData('Risk Summary'!$N$35,$A1444)</f>
        <v>#NAME?</v>
      </c>
      <c r="N1444" s="330" t="e">
        <f ca="1">_xll.RiskData('Risk Summary'!$H$36,$A1444)</f>
        <v>#NAME?</v>
      </c>
      <c r="O1444" s="330" t="e">
        <f ca="1">_xll.RiskData('Risk Summary'!$K$36,$A1444)</f>
        <v>#NAME?</v>
      </c>
      <c r="P1444" s="330" t="e">
        <f ca="1">_xll.RiskData('Risk Summary'!$N$36,$A1444)</f>
        <v>#NAME?</v>
      </c>
      <c r="R1444" s="330" t="e">
        <f ca="1">_xll.RiskData('TS CF'!$H$24,$A1444)-F1444</f>
        <v>#NAME?</v>
      </c>
      <c r="S1444" s="330" t="e">
        <f ca="1">_xll.RiskData('TS CF'!$K$24,$A1444)-G1444</f>
        <v>#NAME?</v>
      </c>
      <c r="T1444" s="330" t="e">
        <f ca="1">_xll.RiskData('TS CF'!$N$24,$A1444)-H1444</f>
        <v>#NAME?</v>
      </c>
      <c r="V1444" s="327" t="e">
        <f t="shared" ca="1" si="66"/>
        <v>#NAME?</v>
      </c>
      <c r="W1444" s="327" t="e">
        <f t="shared" ca="1" si="67"/>
        <v>#NAME?</v>
      </c>
      <c r="X1444" s="327" t="e">
        <f t="shared" ca="1" si="68"/>
        <v>#NAME?</v>
      </c>
    </row>
    <row r="1445" spans="1:24">
      <c r="A1445" s="2">
        <v>1438</v>
      </c>
      <c r="B1445" s="617">
        <v>-160478</v>
      </c>
      <c r="C1445" s="617">
        <v>-103593</v>
      </c>
      <c r="D1445" s="617">
        <v>-114388</v>
      </c>
      <c r="F1445" s="330" t="e">
        <f ca="1">_xll.RiskData('Risk Summary'!$H$32,$A1445)</f>
        <v>#NAME?</v>
      </c>
      <c r="G1445" s="330" t="e">
        <f ca="1">_xll.RiskData('Risk Summary'!$K$32,$A1445)</f>
        <v>#NAME?</v>
      </c>
      <c r="H1445" s="330" t="e">
        <f ca="1">_xll.RiskData('Risk Summary'!$N$32,$A1445)</f>
        <v>#NAME?</v>
      </c>
      <c r="J1445" s="330" t="e">
        <f ca="1">_xll.RiskData('Risk Summary'!$H$35,$A1445)</f>
        <v>#NAME?</v>
      </c>
      <c r="K1445" s="330" t="e">
        <f ca="1">_xll.RiskData('Risk Summary'!$K$35,$A1445)</f>
        <v>#NAME?</v>
      </c>
      <c r="L1445" s="330" t="e">
        <f ca="1">_xll.RiskData('Risk Summary'!$N$35,$A1445)</f>
        <v>#NAME?</v>
      </c>
      <c r="N1445" s="330" t="e">
        <f ca="1">_xll.RiskData('Risk Summary'!$H$36,$A1445)</f>
        <v>#NAME?</v>
      </c>
      <c r="O1445" s="330" t="e">
        <f ca="1">_xll.RiskData('Risk Summary'!$K$36,$A1445)</f>
        <v>#NAME?</v>
      </c>
      <c r="P1445" s="330" t="e">
        <f ca="1">_xll.RiskData('Risk Summary'!$N$36,$A1445)</f>
        <v>#NAME?</v>
      </c>
      <c r="R1445" s="330" t="e">
        <f ca="1">_xll.RiskData('TS CF'!$H$24,$A1445)-F1445</f>
        <v>#NAME?</v>
      </c>
      <c r="S1445" s="330" t="e">
        <f ca="1">_xll.RiskData('TS CF'!$K$24,$A1445)-G1445</f>
        <v>#NAME?</v>
      </c>
      <c r="T1445" s="330" t="e">
        <f ca="1">_xll.RiskData('TS CF'!$N$24,$A1445)-H1445</f>
        <v>#NAME?</v>
      </c>
      <c r="V1445" s="327" t="e">
        <f t="shared" ca="1" si="66"/>
        <v>#NAME?</v>
      </c>
      <c r="W1445" s="327" t="e">
        <f t="shared" ca="1" si="67"/>
        <v>#NAME?</v>
      </c>
      <c r="X1445" s="327" t="e">
        <f t="shared" ca="1" si="68"/>
        <v>#NAME?</v>
      </c>
    </row>
    <row r="1446" spans="1:24">
      <c r="A1446" s="2">
        <v>1439</v>
      </c>
      <c r="B1446" s="617">
        <v>-160478</v>
      </c>
      <c r="C1446" s="617">
        <v>-103593</v>
      </c>
      <c r="D1446" s="617">
        <v>-114388</v>
      </c>
      <c r="F1446" s="330" t="e">
        <f ca="1">_xll.RiskData('Risk Summary'!$H$32,$A1446)</f>
        <v>#NAME?</v>
      </c>
      <c r="G1446" s="330" t="e">
        <f ca="1">_xll.RiskData('Risk Summary'!$K$32,$A1446)</f>
        <v>#NAME?</v>
      </c>
      <c r="H1446" s="330" t="e">
        <f ca="1">_xll.RiskData('Risk Summary'!$N$32,$A1446)</f>
        <v>#NAME?</v>
      </c>
      <c r="J1446" s="330" t="e">
        <f ca="1">_xll.RiskData('Risk Summary'!$H$35,$A1446)</f>
        <v>#NAME?</v>
      </c>
      <c r="K1446" s="330" t="e">
        <f ca="1">_xll.RiskData('Risk Summary'!$K$35,$A1446)</f>
        <v>#NAME?</v>
      </c>
      <c r="L1446" s="330" t="e">
        <f ca="1">_xll.RiskData('Risk Summary'!$N$35,$A1446)</f>
        <v>#NAME?</v>
      </c>
      <c r="N1446" s="330" t="e">
        <f ca="1">_xll.RiskData('Risk Summary'!$H$36,$A1446)</f>
        <v>#NAME?</v>
      </c>
      <c r="O1446" s="330" t="e">
        <f ca="1">_xll.RiskData('Risk Summary'!$K$36,$A1446)</f>
        <v>#NAME?</v>
      </c>
      <c r="P1446" s="330" t="e">
        <f ca="1">_xll.RiskData('Risk Summary'!$N$36,$A1446)</f>
        <v>#NAME?</v>
      </c>
      <c r="R1446" s="330" t="e">
        <f ca="1">_xll.RiskData('TS CF'!$H$24,$A1446)-F1446</f>
        <v>#NAME?</v>
      </c>
      <c r="S1446" s="330" t="e">
        <f ca="1">_xll.RiskData('TS CF'!$K$24,$A1446)-G1446</f>
        <v>#NAME?</v>
      </c>
      <c r="T1446" s="330" t="e">
        <f ca="1">_xll.RiskData('TS CF'!$N$24,$A1446)-H1446</f>
        <v>#NAME?</v>
      </c>
      <c r="V1446" s="327" t="e">
        <f t="shared" ca="1" si="66"/>
        <v>#NAME?</v>
      </c>
      <c r="W1446" s="327" t="e">
        <f t="shared" ca="1" si="67"/>
        <v>#NAME?</v>
      </c>
      <c r="X1446" s="327" t="e">
        <f t="shared" ca="1" si="68"/>
        <v>#NAME?</v>
      </c>
    </row>
    <row r="1447" spans="1:24">
      <c r="A1447" s="2">
        <v>1440</v>
      </c>
      <c r="B1447" s="617">
        <v>-160478</v>
      </c>
      <c r="C1447" s="617">
        <v>-103593</v>
      </c>
      <c r="D1447" s="617">
        <v>-114388</v>
      </c>
      <c r="F1447" s="330" t="e">
        <f ca="1">_xll.RiskData('Risk Summary'!$H$32,$A1447)</f>
        <v>#NAME?</v>
      </c>
      <c r="G1447" s="330" t="e">
        <f ca="1">_xll.RiskData('Risk Summary'!$K$32,$A1447)</f>
        <v>#NAME?</v>
      </c>
      <c r="H1447" s="330" t="e">
        <f ca="1">_xll.RiskData('Risk Summary'!$N$32,$A1447)</f>
        <v>#NAME?</v>
      </c>
      <c r="J1447" s="330" t="e">
        <f ca="1">_xll.RiskData('Risk Summary'!$H$35,$A1447)</f>
        <v>#NAME?</v>
      </c>
      <c r="K1447" s="330" t="e">
        <f ca="1">_xll.RiskData('Risk Summary'!$K$35,$A1447)</f>
        <v>#NAME?</v>
      </c>
      <c r="L1447" s="330" t="e">
        <f ca="1">_xll.RiskData('Risk Summary'!$N$35,$A1447)</f>
        <v>#NAME?</v>
      </c>
      <c r="N1447" s="330" t="e">
        <f ca="1">_xll.RiskData('Risk Summary'!$H$36,$A1447)</f>
        <v>#NAME?</v>
      </c>
      <c r="O1447" s="330" t="e">
        <f ca="1">_xll.RiskData('Risk Summary'!$K$36,$A1447)</f>
        <v>#NAME?</v>
      </c>
      <c r="P1447" s="330" t="e">
        <f ca="1">_xll.RiskData('Risk Summary'!$N$36,$A1447)</f>
        <v>#NAME?</v>
      </c>
      <c r="R1447" s="330" t="e">
        <f ca="1">_xll.RiskData('TS CF'!$H$24,$A1447)-F1447</f>
        <v>#NAME?</v>
      </c>
      <c r="S1447" s="330" t="e">
        <f ca="1">_xll.RiskData('TS CF'!$K$24,$A1447)-G1447</f>
        <v>#NAME?</v>
      </c>
      <c r="T1447" s="330" t="e">
        <f ca="1">_xll.RiskData('TS CF'!$N$24,$A1447)-H1447</f>
        <v>#NAME?</v>
      </c>
      <c r="V1447" s="327" t="e">
        <f t="shared" ca="1" si="66"/>
        <v>#NAME?</v>
      </c>
      <c r="W1447" s="327" t="e">
        <f t="shared" ca="1" si="67"/>
        <v>#NAME?</v>
      </c>
      <c r="X1447" s="327" t="e">
        <f t="shared" ca="1" si="68"/>
        <v>#NAME?</v>
      </c>
    </row>
    <row r="1448" spans="1:24">
      <c r="A1448" s="2">
        <v>1441</v>
      </c>
      <c r="B1448" s="617">
        <v>-160478</v>
      </c>
      <c r="C1448" s="617">
        <v>-103593</v>
      </c>
      <c r="D1448" s="617">
        <v>-114388</v>
      </c>
      <c r="F1448" s="330" t="e">
        <f ca="1">_xll.RiskData('Risk Summary'!$H$32,$A1448)</f>
        <v>#NAME?</v>
      </c>
      <c r="G1448" s="330" t="e">
        <f ca="1">_xll.RiskData('Risk Summary'!$K$32,$A1448)</f>
        <v>#NAME?</v>
      </c>
      <c r="H1448" s="330" t="e">
        <f ca="1">_xll.RiskData('Risk Summary'!$N$32,$A1448)</f>
        <v>#NAME?</v>
      </c>
      <c r="J1448" s="330" t="e">
        <f ca="1">_xll.RiskData('Risk Summary'!$H$35,$A1448)</f>
        <v>#NAME?</v>
      </c>
      <c r="K1448" s="330" t="e">
        <f ca="1">_xll.RiskData('Risk Summary'!$K$35,$A1448)</f>
        <v>#NAME?</v>
      </c>
      <c r="L1448" s="330" t="e">
        <f ca="1">_xll.RiskData('Risk Summary'!$N$35,$A1448)</f>
        <v>#NAME?</v>
      </c>
      <c r="N1448" s="330" t="e">
        <f ca="1">_xll.RiskData('Risk Summary'!$H$36,$A1448)</f>
        <v>#NAME?</v>
      </c>
      <c r="O1448" s="330" t="e">
        <f ca="1">_xll.RiskData('Risk Summary'!$K$36,$A1448)</f>
        <v>#NAME?</v>
      </c>
      <c r="P1448" s="330" t="e">
        <f ca="1">_xll.RiskData('Risk Summary'!$N$36,$A1448)</f>
        <v>#NAME?</v>
      </c>
      <c r="R1448" s="330" t="e">
        <f ca="1">_xll.RiskData('TS CF'!$H$24,$A1448)-F1448</f>
        <v>#NAME?</v>
      </c>
      <c r="S1448" s="330" t="e">
        <f ca="1">_xll.RiskData('TS CF'!$K$24,$A1448)-G1448</f>
        <v>#NAME?</v>
      </c>
      <c r="T1448" s="330" t="e">
        <f ca="1">_xll.RiskData('TS CF'!$N$24,$A1448)-H1448</f>
        <v>#NAME?</v>
      </c>
      <c r="V1448" s="327" t="e">
        <f t="shared" ca="1" si="66"/>
        <v>#NAME?</v>
      </c>
      <c r="W1448" s="327" t="e">
        <f t="shared" ca="1" si="67"/>
        <v>#NAME?</v>
      </c>
      <c r="X1448" s="327" t="e">
        <f t="shared" ca="1" si="68"/>
        <v>#NAME?</v>
      </c>
    </row>
    <row r="1449" spans="1:24">
      <c r="A1449" s="2">
        <v>1442</v>
      </c>
      <c r="B1449" s="617">
        <v>-160478</v>
      </c>
      <c r="C1449" s="617">
        <v>-103593</v>
      </c>
      <c r="D1449" s="617">
        <v>-114388</v>
      </c>
      <c r="F1449" s="330" t="e">
        <f ca="1">_xll.RiskData('Risk Summary'!$H$32,$A1449)</f>
        <v>#NAME?</v>
      </c>
      <c r="G1449" s="330" t="e">
        <f ca="1">_xll.RiskData('Risk Summary'!$K$32,$A1449)</f>
        <v>#NAME?</v>
      </c>
      <c r="H1449" s="330" t="e">
        <f ca="1">_xll.RiskData('Risk Summary'!$N$32,$A1449)</f>
        <v>#NAME?</v>
      </c>
      <c r="J1449" s="330" t="e">
        <f ca="1">_xll.RiskData('Risk Summary'!$H$35,$A1449)</f>
        <v>#NAME?</v>
      </c>
      <c r="K1449" s="330" t="e">
        <f ca="1">_xll.RiskData('Risk Summary'!$K$35,$A1449)</f>
        <v>#NAME?</v>
      </c>
      <c r="L1449" s="330" t="e">
        <f ca="1">_xll.RiskData('Risk Summary'!$N$35,$A1449)</f>
        <v>#NAME?</v>
      </c>
      <c r="N1449" s="330" t="e">
        <f ca="1">_xll.RiskData('Risk Summary'!$H$36,$A1449)</f>
        <v>#NAME?</v>
      </c>
      <c r="O1449" s="330" t="e">
        <f ca="1">_xll.RiskData('Risk Summary'!$K$36,$A1449)</f>
        <v>#NAME?</v>
      </c>
      <c r="P1449" s="330" t="e">
        <f ca="1">_xll.RiskData('Risk Summary'!$N$36,$A1449)</f>
        <v>#NAME?</v>
      </c>
      <c r="R1449" s="330" t="e">
        <f ca="1">_xll.RiskData('TS CF'!$H$24,$A1449)-F1449</f>
        <v>#NAME?</v>
      </c>
      <c r="S1449" s="330" t="e">
        <f ca="1">_xll.RiskData('TS CF'!$K$24,$A1449)-G1449</f>
        <v>#NAME?</v>
      </c>
      <c r="T1449" s="330" t="e">
        <f ca="1">_xll.RiskData('TS CF'!$N$24,$A1449)-H1449</f>
        <v>#NAME?</v>
      </c>
      <c r="V1449" s="327" t="e">
        <f t="shared" ca="1" si="66"/>
        <v>#NAME?</v>
      </c>
      <c r="W1449" s="327" t="e">
        <f t="shared" ca="1" si="67"/>
        <v>#NAME?</v>
      </c>
      <c r="X1449" s="327" t="e">
        <f t="shared" ca="1" si="68"/>
        <v>#NAME?</v>
      </c>
    </row>
    <row r="1450" spans="1:24">
      <c r="A1450" s="2">
        <v>1443</v>
      </c>
      <c r="B1450" s="617">
        <v>-160478</v>
      </c>
      <c r="C1450" s="617">
        <v>-103593</v>
      </c>
      <c r="D1450" s="617">
        <v>-114388</v>
      </c>
      <c r="F1450" s="330" t="e">
        <f ca="1">_xll.RiskData('Risk Summary'!$H$32,$A1450)</f>
        <v>#NAME?</v>
      </c>
      <c r="G1450" s="330" t="e">
        <f ca="1">_xll.RiskData('Risk Summary'!$K$32,$A1450)</f>
        <v>#NAME?</v>
      </c>
      <c r="H1450" s="330" t="e">
        <f ca="1">_xll.RiskData('Risk Summary'!$N$32,$A1450)</f>
        <v>#NAME?</v>
      </c>
      <c r="J1450" s="330" t="e">
        <f ca="1">_xll.RiskData('Risk Summary'!$H$35,$A1450)</f>
        <v>#NAME?</v>
      </c>
      <c r="K1450" s="330" t="e">
        <f ca="1">_xll.RiskData('Risk Summary'!$K$35,$A1450)</f>
        <v>#NAME?</v>
      </c>
      <c r="L1450" s="330" t="e">
        <f ca="1">_xll.RiskData('Risk Summary'!$N$35,$A1450)</f>
        <v>#NAME?</v>
      </c>
      <c r="N1450" s="330" t="e">
        <f ca="1">_xll.RiskData('Risk Summary'!$H$36,$A1450)</f>
        <v>#NAME?</v>
      </c>
      <c r="O1450" s="330" t="e">
        <f ca="1">_xll.RiskData('Risk Summary'!$K$36,$A1450)</f>
        <v>#NAME?</v>
      </c>
      <c r="P1450" s="330" t="e">
        <f ca="1">_xll.RiskData('Risk Summary'!$N$36,$A1450)</f>
        <v>#NAME?</v>
      </c>
      <c r="R1450" s="330" t="e">
        <f ca="1">_xll.RiskData('TS CF'!$H$24,$A1450)-F1450</f>
        <v>#NAME?</v>
      </c>
      <c r="S1450" s="330" t="e">
        <f ca="1">_xll.RiskData('TS CF'!$K$24,$A1450)-G1450</f>
        <v>#NAME?</v>
      </c>
      <c r="T1450" s="330" t="e">
        <f ca="1">_xll.RiskData('TS CF'!$N$24,$A1450)-H1450</f>
        <v>#NAME?</v>
      </c>
      <c r="V1450" s="327" t="e">
        <f t="shared" ca="1" si="66"/>
        <v>#NAME?</v>
      </c>
      <c r="W1450" s="327" t="e">
        <f t="shared" ca="1" si="67"/>
        <v>#NAME?</v>
      </c>
      <c r="X1450" s="327" t="e">
        <f t="shared" ca="1" si="68"/>
        <v>#NAME?</v>
      </c>
    </row>
    <row r="1451" spans="1:24">
      <c r="A1451" s="2">
        <v>1444</v>
      </c>
      <c r="B1451" s="617">
        <v>-160478</v>
      </c>
      <c r="C1451" s="617">
        <v>-103593</v>
      </c>
      <c r="D1451" s="617">
        <v>-114388</v>
      </c>
      <c r="F1451" s="330" t="e">
        <f ca="1">_xll.RiskData('Risk Summary'!$H$32,$A1451)</f>
        <v>#NAME?</v>
      </c>
      <c r="G1451" s="330" t="e">
        <f ca="1">_xll.RiskData('Risk Summary'!$K$32,$A1451)</f>
        <v>#NAME?</v>
      </c>
      <c r="H1451" s="330" t="e">
        <f ca="1">_xll.RiskData('Risk Summary'!$N$32,$A1451)</f>
        <v>#NAME?</v>
      </c>
      <c r="J1451" s="330" t="e">
        <f ca="1">_xll.RiskData('Risk Summary'!$H$35,$A1451)</f>
        <v>#NAME?</v>
      </c>
      <c r="K1451" s="330" t="e">
        <f ca="1">_xll.RiskData('Risk Summary'!$K$35,$A1451)</f>
        <v>#NAME?</v>
      </c>
      <c r="L1451" s="330" t="e">
        <f ca="1">_xll.RiskData('Risk Summary'!$N$35,$A1451)</f>
        <v>#NAME?</v>
      </c>
      <c r="N1451" s="330" t="e">
        <f ca="1">_xll.RiskData('Risk Summary'!$H$36,$A1451)</f>
        <v>#NAME?</v>
      </c>
      <c r="O1451" s="330" t="e">
        <f ca="1">_xll.RiskData('Risk Summary'!$K$36,$A1451)</f>
        <v>#NAME?</v>
      </c>
      <c r="P1451" s="330" t="e">
        <f ca="1">_xll.RiskData('Risk Summary'!$N$36,$A1451)</f>
        <v>#NAME?</v>
      </c>
      <c r="R1451" s="330" t="e">
        <f ca="1">_xll.RiskData('TS CF'!$H$24,$A1451)-F1451</f>
        <v>#NAME?</v>
      </c>
      <c r="S1451" s="330" t="e">
        <f ca="1">_xll.RiskData('TS CF'!$K$24,$A1451)-G1451</f>
        <v>#NAME?</v>
      </c>
      <c r="T1451" s="330" t="e">
        <f ca="1">_xll.RiskData('TS CF'!$N$24,$A1451)-H1451</f>
        <v>#NAME?</v>
      </c>
      <c r="V1451" s="327" t="e">
        <f t="shared" ca="1" si="66"/>
        <v>#NAME?</v>
      </c>
      <c r="W1451" s="327" t="e">
        <f t="shared" ca="1" si="67"/>
        <v>#NAME?</v>
      </c>
      <c r="X1451" s="327" t="e">
        <f t="shared" ca="1" si="68"/>
        <v>#NAME?</v>
      </c>
    </row>
    <row r="1452" spans="1:24">
      <c r="A1452" s="2">
        <v>1445</v>
      </c>
      <c r="B1452" s="617">
        <v>-160478</v>
      </c>
      <c r="C1452" s="617">
        <v>-103593</v>
      </c>
      <c r="D1452" s="617">
        <v>-114388</v>
      </c>
      <c r="F1452" s="330" t="e">
        <f ca="1">_xll.RiskData('Risk Summary'!$H$32,$A1452)</f>
        <v>#NAME?</v>
      </c>
      <c r="G1452" s="330" t="e">
        <f ca="1">_xll.RiskData('Risk Summary'!$K$32,$A1452)</f>
        <v>#NAME?</v>
      </c>
      <c r="H1452" s="330" t="e">
        <f ca="1">_xll.RiskData('Risk Summary'!$N$32,$A1452)</f>
        <v>#NAME?</v>
      </c>
      <c r="J1452" s="330" t="e">
        <f ca="1">_xll.RiskData('Risk Summary'!$H$35,$A1452)</f>
        <v>#NAME?</v>
      </c>
      <c r="K1452" s="330" t="e">
        <f ca="1">_xll.RiskData('Risk Summary'!$K$35,$A1452)</f>
        <v>#NAME?</v>
      </c>
      <c r="L1452" s="330" t="e">
        <f ca="1">_xll.RiskData('Risk Summary'!$N$35,$A1452)</f>
        <v>#NAME?</v>
      </c>
      <c r="N1452" s="330" t="e">
        <f ca="1">_xll.RiskData('Risk Summary'!$H$36,$A1452)</f>
        <v>#NAME?</v>
      </c>
      <c r="O1452" s="330" t="e">
        <f ca="1">_xll.RiskData('Risk Summary'!$K$36,$A1452)</f>
        <v>#NAME?</v>
      </c>
      <c r="P1452" s="330" t="e">
        <f ca="1">_xll.RiskData('Risk Summary'!$N$36,$A1452)</f>
        <v>#NAME?</v>
      </c>
      <c r="R1452" s="330" t="e">
        <f ca="1">_xll.RiskData('TS CF'!$H$24,$A1452)-F1452</f>
        <v>#NAME?</v>
      </c>
      <c r="S1452" s="330" t="e">
        <f ca="1">_xll.RiskData('TS CF'!$K$24,$A1452)-G1452</f>
        <v>#NAME?</v>
      </c>
      <c r="T1452" s="330" t="e">
        <f ca="1">_xll.RiskData('TS CF'!$N$24,$A1452)-H1452</f>
        <v>#NAME?</v>
      </c>
      <c r="V1452" s="327" t="e">
        <f t="shared" ca="1" si="66"/>
        <v>#NAME?</v>
      </c>
      <c r="W1452" s="327" t="e">
        <f t="shared" ca="1" si="67"/>
        <v>#NAME?</v>
      </c>
      <c r="X1452" s="327" t="e">
        <f t="shared" ca="1" si="68"/>
        <v>#NAME?</v>
      </c>
    </row>
    <row r="1453" spans="1:24">
      <c r="A1453" s="2">
        <v>1446</v>
      </c>
      <c r="B1453" s="617">
        <v>-160478</v>
      </c>
      <c r="C1453" s="617">
        <v>-103593</v>
      </c>
      <c r="D1453" s="617">
        <v>-114388</v>
      </c>
      <c r="F1453" s="330" t="e">
        <f ca="1">_xll.RiskData('Risk Summary'!$H$32,$A1453)</f>
        <v>#NAME?</v>
      </c>
      <c r="G1453" s="330" t="e">
        <f ca="1">_xll.RiskData('Risk Summary'!$K$32,$A1453)</f>
        <v>#NAME?</v>
      </c>
      <c r="H1453" s="330" t="e">
        <f ca="1">_xll.RiskData('Risk Summary'!$N$32,$A1453)</f>
        <v>#NAME?</v>
      </c>
      <c r="J1453" s="330" t="e">
        <f ca="1">_xll.RiskData('Risk Summary'!$H$35,$A1453)</f>
        <v>#NAME?</v>
      </c>
      <c r="K1453" s="330" t="e">
        <f ca="1">_xll.RiskData('Risk Summary'!$K$35,$A1453)</f>
        <v>#NAME?</v>
      </c>
      <c r="L1453" s="330" t="e">
        <f ca="1">_xll.RiskData('Risk Summary'!$N$35,$A1453)</f>
        <v>#NAME?</v>
      </c>
      <c r="N1453" s="330" t="e">
        <f ca="1">_xll.RiskData('Risk Summary'!$H$36,$A1453)</f>
        <v>#NAME?</v>
      </c>
      <c r="O1453" s="330" t="e">
        <f ca="1">_xll.RiskData('Risk Summary'!$K$36,$A1453)</f>
        <v>#NAME?</v>
      </c>
      <c r="P1453" s="330" t="e">
        <f ca="1">_xll.RiskData('Risk Summary'!$N$36,$A1453)</f>
        <v>#NAME?</v>
      </c>
      <c r="R1453" s="330" t="e">
        <f ca="1">_xll.RiskData('TS CF'!$H$24,$A1453)-F1453</f>
        <v>#NAME?</v>
      </c>
      <c r="S1453" s="330" t="e">
        <f ca="1">_xll.RiskData('TS CF'!$K$24,$A1453)-G1453</f>
        <v>#NAME?</v>
      </c>
      <c r="T1453" s="330" t="e">
        <f ca="1">_xll.RiskData('TS CF'!$N$24,$A1453)-H1453</f>
        <v>#NAME?</v>
      </c>
      <c r="V1453" s="327" t="e">
        <f t="shared" ca="1" si="66"/>
        <v>#NAME?</v>
      </c>
      <c r="W1453" s="327" t="e">
        <f t="shared" ca="1" si="67"/>
        <v>#NAME?</v>
      </c>
      <c r="X1453" s="327" t="e">
        <f t="shared" ca="1" si="68"/>
        <v>#NAME?</v>
      </c>
    </row>
    <row r="1454" spans="1:24">
      <c r="A1454" s="2">
        <v>1447</v>
      </c>
      <c r="B1454" s="617">
        <v>-160478</v>
      </c>
      <c r="C1454" s="617">
        <v>-103593</v>
      </c>
      <c r="D1454" s="617">
        <v>-114388</v>
      </c>
      <c r="F1454" s="330" t="e">
        <f ca="1">_xll.RiskData('Risk Summary'!$H$32,$A1454)</f>
        <v>#NAME?</v>
      </c>
      <c r="G1454" s="330" t="e">
        <f ca="1">_xll.RiskData('Risk Summary'!$K$32,$A1454)</f>
        <v>#NAME?</v>
      </c>
      <c r="H1454" s="330" t="e">
        <f ca="1">_xll.RiskData('Risk Summary'!$N$32,$A1454)</f>
        <v>#NAME?</v>
      </c>
      <c r="J1454" s="330" t="e">
        <f ca="1">_xll.RiskData('Risk Summary'!$H$35,$A1454)</f>
        <v>#NAME?</v>
      </c>
      <c r="K1454" s="330" t="e">
        <f ca="1">_xll.RiskData('Risk Summary'!$K$35,$A1454)</f>
        <v>#NAME?</v>
      </c>
      <c r="L1454" s="330" t="e">
        <f ca="1">_xll.RiskData('Risk Summary'!$N$35,$A1454)</f>
        <v>#NAME?</v>
      </c>
      <c r="N1454" s="330" t="e">
        <f ca="1">_xll.RiskData('Risk Summary'!$H$36,$A1454)</f>
        <v>#NAME?</v>
      </c>
      <c r="O1454" s="330" t="e">
        <f ca="1">_xll.RiskData('Risk Summary'!$K$36,$A1454)</f>
        <v>#NAME?</v>
      </c>
      <c r="P1454" s="330" t="e">
        <f ca="1">_xll.RiskData('Risk Summary'!$N$36,$A1454)</f>
        <v>#NAME?</v>
      </c>
      <c r="R1454" s="330" t="e">
        <f ca="1">_xll.RiskData('TS CF'!$H$24,$A1454)-F1454</f>
        <v>#NAME?</v>
      </c>
      <c r="S1454" s="330" t="e">
        <f ca="1">_xll.RiskData('TS CF'!$K$24,$A1454)-G1454</f>
        <v>#NAME?</v>
      </c>
      <c r="T1454" s="330" t="e">
        <f ca="1">_xll.RiskData('TS CF'!$N$24,$A1454)-H1454</f>
        <v>#NAME?</v>
      </c>
      <c r="V1454" s="327" t="e">
        <f t="shared" ca="1" si="66"/>
        <v>#NAME?</v>
      </c>
      <c r="W1454" s="327" t="e">
        <f t="shared" ca="1" si="67"/>
        <v>#NAME?</v>
      </c>
      <c r="X1454" s="327" t="e">
        <f t="shared" ca="1" si="68"/>
        <v>#NAME?</v>
      </c>
    </row>
    <row r="1455" spans="1:24">
      <c r="A1455" s="2">
        <v>1448</v>
      </c>
      <c r="B1455" s="617">
        <v>-160478</v>
      </c>
      <c r="C1455" s="617">
        <v>-103593</v>
      </c>
      <c r="D1455" s="617">
        <v>-114388</v>
      </c>
      <c r="F1455" s="330" t="e">
        <f ca="1">_xll.RiskData('Risk Summary'!$H$32,$A1455)</f>
        <v>#NAME?</v>
      </c>
      <c r="G1455" s="330" t="e">
        <f ca="1">_xll.RiskData('Risk Summary'!$K$32,$A1455)</f>
        <v>#NAME?</v>
      </c>
      <c r="H1455" s="330" t="e">
        <f ca="1">_xll.RiskData('Risk Summary'!$N$32,$A1455)</f>
        <v>#NAME?</v>
      </c>
      <c r="J1455" s="330" t="e">
        <f ca="1">_xll.RiskData('Risk Summary'!$H$35,$A1455)</f>
        <v>#NAME?</v>
      </c>
      <c r="K1455" s="330" t="e">
        <f ca="1">_xll.RiskData('Risk Summary'!$K$35,$A1455)</f>
        <v>#NAME?</v>
      </c>
      <c r="L1455" s="330" t="e">
        <f ca="1">_xll.RiskData('Risk Summary'!$N$35,$A1455)</f>
        <v>#NAME?</v>
      </c>
      <c r="N1455" s="330" t="e">
        <f ca="1">_xll.RiskData('Risk Summary'!$H$36,$A1455)</f>
        <v>#NAME?</v>
      </c>
      <c r="O1455" s="330" t="e">
        <f ca="1">_xll.RiskData('Risk Summary'!$K$36,$A1455)</f>
        <v>#NAME?</v>
      </c>
      <c r="P1455" s="330" t="e">
        <f ca="1">_xll.RiskData('Risk Summary'!$N$36,$A1455)</f>
        <v>#NAME?</v>
      </c>
      <c r="R1455" s="330" t="e">
        <f ca="1">_xll.RiskData('TS CF'!$H$24,$A1455)-F1455</f>
        <v>#NAME?</v>
      </c>
      <c r="S1455" s="330" t="e">
        <f ca="1">_xll.RiskData('TS CF'!$K$24,$A1455)-G1455</f>
        <v>#NAME?</v>
      </c>
      <c r="T1455" s="330" t="e">
        <f ca="1">_xll.RiskData('TS CF'!$N$24,$A1455)-H1455</f>
        <v>#NAME?</v>
      </c>
      <c r="V1455" s="327" t="e">
        <f t="shared" ca="1" si="66"/>
        <v>#NAME?</v>
      </c>
      <c r="W1455" s="327" t="e">
        <f t="shared" ca="1" si="67"/>
        <v>#NAME?</v>
      </c>
      <c r="X1455" s="327" t="e">
        <f t="shared" ca="1" si="68"/>
        <v>#NAME?</v>
      </c>
    </row>
    <row r="1456" spans="1:24">
      <c r="A1456" s="2">
        <v>1449</v>
      </c>
      <c r="B1456" s="617">
        <v>-160478</v>
      </c>
      <c r="C1456" s="617">
        <v>-103593</v>
      </c>
      <c r="D1456" s="617">
        <v>-114388</v>
      </c>
      <c r="F1456" s="330" t="e">
        <f ca="1">_xll.RiskData('Risk Summary'!$H$32,$A1456)</f>
        <v>#NAME?</v>
      </c>
      <c r="G1456" s="330" t="e">
        <f ca="1">_xll.RiskData('Risk Summary'!$K$32,$A1456)</f>
        <v>#NAME?</v>
      </c>
      <c r="H1456" s="330" t="e">
        <f ca="1">_xll.RiskData('Risk Summary'!$N$32,$A1456)</f>
        <v>#NAME?</v>
      </c>
      <c r="J1456" s="330" t="e">
        <f ca="1">_xll.RiskData('Risk Summary'!$H$35,$A1456)</f>
        <v>#NAME?</v>
      </c>
      <c r="K1456" s="330" t="e">
        <f ca="1">_xll.RiskData('Risk Summary'!$K$35,$A1456)</f>
        <v>#NAME?</v>
      </c>
      <c r="L1456" s="330" t="e">
        <f ca="1">_xll.RiskData('Risk Summary'!$N$35,$A1456)</f>
        <v>#NAME?</v>
      </c>
      <c r="N1456" s="330" t="e">
        <f ca="1">_xll.RiskData('Risk Summary'!$H$36,$A1456)</f>
        <v>#NAME?</v>
      </c>
      <c r="O1456" s="330" t="e">
        <f ca="1">_xll.RiskData('Risk Summary'!$K$36,$A1456)</f>
        <v>#NAME?</v>
      </c>
      <c r="P1456" s="330" t="e">
        <f ca="1">_xll.RiskData('Risk Summary'!$N$36,$A1456)</f>
        <v>#NAME?</v>
      </c>
      <c r="R1456" s="330" t="e">
        <f ca="1">_xll.RiskData('TS CF'!$H$24,$A1456)-F1456</f>
        <v>#NAME?</v>
      </c>
      <c r="S1456" s="330" t="e">
        <f ca="1">_xll.RiskData('TS CF'!$K$24,$A1456)-G1456</f>
        <v>#NAME?</v>
      </c>
      <c r="T1456" s="330" t="e">
        <f ca="1">_xll.RiskData('TS CF'!$N$24,$A1456)-H1456</f>
        <v>#NAME?</v>
      </c>
      <c r="V1456" s="327" t="e">
        <f t="shared" ca="1" si="66"/>
        <v>#NAME?</v>
      </c>
      <c r="W1456" s="327" t="e">
        <f t="shared" ca="1" si="67"/>
        <v>#NAME?</v>
      </c>
      <c r="X1456" s="327" t="e">
        <f t="shared" ca="1" si="68"/>
        <v>#NAME?</v>
      </c>
    </row>
    <row r="1457" spans="1:24">
      <c r="A1457" s="2">
        <v>1450</v>
      </c>
      <c r="B1457" s="617">
        <v>-160478</v>
      </c>
      <c r="C1457" s="617">
        <v>-103593</v>
      </c>
      <c r="D1457" s="617">
        <v>-114388</v>
      </c>
      <c r="F1457" s="330" t="e">
        <f ca="1">_xll.RiskData('Risk Summary'!$H$32,$A1457)</f>
        <v>#NAME?</v>
      </c>
      <c r="G1457" s="330" t="e">
        <f ca="1">_xll.RiskData('Risk Summary'!$K$32,$A1457)</f>
        <v>#NAME?</v>
      </c>
      <c r="H1457" s="330" t="e">
        <f ca="1">_xll.RiskData('Risk Summary'!$N$32,$A1457)</f>
        <v>#NAME?</v>
      </c>
      <c r="J1457" s="330" t="e">
        <f ca="1">_xll.RiskData('Risk Summary'!$H$35,$A1457)</f>
        <v>#NAME?</v>
      </c>
      <c r="K1457" s="330" t="e">
        <f ca="1">_xll.RiskData('Risk Summary'!$K$35,$A1457)</f>
        <v>#NAME?</v>
      </c>
      <c r="L1457" s="330" t="e">
        <f ca="1">_xll.RiskData('Risk Summary'!$N$35,$A1457)</f>
        <v>#NAME?</v>
      </c>
      <c r="N1457" s="330" t="e">
        <f ca="1">_xll.RiskData('Risk Summary'!$H$36,$A1457)</f>
        <v>#NAME?</v>
      </c>
      <c r="O1457" s="330" t="e">
        <f ca="1">_xll.RiskData('Risk Summary'!$K$36,$A1457)</f>
        <v>#NAME?</v>
      </c>
      <c r="P1457" s="330" t="e">
        <f ca="1">_xll.RiskData('Risk Summary'!$N$36,$A1457)</f>
        <v>#NAME?</v>
      </c>
      <c r="R1457" s="330" t="e">
        <f ca="1">_xll.RiskData('TS CF'!$H$24,$A1457)-F1457</f>
        <v>#NAME?</v>
      </c>
      <c r="S1457" s="330" t="e">
        <f ca="1">_xll.RiskData('TS CF'!$K$24,$A1457)-G1457</f>
        <v>#NAME?</v>
      </c>
      <c r="T1457" s="330" t="e">
        <f ca="1">_xll.RiskData('TS CF'!$N$24,$A1457)-H1457</f>
        <v>#NAME?</v>
      </c>
      <c r="V1457" s="327" t="e">
        <f t="shared" ca="1" si="66"/>
        <v>#NAME?</v>
      </c>
      <c r="W1457" s="327" t="e">
        <f t="shared" ca="1" si="67"/>
        <v>#NAME?</v>
      </c>
      <c r="X1457" s="327" t="e">
        <f t="shared" ca="1" si="68"/>
        <v>#NAME?</v>
      </c>
    </row>
    <row r="1458" spans="1:24">
      <c r="A1458" s="2">
        <v>1451</v>
      </c>
      <c r="B1458" s="617">
        <v>-160478</v>
      </c>
      <c r="C1458" s="617">
        <v>-103593</v>
      </c>
      <c r="D1458" s="617">
        <v>-114388</v>
      </c>
      <c r="F1458" s="330" t="e">
        <f ca="1">_xll.RiskData('Risk Summary'!$H$32,$A1458)</f>
        <v>#NAME?</v>
      </c>
      <c r="G1458" s="330" t="e">
        <f ca="1">_xll.RiskData('Risk Summary'!$K$32,$A1458)</f>
        <v>#NAME?</v>
      </c>
      <c r="H1458" s="330" t="e">
        <f ca="1">_xll.RiskData('Risk Summary'!$N$32,$A1458)</f>
        <v>#NAME?</v>
      </c>
      <c r="J1458" s="330" t="e">
        <f ca="1">_xll.RiskData('Risk Summary'!$H$35,$A1458)</f>
        <v>#NAME?</v>
      </c>
      <c r="K1458" s="330" t="e">
        <f ca="1">_xll.RiskData('Risk Summary'!$K$35,$A1458)</f>
        <v>#NAME?</v>
      </c>
      <c r="L1458" s="330" t="e">
        <f ca="1">_xll.RiskData('Risk Summary'!$N$35,$A1458)</f>
        <v>#NAME?</v>
      </c>
      <c r="N1458" s="330" t="e">
        <f ca="1">_xll.RiskData('Risk Summary'!$H$36,$A1458)</f>
        <v>#NAME?</v>
      </c>
      <c r="O1458" s="330" t="e">
        <f ca="1">_xll.RiskData('Risk Summary'!$K$36,$A1458)</f>
        <v>#NAME?</v>
      </c>
      <c r="P1458" s="330" t="e">
        <f ca="1">_xll.RiskData('Risk Summary'!$N$36,$A1458)</f>
        <v>#NAME?</v>
      </c>
      <c r="R1458" s="330" t="e">
        <f ca="1">_xll.RiskData('TS CF'!$H$24,$A1458)-F1458</f>
        <v>#NAME?</v>
      </c>
      <c r="S1458" s="330" t="e">
        <f ca="1">_xll.RiskData('TS CF'!$K$24,$A1458)-G1458</f>
        <v>#NAME?</v>
      </c>
      <c r="T1458" s="330" t="e">
        <f ca="1">_xll.RiskData('TS CF'!$N$24,$A1458)-H1458</f>
        <v>#NAME?</v>
      </c>
      <c r="V1458" s="327" t="e">
        <f t="shared" ca="1" si="66"/>
        <v>#NAME?</v>
      </c>
      <c r="W1458" s="327" t="e">
        <f t="shared" ca="1" si="67"/>
        <v>#NAME?</v>
      </c>
      <c r="X1458" s="327" t="e">
        <f t="shared" ca="1" si="68"/>
        <v>#NAME?</v>
      </c>
    </row>
    <row r="1459" spans="1:24">
      <c r="A1459" s="2">
        <v>1452</v>
      </c>
      <c r="B1459" s="617">
        <v>-160478</v>
      </c>
      <c r="C1459" s="617">
        <v>-103593</v>
      </c>
      <c r="D1459" s="617">
        <v>-114388</v>
      </c>
      <c r="F1459" s="330" t="e">
        <f ca="1">_xll.RiskData('Risk Summary'!$H$32,$A1459)</f>
        <v>#NAME?</v>
      </c>
      <c r="G1459" s="330" t="e">
        <f ca="1">_xll.RiskData('Risk Summary'!$K$32,$A1459)</f>
        <v>#NAME?</v>
      </c>
      <c r="H1459" s="330" t="e">
        <f ca="1">_xll.RiskData('Risk Summary'!$N$32,$A1459)</f>
        <v>#NAME?</v>
      </c>
      <c r="J1459" s="330" t="e">
        <f ca="1">_xll.RiskData('Risk Summary'!$H$35,$A1459)</f>
        <v>#NAME?</v>
      </c>
      <c r="K1459" s="330" t="e">
        <f ca="1">_xll.RiskData('Risk Summary'!$K$35,$A1459)</f>
        <v>#NAME?</v>
      </c>
      <c r="L1459" s="330" t="e">
        <f ca="1">_xll.RiskData('Risk Summary'!$N$35,$A1459)</f>
        <v>#NAME?</v>
      </c>
      <c r="N1459" s="330" t="e">
        <f ca="1">_xll.RiskData('Risk Summary'!$H$36,$A1459)</f>
        <v>#NAME?</v>
      </c>
      <c r="O1459" s="330" t="e">
        <f ca="1">_xll.RiskData('Risk Summary'!$K$36,$A1459)</f>
        <v>#NAME?</v>
      </c>
      <c r="P1459" s="330" t="e">
        <f ca="1">_xll.RiskData('Risk Summary'!$N$36,$A1459)</f>
        <v>#NAME?</v>
      </c>
      <c r="R1459" s="330" t="e">
        <f ca="1">_xll.RiskData('TS CF'!$H$24,$A1459)-F1459</f>
        <v>#NAME?</v>
      </c>
      <c r="S1459" s="330" t="e">
        <f ca="1">_xll.RiskData('TS CF'!$K$24,$A1459)-G1459</f>
        <v>#NAME?</v>
      </c>
      <c r="T1459" s="330" t="e">
        <f ca="1">_xll.RiskData('TS CF'!$N$24,$A1459)-H1459</f>
        <v>#NAME?</v>
      </c>
      <c r="V1459" s="327" t="e">
        <f t="shared" ca="1" si="66"/>
        <v>#NAME?</v>
      </c>
      <c r="W1459" s="327" t="e">
        <f t="shared" ca="1" si="67"/>
        <v>#NAME?</v>
      </c>
      <c r="X1459" s="327" t="e">
        <f t="shared" ca="1" si="68"/>
        <v>#NAME?</v>
      </c>
    </row>
    <row r="1460" spans="1:24">
      <c r="A1460" s="2">
        <v>1453</v>
      </c>
      <c r="B1460" s="617">
        <v>-160478</v>
      </c>
      <c r="C1460" s="617">
        <v>-103593</v>
      </c>
      <c r="D1460" s="617">
        <v>-114388</v>
      </c>
      <c r="F1460" s="330" t="e">
        <f ca="1">_xll.RiskData('Risk Summary'!$H$32,$A1460)</f>
        <v>#NAME?</v>
      </c>
      <c r="G1460" s="330" t="e">
        <f ca="1">_xll.RiskData('Risk Summary'!$K$32,$A1460)</f>
        <v>#NAME?</v>
      </c>
      <c r="H1460" s="330" t="e">
        <f ca="1">_xll.RiskData('Risk Summary'!$N$32,$A1460)</f>
        <v>#NAME?</v>
      </c>
      <c r="J1460" s="330" t="e">
        <f ca="1">_xll.RiskData('Risk Summary'!$H$35,$A1460)</f>
        <v>#NAME?</v>
      </c>
      <c r="K1460" s="330" t="e">
        <f ca="1">_xll.RiskData('Risk Summary'!$K$35,$A1460)</f>
        <v>#NAME?</v>
      </c>
      <c r="L1460" s="330" t="e">
        <f ca="1">_xll.RiskData('Risk Summary'!$N$35,$A1460)</f>
        <v>#NAME?</v>
      </c>
      <c r="N1460" s="330" t="e">
        <f ca="1">_xll.RiskData('Risk Summary'!$H$36,$A1460)</f>
        <v>#NAME?</v>
      </c>
      <c r="O1460" s="330" t="e">
        <f ca="1">_xll.RiskData('Risk Summary'!$K$36,$A1460)</f>
        <v>#NAME?</v>
      </c>
      <c r="P1460" s="330" t="e">
        <f ca="1">_xll.RiskData('Risk Summary'!$N$36,$A1460)</f>
        <v>#NAME?</v>
      </c>
      <c r="R1460" s="330" t="e">
        <f ca="1">_xll.RiskData('TS CF'!$H$24,$A1460)-F1460</f>
        <v>#NAME?</v>
      </c>
      <c r="S1460" s="330" t="e">
        <f ca="1">_xll.RiskData('TS CF'!$K$24,$A1460)-G1460</f>
        <v>#NAME?</v>
      </c>
      <c r="T1460" s="330" t="e">
        <f ca="1">_xll.RiskData('TS CF'!$N$24,$A1460)-H1460</f>
        <v>#NAME?</v>
      </c>
      <c r="V1460" s="327" t="e">
        <f t="shared" ca="1" si="66"/>
        <v>#NAME?</v>
      </c>
      <c r="W1460" s="327" t="e">
        <f t="shared" ca="1" si="67"/>
        <v>#NAME?</v>
      </c>
      <c r="X1460" s="327" t="e">
        <f t="shared" ca="1" si="68"/>
        <v>#NAME?</v>
      </c>
    </row>
    <row r="1461" spans="1:24">
      <c r="A1461" s="2">
        <v>1454</v>
      </c>
      <c r="B1461" s="617">
        <v>-160478</v>
      </c>
      <c r="C1461" s="617">
        <v>-103593</v>
      </c>
      <c r="D1461" s="617">
        <v>-114388</v>
      </c>
      <c r="F1461" s="330" t="e">
        <f ca="1">_xll.RiskData('Risk Summary'!$H$32,$A1461)</f>
        <v>#NAME?</v>
      </c>
      <c r="G1461" s="330" t="e">
        <f ca="1">_xll.RiskData('Risk Summary'!$K$32,$A1461)</f>
        <v>#NAME?</v>
      </c>
      <c r="H1461" s="330" t="e">
        <f ca="1">_xll.RiskData('Risk Summary'!$N$32,$A1461)</f>
        <v>#NAME?</v>
      </c>
      <c r="J1461" s="330" t="e">
        <f ca="1">_xll.RiskData('Risk Summary'!$H$35,$A1461)</f>
        <v>#NAME?</v>
      </c>
      <c r="K1461" s="330" t="e">
        <f ca="1">_xll.RiskData('Risk Summary'!$K$35,$A1461)</f>
        <v>#NAME?</v>
      </c>
      <c r="L1461" s="330" t="e">
        <f ca="1">_xll.RiskData('Risk Summary'!$N$35,$A1461)</f>
        <v>#NAME?</v>
      </c>
      <c r="N1461" s="330" t="e">
        <f ca="1">_xll.RiskData('Risk Summary'!$H$36,$A1461)</f>
        <v>#NAME?</v>
      </c>
      <c r="O1461" s="330" t="e">
        <f ca="1">_xll.RiskData('Risk Summary'!$K$36,$A1461)</f>
        <v>#NAME?</v>
      </c>
      <c r="P1461" s="330" t="e">
        <f ca="1">_xll.RiskData('Risk Summary'!$N$36,$A1461)</f>
        <v>#NAME?</v>
      </c>
      <c r="R1461" s="330" t="e">
        <f ca="1">_xll.RiskData('TS CF'!$H$24,$A1461)-F1461</f>
        <v>#NAME?</v>
      </c>
      <c r="S1461" s="330" t="e">
        <f ca="1">_xll.RiskData('TS CF'!$K$24,$A1461)-G1461</f>
        <v>#NAME?</v>
      </c>
      <c r="T1461" s="330" t="e">
        <f ca="1">_xll.RiskData('TS CF'!$N$24,$A1461)-H1461</f>
        <v>#NAME?</v>
      </c>
      <c r="V1461" s="327" t="e">
        <f t="shared" ca="1" si="66"/>
        <v>#NAME?</v>
      </c>
      <c r="W1461" s="327" t="e">
        <f t="shared" ca="1" si="67"/>
        <v>#NAME?</v>
      </c>
      <c r="X1461" s="327" t="e">
        <f t="shared" ca="1" si="68"/>
        <v>#NAME?</v>
      </c>
    </row>
    <row r="1462" spans="1:24">
      <c r="A1462" s="2">
        <v>1455</v>
      </c>
      <c r="B1462" s="617">
        <v>-160478</v>
      </c>
      <c r="C1462" s="617">
        <v>-103593</v>
      </c>
      <c r="D1462" s="617">
        <v>-114388</v>
      </c>
      <c r="F1462" s="330" t="e">
        <f ca="1">_xll.RiskData('Risk Summary'!$H$32,$A1462)</f>
        <v>#NAME?</v>
      </c>
      <c r="G1462" s="330" t="e">
        <f ca="1">_xll.RiskData('Risk Summary'!$K$32,$A1462)</f>
        <v>#NAME?</v>
      </c>
      <c r="H1462" s="330" t="e">
        <f ca="1">_xll.RiskData('Risk Summary'!$N$32,$A1462)</f>
        <v>#NAME?</v>
      </c>
      <c r="J1462" s="330" t="e">
        <f ca="1">_xll.RiskData('Risk Summary'!$H$35,$A1462)</f>
        <v>#NAME?</v>
      </c>
      <c r="K1462" s="330" t="e">
        <f ca="1">_xll.RiskData('Risk Summary'!$K$35,$A1462)</f>
        <v>#NAME?</v>
      </c>
      <c r="L1462" s="330" t="e">
        <f ca="1">_xll.RiskData('Risk Summary'!$N$35,$A1462)</f>
        <v>#NAME?</v>
      </c>
      <c r="N1462" s="330" t="e">
        <f ca="1">_xll.RiskData('Risk Summary'!$H$36,$A1462)</f>
        <v>#NAME?</v>
      </c>
      <c r="O1462" s="330" t="e">
        <f ca="1">_xll.RiskData('Risk Summary'!$K$36,$A1462)</f>
        <v>#NAME?</v>
      </c>
      <c r="P1462" s="330" t="e">
        <f ca="1">_xll.RiskData('Risk Summary'!$N$36,$A1462)</f>
        <v>#NAME?</v>
      </c>
      <c r="R1462" s="330" t="e">
        <f ca="1">_xll.RiskData('TS CF'!$H$24,$A1462)-F1462</f>
        <v>#NAME?</v>
      </c>
      <c r="S1462" s="330" t="e">
        <f ca="1">_xll.RiskData('TS CF'!$K$24,$A1462)-G1462</f>
        <v>#NAME?</v>
      </c>
      <c r="T1462" s="330" t="e">
        <f ca="1">_xll.RiskData('TS CF'!$N$24,$A1462)-H1462</f>
        <v>#NAME?</v>
      </c>
      <c r="V1462" s="327" t="e">
        <f t="shared" ca="1" si="66"/>
        <v>#NAME?</v>
      </c>
      <c r="W1462" s="327" t="e">
        <f t="shared" ca="1" si="67"/>
        <v>#NAME?</v>
      </c>
      <c r="X1462" s="327" t="e">
        <f t="shared" ca="1" si="68"/>
        <v>#NAME?</v>
      </c>
    </row>
    <row r="1463" spans="1:24">
      <c r="A1463" s="2">
        <v>1456</v>
      </c>
      <c r="B1463" s="617">
        <v>-160478</v>
      </c>
      <c r="C1463" s="617">
        <v>-103593</v>
      </c>
      <c r="D1463" s="617">
        <v>-114388</v>
      </c>
      <c r="F1463" s="330" t="e">
        <f ca="1">_xll.RiskData('Risk Summary'!$H$32,$A1463)</f>
        <v>#NAME?</v>
      </c>
      <c r="G1463" s="330" t="e">
        <f ca="1">_xll.RiskData('Risk Summary'!$K$32,$A1463)</f>
        <v>#NAME?</v>
      </c>
      <c r="H1463" s="330" t="e">
        <f ca="1">_xll.RiskData('Risk Summary'!$N$32,$A1463)</f>
        <v>#NAME?</v>
      </c>
      <c r="J1463" s="330" t="e">
        <f ca="1">_xll.RiskData('Risk Summary'!$H$35,$A1463)</f>
        <v>#NAME?</v>
      </c>
      <c r="K1463" s="330" t="e">
        <f ca="1">_xll.RiskData('Risk Summary'!$K$35,$A1463)</f>
        <v>#NAME?</v>
      </c>
      <c r="L1463" s="330" t="e">
        <f ca="1">_xll.RiskData('Risk Summary'!$N$35,$A1463)</f>
        <v>#NAME?</v>
      </c>
      <c r="N1463" s="330" t="e">
        <f ca="1">_xll.RiskData('Risk Summary'!$H$36,$A1463)</f>
        <v>#NAME?</v>
      </c>
      <c r="O1463" s="330" t="e">
        <f ca="1">_xll.RiskData('Risk Summary'!$K$36,$A1463)</f>
        <v>#NAME?</v>
      </c>
      <c r="P1463" s="330" t="e">
        <f ca="1">_xll.RiskData('Risk Summary'!$N$36,$A1463)</f>
        <v>#NAME?</v>
      </c>
      <c r="R1463" s="330" t="e">
        <f ca="1">_xll.RiskData('TS CF'!$H$24,$A1463)-F1463</f>
        <v>#NAME?</v>
      </c>
      <c r="S1463" s="330" t="e">
        <f ca="1">_xll.RiskData('TS CF'!$K$24,$A1463)-G1463</f>
        <v>#NAME?</v>
      </c>
      <c r="T1463" s="330" t="e">
        <f ca="1">_xll.RiskData('TS CF'!$N$24,$A1463)-H1463</f>
        <v>#NAME?</v>
      </c>
      <c r="V1463" s="327" t="e">
        <f t="shared" ca="1" si="66"/>
        <v>#NAME?</v>
      </c>
      <c r="W1463" s="327" t="e">
        <f t="shared" ca="1" si="67"/>
        <v>#NAME?</v>
      </c>
      <c r="X1463" s="327" t="e">
        <f t="shared" ca="1" si="68"/>
        <v>#NAME?</v>
      </c>
    </row>
    <row r="1464" spans="1:24">
      <c r="A1464" s="2">
        <v>1457</v>
      </c>
      <c r="B1464" s="617">
        <v>-160478</v>
      </c>
      <c r="C1464" s="617">
        <v>-103593</v>
      </c>
      <c r="D1464" s="617">
        <v>-114388</v>
      </c>
      <c r="F1464" s="330" t="e">
        <f ca="1">_xll.RiskData('Risk Summary'!$H$32,$A1464)</f>
        <v>#NAME?</v>
      </c>
      <c r="G1464" s="330" t="e">
        <f ca="1">_xll.RiskData('Risk Summary'!$K$32,$A1464)</f>
        <v>#NAME?</v>
      </c>
      <c r="H1464" s="330" t="e">
        <f ca="1">_xll.RiskData('Risk Summary'!$N$32,$A1464)</f>
        <v>#NAME?</v>
      </c>
      <c r="J1464" s="330" t="e">
        <f ca="1">_xll.RiskData('Risk Summary'!$H$35,$A1464)</f>
        <v>#NAME?</v>
      </c>
      <c r="K1464" s="330" t="e">
        <f ca="1">_xll.RiskData('Risk Summary'!$K$35,$A1464)</f>
        <v>#NAME?</v>
      </c>
      <c r="L1464" s="330" t="e">
        <f ca="1">_xll.RiskData('Risk Summary'!$N$35,$A1464)</f>
        <v>#NAME?</v>
      </c>
      <c r="N1464" s="330" t="e">
        <f ca="1">_xll.RiskData('Risk Summary'!$H$36,$A1464)</f>
        <v>#NAME?</v>
      </c>
      <c r="O1464" s="330" t="e">
        <f ca="1">_xll.RiskData('Risk Summary'!$K$36,$A1464)</f>
        <v>#NAME?</v>
      </c>
      <c r="P1464" s="330" t="e">
        <f ca="1">_xll.RiskData('Risk Summary'!$N$36,$A1464)</f>
        <v>#NAME?</v>
      </c>
      <c r="R1464" s="330" t="e">
        <f ca="1">_xll.RiskData('TS CF'!$H$24,$A1464)-F1464</f>
        <v>#NAME?</v>
      </c>
      <c r="S1464" s="330" t="e">
        <f ca="1">_xll.RiskData('TS CF'!$K$24,$A1464)-G1464</f>
        <v>#NAME?</v>
      </c>
      <c r="T1464" s="330" t="e">
        <f ca="1">_xll.RiskData('TS CF'!$N$24,$A1464)-H1464</f>
        <v>#NAME?</v>
      </c>
      <c r="V1464" s="327" t="e">
        <f t="shared" ca="1" si="66"/>
        <v>#NAME?</v>
      </c>
      <c r="W1464" s="327" t="e">
        <f t="shared" ca="1" si="67"/>
        <v>#NAME?</v>
      </c>
      <c r="X1464" s="327" t="e">
        <f t="shared" ca="1" si="68"/>
        <v>#NAME?</v>
      </c>
    </row>
    <row r="1465" spans="1:24">
      <c r="A1465" s="2">
        <v>1458</v>
      </c>
      <c r="B1465" s="617">
        <v>-160478</v>
      </c>
      <c r="C1465" s="617">
        <v>-103593</v>
      </c>
      <c r="D1465" s="617">
        <v>-114388</v>
      </c>
      <c r="F1465" s="330" t="e">
        <f ca="1">_xll.RiskData('Risk Summary'!$H$32,$A1465)</f>
        <v>#NAME?</v>
      </c>
      <c r="G1465" s="330" t="e">
        <f ca="1">_xll.RiskData('Risk Summary'!$K$32,$A1465)</f>
        <v>#NAME?</v>
      </c>
      <c r="H1465" s="330" t="e">
        <f ca="1">_xll.RiskData('Risk Summary'!$N$32,$A1465)</f>
        <v>#NAME?</v>
      </c>
      <c r="J1465" s="330" t="e">
        <f ca="1">_xll.RiskData('Risk Summary'!$H$35,$A1465)</f>
        <v>#NAME?</v>
      </c>
      <c r="K1465" s="330" t="e">
        <f ca="1">_xll.RiskData('Risk Summary'!$K$35,$A1465)</f>
        <v>#NAME?</v>
      </c>
      <c r="L1465" s="330" t="e">
        <f ca="1">_xll.RiskData('Risk Summary'!$N$35,$A1465)</f>
        <v>#NAME?</v>
      </c>
      <c r="N1465" s="330" t="e">
        <f ca="1">_xll.RiskData('Risk Summary'!$H$36,$A1465)</f>
        <v>#NAME?</v>
      </c>
      <c r="O1465" s="330" t="e">
        <f ca="1">_xll.RiskData('Risk Summary'!$K$36,$A1465)</f>
        <v>#NAME?</v>
      </c>
      <c r="P1465" s="330" t="e">
        <f ca="1">_xll.RiskData('Risk Summary'!$N$36,$A1465)</f>
        <v>#NAME?</v>
      </c>
      <c r="R1465" s="330" t="e">
        <f ca="1">_xll.RiskData('TS CF'!$H$24,$A1465)-F1465</f>
        <v>#NAME?</v>
      </c>
      <c r="S1465" s="330" t="e">
        <f ca="1">_xll.RiskData('TS CF'!$K$24,$A1465)-G1465</f>
        <v>#NAME?</v>
      </c>
      <c r="T1465" s="330" t="e">
        <f ca="1">_xll.RiskData('TS CF'!$N$24,$A1465)-H1465</f>
        <v>#NAME?</v>
      </c>
      <c r="V1465" s="327" t="e">
        <f t="shared" ca="1" si="66"/>
        <v>#NAME?</v>
      </c>
      <c r="W1465" s="327" t="e">
        <f t="shared" ca="1" si="67"/>
        <v>#NAME?</v>
      </c>
      <c r="X1465" s="327" t="e">
        <f t="shared" ca="1" si="68"/>
        <v>#NAME?</v>
      </c>
    </row>
    <row r="1466" spans="1:24">
      <c r="A1466" s="2">
        <v>1459</v>
      </c>
      <c r="B1466" s="617">
        <v>-160478</v>
      </c>
      <c r="C1466" s="617">
        <v>-103593</v>
      </c>
      <c r="D1466" s="617">
        <v>-114388</v>
      </c>
      <c r="F1466" s="330" t="e">
        <f ca="1">_xll.RiskData('Risk Summary'!$H$32,$A1466)</f>
        <v>#NAME?</v>
      </c>
      <c r="G1466" s="330" t="e">
        <f ca="1">_xll.RiskData('Risk Summary'!$K$32,$A1466)</f>
        <v>#NAME?</v>
      </c>
      <c r="H1466" s="330" t="e">
        <f ca="1">_xll.RiskData('Risk Summary'!$N$32,$A1466)</f>
        <v>#NAME?</v>
      </c>
      <c r="J1466" s="330" t="e">
        <f ca="1">_xll.RiskData('Risk Summary'!$H$35,$A1466)</f>
        <v>#NAME?</v>
      </c>
      <c r="K1466" s="330" t="e">
        <f ca="1">_xll.RiskData('Risk Summary'!$K$35,$A1466)</f>
        <v>#NAME?</v>
      </c>
      <c r="L1466" s="330" t="e">
        <f ca="1">_xll.RiskData('Risk Summary'!$N$35,$A1466)</f>
        <v>#NAME?</v>
      </c>
      <c r="N1466" s="330" t="e">
        <f ca="1">_xll.RiskData('Risk Summary'!$H$36,$A1466)</f>
        <v>#NAME?</v>
      </c>
      <c r="O1466" s="330" t="e">
        <f ca="1">_xll.RiskData('Risk Summary'!$K$36,$A1466)</f>
        <v>#NAME?</v>
      </c>
      <c r="P1466" s="330" t="e">
        <f ca="1">_xll.RiskData('Risk Summary'!$N$36,$A1466)</f>
        <v>#NAME?</v>
      </c>
      <c r="R1466" s="330" t="e">
        <f ca="1">_xll.RiskData('TS CF'!$H$24,$A1466)-F1466</f>
        <v>#NAME?</v>
      </c>
      <c r="S1466" s="330" t="e">
        <f ca="1">_xll.RiskData('TS CF'!$K$24,$A1466)-G1466</f>
        <v>#NAME?</v>
      </c>
      <c r="T1466" s="330" t="e">
        <f ca="1">_xll.RiskData('TS CF'!$N$24,$A1466)-H1466</f>
        <v>#NAME?</v>
      </c>
      <c r="V1466" s="327" t="e">
        <f t="shared" ca="1" si="66"/>
        <v>#NAME?</v>
      </c>
      <c r="W1466" s="327" t="e">
        <f t="shared" ca="1" si="67"/>
        <v>#NAME?</v>
      </c>
      <c r="X1466" s="327" t="e">
        <f t="shared" ca="1" si="68"/>
        <v>#NAME?</v>
      </c>
    </row>
    <row r="1467" spans="1:24">
      <c r="A1467" s="2">
        <v>1460</v>
      </c>
      <c r="B1467" s="617">
        <v>-160478</v>
      </c>
      <c r="C1467" s="617">
        <v>-103593</v>
      </c>
      <c r="D1467" s="617">
        <v>-114388</v>
      </c>
      <c r="F1467" s="330" t="e">
        <f ca="1">_xll.RiskData('Risk Summary'!$H$32,$A1467)</f>
        <v>#NAME?</v>
      </c>
      <c r="G1467" s="330" t="e">
        <f ca="1">_xll.RiskData('Risk Summary'!$K$32,$A1467)</f>
        <v>#NAME?</v>
      </c>
      <c r="H1467" s="330" t="e">
        <f ca="1">_xll.RiskData('Risk Summary'!$N$32,$A1467)</f>
        <v>#NAME?</v>
      </c>
      <c r="J1467" s="330" t="e">
        <f ca="1">_xll.RiskData('Risk Summary'!$H$35,$A1467)</f>
        <v>#NAME?</v>
      </c>
      <c r="K1467" s="330" t="e">
        <f ca="1">_xll.RiskData('Risk Summary'!$K$35,$A1467)</f>
        <v>#NAME?</v>
      </c>
      <c r="L1467" s="330" t="e">
        <f ca="1">_xll.RiskData('Risk Summary'!$N$35,$A1467)</f>
        <v>#NAME?</v>
      </c>
      <c r="N1467" s="330" t="e">
        <f ca="1">_xll.RiskData('Risk Summary'!$H$36,$A1467)</f>
        <v>#NAME?</v>
      </c>
      <c r="O1467" s="330" t="e">
        <f ca="1">_xll.RiskData('Risk Summary'!$K$36,$A1467)</f>
        <v>#NAME?</v>
      </c>
      <c r="P1467" s="330" t="e">
        <f ca="1">_xll.RiskData('Risk Summary'!$N$36,$A1467)</f>
        <v>#NAME?</v>
      </c>
      <c r="R1467" s="330" t="e">
        <f ca="1">_xll.RiskData('TS CF'!$H$24,$A1467)-F1467</f>
        <v>#NAME?</v>
      </c>
      <c r="S1467" s="330" t="e">
        <f ca="1">_xll.RiskData('TS CF'!$K$24,$A1467)-G1467</f>
        <v>#NAME?</v>
      </c>
      <c r="T1467" s="330" t="e">
        <f ca="1">_xll.RiskData('TS CF'!$N$24,$A1467)-H1467</f>
        <v>#NAME?</v>
      </c>
      <c r="V1467" s="327" t="e">
        <f t="shared" ca="1" si="66"/>
        <v>#NAME?</v>
      </c>
      <c r="W1467" s="327" t="e">
        <f t="shared" ca="1" si="67"/>
        <v>#NAME?</v>
      </c>
      <c r="X1467" s="327" t="e">
        <f t="shared" ca="1" si="68"/>
        <v>#NAME?</v>
      </c>
    </row>
    <row r="1468" spans="1:24">
      <c r="A1468" s="2">
        <v>1461</v>
      </c>
      <c r="B1468" s="617">
        <v>-160478</v>
      </c>
      <c r="C1468" s="617">
        <v>-103593</v>
      </c>
      <c r="D1468" s="617">
        <v>-114388</v>
      </c>
      <c r="F1468" s="330" t="e">
        <f ca="1">_xll.RiskData('Risk Summary'!$H$32,$A1468)</f>
        <v>#NAME?</v>
      </c>
      <c r="G1468" s="330" t="e">
        <f ca="1">_xll.RiskData('Risk Summary'!$K$32,$A1468)</f>
        <v>#NAME?</v>
      </c>
      <c r="H1468" s="330" t="e">
        <f ca="1">_xll.RiskData('Risk Summary'!$N$32,$A1468)</f>
        <v>#NAME?</v>
      </c>
      <c r="J1468" s="330" t="e">
        <f ca="1">_xll.RiskData('Risk Summary'!$H$35,$A1468)</f>
        <v>#NAME?</v>
      </c>
      <c r="K1468" s="330" t="e">
        <f ca="1">_xll.RiskData('Risk Summary'!$K$35,$A1468)</f>
        <v>#NAME?</v>
      </c>
      <c r="L1468" s="330" t="e">
        <f ca="1">_xll.RiskData('Risk Summary'!$N$35,$A1468)</f>
        <v>#NAME?</v>
      </c>
      <c r="N1468" s="330" t="e">
        <f ca="1">_xll.RiskData('Risk Summary'!$H$36,$A1468)</f>
        <v>#NAME?</v>
      </c>
      <c r="O1468" s="330" t="e">
        <f ca="1">_xll.RiskData('Risk Summary'!$K$36,$A1468)</f>
        <v>#NAME?</v>
      </c>
      <c r="P1468" s="330" t="e">
        <f ca="1">_xll.RiskData('Risk Summary'!$N$36,$A1468)</f>
        <v>#NAME?</v>
      </c>
      <c r="R1468" s="330" t="e">
        <f ca="1">_xll.RiskData('TS CF'!$H$24,$A1468)-F1468</f>
        <v>#NAME?</v>
      </c>
      <c r="S1468" s="330" t="e">
        <f ca="1">_xll.RiskData('TS CF'!$K$24,$A1468)-G1468</f>
        <v>#NAME?</v>
      </c>
      <c r="T1468" s="330" t="e">
        <f ca="1">_xll.RiskData('TS CF'!$N$24,$A1468)-H1468</f>
        <v>#NAME?</v>
      </c>
      <c r="V1468" s="327" t="e">
        <f t="shared" ca="1" si="66"/>
        <v>#NAME?</v>
      </c>
      <c r="W1468" s="327" t="e">
        <f t="shared" ca="1" si="67"/>
        <v>#NAME?</v>
      </c>
      <c r="X1468" s="327" t="e">
        <f t="shared" ca="1" si="68"/>
        <v>#NAME?</v>
      </c>
    </row>
    <row r="1469" spans="1:24">
      <c r="A1469" s="2">
        <v>1462</v>
      </c>
      <c r="B1469" s="617">
        <v>-160478</v>
      </c>
      <c r="C1469" s="617">
        <v>-103593</v>
      </c>
      <c r="D1469" s="617">
        <v>-114388</v>
      </c>
      <c r="F1469" s="330" t="e">
        <f ca="1">_xll.RiskData('Risk Summary'!$H$32,$A1469)</f>
        <v>#NAME?</v>
      </c>
      <c r="G1469" s="330" t="e">
        <f ca="1">_xll.RiskData('Risk Summary'!$K$32,$A1469)</f>
        <v>#NAME?</v>
      </c>
      <c r="H1469" s="330" t="e">
        <f ca="1">_xll.RiskData('Risk Summary'!$N$32,$A1469)</f>
        <v>#NAME?</v>
      </c>
      <c r="J1469" s="330" t="e">
        <f ca="1">_xll.RiskData('Risk Summary'!$H$35,$A1469)</f>
        <v>#NAME?</v>
      </c>
      <c r="K1469" s="330" t="e">
        <f ca="1">_xll.RiskData('Risk Summary'!$K$35,$A1469)</f>
        <v>#NAME?</v>
      </c>
      <c r="L1469" s="330" t="e">
        <f ca="1">_xll.RiskData('Risk Summary'!$N$35,$A1469)</f>
        <v>#NAME?</v>
      </c>
      <c r="N1469" s="330" t="e">
        <f ca="1">_xll.RiskData('Risk Summary'!$H$36,$A1469)</f>
        <v>#NAME?</v>
      </c>
      <c r="O1469" s="330" t="e">
        <f ca="1">_xll.RiskData('Risk Summary'!$K$36,$A1469)</f>
        <v>#NAME?</v>
      </c>
      <c r="P1469" s="330" t="e">
        <f ca="1">_xll.RiskData('Risk Summary'!$N$36,$A1469)</f>
        <v>#NAME?</v>
      </c>
      <c r="R1469" s="330" t="e">
        <f ca="1">_xll.RiskData('TS CF'!$H$24,$A1469)-F1469</f>
        <v>#NAME?</v>
      </c>
      <c r="S1469" s="330" t="e">
        <f ca="1">_xll.RiskData('TS CF'!$K$24,$A1469)-G1469</f>
        <v>#NAME?</v>
      </c>
      <c r="T1469" s="330" t="e">
        <f ca="1">_xll.RiskData('TS CF'!$N$24,$A1469)-H1469</f>
        <v>#NAME?</v>
      </c>
      <c r="V1469" s="327" t="e">
        <f t="shared" ca="1" si="66"/>
        <v>#NAME?</v>
      </c>
      <c r="W1469" s="327" t="e">
        <f t="shared" ca="1" si="67"/>
        <v>#NAME?</v>
      </c>
      <c r="X1469" s="327" t="e">
        <f t="shared" ca="1" si="68"/>
        <v>#NAME?</v>
      </c>
    </row>
    <row r="1470" spans="1:24">
      <c r="A1470" s="2">
        <v>1463</v>
      </c>
      <c r="B1470" s="617">
        <v>-160478</v>
      </c>
      <c r="C1470" s="617">
        <v>-103593</v>
      </c>
      <c r="D1470" s="617">
        <v>-114388</v>
      </c>
      <c r="F1470" s="330" t="e">
        <f ca="1">_xll.RiskData('Risk Summary'!$H$32,$A1470)</f>
        <v>#NAME?</v>
      </c>
      <c r="G1470" s="330" t="e">
        <f ca="1">_xll.RiskData('Risk Summary'!$K$32,$A1470)</f>
        <v>#NAME?</v>
      </c>
      <c r="H1470" s="330" t="e">
        <f ca="1">_xll.RiskData('Risk Summary'!$N$32,$A1470)</f>
        <v>#NAME?</v>
      </c>
      <c r="J1470" s="330" t="e">
        <f ca="1">_xll.RiskData('Risk Summary'!$H$35,$A1470)</f>
        <v>#NAME?</v>
      </c>
      <c r="K1470" s="330" t="e">
        <f ca="1">_xll.RiskData('Risk Summary'!$K$35,$A1470)</f>
        <v>#NAME?</v>
      </c>
      <c r="L1470" s="330" t="e">
        <f ca="1">_xll.RiskData('Risk Summary'!$N$35,$A1470)</f>
        <v>#NAME?</v>
      </c>
      <c r="N1470" s="330" t="e">
        <f ca="1">_xll.RiskData('Risk Summary'!$H$36,$A1470)</f>
        <v>#NAME?</v>
      </c>
      <c r="O1470" s="330" t="e">
        <f ca="1">_xll.RiskData('Risk Summary'!$K$36,$A1470)</f>
        <v>#NAME?</v>
      </c>
      <c r="P1470" s="330" t="e">
        <f ca="1">_xll.RiskData('Risk Summary'!$N$36,$A1470)</f>
        <v>#NAME?</v>
      </c>
      <c r="R1470" s="330" t="e">
        <f ca="1">_xll.RiskData('TS CF'!$H$24,$A1470)-F1470</f>
        <v>#NAME?</v>
      </c>
      <c r="S1470" s="330" t="e">
        <f ca="1">_xll.RiskData('TS CF'!$K$24,$A1470)-G1470</f>
        <v>#NAME?</v>
      </c>
      <c r="T1470" s="330" t="e">
        <f ca="1">_xll.RiskData('TS CF'!$N$24,$A1470)-H1470</f>
        <v>#NAME?</v>
      </c>
      <c r="V1470" s="327" t="e">
        <f t="shared" ca="1" si="66"/>
        <v>#NAME?</v>
      </c>
      <c r="W1470" s="327" t="e">
        <f t="shared" ca="1" si="67"/>
        <v>#NAME?</v>
      </c>
      <c r="X1470" s="327" t="e">
        <f t="shared" ca="1" si="68"/>
        <v>#NAME?</v>
      </c>
    </row>
    <row r="1471" spans="1:24">
      <c r="A1471" s="2">
        <v>1464</v>
      </c>
      <c r="B1471" s="617">
        <v>-160478</v>
      </c>
      <c r="C1471" s="617">
        <v>-103593</v>
      </c>
      <c r="D1471" s="617">
        <v>-114388</v>
      </c>
      <c r="F1471" s="330" t="e">
        <f ca="1">_xll.RiskData('Risk Summary'!$H$32,$A1471)</f>
        <v>#NAME?</v>
      </c>
      <c r="G1471" s="330" t="e">
        <f ca="1">_xll.RiskData('Risk Summary'!$K$32,$A1471)</f>
        <v>#NAME?</v>
      </c>
      <c r="H1471" s="330" t="e">
        <f ca="1">_xll.RiskData('Risk Summary'!$N$32,$A1471)</f>
        <v>#NAME?</v>
      </c>
      <c r="J1471" s="330" t="e">
        <f ca="1">_xll.RiskData('Risk Summary'!$H$35,$A1471)</f>
        <v>#NAME?</v>
      </c>
      <c r="K1471" s="330" t="e">
        <f ca="1">_xll.RiskData('Risk Summary'!$K$35,$A1471)</f>
        <v>#NAME?</v>
      </c>
      <c r="L1471" s="330" t="e">
        <f ca="1">_xll.RiskData('Risk Summary'!$N$35,$A1471)</f>
        <v>#NAME?</v>
      </c>
      <c r="N1471" s="330" t="e">
        <f ca="1">_xll.RiskData('Risk Summary'!$H$36,$A1471)</f>
        <v>#NAME?</v>
      </c>
      <c r="O1471" s="330" t="e">
        <f ca="1">_xll.RiskData('Risk Summary'!$K$36,$A1471)</f>
        <v>#NAME?</v>
      </c>
      <c r="P1471" s="330" t="e">
        <f ca="1">_xll.RiskData('Risk Summary'!$N$36,$A1471)</f>
        <v>#NAME?</v>
      </c>
      <c r="R1471" s="330" t="e">
        <f ca="1">_xll.RiskData('TS CF'!$H$24,$A1471)-F1471</f>
        <v>#NAME?</v>
      </c>
      <c r="S1471" s="330" t="e">
        <f ca="1">_xll.RiskData('TS CF'!$K$24,$A1471)-G1471</f>
        <v>#NAME?</v>
      </c>
      <c r="T1471" s="330" t="e">
        <f ca="1">_xll.RiskData('TS CF'!$N$24,$A1471)-H1471</f>
        <v>#NAME?</v>
      </c>
      <c r="V1471" s="327" t="e">
        <f t="shared" ca="1" si="66"/>
        <v>#NAME?</v>
      </c>
      <c r="W1471" s="327" t="e">
        <f t="shared" ca="1" si="67"/>
        <v>#NAME?</v>
      </c>
      <c r="X1471" s="327" t="e">
        <f t="shared" ca="1" si="68"/>
        <v>#NAME?</v>
      </c>
    </row>
    <row r="1472" spans="1:24">
      <c r="A1472" s="2">
        <v>1465</v>
      </c>
      <c r="B1472" s="617">
        <v>-160478</v>
      </c>
      <c r="C1472" s="617">
        <v>-103593</v>
      </c>
      <c r="D1472" s="617">
        <v>-114388</v>
      </c>
      <c r="F1472" s="330" t="e">
        <f ca="1">_xll.RiskData('Risk Summary'!$H$32,$A1472)</f>
        <v>#NAME?</v>
      </c>
      <c r="G1472" s="330" t="e">
        <f ca="1">_xll.RiskData('Risk Summary'!$K$32,$A1472)</f>
        <v>#NAME?</v>
      </c>
      <c r="H1472" s="330" t="e">
        <f ca="1">_xll.RiskData('Risk Summary'!$N$32,$A1472)</f>
        <v>#NAME?</v>
      </c>
      <c r="J1472" s="330" t="e">
        <f ca="1">_xll.RiskData('Risk Summary'!$H$35,$A1472)</f>
        <v>#NAME?</v>
      </c>
      <c r="K1472" s="330" t="e">
        <f ca="1">_xll.RiskData('Risk Summary'!$K$35,$A1472)</f>
        <v>#NAME?</v>
      </c>
      <c r="L1472" s="330" t="e">
        <f ca="1">_xll.RiskData('Risk Summary'!$N$35,$A1472)</f>
        <v>#NAME?</v>
      </c>
      <c r="N1472" s="330" t="e">
        <f ca="1">_xll.RiskData('Risk Summary'!$H$36,$A1472)</f>
        <v>#NAME?</v>
      </c>
      <c r="O1472" s="330" t="e">
        <f ca="1">_xll.RiskData('Risk Summary'!$K$36,$A1472)</f>
        <v>#NAME?</v>
      </c>
      <c r="P1472" s="330" t="e">
        <f ca="1">_xll.RiskData('Risk Summary'!$N$36,$A1472)</f>
        <v>#NAME?</v>
      </c>
      <c r="R1472" s="330" t="e">
        <f ca="1">_xll.RiskData('TS CF'!$H$24,$A1472)-F1472</f>
        <v>#NAME?</v>
      </c>
      <c r="S1472" s="330" t="e">
        <f ca="1">_xll.RiskData('TS CF'!$K$24,$A1472)-G1472</f>
        <v>#NAME?</v>
      </c>
      <c r="T1472" s="330" t="e">
        <f ca="1">_xll.RiskData('TS CF'!$N$24,$A1472)-H1472</f>
        <v>#NAME?</v>
      </c>
      <c r="V1472" s="327" t="e">
        <f t="shared" ca="1" si="66"/>
        <v>#NAME?</v>
      </c>
      <c r="W1472" s="327" t="e">
        <f t="shared" ca="1" si="67"/>
        <v>#NAME?</v>
      </c>
      <c r="X1472" s="327" t="e">
        <f t="shared" ca="1" si="68"/>
        <v>#NAME?</v>
      </c>
    </row>
    <row r="1473" spans="1:24">
      <c r="A1473" s="2">
        <v>1466</v>
      </c>
      <c r="B1473" s="617">
        <v>-160478</v>
      </c>
      <c r="C1473" s="617">
        <v>-103593</v>
      </c>
      <c r="D1473" s="617">
        <v>-114388</v>
      </c>
      <c r="F1473" s="330" t="e">
        <f ca="1">_xll.RiskData('Risk Summary'!$H$32,$A1473)</f>
        <v>#NAME?</v>
      </c>
      <c r="G1473" s="330" t="e">
        <f ca="1">_xll.RiskData('Risk Summary'!$K$32,$A1473)</f>
        <v>#NAME?</v>
      </c>
      <c r="H1473" s="330" t="e">
        <f ca="1">_xll.RiskData('Risk Summary'!$N$32,$A1473)</f>
        <v>#NAME?</v>
      </c>
      <c r="J1473" s="330" t="e">
        <f ca="1">_xll.RiskData('Risk Summary'!$H$35,$A1473)</f>
        <v>#NAME?</v>
      </c>
      <c r="K1473" s="330" t="e">
        <f ca="1">_xll.RiskData('Risk Summary'!$K$35,$A1473)</f>
        <v>#NAME?</v>
      </c>
      <c r="L1473" s="330" t="e">
        <f ca="1">_xll.RiskData('Risk Summary'!$N$35,$A1473)</f>
        <v>#NAME?</v>
      </c>
      <c r="N1473" s="330" t="e">
        <f ca="1">_xll.RiskData('Risk Summary'!$H$36,$A1473)</f>
        <v>#NAME?</v>
      </c>
      <c r="O1473" s="330" t="e">
        <f ca="1">_xll.RiskData('Risk Summary'!$K$36,$A1473)</f>
        <v>#NAME?</v>
      </c>
      <c r="P1473" s="330" t="e">
        <f ca="1">_xll.RiskData('Risk Summary'!$N$36,$A1473)</f>
        <v>#NAME?</v>
      </c>
      <c r="R1473" s="330" t="e">
        <f ca="1">_xll.RiskData('TS CF'!$H$24,$A1473)-F1473</f>
        <v>#NAME?</v>
      </c>
      <c r="S1473" s="330" t="e">
        <f ca="1">_xll.RiskData('TS CF'!$K$24,$A1473)-G1473</f>
        <v>#NAME?</v>
      </c>
      <c r="T1473" s="330" t="e">
        <f ca="1">_xll.RiskData('TS CF'!$N$24,$A1473)-H1473</f>
        <v>#NAME?</v>
      </c>
      <c r="V1473" s="327" t="e">
        <f t="shared" ca="1" si="66"/>
        <v>#NAME?</v>
      </c>
      <c r="W1473" s="327" t="e">
        <f t="shared" ca="1" si="67"/>
        <v>#NAME?</v>
      </c>
      <c r="X1473" s="327" t="e">
        <f t="shared" ca="1" si="68"/>
        <v>#NAME?</v>
      </c>
    </row>
    <row r="1474" spans="1:24">
      <c r="A1474" s="2">
        <v>1467</v>
      </c>
      <c r="B1474" s="617">
        <v>-160478</v>
      </c>
      <c r="C1474" s="617">
        <v>-103593</v>
      </c>
      <c r="D1474" s="617">
        <v>-114388</v>
      </c>
      <c r="F1474" s="330" t="e">
        <f ca="1">_xll.RiskData('Risk Summary'!$H$32,$A1474)</f>
        <v>#NAME?</v>
      </c>
      <c r="G1474" s="330" t="e">
        <f ca="1">_xll.RiskData('Risk Summary'!$K$32,$A1474)</f>
        <v>#NAME?</v>
      </c>
      <c r="H1474" s="330" t="e">
        <f ca="1">_xll.RiskData('Risk Summary'!$N$32,$A1474)</f>
        <v>#NAME?</v>
      </c>
      <c r="J1474" s="330" t="e">
        <f ca="1">_xll.RiskData('Risk Summary'!$H$35,$A1474)</f>
        <v>#NAME?</v>
      </c>
      <c r="K1474" s="330" t="e">
        <f ca="1">_xll.RiskData('Risk Summary'!$K$35,$A1474)</f>
        <v>#NAME?</v>
      </c>
      <c r="L1474" s="330" t="e">
        <f ca="1">_xll.RiskData('Risk Summary'!$N$35,$A1474)</f>
        <v>#NAME?</v>
      </c>
      <c r="N1474" s="330" t="e">
        <f ca="1">_xll.RiskData('Risk Summary'!$H$36,$A1474)</f>
        <v>#NAME?</v>
      </c>
      <c r="O1474" s="330" t="e">
        <f ca="1">_xll.RiskData('Risk Summary'!$K$36,$A1474)</f>
        <v>#NAME?</v>
      </c>
      <c r="P1474" s="330" t="e">
        <f ca="1">_xll.RiskData('Risk Summary'!$N$36,$A1474)</f>
        <v>#NAME?</v>
      </c>
      <c r="R1474" s="330" t="e">
        <f ca="1">_xll.RiskData('TS CF'!$H$24,$A1474)-F1474</f>
        <v>#NAME?</v>
      </c>
      <c r="S1474" s="330" t="e">
        <f ca="1">_xll.RiskData('TS CF'!$K$24,$A1474)-G1474</f>
        <v>#NAME?</v>
      </c>
      <c r="T1474" s="330" t="e">
        <f ca="1">_xll.RiskData('TS CF'!$N$24,$A1474)-H1474</f>
        <v>#NAME?</v>
      </c>
      <c r="V1474" s="327" t="e">
        <f t="shared" ca="1" si="66"/>
        <v>#NAME?</v>
      </c>
      <c r="W1474" s="327" t="e">
        <f t="shared" ca="1" si="67"/>
        <v>#NAME?</v>
      </c>
      <c r="X1474" s="327" t="e">
        <f t="shared" ca="1" si="68"/>
        <v>#NAME?</v>
      </c>
    </row>
    <row r="1475" spans="1:24">
      <c r="A1475" s="2">
        <v>1468</v>
      </c>
      <c r="B1475" s="617">
        <v>-160478</v>
      </c>
      <c r="C1475" s="617">
        <v>-103593</v>
      </c>
      <c r="D1475" s="617">
        <v>-114388</v>
      </c>
      <c r="F1475" s="330" t="e">
        <f ca="1">_xll.RiskData('Risk Summary'!$H$32,$A1475)</f>
        <v>#NAME?</v>
      </c>
      <c r="G1475" s="330" t="e">
        <f ca="1">_xll.RiskData('Risk Summary'!$K$32,$A1475)</f>
        <v>#NAME?</v>
      </c>
      <c r="H1475" s="330" t="e">
        <f ca="1">_xll.RiskData('Risk Summary'!$N$32,$A1475)</f>
        <v>#NAME?</v>
      </c>
      <c r="J1475" s="330" t="e">
        <f ca="1">_xll.RiskData('Risk Summary'!$H$35,$A1475)</f>
        <v>#NAME?</v>
      </c>
      <c r="K1475" s="330" t="e">
        <f ca="1">_xll.RiskData('Risk Summary'!$K$35,$A1475)</f>
        <v>#NAME?</v>
      </c>
      <c r="L1475" s="330" t="e">
        <f ca="1">_xll.RiskData('Risk Summary'!$N$35,$A1475)</f>
        <v>#NAME?</v>
      </c>
      <c r="N1475" s="330" t="e">
        <f ca="1">_xll.RiskData('Risk Summary'!$H$36,$A1475)</f>
        <v>#NAME?</v>
      </c>
      <c r="O1475" s="330" t="e">
        <f ca="1">_xll.RiskData('Risk Summary'!$K$36,$A1475)</f>
        <v>#NAME?</v>
      </c>
      <c r="P1475" s="330" t="e">
        <f ca="1">_xll.RiskData('Risk Summary'!$N$36,$A1475)</f>
        <v>#NAME?</v>
      </c>
      <c r="R1475" s="330" t="e">
        <f ca="1">_xll.RiskData('TS CF'!$H$24,$A1475)-F1475</f>
        <v>#NAME?</v>
      </c>
      <c r="S1475" s="330" t="e">
        <f ca="1">_xll.RiskData('TS CF'!$K$24,$A1475)-G1475</f>
        <v>#NAME?</v>
      </c>
      <c r="T1475" s="330" t="e">
        <f ca="1">_xll.RiskData('TS CF'!$N$24,$A1475)-H1475</f>
        <v>#NAME?</v>
      </c>
      <c r="V1475" s="327" t="e">
        <f t="shared" ca="1" si="66"/>
        <v>#NAME?</v>
      </c>
      <c r="W1475" s="327" t="e">
        <f t="shared" ca="1" si="67"/>
        <v>#NAME?</v>
      </c>
      <c r="X1475" s="327" t="e">
        <f t="shared" ca="1" si="68"/>
        <v>#NAME?</v>
      </c>
    </row>
    <row r="1476" spans="1:24">
      <c r="A1476" s="2">
        <v>1469</v>
      </c>
      <c r="B1476" s="617">
        <v>-160478</v>
      </c>
      <c r="C1476" s="617">
        <v>-103593</v>
      </c>
      <c r="D1476" s="617">
        <v>-114388</v>
      </c>
      <c r="F1476" s="330" t="e">
        <f ca="1">_xll.RiskData('Risk Summary'!$H$32,$A1476)</f>
        <v>#NAME?</v>
      </c>
      <c r="G1476" s="330" t="e">
        <f ca="1">_xll.RiskData('Risk Summary'!$K$32,$A1476)</f>
        <v>#NAME?</v>
      </c>
      <c r="H1476" s="330" t="e">
        <f ca="1">_xll.RiskData('Risk Summary'!$N$32,$A1476)</f>
        <v>#NAME?</v>
      </c>
      <c r="J1476" s="330" t="e">
        <f ca="1">_xll.RiskData('Risk Summary'!$H$35,$A1476)</f>
        <v>#NAME?</v>
      </c>
      <c r="K1476" s="330" t="e">
        <f ca="1">_xll.RiskData('Risk Summary'!$K$35,$A1476)</f>
        <v>#NAME?</v>
      </c>
      <c r="L1476" s="330" t="e">
        <f ca="1">_xll.RiskData('Risk Summary'!$N$35,$A1476)</f>
        <v>#NAME?</v>
      </c>
      <c r="N1476" s="330" t="e">
        <f ca="1">_xll.RiskData('Risk Summary'!$H$36,$A1476)</f>
        <v>#NAME?</v>
      </c>
      <c r="O1476" s="330" t="e">
        <f ca="1">_xll.RiskData('Risk Summary'!$K$36,$A1476)</f>
        <v>#NAME?</v>
      </c>
      <c r="P1476" s="330" t="e">
        <f ca="1">_xll.RiskData('Risk Summary'!$N$36,$A1476)</f>
        <v>#NAME?</v>
      </c>
      <c r="R1476" s="330" t="e">
        <f ca="1">_xll.RiskData('TS CF'!$H$24,$A1476)-F1476</f>
        <v>#NAME?</v>
      </c>
      <c r="S1476" s="330" t="e">
        <f ca="1">_xll.RiskData('TS CF'!$K$24,$A1476)-G1476</f>
        <v>#NAME?</v>
      </c>
      <c r="T1476" s="330" t="e">
        <f ca="1">_xll.RiskData('TS CF'!$N$24,$A1476)-H1476</f>
        <v>#NAME?</v>
      </c>
      <c r="V1476" s="327" t="e">
        <f t="shared" ca="1" si="66"/>
        <v>#NAME?</v>
      </c>
      <c r="W1476" s="327" t="e">
        <f t="shared" ca="1" si="67"/>
        <v>#NAME?</v>
      </c>
      <c r="X1476" s="327" t="e">
        <f t="shared" ca="1" si="68"/>
        <v>#NAME?</v>
      </c>
    </row>
    <row r="1477" spans="1:24">
      <c r="A1477" s="2">
        <v>1470</v>
      </c>
      <c r="B1477" s="617">
        <v>-160478</v>
      </c>
      <c r="C1477" s="617">
        <v>-103593</v>
      </c>
      <c r="D1477" s="617">
        <v>-114388</v>
      </c>
      <c r="F1477" s="330" t="e">
        <f ca="1">_xll.RiskData('Risk Summary'!$H$32,$A1477)</f>
        <v>#NAME?</v>
      </c>
      <c r="G1477" s="330" t="e">
        <f ca="1">_xll.RiskData('Risk Summary'!$K$32,$A1477)</f>
        <v>#NAME?</v>
      </c>
      <c r="H1477" s="330" t="e">
        <f ca="1">_xll.RiskData('Risk Summary'!$N$32,$A1477)</f>
        <v>#NAME?</v>
      </c>
      <c r="J1477" s="330" t="e">
        <f ca="1">_xll.RiskData('Risk Summary'!$H$35,$A1477)</f>
        <v>#NAME?</v>
      </c>
      <c r="K1477" s="330" t="e">
        <f ca="1">_xll.RiskData('Risk Summary'!$K$35,$A1477)</f>
        <v>#NAME?</v>
      </c>
      <c r="L1477" s="330" t="e">
        <f ca="1">_xll.RiskData('Risk Summary'!$N$35,$A1477)</f>
        <v>#NAME?</v>
      </c>
      <c r="N1477" s="330" t="e">
        <f ca="1">_xll.RiskData('Risk Summary'!$H$36,$A1477)</f>
        <v>#NAME?</v>
      </c>
      <c r="O1477" s="330" t="e">
        <f ca="1">_xll.RiskData('Risk Summary'!$K$36,$A1477)</f>
        <v>#NAME?</v>
      </c>
      <c r="P1477" s="330" t="e">
        <f ca="1">_xll.RiskData('Risk Summary'!$N$36,$A1477)</f>
        <v>#NAME?</v>
      </c>
      <c r="R1477" s="330" t="e">
        <f ca="1">_xll.RiskData('TS CF'!$H$24,$A1477)-F1477</f>
        <v>#NAME?</v>
      </c>
      <c r="S1477" s="330" t="e">
        <f ca="1">_xll.RiskData('TS CF'!$K$24,$A1477)-G1477</f>
        <v>#NAME?</v>
      </c>
      <c r="T1477" s="330" t="e">
        <f ca="1">_xll.RiskData('TS CF'!$N$24,$A1477)-H1477</f>
        <v>#NAME?</v>
      </c>
      <c r="V1477" s="327" t="e">
        <f t="shared" ca="1" si="66"/>
        <v>#NAME?</v>
      </c>
      <c r="W1477" s="327" t="e">
        <f t="shared" ca="1" si="67"/>
        <v>#NAME?</v>
      </c>
      <c r="X1477" s="327" t="e">
        <f t="shared" ca="1" si="68"/>
        <v>#NAME?</v>
      </c>
    </row>
    <row r="1478" spans="1:24">
      <c r="A1478" s="2">
        <v>1471</v>
      </c>
      <c r="B1478" s="617">
        <v>-160478</v>
      </c>
      <c r="C1478" s="617">
        <v>-103593</v>
      </c>
      <c r="D1478" s="617">
        <v>-114388</v>
      </c>
      <c r="F1478" s="330" t="e">
        <f ca="1">_xll.RiskData('Risk Summary'!$H$32,$A1478)</f>
        <v>#NAME?</v>
      </c>
      <c r="G1478" s="330" t="e">
        <f ca="1">_xll.RiskData('Risk Summary'!$K$32,$A1478)</f>
        <v>#NAME?</v>
      </c>
      <c r="H1478" s="330" t="e">
        <f ca="1">_xll.RiskData('Risk Summary'!$N$32,$A1478)</f>
        <v>#NAME?</v>
      </c>
      <c r="J1478" s="330" t="e">
        <f ca="1">_xll.RiskData('Risk Summary'!$H$35,$A1478)</f>
        <v>#NAME?</v>
      </c>
      <c r="K1478" s="330" t="e">
        <f ca="1">_xll.RiskData('Risk Summary'!$K$35,$A1478)</f>
        <v>#NAME?</v>
      </c>
      <c r="L1478" s="330" t="e">
        <f ca="1">_xll.RiskData('Risk Summary'!$N$35,$A1478)</f>
        <v>#NAME?</v>
      </c>
      <c r="N1478" s="330" t="e">
        <f ca="1">_xll.RiskData('Risk Summary'!$H$36,$A1478)</f>
        <v>#NAME?</v>
      </c>
      <c r="O1478" s="330" t="e">
        <f ca="1">_xll.RiskData('Risk Summary'!$K$36,$A1478)</f>
        <v>#NAME?</v>
      </c>
      <c r="P1478" s="330" t="e">
        <f ca="1">_xll.RiskData('Risk Summary'!$N$36,$A1478)</f>
        <v>#NAME?</v>
      </c>
      <c r="R1478" s="330" t="e">
        <f ca="1">_xll.RiskData('TS CF'!$H$24,$A1478)-F1478</f>
        <v>#NAME?</v>
      </c>
      <c r="S1478" s="330" t="e">
        <f ca="1">_xll.RiskData('TS CF'!$K$24,$A1478)-G1478</f>
        <v>#NAME?</v>
      </c>
      <c r="T1478" s="330" t="e">
        <f ca="1">_xll.RiskData('TS CF'!$N$24,$A1478)-H1478</f>
        <v>#NAME?</v>
      </c>
      <c r="V1478" s="327" t="e">
        <f t="shared" ca="1" si="66"/>
        <v>#NAME?</v>
      </c>
      <c r="W1478" s="327" t="e">
        <f t="shared" ca="1" si="67"/>
        <v>#NAME?</v>
      </c>
      <c r="X1478" s="327" t="e">
        <f t="shared" ca="1" si="68"/>
        <v>#NAME?</v>
      </c>
    </row>
    <row r="1479" spans="1:24">
      <c r="A1479" s="2">
        <v>1472</v>
      </c>
      <c r="B1479" s="617">
        <v>-160478</v>
      </c>
      <c r="C1479" s="617">
        <v>-103593</v>
      </c>
      <c r="D1479" s="617">
        <v>-114388</v>
      </c>
      <c r="F1479" s="330" t="e">
        <f ca="1">_xll.RiskData('Risk Summary'!$H$32,$A1479)</f>
        <v>#NAME?</v>
      </c>
      <c r="G1479" s="330" t="e">
        <f ca="1">_xll.RiskData('Risk Summary'!$K$32,$A1479)</f>
        <v>#NAME?</v>
      </c>
      <c r="H1479" s="330" t="e">
        <f ca="1">_xll.RiskData('Risk Summary'!$N$32,$A1479)</f>
        <v>#NAME?</v>
      </c>
      <c r="J1479" s="330" t="e">
        <f ca="1">_xll.RiskData('Risk Summary'!$H$35,$A1479)</f>
        <v>#NAME?</v>
      </c>
      <c r="K1479" s="330" t="e">
        <f ca="1">_xll.RiskData('Risk Summary'!$K$35,$A1479)</f>
        <v>#NAME?</v>
      </c>
      <c r="L1479" s="330" t="e">
        <f ca="1">_xll.RiskData('Risk Summary'!$N$35,$A1479)</f>
        <v>#NAME?</v>
      </c>
      <c r="N1479" s="330" t="e">
        <f ca="1">_xll.RiskData('Risk Summary'!$H$36,$A1479)</f>
        <v>#NAME?</v>
      </c>
      <c r="O1479" s="330" t="e">
        <f ca="1">_xll.RiskData('Risk Summary'!$K$36,$A1479)</f>
        <v>#NAME?</v>
      </c>
      <c r="P1479" s="330" t="e">
        <f ca="1">_xll.RiskData('Risk Summary'!$N$36,$A1479)</f>
        <v>#NAME?</v>
      </c>
      <c r="R1479" s="330" t="e">
        <f ca="1">_xll.RiskData('TS CF'!$H$24,$A1479)-F1479</f>
        <v>#NAME?</v>
      </c>
      <c r="S1479" s="330" t="e">
        <f ca="1">_xll.RiskData('TS CF'!$K$24,$A1479)-G1479</f>
        <v>#NAME?</v>
      </c>
      <c r="T1479" s="330" t="e">
        <f ca="1">_xll.RiskData('TS CF'!$N$24,$A1479)-H1479</f>
        <v>#NAME?</v>
      </c>
      <c r="V1479" s="327" t="e">
        <f t="shared" ca="1" si="66"/>
        <v>#NAME?</v>
      </c>
      <c r="W1479" s="327" t="e">
        <f t="shared" ca="1" si="67"/>
        <v>#NAME?</v>
      </c>
      <c r="X1479" s="327" t="e">
        <f t="shared" ca="1" si="68"/>
        <v>#NAME?</v>
      </c>
    </row>
    <row r="1480" spans="1:24">
      <c r="A1480" s="2">
        <v>1473</v>
      </c>
      <c r="B1480" s="617">
        <v>-160478</v>
      </c>
      <c r="C1480" s="617">
        <v>-103593</v>
      </c>
      <c r="D1480" s="617">
        <v>-114388</v>
      </c>
      <c r="F1480" s="330" t="e">
        <f ca="1">_xll.RiskData('Risk Summary'!$H$32,$A1480)</f>
        <v>#NAME?</v>
      </c>
      <c r="G1480" s="330" t="e">
        <f ca="1">_xll.RiskData('Risk Summary'!$K$32,$A1480)</f>
        <v>#NAME?</v>
      </c>
      <c r="H1480" s="330" t="e">
        <f ca="1">_xll.RiskData('Risk Summary'!$N$32,$A1480)</f>
        <v>#NAME?</v>
      </c>
      <c r="J1480" s="330" t="e">
        <f ca="1">_xll.RiskData('Risk Summary'!$H$35,$A1480)</f>
        <v>#NAME?</v>
      </c>
      <c r="K1480" s="330" t="e">
        <f ca="1">_xll.RiskData('Risk Summary'!$K$35,$A1480)</f>
        <v>#NAME?</v>
      </c>
      <c r="L1480" s="330" t="e">
        <f ca="1">_xll.RiskData('Risk Summary'!$N$35,$A1480)</f>
        <v>#NAME?</v>
      </c>
      <c r="N1480" s="330" t="e">
        <f ca="1">_xll.RiskData('Risk Summary'!$H$36,$A1480)</f>
        <v>#NAME?</v>
      </c>
      <c r="O1480" s="330" t="e">
        <f ca="1">_xll.RiskData('Risk Summary'!$K$36,$A1480)</f>
        <v>#NAME?</v>
      </c>
      <c r="P1480" s="330" t="e">
        <f ca="1">_xll.RiskData('Risk Summary'!$N$36,$A1480)</f>
        <v>#NAME?</v>
      </c>
      <c r="R1480" s="330" t="e">
        <f ca="1">_xll.RiskData('TS CF'!$H$24,$A1480)-F1480</f>
        <v>#NAME?</v>
      </c>
      <c r="S1480" s="330" t="e">
        <f ca="1">_xll.RiskData('TS CF'!$K$24,$A1480)-G1480</f>
        <v>#NAME?</v>
      </c>
      <c r="T1480" s="330" t="e">
        <f ca="1">_xll.RiskData('TS CF'!$N$24,$A1480)-H1480</f>
        <v>#NAME?</v>
      </c>
      <c r="V1480" s="327" t="e">
        <f t="shared" ca="1" si="66"/>
        <v>#NAME?</v>
      </c>
      <c r="W1480" s="327" t="e">
        <f t="shared" ca="1" si="67"/>
        <v>#NAME?</v>
      </c>
      <c r="X1480" s="327" t="e">
        <f t="shared" ca="1" si="68"/>
        <v>#NAME?</v>
      </c>
    </row>
    <row r="1481" spans="1:24">
      <c r="A1481" s="2">
        <v>1474</v>
      </c>
      <c r="B1481" s="617">
        <v>-160478</v>
      </c>
      <c r="C1481" s="617">
        <v>-103593</v>
      </c>
      <c r="D1481" s="617">
        <v>-114388</v>
      </c>
      <c r="F1481" s="330" t="e">
        <f ca="1">_xll.RiskData('Risk Summary'!$H$32,$A1481)</f>
        <v>#NAME?</v>
      </c>
      <c r="G1481" s="330" t="e">
        <f ca="1">_xll.RiskData('Risk Summary'!$K$32,$A1481)</f>
        <v>#NAME?</v>
      </c>
      <c r="H1481" s="330" t="e">
        <f ca="1">_xll.RiskData('Risk Summary'!$N$32,$A1481)</f>
        <v>#NAME?</v>
      </c>
      <c r="J1481" s="330" t="e">
        <f ca="1">_xll.RiskData('Risk Summary'!$H$35,$A1481)</f>
        <v>#NAME?</v>
      </c>
      <c r="K1481" s="330" t="e">
        <f ca="1">_xll.RiskData('Risk Summary'!$K$35,$A1481)</f>
        <v>#NAME?</v>
      </c>
      <c r="L1481" s="330" t="e">
        <f ca="1">_xll.RiskData('Risk Summary'!$N$35,$A1481)</f>
        <v>#NAME?</v>
      </c>
      <c r="N1481" s="330" t="e">
        <f ca="1">_xll.RiskData('Risk Summary'!$H$36,$A1481)</f>
        <v>#NAME?</v>
      </c>
      <c r="O1481" s="330" t="e">
        <f ca="1">_xll.RiskData('Risk Summary'!$K$36,$A1481)</f>
        <v>#NAME?</v>
      </c>
      <c r="P1481" s="330" t="e">
        <f ca="1">_xll.RiskData('Risk Summary'!$N$36,$A1481)</f>
        <v>#NAME?</v>
      </c>
      <c r="R1481" s="330" t="e">
        <f ca="1">_xll.RiskData('TS CF'!$H$24,$A1481)-F1481</f>
        <v>#NAME?</v>
      </c>
      <c r="S1481" s="330" t="e">
        <f ca="1">_xll.RiskData('TS CF'!$K$24,$A1481)-G1481</f>
        <v>#NAME?</v>
      </c>
      <c r="T1481" s="330" t="e">
        <f ca="1">_xll.RiskData('TS CF'!$N$24,$A1481)-H1481</f>
        <v>#NAME?</v>
      </c>
      <c r="V1481" s="327" t="e">
        <f t="shared" ca="1" si="66"/>
        <v>#NAME?</v>
      </c>
      <c r="W1481" s="327" t="e">
        <f t="shared" ca="1" si="67"/>
        <v>#NAME?</v>
      </c>
      <c r="X1481" s="327" t="e">
        <f t="shared" ca="1" si="68"/>
        <v>#NAME?</v>
      </c>
    </row>
    <row r="1482" spans="1:24">
      <c r="A1482" s="2">
        <v>1475</v>
      </c>
      <c r="B1482" s="617">
        <v>-160478</v>
      </c>
      <c r="C1482" s="617">
        <v>-103593</v>
      </c>
      <c r="D1482" s="617">
        <v>-114388</v>
      </c>
      <c r="F1482" s="330" t="e">
        <f ca="1">_xll.RiskData('Risk Summary'!$H$32,$A1482)</f>
        <v>#NAME?</v>
      </c>
      <c r="G1482" s="330" t="e">
        <f ca="1">_xll.RiskData('Risk Summary'!$K$32,$A1482)</f>
        <v>#NAME?</v>
      </c>
      <c r="H1482" s="330" t="e">
        <f ca="1">_xll.RiskData('Risk Summary'!$N$32,$A1482)</f>
        <v>#NAME?</v>
      </c>
      <c r="J1482" s="330" t="e">
        <f ca="1">_xll.RiskData('Risk Summary'!$H$35,$A1482)</f>
        <v>#NAME?</v>
      </c>
      <c r="K1482" s="330" t="e">
        <f ca="1">_xll.RiskData('Risk Summary'!$K$35,$A1482)</f>
        <v>#NAME?</v>
      </c>
      <c r="L1482" s="330" t="e">
        <f ca="1">_xll.RiskData('Risk Summary'!$N$35,$A1482)</f>
        <v>#NAME?</v>
      </c>
      <c r="N1482" s="330" t="e">
        <f ca="1">_xll.RiskData('Risk Summary'!$H$36,$A1482)</f>
        <v>#NAME?</v>
      </c>
      <c r="O1482" s="330" t="e">
        <f ca="1">_xll.RiskData('Risk Summary'!$K$36,$A1482)</f>
        <v>#NAME?</v>
      </c>
      <c r="P1482" s="330" t="e">
        <f ca="1">_xll.RiskData('Risk Summary'!$N$36,$A1482)</f>
        <v>#NAME?</v>
      </c>
      <c r="R1482" s="330" t="e">
        <f ca="1">_xll.RiskData('TS CF'!$H$24,$A1482)-F1482</f>
        <v>#NAME?</v>
      </c>
      <c r="S1482" s="330" t="e">
        <f ca="1">_xll.RiskData('TS CF'!$K$24,$A1482)-G1482</f>
        <v>#NAME?</v>
      </c>
      <c r="T1482" s="330" t="e">
        <f ca="1">_xll.RiskData('TS CF'!$N$24,$A1482)-H1482</f>
        <v>#NAME?</v>
      </c>
      <c r="V1482" s="327" t="e">
        <f t="shared" ref="V1482:V1545" ca="1" si="69">V1481</f>
        <v>#NAME?</v>
      </c>
      <c r="W1482" s="327" t="e">
        <f t="shared" ref="W1482:W1545" ca="1" si="70">W1481</f>
        <v>#NAME?</v>
      </c>
      <c r="X1482" s="327" t="e">
        <f t="shared" ref="X1482:X1545" ca="1" si="71">X1481</f>
        <v>#NAME?</v>
      </c>
    </row>
    <row r="1483" spans="1:24">
      <c r="A1483" s="2">
        <v>1476</v>
      </c>
      <c r="B1483" s="617">
        <v>-160478</v>
      </c>
      <c r="C1483" s="617">
        <v>-103593</v>
      </c>
      <c r="D1483" s="617">
        <v>-114388</v>
      </c>
      <c r="F1483" s="330" t="e">
        <f ca="1">_xll.RiskData('Risk Summary'!$H$32,$A1483)</f>
        <v>#NAME?</v>
      </c>
      <c r="G1483" s="330" t="e">
        <f ca="1">_xll.RiskData('Risk Summary'!$K$32,$A1483)</f>
        <v>#NAME?</v>
      </c>
      <c r="H1483" s="330" t="e">
        <f ca="1">_xll.RiskData('Risk Summary'!$N$32,$A1483)</f>
        <v>#NAME?</v>
      </c>
      <c r="J1483" s="330" t="e">
        <f ca="1">_xll.RiskData('Risk Summary'!$H$35,$A1483)</f>
        <v>#NAME?</v>
      </c>
      <c r="K1483" s="330" t="e">
        <f ca="1">_xll.RiskData('Risk Summary'!$K$35,$A1483)</f>
        <v>#NAME?</v>
      </c>
      <c r="L1483" s="330" t="e">
        <f ca="1">_xll.RiskData('Risk Summary'!$N$35,$A1483)</f>
        <v>#NAME?</v>
      </c>
      <c r="N1483" s="330" t="e">
        <f ca="1">_xll.RiskData('Risk Summary'!$H$36,$A1483)</f>
        <v>#NAME?</v>
      </c>
      <c r="O1483" s="330" t="e">
        <f ca="1">_xll.RiskData('Risk Summary'!$K$36,$A1483)</f>
        <v>#NAME?</v>
      </c>
      <c r="P1483" s="330" t="e">
        <f ca="1">_xll.RiskData('Risk Summary'!$N$36,$A1483)</f>
        <v>#NAME?</v>
      </c>
      <c r="R1483" s="330" t="e">
        <f ca="1">_xll.RiskData('TS CF'!$H$24,$A1483)-F1483</f>
        <v>#NAME?</v>
      </c>
      <c r="S1483" s="330" t="e">
        <f ca="1">_xll.RiskData('TS CF'!$K$24,$A1483)-G1483</f>
        <v>#NAME?</v>
      </c>
      <c r="T1483" s="330" t="e">
        <f ca="1">_xll.RiskData('TS CF'!$N$24,$A1483)-H1483</f>
        <v>#NAME?</v>
      </c>
      <c r="V1483" s="327" t="e">
        <f t="shared" ca="1" si="69"/>
        <v>#NAME?</v>
      </c>
      <c r="W1483" s="327" t="e">
        <f t="shared" ca="1" si="70"/>
        <v>#NAME?</v>
      </c>
      <c r="X1483" s="327" t="e">
        <f t="shared" ca="1" si="71"/>
        <v>#NAME?</v>
      </c>
    </row>
    <row r="1484" spans="1:24">
      <c r="A1484" s="2">
        <v>1477</v>
      </c>
      <c r="B1484" s="617">
        <v>-160478</v>
      </c>
      <c r="C1484" s="617">
        <v>-103593</v>
      </c>
      <c r="D1484" s="617">
        <v>-114388</v>
      </c>
      <c r="F1484" s="330" t="e">
        <f ca="1">_xll.RiskData('Risk Summary'!$H$32,$A1484)</f>
        <v>#NAME?</v>
      </c>
      <c r="G1484" s="330" t="e">
        <f ca="1">_xll.RiskData('Risk Summary'!$K$32,$A1484)</f>
        <v>#NAME?</v>
      </c>
      <c r="H1484" s="330" t="e">
        <f ca="1">_xll.RiskData('Risk Summary'!$N$32,$A1484)</f>
        <v>#NAME?</v>
      </c>
      <c r="J1484" s="330" t="e">
        <f ca="1">_xll.RiskData('Risk Summary'!$H$35,$A1484)</f>
        <v>#NAME?</v>
      </c>
      <c r="K1484" s="330" t="e">
        <f ca="1">_xll.RiskData('Risk Summary'!$K$35,$A1484)</f>
        <v>#NAME?</v>
      </c>
      <c r="L1484" s="330" t="e">
        <f ca="1">_xll.RiskData('Risk Summary'!$N$35,$A1484)</f>
        <v>#NAME?</v>
      </c>
      <c r="N1484" s="330" t="e">
        <f ca="1">_xll.RiskData('Risk Summary'!$H$36,$A1484)</f>
        <v>#NAME?</v>
      </c>
      <c r="O1484" s="330" t="e">
        <f ca="1">_xll.RiskData('Risk Summary'!$K$36,$A1484)</f>
        <v>#NAME?</v>
      </c>
      <c r="P1484" s="330" t="e">
        <f ca="1">_xll.RiskData('Risk Summary'!$N$36,$A1484)</f>
        <v>#NAME?</v>
      </c>
      <c r="R1484" s="330" t="e">
        <f ca="1">_xll.RiskData('TS CF'!$H$24,$A1484)-F1484</f>
        <v>#NAME?</v>
      </c>
      <c r="S1484" s="330" t="e">
        <f ca="1">_xll.RiskData('TS CF'!$K$24,$A1484)-G1484</f>
        <v>#NAME?</v>
      </c>
      <c r="T1484" s="330" t="e">
        <f ca="1">_xll.RiskData('TS CF'!$N$24,$A1484)-H1484</f>
        <v>#NAME?</v>
      </c>
      <c r="V1484" s="327" t="e">
        <f t="shared" ca="1" si="69"/>
        <v>#NAME?</v>
      </c>
      <c r="W1484" s="327" t="e">
        <f t="shared" ca="1" si="70"/>
        <v>#NAME?</v>
      </c>
      <c r="X1484" s="327" t="e">
        <f t="shared" ca="1" si="71"/>
        <v>#NAME?</v>
      </c>
    </row>
    <row r="1485" spans="1:24">
      <c r="A1485" s="2">
        <v>1478</v>
      </c>
      <c r="B1485" s="617">
        <v>-160478</v>
      </c>
      <c r="C1485" s="617">
        <v>-103593</v>
      </c>
      <c r="D1485" s="617">
        <v>-114388</v>
      </c>
      <c r="F1485" s="330" t="e">
        <f ca="1">_xll.RiskData('Risk Summary'!$H$32,$A1485)</f>
        <v>#NAME?</v>
      </c>
      <c r="G1485" s="330" t="e">
        <f ca="1">_xll.RiskData('Risk Summary'!$K$32,$A1485)</f>
        <v>#NAME?</v>
      </c>
      <c r="H1485" s="330" t="e">
        <f ca="1">_xll.RiskData('Risk Summary'!$N$32,$A1485)</f>
        <v>#NAME?</v>
      </c>
      <c r="J1485" s="330" t="e">
        <f ca="1">_xll.RiskData('Risk Summary'!$H$35,$A1485)</f>
        <v>#NAME?</v>
      </c>
      <c r="K1485" s="330" t="e">
        <f ca="1">_xll.RiskData('Risk Summary'!$K$35,$A1485)</f>
        <v>#NAME?</v>
      </c>
      <c r="L1485" s="330" t="e">
        <f ca="1">_xll.RiskData('Risk Summary'!$N$35,$A1485)</f>
        <v>#NAME?</v>
      </c>
      <c r="N1485" s="330" t="e">
        <f ca="1">_xll.RiskData('Risk Summary'!$H$36,$A1485)</f>
        <v>#NAME?</v>
      </c>
      <c r="O1485" s="330" t="e">
        <f ca="1">_xll.RiskData('Risk Summary'!$K$36,$A1485)</f>
        <v>#NAME?</v>
      </c>
      <c r="P1485" s="330" t="e">
        <f ca="1">_xll.RiskData('Risk Summary'!$N$36,$A1485)</f>
        <v>#NAME?</v>
      </c>
      <c r="R1485" s="330" t="e">
        <f ca="1">_xll.RiskData('TS CF'!$H$24,$A1485)-F1485</f>
        <v>#NAME?</v>
      </c>
      <c r="S1485" s="330" t="e">
        <f ca="1">_xll.RiskData('TS CF'!$K$24,$A1485)-G1485</f>
        <v>#NAME?</v>
      </c>
      <c r="T1485" s="330" t="e">
        <f ca="1">_xll.RiskData('TS CF'!$N$24,$A1485)-H1485</f>
        <v>#NAME?</v>
      </c>
      <c r="V1485" s="327" t="e">
        <f t="shared" ca="1" si="69"/>
        <v>#NAME?</v>
      </c>
      <c r="W1485" s="327" t="e">
        <f t="shared" ca="1" si="70"/>
        <v>#NAME?</v>
      </c>
      <c r="X1485" s="327" t="e">
        <f t="shared" ca="1" si="71"/>
        <v>#NAME?</v>
      </c>
    </row>
    <row r="1486" spans="1:24">
      <c r="A1486" s="2">
        <v>1479</v>
      </c>
      <c r="B1486" s="617">
        <v>-160478</v>
      </c>
      <c r="C1486" s="617">
        <v>-103593</v>
      </c>
      <c r="D1486" s="617">
        <v>-114388</v>
      </c>
      <c r="F1486" s="330" t="e">
        <f ca="1">_xll.RiskData('Risk Summary'!$H$32,$A1486)</f>
        <v>#NAME?</v>
      </c>
      <c r="G1486" s="330" t="e">
        <f ca="1">_xll.RiskData('Risk Summary'!$K$32,$A1486)</f>
        <v>#NAME?</v>
      </c>
      <c r="H1486" s="330" t="e">
        <f ca="1">_xll.RiskData('Risk Summary'!$N$32,$A1486)</f>
        <v>#NAME?</v>
      </c>
      <c r="J1486" s="330" t="e">
        <f ca="1">_xll.RiskData('Risk Summary'!$H$35,$A1486)</f>
        <v>#NAME?</v>
      </c>
      <c r="K1486" s="330" t="e">
        <f ca="1">_xll.RiskData('Risk Summary'!$K$35,$A1486)</f>
        <v>#NAME?</v>
      </c>
      <c r="L1486" s="330" t="e">
        <f ca="1">_xll.RiskData('Risk Summary'!$N$35,$A1486)</f>
        <v>#NAME?</v>
      </c>
      <c r="N1486" s="330" t="e">
        <f ca="1">_xll.RiskData('Risk Summary'!$H$36,$A1486)</f>
        <v>#NAME?</v>
      </c>
      <c r="O1486" s="330" t="e">
        <f ca="1">_xll.RiskData('Risk Summary'!$K$36,$A1486)</f>
        <v>#NAME?</v>
      </c>
      <c r="P1486" s="330" t="e">
        <f ca="1">_xll.RiskData('Risk Summary'!$N$36,$A1486)</f>
        <v>#NAME?</v>
      </c>
      <c r="R1486" s="330" t="e">
        <f ca="1">_xll.RiskData('TS CF'!$H$24,$A1486)-F1486</f>
        <v>#NAME?</v>
      </c>
      <c r="S1486" s="330" t="e">
        <f ca="1">_xll.RiskData('TS CF'!$K$24,$A1486)-G1486</f>
        <v>#NAME?</v>
      </c>
      <c r="T1486" s="330" t="e">
        <f ca="1">_xll.RiskData('TS CF'!$N$24,$A1486)-H1486</f>
        <v>#NAME?</v>
      </c>
      <c r="V1486" s="327" t="e">
        <f t="shared" ca="1" si="69"/>
        <v>#NAME?</v>
      </c>
      <c r="W1486" s="327" t="e">
        <f t="shared" ca="1" si="70"/>
        <v>#NAME?</v>
      </c>
      <c r="X1486" s="327" t="e">
        <f t="shared" ca="1" si="71"/>
        <v>#NAME?</v>
      </c>
    </row>
    <row r="1487" spans="1:24">
      <c r="A1487" s="2">
        <v>1480</v>
      </c>
      <c r="B1487" s="617">
        <v>-160478</v>
      </c>
      <c r="C1487" s="617">
        <v>-103593</v>
      </c>
      <c r="D1487" s="617">
        <v>-114388</v>
      </c>
      <c r="F1487" s="330" t="e">
        <f ca="1">_xll.RiskData('Risk Summary'!$H$32,$A1487)</f>
        <v>#NAME?</v>
      </c>
      <c r="G1487" s="330" t="e">
        <f ca="1">_xll.RiskData('Risk Summary'!$K$32,$A1487)</f>
        <v>#NAME?</v>
      </c>
      <c r="H1487" s="330" t="e">
        <f ca="1">_xll.RiskData('Risk Summary'!$N$32,$A1487)</f>
        <v>#NAME?</v>
      </c>
      <c r="J1487" s="330" t="e">
        <f ca="1">_xll.RiskData('Risk Summary'!$H$35,$A1487)</f>
        <v>#NAME?</v>
      </c>
      <c r="K1487" s="330" t="e">
        <f ca="1">_xll.RiskData('Risk Summary'!$K$35,$A1487)</f>
        <v>#NAME?</v>
      </c>
      <c r="L1487" s="330" t="e">
        <f ca="1">_xll.RiskData('Risk Summary'!$N$35,$A1487)</f>
        <v>#NAME?</v>
      </c>
      <c r="N1487" s="330" t="e">
        <f ca="1">_xll.RiskData('Risk Summary'!$H$36,$A1487)</f>
        <v>#NAME?</v>
      </c>
      <c r="O1487" s="330" t="e">
        <f ca="1">_xll.RiskData('Risk Summary'!$K$36,$A1487)</f>
        <v>#NAME?</v>
      </c>
      <c r="P1487" s="330" t="e">
        <f ca="1">_xll.RiskData('Risk Summary'!$N$36,$A1487)</f>
        <v>#NAME?</v>
      </c>
      <c r="R1487" s="330" t="e">
        <f ca="1">_xll.RiskData('TS CF'!$H$24,$A1487)-F1487</f>
        <v>#NAME?</v>
      </c>
      <c r="S1487" s="330" t="e">
        <f ca="1">_xll.RiskData('TS CF'!$K$24,$A1487)-G1487</f>
        <v>#NAME?</v>
      </c>
      <c r="T1487" s="330" t="e">
        <f ca="1">_xll.RiskData('TS CF'!$N$24,$A1487)-H1487</f>
        <v>#NAME?</v>
      </c>
      <c r="V1487" s="327" t="e">
        <f t="shared" ca="1" si="69"/>
        <v>#NAME?</v>
      </c>
      <c r="W1487" s="327" t="e">
        <f t="shared" ca="1" si="70"/>
        <v>#NAME?</v>
      </c>
      <c r="X1487" s="327" t="e">
        <f t="shared" ca="1" si="71"/>
        <v>#NAME?</v>
      </c>
    </row>
    <row r="1488" spans="1:24">
      <c r="A1488" s="2">
        <v>1481</v>
      </c>
      <c r="B1488" s="617">
        <v>-160478</v>
      </c>
      <c r="C1488" s="617">
        <v>-103593</v>
      </c>
      <c r="D1488" s="617">
        <v>-114388</v>
      </c>
      <c r="F1488" s="330" t="e">
        <f ca="1">_xll.RiskData('Risk Summary'!$H$32,$A1488)</f>
        <v>#NAME?</v>
      </c>
      <c r="G1488" s="330" t="e">
        <f ca="1">_xll.RiskData('Risk Summary'!$K$32,$A1488)</f>
        <v>#NAME?</v>
      </c>
      <c r="H1488" s="330" t="e">
        <f ca="1">_xll.RiskData('Risk Summary'!$N$32,$A1488)</f>
        <v>#NAME?</v>
      </c>
      <c r="J1488" s="330" t="e">
        <f ca="1">_xll.RiskData('Risk Summary'!$H$35,$A1488)</f>
        <v>#NAME?</v>
      </c>
      <c r="K1488" s="330" t="e">
        <f ca="1">_xll.RiskData('Risk Summary'!$K$35,$A1488)</f>
        <v>#NAME?</v>
      </c>
      <c r="L1488" s="330" t="e">
        <f ca="1">_xll.RiskData('Risk Summary'!$N$35,$A1488)</f>
        <v>#NAME?</v>
      </c>
      <c r="N1488" s="330" t="e">
        <f ca="1">_xll.RiskData('Risk Summary'!$H$36,$A1488)</f>
        <v>#NAME?</v>
      </c>
      <c r="O1488" s="330" t="e">
        <f ca="1">_xll.RiskData('Risk Summary'!$K$36,$A1488)</f>
        <v>#NAME?</v>
      </c>
      <c r="P1488" s="330" t="e">
        <f ca="1">_xll.RiskData('Risk Summary'!$N$36,$A1488)</f>
        <v>#NAME?</v>
      </c>
      <c r="R1488" s="330" t="e">
        <f ca="1">_xll.RiskData('TS CF'!$H$24,$A1488)-F1488</f>
        <v>#NAME?</v>
      </c>
      <c r="S1488" s="330" t="e">
        <f ca="1">_xll.RiskData('TS CF'!$K$24,$A1488)-G1488</f>
        <v>#NAME?</v>
      </c>
      <c r="T1488" s="330" t="e">
        <f ca="1">_xll.RiskData('TS CF'!$N$24,$A1488)-H1488</f>
        <v>#NAME?</v>
      </c>
      <c r="V1488" s="327" t="e">
        <f t="shared" ca="1" si="69"/>
        <v>#NAME?</v>
      </c>
      <c r="W1488" s="327" t="e">
        <f t="shared" ca="1" si="70"/>
        <v>#NAME?</v>
      </c>
      <c r="X1488" s="327" t="e">
        <f t="shared" ca="1" si="71"/>
        <v>#NAME?</v>
      </c>
    </row>
    <row r="1489" spans="1:24">
      <c r="A1489" s="2">
        <v>1482</v>
      </c>
      <c r="B1489" s="617">
        <v>-160478</v>
      </c>
      <c r="C1489" s="617">
        <v>-103593</v>
      </c>
      <c r="D1489" s="617">
        <v>-114388</v>
      </c>
      <c r="F1489" s="330" t="e">
        <f ca="1">_xll.RiskData('Risk Summary'!$H$32,$A1489)</f>
        <v>#NAME?</v>
      </c>
      <c r="G1489" s="330" t="e">
        <f ca="1">_xll.RiskData('Risk Summary'!$K$32,$A1489)</f>
        <v>#NAME?</v>
      </c>
      <c r="H1489" s="330" t="e">
        <f ca="1">_xll.RiskData('Risk Summary'!$N$32,$A1489)</f>
        <v>#NAME?</v>
      </c>
      <c r="J1489" s="330" t="e">
        <f ca="1">_xll.RiskData('Risk Summary'!$H$35,$A1489)</f>
        <v>#NAME?</v>
      </c>
      <c r="K1489" s="330" t="e">
        <f ca="1">_xll.RiskData('Risk Summary'!$K$35,$A1489)</f>
        <v>#NAME?</v>
      </c>
      <c r="L1489" s="330" t="e">
        <f ca="1">_xll.RiskData('Risk Summary'!$N$35,$A1489)</f>
        <v>#NAME?</v>
      </c>
      <c r="N1489" s="330" t="e">
        <f ca="1">_xll.RiskData('Risk Summary'!$H$36,$A1489)</f>
        <v>#NAME?</v>
      </c>
      <c r="O1489" s="330" t="e">
        <f ca="1">_xll.RiskData('Risk Summary'!$K$36,$A1489)</f>
        <v>#NAME?</v>
      </c>
      <c r="P1489" s="330" t="e">
        <f ca="1">_xll.RiskData('Risk Summary'!$N$36,$A1489)</f>
        <v>#NAME?</v>
      </c>
      <c r="R1489" s="330" t="e">
        <f ca="1">_xll.RiskData('TS CF'!$H$24,$A1489)-F1489</f>
        <v>#NAME?</v>
      </c>
      <c r="S1489" s="330" t="e">
        <f ca="1">_xll.RiskData('TS CF'!$K$24,$A1489)-G1489</f>
        <v>#NAME?</v>
      </c>
      <c r="T1489" s="330" t="e">
        <f ca="1">_xll.RiskData('TS CF'!$N$24,$A1489)-H1489</f>
        <v>#NAME?</v>
      </c>
      <c r="V1489" s="327" t="e">
        <f t="shared" ca="1" si="69"/>
        <v>#NAME?</v>
      </c>
      <c r="W1489" s="327" t="e">
        <f t="shared" ca="1" si="70"/>
        <v>#NAME?</v>
      </c>
      <c r="X1489" s="327" t="e">
        <f t="shared" ca="1" si="71"/>
        <v>#NAME?</v>
      </c>
    </row>
    <row r="1490" spans="1:24">
      <c r="A1490" s="2">
        <v>1483</v>
      </c>
      <c r="B1490" s="617">
        <v>-160478</v>
      </c>
      <c r="C1490" s="617">
        <v>-103593</v>
      </c>
      <c r="D1490" s="617">
        <v>-114388</v>
      </c>
      <c r="F1490" s="330" t="e">
        <f ca="1">_xll.RiskData('Risk Summary'!$H$32,$A1490)</f>
        <v>#NAME?</v>
      </c>
      <c r="G1490" s="330" t="e">
        <f ca="1">_xll.RiskData('Risk Summary'!$K$32,$A1490)</f>
        <v>#NAME?</v>
      </c>
      <c r="H1490" s="330" t="e">
        <f ca="1">_xll.RiskData('Risk Summary'!$N$32,$A1490)</f>
        <v>#NAME?</v>
      </c>
      <c r="J1490" s="330" t="e">
        <f ca="1">_xll.RiskData('Risk Summary'!$H$35,$A1490)</f>
        <v>#NAME?</v>
      </c>
      <c r="K1490" s="330" t="e">
        <f ca="1">_xll.RiskData('Risk Summary'!$K$35,$A1490)</f>
        <v>#NAME?</v>
      </c>
      <c r="L1490" s="330" t="e">
        <f ca="1">_xll.RiskData('Risk Summary'!$N$35,$A1490)</f>
        <v>#NAME?</v>
      </c>
      <c r="N1490" s="330" t="e">
        <f ca="1">_xll.RiskData('Risk Summary'!$H$36,$A1490)</f>
        <v>#NAME?</v>
      </c>
      <c r="O1490" s="330" t="e">
        <f ca="1">_xll.RiskData('Risk Summary'!$K$36,$A1490)</f>
        <v>#NAME?</v>
      </c>
      <c r="P1490" s="330" t="e">
        <f ca="1">_xll.RiskData('Risk Summary'!$N$36,$A1490)</f>
        <v>#NAME?</v>
      </c>
      <c r="R1490" s="330" t="e">
        <f ca="1">_xll.RiskData('TS CF'!$H$24,$A1490)-F1490</f>
        <v>#NAME?</v>
      </c>
      <c r="S1490" s="330" t="e">
        <f ca="1">_xll.RiskData('TS CF'!$K$24,$A1490)-G1490</f>
        <v>#NAME?</v>
      </c>
      <c r="T1490" s="330" t="e">
        <f ca="1">_xll.RiskData('TS CF'!$N$24,$A1490)-H1490</f>
        <v>#NAME?</v>
      </c>
      <c r="V1490" s="327" t="e">
        <f t="shared" ca="1" si="69"/>
        <v>#NAME?</v>
      </c>
      <c r="W1490" s="327" t="e">
        <f t="shared" ca="1" si="70"/>
        <v>#NAME?</v>
      </c>
      <c r="X1490" s="327" t="e">
        <f t="shared" ca="1" si="71"/>
        <v>#NAME?</v>
      </c>
    </row>
    <row r="1491" spans="1:24">
      <c r="A1491" s="2">
        <v>1484</v>
      </c>
      <c r="B1491" s="617">
        <v>-160478</v>
      </c>
      <c r="C1491" s="617">
        <v>-103593</v>
      </c>
      <c r="D1491" s="617">
        <v>-114388</v>
      </c>
      <c r="F1491" s="330" t="e">
        <f ca="1">_xll.RiskData('Risk Summary'!$H$32,$A1491)</f>
        <v>#NAME?</v>
      </c>
      <c r="G1491" s="330" t="e">
        <f ca="1">_xll.RiskData('Risk Summary'!$K$32,$A1491)</f>
        <v>#NAME?</v>
      </c>
      <c r="H1491" s="330" t="e">
        <f ca="1">_xll.RiskData('Risk Summary'!$N$32,$A1491)</f>
        <v>#NAME?</v>
      </c>
      <c r="J1491" s="330" t="e">
        <f ca="1">_xll.RiskData('Risk Summary'!$H$35,$A1491)</f>
        <v>#NAME?</v>
      </c>
      <c r="K1491" s="330" t="e">
        <f ca="1">_xll.RiskData('Risk Summary'!$K$35,$A1491)</f>
        <v>#NAME?</v>
      </c>
      <c r="L1491" s="330" t="e">
        <f ca="1">_xll.RiskData('Risk Summary'!$N$35,$A1491)</f>
        <v>#NAME?</v>
      </c>
      <c r="N1491" s="330" t="e">
        <f ca="1">_xll.RiskData('Risk Summary'!$H$36,$A1491)</f>
        <v>#NAME?</v>
      </c>
      <c r="O1491" s="330" t="e">
        <f ca="1">_xll.RiskData('Risk Summary'!$K$36,$A1491)</f>
        <v>#NAME?</v>
      </c>
      <c r="P1491" s="330" t="e">
        <f ca="1">_xll.RiskData('Risk Summary'!$N$36,$A1491)</f>
        <v>#NAME?</v>
      </c>
      <c r="R1491" s="330" t="e">
        <f ca="1">_xll.RiskData('TS CF'!$H$24,$A1491)-F1491</f>
        <v>#NAME?</v>
      </c>
      <c r="S1491" s="330" t="e">
        <f ca="1">_xll.RiskData('TS CF'!$K$24,$A1491)-G1491</f>
        <v>#NAME?</v>
      </c>
      <c r="T1491" s="330" t="e">
        <f ca="1">_xll.RiskData('TS CF'!$N$24,$A1491)-H1491</f>
        <v>#NAME?</v>
      </c>
      <c r="V1491" s="327" t="e">
        <f t="shared" ca="1" si="69"/>
        <v>#NAME?</v>
      </c>
      <c r="W1491" s="327" t="e">
        <f t="shared" ca="1" si="70"/>
        <v>#NAME?</v>
      </c>
      <c r="X1491" s="327" t="e">
        <f t="shared" ca="1" si="71"/>
        <v>#NAME?</v>
      </c>
    </row>
    <row r="1492" spans="1:24">
      <c r="A1492" s="2">
        <v>1485</v>
      </c>
      <c r="B1492" s="617">
        <v>-160478</v>
      </c>
      <c r="C1492" s="617">
        <v>-103593</v>
      </c>
      <c r="D1492" s="617">
        <v>-114388</v>
      </c>
      <c r="F1492" s="330" t="e">
        <f ca="1">_xll.RiskData('Risk Summary'!$H$32,$A1492)</f>
        <v>#NAME?</v>
      </c>
      <c r="G1492" s="330" t="e">
        <f ca="1">_xll.RiskData('Risk Summary'!$K$32,$A1492)</f>
        <v>#NAME?</v>
      </c>
      <c r="H1492" s="330" t="e">
        <f ca="1">_xll.RiskData('Risk Summary'!$N$32,$A1492)</f>
        <v>#NAME?</v>
      </c>
      <c r="J1492" s="330" t="e">
        <f ca="1">_xll.RiskData('Risk Summary'!$H$35,$A1492)</f>
        <v>#NAME?</v>
      </c>
      <c r="K1492" s="330" t="e">
        <f ca="1">_xll.RiskData('Risk Summary'!$K$35,$A1492)</f>
        <v>#NAME?</v>
      </c>
      <c r="L1492" s="330" t="e">
        <f ca="1">_xll.RiskData('Risk Summary'!$N$35,$A1492)</f>
        <v>#NAME?</v>
      </c>
      <c r="N1492" s="330" t="e">
        <f ca="1">_xll.RiskData('Risk Summary'!$H$36,$A1492)</f>
        <v>#NAME?</v>
      </c>
      <c r="O1492" s="330" t="e">
        <f ca="1">_xll.RiskData('Risk Summary'!$K$36,$A1492)</f>
        <v>#NAME?</v>
      </c>
      <c r="P1492" s="330" t="e">
        <f ca="1">_xll.RiskData('Risk Summary'!$N$36,$A1492)</f>
        <v>#NAME?</v>
      </c>
      <c r="R1492" s="330" t="e">
        <f ca="1">_xll.RiskData('TS CF'!$H$24,$A1492)-F1492</f>
        <v>#NAME?</v>
      </c>
      <c r="S1492" s="330" t="e">
        <f ca="1">_xll.RiskData('TS CF'!$K$24,$A1492)-G1492</f>
        <v>#NAME?</v>
      </c>
      <c r="T1492" s="330" t="e">
        <f ca="1">_xll.RiskData('TS CF'!$N$24,$A1492)-H1492</f>
        <v>#NAME?</v>
      </c>
      <c r="V1492" s="327" t="e">
        <f t="shared" ca="1" si="69"/>
        <v>#NAME?</v>
      </c>
      <c r="W1492" s="327" t="e">
        <f t="shared" ca="1" si="70"/>
        <v>#NAME?</v>
      </c>
      <c r="X1492" s="327" t="e">
        <f t="shared" ca="1" si="71"/>
        <v>#NAME?</v>
      </c>
    </row>
    <row r="1493" spans="1:24">
      <c r="A1493" s="2">
        <v>1486</v>
      </c>
      <c r="B1493" s="617">
        <v>-160478</v>
      </c>
      <c r="C1493" s="617">
        <v>-103593</v>
      </c>
      <c r="D1493" s="617">
        <v>-114388</v>
      </c>
      <c r="F1493" s="330" t="e">
        <f ca="1">_xll.RiskData('Risk Summary'!$H$32,$A1493)</f>
        <v>#NAME?</v>
      </c>
      <c r="G1493" s="330" t="e">
        <f ca="1">_xll.RiskData('Risk Summary'!$K$32,$A1493)</f>
        <v>#NAME?</v>
      </c>
      <c r="H1493" s="330" t="e">
        <f ca="1">_xll.RiskData('Risk Summary'!$N$32,$A1493)</f>
        <v>#NAME?</v>
      </c>
      <c r="J1493" s="330" t="e">
        <f ca="1">_xll.RiskData('Risk Summary'!$H$35,$A1493)</f>
        <v>#NAME?</v>
      </c>
      <c r="K1493" s="330" t="e">
        <f ca="1">_xll.RiskData('Risk Summary'!$K$35,$A1493)</f>
        <v>#NAME?</v>
      </c>
      <c r="L1493" s="330" t="e">
        <f ca="1">_xll.RiskData('Risk Summary'!$N$35,$A1493)</f>
        <v>#NAME?</v>
      </c>
      <c r="N1493" s="330" t="e">
        <f ca="1">_xll.RiskData('Risk Summary'!$H$36,$A1493)</f>
        <v>#NAME?</v>
      </c>
      <c r="O1493" s="330" t="e">
        <f ca="1">_xll.RiskData('Risk Summary'!$K$36,$A1493)</f>
        <v>#NAME?</v>
      </c>
      <c r="P1493" s="330" t="e">
        <f ca="1">_xll.RiskData('Risk Summary'!$N$36,$A1493)</f>
        <v>#NAME?</v>
      </c>
      <c r="R1493" s="330" t="e">
        <f ca="1">_xll.RiskData('TS CF'!$H$24,$A1493)-F1493</f>
        <v>#NAME?</v>
      </c>
      <c r="S1493" s="330" t="e">
        <f ca="1">_xll.RiskData('TS CF'!$K$24,$A1493)-G1493</f>
        <v>#NAME?</v>
      </c>
      <c r="T1493" s="330" t="e">
        <f ca="1">_xll.RiskData('TS CF'!$N$24,$A1493)-H1493</f>
        <v>#NAME?</v>
      </c>
      <c r="V1493" s="327" t="e">
        <f t="shared" ca="1" si="69"/>
        <v>#NAME?</v>
      </c>
      <c r="W1493" s="327" t="e">
        <f t="shared" ca="1" si="70"/>
        <v>#NAME?</v>
      </c>
      <c r="X1493" s="327" t="e">
        <f t="shared" ca="1" si="71"/>
        <v>#NAME?</v>
      </c>
    </row>
    <row r="1494" spans="1:24">
      <c r="A1494" s="2">
        <v>1487</v>
      </c>
      <c r="B1494" s="617">
        <v>-160478</v>
      </c>
      <c r="C1494" s="617">
        <v>-103593</v>
      </c>
      <c r="D1494" s="617">
        <v>-114388</v>
      </c>
      <c r="F1494" s="330" t="e">
        <f ca="1">_xll.RiskData('Risk Summary'!$H$32,$A1494)</f>
        <v>#NAME?</v>
      </c>
      <c r="G1494" s="330" t="e">
        <f ca="1">_xll.RiskData('Risk Summary'!$K$32,$A1494)</f>
        <v>#NAME?</v>
      </c>
      <c r="H1494" s="330" t="e">
        <f ca="1">_xll.RiskData('Risk Summary'!$N$32,$A1494)</f>
        <v>#NAME?</v>
      </c>
      <c r="J1494" s="330" t="e">
        <f ca="1">_xll.RiskData('Risk Summary'!$H$35,$A1494)</f>
        <v>#NAME?</v>
      </c>
      <c r="K1494" s="330" t="e">
        <f ca="1">_xll.RiskData('Risk Summary'!$K$35,$A1494)</f>
        <v>#NAME?</v>
      </c>
      <c r="L1494" s="330" t="e">
        <f ca="1">_xll.RiskData('Risk Summary'!$N$35,$A1494)</f>
        <v>#NAME?</v>
      </c>
      <c r="N1494" s="330" t="e">
        <f ca="1">_xll.RiskData('Risk Summary'!$H$36,$A1494)</f>
        <v>#NAME?</v>
      </c>
      <c r="O1494" s="330" t="e">
        <f ca="1">_xll.RiskData('Risk Summary'!$K$36,$A1494)</f>
        <v>#NAME?</v>
      </c>
      <c r="P1494" s="330" t="e">
        <f ca="1">_xll.RiskData('Risk Summary'!$N$36,$A1494)</f>
        <v>#NAME?</v>
      </c>
      <c r="R1494" s="330" t="e">
        <f ca="1">_xll.RiskData('TS CF'!$H$24,$A1494)-F1494</f>
        <v>#NAME?</v>
      </c>
      <c r="S1494" s="330" t="e">
        <f ca="1">_xll.RiskData('TS CF'!$K$24,$A1494)-G1494</f>
        <v>#NAME?</v>
      </c>
      <c r="T1494" s="330" t="e">
        <f ca="1">_xll.RiskData('TS CF'!$N$24,$A1494)-H1494</f>
        <v>#NAME?</v>
      </c>
      <c r="V1494" s="327" t="e">
        <f t="shared" ca="1" si="69"/>
        <v>#NAME?</v>
      </c>
      <c r="W1494" s="327" t="e">
        <f t="shared" ca="1" si="70"/>
        <v>#NAME?</v>
      </c>
      <c r="X1494" s="327" t="e">
        <f t="shared" ca="1" si="71"/>
        <v>#NAME?</v>
      </c>
    </row>
    <row r="1495" spans="1:24">
      <c r="A1495" s="2">
        <v>1488</v>
      </c>
      <c r="B1495" s="617">
        <v>-160478</v>
      </c>
      <c r="C1495" s="617">
        <v>-103593</v>
      </c>
      <c r="D1495" s="617">
        <v>-114388</v>
      </c>
      <c r="F1495" s="330" t="e">
        <f ca="1">_xll.RiskData('Risk Summary'!$H$32,$A1495)</f>
        <v>#NAME?</v>
      </c>
      <c r="G1495" s="330" t="e">
        <f ca="1">_xll.RiskData('Risk Summary'!$K$32,$A1495)</f>
        <v>#NAME?</v>
      </c>
      <c r="H1495" s="330" t="e">
        <f ca="1">_xll.RiskData('Risk Summary'!$N$32,$A1495)</f>
        <v>#NAME?</v>
      </c>
      <c r="J1495" s="330" t="e">
        <f ca="1">_xll.RiskData('Risk Summary'!$H$35,$A1495)</f>
        <v>#NAME?</v>
      </c>
      <c r="K1495" s="330" t="e">
        <f ca="1">_xll.RiskData('Risk Summary'!$K$35,$A1495)</f>
        <v>#NAME?</v>
      </c>
      <c r="L1495" s="330" t="e">
        <f ca="1">_xll.RiskData('Risk Summary'!$N$35,$A1495)</f>
        <v>#NAME?</v>
      </c>
      <c r="N1495" s="330" t="e">
        <f ca="1">_xll.RiskData('Risk Summary'!$H$36,$A1495)</f>
        <v>#NAME?</v>
      </c>
      <c r="O1495" s="330" t="e">
        <f ca="1">_xll.RiskData('Risk Summary'!$K$36,$A1495)</f>
        <v>#NAME?</v>
      </c>
      <c r="P1495" s="330" t="e">
        <f ca="1">_xll.RiskData('Risk Summary'!$N$36,$A1495)</f>
        <v>#NAME?</v>
      </c>
      <c r="R1495" s="330" t="e">
        <f ca="1">_xll.RiskData('TS CF'!$H$24,$A1495)-F1495</f>
        <v>#NAME?</v>
      </c>
      <c r="S1495" s="330" t="e">
        <f ca="1">_xll.RiskData('TS CF'!$K$24,$A1495)-G1495</f>
        <v>#NAME?</v>
      </c>
      <c r="T1495" s="330" t="e">
        <f ca="1">_xll.RiskData('TS CF'!$N$24,$A1495)-H1495</f>
        <v>#NAME?</v>
      </c>
      <c r="V1495" s="327" t="e">
        <f t="shared" ca="1" si="69"/>
        <v>#NAME?</v>
      </c>
      <c r="W1495" s="327" t="e">
        <f t="shared" ca="1" si="70"/>
        <v>#NAME?</v>
      </c>
      <c r="X1495" s="327" t="e">
        <f t="shared" ca="1" si="71"/>
        <v>#NAME?</v>
      </c>
    </row>
    <row r="1496" spans="1:24">
      <c r="A1496" s="2">
        <v>1489</v>
      </c>
      <c r="B1496" s="617">
        <v>-160478</v>
      </c>
      <c r="C1496" s="617">
        <v>-103593</v>
      </c>
      <c r="D1496" s="617">
        <v>-114388</v>
      </c>
      <c r="F1496" s="330" t="e">
        <f ca="1">_xll.RiskData('Risk Summary'!$H$32,$A1496)</f>
        <v>#NAME?</v>
      </c>
      <c r="G1496" s="330" t="e">
        <f ca="1">_xll.RiskData('Risk Summary'!$K$32,$A1496)</f>
        <v>#NAME?</v>
      </c>
      <c r="H1496" s="330" t="e">
        <f ca="1">_xll.RiskData('Risk Summary'!$N$32,$A1496)</f>
        <v>#NAME?</v>
      </c>
      <c r="J1496" s="330" t="e">
        <f ca="1">_xll.RiskData('Risk Summary'!$H$35,$A1496)</f>
        <v>#NAME?</v>
      </c>
      <c r="K1496" s="330" t="e">
        <f ca="1">_xll.RiskData('Risk Summary'!$K$35,$A1496)</f>
        <v>#NAME?</v>
      </c>
      <c r="L1496" s="330" t="e">
        <f ca="1">_xll.RiskData('Risk Summary'!$N$35,$A1496)</f>
        <v>#NAME?</v>
      </c>
      <c r="N1496" s="330" t="e">
        <f ca="1">_xll.RiskData('Risk Summary'!$H$36,$A1496)</f>
        <v>#NAME?</v>
      </c>
      <c r="O1496" s="330" t="e">
        <f ca="1">_xll.RiskData('Risk Summary'!$K$36,$A1496)</f>
        <v>#NAME?</v>
      </c>
      <c r="P1496" s="330" t="e">
        <f ca="1">_xll.RiskData('Risk Summary'!$N$36,$A1496)</f>
        <v>#NAME?</v>
      </c>
      <c r="R1496" s="330" t="e">
        <f ca="1">_xll.RiskData('TS CF'!$H$24,$A1496)-F1496</f>
        <v>#NAME?</v>
      </c>
      <c r="S1496" s="330" t="e">
        <f ca="1">_xll.RiskData('TS CF'!$K$24,$A1496)-G1496</f>
        <v>#NAME?</v>
      </c>
      <c r="T1496" s="330" t="e">
        <f ca="1">_xll.RiskData('TS CF'!$N$24,$A1496)-H1496</f>
        <v>#NAME?</v>
      </c>
      <c r="V1496" s="327" t="e">
        <f t="shared" ca="1" si="69"/>
        <v>#NAME?</v>
      </c>
      <c r="W1496" s="327" t="e">
        <f t="shared" ca="1" si="70"/>
        <v>#NAME?</v>
      </c>
      <c r="X1496" s="327" t="e">
        <f t="shared" ca="1" si="71"/>
        <v>#NAME?</v>
      </c>
    </row>
    <row r="1497" spans="1:24">
      <c r="A1497" s="2">
        <v>1490</v>
      </c>
      <c r="B1497" s="617">
        <v>-160478</v>
      </c>
      <c r="C1497" s="617">
        <v>-103593</v>
      </c>
      <c r="D1497" s="617">
        <v>-114388</v>
      </c>
      <c r="F1497" s="330" t="e">
        <f ca="1">_xll.RiskData('Risk Summary'!$H$32,$A1497)</f>
        <v>#NAME?</v>
      </c>
      <c r="G1497" s="330" t="e">
        <f ca="1">_xll.RiskData('Risk Summary'!$K$32,$A1497)</f>
        <v>#NAME?</v>
      </c>
      <c r="H1497" s="330" t="e">
        <f ca="1">_xll.RiskData('Risk Summary'!$N$32,$A1497)</f>
        <v>#NAME?</v>
      </c>
      <c r="J1497" s="330" t="e">
        <f ca="1">_xll.RiskData('Risk Summary'!$H$35,$A1497)</f>
        <v>#NAME?</v>
      </c>
      <c r="K1497" s="330" t="e">
        <f ca="1">_xll.RiskData('Risk Summary'!$K$35,$A1497)</f>
        <v>#NAME?</v>
      </c>
      <c r="L1497" s="330" t="e">
        <f ca="1">_xll.RiskData('Risk Summary'!$N$35,$A1497)</f>
        <v>#NAME?</v>
      </c>
      <c r="N1497" s="330" t="e">
        <f ca="1">_xll.RiskData('Risk Summary'!$H$36,$A1497)</f>
        <v>#NAME?</v>
      </c>
      <c r="O1497" s="330" t="e">
        <f ca="1">_xll.RiskData('Risk Summary'!$K$36,$A1497)</f>
        <v>#NAME?</v>
      </c>
      <c r="P1497" s="330" t="e">
        <f ca="1">_xll.RiskData('Risk Summary'!$N$36,$A1497)</f>
        <v>#NAME?</v>
      </c>
      <c r="R1497" s="330" t="e">
        <f ca="1">_xll.RiskData('TS CF'!$H$24,$A1497)-F1497</f>
        <v>#NAME?</v>
      </c>
      <c r="S1497" s="330" t="e">
        <f ca="1">_xll.RiskData('TS CF'!$K$24,$A1497)-G1497</f>
        <v>#NAME?</v>
      </c>
      <c r="T1497" s="330" t="e">
        <f ca="1">_xll.RiskData('TS CF'!$N$24,$A1497)-H1497</f>
        <v>#NAME?</v>
      </c>
      <c r="V1497" s="327" t="e">
        <f t="shared" ca="1" si="69"/>
        <v>#NAME?</v>
      </c>
      <c r="W1497" s="327" t="e">
        <f t="shared" ca="1" si="70"/>
        <v>#NAME?</v>
      </c>
      <c r="X1497" s="327" t="e">
        <f t="shared" ca="1" si="71"/>
        <v>#NAME?</v>
      </c>
    </row>
    <row r="1498" spans="1:24">
      <c r="A1498" s="2">
        <v>1491</v>
      </c>
      <c r="B1498" s="617">
        <v>-160478</v>
      </c>
      <c r="C1498" s="617">
        <v>-103593</v>
      </c>
      <c r="D1498" s="617">
        <v>-114388</v>
      </c>
      <c r="F1498" s="330" t="e">
        <f ca="1">_xll.RiskData('Risk Summary'!$H$32,$A1498)</f>
        <v>#NAME?</v>
      </c>
      <c r="G1498" s="330" t="e">
        <f ca="1">_xll.RiskData('Risk Summary'!$K$32,$A1498)</f>
        <v>#NAME?</v>
      </c>
      <c r="H1498" s="330" t="e">
        <f ca="1">_xll.RiskData('Risk Summary'!$N$32,$A1498)</f>
        <v>#NAME?</v>
      </c>
      <c r="J1498" s="330" t="e">
        <f ca="1">_xll.RiskData('Risk Summary'!$H$35,$A1498)</f>
        <v>#NAME?</v>
      </c>
      <c r="K1498" s="330" t="e">
        <f ca="1">_xll.RiskData('Risk Summary'!$K$35,$A1498)</f>
        <v>#NAME?</v>
      </c>
      <c r="L1498" s="330" t="e">
        <f ca="1">_xll.RiskData('Risk Summary'!$N$35,$A1498)</f>
        <v>#NAME?</v>
      </c>
      <c r="N1498" s="330" t="e">
        <f ca="1">_xll.RiskData('Risk Summary'!$H$36,$A1498)</f>
        <v>#NAME?</v>
      </c>
      <c r="O1498" s="330" t="e">
        <f ca="1">_xll.RiskData('Risk Summary'!$K$36,$A1498)</f>
        <v>#NAME?</v>
      </c>
      <c r="P1498" s="330" t="e">
        <f ca="1">_xll.RiskData('Risk Summary'!$N$36,$A1498)</f>
        <v>#NAME?</v>
      </c>
      <c r="R1498" s="330" t="e">
        <f ca="1">_xll.RiskData('TS CF'!$H$24,$A1498)-F1498</f>
        <v>#NAME?</v>
      </c>
      <c r="S1498" s="330" t="e">
        <f ca="1">_xll.RiskData('TS CF'!$K$24,$A1498)-G1498</f>
        <v>#NAME?</v>
      </c>
      <c r="T1498" s="330" t="e">
        <f ca="1">_xll.RiskData('TS CF'!$N$24,$A1498)-H1498</f>
        <v>#NAME?</v>
      </c>
      <c r="V1498" s="327" t="e">
        <f t="shared" ca="1" si="69"/>
        <v>#NAME?</v>
      </c>
      <c r="W1498" s="327" t="e">
        <f t="shared" ca="1" si="70"/>
        <v>#NAME?</v>
      </c>
      <c r="X1498" s="327" t="e">
        <f t="shared" ca="1" si="71"/>
        <v>#NAME?</v>
      </c>
    </row>
    <row r="1499" spans="1:24">
      <c r="A1499" s="2">
        <v>1492</v>
      </c>
      <c r="B1499" s="617">
        <v>-160478</v>
      </c>
      <c r="C1499" s="617">
        <v>-103593</v>
      </c>
      <c r="D1499" s="617">
        <v>-114388</v>
      </c>
      <c r="F1499" s="330" t="e">
        <f ca="1">_xll.RiskData('Risk Summary'!$H$32,$A1499)</f>
        <v>#NAME?</v>
      </c>
      <c r="G1499" s="330" t="e">
        <f ca="1">_xll.RiskData('Risk Summary'!$K$32,$A1499)</f>
        <v>#NAME?</v>
      </c>
      <c r="H1499" s="330" t="e">
        <f ca="1">_xll.RiskData('Risk Summary'!$N$32,$A1499)</f>
        <v>#NAME?</v>
      </c>
      <c r="J1499" s="330" t="e">
        <f ca="1">_xll.RiskData('Risk Summary'!$H$35,$A1499)</f>
        <v>#NAME?</v>
      </c>
      <c r="K1499" s="330" t="e">
        <f ca="1">_xll.RiskData('Risk Summary'!$K$35,$A1499)</f>
        <v>#NAME?</v>
      </c>
      <c r="L1499" s="330" t="e">
        <f ca="1">_xll.RiskData('Risk Summary'!$N$35,$A1499)</f>
        <v>#NAME?</v>
      </c>
      <c r="N1499" s="330" t="e">
        <f ca="1">_xll.RiskData('Risk Summary'!$H$36,$A1499)</f>
        <v>#NAME?</v>
      </c>
      <c r="O1499" s="330" t="e">
        <f ca="1">_xll.RiskData('Risk Summary'!$K$36,$A1499)</f>
        <v>#NAME?</v>
      </c>
      <c r="P1499" s="330" t="e">
        <f ca="1">_xll.RiskData('Risk Summary'!$N$36,$A1499)</f>
        <v>#NAME?</v>
      </c>
      <c r="R1499" s="330" t="e">
        <f ca="1">_xll.RiskData('TS CF'!$H$24,$A1499)-F1499</f>
        <v>#NAME?</v>
      </c>
      <c r="S1499" s="330" t="e">
        <f ca="1">_xll.RiskData('TS CF'!$K$24,$A1499)-G1499</f>
        <v>#NAME?</v>
      </c>
      <c r="T1499" s="330" t="e">
        <f ca="1">_xll.RiskData('TS CF'!$N$24,$A1499)-H1499</f>
        <v>#NAME?</v>
      </c>
      <c r="V1499" s="327" t="e">
        <f t="shared" ca="1" si="69"/>
        <v>#NAME?</v>
      </c>
      <c r="W1499" s="327" t="e">
        <f t="shared" ca="1" si="70"/>
        <v>#NAME?</v>
      </c>
      <c r="X1499" s="327" t="e">
        <f t="shared" ca="1" si="71"/>
        <v>#NAME?</v>
      </c>
    </row>
    <row r="1500" spans="1:24">
      <c r="A1500" s="2">
        <v>1493</v>
      </c>
      <c r="B1500" s="617">
        <v>-160478</v>
      </c>
      <c r="C1500" s="617">
        <v>-103593</v>
      </c>
      <c r="D1500" s="617">
        <v>-114388</v>
      </c>
      <c r="F1500" s="330" t="e">
        <f ca="1">_xll.RiskData('Risk Summary'!$H$32,$A1500)</f>
        <v>#NAME?</v>
      </c>
      <c r="G1500" s="330" t="e">
        <f ca="1">_xll.RiskData('Risk Summary'!$K$32,$A1500)</f>
        <v>#NAME?</v>
      </c>
      <c r="H1500" s="330" t="e">
        <f ca="1">_xll.RiskData('Risk Summary'!$N$32,$A1500)</f>
        <v>#NAME?</v>
      </c>
      <c r="J1500" s="330" t="e">
        <f ca="1">_xll.RiskData('Risk Summary'!$H$35,$A1500)</f>
        <v>#NAME?</v>
      </c>
      <c r="K1500" s="330" t="e">
        <f ca="1">_xll.RiskData('Risk Summary'!$K$35,$A1500)</f>
        <v>#NAME?</v>
      </c>
      <c r="L1500" s="330" t="e">
        <f ca="1">_xll.RiskData('Risk Summary'!$N$35,$A1500)</f>
        <v>#NAME?</v>
      </c>
      <c r="N1500" s="330" t="e">
        <f ca="1">_xll.RiskData('Risk Summary'!$H$36,$A1500)</f>
        <v>#NAME?</v>
      </c>
      <c r="O1500" s="330" t="e">
        <f ca="1">_xll.RiskData('Risk Summary'!$K$36,$A1500)</f>
        <v>#NAME?</v>
      </c>
      <c r="P1500" s="330" t="e">
        <f ca="1">_xll.RiskData('Risk Summary'!$N$36,$A1500)</f>
        <v>#NAME?</v>
      </c>
      <c r="R1500" s="330" t="e">
        <f ca="1">_xll.RiskData('TS CF'!$H$24,$A1500)-F1500</f>
        <v>#NAME?</v>
      </c>
      <c r="S1500" s="330" t="e">
        <f ca="1">_xll.RiskData('TS CF'!$K$24,$A1500)-G1500</f>
        <v>#NAME?</v>
      </c>
      <c r="T1500" s="330" t="e">
        <f ca="1">_xll.RiskData('TS CF'!$N$24,$A1500)-H1500</f>
        <v>#NAME?</v>
      </c>
      <c r="V1500" s="327" t="e">
        <f t="shared" ca="1" si="69"/>
        <v>#NAME?</v>
      </c>
      <c r="W1500" s="327" t="e">
        <f t="shared" ca="1" si="70"/>
        <v>#NAME?</v>
      </c>
      <c r="X1500" s="327" t="e">
        <f t="shared" ca="1" si="71"/>
        <v>#NAME?</v>
      </c>
    </row>
    <row r="1501" spans="1:24">
      <c r="A1501" s="2">
        <v>1494</v>
      </c>
      <c r="B1501" s="617">
        <v>-160478</v>
      </c>
      <c r="C1501" s="617">
        <v>-103593</v>
      </c>
      <c r="D1501" s="617">
        <v>-114388</v>
      </c>
      <c r="F1501" s="330" t="e">
        <f ca="1">_xll.RiskData('Risk Summary'!$H$32,$A1501)</f>
        <v>#NAME?</v>
      </c>
      <c r="G1501" s="330" t="e">
        <f ca="1">_xll.RiskData('Risk Summary'!$K$32,$A1501)</f>
        <v>#NAME?</v>
      </c>
      <c r="H1501" s="330" t="e">
        <f ca="1">_xll.RiskData('Risk Summary'!$N$32,$A1501)</f>
        <v>#NAME?</v>
      </c>
      <c r="J1501" s="330" t="e">
        <f ca="1">_xll.RiskData('Risk Summary'!$H$35,$A1501)</f>
        <v>#NAME?</v>
      </c>
      <c r="K1501" s="330" t="e">
        <f ca="1">_xll.RiskData('Risk Summary'!$K$35,$A1501)</f>
        <v>#NAME?</v>
      </c>
      <c r="L1501" s="330" t="e">
        <f ca="1">_xll.RiskData('Risk Summary'!$N$35,$A1501)</f>
        <v>#NAME?</v>
      </c>
      <c r="N1501" s="330" t="e">
        <f ca="1">_xll.RiskData('Risk Summary'!$H$36,$A1501)</f>
        <v>#NAME?</v>
      </c>
      <c r="O1501" s="330" t="e">
        <f ca="1">_xll.RiskData('Risk Summary'!$K$36,$A1501)</f>
        <v>#NAME?</v>
      </c>
      <c r="P1501" s="330" t="e">
        <f ca="1">_xll.RiskData('Risk Summary'!$N$36,$A1501)</f>
        <v>#NAME?</v>
      </c>
      <c r="R1501" s="330" t="e">
        <f ca="1">_xll.RiskData('TS CF'!$H$24,$A1501)-F1501</f>
        <v>#NAME?</v>
      </c>
      <c r="S1501" s="330" t="e">
        <f ca="1">_xll.RiskData('TS CF'!$K$24,$A1501)-G1501</f>
        <v>#NAME?</v>
      </c>
      <c r="T1501" s="330" t="e">
        <f ca="1">_xll.RiskData('TS CF'!$N$24,$A1501)-H1501</f>
        <v>#NAME?</v>
      </c>
      <c r="V1501" s="327" t="e">
        <f t="shared" ca="1" si="69"/>
        <v>#NAME?</v>
      </c>
      <c r="W1501" s="327" t="e">
        <f t="shared" ca="1" si="70"/>
        <v>#NAME?</v>
      </c>
      <c r="X1501" s="327" t="e">
        <f t="shared" ca="1" si="71"/>
        <v>#NAME?</v>
      </c>
    </row>
    <row r="1502" spans="1:24">
      <c r="A1502" s="2">
        <v>1495</v>
      </c>
      <c r="B1502" s="617">
        <v>-160478</v>
      </c>
      <c r="C1502" s="617">
        <v>-103593</v>
      </c>
      <c r="D1502" s="617">
        <v>-114388</v>
      </c>
      <c r="F1502" s="330" t="e">
        <f ca="1">_xll.RiskData('Risk Summary'!$H$32,$A1502)</f>
        <v>#NAME?</v>
      </c>
      <c r="G1502" s="330" t="e">
        <f ca="1">_xll.RiskData('Risk Summary'!$K$32,$A1502)</f>
        <v>#NAME?</v>
      </c>
      <c r="H1502" s="330" t="e">
        <f ca="1">_xll.RiskData('Risk Summary'!$N$32,$A1502)</f>
        <v>#NAME?</v>
      </c>
      <c r="J1502" s="330" t="e">
        <f ca="1">_xll.RiskData('Risk Summary'!$H$35,$A1502)</f>
        <v>#NAME?</v>
      </c>
      <c r="K1502" s="330" t="e">
        <f ca="1">_xll.RiskData('Risk Summary'!$K$35,$A1502)</f>
        <v>#NAME?</v>
      </c>
      <c r="L1502" s="330" t="e">
        <f ca="1">_xll.RiskData('Risk Summary'!$N$35,$A1502)</f>
        <v>#NAME?</v>
      </c>
      <c r="N1502" s="330" t="e">
        <f ca="1">_xll.RiskData('Risk Summary'!$H$36,$A1502)</f>
        <v>#NAME?</v>
      </c>
      <c r="O1502" s="330" t="e">
        <f ca="1">_xll.RiskData('Risk Summary'!$K$36,$A1502)</f>
        <v>#NAME?</v>
      </c>
      <c r="P1502" s="330" t="e">
        <f ca="1">_xll.RiskData('Risk Summary'!$N$36,$A1502)</f>
        <v>#NAME?</v>
      </c>
      <c r="R1502" s="330" t="e">
        <f ca="1">_xll.RiskData('TS CF'!$H$24,$A1502)-F1502</f>
        <v>#NAME?</v>
      </c>
      <c r="S1502" s="330" t="e">
        <f ca="1">_xll.RiskData('TS CF'!$K$24,$A1502)-G1502</f>
        <v>#NAME?</v>
      </c>
      <c r="T1502" s="330" t="e">
        <f ca="1">_xll.RiskData('TS CF'!$N$24,$A1502)-H1502</f>
        <v>#NAME?</v>
      </c>
      <c r="V1502" s="327" t="e">
        <f t="shared" ca="1" si="69"/>
        <v>#NAME?</v>
      </c>
      <c r="W1502" s="327" t="e">
        <f t="shared" ca="1" si="70"/>
        <v>#NAME?</v>
      </c>
      <c r="X1502" s="327" t="e">
        <f t="shared" ca="1" si="71"/>
        <v>#NAME?</v>
      </c>
    </row>
    <row r="1503" spans="1:24">
      <c r="A1503" s="2">
        <v>1496</v>
      </c>
      <c r="B1503" s="617">
        <v>-160478</v>
      </c>
      <c r="C1503" s="617">
        <v>-103593</v>
      </c>
      <c r="D1503" s="617">
        <v>-114388</v>
      </c>
      <c r="F1503" s="330" t="e">
        <f ca="1">_xll.RiskData('Risk Summary'!$H$32,$A1503)</f>
        <v>#NAME?</v>
      </c>
      <c r="G1503" s="330" t="e">
        <f ca="1">_xll.RiskData('Risk Summary'!$K$32,$A1503)</f>
        <v>#NAME?</v>
      </c>
      <c r="H1503" s="330" t="e">
        <f ca="1">_xll.RiskData('Risk Summary'!$N$32,$A1503)</f>
        <v>#NAME?</v>
      </c>
      <c r="J1503" s="330" t="e">
        <f ca="1">_xll.RiskData('Risk Summary'!$H$35,$A1503)</f>
        <v>#NAME?</v>
      </c>
      <c r="K1503" s="330" t="e">
        <f ca="1">_xll.RiskData('Risk Summary'!$K$35,$A1503)</f>
        <v>#NAME?</v>
      </c>
      <c r="L1503" s="330" t="e">
        <f ca="1">_xll.RiskData('Risk Summary'!$N$35,$A1503)</f>
        <v>#NAME?</v>
      </c>
      <c r="N1503" s="330" t="e">
        <f ca="1">_xll.RiskData('Risk Summary'!$H$36,$A1503)</f>
        <v>#NAME?</v>
      </c>
      <c r="O1503" s="330" t="e">
        <f ca="1">_xll.RiskData('Risk Summary'!$K$36,$A1503)</f>
        <v>#NAME?</v>
      </c>
      <c r="P1503" s="330" t="e">
        <f ca="1">_xll.RiskData('Risk Summary'!$N$36,$A1503)</f>
        <v>#NAME?</v>
      </c>
      <c r="R1503" s="330" t="e">
        <f ca="1">_xll.RiskData('TS CF'!$H$24,$A1503)-F1503</f>
        <v>#NAME?</v>
      </c>
      <c r="S1503" s="330" t="e">
        <f ca="1">_xll.RiskData('TS CF'!$K$24,$A1503)-G1503</f>
        <v>#NAME?</v>
      </c>
      <c r="T1503" s="330" t="e">
        <f ca="1">_xll.RiskData('TS CF'!$N$24,$A1503)-H1503</f>
        <v>#NAME?</v>
      </c>
      <c r="V1503" s="327" t="e">
        <f t="shared" ca="1" si="69"/>
        <v>#NAME?</v>
      </c>
      <c r="W1503" s="327" t="e">
        <f t="shared" ca="1" si="70"/>
        <v>#NAME?</v>
      </c>
      <c r="X1503" s="327" t="e">
        <f t="shared" ca="1" si="71"/>
        <v>#NAME?</v>
      </c>
    </row>
    <row r="1504" spans="1:24">
      <c r="A1504" s="2">
        <v>1497</v>
      </c>
      <c r="B1504" s="617">
        <v>-160478</v>
      </c>
      <c r="C1504" s="617">
        <v>-103593</v>
      </c>
      <c r="D1504" s="617">
        <v>-114388</v>
      </c>
      <c r="F1504" s="330" t="e">
        <f ca="1">_xll.RiskData('Risk Summary'!$H$32,$A1504)</f>
        <v>#NAME?</v>
      </c>
      <c r="G1504" s="330" t="e">
        <f ca="1">_xll.RiskData('Risk Summary'!$K$32,$A1504)</f>
        <v>#NAME?</v>
      </c>
      <c r="H1504" s="330" t="e">
        <f ca="1">_xll.RiskData('Risk Summary'!$N$32,$A1504)</f>
        <v>#NAME?</v>
      </c>
      <c r="J1504" s="330" t="e">
        <f ca="1">_xll.RiskData('Risk Summary'!$H$35,$A1504)</f>
        <v>#NAME?</v>
      </c>
      <c r="K1504" s="330" t="e">
        <f ca="1">_xll.RiskData('Risk Summary'!$K$35,$A1504)</f>
        <v>#NAME?</v>
      </c>
      <c r="L1504" s="330" t="e">
        <f ca="1">_xll.RiskData('Risk Summary'!$N$35,$A1504)</f>
        <v>#NAME?</v>
      </c>
      <c r="N1504" s="330" t="e">
        <f ca="1">_xll.RiskData('Risk Summary'!$H$36,$A1504)</f>
        <v>#NAME?</v>
      </c>
      <c r="O1504" s="330" t="e">
        <f ca="1">_xll.RiskData('Risk Summary'!$K$36,$A1504)</f>
        <v>#NAME?</v>
      </c>
      <c r="P1504" s="330" t="e">
        <f ca="1">_xll.RiskData('Risk Summary'!$N$36,$A1504)</f>
        <v>#NAME?</v>
      </c>
      <c r="R1504" s="330" t="e">
        <f ca="1">_xll.RiskData('TS CF'!$H$24,$A1504)-F1504</f>
        <v>#NAME?</v>
      </c>
      <c r="S1504" s="330" t="e">
        <f ca="1">_xll.RiskData('TS CF'!$K$24,$A1504)-G1504</f>
        <v>#NAME?</v>
      </c>
      <c r="T1504" s="330" t="e">
        <f ca="1">_xll.RiskData('TS CF'!$N$24,$A1504)-H1504</f>
        <v>#NAME?</v>
      </c>
      <c r="V1504" s="327" t="e">
        <f t="shared" ca="1" si="69"/>
        <v>#NAME?</v>
      </c>
      <c r="W1504" s="327" t="e">
        <f t="shared" ca="1" si="70"/>
        <v>#NAME?</v>
      </c>
      <c r="X1504" s="327" t="e">
        <f t="shared" ca="1" si="71"/>
        <v>#NAME?</v>
      </c>
    </row>
    <row r="1505" spans="1:24">
      <c r="A1505" s="2">
        <v>1498</v>
      </c>
      <c r="B1505" s="617">
        <v>-160478</v>
      </c>
      <c r="C1505" s="617">
        <v>-103593</v>
      </c>
      <c r="D1505" s="617">
        <v>-114388</v>
      </c>
      <c r="F1505" s="330" t="e">
        <f ca="1">_xll.RiskData('Risk Summary'!$H$32,$A1505)</f>
        <v>#NAME?</v>
      </c>
      <c r="G1505" s="330" t="e">
        <f ca="1">_xll.RiskData('Risk Summary'!$K$32,$A1505)</f>
        <v>#NAME?</v>
      </c>
      <c r="H1505" s="330" t="e">
        <f ca="1">_xll.RiskData('Risk Summary'!$N$32,$A1505)</f>
        <v>#NAME?</v>
      </c>
      <c r="J1505" s="330" t="e">
        <f ca="1">_xll.RiskData('Risk Summary'!$H$35,$A1505)</f>
        <v>#NAME?</v>
      </c>
      <c r="K1505" s="330" t="e">
        <f ca="1">_xll.RiskData('Risk Summary'!$K$35,$A1505)</f>
        <v>#NAME?</v>
      </c>
      <c r="L1505" s="330" t="e">
        <f ca="1">_xll.RiskData('Risk Summary'!$N$35,$A1505)</f>
        <v>#NAME?</v>
      </c>
      <c r="N1505" s="330" t="e">
        <f ca="1">_xll.RiskData('Risk Summary'!$H$36,$A1505)</f>
        <v>#NAME?</v>
      </c>
      <c r="O1505" s="330" t="e">
        <f ca="1">_xll.RiskData('Risk Summary'!$K$36,$A1505)</f>
        <v>#NAME?</v>
      </c>
      <c r="P1505" s="330" t="e">
        <f ca="1">_xll.RiskData('Risk Summary'!$N$36,$A1505)</f>
        <v>#NAME?</v>
      </c>
      <c r="R1505" s="330" t="e">
        <f ca="1">_xll.RiskData('TS CF'!$H$24,$A1505)-F1505</f>
        <v>#NAME?</v>
      </c>
      <c r="S1505" s="330" t="e">
        <f ca="1">_xll.RiskData('TS CF'!$K$24,$A1505)-G1505</f>
        <v>#NAME?</v>
      </c>
      <c r="T1505" s="330" t="e">
        <f ca="1">_xll.RiskData('TS CF'!$N$24,$A1505)-H1505</f>
        <v>#NAME?</v>
      </c>
      <c r="V1505" s="327" t="e">
        <f t="shared" ca="1" si="69"/>
        <v>#NAME?</v>
      </c>
      <c r="W1505" s="327" t="e">
        <f t="shared" ca="1" si="70"/>
        <v>#NAME?</v>
      </c>
      <c r="X1505" s="327" t="e">
        <f t="shared" ca="1" si="71"/>
        <v>#NAME?</v>
      </c>
    </row>
    <row r="1506" spans="1:24">
      <c r="A1506" s="2">
        <v>1499</v>
      </c>
      <c r="B1506" s="617">
        <v>-160478</v>
      </c>
      <c r="C1506" s="617">
        <v>-103593</v>
      </c>
      <c r="D1506" s="617">
        <v>-114388</v>
      </c>
      <c r="F1506" s="330" t="e">
        <f ca="1">_xll.RiskData('Risk Summary'!$H$32,$A1506)</f>
        <v>#NAME?</v>
      </c>
      <c r="G1506" s="330" t="e">
        <f ca="1">_xll.RiskData('Risk Summary'!$K$32,$A1506)</f>
        <v>#NAME?</v>
      </c>
      <c r="H1506" s="330" t="e">
        <f ca="1">_xll.RiskData('Risk Summary'!$N$32,$A1506)</f>
        <v>#NAME?</v>
      </c>
      <c r="J1506" s="330" t="e">
        <f ca="1">_xll.RiskData('Risk Summary'!$H$35,$A1506)</f>
        <v>#NAME?</v>
      </c>
      <c r="K1506" s="330" t="e">
        <f ca="1">_xll.RiskData('Risk Summary'!$K$35,$A1506)</f>
        <v>#NAME?</v>
      </c>
      <c r="L1506" s="330" t="e">
        <f ca="1">_xll.RiskData('Risk Summary'!$N$35,$A1506)</f>
        <v>#NAME?</v>
      </c>
      <c r="N1506" s="330" t="e">
        <f ca="1">_xll.RiskData('Risk Summary'!$H$36,$A1506)</f>
        <v>#NAME?</v>
      </c>
      <c r="O1506" s="330" t="e">
        <f ca="1">_xll.RiskData('Risk Summary'!$K$36,$A1506)</f>
        <v>#NAME?</v>
      </c>
      <c r="P1506" s="330" t="e">
        <f ca="1">_xll.RiskData('Risk Summary'!$N$36,$A1506)</f>
        <v>#NAME?</v>
      </c>
      <c r="R1506" s="330" t="e">
        <f ca="1">_xll.RiskData('TS CF'!$H$24,$A1506)-F1506</f>
        <v>#NAME?</v>
      </c>
      <c r="S1506" s="330" t="e">
        <f ca="1">_xll.RiskData('TS CF'!$K$24,$A1506)-G1506</f>
        <v>#NAME?</v>
      </c>
      <c r="T1506" s="330" t="e">
        <f ca="1">_xll.RiskData('TS CF'!$N$24,$A1506)-H1506</f>
        <v>#NAME?</v>
      </c>
      <c r="V1506" s="327" t="e">
        <f t="shared" ca="1" si="69"/>
        <v>#NAME?</v>
      </c>
      <c r="W1506" s="327" t="e">
        <f t="shared" ca="1" si="70"/>
        <v>#NAME?</v>
      </c>
      <c r="X1506" s="327" t="e">
        <f t="shared" ca="1" si="71"/>
        <v>#NAME?</v>
      </c>
    </row>
    <row r="1507" spans="1:24">
      <c r="A1507" s="2">
        <v>1500</v>
      </c>
      <c r="B1507" s="617">
        <v>-160478</v>
      </c>
      <c r="C1507" s="617">
        <v>-103593</v>
      </c>
      <c r="D1507" s="617">
        <v>-114388</v>
      </c>
      <c r="F1507" s="330" t="e">
        <f ca="1">_xll.RiskData('Risk Summary'!$H$32,$A1507)</f>
        <v>#NAME?</v>
      </c>
      <c r="G1507" s="330" t="e">
        <f ca="1">_xll.RiskData('Risk Summary'!$K$32,$A1507)</f>
        <v>#NAME?</v>
      </c>
      <c r="H1507" s="330" t="e">
        <f ca="1">_xll.RiskData('Risk Summary'!$N$32,$A1507)</f>
        <v>#NAME?</v>
      </c>
      <c r="J1507" s="330" t="e">
        <f ca="1">_xll.RiskData('Risk Summary'!$H$35,$A1507)</f>
        <v>#NAME?</v>
      </c>
      <c r="K1507" s="330" t="e">
        <f ca="1">_xll.RiskData('Risk Summary'!$K$35,$A1507)</f>
        <v>#NAME?</v>
      </c>
      <c r="L1507" s="330" t="e">
        <f ca="1">_xll.RiskData('Risk Summary'!$N$35,$A1507)</f>
        <v>#NAME?</v>
      </c>
      <c r="N1507" s="330" t="e">
        <f ca="1">_xll.RiskData('Risk Summary'!$H$36,$A1507)</f>
        <v>#NAME?</v>
      </c>
      <c r="O1507" s="330" t="e">
        <f ca="1">_xll.RiskData('Risk Summary'!$K$36,$A1507)</f>
        <v>#NAME?</v>
      </c>
      <c r="P1507" s="330" t="e">
        <f ca="1">_xll.RiskData('Risk Summary'!$N$36,$A1507)</f>
        <v>#NAME?</v>
      </c>
      <c r="R1507" s="330" t="e">
        <f ca="1">_xll.RiskData('TS CF'!$H$24,$A1507)-F1507</f>
        <v>#NAME?</v>
      </c>
      <c r="S1507" s="330" t="e">
        <f ca="1">_xll.RiskData('TS CF'!$K$24,$A1507)-G1507</f>
        <v>#NAME?</v>
      </c>
      <c r="T1507" s="330" t="e">
        <f ca="1">_xll.RiskData('TS CF'!$N$24,$A1507)-H1507</f>
        <v>#NAME?</v>
      </c>
      <c r="V1507" s="327" t="e">
        <f t="shared" ca="1" si="69"/>
        <v>#NAME?</v>
      </c>
      <c r="W1507" s="327" t="e">
        <f t="shared" ca="1" si="70"/>
        <v>#NAME?</v>
      </c>
      <c r="X1507" s="327" t="e">
        <f t="shared" ca="1" si="71"/>
        <v>#NAME?</v>
      </c>
    </row>
    <row r="1508" spans="1:24">
      <c r="A1508" s="2">
        <v>1501</v>
      </c>
      <c r="B1508" s="617">
        <v>-160478</v>
      </c>
      <c r="C1508" s="617">
        <v>-103593</v>
      </c>
      <c r="D1508" s="617">
        <v>-114388</v>
      </c>
      <c r="F1508" s="330" t="e">
        <f ca="1">_xll.RiskData('Risk Summary'!$H$32,$A1508)</f>
        <v>#NAME?</v>
      </c>
      <c r="G1508" s="330" t="e">
        <f ca="1">_xll.RiskData('Risk Summary'!$K$32,$A1508)</f>
        <v>#NAME?</v>
      </c>
      <c r="H1508" s="330" t="e">
        <f ca="1">_xll.RiskData('Risk Summary'!$N$32,$A1508)</f>
        <v>#NAME?</v>
      </c>
      <c r="J1508" s="330" t="e">
        <f ca="1">_xll.RiskData('Risk Summary'!$H$35,$A1508)</f>
        <v>#NAME?</v>
      </c>
      <c r="K1508" s="330" t="e">
        <f ca="1">_xll.RiskData('Risk Summary'!$K$35,$A1508)</f>
        <v>#NAME?</v>
      </c>
      <c r="L1508" s="330" t="e">
        <f ca="1">_xll.RiskData('Risk Summary'!$N$35,$A1508)</f>
        <v>#NAME?</v>
      </c>
      <c r="N1508" s="330" t="e">
        <f ca="1">_xll.RiskData('Risk Summary'!$H$36,$A1508)</f>
        <v>#NAME?</v>
      </c>
      <c r="O1508" s="330" t="e">
        <f ca="1">_xll.RiskData('Risk Summary'!$K$36,$A1508)</f>
        <v>#NAME?</v>
      </c>
      <c r="P1508" s="330" t="e">
        <f ca="1">_xll.RiskData('Risk Summary'!$N$36,$A1508)</f>
        <v>#NAME?</v>
      </c>
      <c r="R1508" s="330" t="e">
        <f ca="1">_xll.RiskData('TS CF'!$H$24,$A1508)-F1508</f>
        <v>#NAME?</v>
      </c>
      <c r="S1508" s="330" t="e">
        <f ca="1">_xll.RiskData('TS CF'!$K$24,$A1508)-G1508</f>
        <v>#NAME?</v>
      </c>
      <c r="T1508" s="330" t="e">
        <f ca="1">_xll.RiskData('TS CF'!$N$24,$A1508)-H1508</f>
        <v>#NAME?</v>
      </c>
      <c r="V1508" s="327" t="e">
        <f t="shared" ca="1" si="69"/>
        <v>#NAME?</v>
      </c>
      <c r="W1508" s="327" t="e">
        <f t="shared" ca="1" si="70"/>
        <v>#NAME?</v>
      </c>
      <c r="X1508" s="327" t="e">
        <f t="shared" ca="1" si="71"/>
        <v>#NAME?</v>
      </c>
    </row>
    <row r="1509" spans="1:24">
      <c r="A1509" s="2">
        <v>1502</v>
      </c>
      <c r="B1509" s="617">
        <v>-160478</v>
      </c>
      <c r="C1509" s="617">
        <v>-103593</v>
      </c>
      <c r="D1509" s="617">
        <v>-114388</v>
      </c>
      <c r="F1509" s="330" t="e">
        <f ca="1">_xll.RiskData('Risk Summary'!$H$32,$A1509)</f>
        <v>#NAME?</v>
      </c>
      <c r="G1509" s="330" t="e">
        <f ca="1">_xll.RiskData('Risk Summary'!$K$32,$A1509)</f>
        <v>#NAME?</v>
      </c>
      <c r="H1509" s="330" t="e">
        <f ca="1">_xll.RiskData('Risk Summary'!$N$32,$A1509)</f>
        <v>#NAME?</v>
      </c>
      <c r="J1509" s="330" t="e">
        <f ca="1">_xll.RiskData('Risk Summary'!$H$35,$A1509)</f>
        <v>#NAME?</v>
      </c>
      <c r="K1509" s="330" t="e">
        <f ca="1">_xll.RiskData('Risk Summary'!$K$35,$A1509)</f>
        <v>#NAME?</v>
      </c>
      <c r="L1509" s="330" t="e">
        <f ca="1">_xll.RiskData('Risk Summary'!$N$35,$A1509)</f>
        <v>#NAME?</v>
      </c>
      <c r="N1509" s="330" t="e">
        <f ca="1">_xll.RiskData('Risk Summary'!$H$36,$A1509)</f>
        <v>#NAME?</v>
      </c>
      <c r="O1509" s="330" t="e">
        <f ca="1">_xll.RiskData('Risk Summary'!$K$36,$A1509)</f>
        <v>#NAME?</v>
      </c>
      <c r="P1509" s="330" t="e">
        <f ca="1">_xll.RiskData('Risk Summary'!$N$36,$A1509)</f>
        <v>#NAME?</v>
      </c>
      <c r="R1509" s="330" t="e">
        <f ca="1">_xll.RiskData('TS CF'!$H$24,$A1509)-F1509</f>
        <v>#NAME?</v>
      </c>
      <c r="S1509" s="330" t="e">
        <f ca="1">_xll.RiskData('TS CF'!$K$24,$A1509)-G1509</f>
        <v>#NAME?</v>
      </c>
      <c r="T1509" s="330" t="e">
        <f ca="1">_xll.RiskData('TS CF'!$N$24,$A1509)-H1509</f>
        <v>#NAME?</v>
      </c>
      <c r="V1509" s="327" t="e">
        <f t="shared" ca="1" si="69"/>
        <v>#NAME?</v>
      </c>
      <c r="W1509" s="327" t="e">
        <f t="shared" ca="1" si="70"/>
        <v>#NAME?</v>
      </c>
      <c r="X1509" s="327" t="e">
        <f t="shared" ca="1" si="71"/>
        <v>#NAME?</v>
      </c>
    </row>
    <row r="1510" spans="1:24">
      <c r="A1510" s="2">
        <v>1503</v>
      </c>
      <c r="B1510" s="617">
        <v>-160478</v>
      </c>
      <c r="C1510" s="617">
        <v>-103593</v>
      </c>
      <c r="D1510" s="617">
        <v>-114388</v>
      </c>
      <c r="F1510" s="330" t="e">
        <f ca="1">_xll.RiskData('Risk Summary'!$H$32,$A1510)</f>
        <v>#NAME?</v>
      </c>
      <c r="G1510" s="330" t="e">
        <f ca="1">_xll.RiskData('Risk Summary'!$K$32,$A1510)</f>
        <v>#NAME?</v>
      </c>
      <c r="H1510" s="330" t="e">
        <f ca="1">_xll.RiskData('Risk Summary'!$N$32,$A1510)</f>
        <v>#NAME?</v>
      </c>
      <c r="J1510" s="330" t="e">
        <f ca="1">_xll.RiskData('Risk Summary'!$H$35,$A1510)</f>
        <v>#NAME?</v>
      </c>
      <c r="K1510" s="330" t="e">
        <f ca="1">_xll.RiskData('Risk Summary'!$K$35,$A1510)</f>
        <v>#NAME?</v>
      </c>
      <c r="L1510" s="330" t="e">
        <f ca="1">_xll.RiskData('Risk Summary'!$N$35,$A1510)</f>
        <v>#NAME?</v>
      </c>
      <c r="N1510" s="330" t="e">
        <f ca="1">_xll.RiskData('Risk Summary'!$H$36,$A1510)</f>
        <v>#NAME?</v>
      </c>
      <c r="O1510" s="330" t="e">
        <f ca="1">_xll.RiskData('Risk Summary'!$K$36,$A1510)</f>
        <v>#NAME?</v>
      </c>
      <c r="P1510" s="330" t="e">
        <f ca="1">_xll.RiskData('Risk Summary'!$N$36,$A1510)</f>
        <v>#NAME?</v>
      </c>
      <c r="R1510" s="330" t="e">
        <f ca="1">_xll.RiskData('TS CF'!$H$24,$A1510)-F1510</f>
        <v>#NAME?</v>
      </c>
      <c r="S1510" s="330" t="e">
        <f ca="1">_xll.RiskData('TS CF'!$K$24,$A1510)-G1510</f>
        <v>#NAME?</v>
      </c>
      <c r="T1510" s="330" t="e">
        <f ca="1">_xll.RiskData('TS CF'!$N$24,$A1510)-H1510</f>
        <v>#NAME?</v>
      </c>
      <c r="V1510" s="327" t="e">
        <f t="shared" ca="1" si="69"/>
        <v>#NAME?</v>
      </c>
      <c r="W1510" s="327" t="e">
        <f t="shared" ca="1" si="70"/>
        <v>#NAME?</v>
      </c>
      <c r="X1510" s="327" t="e">
        <f t="shared" ca="1" si="71"/>
        <v>#NAME?</v>
      </c>
    </row>
    <row r="1511" spans="1:24">
      <c r="A1511" s="2">
        <v>1504</v>
      </c>
      <c r="B1511" s="617">
        <v>-160478</v>
      </c>
      <c r="C1511" s="617">
        <v>-103593</v>
      </c>
      <c r="D1511" s="617">
        <v>-114388</v>
      </c>
      <c r="F1511" s="330" t="e">
        <f ca="1">_xll.RiskData('Risk Summary'!$H$32,$A1511)</f>
        <v>#NAME?</v>
      </c>
      <c r="G1511" s="330" t="e">
        <f ca="1">_xll.RiskData('Risk Summary'!$K$32,$A1511)</f>
        <v>#NAME?</v>
      </c>
      <c r="H1511" s="330" t="e">
        <f ca="1">_xll.RiskData('Risk Summary'!$N$32,$A1511)</f>
        <v>#NAME?</v>
      </c>
      <c r="J1511" s="330" t="e">
        <f ca="1">_xll.RiskData('Risk Summary'!$H$35,$A1511)</f>
        <v>#NAME?</v>
      </c>
      <c r="K1511" s="330" t="e">
        <f ca="1">_xll.RiskData('Risk Summary'!$K$35,$A1511)</f>
        <v>#NAME?</v>
      </c>
      <c r="L1511" s="330" t="e">
        <f ca="1">_xll.RiskData('Risk Summary'!$N$35,$A1511)</f>
        <v>#NAME?</v>
      </c>
      <c r="N1511" s="330" t="e">
        <f ca="1">_xll.RiskData('Risk Summary'!$H$36,$A1511)</f>
        <v>#NAME?</v>
      </c>
      <c r="O1511" s="330" t="e">
        <f ca="1">_xll.RiskData('Risk Summary'!$K$36,$A1511)</f>
        <v>#NAME?</v>
      </c>
      <c r="P1511" s="330" t="e">
        <f ca="1">_xll.RiskData('Risk Summary'!$N$36,$A1511)</f>
        <v>#NAME?</v>
      </c>
      <c r="R1511" s="330" t="e">
        <f ca="1">_xll.RiskData('TS CF'!$H$24,$A1511)-F1511</f>
        <v>#NAME?</v>
      </c>
      <c r="S1511" s="330" t="e">
        <f ca="1">_xll.RiskData('TS CF'!$K$24,$A1511)-G1511</f>
        <v>#NAME?</v>
      </c>
      <c r="T1511" s="330" t="e">
        <f ca="1">_xll.RiskData('TS CF'!$N$24,$A1511)-H1511</f>
        <v>#NAME?</v>
      </c>
      <c r="V1511" s="327" t="e">
        <f t="shared" ca="1" si="69"/>
        <v>#NAME?</v>
      </c>
      <c r="W1511" s="327" t="e">
        <f t="shared" ca="1" si="70"/>
        <v>#NAME?</v>
      </c>
      <c r="X1511" s="327" t="e">
        <f t="shared" ca="1" si="71"/>
        <v>#NAME?</v>
      </c>
    </row>
    <row r="1512" spans="1:24">
      <c r="A1512" s="2">
        <v>1505</v>
      </c>
      <c r="B1512" s="617">
        <v>-160478</v>
      </c>
      <c r="C1512" s="617">
        <v>-103593</v>
      </c>
      <c r="D1512" s="617">
        <v>-114388</v>
      </c>
      <c r="F1512" s="330" t="e">
        <f ca="1">_xll.RiskData('Risk Summary'!$H$32,$A1512)</f>
        <v>#NAME?</v>
      </c>
      <c r="G1512" s="330" t="e">
        <f ca="1">_xll.RiskData('Risk Summary'!$K$32,$A1512)</f>
        <v>#NAME?</v>
      </c>
      <c r="H1512" s="330" t="e">
        <f ca="1">_xll.RiskData('Risk Summary'!$N$32,$A1512)</f>
        <v>#NAME?</v>
      </c>
      <c r="J1512" s="330" t="e">
        <f ca="1">_xll.RiskData('Risk Summary'!$H$35,$A1512)</f>
        <v>#NAME?</v>
      </c>
      <c r="K1512" s="330" t="e">
        <f ca="1">_xll.RiskData('Risk Summary'!$K$35,$A1512)</f>
        <v>#NAME?</v>
      </c>
      <c r="L1512" s="330" t="e">
        <f ca="1">_xll.RiskData('Risk Summary'!$N$35,$A1512)</f>
        <v>#NAME?</v>
      </c>
      <c r="N1512" s="330" t="e">
        <f ca="1">_xll.RiskData('Risk Summary'!$H$36,$A1512)</f>
        <v>#NAME?</v>
      </c>
      <c r="O1512" s="330" t="e">
        <f ca="1">_xll.RiskData('Risk Summary'!$K$36,$A1512)</f>
        <v>#NAME?</v>
      </c>
      <c r="P1512" s="330" t="e">
        <f ca="1">_xll.RiskData('Risk Summary'!$N$36,$A1512)</f>
        <v>#NAME?</v>
      </c>
      <c r="R1512" s="330" t="e">
        <f ca="1">_xll.RiskData('TS CF'!$H$24,$A1512)-F1512</f>
        <v>#NAME?</v>
      </c>
      <c r="S1512" s="330" t="e">
        <f ca="1">_xll.RiskData('TS CF'!$K$24,$A1512)-G1512</f>
        <v>#NAME?</v>
      </c>
      <c r="T1512" s="330" t="e">
        <f ca="1">_xll.RiskData('TS CF'!$N$24,$A1512)-H1512</f>
        <v>#NAME?</v>
      </c>
      <c r="V1512" s="327" t="e">
        <f t="shared" ca="1" si="69"/>
        <v>#NAME?</v>
      </c>
      <c r="W1512" s="327" t="e">
        <f t="shared" ca="1" si="70"/>
        <v>#NAME?</v>
      </c>
      <c r="X1512" s="327" t="e">
        <f t="shared" ca="1" si="71"/>
        <v>#NAME?</v>
      </c>
    </row>
    <row r="1513" spans="1:24">
      <c r="A1513" s="2">
        <v>1506</v>
      </c>
      <c r="B1513" s="617">
        <v>-160478</v>
      </c>
      <c r="C1513" s="617">
        <v>-103593</v>
      </c>
      <c r="D1513" s="617">
        <v>-114388</v>
      </c>
      <c r="F1513" s="330" t="e">
        <f ca="1">_xll.RiskData('Risk Summary'!$H$32,$A1513)</f>
        <v>#NAME?</v>
      </c>
      <c r="G1513" s="330" t="e">
        <f ca="1">_xll.RiskData('Risk Summary'!$K$32,$A1513)</f>
        <v>#NAME?</v>
      </c>
      <c r="H1513" s="330" t="e">
        <f ca="1">_xll.RiskData('Risk Summary'!$N$32,$A1513)</f>
        <v>#NAME?</v>
      </c>
      <c r="J1513" s="330" t="e">
        <f ca="1">_xll.RiskData('Risk Summary'!$H$35,$A1513)</f>
        <v>#NAME?</v>
      </c>
      <c r="K1513" s="330" t="e">
        <f ca="1">_xll.RiskData('Risk Summary'!$K$35,$A1513)</f>
        <v>#NAME?</v>
      </c>
      <c r="L1513" s="330" t="e">
        <f ca="1">_xll.RiskData('Risk Summary'!$N$35,$A1513)</f>
        <v>#NAME?</v>
      </c>
      <c r="N1513" s="330" t="e">
        <f ca="1">_xll.RiskData('Risk Summary'!$H$36,$A1513)</f>
        <v>#NAME?</v>
      </c>
      <c r="O1513" s="330" t="e">
        <f ca="1">_xll.RiskData('Risk Summary'!$K$36,$A1513)</f>
        <v>#NAME?</v>
      </c>
      <c r="P1513" s="330" t="e">
        <f ca="1">_xll.RiskData('Risk Summary'!$N$36,$A1513)</f>
        <v>#NAME?</v>
      </c>
      <c r="R1513" s="330" t="e">
        <f ca="1">_xll.RiskData('TS CF'!$H$24,$A1513)-F1513</f>
        <v>#NAME?</v>
      </c>
      <c r="S1513" s="330" t="e">
        <f ca="1">_xll.RiskData('TS CF'!$K$24,$A1513)-G1513</f>
        <v>#NAME?</v>
      </c>
      <c r="T1513" s="330" t="e">
        <f ca="1">_xll.RiskData('TS CF'!$N$24,$A1513)-H1513</f>
        <v>#NAME?</v>
      </c>
      <c r="V1513" s="327" t="e">
        <f t="shared" ca="1" si="69"/>
        <v>#NAME?</v>
      </c>
      <c r="W1513" s="327" t="e">
        <f t="shared" ca="1" si="70"/>
        <v>#NAME?</v>
      </c>
      <c r="X1513" s="327" t="e">
        <f t="shared" ca="1" si="71"/>
        <v>#NAME?</v>
      </c>
    </row>
    <row r="1514" spans="1:24">
      <c r="A1514" s="2">
        <v>1507</v>
      </c>
      <c r="B1514" s="617">
        <v>-160478</v>
      </c>
      <c r="C1514" s="617">
        <v>-103593</v>
      </c>
      <c r="D1514" s="617">
        <v>-114388</v>
      </c>
      <c r="F1514" s="330" t="e">
        <f ca="1">_xll.RiskData('Risk Summary'!$H$32,$A1514)</f>
        <v>#NAME?</v>
      </c>
      <c r="G1514" s="330" t="e">
        <f ca="1">_xll.RiskData('Risk Summary'!$K$32,$A1514)</f>
        <v>#NAME?</v>
      </c>
      <c r="H1514" s="330" t="e">
        <f ca="1">_xll.RiskData('Risk Summary'!$N$32,$A1514)</f>
        <v>#NAME?</v>
      </c>
      <c r="J1514" s="330" t="e">
        <f ca="1">_xll.RiskData('Risk Summary'!$H$35,$A1514)</f>
        <v>#NAME?</v>
      </c>
      <c r="K1514" s="330" t="e">
        <f ca="1">_xll.RiskData('Risk Summary'!$K$35,$A1514)</f>
        <v>#NAME?</v>
      </c>
      <c r="L1514" s="330" t="e">
        <f ca="1">_xll.RiskData('Risk Summary'!$N$35,$A1514)</f>
        <v>#NAME?</v>
      </c>
      <c r="N1514" s="330" t="e">
        <f ca="1">_xll.RiskData('Risk Summary'!$H$36,$A1514)</f>
        <v>#NAME?</v>
      </c>
      <c r="O1514" s="330" t="e">
        <f ca="1">_xll.RiskData('Risk Summary'!$K$36,$A1514)</f>
        <v>#NAME?</v>
      </c>
      <c r="P1514" s="330" t="e">
        <f ca="1">_xll.RiskData('Risk Summary'!$N$36,$A1514)</f>
        <v>#NAME?</v>
      </c>
      <c r="R1514" s="330" t="e">
        <f ca="1">_xll.RiskData('TS CF'!$H$24,$A1514)-F1514</f>
        <v>#NAME?</v>
      </c>
      <c r="S1514" s="330" t="e">
        <f ca="1">_xll.RiskData('TS CF'!$K$24,$A1514)-G1514</f>
        <v>#NAME?</v>
      </c>
      <c r="T1514" s="330" t="e">
        <f ca="1">_xll.RiskData('TS CF'!$N$24,$A1514)-H1514</f>
        <v>#NAME?</v>
      </c>
      <c r="V1514" s="327" t="e">
        <f t="shared" ca="1" si="69"/>
        <v>#NAME?</v>
      </c>
      <c r="W1514" s="327" t="e">
        <f t="shared" ca="1" si="70"/>
        <v>#NAME?</v>
      </c>
      <c r="X1514" s="327" t="e">
        <f t="shared" ca="1" si="71"/>
        <v>#NAME?</v>
      </c>
    </row>
    <row r="1515" spans="1:24">
      <c r="A1515" s="2">
        <v>1508</v>
      </c>
      <c r="B1515" s="617">
        <v>-160478</v>
      </c>
      <c r="C1515" s="617">
        <v>-103593</v>
      </c>
      <c r="D1515" s="617">
        <v>-114388</v>
      </c>
      <c r="F1515" s="330" t="e">
        <f ca="1">_xll.RiskData('Risk Summary'!$H$32,$A1515)</f>
        <v>#NAME?</v>
      </c>
      <c r="G1515" s="330" t="e">
        <f ca="1">_xll.RiskData('Risk Summary'!$K$32,$A1515)</f>
        <v>#NAME?</v>
      </c>
      <c r="H1515" s="330" t="e">
        <f ca="1">_xll.RiskData('Risk Summary'!$N$32,$A1515)</f>
        <v>#NAME?</v>
      </c>
      <c r="J1515" s="330" t="e">
        <f ca="1">_xll.RiskData('Risk Summary'!$H$35,$A1515)</f>
        <v>#NAME?</v>
      </c>
      <c r="K1515" s="330" t="e">
        <f ca="1">_xll.RiskData('Risk Summary'!$K$35,$A1515)</f>
        <v>#NAME?</v>
      </c>
      <c r="L1515" s="330" t="e">
        <f ca="1">_xll.RiskData('Risk Summary'!$N$35,$A1515)</f>
        <v>#NAME?</v>
      </c>
      <c r="N1515" s="330" t="e">
        <f ca="1">_xll.RiskData('Risk Summary'!$H$36,$A1515)</f>
        <v>#NAME?</v>
      </c>
      <c r="O1515" s="330" t="e">
        <f ca="1">_xll.RiskData('Risk Summary'!$K$36,$A1515)</f>
        <v>#NAME?</v>
      </c>
      <c r="P1515" s="330" t="e">
        <f ca="1">_xll.RiskData('Risk Summary'!$N$36,$A1515)</f>
        <v>#NAME?</v>
      </c>
      <c r="R1515" s="330" t="e">
        <f ca="1">_xll.RiskData('TS CF'!$H$24,$A1515)-F1515</f>
        <v>#NAME?</v>
      </c>
      <c r="S1515" s="330" t="e">
        <f ca="1">_xll.RiskData('TS CF'!$K$24,$A1515)-G1515</f>
        <v>#NAME?</v>
      </c>
      <c r="T1515" s="330" t="e">
        <f ca="1">_xll.RiskData('TS CF'!$N$24,$A1515)-H1515</f>
        <v>#NAME?</v>
      </c>
      <c r="V1515" s="327" t="e">
        <f t="shared" ca="1" si="69"/>
        <v>#NAME?</v>
      </c>
      <c r="W1515" s="327" t="e">
        <f t="shared" ca="1" si="70"/>
        <v>#NAME?</v>
      </c>
      <c r="X1515" s="327" t="e">
        <f t="shared" ca="1" si="71"/>
        <v>#NAME?</v>
      </c>
    </row>
    <row r="1516" spans="1:24">
      <c r="A1516" s="2">
        <v>1509</v>
      </c>
      <c r="B1516" s="617">
        <v>-160478</v>
      </c>
      <c r="C1516" s="617">
        <v>-103593</v>
      </c>
      <c r="D1516" s="617">
        <v>-114388</v>
      </c>
      <c r="F1516" s="330" t="e">
        <f ca="1">_xll.RiskData('Risk Summary'!$H$32,$A1516)</f>
        <v>#NAME?</v>
      </c>
      <c r="G1516" s="330" t="e">
        <f ca="1">_xll.RiskData('Risk Summary'!$K$32,$A1516)</f>
        <v>#NAME?</v>
      </c>
      <c r="H1516" s="330" t="e">
        <f ca="1">_xll.RiskData('Risk Summary'!$N$32,$A1516)</f>
        <v>#NAME?</v>
      </c>
      <c r="J1516" s="330" t="e">
        <f ca="1">_xll.RiskData('Risk Summary'!$H$35,$A1516)</f>
        <v>#NAME?</v>
      </c>
      <c r="K1516" s="330" t="e">
        <f ca="1">_xll.RiskData('Risk Summary'!$K$35,$A1516)</f>
        <v>#NAME?</v>
      </c>
      <c r="L1516" s="330" t="e">
        <f ca="1">_xll.RiskData('Risk Summary'!$N$35,$A1516)</f>
        <v>#NAME?</v>
      </c>
      <c r="N1516" s="330" t="e">
        <f ca="1">_xll.RiskData('Risk Summary'!$H$36,$A1516)</f>
        <v>#NAME?</v>
      </c>
      <c r="O1516" s="330" t="e">
        <f ca="1">_xll.RiskData('Risk Summary'!$K$36,$A1516)</f>
        <v>#NAME?</v>
      </c>
      <c r="P1516" s="330" t="e">
        <f ca="1">_xll.RiskData('Risk Summary'!$N$36,$A1516)</f>
        <v>#NAME?</v>
      </c>
      <c r="R1516" s="330" t="e">
        <f ca="1">_xll.RiskData('TS CF'!$H$24,$A1516)-F1516</f>
        <v>#NAME?</v>
      </c>
      <c r="S1516" s="330" t="e">
        <f ca="1">_xll.RiskData('TS CF'!$K$24,$A1516)-G1516</f>
        <v>#NAME?</v>
      </c>
      <c r="T1516" s="330" t="e">
        <f ca="1">_xll.RiskData('TS CF'!$N$24,$A1516)-H1516</f>
        <v>#NAME?</v>
      </c>
      <c r="V1516" s="327" t="e">
        <f t="shared" ca="1" si="69"/>
        <v>#NAME?</v>
      </c>
      <c r="W1516" s="327" t="e">
        <f t="shared" ca="1" si="70"/>
        <v>#NAME?</v>
      </c>
      <c r="X1516" s="327" t="e">
        <f t="shared" ca="1" si="71"/>
        <v>#NAME?</v>
      </c>
    </row>
    <row r="1517" spans="1:24">
      <c r="A1517" s="2">
        <v>1510</v>
      </c>
      <c r="B1517" s="617">
        <v>-160478</v>
      </c>
      <c r="C1517" s="617">
        <v>-103593</v>
      </c>
      <c r="D1517" s="617">
        <v>-114388</v>
      </c>
      <c r="F1517" s="330" t="e">
        <f ca="1">_xll.RiskData('Risk Summary'!$H$32,$A1517)</f>
        <v>#NAME?</v>
      </c>
      <c r="G1517" s="330" t="e">
        <f ca="1">_xll.RiskData('Risk Summary'!$K$32,$A1517)</f>
        <v>#NAME?</v>
      </c>
      <c r="H1517" s="330" t="e">
        <f ca="1">_xll.RiskData('Risk Summary'!$N$32,$A1517)</f>
        <v>#NAME?</v>
      </c>
      <c r="J1517" s="330" t="e">
        <f ca="1">_xll.RiskData('Risk Summary'!$H$35,$A1517)</f>
        <v>#NAME?</v>
      </c>
      <c r="K1517" s="330" t="e">
        <f ca="1">_xll.RiskData('Risk Summary'!$K$35,$A1517)</f>
        <v>#NAME?</v>
      </c>
      <c r="L1517" s="330" t="e">
        <f ca="1">_xll.RiskData('Risk Summary'!$N$35,$A1517)</f>
        <v>#NAME?</v>
      </c>
      <c r="N1517" s="330" t="e">
        <f ca="1">_xll.RiskData('Risk Summary'!$H$36,$A1517)</f>
        <v>#NAME?</v>
      </c>
      <c r="O1517" s="330" t="e">
        <f ca="1">_xll.RiskData('Risk Summary'!$K$36,$A1517)</f>
        <v>#NAME?</v>
      </c>
      <c r="P1517" s="330" t="e">
        <f ca="1">_xll.RiskData('Risk Summary'!$N$36,$A1517)</f>
        <v>#NAME?</v>
      </c>
      <c r="R1517" s="330" t="e">
        <f ca="1">_xll.RiskData('TS CF'!$H$24,$A1517)-F1517</f>
        <v>#NAME?</v>
      </c>
      <c r="S1517" s="330" t="e">
        <f ca="1">_xll.RiskData('TS CF'!$K$24,$A1517)-G1517</f>
        <v>#NAME?</v>
      </c>
      <c r="T1517" s="330" t="e">
        <f ca="1">_xll.RiskData('TS CF'!$N$24,$A1517)-H1517</f>
        <v>#NAME?</v>
      </c>
      <c r="V1517" s="327" t="e">
        <f t="shared" ca="1" si="69"/>
        <v>#NAME?</v>
      </c>
      <c r="W1517" s="327" t="e">
        <f t="shared" ca="1" si="70"/>
        <v>#NAME?</v>
      </c>
      <c r="X1517" s="327" t="e">
        <f t="shared" ca="1" si="71"/>
        <v>#NAME?</v>
      </c>
    </row>
    <row r="1518" spans="1:24">
      <c r="A1518" s="2">
        <v>1511</v>
      </c>
      <c r="B1518" s="617">
        <v>-160478</v>
      </c>
      <c r="C1518" s="617">
        <v>-103593</v>
      </c>
      <c r="D1518" s="617">
        <v>-114388</v>
      </c>
      <c r="F1518" s="330" t="e">
        <f ca="1">_xll.RiskData('Risk Summary'!$H$32,$A1518)</f>
        <v>#NAME?</v>
      </c>
      <c r="G1518" s="330" t="e">
        <f ca="1">_xll.RiskData('Risk Summary'!$K$32,$A1518)</f>
        <v>#NAME?</v>
      </c>
      <c r="H1518" s="330" t="e">
        <f ca="1">_xll.RiskData('Risk Summary'!$N$32,$A1518)</f>
        <v>#NAME?</v>
      </c>
      <c r="J1518" s="330" t="e">
        <f ca="1">_xll.RiskData('Risk Summary'!$H$35,$A1518)</f>
        <v>#NAME?</v>
      </c>
      <c r="K1518" s="330" t="e">
        <f ca="1">_xll.RiskData('Risk Summary'!$K$35,$A1518)</f>
        <v>#NAME?</v>
      </c>
      <c r="L1518" s="330" t="e">
        <f ca="1">_xll.RiskData('Risk Summary'!$N$35,$A1518)</f>
        <v>#NAME?</v>
      </c>
      <c r="N1518" s="330" t="e">
        <f ca="1">_xll.RiskData('Risk Summary'!$H$36,$A1518)</f>
        <v>#NAME?</v>
      </c>
      <c r="O1518" s="330" t="e">
        <f ca="1">_xll.RiskData('Risk Summary'!$K$36,$A1518)</f>
        <v>#NAME?</v>
      </c>
      <c r="P1518" s="330" t="e">
        <f ca="1">_xll.RiskData('Risk Summary'!$N$36,$A1518)</f>
        <v>#NAME?</v>
      </c>
      <c r="R1518" s="330" t="e">
        <f ca="1">_xll.RiskData('TS CF'!$H$24,$A1518)-F1518</f>
        <v>#NAME?</v>
      </c>
      <c r="S1518" s="330" t="e">
        <f ca="1">_xll.RiskData('TS CF'!$K$24,$A1518)-G1518</f>
        <v>#NAME?</v>
      </c>
      <c r="T1518" s="330" t="e">
        <f ca="1">_xll.RiskData('TS CF'!$N$24,$A1518)-H1518</f>
        <v>#NAME?</v>
      </c>
      <c r="V1518" s="327" t="e">
        <f t="shared" ca="1" si="69"/>
        <v>#NAME?</v>
      </c>
      <c r="W1518" s="327" t="e">
        <f t="shared" ca="1" si="70"/>
        <v>#NAME?</v>
      </c>
      <c r="X1518" s="327" t="e">
        <f t="shared" ca="1" si="71"/>
        <v>#NAME?</v>
      </c>
    </row>
    <row r="1519" spans="1:24">
      <c r="A1519" s="2">
        <v>1512</v>
      </c>
      <c r="B1519" s="617">
        <v>-160478</v>
      </c>
      <c r="C1519" s="617">
        <v>-103593</v>
      </c>
      <c r="D1519" s="617">
        <v>-114388</v>
      </c>
      <c r="F1519" s="330" t="e">
        <f ca="1">_xll.RiskData('Risk Summary'!$H$32,$A1519)</f>
        <v>#NAME?</v>
      </c>
      <c r="G1519" s="330" t="e">
        <f ca="1">_xll.RiskData('Risk Summary'!$K$32,$A1519)</f>
        <v>#NAME?</v>
      </c>
      <c r="H1519" s="330" t="e">
        <f ca="1">_xll.RiskData('Risk Summary'!$N$32,$A1519)</f>
        <v>#NAME?</v>
      </c>
      <c r="J1519" s="330" t="e">
        <f ca="1">_xll.RiskData('Risk Summary'!$H$35,$A1519)</f>
        <v>#NAME?</v>
      </c>
      <c r="K1519" s="330" t="e">
        <f ca="1">_xll.RiskData('Risk Summary'!$K$35,$A1519)</f>
        <v>#NAME?</v>
      </c>
      <c r="L1519" s="330" t="e">
        <f ca="1">_xll.RiskData('Risk Summary'!$N$35,$A1519)</f>
        <v>#NAME?</v>
      </c>
      <c r="N1519" s="330" t="e">
        <f ca="1">_xll.RiskData('Risk Summary'!$H$36,$A1519)</f>
        <v>#NAME?</v>
      </c>
      <c r="O1519" s="330" t="e">
        <f ca="1">_xll.RiskData('Risk Summary'!$K$36,$A1519)</f>
        <v>#NAME?</v>
      </c>
      <c r="P1519" s="330" t="e">
        <f ca="1">_xll.RiskData('Risk Summary'!$N$36,$A1519)</f>
        <v>#NAME?</v>
      </c>
      <c r="R1519" s="330" t="e">
        <f ca="1">_xll.RiskData('TS CF'!$H$24,$A1519)-F1519</f>
        <v>#NAME?</v>
      </c>
      <c r="S1519" s="330" t="e">
        <f ca="1">_xll.RiskData('TS CF'!$K$24,$A1519)-G1519</f>
        <v>#NAME?</v>
      </c>
      <c r="T1519" s="330" t="e">
        <f ca="1">_xll.RiskData('TS CF'!$N$24,$A1519)-H1519</f>
        <v>#NAME?</v>
      </c>
      <c r="V1519" s="327" t="e">
        <f t="shared" ca="1" si="69"/>
        <v>#NAME?</v>
      </c>
      <c r="W1519" s="327" t="e">
        <f t="shared" ca="1" si="70"/>
        <v>#NAME?</v>
      </c>
      <c r="X1519" s="327" t="e">
        <f t="shared" ca="1" si="71"/>
        <v>#NAME?</v>
      </c>
    </row>
    <row r="1520" spans="1:24">
      <c r="A1520" s="2">
        <v>1513</v>
      </c>
      <c r="B1520" s="617">
        <v>-160478</v>
      </c>
      <c r="C1520" s="617">
        <v>-103593</v>
      </c>
      <c r="D1520" s="617">
        <v>-114388</v>
      </c>
      <c r="F1520" s="330" t="e">
        <f ca="1">_xll.RiskData('Risk Summary'!$H$32,$A1520)</f>
        <v>#NAME?</v>
      </c>
      <c r="G1520" s="330" t="e">
        <f ca="1">_xll.RiskData('Risk Summary'!$K$32,$A1520)</f>
        <v>#NAME?</v>
      </c>
      <c r="H1520" s="330" t="e">
        <f ca="1">_xll.RiskData('Risk Summary'!$N$32,$A1520)</f>
        <v>#NAME?</v>
      </c>
      <c r="J1520" s="330" t="e">
        <f ca="1">_xll.RiskData('Risk Summary'!$H$35,$A1520)</f>
        <v>#NAME?</v>
      </c>
      <c r="K1520" s="330" t="e">
        <f ca="1">_xll.RiskData('Risk Summary'!$K$35,$A1520)</f>
        <v>#NAME?</v>
      </c>
      <c r="L1520" s="330" t="e">
        <f ca="1">_xll.RiskData('Risk Summary'!$N$35,$A1520)</f>
        <v>#NAME?</v>
      </c>
      <c r="N1520" s="330" t="e">
        <f ca="1">_xll.RiskData('Risk Summary'!$H$36,$A1520)</f>
        <v>#NAME?</v>
      </c>
      <c r="O1520" s="330" t="e">
        <f ca="1">_xll.RiskData('Risk Summary'!$K$36,$A1520)</f>
        <v>#NAME?</v>
      </c>
      <c r="P1520" s="330" t="e">
        <f ca="1">_xll.RiskData('Risk Summary'!$N$36,$A1520)</f>
        <v>#NAME?</v>
      </c>
      <c r="R1520" s="330" t="e">
        <f ca="1">_xll.RiskData('TS CF'!$H$24,$A1520)-F1520</f>
        <v>#NAME?</v>
      </c>
      <c r="S1520" s="330" t="e">
        <f ca="1">_xll.RiskData('TS CF'!$K$24,$A1520)-G1520</f>
        <v>#NAME?</v>
      </c>
      <c r="T1520" s="330" t="e">
        <f ca="1">_xll.RiskData('TS CF'!$N$24,$A1520)-H1520</f>
        <v>#NAME?</v>
      </c>
      <c r="V1520" s="327" t="e">
        <f t="shared" ca="1" si="69"/>
        <v>#NAME?</v>
      </c>
      <c r="W1520" s="327" t="e">
        <f t="shared" ca="1" si="70"/>
        <v>#NAME?</v>
      </c>
      <c r="X1520" s="327" t="e">
        <f t="shared" ca="1" si="71"/>
        <v>#NAME?</v>
      </c>
    </row>
    <row r="1521" spans="1:24">
      <c r="A1521" s="2">
        <v>1514</v>
      </c>
      <c r="B1521" s="617">
        <v>-160478</v>
      </c>
      <c r="C1521" s="617">
        <v>-103593</v>
      </c>
      <c r="D1521" s="617">
        <v>-114388</v>
      </c>
      <c r="F1521" s="330" t="e">
        <f ca="1">_xll.RiskData('Risk Summary'!$H$32,$A1521)</f>
        <v>#NAME?</v>
      </c>
      <c r="G1521" s="330" t="e">
        <f ca="1">_xll.RiskData('Risk Summary'!$K$32,$A1521)</f>
        <v>#NAME?</v>
      </c>
      <c r="H1521" s="330" t="e">
        <f ca="1">_xll.RiskData('Risk Summary'!$N$32,$A1521)</f>
        <v>#NAME?</v>
      </c>
      <c r="J1521" s="330" t="e">
        <f ca="1">_xll.RiskData('Risk Summary'!$H$35,$A1521)</f>
        <v>#NAME?</v>
      </c>
      <c r="K1521" s="330" t="e">
        <f ca="1">_xll.RiskData('Risk Summary'!$K$35,$A1521)</f>
        <v>#NAME?</v>
      </c>
      <c r="L1521" s="330" t="e">
        <f ca="1">_xll.RiskData('Risk Summary'!$N$35,$A1521)</f>
        <v>#NAME?</v>
      </c>
      <c r="N1521" s="330" t="e">
        <f ca="1">_xll.RiskData('Risk Summary'!$H$36,$A1521)</f>
        <v>#NAME?</v>
      </c>
      <c r="O1521" s="330" t="e">
        <f ca="1">_xll.RiskData('Risk Summary'!$K$36,$A1521)</f>
        <v>#NAME?</v>
      </c>
      <c r="P1521" s="330" t="e">
        <f ca="1">_xll.RiskData('Risk Summary'!$N$36,$A1521)</f>
        <v>#NAME?</v>
      </c>
      <c r="R1521" s="330" t="e">
        <f ca="1">_xll.RiskData('TS CF'!$H$24,$A1521)-F1521</f>
        <v>#NAME?</v>
      </c>
      <c r="S1521" s="330" t="e">
        <f ca="1">_xll.RiskData('TS CF'!$K$24,$A1521)-G1521</f>
        <v>#NAME?</v>
      </c>
      <c r="T1521" s="330" t="e">
        <f ca="1">_xll.RiskData('TS CF'!$N$24,$A1521)-H1521</f>
        <v>#NAME?</v>
      </c>
      <c r="V1521" s="327" t="e">
        <f t="shared" ca="1" si="69"/>
        <v>#NAME?</v>
      </c>
      <c r="W1521" s="327" t="e">
        <f t="shared" ca="1" si="70"/>
        <v>#NAME?</v>
      </c>
      <c r="X1521" s="327" t="e">
        <f t="shared" ca="1" si="71"/>
        <v>#NAME?</v>
      </c>
    </row>
    <row r="1522" spans="1:24">
      <c r="A1522" s="2">
        <v>1515</v>
      </c>
      <c r="B1522" s="617">
        <v>-160478</v>
      </c>
      <c r="C1522" s="617">
        <v>-103593</v>
      </c>
      <c r="D1522" s="617">
        <v>-114388</v>
      </c>
      <c r="F1522" s="330" t="e">
        <f ca="1">_xll.RiskData('Risk Summary'!$H$32,$A1522)</f>
        <v>#NAME?</v>
      </c>
      <c r="G1522" s="330" t="e">
        <f ca="1">_xll.RiskData('Risk Summary'!$K$32,$A1522)</f>
        <v>#NAME?</v>
      </c>
      <c r="H1522" s="330" t="e">
        <f ca="1">_xll.RiskData('Risk Summary'!$N$32,$A1522)</f>
        <v>#NAME?</v>
      </c>
      <c r="J1522" s="330" t="e">
        <f ca="1">_xll.RiskData('Risk Summary'!$H$35,$A1522)</f>
        <v>#NAME?</v>
      </c>
      <c r="K1522" s="330" t="e">
        <f ca="1">_xll.RiskData('Risk Summary'!$K$35,$A1522)</f>
        <v>#NAME?</v>
      </c>
      <c r="L1522" s="330" t="e">
        <f ca="1">_xll.RiskData('Risk Summary'!$N$35,$A1522)</f>
        <v>#NAME?</v>
      </c>
      <c r="N1522" s="330" t="e">
        <f ca="1">_xll.RiskData('Risk Summary'!$H$36,$A1522)</f>
        <v>#NAME?</v>
      </c>
      <c r="O1522" s="330" t="e">
        <f ca="1">_xll.RiskData('Risk Summary'!$K$36,$A1522)</f>
        <v>#NAME?</v>
      </c>
      <c r="P1522" s="330" t="e">
        <f ca="1">_xll.RiskData('Risk Summary'!$N$36,$A1522)</f>
        <v>#NAME?</v>
      </c>
      <c r="R1522" s="330" t="e">
        <f ca="1">_xll.RiskData('TS CF'!$H$24,$A1522)-F1522</f>
        <v>#NAME?</v>
      </c>
      <c r="S1522" s="330" t="e">
        <f ca="1">_xll.RiskData('TS CF'!$K$24,$A1522)-G1522</f>
        <v>#NAME?</v>
      </c>
      <c r="T1522" s="330" t="e">
        <f ca="1">_xll.RiskData('TS CF'!$N$24,$A1522)-H1522</f>
        <v>#NAME?</v>
      </c>
      <c r="V1522" s="327" t="e">
        <f t="shared" ca="1" si="69"/>
        <v>#NAME?</v>
      </c>
      <c r="W1522" s="327" t="e">
        <f t="shared" ca="1" si="70"/>
        <v>#NAME?</v>
      </c>
      <c r="X1522" s="327" t="e">
        <f t="shared" ca="1" si="71"/>
        <v>#NAME?</v>
      </c>
    </row>
    <row r="1523" spans="1:24">
      <c r="A1523" s="2">
        <v>1516</v>
      </c>
      <c r="B1523" s="617">
        <v>-160478</v>
      </c>
      <c r="C1523" s="617">
        <v>-103593</v>
      </c>
      <c r="D1523" s="617">
        <v>-114388</v>
      </c>
      <c r="F1523" s="330" t="e">
        <f ca="1">_xll.RiskData('Risk Summary'!$H$32,$A1523)</f>
        <v>#NAME?</v>
      </c>
      <c r="G1523" s="330" t="e">
        <f ca="1">_xll.RiskData('Risk Summary'!$K$32,$A1523)</f>
        <v>#NAME?</v>
      </c>
      <c r="H1523" s="330" t="e">
        <f ca="1">_xll.RiskData('Risk Summary'!$N$32,$A1523)</f>
        <v>#NAME?</v>
      </c>
      <c r="J1523" s="330" t="e">
        <f ca="1">_xll.RiskData('Risk Summary'!$H$35,$A1523)</f>
        <v>#NAME?</v>
      </c>
      <c r="K1523" s="330" t="e">
        <f ca="1">_xll.RiskData('Risk Summary'!$K$35,$A1523)</f>
        <v>#NAME?</v>
      </c>
      <c r="L1523" s="330" t="e">
        <f ca="1">_xll.RiskData('Risk Summary'!$N$35,$A1523)</f>
        <v>#NAME?</v>
      </c>
      <c r="N1523" s="330" t="e">
        <f ca="1">_xll.RiskData('Risk Summary'!$H$36,$A1523)</f>
        <v>#NAME?</v>
      </c>
      <c r="O1523" s="330" t="e">
        <f ca="1">_xll.RiskData('Risk Summary'!$K$36,$A1523)</f>
        <v>#NAME?</v>
      </c>
      <c r="P1523" s="330" t="e">
        <f ca="1">_xll.RiskData('Risk Summary'!$N$36,$A1523)</f>
        <v>#NAME?</v>
      </c>
      <c r="R1523" s="330" t="e">
        <f ca="1">_xll.RiskData('TS CF'!$H$24,$A1523)-F1523</f>
        <v>#NAME?</v>
      </c>
      <c r="S1523" s="330" t="e">
        <f ca="1">_xll.RiskData('TS CF'!$K$24,$A1523)-G1523</f>
        <v>#NAME?</v>
      </c>
      <c r="T1523" s="330" t="e">
        <f ca="1">_xll.RiskData('TS CF'!$N$24,$A1523)-H1523</f>
        <v>#NAME?</v>
      </c>
      <c r="V1523" s="327" t="e">
        <f t="shared" ca="1" si="69"/>
        <v>#NAME?</v>
      </c>
      <c r="W1523" s="327" t="e">
        <f t="shared" ca="1" si="70"/>
        <v>#NAME?</v>
      </c>
      <c r="X1523" s="327" t="e">
        <f t="shared" ca="1" si="71"/>
        <v>#NAME?</v>
      </c>
    </row>
    <row r="1524" spans="1:24">
      <c r="A1524" s="2">
        <v>1517</v>
      </c>
      <c r="B1524" s="617">
        <v>-160478</v>
      </c>
      <c r="C1524" s="617">
        <v>-103593</v>
      </c>
      <c r="D1524" s="617">
        <v>-114388</v>
      </c>
      <c r="F1524" s="330" t="e">
        <f ca="1">_xll.RiskData('Risk Summary'!$H$32,$A1524)</f>
        <v>#NAME?</v>
      </c>
      <c r="G1524" s="330" t="e">
        <f ca="1">_xll.RiskData('Risk Summary'!$K$32,$A1524)</f>
        <v>#NAME?</v>
      </c>
      <c r="H1524" s="330" t="e">
        <f ca="1">_xll.RiskData('Risk Summary'!$N$32,$A1524)</f>
        <v>#NAME?</v>
      </c>
      <c r="J1524" s="330" t="e">
        <f ca="1">_xll.RiskData('Risk Summary'!$H$35,$A1524)</f>
        <v>#NAME?</v>
      </c>
      <c r="K1524" s="330" t="e">
        <f ca="1">_xll.RiskData('Risk Summary'!$K$35,$A1524)</f>
        <v>#NAME?</v>
      </c>
      <c r="L1524" s="330" t="e">
        <f ca="1">_xll.RiskData('Risk Summary'!$N$35,$A1524)</f>
        <v>#NAME?</v>
      </c>
      <c r="N1524" s="330" t="e">
        <f ca="1">_xll.RiskData('Risk Summary'!$H$36,$A1524)</f>
        <v>#NAME?</v>
      </c>
      <c r="O1524" s="330" t="e">
        <f ca="1">_xll.RiskData('Risk Summary'!$K$36,$A1524)</f>
        <v>#NAME?</v>
      </c>
      <c r="P1524" s="330" t="e">
        <f ca="1">_xll.RiskData('Risk Summary'!$N$36,$A1524)</f>
        <v>#NAME?</v>
      </c>
      <c r="R1524" s="330" t="e">
        <f ca="1">_xll.RiskData('TS CF'!$H$24,$A1524)-F1524</f>
        <v>#NAME?</v>
      </c>
      <c r="S1524" s="330" t="e">
        <f ca="1">_xll.RiskData('TS CF'!$K$24,$A1524)-G1524</f>
        <v>#NAME?</v>
      </c>
      <c r="T1524" s="330" t="e">
        <f ca="1">_xll.RiskData('TS CF'!$N$24,$A1524)-H1524</f>
        <v>#NAME?</v>
      </c>
      <c r="V1524" s="327" t="e">
        <f t="shared" ca="1" si="69"/>
        <v>#NAME?</v>
      </c>
      <c r="W1524" s="327" t="e">
        <f t="shared" ca="1" si="70"/>
        <v>#NAME?</v>
      </c>
      <c r="X1524" s="327" t="e">
        <f t="shared" ca="1" si="71"/>
        <v>#NAME?</v>
      </c>
    </row>
    <row r="1525" spans="1:24">
      <c r="A1525" s="2">
        <v>1518</v>
      </c>
      <c r="B1525" s="617">
        <v>-160478</v>
      </c>
      <c r="C1525" s="617">
        <v>-103593</v>
      </c>
      <c r="D1525" s="617">
        <v>-114388</v>
      </c>
      <c r="F1525" s="330" t="e">
        <f ca="1">_xll.RiskData('Risk Summary'!$H$32,$A1525)</f>
        <v>#NAME?</v>
      </c>
      <c r="G1525" s="330" t="e">
        <f ca="1">_xll.RiskData('Risk Summary'!$K$32,$A1525)</f>
        <v>#NAME?</v>
      </c>
      <c r="H1525" s="330" t="e">
        <f ca="1">_xll.RiskData('Risk Summary'!$N$32,$A1525)</f>
        <v>#NAME?</v>
      </c>
      <c r="J1525" s="330" t="e">
        <f ca="1">_xll.RiskData('Risk Summary'!$H$35,$A1525)</f>
        <v>#NAME?</v>
      </c>
      <c r="K1525" s="330" t="e">
        <f ca="1">_xll.RiskData('Risk Summary'!$K$35,$A1525)</f>
        <v>#NAME?</v>
      </c>
      <c r="L1525" s="330" t="e">
        <f ca="1">_xll.RiskData('Risk Summary'!$N$35,$A1525)</f>
        <v>#NAME?</v>
      </c>
      <c r="N1525" s="330" t="e">
        <f ca="1">_xll.RiskData('Risk Summary'!$H$36,$A1525)</f>
        <v>#NAME?</v>
      </c>
      <c r="O1525" s="330" t="e">
        <f ca="1">_xll.RiskData('Risk Summary'!$K$36,$A1525)</f>
        <v>#NAME?</v>
      </c>
      <c r="P1525" s="330" t="e">
        <f ca="1">_xll.RiskData('Risk Summary'!$N$36,$A1525)</f>
        <v>#NAME?</v>
      </c>
      <c r="R1525" s="330" t="e">
        <f ca="1">_xll.RiskData('TS CF'!$H$24,$A1525)-F1525</f>
        <v>#NAME?</v>
      </c>
      <c r="S1525" s="330" t="e">
        <f ca="1">_xll.RiskData('TS CF'!$K$24,$A1525)-G1525</f>
        <v>#NAME?</v>
      </c>
      <c r="T1525" s="330" t="e">
        <f ca="1">_xll.RiskData('TS CF'!$N$24,$A1525)-H1525</f>
        <v>#NAME?</v>
      </c>
      <c r="V1525" s="327" t="e">
        <f t="shared" ca="1" si="69"/>
        <v>#NAME?</v>
      </c>
      <c r="W1525" s="327" t="e">
        <f t="shared" ca="1" si="70"/>
        <v>#NAME?</v>
      </c>
      <c r="X1525" s="327" t="e">
        <f t="shared" ca="1" si="71"/>
        <v>#NAME?</v>
      </c>
    </row>
    <row r="1526" spans="1:24">
      <c r="A1526" s="2">
        <v>1519</v>
      </c>
      <c r="B1526" s="617">
        <v>-160478</v>
      </c>
      <c r="C1526" s="617">
        <v>-103593</v>
      </c>
      <c r="D1526" s="617">
        <v>-114388</v>
      </c>
      <c r="F1526" s="330" t="e">
        <f ca="1">_xll.RiskData('Risk Summary'!$H$32,$A1526)</f>
        <v>#NAME?</v>
      </c>
      <c r="G1526" s="330" t="e">
        <f ca="1">_xll.RiskData('Risk Summary'!$K$32,$A1526)</f>
        <v>#NAME?</v>
      </c>
      <c r="H1526" s="330" t="e">
        <f ca="1">_xll.RiskData('Risk Summary'!$N$32,$A1526)</f>
        <v>#NAME?</v>
      </c>
      <c r="J1526" s="330" t="e">
        <f ca="1">_xll.RiskData('Risk Summary'!$H$35,$A1526)</f>
        <v>#NAME?</v>
      </c>
      <c r="K1526" s="330" t="e">
        <f ca="1">_xll.RiskData('Risk Summary'!$K$35,$A1526)</f>
        <v>#NAME?</v>
      </c>
      <c r="L1526" s="330" t="e">
        <f ca="1">_xll.RiskData('Risk Summary'!$N$35,$A1526)</f>
        <v>#NAME?</v>
      </c>
      <c r="N1526" s="330" t="e">
        <f ca="1">_xll.RiskData('Risk Summary'!$H$36,$A1526)</f>
        <v>#NAME?</v>
      </c>
      <c r="O1526" s="330" t="e">
        <f ca="1">_xll.RiskData('Risk Summary'!$K$36,$A1526)</f>
        <v>#NAME?</v>
      </c>
      <c r="P1526" s="330" t="e">
        <f ca="1">_xll.RiskData('Risk Summary'!$N$36,$A1526)</f>
        <v>#NAME?</v>
      </c>
      <c r="R1526" s="330" t="e">
        <f ca="1">_xll.RiskData('TS CF'!$H$24,$A1526)-F1526</f>
        <v>#NAME?</v>
      </c>
      <c r="S1526" s="330" t="e">
        <f ca="1">_xll.RiskData('TS CF'!$K$24,$A1526)-G1526</f>
        <v>#NAME?</v>
      </c>
      <c r="T1526" s="330" t="e">
        <f ca="1">_xll.RiskData('TS CF'!$N$24,$A1526)-H1526</f>
        <v>#NAME?</v>
      </c>
      <c r="V1526" s="327" t="e">
        <f t="shared" ca="1" si="69"/>
        <v>#NAME?</v>
      </c>
      <c r="W1526" s="327" t="e">
        <f t="shared" ca="1" si="70"/>
        <v>#NAME?</v>
      </c>
      <c r="X1526" s="327" t="e">
        <f t="shared" ca="1" si="71"/>
        <v>#NAME?</v>
      </c>
    </row>
    <row r="1527" spans="1:24">
      <c r="A1527" s="2">
        <v>1520</v>
      </c>
      <c r="B1527" s="617">
        <v>-160478</v>
      </c>
      <c r="C1527" s="617">
        <v>-103593</v>
      </c>
      <c r="D1527" s="617">
        <v>-114388</v>
      </c>
      <c r="F1527" s="330" t="e">
        <f ca="1">_xll.RiskData('Risk Summary'!$H$32,$A1527)</f>
        <v>#NAME?</v>
      </c>
      <c r="G1527" s="330" t="e">
        <f ca="1">_xll.RiskData('Risk Summary'!$K$32,$A1527)</f>
        <v>#NAME?</v>
      </c>
      <c r="H1527" s="330" t="e">
        <f ca="1">_xll.RiskData('Risk Summary'!$N$32,$A1527)</f>
        <v>#NAME?</v>
      </c>
      <c r="J1527" s="330" t="e">
        <f ca="1">_xll.RiskData('Risk Summary'!$H$35,$A1527)</f>
        <v>#NAME?</v>
      </c>
      <c r="K1527" s="330" t="e">
        <f ca="1">_xll.RiskData('Risk Summary'!$K$35,$A1527)</f>
        <v>#NAME?</v>
      </c>
      <c r="L1527" s="330" t="e">
        <f ca="1">_xll.RiskData('Risk Summary'!$N$35,$A1527)</f>
        <v>#NAME?</v>
      </c>
      <c r="N1527" s="330" t="e">
        <f ca="1">_xll.RiskData('Risk Summary'!$H$36,$A1527)</f>
        <v>#NAME?</v>
      </c>
      <c r="O1527" s="330" t="e">
        <f ca="1">_xll.RiskData('Risk Summary'!$K$36,$A1527)</f>
        <v>#NAME?</v>
      </c>
      <c r="P1527" s="330" t="e">
        <f ca="1">_xll.RiskData('Risk Summary'!$N$36,$A1527)</f>
        <v>#NAME?</v>
      </c>
      <c r="R1527" s="330" t="e">
        <f ca="1">_xll.RiskData('TS CF'!$H$24,$A1527)-F1527</f>
        <v>#NAME?</v>
      </c>
      <c r="S1527" s="330" t="e">
        <f ca="1">_xll.RiskData('TS CF'!$K$24,$A1527)-G1527</f>
        <v>#NAME?</v>
      </c>
      <c r="T1527" s="330" t="e">
        <f ca="1">_xll.RiskData('TS CF'!$N$24,$A1527)-H1527</f>
        <v>#NAME?</v>
      </c>
      <c r="V1527" s="327" t="e">
        <f t="shared" ca="1" si="69"/>
        <v>#NAME?</v>
      </c>
      <c r="W1527" s="327" t="e">
        <f t="shared" ca="1" si="70"/>
        <v>#NAME?</v>
      </c>
      <c r="X1527" s="327" t="e">
        <f t="shared" ca="1" si="71"/>
        <v>#NAME?</v>
      </c>
    </row>
    <row r="1528" spans="1:24">
      <c r="A1528" s="2">
        <v>1521</v>
      </c>
      <c r="B1528" s="617">
        <v>-160478</v>
      </c>
      <c r="C1528" s="617">
        <v>-103593</v>
      </c>
      <c r="D1528" s="617">
        <v>-114388</v>
      </c>
      <c r="F1528" s="330" t="e">
        <f ca="1">_xll.RiskData('Risk Summary'!$H$32,$A1528)</f>
        <v>#NAME?</v>
      </c>
      <c r="G1528" s="330" t="e">
        <f ca="1">_xll.RiskData('Risk Summary'!$K$32,$A1528)</f>
        <v>#NAME?</v>
      </c>
      <c r="H1528" s="330" t="e">
        <f ca="1">_xll.RiskData('Risk Summary'!$N$32,$A1528)</f>
        <v>#NAME?</v>
      </c>
      <c r="J1528" s="330" t="e">
        <f ca="1">_xll.RiskData('Risk Summary'!$H$35,$A1528)</f>
        <v>#NAME?</v>
      </c>
      <c r="K1528" s="330" t="e">
        <f ca="1">_xll.RiskData('Risk Summary'!$K$35,$A1528)</f>
        <v>#NAME?</v>
      </c>
      <c r="L1528" s="330" t="e">
        <f ca="1">_xll.RiskData('Risk Summary'!$N$35,$A1528)</f>
        <v>#NAME?</v>
      </c>
      <c r="N1528" s="330" t="e">
        <f ca="1">_xll.RiskData('Risk Summary'!$H$36,$A1528)</f>
        <v>#NAME?</v>
      </c>
      <c r="O1528" s="330" t="e">
        <f ca="1">_xll.RiskData('Risk Summary'!$K$36,$A1528)</f>
        <v>#NAME?</v>
      </c>
      <c r="P1528" s="330" t="e">
        <f ca="1">_xll.RiskData('Risk Summary'!$N$36,$A1528)</f>
        <v>#NAME?</v>
      </c>
      <c r="R1528" s="330" t="e">
        <f ca="1">_xll.RiskData('TS CF'!$H$24,$A1528)-F1528</f>
        <v>#NAME?</v>
      </c>
      <c r="S1528" s="330" t="e">
        <f ca="1">_xll.RiskData('TS CF'!$K$24,$A1528)-G1528</f>
        <v>#NAME?</v>
      </c>
      <c r="T1528" s="330" t="e">
        <f ca="1">_xll.RiskData('TS CF'!$N$24,$A1528)-H1528</f>
        <v>#NAME?</v>
      </c>
      <c r="V1528" s="327" t="e">
        <f t="shared" ca="1" si="69"/>
        <v>#NAME?</v>
      </c>
      <c r="W1528" s="327" t="e">
        <f t="shared" ca="1" si="70"/>
        <v>#NAME?</v>
      </c>
      <c r="X1528" s="327" t="e">
        <f t="shared" ca="1" si="71"/>
        <v>#NAME?</v>
      </c>
    </row>
    <row r="1529" spans="1:24">
      <c r="A1529" s="2">
        <v>1522</v>
      </c>
      <c r="B1529" s="617">
        <v>-160478</v>
      </c>
      <c r="C1529" s="617">
        <v>-103593</v>
      </c>
      <c r="D1529" s="617">
        <v>-114388</v>
      </c>
      <c r="F1529" s="330" t="e">
        <f ca="1">_xll.RiskData('Risk Summary'!$H$32,$A1529)</f>
        <v>#NAME?</v>
      </c>
      <c r="G1529" s="330" t="e">
        <f ca="1">_xll.RiskData('Risk Summary'!$K$32,$A1529)</f>
        <v>#NAME?</v>
      </c>
      <c r="H1529" s="330" t="e">
        <f ca="1">_xll.RiskData('Risk Summary'!$N$32,$A1529)</f>
        <v>#NAME?</v>
      </c>
      <c r="J1529" s="330" t="e">
        <f ca="1">_xll.RiskData('Risk Summary'!$H$35,$A1529)</f>
        <v>#NAME?</v>
      </c>
      <c r="K1529" s="330" t="e">
        <f ca="1">_xll.RiskData('Risk Summary'!$K$35,$A1529)</f>
        <v>#NAME?</v>
      </c>
      <c r="L1529" s="330" t="e">
        <f ca="1">_xll.RiskData('Risk Summary'!$N$35,$A1529)</f>
        <v>#NAME?</v>
      </c>
      <c r="N1529" s="330" t="e">
        <f ca="1">_xll.RiskData('Risk Summary'!$H$36,$A1529)</f>
        <v>#NAME?</v>
      </c>
      <c r="O1529" s="330" t="e">
        <f ca="1">_xll.RiskData('Risk Summary'!$K$36,$A1529)</f>
        <v>#NAME?</v>
      </c>
      <c r="P1529" s="330" t="e">
        <f ca="1">_xll.RiskData('Risk Summary'!$N$36,$A1529)</f>
        <v>#NAME?</v>
      </c>
      <c r="R1529" s="330" t="e">
        <f ca="1">_xll.RiskData('TS CF'!$H$24,$A1529)-F1529</f>
        <v>#NAME?</v>
      </c>
      <c r="S1529" s="330" t="e">
        <f ca="1">_xll.RiskData('TS CF'!$K$24,$A1529)-G1529</f>
        <v>#NAME?</v>
      </c>
      <c r="T1529" s="330" t="e">
        <f ca="1">_xll.RiskData('TS CF'!$N$24,$A1529)-H1529</f>
        <v>#NAME?</v>
      </c>
      <c r="V1529" s="327" t="e">
        <f t="shared" ca="1" si="69"/>
        <v>#NAME?</v>
      </c>
      <c r="W1529" s="327" t="e">
        <f t="shared" ca="1" si="70"/>
        <v>#NAME?</v>
      </c>
      <c r="X1529" s="327" t="e">
        <f t="shared" ca="1" si="71"/>
        <v>#NAME?</v>
      </c>
    </row>
    <row r="1530" spans="1:24">
      <c r="A1530" s="2">
        <v>1523</v>
      </c>
      <c r="B1530" s="617">
        <v>-160478</v>
      </c>
      <c r="C1530" s="617">
        <v>-103593</v>
      </c>
      <c r="D1530" s="617">
        <v>-114388</v>
      </c>
      <c r="F1530" s="330" t="e">
        <f ca="1">_xll.RiskData('Risk Summary'!$H$32,$A1530)</f>
        <v>#NAME?</v>
      </c>
      <c r="G1530" s="330" t="e">
        <f ca="1">_xll.RiskData('Risk Summary'!$K$32,$A1530)</f>
        <v>#NAME?</v>
      </c>
      <c r="H1530" s="330" t="e">
        <f ca="1">_xll.RiskData('Risk Summary'!$N$32,$A1530)</f>
        <v>#NAME?</v>
      </c>
      <c r="J1530" s="330" t="e">
        <f ca="1">_xll.RiskData('Risk Summary'!$H$35,$A1530)</f>
        <v>#NAME?</v>
      </c>
      <c r="K1530" s="330" t="e">
        <f ca="1">_xll.RiskData('Risk Summary'!$K$35,$A1530)</f>
        <v>#NAME?</v>
      </c>
      <c r="L1530" s="330" t="e">
        <f ca="1">_xll.RiskData('Risk Summary'!$N$35,$A1530)</f>
        <v>#NAME?</v>
      </c>
      <c r="N1530" s="330" t="e">
        <f ca="1">_xll.RiskData('Risk Summary'!$H$36,$A1530)</f>
        <v>#NAME?</v>
      </c>
      <c r="O1530" s="330" t="e">
        <f ca="1">_xll.RiskData('Risk Summary'!$K$36,$A1530)</f>
        <v>#NAME?</v>
      </c>
      <c r="P1530" s="330" t="e">
        <f ca="1">_xll.RiskData('Risk Summary'!$N$36,$A1530)</f>
        <v>#NAME?</v>
      </c>
      <c r="R1530" s="330" t="e">
        <f ca="1">_xll.RiskData('TS CF'!$H$24,$A1530)-F1530</f>
        <v>#NAME?</v>
      </c>
      <c r="S1530" s="330" t="e">
        <f ca="1">_xll.RiskData('TS CF'!$K$24,$A1530)-G1530</f>
        <v>#NAME?</v>
      </c>
      <c r="T1530" s="330" t="e">
        <f ca="1">_xll.RiskData('TS CF'!$N$24,$A1530)-H1530</f>
        <v>#NAME?</v>
      </c>
      <c r="V1530" s="327" t="e">
        <f t="shared" ca="1" si="69"/>
        <v>#NAME?</v>
      </c>
      <c r="W1530" s="327" t="e">
        <f t="shared" ca="1" si="70"/>
        <v>#NAME?</v>
      </c>
      <c r="X1530" s="327" t="e">
        <f t="shared" ca="1" si="71"/>
        <v>#NAME?</v>
      </c>
    </row>
    <row r="1531" spans="1:24">
      <c r="A1531" s="2">
        <v>1524</v>
      </c>
      <c r="B1531" s="617">
        <v>-160478</v>
      </c>
      <c r="C1531" s="617">
        <v>-103593</v>
      </c>
      <c r="D1531" s="617">
        <v>-114388</v>
      </c>
      <c r="F1531" s="330" t="e">
        <f ca="1">_xll.RiskData('Risk Summary'!$H$32,$A1531)</f>
        <v>#NAME?</v>
      </c>
      <c r="G1531" s="330" t="e">
        <f ca="1">_xll.RiskData('Risk Summary'!$K$32,$A1531)</f>
        <v>#NAME?</v>
      </c>
      <c r="H1531" s="330" t="e">
        <f ca="1">_xll.RiskData('Risk Summary'!$N$32,$A1531)</f>
        <v>#NAME?</v>
      </c>
      <c r="J1531" s="330" t="e">
        <f ca="1">_xll.RiskData('Risk Summary'!$H$35,$A1531)</f>
        <v>#NAME?</v>
      </c>
      <c r="K1531" s="330" t="e">
        <f ca="1">_xll.RiskData('Risk Summary'!$K$35,$A1531)</f>
        <v>#NAME?</v>
      </c>
      <c r="L1531" s="330" t="e">
        <f ca="1">_xll.RiskData('Risk Summary'!$N$35,$A1531)</f>
        <v>#NAME?</v>
      </c>
      <c r="N1531" s="330" t="e">
        <f ca="1">_xll.RiskData('Risk Summary'!$H$36,$A1531)</f>
        <v>#NAME?</v>
      </c>
      <c r="O1531" s="330" t="e">
        <f ca="1">_xll.RiskData('Risk Summary'!$K$36,$A1531)</f>
        <v>#NAME?</v>
      </c>
      <c r="P1531" s="330" t="e">
        <f ca="1">_xll.RiskData('Risk Summary'!$N$36,$A1531)</f>
        <v>#NAME?</v>
      </c>
      <c r="R1531" s="330" t="e">
        <f ca="1">_xll.RiskData('TS CF'!$H$24,$A1531)-F1531</f>
        <v>#NAME?</v>
      </c>
      <c r="S1531" s="330" t="e">
        <f ca="1">_xll.RiskData('TS CF'!$K$24,$A1531)-G1531</f>
        <v>#NAME?</v>
      </c>
      <c r="T1531" s="330" t="e">
        <f ca="1">_xll.RiskData('TS CF'!$N$24,$A1531)-H1531</f>
        <v>#NAME?</v>
      </c>
      <c r="V1531" s="327" t="e">
        <f t="shared" ca="1" si="69"/>
        <v>#NAME?</v>
      </c>
      <c r="W1531" s="327" t="e">
        <f t="shared" ca="1" si="70"/>
        <v>#NAME?</v>
      </c>
      <c r="X1531" s="327" t="e">
        <f t="shared" ca="1" si="71"/>
        <v>#NAME?</v>
      </c>
    </row>
    <row r="1532" spans="1:24">
      <c r="A1532" s="2">
        <v>1525</v>
      </c>
      <c r="B1532" s="617">
        <v>-160478</v>
      </c>
      <c r="C1532" s="617">
        <v>-103593</v>
      </c>
      <c r="D1532" s="617">
        <v>-114388</v>
      </c>
      <c r="F1532" s="330" t="e">
        <f ca="1">_xll.RiskData('Risk Summary'!$H$32,$A1532)</f>
        <v>#NAME?</v>
      </c>
      <c r="G1532" s="330" t="e">
        <f ca="1">_xll.RiskData('Risk Summary'!$K$32,$A1532)</f>
        <v>#NAME?</v>
      </c>
      <c r="H1532" s="330" t="e">
        <f ca="1">_xll.RiskData('Risk Summary'!$N$32,$A1532)</f>
        <v>#NAME?</v>
      </c>
      <c r="J1532" s="330" t="e">
        <f ca="1">_xll.RiskData('Risk Summary'!$H$35,$A1532)</f>
        <v>#NAME?</v>
      </c>
      <c r="K1532" s="330" t="e">
        <f ca="1">_xll.RiskData('Risk Summary'!$K$35,$A1532)</f>
        <v>#NAME?</v>
      </c>
      <c r="L1532" s="330" t="e">
        <f ca="1">_xll.RiskData('Risk Summary'!$N$35,$A1532)</f>
        <v>#NAME?</v>
      </c>
      <c r="N1532" s="330" t="e">
        <f ca="1">_xll.RiskData('Risk Summary'!$H$36,$A1532)</f>
        <v>#NAME?</v>
      </c>
      <c r="O1532" s="330" t="e">
        <f ca="1">_xll.RiskData('Risk Summary'!$K$36,$A1532)</f>
        <v>#NAME?</v>
      </c>
      <c r="P1532" s="330" t="e">
        <f ca="1">_xll.RiskData('Risk Summary'!$N$36,$A1532)</f>
        <v>#NAME?</v>
      </c>
      <c r="R1532" s="330" t="e">
        <f ca="1">_xll.RiskData('TS CF'!$H$24,$A1532)-F1532</f>
        <v>#NAME?</v>
      </c>
      <c r="S1532" s="330" t="e">
        <f ca="1">_xll.RiskData('TS CF'!$K$24,$A1532)-G1532</f>
        <v>#NAME?</v>
      </c>
      <c r="T1532" s="330" t="e">
        <f ca="1">_xll.RiskData('TS CF'!$N$24,$A1532)-H1532</f>
        <v>#NAME?</v>
      </c>
      <c r="V1532" s="327" t="e">
        <f t="shared" ca="1" si="69"/>
        <v>#NAME?</v>
      </c>
      <c r="W1532" s="327" t="e">
        <f t="shared" ca="1" si="70"/>
        <v>#NAME?</v>
      </c>
      <c r="X1532" s="327" t="e">
        <f t="shared" ca="1" si="71"/>
        <v>#NAME?</v>
      </c>
    </row>
    <row r="1533" spans="1:24">
      <c r="A1533" s="2">
        <v>1526</v>
      </c>
      <c r="B1533" s="617">
        <v>-160478</v>
      </c>
      <c r="C1533" s="617">
        <v>-103593</v>
      </c>
      <c r="D1533" s="617">
        <v>-114388</v>
      </c>
      <c r="F1533" s="330" t="e">
        <f ca="1">_xll.RiskData('Risk Summary'!$H$32,$A1533)</f>
        <v>#NAME?</v>
      </c>
      <c r="G1533" s="330" t="e">
        <f ca="1">_xll.RiskData('Risk Summary'!$K$32,$A1533)</f>
        <v>#NAME?</v>
      </c>
      <c r="H1533" s="330" t="e">
        <f ca="1">_xll.RiskData('Risk Summary'!$N$32,$A1533)</f>
        <v>#NAME?</v>
      </c>
      <c r="J1533" s="330" t="e">
        <f ca="1">_xll.RiskData('Risk Summary'!$H$35,$A1533)</f>
        <v>#NAME?</v>
      </c>
      <c r="K1533" s="330" t="e">
        <f ca="1">_xll.RiskData('Risk Summary'!$K$35,$A1533)</f>
        <v>#NAME?</v>
      </c>
      <c r="L1533" s="330" t="e">
        <f ca="1">_xll.RiskData('Risk Summary'!$N$35,$A1533)</f>
        <v>#NAME?</v>
      </c>
      <c r="N1533" s="330" t="e">
        <f ca="1">_xll.RiskData('Risk Summary'!$H$36,$A1533)</f>
        <v>#NAME?</v>
      </c>
      <c r="O1533" s="330" t="e">
        <f ca="1">_xll.RiskData('Risk Summary'!$K$36,$A1533)</f>
        <v>#NAME?</v>
      </c>
      <c r="P1533" s="330" t="e">
        <f ca="1">_xll.RiskData('Risk Summary'!$N$36,$A1533)</f>
        <v>#NAME?</v>
      </c>
      <c r="R1533" s="330" t="e">
        <f ca="1">_xll.RiskData('TS CF'!$H$24,$A1533)-F1533</f>
        <v>#NAME?</v>
      </c>
      <c r="S1533" s="330" t="e">
        <f ca="1">_xll.RiskData('TS CF'!$K$24,$A1533)-G1533</f>
        <v>#NAME?</v>
      </c>
      <c r="T1533" s="330" t="e">
        <f ca="1">_xll.RiskData('TS CF'!$N$24,$A1533)-H1533</f>
        <v>#NAME?</v>
      </c>
      <c r="V1533" s="327" t="e">
        <f t="shared" ca="1" si="69"/>
        <v>#NAME?</v>
      </c>
      <c r="W1533" s="327" t="e">
        <f t="shared" ca="1" si="70"/>
        <v>#NAME?</v>
      </c>
      <c r="X1533" s="327" t="e">
        <f t="shared" ca="1" si="71"/>
        <v>#NAME?</v>
      </c>
    </row>
    <row r="1534" spans="1:24">
      <c r="A1534" s="2">
        <v>1527</v>
      </c>
      <c r="B1534" s="617">
        <v>-160478</v>
      </c>
      <c r="C1534" s="617">
        <v>-103593</v>
      </c>
      <c r="D1534" s="617">
        <v>-114388</v>
      </c>
      <c r="F1534" s="330" t="e">
        <f ca="1">_xll.RiskData('Risk Summary'!$H$32,$A1534)</f>
        <v>#NAME?</v>
      </c>
      <c r="G1534" s="330" t="e">
        <f ca="1">_xll.RiskData('Risk Summary'!$K$32,$A1534)</f>
        <v>#NAME?</v>
      </c>
      <c r="H1534" s="330" t="e">
        <f ca="1">_xll.RiskData('Risk Summary'!$N$32,$A1534)</f>
        <v>#NAME?</v>
      </c>
      <c r="J1534" s="330" t="e">
        <f ca="1">_xll.RiskData('Risk Summary'!$H$35,$A1534)</f>
        <v>#NAME?</v>
      </c>
      <c r="K1534" s="330" t="e">
        <f ca="1">_xll.RiskData('Risk Summary'!$K$35,$A1534)</f>
        <v>#NAME?</v>
      </c>
      <c r="L1534" s="330" t="e">
        <f ca="1">_xll.RiskData('Risk Summary'!$N$35,$A1534)</f>
        <v>#NAME?</v>
      </c>
      <c r="N1534" s="330" t="e">
        <f ca="1">_xll.RiskData('Risk Summary'!$H$36,$A1534)</f>
        <v>#NAME?</v>
      </c>
      <c r="O1534" s="330" t="e">
        <f ca="1">_xll.RiskData('Risk Summary'!$K$36,$A1534)</f>
        <v>#NAME?</v>
      </c>
      <c r="P1534" s="330" t="e">
        <f ca="1">_xll.RiskData('Risk Summary'!$N$36,$A1534)</f>
        <v>#NAME?</v>
      </c>
      <c r="R1534" s="330" t="e">
        <f ca="1">_xll.RiskData('TS CF'!$H$24,$A1534)-F1534</f>
        <v>#NAME?</v>
      </c>
      <c r="S1534" s="330" t="e">
        <f ca="1">_xll.RiskData('TS CF'!$K$24,$A1534)-G1534</f>
        <v>#NAME?</v>
      </c>
      <c r="T1534" s="330" t="e">
        <f ca="1">_xll.RiskData('TS CF'!$N$24,$A1534)-H1534</f>
        <v>#NAME?</v>
      </c>
      <c r="V1534" s="327" t="e">
        <f t="shared" ca="1" si="69"/>
        <v>#NAME?</v>
      </c>
      <c r="W1534" s="327" t="e">
        <f t="shared" ca="1" si="70"/>
        <v>#NAME?</v>
      </c>
      <c r="X1534" s="327" t="e">
        <f t="shared" ca="1" si="71"/>
        <v>#NAME?</v>
      </c>
    </row>
    <row r="1535" spans="1:24">
      <c r="A1535" s="2">
        <v>1528</v>
      </c>
      <c r="B1535" s="617">
        <v>-160478</v>
      </c>
      <c r="C1535" s="617">
        <v>-103593</v>
      </c>
      <c r="D1535" s="617">
        <v>-114388</v>
      </c>
      <c r="F1535" s="330" t="e">
        <f ca="1">_xll.RiskData('Risk Summary'!$H$32,$A1535)</f>
        <v>#NAME?</v>
      </c>
      <c r="G1535" s="330" t="e">
        <f ca="1">_xll.RiskData('Risk Summary'!$K$32,$A1535)</f>
        <v>#NAME?</v>
      </c>
      <c r="H1535" s="330" t="e">
        <f ca="1">_xll.RiskData('Risk Summary'!$N$32,$A1535)</f>
        <v>#NAME?</v>
      </c>
      <c r="J1535" s="330" t="e">
        <f ca="1">_xll.RiskData('Risk Summary'!$H$35,$A1535)</f>
        <v>#NAME?</v>
      </c>
      <c r="K1535" s="330" t="e">
        <f ca="1">_xll.RiskData('Risk Summary'!$K$35,$A1535)</f>
        <v>#NAME?</v>
      </c>
      <c r="L1535" s="330" t="e">
        <f ca="1">_xll.RiskData('Risk Summary'!$N$35,$A1535)</f>
        <v>#NAME?</v>
      </c>
      <c r="N1535" s="330" t="e">
        <f ca="1">_xll.RiskData('Risk Summary'!$H$36,$A1535)</f>
        <v>#NAME?</v>
      </c>
      <c r="O1535" s="330" t="e">
        <f ca="1">_xll.RiskData('Risk Summary'!$K$36,$A1535)</f>
        <v>#NAME?</v>
      </c>
      <c r="P1535" s="330" t="e">
        <f ca="1">_xll.RiskData('Risk Summary'!$N$36,$A1535)</f>
        <v>#NAME?</v>
      </c>
      <c r="R1535" s="330" t="e">
        <f ca="1">_xll.RiskData('TS CF'!$H$24,$A1535)-F1535</f>
        <v>#NAME?</v>
      </c>
      <c r="S1535" s="330" t="e">
        <f ca="1">_xll.RiskData('TS CF'!$K$24,$A1535)-G1535</f>
        <v>#NAME?</v>
      </c>
      <c r="T1535" s="330" t="e">
        <f ca="1">_xll.RiskData('TS CF'!$N$24,$A1535)-H1535</f>
        <v>#NAME?</v>
      </c>
      <c r="V1535" s="327" t="e">
        <f t="shared" ca="1" si="69"/>
        <v>#NAME?</v>
      </c>
      <c r="W1535" s="327" t="e">
        <f t="shared" ca="1" si="70"/>
        <v>#NAME?</v>
      </c>
      <c r="X1535" s="327" t="e">
        <f t="shared" ca="1" si="71"/>
        <v>#NAME?</v>
      </c>
    </row>
    <row r="1536" spans="1:24">
      <c r="A1536" s="2">
        <v>1529</v>
      </c>
      <c r="B1536" s="617">
        <v>-160478</v>
      </c>
      <c r="C1536" s="617">
        <v>-103593</v>
      </c>
      <c r="D1536" s="617">
        <v>-114388</v>
      </c>
      <c r="F1536" s="330" t="e">
        <f ca="1">_xll.RiskData('Risk Summary'!$H$32,$A1536)</f>
        <v>#NAME?</v>
      </c>
      <c r="G1536" s="330" t="e">
        <f ca="1">_xll.RiskData('Risk Summary'!$K$32,$A1536)</f>
        <v>#NAME?</v>
      </c>
      <c r="H1536" s="330" t="e">
        <f ca="1">_xll.RiskData('Risk Summary'!$N$32,$A1536)</f>
        <v>#NAME?</v>
      </c>
      <c r="J1536" s="330" t="e">
        <f ca="1">_xll.RiskData('Risk Summary'!$H$35,$A1536)</f>
        <v>#NAME?</v>
      </c>
      <c r="K1536" s="330" t="e">
        <f ca="1">_xll.RiskData('Risk Summary'!$K$35,$A1536)</f>
        <v>#NAME?</v>
      </c>
      <c r="L1536" s="330" t="e">
        <f ca="1">_xll.RiskData('Risk Summary'!$N$35,$A1536)</f>
        <v>#NAME?</v>
      </c>
      <c r="N1536" s="330" t="e">
        <f ca="1">_xll.RiskData('Risk Summary'!$H$36,$A1536)</f>
        <v>#NAME?</v>
      </c>
      <c r="O1536" s="330" t="e">
        <f ca="1">_xll.RiskData('Risk Summary'!$K$36,$A1536)</f>
        <v>#NAME?</v>
      </c>
      <c r="P1536" s="330" t="e">
        <f ca="1">_xll.RiskData('Risk Summary'!$N$36,$A1536)</f>
        <v>#NAME?</v>
      </c>
      <c r="R1536" s="330" t="e">
        <f ca="1">_xll.RiskData('TS CF'!$H$24,$A1536)-F1536</f>
        <v>#NAME?</v>
      </c>
      <c r="S1536" s="330" t="e">
        <f ca="1">_xll.RiskData('TS CF'!$K$24,$A1536)-G1536</f>
        <v>#NAME?</v>
      </c>
      <c r="T1536" s="330" t="e">
        <f ca="1">_xll.RiskData('TS CF'!$N$24,$A1536)-H1536</f>
        <v>#NAME?</v>
      </c>
      <c r="V1536" s="327" t="e">
        <f t="shared" ca="1" si="69"/>
        <v>#NAME?</v>
      </c>
      <c r="W1536" s="327" t="e">
        <f t="shared" ca="1" si="70"/>
        <v>#NAME?</v>
      </c>
      <c r="X1536" s="327" t="e">
        <f t="shared" ca="1" si="71"/>
        <v>#NAME?</v>
      </c>
    </row>
    <row r="1537" spans="1:24">
      <c r="A1537" s="2">
        <v>1530</v>
      </c>
      <c r="B1537" s="617">
        <v>-160478</v>
      </c>
      <c r="C1537" s="617">
        <v>-103593</v>
      </c>
      <c r="D1537" s="617">
        <v>-114388</v>
      </c>
      <c r="F1537" s="330" t="e">
        <f ca="1">_xll.RiskData('Risk Summary'!$H$32,$A1537)</f>
        <v>#NAME?</v>
      </c>
      <c r="G1537" s="330" t="e">
        <f ca="1">_xll.RiskData('Risk Summary'!$K$32,$A1537)</f>
        <v>#NAME?</v>
      </c>
      <c r="H1537" s="330" t="e">
        <f ca="1">_xll.RiskData('Risk Summary'!$N$32,$A1537)</f>
        <v>#NAME?</v>
      </c>
      <c r="J1537" s="330" t="e">
        <f ca="1">_xll.RiskData('Risk Summary'!$H$35,$A1537)</f>
        <v>#NAME?</v>
      </c>
      <c r="K1537" s="330" t="e">
        <f ca="1">_xll.RiskData('Risk Summary'!$K$35,$A1537)</f>
        <v>#NAME?</v>
      </c>
      <c r="L1537" s="330" t="e">
        <f ca="1">_xll.RiskData('Risk Summary'!$N$35,$A1537)</f>
        <v>#NAME?</v>
      </c>
      <c r="N1537" s="330" t="e">
        <f ca="1">_xll.RiskData('Risk Summary'!$H$36,$A1537)</f>
        <v>#NAME?</v>
      </c>
      <c r="O1537" s="330" t="e">
        <f ca="1">_xll.RiskData('Risk Summary'!$K$36,$A1537)</f>
        <v>#NAME?</v>
      </c>
      <c r="P1537" s="330" t="e">
        <f ca="1">_xll.RiskData('Risk Summary'!$N$36,$A1537)</f>
        <v>#NAME?</v>
      </c>
      <c r="R1537" s="330" t="e">
        <f ca="1">_xll.RiskData('TS CF'!$H$24,$A1537)-F1537</f>
        <v>#NAME?</v>
      </c>
      <c r="S1537" s="330" t="e">
        <f ca="1">_xll.RiskData('TS CF'!$K$24,$A1537)-G1537</f>
        <v>#NAME?</v>
      </c>
      <c r="T1537" s="330" t="e">
        <f ca="1">_xll.RiskData('TS CF'!$N$24,$A1537)-H1537</f>
        <v>#NAME?</v>
      </c>
      <c r="V1537" s="327" t="e">
        <f t="shared" ca="1" si="69"/>
        <v>#NAME?</v>
      </c>
      <c r="W1537" s="327" t="e">
        <f t="shared" ca="1" si="70"/>
        <v>#NAME?</v>
      </c>
      <c r="X1537" s="327" t="e">
        <f t="shared" ca="1" si="71"/>
        <v>#NAME?</v>
      </c>
    </row>
    <row r="1538" spans="1:24">
      <c r="A1538" s="2">
        <v>1531</v>
      </c>
      <c r="B1538" s="617">
        <v>-160478</v>
      </c>
      <c r="C1538" s="617">
        <v>-103593</v>
      </c>
      <c r="D1538" s="617">
        <v>-114388</v>
      </c>
      <c r="F1538" s="330" t="e">
        <f ca="1">_xll.RiskData('Risk Summary'!$H$32,$A1538)</f>
        <v>#NAME?</v>
      </c>
      <c r="G1538" s="330" t="e">
        <f ca="1">_xll.RiskData('Risk Summary'!$K$32,$A1538)</f>
        <v>#NAME?</v>
      </c>
      <c r="H1538" s="330" t="e">
        <f ca="1">_xll.RiskData('Risk Summary'!$N$32,$A1538)</f>
        <v>#NAME?</v>
      </c>
      <c r="J1538" s="330" t="e">
        <f ca="1">_xll.RiskData('Risk Summary'!$H$35,$A1538)</f>
        <v>#NAME?</v>
      </c>
      <c r="K1538" s="330" t="e">
        <f ca="1">_xll.RiskData('Risk Summary'!$K$35,$A1538)</f>
        <v>#NAME?</v>
      </c>
      <c r="L1538" s="330" t="e">
        <f ca="1">_xll.RiskData('Risk Summary'!$N$35,$A1538)</f>
        <v>#NAME?</v>
      </c>
      <c r="N1538" s="330" t="e">
        <f ca="1">_xll.RiskData('Risk Summary'!$H$36,$A1538)</f>
        <v>#NAME?</v>
      </c>
      <c r="O1538" s="330" t="e">
        <f ca="1">_xll.RiskData('Risk Summary'!$K$36,$A1538)</f>
        <v>#NAME?</v>
      </c>
      <c r="P1538" s="330" t="e">
        <f ca="1">_xll.RiskData('Risk Summary'!$N$36,$A1538)</f>
        <v>#NAME?</v>
      </c>
      <c r="R1538" s="330" t="e">
        <f ca="1">_xll.RiskData('TS CF'!$H$24,$A1538)-F1538</f>
        <v>#NAME?</v>
      </c>
      <c r="S1538" s="330" t="e">
        <f ca="1">_xll.RiskData('TS CF'!$K$24,$A1538)-G1538</f>
        <v>#NAME?</v>
      </c>
      <c r="T1538" s="330" t="e">
        <f ca="1">_xll.RiskData('TS CF'!$N$24,$A1538)-H1538</f>
        <v>#NAME?</v>
      </c>
      <c r="V1538" s="327" t="e">
        <f t="shared" ca="1" si="69"/>
        <v>#NAME?</v>
      </c>
      <c r="W1538" s="327" t="e">
        <f t="shared" ca="1" si="70"/>
        <v>#NAME?</v>
      </c>
      <c r="X1538" s="327" t="e">
        <f t="shared" ca="1" si="71"/>
        <v>#NAME?</v>
      </c>
    </row>
    <row r="1539" spans="1:24">
      <c r="A1539" s="2">
        <v>1532</v>
      </c>
      <c r="B1539" s="617">
        <v>-160478</v>
      </c>
      <c r="C1539" s="617">
        <v>-103593</v>
      </c>
      <c r="D1539" s="617">
        <v>-114388</v>
      </c>
      <c r="F1539" s="330" t="e">
        <f ca="1">_xll.RiskData('Risk Summary'!$H$32,$A1539)</f>
        <v>#NAME?</v>
      </c>
      <c r="G1539" s="330" t="e">
        <f ca="1">_xll.RiskData('Risk Summary'!$K$32,$A1539)</f>
        <v>#NAME?</v>
      </c>
      <c r="H1539" s="330" t="e">
        <f ca="1">_xll.RiskData('Risk Summary'!$N$32,$A1539)</f>
        <v>#NAME?</v>
      </c>
      <c r="J1539" s="330" t="e">
        <f ca="1">_xll.RiskData('Risk Summary'!$H$35,$A1539)</f>
        <v>#NAME?</v>
      </c>
      <c r="K1539" s="330" t="e">
        <f ca="1">_xll.RiskData('Risk Summary'!$K$35,$A1539)</f>
        <v>#NAME?</v>
      </c>
      <c r="L1539" s="330" t="e">
        <f ca="1">_xll.RiskData('Risk Summary'!$N$35,$A1539)</f>
        <v>#NAME?</v>
      </c>
      <c r="N1539" s="330" t="e">
        <f ca="1">_xll.RiskData('Risk Summary'!$H$36,$A1539)</f>
        <v>#NAME?</v>
      </c>
      <c r="O1539" s="330" t="e">
        <f ca="1">_xll.RiskData('Risk Summary'!$K$36,$A1539)</f>
        <v>#NAME?</v>
      </c>
      <c r="P1539" s="330" t="e">
        <f ca="1">_xll.RiskData('Risk Summary'!$N$36,$A1539)</f>
        <v>#NAME?</v>
      </c>
      <c r="R1539" s="330" t="e">
        <f ca="1">_xll.RiskData('TS CF'!$H$24,$A1539)-F1539</f>
        <v>#NAME?</v>
      </c>
      <c r="S1539" s="330" t="e">
        <f ca="1">_xll.RiskData('TS CF'!$K$24,$A1539)-G1539</f>
        <v>#NAME?</v>
      </c>
      <c r="T1539" s="330" t="e">
        <f ca="1">_xll.RiskData('TS CF'!$N$24,$A1539)-H1539</f>
        <v>#NAME?</v>
      </c>
      <c r="V1539" s="327" t="e">
        <f t="shared" ca="1" si="69"/>
        <v>#NAME?</v>
      </c>
      <c r="W1539" s="327" t="e">
        <f t="shared" ca="1" si="70"/>
        <v>#NAME?</v>
      </c>
      <c r="X1539" s="327" t="e">
        <f t="shared" ca="1" si="71"/>
        <v>#NAME?</v>
      </c>
    </row>
    <row r="1540" spans="1:24">
      <c r="A1540" s="2">
        <v>1533</v>
      </c>
      <c r="B1540" s="617">
        <v>-160478</v>
      </c>
      <c r="C1540" s="617">
        <v>-103593</v>
      </c>
      <c r="D1540" s="617">
        <v>-114388</v>
      </c>
      <c r="F1540" s="330" t="e">
        <f ca="1">_xll.RiskData('Risk Summary'!$H$32,$A1540)</f>
        <v>#NAME?</v>
      </c>
      <c r="G1540" s="330" t="e">
        <f ca="1">_xll.RiskData('Risk Summary'!$K$32,$A1540)</f>
        <v>#NAME?</v>
      </c>
      <c r="H1540" s="330" t="e">
        <f ca="1">_xll.RiskData('Risk Summary'!$N$32,$A1540)</f>
        <v>#NAME?</v>
      </c>
      <c r="J1540" s="330" t="e">
        <f ca="1">_xll.RiskData('Risk Summary'!$H$35,$A1540)</f>
        <v>#NAME?</v>
      </c>
      <c r="K1540" s="330" t="e">
        <f ca="1">_xll.RiskData('Risk Summary'!$K$35,$A1540)</f>
        <v>#NAME?</v>
      </c>
      <c r="L1540" s="330" t="e">
        <f ca="1">_xll.RiskData('Risk Summary'!$N$35,$A1540)</f>
        <v>#NAME?</v>
      </c>
      <c r="N1540" s="330" t="e">
        <f ca="1">_xll.RiskData('Risk Summary'!$H$36,$A1540)</f>
        <v>#NAME?</v>
      </c>
      <c r="O1540" s="330" t="e">
        <f ca="1">_xll.RiskData('Risk Summary'!$K$36,$A1540)</f>
        <v>#NAME?</v>
      </c>
      <c r="P1540" s="330" t="e">
        <f ca="1">_xll.RiskData('Risk Summary'!$N$36,$A1540)</f>
        <v>#NAME?</v>
      </c>
      <c r="R1540" s="330" t="e">
        <f ca="1">_xll.RiskData('TS CF'!$H$24,$A1540)-F1540</f>
        <v>#NAME?</v>
      </c>
      <c r="S1540" s="330" t="e">
        <f ca="1">_xll.RiskData('TS CF'!$K$24,$A1540)-G1540</f>
        <v>#NAME?</v>
      </c>
      <c r="T1540" s="330" t="e">
        <f ca="1">_xll.RiskData('TS CF'!$N$24,$A1540)-H1540</f>
        <v>#NAME?</v>
      </c>
      <c r="V1540" s="327" t="e">
        <f t="shared" ca="1" si="69"/>
        <v>#NAME?</v>
      </c>
      <c r="W1540" s="327" t="e">
        <f t="shared" ca="1" si="70"/>
        <v>#NAME?</v>
      </c>
      <c r="X1540" s="327" t="e">
        <f t="shared" ca="1" si="71"/>
        <v>#NAME?</v>
      </c>
    </row>
    <row r="1541" spans="1:24">
      <c r="A1541" s="2">
        <v>1534</v>
      </c>
      <c r="B1541" s="617">
        <v>-160478</v>
      </c>
      <c r="C1541" s="617">
        <v>-103593</v>
      </c>
      <c r="D1541" s="617">
        <v>-114388</v>
      </c>
      <c r="F1541" s="330" t="e">
        <f ca="1">_xll.RiskData('Risk Summary'!$H$32,$A1541)</f>
        <v>#NAME?</v>
      </c>
      <c r="G1541" s="330" t="e">
        <f ca="1">_xll.RiskData('Risk Summary'!$K$32,$A1541)</f>
        <v>#NAME?</v>
      </c>
      <c r="H1541" s="330" t="e">
        <f ca="1">_xll.RiskData('Risk Summary'!$N$32,$A1541)</f>
        <v>#NAME?</v>
      </c>
      <c r="J1541" s="330" t="e">
        <f ca="1">_xll.RiskData('Risk Summary'!$H$35,$A1541)</f>
        <v>#NAME?</v>
      </c>
      <c r="K1541" s="330" t="e">
        <f ca="1">_xll.RiskData('Risk Summary'!$K$35,$A1541)</f>
        <v>#NAME?</v>
      </c>
      <c r="L1541" s="330" t="e">
        <f ca="1">_xll.RiskData('Risk Summary'!$N$35,$A1541)</f>
        <v>#NAME?</v>
      </c>
      <c r="N1541" s="330" t="e">
        <f ca="1">_xll.RiskData('Risk Summary'!$H$36,$A1541)</f>
        <v>#NAME?</v>
      </c>
      <c r="O1541" s="330" t="e">
        <f ca="1">_xll.RiskData('Risk Summary'!$K$36,$A1541)</f>
        <v>#NAME?</v>
      </c>
      <c r="P1541" s="330" t="e">
        <f ca="1">_xll.RiskData('Risk Summary'!$N$36,$A1541)</f>
        <v>#NAME?</v>
      </c>
      <c r="R1541" s="330" t="e">
        <f ca="1">_xll.RiskData('TS CF'!$H$24,$A1541)-F1541</f>
        <v>#NAME?</v>
      </c>
      <c r="S1541" s="330" t="e">
        <f ca="1">_xll.RiskData('TS CF'!$K$24,$A1541)-G1541</f>
        <v>#NAME?</v>
      </c>
      <c r="T1541" s="330" t="e">
        <f ca="1">_xll.RiskData('TS CF'!$N$24,$A1541)-H1541</f>
        <v>#NAME?</v>
      </c>
      <c r="V1541" s="327" t="e">
        <f t="shared" ca="1" si="69"/>
        <v>#NAME?</v>
      </c>
      <c r="W1541" s="327" t="e">
        <f t="shared" ca="1" si="70"/>
        <v>#NAME?</v>
      </c>
      <c r="X1541" s="327" t="e">
        <f t="shared" ca="1" si="71"/>
        <v>#NAME?</v>
      </c>
    </row>
    <row r="1542" spans="1:24">
      <c r="A1542" s="2">
        <v>1535</v>
      </c>
      <c r="B1542" s="617">
        <v>-160478</v>
      </c>
      <c r="C1542" s="617">
        <v>-103593</v>
      </c>
      <c r="D1542" s="617">
        <v>-114388</v>
      </c>
      <c r="F1542" s="330" t="e">
        <f ca="1">_xll.RiskData('Risk Summary'!$H$32,$A1542)</f>
        <v>#NAME?</v>
      </c>
      <c r="G1542" s="330" t="e">
        <f ca="1">_xll.RiskData('Risk Summary'!$K$32,$A1542)</f>
        <v>#NAME?</v>
      </c>
      <c r="H1542" s="330" t="e">
        <f ca="1">_xll.RiskData('Risk Summary'!$N$32,$A1542)</f>
        <v>#NAME?</v>
      </c>
      <c r="J1542" s="330" t="e">
        <f ca="1">_xll.RiskData('Risk Summary'!$H$35,$A1542)</f>
        <v>#NAME?</v>
      </c>
      <c r="K1542" s="330" t="e">
        <f ca="1">_xll.RiskData('Risk Summary'!$K$35,$A1542)</f>
        <v>#NAME?</v>
      </c>
      <c r="L1542" s="330" t="e">
        <f ca="1">_xll.RiskData('Risk Summary'!$N$35,$A1542)</f>
        <v>#NAME?</v>
      </c>
      <c r="N1542" s="330" t="e">
        <f ca="1">_xll.RiskData('Risk Summary'!$H$36,$A1542)</f>
        <v>#NAME?</v>
      </c>
      <c r="O1542" s="330" t="e">
        <f ca="1">_xll.RiskData('Risk Summary'!$K$36,$A1542)</f>
        <v>#NAME?</v>
      </c>
      <c r="P1542" s="330" t="e">
        <f ca="1">_xll.RiskData('Risk Summary'!$N$36,$A1542)</f>
        <v>#NAME?</v>
      </c>
      <c r="R1542" s="330" t="e">
        <f ca="1">_xll.RiskData('TS CF'!$H$24,$A1542)-F1542</f>
        <v>#NAME?</v>
      </c>
      <c r="S1542" s="330" t="e">
        <f ca="1">_xll.RiskData('TS CF'!$K$24,$A1542)-G1542</f>
        <v>#NAME?</v>
      </c>
      <c r="T1542" s="330" t="e">
        <f ca="1">_xll.RiskData('TS CF'!$N$24,$A1542)-H1542</f>
        <v>#NAME?</v>
      </c>
      <c r="V1542" s="327" t="e">
        <f t="shared" ca="1" si="69"/>
        <v>#NAME?</v>
      </c>
      <c r="W1542" s="327" t="e">
        <f t="shared" ca="1" si="70"/>
        <v>#NAME?</v>
      </c>
      <c r="X1542" s="327" t="e">
        <f t="shared" ca="1" si="71"/>
        <v>#NAME?</v>
      </c>
    </row>
    <row r="1543" spans="1:24">
      <c r="A1543" s="2">
        <v>1536</v>
      </c>
      <c r="B1543" s="617">
        <v>-160478</v>
      </c>
      <c r="C1543" s="617">
        <v>-103593</v>
      </c>
      <c r="D1543" s="617">
        <v>-114388</v>
      </c>
      <c r="F1543" s="330" t="e">
        <f ca="1">_xll.RiskData('Risk Summary'!$H$32,$A1543)</f>
        <v>#NAME?</v>
      </c>
      <c r="G1543" s="330" t="e">
        <f ca="1">_xll.RiskData('Risk Summary'!$K$32,$A1543)</f>
        <v>#NAME?</v>
      </c>
      <c r="H1543" s="330" t="e">
        <f ca="1">_xll.RiskData('Risk Summary'!$N$32,$A1543)</f>
        <v>#NAME?</v>
      </c>
      <c r="J1543" s="330" t="e">
        <f ca="1">_xll.RiskData('Risk Summary'!$H$35,$A1543)</f>
        <v>#NAME?</v>
      </c>
      <c r="K1543" s="330" t="e">
        <f ca="1">_xll.RiskData('Risk Summary'!$K$35,$A1543)</f>
        <v>#NAME?</v>
      </c>
      <c r="L1543" s="330" t="e">
        <f ca="1">_xll.RiskData('Risk Summary'!$N$35,$A1543)</f>
        <v>#NAME?</v>
      </c>
      <c r="N1543" s="330" t="e">
        <f ca="1">_xll.RiskData('Risk Summary'!$H$36,$A1543)</f>
        <v>#NAME?</v>
      </c>
      <c r="O1543" s="330" t="e">
        <f ca="1">_xll.RiskData('Risk Summary'!$K$36,$A1543)</f>
        <v>#NAME?</v>
      </c>
      <c r="P1543" s="330" t="e">
        <f ca="1">_xll.RiskData('Risk Summary'!$N$36,$A1543)</f>
        <v>#NAME?</v>
      </c>
      <c r="R1543" s="330" t="e">
        <f ca="1">_xll.RiskData('TS CF'!$H$24,$A1543)-F1543</f>
        <v>#NAME?</v>
      </c>
      <c r="S1543" s="330" t="e">
        <f ca="1">_xll.RiskData('TS CF'!$K$24,$A1543)-G1543</f>
        <v>#NAME?</v>
      </c>
      <c r="T1543" s="330" t="e">
        <f ca="1">_xll.RiskData('TS CF'!$N$24,$A1543)-H1543</f>
        <v>#NAME?</v>
      </c>
      <c r="V1543" s="327" t="e">
        <f t="shared" ca="1" si="69"/>
        <v>#NAME?</v>
      </c>
      <c r="W1543" s="327" t="e">
        <f t="shared" ca="1" si="70"/>
        <v>#NAME?</v>
      </c>
      <c r="X1543" s="327" t="e">
        <f t="shared" ca="1" si="71"/>
        <v>#NAME?</v>
      </c>
    </row>
    <row r="1544" spans="1:24">
      <c r="A1544" s="2">
        <v>1537</v>
      </c>
      <c r="B1544" s="617">
        <v>-160478</v>
      </c>
      <c r="C1544" s="617">
        <v>-103593</v>
      </c>
      <c r="D1544" s="617">
        <v>-114388</v>
      </c>
      <c r="F1544" s="330" t="e">
        <f ca="1">_xll.RiskData('Risk Summary'!$H$32,$A1544)</f>
        <v>#NAME?</v>
      </c>
      <c r="G1544" s="330" t="e">
        <f ca="1">_xll.RiskData('Risk Summary'!$K$32,$A1544)</f>
        <v>#NAME?</v>
      </c>
      <c r="H1544" s="330" t="e">
        <f ca="1">_xll.RiskData('Risk Summary'!$N$32,$A1544)</f>
        <v>#NAME?</v>
      </c>
      <c r="J1544" s="330" t="e">
        <f ca="1">_xll.RiskData('Risk Summary'!$H$35,$A1544)</f>
        <v>#NAME?</v>
      </c>
      <c r="K1544" s="330" t="e">
        <f ca="1">_xll.RiskData('Risk Summary'!$K$35,$A1544)</f>
        <v>#NAME?</v>
      </c>
      <c r="L1544" s="330" t="e">
        <f ca="1">_xll.RiskData('Risk Summary'!$N$35,$A1544)</f>
        <v>#NAME?</v>
      </c>
      <c r="N1544" s="330" t="e">
        <f ca="1">_xll.RiskData('Risk Summary'!$H$36,$A1544)</f>
        <v>#NAME?</v>
      </c>
      <c r="O1544" s="330" t="e">
        <f ca="1">_xll.RiskData('Risk Summary'!$K$36,$A1544)</f>
        <v>#NAME?</v>
      </c>
      <c r="P1544" s="330" t="e">
        <f ca="1">_xll.RiskData('Risk Summary'!$N$36,$A1544)</f>
        <v>#NAME?</v>
      </c>
      <c r="R1544" s="330" t="e">
        <f ca="1">_xll.RiskData('TS CF'!$H$24,$A1544)-F1544</f>
        <v>#NAME?</v>
      </c>
      <c r="S1544" s="330" t="e">
        <f ca="1">_xll.RiskData('TS CF'!$K$24,$A1544)-G1544</f>
        <v>#NAME?</v>
      </c>
      <c r="T1544" s="330" t="e">
        <f ca="1">_xll.RiskData('TS CF'!$N$24,$A1544)-H1544</f>
        <v>#NAME?</v>
      </c>
      <c r="V1544" s="327" t="e">
        <f t="shared" ca="1" si="69"/>
        <v>#NAME?</v>
      </c>
      <c r="W1544" s="327" t="e">
        <f t="shared" ca="1" si="70"/>
        <v>#NAME?</v>
      </c>
      <c r="X1544" s="327" t="e">
        <f t="shared" ca="1" si="71"/>
        <v>#NAME?</v>
      </c>
    </row>
    <row r="1545" spans="1:24">
      <c r="A1545" s="2">
        <v>1538</v>
      </c>
      <c r="B1545" s="617">
        <v>-160478</v>
      </c>
      <c r="C1545" s="617">
        <v>-103593</v>
      </c>
      <c r="D1545" s="617">
        <v>-114388</v>
      </c>
      <c r="F1545" s="330" t="e">
        <f ca="1">_xll.RiskData('Risk Summary'!$H$32,$A1545)</f>
        <v>#NAME?</v>
      </c>
      <c r="G1545" s="330" t="e">
        <f ca="1">_xll.RiskData('Risk Summary'!$K$32,$A1545)</f>
        <v>#NAME?</v>
      </c>
      <c r="H1545" s="330" t="e">
        <f ca="1">_xll.RiskData('Risk Summary'!$N$32,$A1545)</f>
        <v>#NAME?</v>
      </c>
      <c r="J1545" s="330" t="e">
        <f ca="1">_xll.RiskData('Risk Summary'!$H$35,$A1545)</f>
        <v>#NAME?</v>
      </c>
      <c r="K1545" s="330" t="e">
        <f ca="1">_xll.RiskData('Risk Summary'!$K$35,$A1545)</f>
        <v>#NAME?</v>
      </c>
      <c r="L1545" s="330" t="e">
        <f ca="1">_xll.RiskData('Risk Summary'!$N$35,$A1545)</f>
        <v>#NAME?</v>
      </c>
      <c r="N1545" s="330" t="e">
        <f ca="1">_xll.RiskData('Risk Summary'!$H$36,$A1545)</f>
        <v>#NAME?</v>
      </c>
      <c r="O1545" s="330" t="e">
        <f ca="1">_xll.RiskData('Risk Summary'!$K$36,$A1545)</f>
        <v>#NAME?</v>
      </c>
      <c r="P1545" s="330" t="e">
        <f ca="1">_xll.RiskData('Risk Summary'!$N$36,$A1545)</f>
        <v>#NAME?</v>
      </c>
      <c r="R1545" s="330" t="e">
        <f ca="1">_xll.RiskData('TS CF'!$H$24,$A1545)-F1545</f>
        <v>#NAME?</v>
      </c>
      <c r="S1545" s="330" t="e">
        <f ca="1">_xll.RiskData('TS CF'!$K$24,$A1545)-G1545</f>
        <v>#NAME?</v>
      </c>
      <c r="T1545" s="330" t="e">
        <f ca="1">_xll.RiskData('TS CF'!$N$24,$A1545)-H1545</f>
        <v>#NAME?</v>
      </c>
      <c r="V1545" s="327" t="e">
        <f t="shared" ca="1" si="69"/>
        <v>#NAME?</v>
      </c>
      <c r="W1545" s="327" t="e">
        <f t="shared" ca="1" si="70"/>
        <v>#NAME?</v>
      </c>
      <c r="X1545" s="327" t="e">
        <f t="shared" ca="1" si="71"/>
        <v>#NAME?</v>
      </c>
    </row>
    <row r="1546" spans="1:24">
      <c r="A1546" s="2">
        <v>1539</v>
      </c>
      <c r="B1546" s="617">
        <v>-160478</v>
      </c>
      <c r="C1546" s="617">
        <v>-103593</v>
      </c>
      <c r="D1546" s="617">
        <v>-114388</v>
      </c>
      <c r="F1546" s="330" t="e">
        <f ca="1">_xll.RiskData('Risk Summary'!$H$32,$A1546)</f>
        <v>#NAME?</v>
      </c>
      <c r="G1546" s="330" t="e">
        <f ca="1">_xll.RiskData('Risk Summary'!$K$32,$A1546)</f>
        <v>#NAME?</v>
      </c>
      <c r="H1546" s="330" t="e">
        <f ca="1">_xll.RiskData('Risk Summary'!$N$32,$A1546)</f>
        <v>#NAME?</v>
      </c>
      <c r="J1546" s="330" t="e">
        <f ca="1">_xll.RiskData('Risk Summary'!$H$35,$A1546)</f>
        <v>#NAME?</v>
      </c>
      <c r="K1546" s="330" t="e">
        <f ca="1">_xll.RiskData('Risk Summary'!$K$35,$A1546)</f>
        <v>#NAME?</v>
      </c>
      <c r="L1546" s="330" t="e">
        <f ca="1">_xll.RiskData('Risk Summary'!$N$35,$A1546)</f>
        <v>#NAME?</v>
      </c>
      <c r="N1546" s="330" t="e">
        <f ca="1">_xll.RiskData('Risk Summary'!$H$36,$A1546)</f>
        <v>#NAME?</v>
      </c>
      <c r="O1546" s="330" t="e">
        <f ca="1">_xll.RiskData('Risk Summary'!$K$36,$A1546)</f>
        <v>#NAME?</v>
      </c>
      <c r="P1546" s="330" t="e">
        <f ca="1">_xll.RiskData('Risk Summary'!$N$36,$A1546)</f>
        <v>#NAME?</v>
      </c>
      <c r="R1546" s="330" t="e">
        <f ca="1">_xll.RiskData('TS CF'!$H$24,$A1546)-F1546</f>
        <v>#NAME?</v>
      </c>
      <c r="S1546" s="330" t="e">
        <f ca="1">_xll.RiskData('TS CF'!$K$24,$A1546)-G1546</f>
        <v>#NAME?</v>
      </c>
      <c r="T1546" s="330" t="e">
        <f ca="1">_xll.RiskData('TS CF'!$N$24,$A1546)-H1546</f>
        <v>#NAME?</v>
      </c>
      <c r="V1546" s="327" t="e">
        <f t="shared" ref="V1546:V1609" ca="1" si="72">V1545</f>
        <v>#NAME?</v>
      </c>
      <c r="W1546" s="327" t="e">
        <f t="shared" ref="W1546:W1609" ca="1" si="73">W1545</f>
        <v>#NAME?</v>
      </c>
      <c r="X1546" s="327" t="e">
        <f t="shared" ref="X1546:X1609" ca="1" si="74">X1545</f>
        <v>#NAME?</v>
      </c>
    </row>
    <row r="1547" spans="1:24">
      <c r="A1547" s="2">
        <v>1540</v>
      </c>
      <c r="B1547" s="617">
        <v>-160478</v>
      </c>
      <c r="C1547" s="617">
        <v>-103593</v>
      </c>
      <c r="D1547" s="617">
        <v>-114388</v>
      </c>
      <c r="F1547" s="330" t="e">
        <f ca="1">_xll.RiskData('Risk Summary'!$H$32,$A1547)</f>
        <v>#NAME?</v>
      </c>
      <c r="G1547" s="330" t="e">
        <f ca="1">_xll.RiskData('Risk Summary'!$K$32,$A1547)</f>
        <v>#NAME?</v>
      </c>
      <c r="H1547" s="330" t="e">
        <f ca="1">_xll.RiskData('Risk Summary'!$N$32,$A1547)</f>
        <v>#NAME?</v>
      </c>
      <c r="J1547" s="330" t="e">
        <f ca="1">_xll.RiskData('Risk Summary'!$H$35,$A1547)</f>
        <v>#NAME?</v>
      </c>
      <c r="K1547" s="330" t="e">
        <f ca="1">_xll.RiskData('Risk Summary'!$K$35,$A1547)</f>
        <v>#NAME?</v>
      </c>
      <c r="L1547" s="330" t="e">
        <f ca="1">_xll.RiskData('Risk Summary'!$N$35,$A1547)</f>
        <v>#NAME?</v>
      </c>
      <c r="N1547" s="330" t="e">
        <f ca="1">_xll.RiskData('Risk Summary'!$H$36,$A1547)</f>
        <v>#NAME?</v>
      </c>
      <c r="O1547" s="330" t="e">
        <f ca="1">_xll.RiskData('Risk Summary'!$K$36,$A1547)</f>
        <v>#NAME?</v>
      </c>
      <c r="P1547" s="330" t="e">
        <f ca="1">_xll.RiskData('Risk Summary'!$N$36,$A1547)</f>
        <v>#NAME?</v>
      </c>
      <c r="R1547" s="330" t="e">
        <f ca="1">_xll.RiskData('TS CF'!$H$24,$A1547)-F1547</f>
        <v>#NAME?</v>
      </c>
      <c r="S1547" s="330" t="e">
        <f ca="1">_xll.RiskData('TS CF'!$K$24,$A1547)-G1547</f>
        <v>#NAME?</v>
      </c>
      <c r="T1547" s="330" t="e">
        <f ca="1">_xll.RiskData('TS CF'!$N$24,$A1547)-H1547</f>
        <v>#NAME?</v>
      </c>
      <c r="V1547" s="327" t="e">
        <f t="shared" ca="1" si="72"/>
        <v>#NAME?</v>
      </c>
      <c r="W1547" s="327" t="e">
        <f t="shared" ca="1" si="73"/>
        <v>#NAME?</v>
      </c>
      <c r="X1547" s="327" t="e">
        <f t="shared" ca="1" si="74"/>
        <v>#NAME?</v>
      </c>
    </row>
    <row r="1548" spans="1:24">
      <c r="A1548" s="2">
        <v>1541</v>
      </c>
      <c r="B1548" s="617">
        <v>-160478</v>
      </c>
      <c r="C1548" s="617">
        <v>-103593</v>
      </c>
      <c r="D1548" s="617">
        <v>-114388</v>
      </c>
      <c r="F1548" s="330" t="e">
        <f ca="1">_xll.RiskData('Risk Summary'!$H$32,$A1548)</f>
        <v>#NAME?</v>
      </c>
      <c r="G1548" s="330" t="e">
        <f ca="1">_xll.RiskData('Risk Summary'!$K$32,$A1548)</f>
        <v>#NAME?</v>
      </c>
      <c r="H1548" s="330" t="e">
        <f ca="1">_xll.RiskData('Risk Summary'!$N$32,$A1548)</f>
        <v>#NAME?</v>
      </c>
      <c r="J1548" s="330" t="e">
        <f ca="1">_xll.RiskData('Risk Summary'!$H$35,$A1548)</f>
        <v>#NAME?</v>
      </c>
      <c r="K1548" s="330" t="e">
        <f ca="1">_xll.RiskData('Risk Summary'!$K$35,$A1548)</f>
        <v>#NAME?</v>
      </c>
      <c r="L1548" s="330" t="e">
        <f ca="1">_xll.RiskData('Risk Summary'!$N$35,$A1548)</f>
        <v>#NAME?</v>
      </c>
      <c r="N1548" s="330" t="e">
        <f ca="1">_xll.RiskData('Risk Summary'!$H$36,$A1548)</f>
        <v>#NAME?</v>
      </c>
      <c r="O1548" s="330" t="e">
        <f ca="1">_xll.RiskData('Risk Summary'!$K$36,$A1548)</f>
        <v>#NAME?</v>
      </c>
      <c r="P1548" s="330" t="e">
        <f ca="1">_xll.RiskData('Risk Summary'!$N$36,$A1548)</f>
        <v>#NAME?</v>
      </c>
      <c r="R1548" s="330" t="e">
        <f ca="1">_xll.RiskData('TS CF'!$H$24,$A1548)-F1548</f>
        <v>#NAME?</v>
      </c>
      <c r="S1548" s="330" t="e">
        <f ca="1">_xll.RiskData('TS CF'!$K$24,$A1548)-G1548</f>
        <v>#NAME?</v>
      </c>
      <c r="T1548" s="330" t="e">
        <f ca="1">_xll.RiskData('TS CF'!$N$24,$A1548)-H1548</f>
        <v>#NAME?</v>
      </c>
      <c r="V1548" s="327" t="e">
        <f t="shared" ca="1" si="72"/>
        <v>#NAME?</v>
      </c>
      <c r="W1548" s="327" t="e">
        <f t="shared" ca="1" si="73"/>
        <v>#NAME?</v>
      </c>
      <c r="X1548" s="327" t="e">
        <f t="shared" ca="1" si="74"/>
        <v>#NAME?</v>
      </c>
    </row>
    <row r="1549" spans="1:24">
      <c r="A1549" s="2">
        <v>1542</v>
      </c>
      <c r="B1549" s="617">
        <v>-160478</v>
      </c>
      <c r="C1549" s="617">
        <v>-103593</v>
      </c>
      <c r="D1549" s="617">
        <v>-114388</v>
      </c>
      <c r="F1549" s="330" t="e">
        <f ca="1">_xll.RiskData('Risk Summary'!$H$32,$A1549)</f>
        <v>#NAME?</v>
      </c>
      <c r="G1549" s="330" t="e">
        <f ca="1">_xll.RiskData('Risk Summary'!$K$32,$A1549)</f>
        <v>#NAME?</v>
      </c>
      <c r="H1549" s="330" t="e">
        <f ca="1">_xll.RiskData('Risk Summary'!$N$32,$A1549)</f>
        <v>#NAME?</v>
      </c>
      <c r="J1549" s="330" t="e">
        <f ca="1">_xll.RiskData('Risk Summary'!$H$35,$A1549)</f>
        <v>#NAME?</v>
      </c>
      <c r="K1549" s="330" t="e">
        <f ca="1">_xll.RiskData('Risk Summary'!$K$35,$A1549)</f>
        <v>#NAME?</v>
      </c>
      <c r="L1549" s="330" t="e">
        <f ca="1">_xll.RiskData('Risk Summary'!$N$35,$A1549)</f>
        <v>#NAME?</v>
      </c>
      <c r="N1549" s="330" t="e">
        <f ca="1">_xll.RiskData('Risk Summary'!$H$36,$A1549)</f>
        <v>#NAME?</v>
      </c>
      <c r="O1549" s="330" t="e">
        <f ca="1">_xll.RiskData('Risk Summary'!$K$36,$A1549)</f>
        <v>#NAME?</v>
      </c>
      <c r="P1549" s="330" t="e">
        <f ca="1">_xll.RiskData('Risk Summary'!$N$36,$A1549)</f>
        <v>#NAME?</v>
      </c>
      <c r="R1549" s="330" t="e">
        <f ca="1">_xll.RiskData('TS CF'!$H$24,$A1549)-F1549</f>
        <v>#NAME?</v>
      </c>
      <c r="S1549" s="330" t="e">
        <f ca="1">_xll.RiskData('TS CF'!$K$24,$A1549)-G1549</f>
        <v>#NAME?</v>
      </c>
      <c r="T1549" s="330" t="e">
        <f ca="1">_xll.RiskData('TS CF'!$N$24,$A1549)-H1549</f>
        <v>#NAME?</v>
      </c>
      <c r="V1549" s="327" t="e">
        <f t="shared" ca="1" si="72"/>
        <v>#NAME?</v>
      </c>
      <c r="W1549" s="327" t="e">
        <f t="shared" ca="1" si="73"/>
        <v>#NAME?</v>
      </c>
      <c r="X1549" s="327" t="e">
        <f t="shared" ca="1" si="74"/>
        <v>#NAME?</v>
      </c>
    </row>
    <row r="1550" spans="1:24">
      <c r="A1550" s="2">
        <v>1543</v>
      </c>
      <c r="B1550" s="617">
        <v>-160478</v>
      </c>
      <c r="C1550" s="617">
        <v>-103593</v>
      </c>
      <c r="D1550" s="617">
        <v>-114388</v>
      </c>
      <c r="F1550" s="330" t="e">
        <f ca="1">_xll.RiskData('Risk Summary'!$H$32,$A1550)</f>
        <v>#NAME?</v>
      </c>
      <c r="G1550" s="330" t="e">
        <f ca="1">_xll.RiskData('Risk Summary'!$K$32,$A1550)</f>
        <v>#NAME?</v>
      </c>
      <c r="H1550" s="330" t="e">
        <f ca="1">_xll.RiskData('Risk Summary'!$N$32,$A1550)</f>
        <v>#NAME?</v>
      </c>
      <c r="J1550" s="330" t="e">
        <f ca="1">_xll.RiskData('Risk Summary'!$H$35,$A1550)</f>
        <v>#NAME?</v>
      </c>
      <c r="K1550" s="330" t="e">
        <f ca="1">_xll.RiskData('Risk Summary'!$K$35,$A1550)</f>
        <v>#NAME?</v>
      </c>
      <c r="L1550" s="330" t="e">
        <f ca="1">_xll.RiskData('Risk Summary'!$N$35,$A1550)</f>
        <v>#NAME?</v>
      </c>
      <c r="N1550" s="330" t="e">
        <f ca="1">_xll.RiskData('Risk Summary'!$H$36,$A1550)</f>
        <v>#NAME?</v>
      </c>
      <c r="O1550" s="330" t="e">
        <f ca="1">_xll.RiskData('Risk Summary'!$K$36,$A1550)</f>
        <v>#NAME?</v>
      </c>
      <c r="P1550" s="330" t="e">
        <f ca="1">_xll.RiskData('Risk Summary'!$N$36,$A1550)</f>
        <v>#NAME?</v>
      </c>
      <c r="R1550" s="330" t="e">
        <f ca="1">_xll.RiskData('TS CF'!$H$24,$A1550)-F1550</f>
        <v>#NAME?</v>
      </c>
      <c r="S1550" s="330" t="e">
        <f ca="1">_xll.RiskData('TS CF'!$K$24,$A1550)-G1550</f>
        <v>#NAME?</v>
      </c>
      <c r="T1550" s="330" t="e">
        <f ca="1">_xll.RiskData('TS CF'!$N$24,$A1550)-H1550</f>
        <v>#NAME?</v>
      </c>
      <c r="V1550" s="327" t="e">
        <f t="shared" ca="1" si="72"/>
        <v>#NAME?</v>
      </c>
      <c r="W1550" s="327" t="e">
        <f t="shared" ca="1" si="73"/>
        <v>#NAME?</v>
      </c>
      <c r="X1550" s="327" t="e">
        <f t="shared" ca="1" si="74"/>
        <v>#NAME?</v>
      </c>
    </row>
    <row r="1551" spans="1:24">
      <c r="A1551" s="2">
        <v>1544</v>
      </c>
      <c r="B1551" s="617">
        <v>-160478</v>
      </c>
      <c r="C1551" s="617">
        <v>-103593</v>
      </c>
      <c r="D1551" s="617">
        <v>-114388</v>
      </c>
      <c r="F1551" s="330" t="e">
        <f ca="1">_xll.RiskData('Risk Summary'!$H$32,$A1551)</f>
        <v>#NAME?</v>
      </c>
      <c r="G1551" s="330" t="e">
        <f ca="1">_xll.RiskData('Risk Summary'!$K$32,$A1551)</f>
        <v>#NAME?</v>
      </c>
      <c r="H1551" s="330" t="e">
        <f ca="1">_xll.RiskData('Risk Summary'!$N$32,$A1551)</f>
        <v>#NAME?</v>
      </c>
      <c r="J1551" s="330" t="e">
        <f ca="1">_xll.RiskData('Risk Summary'!$H$35,$A1551)</f>
        <v>#NAME?</v>
      </c>
      <c r="K1551" s="330" t="e">
        <f ca="1">_xll.RiskData('Risk Summary'!$K$35,$A1551)</f>
        <v>#NAME?</v>
      </c>
      <c r="L1551" s="330" t="e">
        <f ca="1">_xll.RiskData('Risk Summary'!$N$35,$A1551)</f>
        <v>#NAME?</v>
      </c>
      <c r="N1551" s="330" t="e">
        <f ca="1">_xll.RiskData('Risk Summary'!$H$36,$A1551)</f>
        <v>#NAME?</v>
      </c>
      <c r="O1551" s="330" t="e">
        <f ca="1">_xll.RiskData('Risk Summary'!$K$36,$A1551)</f>
        <v>#NAME?</v>
      </c>
      <c r="P1551" s="330" t="e">
        <f ca="1">_xll.RiskData('Risk Summary'!$N$36,$A1551)</f>
        <v>#NAME?</v>
      </c>
      <c r="R1551" s="330" t="e">
        <f ca="1">_xll.RiskData('TS CF'!$H$24,$A1551)-F1551</f>
        <v>#NAME?</v>
      </c>
      <c r="S1551" s="330" t="e">
        <f ca="1">_xll.RiskData('TS CF'!$K$24,$A1551)-G1551</f>
        <v>#NAME?</v>
      </c>
      <c r="T1551" s="330" t="e">
        <f ca="1">_xll.RiskData('TS CF'!$N$24,$A1551)-H1551</f>
        <v>#NAME?</v>
      </c>
      <c r="V1551" s="327" t="e">
        <f t="shared" ca="1" si="72"/>
        <v>#NAME?</v>
      </c>
      <c r="W1551" s="327" t="e">
        <f t="shared" ca="1" si="73"/>
        <v>#NAME?</v>
      </c>
      <c r="X1551" s="327" t="e">
        <f t="shared" ca="1" si="74"/>
        <v>#NAME?</v>
      </c>
    </row>
    <row r="1552" spans="1:24">
      <c r="A1552" s="2">
        <v>1545</v>
      </c>
      <c r="B1552" s="617">
        <v>-160478</v>
      </c>
      <c r="C1552" s="617">
        <v>-103593</v>
      </c>
      <c r="D1552" s="617">
        <v>-114388</v>
      </c>
      <c r="F1552" s="330" t="e">
        <f ca="1">_xll.RiskData('Risk Summary'!$H$32,$A1552)</f>
        <v>#NAME?</v>
      </c>
      <c r="G1552" s="330" t="e">
        <f ca="1">_xll.RiskData('Risk Summary'!$K$32,$A1552)</f>
        <v>#NAME?</v>
      </c>
      <c r="H1552" s="330" t="e">
        <f ca="1">_xll.RiskData('Risk Summary'!$N$32,$A1552)</f>
        <v>#NAME?</v>
      </c>
      <c r="J1552" s="330" t="e">
        <f ca="1">_xll.RiskData('Risk Summary'!$H$35,$A1552)</f>
        <v>#NAME?</v>
      </c>
      <c r="K1552" s="330" t="e">
        <f ca="1">_xll.RiskData('Risk Summary'!$K$35,$A1552)</f>
        <v>#NAME?</v>
      </c>
      <c r="L1552" s="330" t="e">
        <f ca="1">_xll.RiskData('Risk Summary'!$N$35,$A1552)</f>
        <v>#NAME?</v>
      </c>
      <c r="N1552" s="330" t="e">
        <f ca="1">_xll.RiskData('Risk Summary'!$H$36,$A1552)</f>
        <v>#NAME?</v>
      </c>
      <c r="O1552" s="330" t="e">
        <f ca="1">_xll.RiskData('Risk Summary'!$K$36,$A1552)</f>
        <v>#NAME?</v>
      </c>
      <c r="P1552" s="330" t="e">
        <f ca="1">_xll.RiskData('Risk Summary'!$N$36,$A1552)</f>
        <v>#NAME?</v>
      </c>
      <c r="R1552" s="330" t="e">
        <f ca="1">_xll.RiskData('TS CF'!$H$24,$A1552)-F1552</f>
        <v>#NAME?</v>
      </c>
      <c r="S1552" s="330" t="e">
        <f ca="1">_xll.RiskData('TS CF'!$K$24,$A1552)-G1552</f>
        <v>#NAME?</v>
      </c>
      <c r="T1552" s="330" t="e">
        <f ca="1">_xll.RiskData('TS CF'!$N$24,$A1552)-H1552</f>
        <v>#NAME?</v>
      </c>
      <c r="V1552" s="327" t="e">
        <f t="shared" ca="1" si="72"/>
        <v>#NAME?</v>
      </c>
      <c r="W1552" s="327" t="e">
        <f t="shared" ca="1" si="73"/>
        <v>#NAME?</v>
      </c>
      <c r="X1552" s="327" t="e">
        <f t="shared" ca="1" si="74"/>
        <v>#NAME?</v>
      </c>
    </row>
    <row r="1553" spans="1:24">
      <c r="A1553" s="2">
        <v>1546</v>
      </c>
      <c r="B1553" s="617">
        <v>-160478</v>
      </c>
      <c r="C1553" s="617">
        <v>-103593</v>
      </c>
      <c r="D1553" s="617">
        <v>-114388</v>
      </c>
      <c r="F1553" s="330" t="e">
        <f ca="1">_xll.RiskData('Risk Summary'!$H$32,$A1553)</f>
        <v>#NAME?</v>
      </c>
      <c r="G1553" s="330" t="e">
        <f ca="1">_xll.RiskData('Risk Summary'!$K$32,$A1553)</f>
        <v>#NAME?</v>
      </c>
      <c r="H1553" s="330" t="e">
        <f ca="1">_xll.RiskData('Risk Summary'!$N$32,$A1553)</f>
        <v>#NAME?</v>
      </c>
      <c r="J1553" s="330" t="e">
        <f ca="1">_xll.RiskData('Risk Summary'!$H$35,$A1553)</f>
        <v>#NAME?</v>
      </c>
      <c r="K1553" s="330" t="e">
        <f ca="1">_xll.RiskData('Risk Summary'!$K$35,$A1553)</f>
        <v>#NAME?</v>
      </c>
      <c r="L1553" s="330" t="e">
        <f ca="1">_xll.RiskData('Risk Summary'!$N$35,$A1553)</f>
        <v>#NAME?</v>
      </c>
      <c r="N1553" s="330" t="e">
        <f ca="1">_xll.RiskData('Risk Summary'!$H$36,$A1553)</f>
        <v>#NAME?</v>
      </c>
      <c r="O1553" s="330" t="e">
        <f ca="1">_xll.RiskData('Risk Summary'!$K$36,$A1553)</f>
        <v>#NAME?</v>
      </c>
      <c r="P1553" s="330" t="e">
        <f ca="1">_xll.RiskData('Risk Summary'!$N$36,$A1553)</f>
        <v>#NAME?</v>
      </c>
      <c r="R1553" s="330" t="e">
        <f ca="1">_xll.RiskData('TS CF'!$H$24,$A1553)-F1553</f>
        <v>#NAME?</v>
      </c>
      <c r="S1553" s="330" t="e">
        <f ca="1">_xll.RiskData('TS CF'!$K$24,$A1553)-G1553</f>
        <v>#NAME?</v>
      </c>
      <c r="T1553" s="330" t="e">
        <f ca="1">_xll.RiskData('TS CF'!$N$24,$A1553)-H1553</f>
        <v>#NAME?</v>
      </c>
      <c r="V1553" s="327" t="e">
        <f t="shared" ca="1" si="72"/>
        <v>#NAME?</v>
      </c>
      <c r="W1553" s="327" t="e">
        <f t="shared" ca="1" si="73"/>
        <v>#NAME?</v>
      </c>
      <c r="X1553" s="327" t="e">
        <f t="shared" ca="1" si="74"/>
        <v>#NAME?</v>
      </c>
    </row>
    <row r="1554" spans="1:24">
      <c r="A1554" s="2">
        <v>1547</v>
      </c>
      <c r="B1554" s="617">
        <v>-160478</v>
      </c>
      <c r="C1554" s="617">
        <v>-103593</v>
      </c>
      <c r="D1554" s="617">
        <v>-114388</v>
      </c>
      <c r="F1554" s="330" t="e">
        <f ca="1">_xll.RiskData('Risk Summary'!$H$32,$A1554)</f>
        <v>#NAME?</v>
      </c>
      <c r="G1554" s="330" t="e">
        <f ca="1">_xll.RiskData('Risk Summary'!$K$32,$A1554)</f>
        <v>#NAME?</v>
      </c>
      <c r="H1554" s="330" t="e">
        <f ca="1">_xll.RiskData('Risk Summary'!$N$32,$A1554)</f>
        <v>#NAME?</v>
      </c>
      <c r="J1554" s="330" t="e">
        <f ca="1">_xll.RiskData('Risk Summary'!$H$35,$A1554)</f>
        <v>#NAME?</v>
      </c>
      <c r="K1554" s="330" t="e">
        <f ca="1">_xll.RiskData('Risk Summary'!$K$35,$A1554)</f>
        <v>#NAME?</v>
      </c>
      <c r="L1554" s="330" t="e">
        <f ca="1">_xll.RiskData('Risk Summary'!$N$35,$A1554)</f>
        <v>#NAME?</v>
      </c>
      <c r="N1554" s="330" t="e">
        <f ca="1">_xll.RiskData('Risk Summary'!$H$36,$A1554)</f>
        <v>#NAME?</v>
      </c>
      <c r="O1554" s="330" t="e">
        <f ca="1">_xll.RiskData('Risk Summary'!$K$36,$A1554)</f>
        <v>#NAME?</v>
      </c>
      <c r="P1554" s="330" t="e">
        <f ca="1">_xll.RiskData('Risk Summary'!$N$36,$A1554)</f>
        <v>#NAME?</v>
      </c>
      <c r="R1554" s="330" t="e">
        <f ca="1">_xll.RiskData('TS CF'!$H$24,$A1554)-F1554</f>
        <v>#NAME?</v>
      </c>
      <c r="S1554" s="330" t="e">
        <f ca="1">_xll.RiskData('TS CF'!$K$24,$A1554)-G1554</f>
        <v>#NAME?</v>
      </c>
      <c r="T1554" s="330" t="e">
        <f ca="1">_xll.RiskData('TS CF'!$N$24,$A1554)-H1554</f>
        <v>#NAME?</v>
      </c>
      <c r="V1554" s="327" t="e">
        <f t="shared" ca="1" si="72"/>
        <v>#NAME?</v>
      </c>
      <c r="W1554" s="327" t="e">
        <f t="shared" ca="1" si="73"/>
        <v>#NAME?</v>
      </c>
      <c r="X1554" s="327" t="e">
        <f t="shared" ca="1" si="74"/>
        <v>#NAME?</v>
      </c>
    </row>
    <row r="1555" spans="1:24">
      <c r="A1555" s="2">
        <v>1548</v>
      </c>
      <c r="B1555" s="617">
        <v>-160478</v>
      </c>
      <c r="C1555" s="617">
        <v>-103593</v>
      </c>
      <c r="D1555" s="617">
        <v>-114388</v>
      </c>
      <c r="F1555" s="330" t="e">
        <f ca="1">_xll.RiskData('Risk Summary'!$H$32,$A1555)</f>
        <v>#NAME?</v>
      </c>
      <c r="G1555" s="330" t="e">
        <f ca="1">_xll.RiskData('Risk Summary'!$K$32,$A1555)</f>
        <v>#NAME?</v>
      </c>
      <c r="H1555" s="330" t="e">
        <f ca="1">_xll.RiskData('Risk Summary'!$N$32,$A1555)</f>
        <v>#NAME?</v>
      </c>
      <c r="J1555" s="330" t="e">
        <f ca="1">_xll.RiskData('Risk Summary'!$H$35,$A1555)</f>
        <v>#NAME?</v>
      </c>
      <c r="K1555" s="330" t="e">
        <f ca="1">_xll.RiskData('Risk Summary'!$K$35,$A1555)</f>
        <v>#NAME?</v>
      </c>
      <c r="L1555" s="330" t="e">
        <f ca="1">_xll.RiskData('Risk Summary'!$N$35,$A1555)</f>
        <v>#NAME?</v>
      </c>
      <c r="N1555" s="330" t="e">
        <f ca="1">_xll.RiskData('Risk Summary'!$H$36,$A1555)</f>
        <v>#NAME?</v>
      </c>
      <c r="O1555" s="330" t="e">
        <f ca="1">_xll.RiskData('Risk Summary'!$K$36,$A1555)</f>
        <v>#NAME?</v>
      </c>
      <c r="P1555" s="330" t="e">
        <f ca="1">_xll.RiskData('Risk Summary'!$N$36,$A1555)</f>
        <v>#NAME?</v>
      </c>
      <c r="R1555" s="330" t="e">
        <f ca="1">_xll.RiskData('TS CF'!$H$24,$A1555)-F1555</f>
        <v>#NAME?</v>
      </c>
      <c r="S1555" s="330" t="e">
        <f ca="1">_xll.RiskData('TS CF'!$K$24,$A1555)-G1555</f>
        <v>#NAME?</v>
      </c>
      <c r="T1555" s="330" t="e">
        <f ca="1">_xll.RiskData('TS CF'!$N$24,$A1555)-H1555</f>
        <v>#NAME?</v>
      </c>
      <c r="V1555" s="327" t="e">
        <f t="shared" ca="1" si="72"/>
        <v>#NAME?</v>
      </c>
      <c r="W1555" s="327" t="e">
        <f t="shared" ca="1" si="73"/>
        <v>#NAME?</v>
      </c>
      <c r="X1555" s="327" t="e">
        <f t="shared" ca="1" si="74"/>
        <v>#NAME?</v>
      </c>
    </row>
    <row r="1556" spans="1:24">
      <c r="A1556" s="2">
        <v>1549</v>
      </c>
      <c r="B1556" s="617">
        <v>-160478</v>
      </c>
      <c r="C1556" s="617">
        <v>-103593</v>
      </c>
      <c r="D1556" s="617">
        <v>-114388</v>
      </c>
      <c r="F1556" s="330" t="e">
        <f ca="1">_xll.RiskData('Risk Summary'!$H$32,$A1556)</f>
        <v>#NAME?</v>
      </c>
      <c r="G1556" s="330" t="e">
        <f ca="1">_xll.RiskData('Risk Summary'!$K$32,$A1556)</f>
        <v>#NAME?</v>
      </c>
      <c r="H1556" s="330" t="e">
        <f ca="1">_xll.RiskData('Risk Summary'!$N$32,$A1556)</f>
        <v>#NAME?</v>
      </c>
      <c r="J1556" s="330" t="e">
        <f ca="1">_xll.RiskData('Risk Summary'!$H$35,$A1556)</f>
        <v>#NAME?</v>
      </c>
      <c r="K1556" s="330" t="e">
        <f ca="1">_xll.RiskData('Risk Summary'!$K$35,$A1556)</f>
        <v>#NAME?</v>
      </c>
      <c r="L1556" s="330" t="e">
        <f ca="1">_xll.RiskData('Risk Summary'!$N$35,$A1556)</f>
        <v>#NAME?</v>
      </c>
      <c r="N1556" s="330" t="e">
        <f ca="1">_xll.RiskData('Risk Summary'!$H$36,$A1556)</f>
        <v>#NAME?</v>
      </c>
      <c r="O1556" s="330" t="e">
        <f ca="1">_xll.RiskData('Risk Summary'!$K$36,$A1556)</f>
        <v>#NAME?</v>
      </c>
      <c r="P1556" s="330" t="e">
        <f ca="1">_xll.RiskData('Risk Summary'!$N$36,$A1556)</f>
        <v>#NAME?</v>
      </c>
      <c r="R1556" s="330" t="e">
        <f ca="1">_xll.RiskData('TS CF'!$H$24,$A1556)-F1556</f>
        <v>#NAME?</v>
      </c>
      <c r="S1556" s="330" t="e">
        <f ca="1">_xll.RiskData('TS CF'!$K$24,$A1556)-G1556</f>
        <v>#NAME?</v>
      </c>
      <c r="T1556" s="330" t="e">
        <f ca="1">_xll.RiskData('TS CF'!$N$24,$A1556)-H1556</f>
        <v>#NAME?</v>
      </c>
      <c r="V1556" s="327" t="e">
        <f t="shared" ca="1" si="72"/>
        <v>#NAME?</v>
      </c>
      <c r="W1556" s="327" t="e">
        <f t="shared" ca="1" si="73"/>
        <v>#NAME?</v>
      </c>
      <c r="X1556" s="327" t="e">
        <f t="shared" ca="1" si="74"/>
        <v>#NAME?</v>
      </c>
    </row>
    <row r="1557" spans="1:24">
      <c r="A1557" s="2">
        <v>1550</v>
      </c>
      <c r="B1557" s="617">
        <v>-160478</v>
      </c>
      <c r="C1557" s="617">
        <v>-103593</v>
      </c>
      <c r="D1557" s="617">
        <v>-114388</v>
      </c>
      <c r="F1557" s="330" t="e">
        <f ca="1">_xll.RiskData('Risk Summary'!$H$32,$A1557)</f>
        <v>#NAME?</v>
      </c>
      <c r="G1557" s="330" t="e">
        <f ca="1">_xll.RiskData('Risk Summary'!$K$32,$A1557)</f>
        <v>#NAME?</v>
      </c>
      <c r="H1557" s="330" t="e">
        <f ca="1">_xll.RiskData('Risk Summary'!$N$32,$A1557)</f>
        <v>#NAME?</v>
      </c>
      <c r="J1557" s="330" t="e">
        <f ca="1">_xll.RiskData('Risk Summary'!$H$35,$A1557)</f>
        <v>#NAME?</v>
      </c>
      <c r="K1557" s="330" t="e">
        <f ca="1">_xll.RiskData('Risk Summary'!$K$35,$A1557)</f>
        <v>#NAME?</v>
      </c>
      <c r="L1557" s="330" t="e">
        <f ca="1">_xll.RiskData('Risk Summary'!$N$35,$A1557)</f>
        <v>#NAME?</v>
      </c>
      <c r="N1557" s="330" t="e">
        <f ca="1">_xll.RiskData('Risk Summary'!$H$36,$A1557)</f>
        <v>#NAME?</v>
      </c>
      <c r="O1557" s="330" t="e">
        <f ca="1">_xll.RiskData('Risk Summary'!$K$36,$A1557)</f>
        <v>#NAME?</v>
      </c>
      <c r="P1557" s="330" t="e">
        <f ca="1">_xll.RiskData('Risk Summary'!$N$36,$A1557)</f>
        <v>#NAME?</v>
      </c>
      <c r="R1557" s="330" t="e">
        <f ca="1">_xll.RiskData('TS CF'!$H$24,$A1557)-F1557</f>
        <v>#NAME?</v>
      </c>
      <c r="S1557" s="330" t="e">
        <f ca="1">_xll.RiskData('TS CF'!$K$24,$A1557)-G1557</f>
        <v>#NAME?</v>
      </c>
      <c r="T1557" s="330" t="e">
        <f ca="1">_xll.RiskData('TS CF'!$N$24,$A1557)-H1557</f>
        <v>#NAME?</v>
      </c>
      <c r="V1557" s="327" t="e">
        <f t="shared" ca="1" si="72"/>
        <v>#NAME?</v>
      </c>
      <c r="W1557" s="327" t="e">
        <f t="shared" ca="1" si="73"/>
        <v>#NAME?</v>
      </c>
      <c r="X1557" s="327" t="e">
        <f t="shared" ca="1" si="74"/>
        <v>#NAME?</v>
      </c>
    </row>
    <row r="1558" spans="1:24">
      <c r="A1558" s="2">
        <v>1551</v>
      </c>
      <c r="B1558" s="617">
        <v>-160478</v>
      </c>
      <c r="C1558" s="617">
        <v>-103593</v>
      </c>
      <c r="D1558" s="617">
        <v>-114388</v>
      </c>
      <c r="F1558" s="330" t="e">
        <f ca="1">_xll.RiskData('Risk Summary'!$H$32,$A1558)</f>
        <v>#NAME?</v>
      </c>
      <c r="G1558" s="330" t="e">
        <f ca="1">_xll.RiskData('Risk Summary'!$K$32,$A1558)</f>
        <v>#NAME?</v>
      </c>
      <c r="H1558" s="330" t="e">
        <f ca="1">_xll.RiskData('Risk Summary'!$N$32,$A1558)</f>
        <v>#NAME?</v>
      </c>
      <c r="J1558" s="330" t="e">
        <f ca="1">_xll.RiskData('Risk Summary'!$H$35,$A1558)</f>
        <v>#NAME?</v>
      </c>
      <c r="K1558" s="330" t="e">
        <f ca="1">_xll.RiskData('Risk Summary'!$K$35,$A1558)</f>
        <v>#NAME?</v>
      </c>
      <c r="L1558" s="330" t="e">
        <f ca="1">_xll.RiskData('Risk Summary'!$N$35,$A1558)</f>
        <v>#NAME?</v>
      </c>
      <c r="N1558" s="330" t="e">
        <f ca="1">_xll.RiskData('Risk Summary'!$H$36,$A1558)</f>
        <v>#NAME?</v>
      </c>
      <c r="O1558" s="330" t="e">
        <f ca="1">_xll.RiskData('Risk Summary'!$K$36,$A1558)</f>
        <v>#NAME?</v>
      </c>
      <c r="P1558" s="330" t="e">
        <f ca="1">_xll.RiskData('Risk Summary'!$N$36,$A1558)</f>
        <v>#NAME?</v>
      </c>
      <c r="R1558" s="330" t="e">
        <f ca="1">_xll.RiskData('TS CF'!$H$24,$A1558)-F1558</f>
        <v>#NAME?</v>
      </c>
      <c r="S1558" s="330" t="e">
        <f ca="1">_xll.RiskData('TS CF'!$K$24,$A1558)-G1558</f>
        <v>#NAME?</v>
      </c>
      <c r="T1558" s="330" t="e">
        <f ca="1">_xll.RiskData('TS CF'!$N$24,$A1558)-H1558</f>
        <v>#NAME?</v>
      </c>
      <c r="V1558" s="327" t="e">
        <f t="shared" ca="1" si="72"/>
        <v>#NAME?</v>
      </c>
      <c r="W1558" s="327" t="e">
        <f t="shared" ca="1" si="73"/>
        <v>#NAME?</v>
      </c>
      <c r="X1558" s="327" t="e">
        <f t="shared" ca="1" si="74"/>
        <v>#NAME?</v>
      </c>
    </row>
    <row r="1559" spans="1:24">
      <c r="A1559" s="2">
        <v>1552</v>
      </c>
      <c r="B1559" s="617">
        <v>-160478</v>
      </c>
      <c r="C1559" s="617">
        <v>-103593</v>
      </c>
      <c r="D1559" s="617">
        <v>-114388</v>
      </c>
      <c r="F1559" s="330" t="e">
        <f ca="1">_xll.RiskData('Risk Summary'!$H$32,$A1559)</f>
        <v>#NAME?</v>
      </c>
      <c r="G1559" s="330" t="e">
        <f ca="1">_xll.RiskData('Risk Summary'!$K$32,$A1559)</f>
        <v>#NAME?</v>
      </c>
      <c r="H1559" s="330" t="e">
        <f ca="1">_xll.RiskData('Risk Summary'!$N$32,$A1559)</f>
        <v>#NAME?</v>
      </c>
      <c r="J1559" s="330" t="e">
        <f ca="1">_xll.RiskData('Risk Summary'!$H$35,$A1559)</f>
        <v>#NAME?</v>
      </c>
      <c r="K1559" s="330" t="e">
        <f ca="1">_xll.RiskData('Risk Summary'!$K$35,$A1559)</f>
        <v>#NAME?</v>
      </c>
      <c r="L1559" s="330" t="e">
        <f ca="1">_xll.RiskData('Risk Summary'!$N$35,$A1559)</f>
        <v>#NAME?</v>
      </c>
      <c r="N1559" s="330" t="e">
        <f ca="1">_xll.RiskData('Risk Summary'!$H$36,$A1559)</f>
        <v>#NAME?</v>
      </c>
      <c r="O1559" s="330" t="e">
        <f ca="1">_xll.RiskData('Risk Summary'!$K$36,$A1559)</f>
        <v>#NAME?</v>
      </c>
      <c r="P1559" s="330" t="e">
        <f ca="1">_xll.RiskData('Risk Summary'!$N$36,$A1559)</f>
        <v>#NAME?</v>
      </c>
      <c r="R1559" s="330" t="e">
        <f ca="1">_xll.RiskData('TS CF'!$H$24,$A1559)-F1559</f>
        <v>#NAME?</v>
      </c>
      <c r="S1559" s="330" t="e">
        <f ca="1">_xll.RiskData('TS CF'!$K$24,$A1559)-G1559</f>
        <v>#NAME?</v>
      </c>
      <c r="T1559" s="330" t="e">
        <f ca="1">_xll.RiskData('TS CF'!$N$24,$A1559)-H1559</f>
        <v>#NAME?</v>
      </c>
      <c r="V1559" s="327" t="e">
        <f t="shared" ca="1" si="72"/>
        <v>#NAME?</v>
      </c>
      <c r="W1559" s="327" t="e">
        <f t="shared" ca="1" si="73"/>
        <v>#NAME?</v>
      </c>
      <c r="X1559" s="327" t="e">
        <f t="shared" ca="1" si="74"/>
        <v>#NAME?</v>
      </c>
    </row>
    <row r="1560" spans="1:24">
      <c r="A1560" s="2">
        <v>1553</v>
      </c>
      <c r="B1560" s="617">
        <v>-160478</v>
      </c>
      <c r="C1560" s="617">
        <v>-103593</v>
      </c>
      <c r="D1560" s="617">
        <v>-114388</v>
      </c>
      <c r="F1560" s="330" t="e">
        <f ca="1">_xll.RiskData('Risk Summary'!$H$32,$A1560)</f>
        <v>#NAME?</v>
      </c>
      <c r="G1560" s="330" t="e">
        <f ca="1">_xll.RiskData('Risk Summary'!$K$32,$A1560)</f>
        <v>#NAME?</v>
      </c>
      <c r="H1560" s="330" t="e">
        <f ca="1">_xll.RiskData('Risk Summary'!$N$32,$A1560)</f>
        <v>#NAME?</v>
      </c>
      <c r="J1560" s="330" t="e">
        <f ca="1">_xll.RiskData('Risk Summary'!$H$35,$A1560)</f>
        <v>#NAME?</v>
      </c>
      <c r="K1560" s="330" t="e">
        <f ca="1">_xll.RiskData('Risk Summary'!$K$35,$A1560)</f>
        <v>#NAME?</v>
      </c>
      <c r="L1560" s="330" t="e">
        <f ca="1">_xll.RiskData('Risk Summary'!$N$35,$A1560)</f>
        <v>#NAME?</v>
      </c>
      <c r="N1560" s="330" t="e">
        <f ca="1">_xll.RiskData('Risk Summary'!$H$36,$A1560)</f>
        <v>#NAME?</v>
      </c>
      <c r="O1560" s="330" t="e">
        <f ca="1">_xll.RiskData('Risk Summary'!$K$36,$A1560)</f>
        <v>#NAME?</v>
      </c>
      <c r="P1560" s="330" t="e">
        <f ca="1">_xll.RiskData('Risk Summary'!$N$36,$A1560)</f>
        <v>#NAME?</v>
      </c>
      <c r="R1560" s="330" t="e">
        <f ca="1">_xll.RiskData('TS CF'!$H$24,$A1560)-F1560</f>
        <v>#NAME?</v>
      </c>
      <c r="S1560" s="330" t="e">
        <f ca="1">_xll.RiskData('TS CF'!$K$24,$A1560)-G1560</f>
        <v>#NAME?</v>
      </c>
      <c r="T1560" s="330" t="e">
        <f ca="1">_xll.RiskData('TS CF'!$N$24,$A1560)-H1560</f>
        <v>#NAME?</v>
      </c>
      <c r="V1560" s="327" t="e">
        <f t="shared" ca="1" si="72"/>
        <v>#NAME?</v>
      </c>
      <c r="W1560" s="327" t="e">
        <f t="shared" ca="1" si="73"/>
        <v>#NAME?</v>
      </c>
      <c r="X1560" s="327" t="e">
        <f t="shared" ca="1" si="74"/>
        <v>#NAME?</v>
      </c>
    </row>
    <row r="1561" spans="1:24">
      <c r="A1561" s="2">
        <v>1554</v>
      </c>
      <c r="B1561" s="617">
        <v>-160478</v>
      </c>
      <c r="C1561" s="617">
        <v>-103593</v>
      </c>
      <c r="D1561" s="617">
        <v>-114388</v>
      </c>
      <c r="F1561" s="330" t="e">
        <f ca="1">_xll.RiskData('Risk Summary'!$H$32,$A1561)</f>
        <v>#NAME?</v>
      </c>
      <c r="G1561" s="330" t="e">
        <f ca="1">_xll.RiskData('Risk Summary'!$K$32,$A1561)</f>
        <v>#NAME?</v>
      </c>
      <c r="H1561" s="330" t="e">
        <f ca="1">_xll.RiskData('Risk Summary'!$N$32,$A1561)</f>
        <v>#NAME?</v>
      </c>
      <c r="J1561" s="330" t="e">
        <f ca="1">_xll.RiskData('Risk Summary'!$H$35,$A1561)</f>
        <v>#NAME?</v>
      </c>
      <c r="K1561" s="330" t="e">
        <f ca="1">_xll.RiskData('Risk Summary'!$K$35,$A1561)</f>
        <v>#NAME?</v>
      </c>
      <c r="L1561" s="330" t="e">
        <f ca="1">_xll.RiskData('Risk Summary'!$N$35,$A1561)</f>
        <v>#NAME?</v>
      </c>
      <c r="N1561" s="330" t="e">
        <f ca="1">_xll.RiskData('Risk Summary'!$H$36,$A1561)</f>
        <v>#NAME?</v>
      </c>
      <c r="O1561" s="330" t="e">
        <f ca="1">_xll.RiskData('Risk Summary'!$K$36,$A1561)</f>
        <v>#NAME?</v>
      </c>
      <c r="P1561" s="330" t="e">
        <f ca="1">_xll.RiskData('Risk Summary'!$N$36,$A1561)</f>
        <v>#NAME?</v>
      </c>
      <c r="R1561" s="330" t="e">
        <f ca="1">_xll.RiskData('TS CF'!$H$24,$A1561)-F1561</f>
        <v>#NAME?</v>
      </c>
      <c r="S1561" s="330" t="e">
        <f ca="1">_xll.RiskData('TS CF'!$K$24,$A1561)-G1561</f>
        <v>#NAME?</v>
      </c>
      <c r="T1561" s="330" t="e">
        <f ca="1">_xll.RiskData('TS CF'!$N$24,$A1561)-H1561</f>
        <v>#NAME?</v>
      </c>
      <c r="V1561" s="327" t="e">
        <f t="shared" ca="1" si="72"/>
        <v>#NAME?</v>
      </c>
      <c r="W1561" s="327" t="e">
        <f t="shared" ca="1" si="73"/>
        <v>#NAME?</v>
      </c>
      <c r="X1561" s="327" t="e">
        <f t="shared" ca="1" si="74"/>
        <v>#NAME?</v>
      </c>
    </row>
    <row r="1562" spans="1:24">
      <c r="A1562" s="2">
        <v>1555</v>
      </c>
      <c r="B1562" s="617">
        <v>-160478</v>
      </c>
      <c r="C1562" s="617">
        <v>-103593</v>
      </c>
      <c r="D1562" s="617">
        <v>-114388</v>
      </c>
      <c r="F1562" s="330" t="e">
        <f ca="1">_xll.RiskData('Risk Summary'!$H$32,$A1562)</f>
        <v>#NAME?</v>
      </c>
      <c r="G1562" s="330" t="e">
        <f ca="1">_xll.RiskData('Risk Summary'!$K$32,$A1562)</f>
        <v>#NAME?</v>
      </c>
      <c r="H1562" s="330" t="e">
        <f ca="1">_xll.RiskData('Risk Summary'!$N$32,$A1562)</f>
        <v>#NAME?</v>
      </c>
      <c r="J1562" s="330" t="e">
        <f ca="1">_xll.RiskData('Risk Summary'!$H$35,$A1562)</f>
        <v>#NAME?</v>
      </c>
      <c r="K1562" s="330" t="e">
        <f ca="1">_xll.RiskData('Risk Summary'!$K$35,$A1562)</f>
        <v>#NAME?</v>
      </c>
      <c r="L1562" s="330" t="e">
        <f ca="1">_xll.RiskData('Risk Summary'!$N$35,$A1562)</f>
        <v>#NAME?</v>
      </c>
      <c r="N1562" s="330" t="e">
        <f ca="1">_xll.RiskData('Risk Summary'!$H$36,$A1562)</f>
        <v>#NAME?</v>
      </c>
      <c r="O1562" s="330" t="e">
        <f ca="1">_xll.RiskData('Risk Summary'!$K$36,$A1562)</f>
        <v>#NAME?</v>
      </c>
      <c r="P1562" s="330" t="e">
        <f ca="1">_xll.RiskData('Risk Summary'!$N$36,$A1562)</f>
        <v>#NAME?</v>
      </c>
      <c r="R1562" s="330" t="e">
        <f ca="1">_xll.RiskData('TS CF'!$H$24,$A1562)-F1562</f>
        <v>#NAME?</v>
      </c>
      <c r="S1562" s="330" t="e">
        <f ca="1">_xll.RiskData('TS CF'!$K$24,$A1562)-G1562</f>
        <v>#NAME?</v>
      </c>
      <c r="T1562" s="330" t="e">
        <f ca="1">_xll.RiskData('TS CF'!$N$24,$A1562)-H1562</f>
        <v>#NAME?</v>
      </c>
      <c r="V1562" s="327" t="e">
        <f t="shared" ca="1" si="72"/>
        <v>#NAME?</v>
      </c>
      <c r="W1562" s="327" t="e">
        <f t="shared" ca="1" si="73"/>
        <v>#NAME?</v>
      </c>
      <c r="X1562" s="327" t="e">
        <f t="shared" ca="1" si="74"/>
        <v>#NAME?</v>
      </c>
    </row>
    <row r="1563" spans="1:24">
      <c r="A1563" s="2">
        <v>1556</v>
      </c>
      <c r="B1563" s="617">
        <v>-160478</v>
      </c>
      <c r="C1563" s="617">
        <v>-103593</v>
      </c>
      <c r="D1563" s="617">
        <v>-114388</v>
      </c>
      <c r="F1563" s="330" t="e">
        <f ca="1">_xll.RiskData('Risk Summary'!$H$32,$A1563)</f>
        <v>#NAME?</v>
      </c>
      <c r="G1563" s="330" t="e">
        <f ca="1">_xll.RiskData('Risk Summary'!$K$32,$A1563)</f>
        <v>#NAME?</v>
      </c>
      <c r="H1563" s="330" t="e">
        <f ca="1">_xll.RiskData('Risk Summary'!$N$32,$A1563)</f>
        <v>#NAME?</v>
      </c>
      <c r="J1563" s="330" t="e">
        <f ca="1">_xll.RiskData('Risk Summary'!$H$35,$A1563)</f>
        <v>#NAME?</v>
      </c>
      <c r="K1563" s="330" t="e">
        <f ca="1">_xll.RiskData('Risk Summary'!$K$35,$A1563)</f>
        <v>#NAME?</v>
      </c>
      <c r="L1563" s="330" t="e">
        <f ca="1">_xll.RiskData('Risk Summary'!$N$35,$A1563)</f>
        <v>#NAME?</v>
      </c>
      <c r="N1563" s="330" t="e">
        <f ca="1">_xll.RiskData('Risk Summary'!$H$36,$A1563)</f>
        <v>#NAME?</v>
      </c>
      <c r="O1563" s="330" t="e">
        <f ca="1">_xll.RiskData('Risk Summary'!$K$36,$A1563)</f>
        <v>#NAME?</v>
      </c>
      <c r="P1563" s="330" t="e">
        <f ca="1">_xll.RiskData('Risk Summary'!$N$36,$A1563)</f>
        <v>#NAME?</v>
      </c>
      <c r="R1563" s="330" t="e">
        <f ca="1">_xll.RiskData('TS CF'!$H$24,$A1563)-F1563</f>
        <v>#NAME?</v>
      </c>
      <c r="S1563" s="330" t="e">
        <f ca="1">_xll.RiskData('TS CF'!$K$24,$A1563)-G1563</f>
        <v>#NAME?</v>
      </c>
      <c r="T1563" s="330" t="e">
        <f ca="1">_xll.RiskData('TS CF'!$N$24,$A1563)-H1563</f>
        <v>#NAME?</v>
      </c>
      <c r="V1563" s="327" t="e">
        <f t="shared" ca="1" si="72"/>
        <v>#NAME?</v>
      </c>
      <c r="W1563" s="327" t="e">
        <f t="shared" ca="1" si="73"/>
        <v>#NAME?</v>
      </c>
      <c r="X1563" s="327" t="e">
        <f t="shared" ca="1" si="74"/>
        <v>#NAME?</v>
      </c>
    </row>
    <row r="1564" spans="1:24">
      <c r="A1564" s="2">
        <v>1557</v>
      </c>
      <c r="B1564" s="617">
        <v>-160478</v>
      </c>
      <c r="C1564" s="617">
        <v>-103593</v>
      </c>
      <c r="D1564" s="617">
        <v>-114388</v>
      </c>
      <c r="F1564" s="330" t="e">
        <f ca="1">_xll.RiskData('Risk Summary'!$H$32,$A1564)</f>
        <v>#NAME?</v>
      </c>
      <c r="G1564" s="330" t="e">
        <f ca="1">_xll.RiskData('Risk Summary'!$K$32,$A1564)</f>
        <v>#NAME?</v>
      </c>
      <c r="H1564" s="330" t="e">
        <f ca="1">_xll.RiskData('Risk Summary'!$N$32,$A1564)</f>
        <v>#NAME?</v>
      </c>
      <c r="J1564" s="330" t="e">
        <f ca="1">_xll.RiskData('Risk Summary'!$H$35,$A1564)</f>
        <v>#NAME?</v>
      </c>
      <c r="K1564" s="330" t="e">
        <f ca="1">_xll.RiskData('Risk Summary'!$K$35,$A1564)</f>
        <v>#NAME?</v>
      </c>
      <c r="L1564" s="330" t="e">
        <f ca="1">_xll.RiskData('Risk Summary'!$N$35,$A1564)</f>
        <v>#NAME?</v>
      </c>
      <c r="N1564" s="330" t="e">
        <f ca="1">_xll.RiskData('Risk Summary'!$H$36,$A1564)</f>
        <v>#NAME?</v>
      </c>
      <c r="O1564" s="330" t="e">
        <f ca="1">_xll.RiskData('Risk Summary'!$K$36,$A1564)</f>
        <v>#NAME?</v>
      </c>
      <c r="P1564" s="330" t="e">
        <f ca="1">_xll.RiskData('Risk Summary'!$N$36,$A1564)</f>
        <v>#NAME?</v>
      </c>
      <c r="R1564" s="330" t="e">
        <f ca="1">_xll.RiskData('TS CF'!$H$24,$A1564)-F1564</f>
        <v>#NAME?</v>
      </c>
      <c r="S1564" s="330" t="e">
        <f ca="1">_xll.RiskData('TS CF'!$K$24,$A1564)-G1564</f>
        <v>#NAME?</v>
      </c>
      <c r="T1564" s="330" t="e">
        <f ca="1">_xll.RiskData('TS CF'!$N$24,$A1564)-H1564</f>
        <v>#NAME?</v>
      </c>
      <c r="V1564" s="327" t="e">
        <f t="shared" ca="1" si="72"/>
        <v>#NAME?</v>
      </c>
      <c r="W1564" s="327" t="e">
        <f t="shared" ca="1" si="73"/>
        <v>#NAME?</v>
      </c>
      <c r="X1564" s="327" t="e">
        <f t="shared" ca="1" si="74"/>
        <v>#NAME?</v>
      </c>
    </row>
    <row r="1565" spans="1:24">
      <c r="A1565" s="2">
        <v>1558</v>
      </c>
      <c r="B1565" s="617">
        <v>-160478</v>
      </c>
      <c r="C1565" s="617">
        <v>-103593</v>
      </c>
      <c r="D1565" s="617">
        <v>-114388</v>
      </c>
      <c r="F1565" s="330" t="e">
        <f ca="1">_xll.RiskData('Risk Summary'!$H$32,$A1565)</f>
        <v>#NAME?</v>
      </c>
      <c r="G1565" s="330" t="e">
        <f ca="1">_xll.RiskData('Risk Summary'!$K$32,$A1565)</f>
        <v>#NAME?</v>
      </c>
      <c r="H1565" s="330" t="e">
        <f ca="1">_xll.RiskData('Risk Summary'!$N$32,$A1565)</f>
        <v>#NAME?</v>
      </c>
      <c r="J1565" s="330" t="e">
        <f ca="1">_xll.RiskData('Risk Summary'!$H$35,$A1565)</f>
        <v>#NAME?</v>
      </c>
      <c r="K1565" s="330" t="e">
        <f ca="1">_xll.RiskData('Risk Summary'!$K$35,$A1565)</f>
        <v>#NAME?</v>
      </c>
      <c r="L1565" s="330" t="e">
        <f ca="1">_xll.RiskData('Risk Summary'!$N$35,$A1565)</f>
        <v>#NAME?</v>
      </c>
      <c r="N1565" s="330" t="e">
        <f ca="1">_xll.RiskData('Risk Summary'!$H$36,$A1565)</f>
        <v>#NAME?</v>
      </c>
      <c r="O1565" s="330" t="e">
        <f ca="1">_xll.RiskData('Risk Summary'!$K$36,$A1565)</f>
        <v>#NAME?</v>
      </c>
      <c r="P1565" s="330" t="e">
        <f ca="1">_xll.RiskData('Risk Summary'!$N$36,$A1565)</f>
        <v>#NAME?</v>
      </c>
      <c r="R1565" s="330" t="e">
        <f ca="1">_xll.RiskData('TS CF'!$H$24,$A1565)-F1565</f>
        <v>#NAME?</v>
      </c>
      <c r="S1565" s="330" t="e">
        <f ca="1">_xll.RiskData('TS CF'!$K$24,$A1565)-G1565</f>
        <v>#NAME?</v>
      </c>
      <c r="T1565" s="330" t="e">
        <f ca="1">_xll.RiskData('TS CF'!$N$24,$A1565)-H1565</f>
        <v>#NAME?</v>
      </c>
      <c r="V1565" s="327" t="e">
        <f t="shared" ca="1" si="72"/>
        <v>#NAME?</v>
      </c>
      <c r="W1565" s="327" t="e">
        <f t="shared" ca="1" si="73"/>
        <v>#NAME?</v>
      </c>
      <c r="X1565" s="327" t="e">
        <f t="shared" ca="1" si="74"/>
        <v>#NAME?</v>
      </c>
    </row>
    <row r="1566" spans="1:24">
      <c r="A1566" s="2">
        <v>1559</v>
      </c>
      <c r="B1566" s="617">
        <v>-160478</v>
      </c>
      <c r="C1566" s="617">
        <v>-103593</v>
      </c>
      <c r="D1566" s="617">
        <v>-114388</v>
      </c>
      <c r="F1566" s="330" t="e">
        <f ca="1">_xll.RiskData('Risk Summary'!$H$32,$A1566)</f>
        <v>#NAME?</v>
      </c>
      <c r="G1566" s="330" t="e">
        <f ca="1">_xll.RiskData('Risk Summary'!$K$32,$A1566)</f>
        <v>#NAME?</v>
      </c>
      <c r="H1566" s="330" t="e">
        <f ca="1">_xll.RiskData('Risk Summary'!$N$32,$A1566)</f>
        <v>#NAME?</v>
      </c>
      <c r="J1566" s="330" t="e">
        <f ca="1">_xll.RiskData('Risk Summary'!$H$35,$A1566)</f>
        <v>#NAME?</v>
      </c>
      <c r="K1566" s="330" t="e">
        <f ca="1">_xll.RiskData('Risk Summary'!$K$35,$A1566)</f>
        <v>#NAME?</v>
      </c>
      <c r="L1566" s="330" t="e">
        <f ca="1">_xll.RiskData('Risk Summary'!$N$35,$A1566)</f>
        <v>#NAME?</v>
      </c>
      <c r="N1566" s="330" t="e">
        <f ca="1">_xll.RiskData('Risk Summary'!$H$36,$A1566)</f>
        <v>#NAME?</v>
      </c>
      <c r="O1566" s="330" t="e">
        <f ca="1">_xll.RiskData('Risk Summary'!$K$36,$A1566)</f>
        <v>#NAME?</v>
      </c>
      <c r="P1566" s="330" t="e">
        <f ca="1">_xll.RiskData('Risk Summary'!$N$36,$A1566)</f>
        <v>#NAME?</v>
      </c>
      <c r="R1566" s="330" t="e">
        <f ca="1">_xll.RiskData('TS CF'!$H$24,$A1566)-F1566</f>
        <v>#NAME?</v>
      </c>
      <c r="S1566" s="330" t="e">
        <f ca="1">_xll.RiskData('TS CF'!$K$24,$A1566)-G1566</f>
        <v>#NAME?</v>
      </c>
      <c r="T1566" s="330" t="e">
        <f ca="1">_xll.RiskData('TS CF'!$N$24,$A1566)-H1566</f>
        <v>#NAME?</v>
      </c>
      <c r="V1566" s="327" t="e">
        <f t="shared" ca="1" si="72"/>
        <v>#NAME?</v>
      </c>
      <c r="W1566" s="327" t="e">
        <f t="shared" ca="1" si="73"/>
        <v>#NAME?</v>
      </c>
      <c r="X1566" s="327" t="e">
        <f t="shared" ca="1" si="74"/>
        <v>#NAME?</v>
      </c>
    </row>
    <row r="1567" spans="1:24">
      <c r="A1567" s="2">
        <v>1560</v>
      </c>
      <c r="B1567" s="617">
        <v>-160478</v>
      </c>
      <c r="C1567" s="617">
        <v>-103593</v>
      </c>
      <c r="D1567" s="617">
        <v>-114388</v>
      </c>
      <c r="F1567" s="330" t="e">
        <f ca="1">_xll.RiskData('Risk Summary'!$H$32,$A1567)</f>
        <v>#NAME?</v>
      </c>
      <c r="G1567" s="330" t="e">
        <f ca="1">_xll.RiskData('Risk Summary'!$K$32,$A1567)</f>
        <v>#NAME?</v>
      </c>
      <c r="H1567" s="330" t="e">
        <f ca="1">_xll.RiskData('Risk Summary'!$N$32,$A1567)</f>
        <v>#NAME?</v>
      </c>
      <c r="J1567" s="330" t="e">
        <f ca="1">_xll.RiskData('Risk Summary'!$H$35,$A1567)</f>
        <v>#NAME?</v>
      </c>
      <c r="K1567" s="330" t="e">
        <f ca="1">_xll.RiskData('Risk Summary'!$K$35,$A1567)</f>
        <v>#NAME?</v>
      </c>
      <c r="L1567" s="330" t="e">
        <f ca="1">_xll.RiskData('Risk Summary'!$N$35,$A1567)</f>
        <v>#NAME?</v>
      </c>
      <c r="N1567" s="330" t="e">
        <f ca="1">_xll.RiskData('Risk Summary'!$H$36,$A1567)</f>
        <v>#NAME?</v>
      </c>
      <c r="O1567" s="330" t="e">
        <f ca="1">_xll.RiskData('Risk Summary'!$K$36,$A1567)</f>
        <v>#NAME?</v>
      </c>
      <c r="P1567" s="330" t="e">
        <f ca="1">_xll.RiskData('Risk Summary'!$N$36,$A1567)</f>
        <v>#NAME?</v>
      </c>
      <c r="R1567" s="330" t="e">
        <f ca="1">_xll.RiskData('TS CF'!$H$24,$A1567)-F1567</f>
        <v>#NAME?</v>
      </c>
      <c r="S1567" s="330" t="e">
        <f ca="1">_xll.RiskData('TS CF'!$K$24,$A1567)-G1567</f>
        <v>#NAME?</v>
      </c>
      <c r="T1567" s="330" t="e">
        <f ca="1">_xll.RiskData('TS CF'!$N$24,$A1567)-H1567</f>
        <v>#NAME?</v>
      </c>
      <c r="V1567" s="327" t="e">
        <f t="shared" ca="1" si="72"/>
        <v>#NAME?</v>
      </c>
      <c r="W1567" s="327" t="e">
        <f t="shared" ca="1" si="73"/>
        <v>#NAME?</v>
      </c>
      <c r="X1567" s="327" t="e">
        <f t="shared" ca="1" si="74"/>
        <v>#NAME?</v>
      </c>
    </row>
    <row r="1568" spans="1:24">
      <c r="A1568" s="2">
        <v>1561</v>
      </c>
      <c r="B1568" s="617">
        <v>-160478</v>
      </c>
      <c r="C1568" s="617">
        <v>-103593</v>
      </c>
      <c r="D1568" s="617">
        <v>-114388</v>
      </c>
      <c r="F1568" s="330" t="e">
        <f ca="1">_xll.RiskData('Risk Summary'!$H$32,$A1568)</f>
        <v>#NAME?</v>
      </c>
      <c r="G1568" s="330" t="e">
        <f ca="1">_xll.RiskData('Risk Summary'!$K$32,$A1568)</f>
        <v>#NAME?</v>
      </c>
      <c r="H1568" s="330" t="e">
        <f ca="1">_xll.RiskData('Risk Summary'!$N$32,$A1568)</f>
        <v>#NAME?</v>
      </c>
      <c r="J1568" s="330" t="e">
        <f ca="1">_xll.RiskData('Risk Summary'!$H$35,$A1568)</f>
        <v>#NAME?</v>
      </c>
      <c r="K1568" s="330" t="e">
        <f ca="1">_xll.RiskData('Risk Summary'!$K$35,$A1568)</f>
        <v>#NAME?</v>
      </c>
      <c r="L1568" s="330" t="e">
        <f ca="1">_xll.RiskData('Risk Summary'!$N$35,$A1568)</f>
        <v>#NAME?</v>
      </c>
      <c r="N1568" s="330" t="e">
        <f ca="1">_xll.RiskData('Risk Summary'!$H$36,$A1568)</f>
        <v>#NAME?</v>
      </c>
      <c r="O1568" s="330" t="e">
        <f ca="1">_xll.RiskData('Risk Summary'!$K$36,$A1568)</f>
        <v>#NAME?</v>
      </c>
      <c r="P1568" s="330" t="e">
        <f ca="1">_xll.RiskData('Risk Summary'!$N$36,$A1568)</f>
        <v>#NAME?</v>
      </c>
      <c r="R1568" s="330" t="e">
        <f ca="1">_xll.RiskData('TS CF'!$H$24,$A1568)-F1568</f>
        <v>#NAME?</v>
      </c>
      <c r="S1568" s="330" t="e">
        <f ca="1">_xll.RiskData('TS CF'!$K$24,$A1568)-G1568</f>
        <v>#NAME?</v>
      </c>
      <c r="T1568" s="330" t="e">
        <f ca="1">_xll.RiskData('TS CF'!$N$24,$A1568)-H1568</f>
        <v>#NAME?</v>
      </c>
      <c r="V1568" s="327" t="e">
        <f t="shared" ca="1" si="72"/>
        <v>#NAME?</v>
      </c>
      <c r="W1568" s="327" t="e">
        <f t="shared" ca="1" si="73"/>
        <v>#NAME?</v>
      </c>
      <c r="X1568" s="327" t="e">
        <f t="shared" ca="1" si="74"/>
        <v>#NAME?</v>
      </c>
    </row>
    <row r="1569" spans="1:24">
      <c r="A1569" s="2">
        <v>1562</v>
      </c>
      <c r="B1569" s="617">
        <v>-160478</v>
      </c>
      <c r="C1569" s="617">
        <v>-103593</v>
      </c>
      <c r="D1569" s="617">
        <v>-114388</v>
      </c>
      <c r="F1569" s="330" t="e">
        <f ca="1">_xll.RiskData('Risk Summary'!$H$32,$A1569)</f>
        <v>#NAME?</v>
      </c>
      <c r="G1569" s="330" t="e">
        <f ca="1">_xll.RiskData('Risk Summary'!$K$32,$A1569)</f>
        <v>#NAME?</v>
      </c>
      <c r="H1569" s="330" t="e">
        <f ca="1">_xll.RiskData('Risk Summary'!$N$32,$A1569)</f>
        <v>#NAME?</v>
      </c>
      <c r="J1569" s="330" t="e">
        <f ca="1">_xll.RiskData('Risk Summary'!$H$35,$A1569)</f>
        <v>#NAME?</v>
      </c>
      <c r="K1569" s="330" t="e">
        <f ca="1">_xll.RiskData('Risk Summary'!$K$35,$A1569)</f>
        <v>#NAME?</v>
      </c>
      <c r="L1569" s="330" t="e">
        <f ca="1">_xll.RiskData('Risk Summary'!$N$35,$A1569)</f>
        <v>#NAME?</v>
      </c>
      <c r="N1569" s="330" t="e">
        <f ca="1">_xll.RiskData('Risk Summary'!$H$36,$A1569)</f>
        <v>#NAME?</v>
      </c>
      <c r="O1569" s="330" t="e">
        <f ca="1">_xll.RiskData('Risk Summary'!$K$36,$A1569)</f>
        <v>#NAME?</v>
      </c>
      <c r="P1569" s="330" t="e">
        <f ca="1">_xll.RiskData('Risk Summary'!$N$36,$A1569)</f>
        <v>#NAME?</v>
      </c>
      <c r="R1569" s="330" t="e">
        <f ca="1">_xll.RiskData('TS CF'!$H$24,$A1569)-F1569</f>
        <v>#NAME?</v>
      </c>
      <c r="S1569" s="330" t="e">
        <f ca="1">_xll.RiskData('TS CF'!$K$24,$A1569)-G1569</f>
        <v>#NAME?</v>
      </c>
      <c r="T1569" s="330" t="e">
        <f ca="1">_xll.RiskData('TS CF'!$N$24,$A1569)-H1569</f>
        <v>#NAME?</v>
      </c>
      <c r="V1569" s="327" t="e">
        <f t="shared" ca="1" si="72"/>
        <v>#NAME?</v>
      </c>
      <c r="W1569" s="327" t="e">
        <f t="shared" ca="1" si="73"/>
        <v>#NAME?</v>
      </c>
      <c r="X1569" s="327" t="e">
        <f t="shared" ca="1" si="74"/>
        <v>#NAME?</v>
      </c>
    </row>
    <row r="1570" spans="1:24">
      <c r="A1570" s="2">
        <v>1563</v>
      </c>
      <c r="B1570" s="617">
        <v>-160478</v>
      </c>
      <c r="C1570" s="617">
        <v>-103593</v>
      </c>
      <c r="D1570" s="617">
        <v>-114388</v>
      </c>
      <c r="F1570" s="330" t="e">
        <f ca="1">_xll.RiskData('Risk Summary'!$H$32,$A1570)</f>
        <v>#NAME?</v>
      </c>
      <c r="G1570" s="330" t="e">
        <f ca="1">_xll.RiskData('Risk Summary'!$K$32,$A1570)</f>
        <v>#NAME?</v>
      </c>
      <c r="H1570" s="330" t="e">
        <f ca="1">_xll.RiskData('Risk Summary'!$N$32,$A1570)</f>
        <v>#NAME?</v>
      </c>
      <c r="J1570" s="330" t="e">
        <f ca="1">_xll.RiskData('Risk Summary'!$H$35,$A1570)</f>
        <v>#NAME?</v>
      </c>
      <c r="K1570" s="330" t="e">
        <f ca="1">_xll.RiskData('Risk Summary'!$K$35,$A1570)</f>
        <v>#NAME?</v>
      </c>
      <c r="L1570" s="330" t="e">
        <f ca="1">_xll.RiskData('Risk Summary'!$N$35,$A1570)</f>
        <v>#NAME?</v>
      </c>
      <c r="N1570" s="330" t="e">
        <f ca="1">_xll.RiskData('Risk Summary'!$H$36,$A1570)</f>
        <v>#NAME?</v>
      </c>
      <c r="O1570" s="330" t="e">
        <f ca="1">_xll.RiskData('Risk Summary'!$K$36,$A1570)</f>
        <v>#NAME?</v>
      </c>
      <c r="P1570" s="330" t="e">
        <f ca="1">_xll.RiskData('Risk Summary'!$N$36,$A1570)</f>
        <v>#NAME?</v>
      </c>
      <c r="R1570" s="330" t="e">
        <f ca="1">_xll.RiskData('TS CF'!$H$24,$A1570)-F1570</f>
        <v>#NAME?</v>
      </c>
      <c r="S1570" s="330" t="e">
        <f ca="1">_xll.RiskData('TS CF'!$K$24,$A1570)-G1570</f>
        <v>#NAME?</v>
      </c>
      <c r="T1570" s="330" t="e">
        <f ca="1">_xll.RiskData('TS CF'!$N$24,$A1570)-H1570</f>
        <v>#NAME?</v>
      </c>
      <c r="V1570" s="327" t="e">
        <f t="shared" ca="1" si="72"/>
        <v>#NAME?</v>
      </c>
      <c r="W1570" s="327" t="e">
        <f t="shared" ca="1" si="73"/>
        <v>#NAME?</v>
      </c>
      <c r="X1570" s="327" t="e">
        <f t="shared" ca="1" si="74"/>
        <v>#NAME?</v>
      </c>
    </row>
    <row r="1571" spans="1:24">
      <c r="A1571" s="2">
        <v>1564</v>
      </c>
      <c r="B1571" s="617">
        <v>-160478</v>
      </c>
      <c r="C1571" s="617">
        <v>-103593</v>
      </c>
      <c r="D1571" s="617">
        <v>-114388</v>
      </c>
      <c r="F1571" s="330" t="e">
        <f ca="1">_xll.RiskData('Risk Summary'!$H$32,$A1571)</f>
        <v>#NAME?</v>
      </c>
      <c r="G1571" s="330" t="e">
        <f ca="1">_xll.RiskData('Risk Summary'!$K$32,$A1571)</f>
        <v>#NAME?</v>
      </c>
      <c r="H1571" s="330" t="e">
        <f ca="1">_xll.RiskData('Risk Summary'!$N$32,$A1571)</f>
        <v>#NAME?</v>
      </c>
      <c r="J1571" s="330" t="e">
        <f ca="1">_xll.RiskData('Risk Summary'!$H$35,$A1571)</f>
        <v>#NAME?</v>
      </c>
      <c r="K1571" s="330" t="e">
        <f ca="1">_xll.RiskData('Risk Summary'!$K$35,$A1571)</f>
        <v>#NAME?</v>
      </c>
      <c r="L1571" s="330" t="e">
        <f ca="1">_xll.RiskData('Risk Summary'!$N$35,$A1571)</f>
        <v>#NAME?</v>
      </c>
      <c r="N1571" s="330" t="e">
        <f ca="1">_xll.RiskData('Risk Summary'!$H$36,$A1571)</f>
        <v>#NAME?</v>
      </c>
      <c r="O1571" s="330" t="e">
        <f ca="1">_xll.RiskData('Risk Summary'!$K$36,$A1571)</f>
        <v>#NAME?</v>
      </c>
      <c r="P1571" s="330" t="e">
        <f ca="1">_xll.RiskData('Risk Summary'!$N$36,$A1571)</f>
        <v>#NAME?</v>
      </c>
      <c r="R1571" s="330" t="e">
        <f ca="1">_xll.RiskData('TS CF'!$H$24,$A1571)-F1571</f>
        <v>#NAME?</v>
      </c>
      <c r="S1571" s="330" t="e">
        <f ca="1">_xll.RiskData('TS CF'!$K$24,$A1571)-G1571</f>
        <v>#NAME?</v>
      </c>
      <c r="T1571" s="330" t="e">
        <f ca="1">_xll.RiskData('TS CF'!$N$24,$A1571)-H1571</f>
        <v>#NAME?</v>
      </c>
      <c r="V1571" s="327" t="e">
        <f t="shared" ca="1" si="72"/>
        <v>#NAME?</v>
      </c>
      <c r="W1571" s="327" t="e">
        <f t="shared" ca="1" si="73"/>
        <v>#NAME?</v>
      </c>
      <c r="X1571" s="327" t="e">
        <f t="shared" ca="1" si="74"/>
        <v>#NAME?</v>
      </c>
    </row>
    <row r="1572" spans="1:24">
      <c r="A1572" s="2">
        <v>1565</v>
      </c>
      <c r="B1572" s="617">
        <v>-160478</v>
      </c>
      <c r="C1572" s="617">
        <v>-103593</v>
      </c>
      <c r="D1572" s="617">
        <v>-114388</v>
      </c>
      <c r="F1572" s="330" t="e">
        <f ca="1">_xll.RiskData('Risk Summary'!$H$32,$A1572)</f>
        <v>#NAME?</v>
      </c>
      <c r="G1572" s="330" t="e">
        <f ca="1">_xll.RiskData('Risk Summary'!$K$32,$A1572)</f>
        <v>#NAME?</v>
      </c>
      <c r="H1572" s="330" t="e">
        <f ca="1">_xll.RiskData('Risk Summary'!$N$32,$A1572)</f>
        <v>#NAME?</v>
      </c>
      <c r="J1572" s="330" t="e">
        <f ca="1">_xll.RiskData('Risk Summary'!$H$35,$A1572)</f>
        <v>#NAME?</v>
      </c>
      <c r="K1572" s="330" t="e">
        <f ca="1">_xll.RiskData('Risk Summary'!$K$35,$A1572)</f>
        <v>#NAME?</v>
      </c>
      <c r="L1572" s="330" t="e">
        <f ca="1">_xll.RiskData('Risk Summary'!$N$35,$A1572)</f>
        <v>#NAME?</v>
      </c>
      <c r="N1572" s="330" t="e">
        <f ca="1">_xll.RiskData('Risk Summary'!$H$36,$A1572)</f>
        <v>#NAME?</v>
      </c>
      <c r="O1572" s="330" t="e">
        <f ca="1">_xll.RiskData('Risk Summary'!$K$36,$A1572)</f>
        <v>#NAME?</v>
      </c>
      <c r="P1572" s="330" t="e">
        <f ca="1">_xll.RiskData('Risk Summary'!$N$36,$A1572)</f>
        <v>#NAME?</v>
      </c>
      <c r="R1572" s="330" t="e">
        <f ca="1">_xll.RiskData('TS CF'!$H$24,$A1572)-F1572</f>
        <v>#NAME?</v>
      </c>
      <c r="S1572" s="330" t="e">
        <f ca="1">_xll.RiskData('TS CF'!$K$24,$A1572)-G1572</f>
        <v>#NAME?</v>
      </c>
      <c r="T1572" s="330" t="e">
        <f ca="1">_xll.RiskData('TS CF'!$N$24,$A1572)-H1572</f>
        <v>#NAME?</v>
      </c>
      <c r="V1572" s="327" t="e">
        <f t="shared" ca="1" si="72"/>
        <v>#NAME?</v>
      </c>
      <c r="W1572" s="327" t="e">
        <f t="shared" ca="1" si="73"/>
        <v>#NAME?</v>
      </c>
      <c r="X1572" s="327" t="e">
        <f t="shared" ca="1" si="74"/>
        <v>#NAME?</v>
      </c>
    </row>
    <row r="1573" spans="1:24">
      <c r="A1573" s="2">
        <v>1566</v>
      </c>
      <c r="B1573" s="617">
        <v>-160478</v>
      </c>
      <c r="C1573" s="617">
        <v>-103593</v>
      </c>
      <c r="D1573" s="617">
        <v>-114388</v>
      </c>
      <c r="F1573" s="330" t="e">
        <f ca="1">_xll.RiskData('Risk Summary'!$H$32,$A1573)</f>
        <v>#NAME?</v>
      </c>
      <c r="G1573" s="330" t="e">
        <f ca="1">_xll.RiskData('Risk Summary'!$K$32,$A1573)</f>
        <v>#NAME?</v>
      </c>
      <c r="H1573" s="330" t="e">
        <f ca="1">_xll.RiskData('Risk Summary'!$N$32,$A1573)</f>
        <v>#NAME?</v>
      </c>
      <c r="J1573" s="330" t="e">
        <f ca="1">_xll.RiskData('Risk Summary'!$H$35,$A1573)</f>
        <v>#NAME?</v>
      </c>
      <c r="K1573" s="330" t="e">
        <f ca="1">_xll.RiskData('Risk Summary'!$K$35,$A1573)</f>
        <v>#NAME?</v>
      </c>
      <c r="L1573" s="330" t="e">
        <f ca="1">_xll.RiskData('Risk Summary'!$N$35,$A1573)</f>
        <v>#NAME?</v>
      </c>
      <c r="N1573" s="330" t="e">
        <f ca="1">_xll.RiskData('Risk Summary'!$H$36,$A1573)</f>
        <v>#NAME?</v>
      </c>
      <c r="O1573" s="330" t="e">
        <f ca="1">_xll.RiskData('Risk Summary'!$K$36,$A1573)</f>
        <v>#NAME?</v>
      </c>
      <c r="P1573" s="330" t="e">
        <f ca="1">_xll.RiskData('Risk Summary'!$N$36,$A1573)</f>
        <v>#NAME?</v>
      </c>
      <c r="R1573" s="330" t="e">
        <f ca="1">_xll.RiskData('TS CF'!$H$24,$A1573)-F1573</f>
        <v>#NAME?</v>
      </c>
      <c r="S1573" s="330" t="e">
        <f ca="1">_xll.RiskData('TS CF'!$K$24,$A1573)-G1573</f>
        <v>#NAME?</v>
      </c>
      <c r="T1573" s="330" t="e">
        <f ca="1">_xll.RiskData('TS CF'!$N$24,$A1573)-H1573</f>
        <v>#NAME?</v>
      </c>
      <c r="V1573" s="327" t="e">
        <f t="shared" ca="1" si="72"/>
        <v>#NAME?</v>
      </c>
      <c r="W1573" s="327" t="e">
        <f t="shared" ca="1" si="73"/>
        <v>#NAME?</v>
      </c>
      <c r="X1573" s="327" t="e">
        <f t="shared" ca="1" si="74"/>
        <v>#NAME?</v>
      </c>
    </row>
    <row r="1574" spans="1:24">
      <c r="A1574" s="2">
        <v>1567</v>
      </c>
      <c r="B1574" s="617">
        <v>-160478</v>
      </c>
      <c r="C1574" s="617">
        <v>-103593</v>
      </c>
      <c r="D1574" s="617">
        <v>-114388</v>
      </c>
      <c r="F1574" s="330" t="e">
        <f ca="1">_xll.RiskData('Risk Summary'!$H$32,$A1574)</f>
        <v>#NAME?</v>
      </c>
      <c r="G1574" s="330" t="e">
        <f ca="1">_xll.RiskData('Risk Summary'!$K$32,$A1574)</f>
        <v>#NAME?</v>
      </c>
      <c r="H1574" s="330" t="e">
        <f ca="1">_xll.RiskData('Risk Summary'!$N$32,$A1574)</f>
        <v>#NAME?</v>
      </c>
      <c r="J1574" s="330" t="e">
        <f ca="1">_xll.RiskData('Risk Summary'!$H$35,$A1574)</f>
        <v>#NAME?</v>
      </c>
      <c r="K1574" s="330" t="e">
        <f ca="1">_xll.RiskData('Risk Summary'!$K$35,$A1574)</f>
        <v>#NAME?</v>
      </c>
      <c r="L1574" s="330" t="e">
        <f ca="1">_xll.RiskData('Risk Summary'!$N$35,$A1574)</f>
        <v>#NAME?</v>
      </c>
      <c r="N1574" s="330" t="e">
        <f ca="1">_xll.RiskData('Risk Summary'!$H$36,$A1574)</f>
        <v>#NAME?</v>
      </c>
      <c r="O1574" s="330" t="e">
        <f ca="1">_xll.RiskData('Risk Summary'!$K$36,$A1574)</f>
        <v>#NAME?</v>
      </c>
      <c r="P1574" s="330" t="e">
        <f ca="1">_xll.RiskData('Risk Summary'!$N$36,$A1574)</f>
        <v>#NAME?</v>
      </c>
      <c r="R1574" s="330" t="e">
        <f ca="1">_xll.RiskData('TS CF'!$H$24,$A1574)-F1574</f>
        <v>#NAME?</v>
      </c>
      <c r="S1574" s="330" t="e">
        <f ca="1">_xll.RiskData('TS CF'!$K$24,$A1574)-G1574</f>
        <v>#NAME?</v>
      </c>
      <c r="T1574" s="330" t="e">
        <f ca="1">_xll.RiskData('TS CF'!$N$24,$A1574)-H1574</f>
        <v>#NAME?</v>
      </c>
      <c r="V1574" s="327" t="e">
        <f t="shared" ca="1" si="72"/>
        <v>#NAME?</v>
      </c>
      <c r="W1574" s="327" t="e">
        <f t="shared" ca="1" si="73"/>
        <v>#NAME?</v>
      </c>
      <c r="X1574" s="327" t="e">
        <f t="shared" ca="1" si="74"/>
        <v>#NAME?</v>
      </c>
    </row>
    <row r="1575" spans="1:24">
      <c r="A1575" s="2">
        <v>1568</v>
      </c>
      <c r="B1575" s="617">
        <v>-160478</v>
      </c>
      <c r="C1575" s="617">
        <v>-103593</v>
      </c>
      <c r="D1575" s="617">
        <v>-114388</v>
      </c>
      <c r="F1575" s="330" t="e">
        <f ca="1">_xll.RiskData('Risk Summary'!$H$32,$A1575)</f>
        <v>#NAME?</v>
      </c>
      <c r="G1575" s="330" t="e">
        <f ca="1">_xll.RiskData('Risk Summary'!$K$32,$A1575)</f>
        <v>#NAME?</v>
      </c>
      <c r="H1575" s="330" t="e">
        <f ca="1">_xll.RiskData('Risk Summary'!$N$32,$A1575)</f>
        <v>#NAME?</v>
      </c>
      <c r="J1575" s="330" t="e">
        <f ca="1">_xll.RiskData('Risk Summary'!$H$35,$A1575)</f>
        <v>#NAME?</v>
      </c>
      <c r="K1575" s="330" t="e">
        <f ca="1">_xll.RiskData('Risk Summary'!$K$35,$A1575)</f>
        <v>#NAME?</v>
      </c>
      <c r="L1575" s="330" t="e">
        <f ca="1">_xll.RiskData('Risk Summary'!$N$35,$A1575)</f>
        <v>#NAME?</v>
      </c>
      <c r="N1575" s="330" t="e">
        <f ca="1">_xll.RiskData('Risk Summary'!$H$36,$A1575)</f>
        <v>#NAME?</v>
      </c>
      <c r="O1575" s="330" t="e">
        <f ca="1">_xll.RiskData('Risk Summary'!$K$36,$A1575)</f>
        <v>#NAME?</v>
      </c>
      <c r="P1575" s="330" t="e">
        <f ca="1">_xll.RiskData('Risk Summary'!$N$36,$A1575)</f>
        <v>#NAME?</v>
      </c>
      <c r="R1575" s="330" t="e">
        <f ca="1">_xll.RiskData('TS CF'!$H$24,$A1575)-F1575</f>
        <v>#NAME?</v>
      </c>
      <c r="S1575" s="330" t="e">
        <f ca="1">_xll.RiskData('TS CF'!$K$24,$A1575)-G1575</f>
        <v>#NAME?</v>
      </c>
      <c r="T1575" s="330" t="e">
        <f ca="1">_xll.RiskData('TS CF'!$N$24,$A1575)-H1575</f>
        <v>#NAME?</v>
      </c>
      <c r="V1575" s="327" t="e">
        <f t="shared" ca="1" si="72"/>
        <v>#NAME?</v>
      </c>
      <c r="W1575" s="327" t="e">
        <f t="shared" ca="1" si="73"/>
        <v>#NAME?</v>
      </c>
      <c r="X1575" s="327" t="e">
        <f t="shared" ca="1" si="74"/>
        <v>#NAME?</v>
      </c>
    </row>
    <row r="1576" spans="1:24">
      <c r="A1576" s="2">
        <v>1569</v>
      </c>
      <c r="B1576" s="617">
        <v>-160478</v>
      </c>
      <c r="C1576" s="617">
        <v>-103593</v>
      </c>
      <c r="D1576" s="617">
        <v>-114388</v>
      </c>
      <c r="F1576" s="330" t="e">
        <f ca="1">_xll.RiskData('Risk Summary'!$H$32,$A1576)</f>
        <v>#NAME?</v>
      </c>
      <c r="G1576" s="330" t="e">
        <f ca="1">_xll.RiskData('Risk Summary'!$K$32,$A1576)</f>
        <v>#NAME?</v>
      </c>
      <c r="H1576" s="330" t="e">
        <f ca="1">_xll.RiskData('Risk Summary'!$N$32,$A1576)</f>
        <v>#NAME?</v>
      </c>
      <c r="J1576" s="330" t="e">
        <f ca="1">_xll.RiskData('Risk Summary'!$H$35,$A1576)</f>
        <v>#NAME?</v>
      </c>
      <c r="K1576" s="330" t="e">
        <f ca="1">_xll.RiskData('Risk Summary'!$K$35,$A1576)</f>
        <v>#NAME?</v>
      </c>
      <c r="L1576" s="330" t="e">
        <f ca="1">_xll.RiskData('Risk Summary'!$N$35,$A1576)</f>
        <v>#NAME?</v>
      </c>
      <c r="N1576" s="330" t="e">
        <f ca="1">_xll.RiskData('Risk Summary'!$H$36,$A1576)</f>
        <v>#NAME?</v>
      </c>
      <c r="O1576" s="330" t="e">
        <f ca="1">_xll.RiskData('Risk Summary'!$K$36,$A1576)</f>
        <v>#NAME?</v>
      </c>
      <c r="P1576" s="330" t="e">
        <f ca="1">_xll.RiskData('Risk Summary'!$N$36,$A1576)</f>
        <v>#NAME?</v>
      </c>
      <c r="R1576" s="330" t="e">
        <f ca="1">_xll.RiskData('TS CF'!$H$24,$A1576)-F1576</f>
        <v>#NAME?</v>
      </c>
      <c r="S1576" s="330" t="e">
        <f ca="1">_xll.RiskData('TS CF'!$K$24,$A1576)-G1576</f>
        <v>#NAME?</v>
      </c>
      <c r="T1576" s="330" t="e">
        <f ca="1">_xll.RiskData('TS CF'!$N$24,$A1576)-H1576</f>
        <v>#NAME?</v>
      </c>
      <c r="V1576" s="327" t="e">
        <f t="shared" ca="1" si="72"/>
        <v>#NAME?</v>
      </c>
      <c r="W1576" s="327" t="e">
        <f t="shared" ca="1" si="73"/>
        <v>#NAME?</v>
      </c>
      <c r="X1576" s="327" t="e">
        <f t="shared" ca="1" si="74"/>
        <v>#NAME?</v>
      </c>
    </row>
    <row r="1577" spans="1:24">
      <c r="A1577" s="2">
        <v>1570</v>
      </c>
      <c r="B1577" s="617">
        <v>-160478</v>
      </c>
      <c r="C1577" s="617">
        <v>-103593</v>
      </c>
      <c r="D1577" s="617">
        <v>-114388</v>
      </c>
      <c r="F1577" s="330" t="e">
        <f ca="1">_xll.RiskData('Risk Summary'!$H$32,$A1577)</f>
        <v>#NAME?</v>
      </c>
      <c r="G1577" s="330" t="e">
        <f ca="1">_xll.RiskData('Risk Summary'!$K$32,$A1577)</f>
        <v>#NAME?</v>
      </c>
      <c r="H1577" s="330" t="e">
        <f ca="1">_xll.RiskData('Risk Summary'!$N$32,$A1577)</f>
        <v>#NAME?</v>
      </c>
      <c r="J1577" s="330" t="e">
        <f ca="1">_xll.RiskData('Risk Summary'!$H$35,$A1577)</f>
        <v>#NAME?</v>
      </c>
      <c r="K1577" s="330" t="e">
        <f ca="1">_xll.RiskData('Risk Summary'!$K$35,$A1577)</f>
        <v>#NAME?</v>
      </c>
      <c r="L1577" s="330" t="e">
        <f ca="1">_xll.RiskData('Risk Summary'!$N$35,$A1577)</f>
        <v>#NAME?</v>
      </c>
      <c r="N1577" s="330" t="e">
        <f ca="1">_xll.RiskData('Risk Summary'!$H$36,$A1577)</f>
        <v>#NAME?</v>
      </c>
      <c r="O1577" s="330" t="e">
        <f ca="1">_xll.RiskData('Risk Summary'!$K$36,$A1577)</f>
        <v>#NAME?</v>
      </c>
      <c r="P1577" s="330" t="e">
        <f ca="1">_xll.RiskData('Risk Summary'!$N$36,$A1577)</f>
        <v>#NAME?</v>
      </c>
      <c r="R1577" s="330" t="e">
        <f ca="1">_xll.RiskData('TS CF'!$H$24,$A1577)-F1577</f>
        <v>#NAME?</v>
      </c>
      <c r="S1577" s="330" t="e">
        <f ca="1">_xll.RiskData('TS CF'!$K$24,$A1577)-G1577</f>
        <v>#NAME?</v>
      </c>
      <c r="T1577" s="330" t="e">
        <f ca="1">_xll.RiskData('TS CF'!$N$24,$A1577)-H1577</f>
        <v>#NAME?</v>
      </c>
      <c r="V1577" s="327" t="e">
        <f t="shared" ca="1" si="72"/>
        <v>#NAME?</v>
      </c>
      <c r="W1577" s="327" t="e">
        <f t="shared" ca="1" si="73"/>
        <v>#NAME?</v>
      </c>
      <c r="X1577" s="327" t="e">
        <f t="shared" ca="1" si="74"/>
        <v>#NAME?</v>
      </c>
    </row>
    <row r="1578" spans="1:24">
      <c r="A1578" s="2">
        <v>1571</v>
      </c>
      <c r="B1578" s="617">
        <v>-160478</v>
      </c>
      <c r="C1578" s="617">
        <v>-103593</v>
      </c>
      <c r="D1578" s="617">
        <v>-114388</v>
      </c>
      <c r="F1578" s="330" t="e">
        <f ca="1">_xll.RiskData('Risk Summary'!$H$32,$A1578)</f>
        <v>#NAME?</v>
      </c>
      <c r="G1578" s="330" t="e">
        <f ca="1">_xll.RiskData('Risk Summary'!$K$32,$A1578)</f>
        <v>#NAME?</v>
      </c>
      <c r="H1578" s="330" t="e">
        <f ca="1">_xll.RiskData('Risk Summary'!$N$32,$A1578)</f>
        <v>#NAME?</v>
      </c>
      <c r="J1578" s="330" t="e">
        <f ca="1">_xll.RiskData('Risk Summary'!$H$35,$A1578)</f>
        <v>#NAME?</v>
      </c>
      <c r="K1578" s="330" t="e">
        <f ca="1">_xll.RiskData('Risk Summary'!$K$35,$A1578)</f>
        <v>#NAME?</v>
      </c>
      <c r="L1578" s="330" t="e">
        <f ca="1">_xll.RiskData('Risk Summary'!$N$35,$A1578)</f>
        <v>#NAME?</v>
      </c>
      <c r="N1578" s="330" t="e">
        <f ca="1">_xll.RiskData('Risk Summary'!$H$36,$A1578)</f>
        <v>#NAME?</v>
      </c>
      <c r="O1578" s="330" t="e">
        <f ca="1">_xll.RiskData('Risk Summary'!$K$36,$A1578)</f>
        <v>#NAME?</v>
      </c>
      <c r="P1578" s="330" t="e">
        <f ca="1">_xll.RiskData('Risk Summary'!$N$36,$A1578)</f>
        <v>#NAME?</v>
      </c>
      <c r="R1578" s="330" t="e">
        <f ca="1">_xll.RiskData('TS CF'!$H$24,$A1578)-F1578</f>
        <v>#NAME?</v>
      </c>
      <c r="S1578" s="330" t="e">
        <f ca="1">_xll.RiskData('TS CF'!$K$24,$A1578)-G1578</f>
        <v>#NAME?</v>
      </c>
      <c r="T1578" s="330" t="e">
        <f ca="1">_xll.RiskData('TS CF'!$N$24,$A1578)-H1578</f>
        <v>#NAME?</v>
      </c>
      <c r="V1578" s="327" t="e">
        <f t="shared" ca="1" si="72"/>
        <v>#NAME?</v>
      </c>
      <c r="W1578" s="327" t="e">
        <f t="shared" ca="1" si="73"/>
        <v>#NAME?</v>
      </c>
      <c r="X1578" s="327" t="e">
        <f t="shared" ca="1" si="74"/>
        <v>#NAME?</v>
      </c>
    </row>
    <row r="1579" spans="1:24">
      <c r="A1579" s="2">
        <v>1572</v>
      </c>
      <c r="B1579" s="617">
        <v>-160478</v>
      </c>
      <c r="C1579" s="617">
        <v>-103593</v>
      </c>
      <c r="D1579" s="617">
        <v>-114388</v>
      </c>
      <c r="F1579" s="330" t="e">
        <f ca="1">_xll.RiskData('Risk Summary'!$H$32,$A1579)</f>
        <v>#NAME?</v>
      </c>
      <c r="G1579" s="330" t="e">
        <f ca="1">_xll.RiskData('Risk Summary'!$K$32,$A1579)</f>
        <v>#NAME?</v>
      </c>
      <c r="H1579" s="330" t="e">
        <f ca="1">_xll.RiskData('Risk Summary'!$N$32,$A1579)</f>
        <v>#NAME?</v>
      </c>
      <c r="J1579" s="330" t="e">
        <f ca="1">_xll.RiskData('Risk Summary'!$H$35,$A1579)</f>
        <v>#NAME?</v>
      </c>
      <c r="K1579" s="330" t="e">
        <f ca="1">_xll.RiskData('Risk Summary'!$K$35,$A1579)</f>
        <v>#NAME?</v>
      </c>
      <c r="L1579" s="330" t="e">
        <f ca="1">_xll.RiskData('Risk Summary'!$N$35,$A1579)</f>
        <v>#NAME?</v>
      </c>
      <c r="N1579" s="330" t="e">
        <f ca="1">_xll.RiskData('Risk Summary'!$H$36,$A1579)</f>
        <v>#NAME?</v>
      </c>
      <c r="O1579" s="330" t="e">
        <f ca="1">_xll.RiskData('Risk Summary'!$K$36,$A1579)</f>
        <v>#NAME?</v>
      </c>
      <c r="P1579" s="330" t="e">
        <f ca="1">_xll.RiskData('Risk Summary'!$N$36,$A1579)</f>
        <v>#NAME?</v>
      </c>
      <c r="R1579" s="330" t="e">
        <f ca="1">_xll.RiskData('TS CF'!$H$24,$A1579)-F1579</f>
        <v>#NAME?</v>
      </c>
      <c r="S1579" s="330" t="e">
        <f ca="1">_xll.RiskData('TS CF'!$K$24,$A1579)-G1579</f>
        <v>#NAME?</v>
      </c>
      <c r="T1579" s="330" t="e">
        <f ca="1">_xll.RiskData('TS CF'!$N$24,$A1579)-H1579</f>
        <v>#NAME?</v>
      </c>
      <c r="V1579" s="327" t="e">
        <f t="shared" ca="1" si="72"/>
        <v>#NAME?</v>
      </c>
      <c r="W1579" s="327" t="e">
        <f t="shared" ca="1" si="73"/>
        <v>#NAME?</v>
      </c>
      <c r="X1579" s="327" t="e">
        <f t="shared" ca="1" si="74"/>
        <v>#NAME?</v>
      </c>
    </row>
    <row r="1580" spans="1:24">
      <c r="A1580" s="2">
        <v>1573</v>
      </c>
      <c r="B1580" s="617">
        <v>-160478</v>
      </c>
      <c r="C1580" s="617">
        <v>-103593</v>
      </c>
      <c r="D1580" s="617">
        <v>-114388</v>
      </c>
      <c r="F1580" s="330" t="e">
        <f ca="1">_xll.RiskData('Risk Summary'!$H$32,$A1580)</f>
        <v>#NAME?</v>
      </c>
      <c r="G1580" s="330" t="e">
        <f ca="1">_xll.RiskData('Risk Summary'!$K$32,$A1580)</f>
        <v>#NAME?</v>
      </c>
      <c r="H1580" s="330" t="e">
        <f ca="1">_xll.RiskData('Risk Summary'!$N$32,$A1580)</f>
        <v>#NAME?</v>
      </c>
      <c r="J1580" s="330" t="e">
        <f ca="1">_xll.RiskData('Risk Summary'!$H$35,$A1580)</f>
        <v>#NAME?</v>
      </c>
      <c r="K1580" s="330" t="e">
        <f ca="1">_xll.RiskData('Risk Summary'!$K$35,$A1580)</f>
        <v>#NAME?</v>
      </c>
      <c r="L1580" s="330" t="e">
        <f ca="1">_xll.RiskData('Risk Summary'!$N$35,$A1580)</f>
        <v>#NAME?</v>
      </c>
      <c r="N1580" s="330" t="e">
        <f ca="1">_xll.RiskData('Risk Summary'!$H$36,$A1580)</f>
        <v>#NAME?</v>
      </c>
      <c r="O1580" s="330" t="e">
        <f ca="1">_xll.RiskData('Risk Summary'!$K$36,$A1580)</f>
        <v>#NAME?</v>
      </c>
      <c r="P1580" s="330" t="e">
        <f ca="1">_xll.RiskData('Risk Summary'!$N$36,$A1580)</f>
        <v>#NAME?</v>
      </c>
      <c r="R1580" s="330" t="e">
        <f ca="1">_xll.RiskData('TS CF'!$H$24,$A1580)-F1580</f>
        <v>#NAME?</v>
      </c>
      <c r="S1580" s="330" t="e">
        <f ca="1">_xll.RiskData('TS CF'!$K$24,$A1580)-G1580</f>
        <v>#NAME?</v>
      </c>
      <c r="T1580" s="330" t="e">
        <f ca="1">_xll.RiskData('TS CF'!$N$24,$A1580)-H1580</f>
        <v>#NAME?</v>
      </c>
      <c r="V1580" s="327" t="e">
        <f t="shared" ca="1" si="72"/>
        <v>#NAME?</v>
      </c>
      <c r="W1580" s="327" t="e">
        <f t="shared" ca="1" si="73"/>
        <v>#NAME?</v>
      </c>
      <c r="X1580" s="327" t="e">
        <f t="shared" ca="1" si="74"/>
        <v>#NAME?</v>
      </c>
    </row>
    <row r="1581" spans="1:24">
      <c r="A1581" s="2">
        <v>1574</v>
      </c>
      <c r="B1581" s="617">
        <v>-160478</v>
      </c>
      <c r="C1581" s="617">
        <v>-103593</v>
      </c>
      <c r="D1581" s="617">
        <v>-114388</v>
      </c>
      <c r="F1581" s="330" t="e">
        <f ca="1">_xll.RiskData('Risk Summary'!$H$32,$A1581)</f>
        <v>#NAME?</v>
      </c>
      <c r="G1581" s="330" t="e">
        <f ca="1">_xll.RiskData('Risk Summary'!$K$32,$A1581)</f>
        <v>#NAME?</v>
      </c>
      <c r="H1581" s="330" t="e">
        <f ca="1">_xll.RiskData('Risk Summary'!$N$32,$A1581)</f>
        <v>#NAME?</v>
      </c>
      <c r="J1581" s="330" t="e">
        <f ca="1">_xll.RiskData('Risk Summary'!$H$35,$A1581)</f>
        <v>#NAME?</v>
      </c>
      <c r="K1581" s="330" t="e">
        <f ca="1">_xll.RiskData('Risk Summary'!$K$35,$A1581)</f>
        <v>#NAME?</v>
      </c>
      <c r="L1581" s="330" t="e">
        <f ca="1">_xll.RiskData('Risk Summary'!$N$35,$A1581)</f>
        <v>#NAME?</v>
      </c>
      <c r="N1581" s="330" t="e">
        <f ca="1">_xll.RiskData('Risk Summary'!$H$36,$A1581)</f>
        <v>#NAME?</v>
      </c>
      <c r="O1581" s="330" t="e">
        <f ca="1">_xll.RiskData('Risk Summary'!$K$36,$A1581)</f>
        <v>#NAME?</v>
      </c>
      <c r="P1581" s="330" t="e">
        <f ca="1">_xll.RiskData('Risk Summary'!$N$36,$A1581)</f>
        <v>#NAME?</v>
      </c>
      <c r="R1581" s="330" t="e">
        <f ca="1">_xll.RiskData('TS CF'!$H$24,$A1581)-F1581</f>
        <v>#NAME?</v>
      </c>
      <c r="S1581" s="330" t="e">
        <f ca="1">_xll.RiskData('TS CF'!$K$24,$A1581)-G1581</f>
        <v>#NAME?</v>
      </c>
      <c r="T1581" s="330" t="e">
        <f ca="1">_xll.RiskData('TS CF'!$N$24,$A1581)-H1581</f>
        <v>#NAME?</v>
      </c>
      <c r="V1581" s="327" t="e">
        <f t="shared" ca="1" si="72"/>
        <v>#NAME?</v>
      </c>
      <c r="W1581" s="327" t="e">
        <f t="shared" ca="1" si="73"/>
        <v>#NAME?</v>
      </c>
      <c r="X1581" s="327" t="e">
        <f t="shared" ca="1" si="74"/>
        <v>#NAME?</v>
      </c>
    </row>
    <row r="1582" spans="1:24">
      <c r="A1582" s="2">
        <v>1575</v>
      </c>
      <c r="B1582" s="617">
        <v>-160478</v>
      </c>
      <c r="C1582" s="617">
        <v>-103593</v>
      </c>
      <c r="D1582" s="617">
        <v>-114388</v>
      </c>
      <c r="F1582" s="330" t="e">
        <f ca="1">_xll.RiskData('Risk Summary'!$H$32,$A1582)</f>
        <v>#NAME?</v>
      </c>
      <c r="G1582" s="330" t="e">
        <f ca="1">_xll.RiskData('Risk Summary'!$K$32,$A1582)</f>
        <v>#NAME?</v>
      </c>
      <c r="H1582" s="330" t="e">
        <f ca="1">_xll.RiskData('Risk Summary'!$N$32,$A1582)</f>
        <v>#NAME?</v>
      </c>
      <c r="J1582" s="330" t="e">
        <f ca="1">_xll.RiskData('Risk Summary'!$H$35,$A1582)</f>
        <v>#NAME?</v>
      </c>
      <c r="K1582" s="330" t="e">
        <f ca="1">_xll.RiskData('Risk Summary'!$K$35,$A1582)</f>
        <v>#NAME?</v>
      </c>
      <c r="L1582" s="330" t="e">
        <f ca="1">_xll.RiskData('Risk Summary'!$N$35,$A1582)</f>
        <v>#NAME?</v>
      </c>
      <c r="N1582" s="330" t="e">
        <f ca="1">_xll.RiskData('Risk Summary'!$H$36,$A1582)</f>
        <v>#NAME?</v>
      </c>
      <c r="O1582" s="330" t="e">
        <f ca="1">_xll.RiskData('Risk Summary'!$K$36,$A1582)</f>
        <v>#NAME?</v>
      </c>
      <c r="P1582" s="330" t="e">
        <f ca="1">_xll.RiskData('Risk Summary'!$N$36,$A1582)</f>
        <v>#NAME?</v>
      </c>
      <c r="R1582" s="330" t="e">
        <f ca="1">_xll.RiskData('TS CF'!$H$24,$A1582)-F1582</f>
        <v>#NAME?</v>
      </c>
      <c r="S1582" s="330" t="e">
        <f ca="1">_xll.RiskData('TS CF'!$K$24,$A1582)-G1582</f>
        <v>#NAME?</v>
      </c>
      <c r="T1582" s="330" t="e">
        <f ca="1">_xll.RiskData('TS CF'!$N$24,$A1582)-H1582</f>
        <v>#NAME?</v>
      </c>
      <c r="V1582" s="327" t="e">
        <f t="shared" ca="1" si="72"/>
        <v>#NAME?</v>
      </c>
      <c r="W1582" s="327" t="e">
        <f t="shared" ca="1" si="73"/>
        <v>#NAME?</v>
      </c>
      <c r="X1582" s="327" t="e">
        <f t="shared" ca="1" si="74"/>
        <v>#NAME?</v>
      </c>
    </row>
    <row r="1583" spans="1:24">
      <c r="A1583" s="2">
        <v>1576</v>
      </c>
      <c r="B1583" s="617">
        <v>-160478</v>
      </c>
      <c r="C1583" s="617">
        <v>-103593</v>
      </c>
      <c r="D1583" s="617">
        <v>-114388</v>
      </c>
      <c r="F1583" s="330" t="e">
        <f ca="1">_xll.RiskData('Risk Summary'!$H$32,$A1583)</f>
        <v>#NAME?</v>
      </c>
      <c r="G1583" s="330" t="e">
        <f ca="1">_xll.RiskData('Risk Summary'!$K$32,$A1583)</f>
        <v>#NAME?</v>
      </c>
      <c r="H1583" s="330" t="e">
        <f ca="1">_xll.RiskData('Risk Summary'!$N$32,$A1583)</f>
        <v>#NAME?</v>
      </c>
      <c r="J1583" s="330" t="e">
        <f ca="1">_xll.RiskData('Risk Summary'!$H$35,$A1583)</f>
        <v>#NAME?</v>
      </c>
      <c r="K1583" s="330" t="e">
        <f ca="1">_xll.RiskData('Risk Summary'!$K$35,$A1583)</f>
        <v>#NAME?</v>
      </c>
      <c r="L1583" s="330" t="e">
        <f ca="1">_xll.RiskData('Risk Summary'!$N$35,$A1583)</f>
        <v>#NAME?</v>
      </c>
      <c r="N1583" s="330" t="e">
        <f ca="1">_xll.RiskData('Risk Summary'!$H$36,$A1583)</f>
        <v>#NAME?</v>
      </c>
      <c r="O1583" s="330" t="e">
        <f ca="1">_xll.RiskData('Risk Summary'!$K$36,$A1583)</f>
        <v>#NAME?</v>
      </c>
      <c r="P1583" s="330" t="e">
        <f ca="1">_xll.RiskData('Risk Summary'!$N$36,$A1583)</f>
        <v>#NAME?</v>
      </c>
      <c r="R1583" s="330" t="e">
        <f ca="1">_xll.RiskData('TS CF'!$H$24,$A1583)-F1583</f>
        <v>#NAME?</v>
      </c>
      <c r="S1583" s="330" t="e">
        <f ca="1">_xll.RiskData('TS CF'!$K$24,$A1583)-G1583</f>
        <v>#NAME?</v>
      </c>
      <c r="T1583" s="330" t="e">
        <f ca="1">_xll.RiskData('TS CF'!$N$24,$A1583)-H1583</f>
        <v>#NAME?</v>
      </c>
      <c r="V1583" s="327" t="e">
        <f t="shared" ca="1" si="72"/>
        <v>#NAME?</v>
      </c>
      <c r="W1583" s="327" t="e">
        <f t="shared" ca="1" si="73"/>
        <v>#NAME?</v>
      </c>
      <c r="X1583" s="327" t="e">
        <f t="shared" ca="1" si="74"/>
        <v>#NAME?</v>
      </c>
    </row>
    <row r="1584" spans="1:24">
      <c r="A1584" s="2">
        <v>1577</v>
      </c>
      <c r="B1584" s="617">
        <v>-160478</v>
      </c>
      <c r="C1584" s="617">
        <v>-103593</v>
      </c>
      <c r="D1584" s="617">
        <v>-114388</v>
      </c>
      <c r="F1584" s="330" t="e">
        <f ca="1">_xll.RiskData('Risk Summary'!$H$32,$A1584)</f>
        <v>#NAME?</v>
      </c>
      <c r="G1584" s="330" t="e">
        <f ca="1">_xll.RiskData('Risk Summary'!$K$32,$A1584)</f>
        <v>#NAME?</v>
      </c>
      <c r="H1584" s="330" t="e">
        <f ca="1">_xll.RiskData('Risk Summary'!$N$32,$A1584)</f>
        <v>#NAME?</v>
      </c>
      <c r="J1584" s="330" t="e">
        <f ca="1">_xll.RiskData('Risk Summary'!$H$35,$A1584)</f>
        <v>#NAME?</v>
      </c>
      <c r="K1584" s="330" t="e">
        <f ca="1">_xll.RiskData('Risk Summary'!$K$35,$A1584)</f>
        <v>#NAME?</v>
      </c>
      <c r="L1584" s="330" t="e">
        <f ca="1">_xll.RiskData('Risk Summary'!$N$35,$A1584)</f>
        <v>#NAME?</v>
      </c>
      <c r="N1584" s="330" t="e">
        <f ca="1">_xll.RiskData('Risk Summary'!$H$36,$A1584)</f>
        <v>#NAME?</v>
      </c>
      <c r="O1584" s="330" t="e">
        <f ca="1">_xll.RiskData('Risk Summary'!$K$36,$A1584)</f>
        <v>#NAME?</v>
      </c>
      <c r="P1584" s="330" t="e">
        <f ca="1">_xll.RiskData('Risk Summary'!$N$36,$A1584)</f>
        <v>#NAME?</v>
      </c>
      <c r="R1584" s="330" t="e">
        <f ca="1">_xll.RiskData('TS CF'!$H$24,$A1584)-F1584</f>
        <v>#NAME?</v>
      </c>
      <c r="S1584" s="330" t="e">
        <f ca="1">_xll.RiskData('TS CF'!$K$24,$A1584)-G1584</f>
        <v>#NAME?</v>
      </c>
      <c r="T1584" s="330" t="e">
        <f ca="1">_xll.RiskData('TS CF'!$N$24,$A1584)-H1584</f>
        <v>#NAME?</v>
      </c>
      <c r="V1584" s="327" t="e">
        <f t="shared" ca="1" si="72"/>
        <v>#NAME?</v>
      </c>
      <c r="W1584" s="327" t="e">
        <f t="shared" ca="1" si="73"/>
        <v>#NAME?</v>
      </c>
      <c r="X1584" s="327" t="e">
        <f t="shared" ca="1" si="74"/>
        <v>#NAME?</v>
      </c>
    </row>
    <row r="1585" spans="1:24">
      <c r="A1585" s="2">
        <v>1578</v>
      </c>
      <c r="B1585" s="617">
        <v>-160478</v>
      </c>
      <c r="C1585" s="617">
        <v>-103593</v>
      </c>
      <c r="D1585" s="617">
        <v>-114388</v>
      </c>
      <c r="F1585" s="330" t="e">
        <f ca="1">_xll.RiskData('Risk Summary'!$H$32,$A1585)</f>
        <v>#NAME?</v>
      </c>
      <c r="G1585" s="330" t="e">
        <f ca="1">_xll.RiskData('Risk Summary'!$K$32,$A1585)</f>
        <v>#NAME?</v>
      </c>
      <c r="H1585" s="330" t="e">
        <f ca="1">_xll.RiskData('Risk Summary'!$N$32,$A1585)</f>
        <v>#NAME?</v>
      </c>
      <c r="J1585" s="330" t="e">
        <f ca="1">_xll.RiskData('Risk Summary'!$H$35,$A1585)</f>
        <v>#NAME?</v>
      </c>
      <c r="K1585" s="330" t="e">
        <f ca="1">_xll.RiskData('Risk Summary'!$K$35,$A1585)</f>
        <v>#NAME?</v>
      </c>
      <c r="L1585" s="330" t="e">
        <f ca="1">_xll.RiskData('Risk Summary'!$N$35,$A1585)</f>
        <v>#NAME?</v>
      </c>
      <c r="N1585" s="330" t="e">
        <f ca="1">_xll.RiskData('Risk Summary'!$H$36,$A1585)</f>
        <v>#NAME?</v>
      </c>
      <c r="O1585" s="330" t="e">
        <f ca="1">_xll.RiskData('Risk Summary'!$K$36,$A1585)</f>
        <v>#NAME?</v>
      </c>
      <c r="P1585" s="330" t="e">
        <f ca="1">_xll.RiskData('Risk Summary'!$N$36,$A1585)</f>
        <v>#NAME?</v>
      </c>
      <c r="R1585" s="330" t="e">
        <f ca="1">_xll.RiskData('TS CF'!$H$24,$A1585)-F1585</f>
        <v>#NAME?</v>
      </c>
      <c r="S1585" s="330" t="e">
        <f ca="1">_xll.RiskData('TS CF'!$K$24,$A1585)-G1585</f>
        <v>#NAME?</v>
      </c>
      <c r="T1585" s="330" t="e">
        <f ca="1">_xll.RiskData('TS CF'!$N$24,$A1585)-H1585</f>
        <v>#NAME?</v>
      </c>
      <c r="V1585" s="327" t="e">
        <f t="shared" ca="1" si="72"/>
        <v>#NAME?</v>
      </c>
      <c r="W1585" s="327" t="e">
        <f t="shared" ca="1" si="73"/>
        <v>#NAME?</v>
      </c>
      <c r="X1585" s="327" t="e">
        <f t="shared" ca="1" si="74"/>
        <v>#NAME?</v>
      </c>
    </row>
    <row r="1586" spans="1:24">
      <c r="A1586" s="2">
        <v>1579</v>
      </c>
      <c r="B1586" s="617">
        <v>-160478</v>
      </c>
      <c r="C1586" s="617">
        <v>-103593</v>
      </c>
      <c r="D1586" s="617">
        <v>-114388</v>
      </c>
      <c r="F1586" s="330" t="e">
        <f ca="1">_xll.RiskData('Risk Summary'!$H$32,$A1586)</f>
        <v>#NAME?</v>
      </c>
      <c r="G1586" s="330" t="e">
        <f ca="1">_xll.RiskData('Risk Summary'!$K$32,$A1586)</f>
        <v>#NAME?</v>
      </c>
      <c r="H1586" s="330" t="e">
        <f ca="1">_xll.RiskData('Risk Summary'!$N$32,$A1586)</f>
        <v>#NAME?</v>
      </c>
      <c r="J1586" s="330" t="e">
        <f ca="1">_xll.RiskData('Risk Summary'!$H$35,$A1586)</f>
        <v>#NAME?</v>
      </c>
      <c r="K1586" s="330" t="e">
        <f ca="1">_xll.RiskData('Risk Summary'!$K$35,$A1586)</f>
        <v>#NAME?</v>
      </c>
      <c r="L1586" s="330" t="e">
        <f ca="1">_xll.RiskData('Risk Summary'!$N$35,$A1586)</f>
        <v>#NAME?</v>
      </c>
      <c r="N1586" s="330" t="e">
        <f ca="1">_xll.RiskData('Risk Summary'!$H$36,$A1586)</f>
        <v>#NAME?</v>
      </c>
      <c r="O1586" s="330" t="e">
        <f ca="1">_xll.RiskData('Risk Summary'!$K$36,$A1586)</f>
        <v>#NAME?</v>
      </c>
      <c r="P1586" s="330" t="e">
        <f ca="1">_xll.RiskData('Risk Summary'!$N$36,$A1586)</f>
        <v>#NAME?</v>
      </c>
      <c r="R1586" s="330" t="e">
        <f ca="1">_xll.RiskData('TS CF'!$H$24,$A1586)-F1586</f>
        <v>#NAME?</v>
      </c>
      <c r="S1586" s="330" t="e">
        <f ca="1">_xll.RiskData('TS CF'!$K$24,$A1586)-G1586</f>
        <v>#NAME?</v>
      </c>
      <c r="T1586" s="330" t="e">
        <f ca="1">_xll.RiskData('TS CF'!$N$24,$A1586)-H1586</f>
        <v>#NAME?</v>
      </c>
      <c r="V1586" s="327" t="e">
        <f t="shared" ca="1" si="72"/>
        <v>#NAME?</v>
      </c>
      <c r="W1586" s="327" t="e">
        <f t="shared" ca="1" si="73"/>
        <v>#NAME?</v>
      </c>
      <c r="X1586" s="327" t="e">
        <f t="shared" ca="1" si="74"/>
        <v>#NAME?</v>
      </c>
    </row>
    <row r="1587" spans="1:24">
      <c r="A1587" s="2">
        <v>1580</v>
      </c>
      <c r="B1587" s="617">
        <v>-160478</v>
      </c>
      <c r="C1587" s="617">
        <v>-103593</v>
      </c>
      <c r="D1587" s="617">
        <v>-114388</v>
      </c>
      <c r="F1587" s="330" t="e">
        <f ca="1">_xll.RiskData('Risk Summary'!$H$32,$A1587)</f>
        <v>#NAME?</v>
      </c>
      <c r="G1587" s="330" t="e">
        <f ca="1">_xll.RiskData('Risk Summary'!$K$32,$A1587)</f>
        <v>#NAME?</v>
      </c>
      <c r="H1587" s="330" t="e">
        <f ca="1">_xll.RiskData('Risk Summary'!$N$32,$A1587)</f>
        <v>#NAME?</v>
      </c>
      <c r="J1587" s="330" t="e">
        <f ca="1">_xll.RiskData('Risk Summary'!$H$35,$A1587)</f>
        <v>#NAME?</v>
      </c>
      <c r="K1587" s="330" t="e">
        <f ca="1">_xll.RiskData('Risk Summary'!$K$35,$A1587)</f>
        <v>#NAME?</v>
      </c>
      <c r="L1587" s="330" t="e">
        <f ca="1">_xll.RiskData('Risk Summary'!$N$35,$A1587)</f>
        <v>#NAME?</v>
      </c>
      <c r="N1587" s="330" t="e">
        <f ca="1">_xll.RiskData('Risk Summary'!$H$36,$A1587)</f>
        <v>#NAME?</v>
      </c>
      <c r="O1587" s="330" t="e">
        <f ca="1">_xll.RiskData('Risk Summary'!$K$36,$A1587)</f>
        <v>#NAME?</v>
      </c>
      <c r="P1587" s="330" t="e">
        <f ca="1">_xll.RiskData('Risk Summary'!$N$36,$A1587)</f>
        <v>#NAME?</v>
      </c>
      <c r="R1587" s="330" t="e">
        <f ca="1">_xll.RiskData('TS CF'!$H$24,$A1587)-F1587</f>
        <v>#NAME?</v>
      </c>
      <c r="S1587" s="330" t="e">
        <f ca="1">_xll.RiskData('TS CF'!$K$24,$A1587)-G1587</f>
        <v>#NAME?</v>
      </c>
      <c r="T1587" s="330" t="e">
        <f ca="1">_xll.RiskData('TS CF'!$N$24,$A1587)-H1587</f>
        <v>#NAME?</v>
      </c>
      <c r="V1587" s="327" t="e">
        <f t="shared" ca="1" si="72"/>
        <v>#NAME?</v>
      </c>
      <c r="W1587" s="327" t="e">
        <f t="shared" ca="1" si="73"/>
        <v>#NAME?</v>
      </c>
      <c r="X1587" s="327" t="e">
        <f t="shared" ca="1" si="74"/>
        <v>#NAME?</v>
      </c>
    </row>
    <row r="1588" spans="1:24">
      <c r="A1588" s="2">
        <v>1581</v>
      </c>
      <c r="B1588" s="617">
        <v>-160478</v>
      </c>
      <c r="C1588" s="617">
        <v>-103593</v>
      </c>
      <c r="D1588" s="617">
        <v>-114388</v>
      </c>
      <c r="F1588" s="330" t="e">
        <f ca="1">_xll.RiskData('Risk Summary'!$H$32,$A1588)</f>
        <v>#NAME?</v>
      </c>
      <c r="G1588" s="330" t="e">
        <f ca="1">_xll.RiskData('Risk Summary'!$K$32,$A1588)</f>
        <v>#NAME?</v>
      </c>
      <c r="H1588" s="330" t="e">
        <f ca="1">_xll.RiskData('Risk Summary'!$N$32,$A1588)</f>
        <v>#NAME?</v>
      </c>
      <c r="J1588" s="330" t="e">
        <f ca="1">_xll.RiskData('Risk Summary'!$H$35,$A1588)</f>
        <v>#NAME?</v>
      </c>
      <c r="K1588" s="330" t="e">
        <f ca="1">_xll.RiskData('Risk Summary'!$K$35,$A1588)</f>
        <v>#NAME?</v>
      </c>
      <c r="L1588" s="330" t="e">
        <f ca="1">_xll.RiskData('Risk Summary'!$N$35,$A1588)</f>
        <v>#NAME?</v>
      </c>
      <c r="N1588" s="330" t="e">
        <f ca="1">_xll.RiskData('Risk Summary'!$H$36,$A1588)</f>
        <v>#NAME?</v>
      </c>
      <c r="O1588" s="330" t="e">
        <f ca="1">_xll.RiskData('Risk Summary'!$K$36,$A1588)</f>
        <v>#NAME?</v>
      </c>
      <c r="P1588" s="330" t="e">
        <f ca="1">_xll.RiskData('Risk Summary'!$N$36,$A1588)</f>
        <v>#NAME?</v>
      </c>
      <c r="R1588" s="330" t="e">
        <f ca="1">_xll.RiskData('TS CF'!$H$24,$A1588)-F1588</f>
        <v>#NAME?</v>
      </c>
      <c r="S1588" s="330" t="e">
        <f ca="1">_xll.RiskData('TS CF'!$K$24,$A1588)-G1588</f>
        <v>#NAME?</v>
      </c>
      <c r="T1588" s="330" t="e">
        <f ca="1">_xll.RiskData('TS CF'!$N$24,$A1588)-H1588</f>
        <v>#NAME?</v>
      </c>
      <c r="V1588" s="327" t="e">
        <f t="shared" ca="1" si="72"/>
        <v>#NAME?</v>
      </c>
      <c r="W1588" s="327" t="e">
        <f t="shared" ca="1" si="73"/>
        <v>#NAME?</v>
      </c>
      <c r="X1588" s="327" t="e">
        <f t="shared" ca="1" si="74"/>
        <v>#NAME?</v>
      </c>
    </row>
    <row r="1589" spans="1:24">
      <c r="A1589" s="2">
        <v>1582</v>
      </c>
      <c r="B1589" s="617">
        <v>-160478</v>
      </c>
      <c r="C1589" s="617">
        <v>-103593</v>
      </c>
      <c r="D1589" s="617">
        <v>-114388</v>
      </c>
      <c r="F1589" s="330" t="e">
        <f ca="1">_xll.RiskData('Risk Summary'!$H$32,$A1589)</f>
        <v>#NAME?</v>
      </c>
      <c r="G1589" s="330" t="e">
        <f ca="1">_xll.RiskData('Risk Summary'!$K$32,$A1589)</f>
        <v>#NAME?</v>
      </c>
      <c r="H1589" s="330" t="e">
        <f ca="1">_xll.RiskData('Risk Summary'!$N$32,$A1589)</f>
        <v>#NAME?</v>
      </c>
      <c r="J1589" s="330" t="e">
        <f ca="1">_xll.RiskData('Risk Summary'!$H$35,$A1589)</f>
        <v>#NAME?</v>
      </c>
      <c r="K1589" s="330" t="e">
        <f ca="1">_xll.RiskData('Risk Summary'!$K$35,$A1589)</f>
        <v>#NAME?</v>
      </c>
      <c r="L1589" s="330" t="e">
        <f ca="1">_xll.RiskData('Risk Summary'!$N$35,$A1589)</f>
        <v>#NAME?</v>
      </c>
      <c r="N1589" s="330" t="e">
        <f ca="1">_xll.RiskData('Risk Summary'!$H$36,$A1589)</f>
        <v>#NAME?</v>
      </c>
      <c r="O1589" s="330" t="e">
        <f ca="1">_xll.RiskData('Risk Summary'!$K$36,$A1589)</f>
        <v>#NAME?</v>
      </c>
      <c r="P1589" s="330" t="e">
        <f ca="1">_xll.RiskData('Risk Summary'!$N$36,$A1589)</f>
        <v>#NAME?</v>
      </c>
      <c r="R1589" s="330" t="e">
        <f ca="1">_xll.RiskData('TS CF'!$H$24,$A1589)-F1589</f>
        <v>#NAME?</v>
      </c>
      <c r="S1589" s="330" t="e">
        <f ca="1">_xll.RiskData('TS CF'!$K$24,$A1589)-G1589</f>
        <v>#NAME?</v>
      </c>
      <c r="T1589" s="330" t="e">
        <f ca="1">_xll.RiskData('TS CF'!$N$24,$A1589)-H1589</f>
        <v>#NAME?</v>
      </c>
      <c r="V1589" s="327" t="e">
        <f t="shared" ca="1" si="72"/>
        <v>#NAME?</v>
      </c>
      <c r="W1589" s="327" t="e">
        <f t="shared" ca="1" si="73"/>
        <v>#NAME?</v>
      </c>
      <c r="X1589" s="327" t="e">
        <f t="shared" ca="1" si="74"/>
        <v>#NAME?</v>
      </c>
    </row>
    <row r="1590" spans="1:24">
      <c r="A1590" s="2">
        <v>1583</v>
      </c>
      <c r="B1590" s="617">
        <v>-160478</v>
      </c>
      <c r="C1590" s="617">
        <v>-103593</v>
      </c>
      <c r="D1590" s="617">
        <v>-114388</v>
      </c>
      <c r="F1590" s="330" t="e">
        <f ca="1">_xll.RiskData('Risk Summary'!$H$32,$A1590)</f>
        <v>#NAME?</v>
      </c>
      <c r="G1590" s="330" t="e">
        <f ca="1">_xll.RiskData('Risk Summary'!$K$32,$A1590)</f>
        <v>#NAME?</v>
      </c>
      <c r="H1590" s="330" t="e">
        <f ca="1">_xll.RiskData('Risk Summary'!$N$32,$A1590)</f>
        <v>#NAME?</v>
      </c>
      <c r="J1590" s="330" t="e">
        <f ca="1">_xll.RiskData('Risk Summary'!$H$35,$A1590)</f>
        <v>#NAME?</v>
      </c>
      <c r="K1590" s="330" t="e">
        <f ca="1">_xll.RiskData('Risk Summary'!$K$35,$A1590)</f>
        <v>#NAME?</v>
      </c>
      <c r="L1590" s="330" t="e">
        <f ca="1">_xll.RiskData('Risk Summary'!$N$35,$A1590)</f>
        <v>#NAME?</v>
      </c>
      <c r="N1590" s="330" t="e">
        <f ca="1">_xll.RiskData('Risk Summary'!$H$36,$A1590)</f>
        <v>#NAME?</v>
      </c>
      <c r="O1590" s="330" t="e">
        <f ca="1">_xll.RiskData('Risk Summary'!$K$36,$A1590)</f>
        <v>#NAME?</v>
      </c>
      <c r="P1590" s="330" t="e">
        <f ca="1">_xll.RiskData('Risk Summary'!$N$36,$A1590)</f>
        <v>#NAME?</v>
      </c>
      <c r="R1590" s="330" t="e">
        <f ca="1">_xll.RiskData('TS CF'!$H$24,$A1590)-F1590</f>
        <v>#NAME?</v>
      </c>
      <c r="S1590" s="330" t="e">
        <f ca="1">_xll.RiskData('TS CF'!$K$24,$A1590)-G1590</f>
        <v>#NAME?</v>
      </c>
      <c r="T1590" s="330" t="e">
        <f ca="1">_xll.RiskData('TS CF'!$N$24,$A1590)-H1590</f>
        <v>#NAME?</v>
      </c>
      <c r="V1590" s="327" t="e">
        <f t="shared" ca="1" si="72"/>
        <v>#NAME?</v>
      </c>
      <c r="W1590" s="327" t="e">
        <f t="shared" ca="1" si="73"/>
        <v>#NAME?</v>
      </c>
      <c r="X1590" s="327" t="e">
        <f t="shared" ca="1" si="74"/>
        <v>#NAME?</v>
      </c>
    </row>
    <row r="1591" spans="1:24">
      <c r="A1591" s="2">
        <v>1584</v>
      </c>
      <c r="B1591" s="617">
        <v>-160478</v>
      </c>
      <c r="C1591" s="617">
        <v>-103593</v>
      </c>
      <c r="D1591" s="617">
        <v>-114388</v>
      </c>
      <c r="F1591" s="330" t="e">
        <f ca="1">_xll.RiskData('Risk Summary'!$H$32,$A1591)</f>
        <v>#NAME?</v>
      </c>
      <c r="G1591" s="330" t="e">
        <f ca="1">_xll.RiskData('Risk Summary'!$K$32,$A1591)</f>
        <v>#NAME?</v>
      </c>
      <c r="H1591" s="330" t="e">
        <f ca="1">_xll.RiskData('Risk Summary'!$N$32,$A1591)</f>
        <v>#NAME?</v>
      </c>
      <c r="J1591" s="330" t="e">
        <f ca="1">_xll.RiskData('Risk Summary'!$H$35,$A1591)</f>
        <v>#NAME?</v>
      </c>
      <c r="K1591" s="330" t="e">
        <f ca="1">_xll.RiskData('Risk Summary'!$K$35,$A1591)</f>
        <v>#NAME?</v>
      </c>
      <c r="L1591" s="330" t="e">
        <f ca="1">_xll.RiskData('Risk Summary'!$N$35,$A1591)</f>
        <v>#NAME?</v>
      </c>
      <c r="N1591" s="330" t="e">
        <f ca="1">_xll.RiskData('Risk Summary'!$H$36,$A1591)</f>
        <v>#NAME?</v>
      </c>
      <c r="O1591" s="330" t="e">
        <f ca="1">_xll.RiskData('Risk Summary'!$K$36,$A1591)</f>
        <v>#NAME?</v>
      </c>
      <c r="P1591" s="330" t="e">
        <f ca="1">_xll.RiskData('Risk Summary'!$N$36,$A1591)</f>
        <v>#NAME?</v>
      </c>
      <c r="R1591" s="330" t="e">
        <f ca="1">_xll.RiskData('TS CF'!$H$24,$A1591)-F1591</f>
        <v>#NAME?</v>
      </c>
      <c r="S1591" s="330" t="e">
        <f ca="1">_xll.RiskData('TS CF'!$K$24,$A1591)-G1591</f>
        <v>#NAME?</v>
      </c>
      <c r="T1591" s="330" t="e">
        <f ca="1">_xll.RiskData('TS CF'!$N$24,$A1591)-H1591</f>
        <v>#NAME?</v>
      </c>
      <c r="V1591" s="327" t="e">
        <f t="shared" ca="1" si="72"/>
        <v>#NAME?</v>
      </c>
      <c r="W1591" s="327" t="e">
        <f t="shared" ca="1" si="73"/>
        <v>#NAME?</v>
      </c>
      <c r="X1591" s="327" t="e">
        <f t="shared" ca="1" si="74"/>
        <v>#NAME?</v>
      </c>
    </row>
    <row r="1592" spans="1:24">
      <c r="A1592" s="2">
        <v>1585</v>
      </c>
      <c r="B1592" s="617">
        <v>-160478</v>
      </c>
      <c r="C1592" s="617">
        <v>-103593</v>
      </c>
      <c r="D1592" s="617">
        <v>-114388</v>
      </c>
      <c r="F1592" s="330" t="e">
        <f ca="1">_xll.RiskData('Risk Summary'!$H$32,$A1592)</f>
        <v>#NAME?</v>
      </c>
      <c r="G1592" s="330" t="e">
        <f ca="1">_xll.RiskData('Risk Summary'!$K$32,$A1592)</f>
        <v>#NAME?</v>
      </c>
      <c r="H1592" s="330" t="e">
        <f ca="1">_xll.RiskData('Risk Summary'!$N$32,$A1592)</f>
        <v>#NAME?</v>
      </c>
      <c r="J1592" s="330" t="e">
        <f ca="1">_xll.RiskData('Risk Summary'!$H$35,$A1592)</f>
        <v>#NAME?</v>
      </c>
      <c r="K1592" s="330" t="e">
        <f ca="1">_xll.RiskData('Risk Summary'!$K$35,$A1592)</f>
        <v>#NAME?</v>
      </c>
      <c r="L1592" s="330" t="e">
        <f ca="1">_xll.RiskData('Risk Summary'!$N$35,$A1592)</f>
        <v>#NAME?</v>
      </c>
      <c r="N1592" s="330" t="e">
        <f ca="1">_xll.RiskData('Risk Summary'!$H$36,$A1592)</f>
        <v>#NAME?</v>
      </c>
      <c r="O1592" s="330" t="e">
        <f ca="1">_xll.RiskData('Risk Summary'!$K$36,$A1592)</f>
        <v>#NAME?</v>
      </c>
      <c r="P1592" s="330" t="e">
        <f ca="1">_xll.RiskData('Risk Summary'!$N$36,$A1592)</f>
        <v>#NAME?</v>
      </c>
      <c r="R1592" s="330" t="e">
        <f ca="1">_xll.RiskData('TS CF'!$H$24,$A1592)-F1592</f>
        <v>#NAME?</v>
      </c>
      <c r="S1592" s="330" t="e">
        <f ca="1">_xll.RiskData('TS CF'!$K$24,$A1592)-G1592</f>
        <v>#NAME?</v>
      </c>
      <c r="T1592" s="330" t="e">
        <f ca="1">_xll.RiskData('TS CF'!$N$24,$A1592)-H1592</f>
        <v>#NAME?</v>
      </c>
      <c r="V1592" s="327" t="e">
        <f t="shared" ca="1" si="72"/>
        <v>#NAME?</v>
      </c>
      <c r="W1592" s="327" t="e">
        <f t="shared" ca="1" si="73"/>
        <v>#NAME?</v>
      </c>
      <c r="X1592" s="327" t="e">
        <f t="shared" ca="1" si="74"/>
        <v>#NAME?</v>
      </c>
    </row>
    <row r="1593" spans="1:24">
      <c r="A1593" s="2">
        <v>1586</v>
      </c>
      <c r="B1593" s="617">
        <v>-160478</v>
      </c>
      <c r="C1593" s="617">
        <v>-103593</v>
      </c>
      <c r="D1593" s="617">
        <v>-114388</v>
      </c>
      <c r="F1593" s="330" t="e">
        <f ca="1">_xll.RiskData('Risk Summary'!$H$32,$A1593)</f>
        <v>#NAME?</v>
      </c>
      <c r="G1593" s="330" t="e">
        <f ca="1">_xll.RiskData('Risk Summary'!$K$32,$A1593)</f>
        <v>#NAME?</v>
      </c>
      <c r="H1593" s="330" t="e">
        <f ca="1">_xll.RiskData('Risk Summary'!$N$32,$A1593)</f>
        <v>#NAME?</v>
      </c>
      <c r="J1593" s="330" t="e">
        <f ca="1">_xll.RiskData('Risk Summary'!$H$35,$A1593)</f>
        <v>#NAME?</v>
      </c>
      <c r="K1593" s="330" t="e">
        <f ca="1">_xll.RiskData('Risk Summary'!$K$35,$A1593)</f>
        <v>#NAME?</v>
      </c>
      <c r="L1593" s="330" t="e">
        <f ca="1">_xll.RiskData('Risk Summary'!$N$35,$A1593)</f>
        <v>#NAME?</v>
      </c>
      <c r="N1593" s="330" t="e">
        <f ca="1">_xll.RiskData('Risk Summary'!$H$36,$A1593)</f>
        <v>#NAME?</v>
      </c>
      <c r="O1593" s="330" t="e">
        <f ca="1">_xll.RiskData('Risk Summary'!$K$36,$A1593)</f>
        <v>#NAME?</v>
      </c>
      <c r="P1593" s="330" t="e">
        <f ca="1">_xll.RiskData('Risk Summary'!$N$36,$A1593)</f>
        <v>#NAME?</v>
      </c>
      <c r="R1593" s="330" t="e">
        <f ca="1">_xll.RiskData('TS CF'!$H$24,$A1593)-F1593</f>
        <v>#NAME?</v>
      </c>
      <c r="S1593" s="330" t="e">
        <f ca="1">_xll.RiskData('TS CF'!$K$24,$A1593)-G1593</f>
        <v>#NAME?</v>
      </c>
      <c r="T1593" s="330" t="e">
        <f ca="1">_xll.RiskData('TS CF'!$N$24,$A1593)-H1593</f>
        <v>#NAME?</v>
      </c>
      <c r="V1593" s="327" t="e">
        <f t="shared" ca="1" si="72"/>
        <v>#NAME?</v>
      </c>
      <c r="W1593" s="327" t="e">
        <f t="shared" ca="1" si="73"/>
        <v>#NAME?</v>
      </c>
      <c r="X1593" s="327" t="e">
        <f t="shared" ca="1" si="74"/>
        <v>#NAME?</v>
      </c>
    </row>
    <row r="1594" spans="1:24">
      <c r="A1594" s="2">
        <v>1587</v>
      </c>
      <c r="B1594" s="617">
        <v>-160478</v>
      </c>
      <c r="C1594" s="617">
        <v>-103593</v>
      </c>
      <c r="D1594" s="617">
        <v>-114388</v>
      </c>
      <c r="F1594" s="330" t="e">
        <f ca="1">_xll.RiskData('Risk Summary'!$H$32,$A1594)</f>
        <v>#NAME?</v>
      </c>
      <c r="G1594" s="330" t="e">
        <f ca="1">_xll.RiskData('Risk Summary'!$K$32,$A1594)</f>
        <v>#NAME?</v>
      </c>
      <c r="H1594" s="330" t="e">
        <f ca="1">_xll.RiskData('Risk Summary'!$N$32,$A1594)</f>
        <v>#NAME?</v>
      </c>
      <c r="J1594" s="330" t="e">
        <f ca="1">_xll.RiskData('Risk Summary'!$H$35,$A1594)</f>
        <v>#NAME?</v>
      </c>
      <c r="K1594" s="330" t="e">
        <f ca="1">_xll.RiskData('Risk Summary'!$K$35,$A1594)</f>
        <v>#NAME?</v>
      </c>
      <c r="L1594" s="330" t="e">
        <f ca="1">_xll.RiskData('Risk Summary'!$N$35,$A1594)</f>
        <v>#NAME?</v>
      </c>
      <c r="N1594" s="330" t="e">
        <f ca="1">_xll.RiskData('Risk Summary'!$H$36,$A1594)</f>
        <v>#NAME?</v>
      </c>
      <c r="O1594" s="330" t="e">
        <f ca="1">_xll.RiskData('Risk Summary'!$K$36,$A1594)</f>
        <v>#NAME?</v>
      </c>
      <c r="P1594" s="330" t="e">
        <f ca="1">_xll.RiskData('Risk Summary'!$N$36,$A1594)</f>
        <v>#NAME?</v>
      </c>
      <c r="R1594" s="330" t="e">
        <f ca="1">_xll.RiskData('TS CF'!$H$24,$A1594)-F1594</f>
        <v>#NAME?</v>
      </c>
      <c r="S1594" s="330" t="e">
        <f ca="1">_xll.RiskData('TS CF'!$K$24,$A1594)-G1594</f>
        <v>#NAME?</v>
      </c>
      <c r="T1594" s="330" t="e">
        <f ca="1">_xll.RiskData('TS CF'!$N$24,$A1594)-H1594</f>
        <v>#NAME?</v>
      </c>
      <c r="V1594" s="327" t="e">
        <f t="shared" ca="1" si="72"/>
        <v>#NAME?</v>
      </c>
      <c r="W1594" s="327" t="e">
        <f t="shared" ca="1" si="73"/>
        <v>#NAME?</v>
      </c>
      <c r="X1594" s="327" t="e">
        <f t="shared" ca="1" si="74"/>
        <v>#NAME?</v>
      </c>
    </row>
    <row r="1595" spans="1:24">
      <c r="A1595" s="2">
        <v>1588</v>
      </c>
      <c r="B1595" s="617">
        <v>-160478</v>
      </c>
      <c r="C1595" s="617">
        <v>-103593</v>
      </c>
      <c r="D1595" s="617">
        <v>-114388</v>
      </c>
      <c r="F1595" s="330" t="e">
        <f ca="1">_xll.RiskData('Risk Summary'!$H$32,$A1595)</f>
        <v>#NAME?</v>
      </c>
      <c r="G1595" s="330" t="e">
        <f ca="1">_xll.RiskData('Risk Summary'!$K$32,$A1595)</f>
        <v>#NAME?</v>
      </c>
      <c r="H1595" s="330" t="e">
        <f ca="1">_xll.RiskData('Risk Summary'!$N$32,$A1595)</f>
        <v>#NAME?</v>
      </c>
      <c r="J1595" s="330" t="e">
        <f ca="1">_xll.RiskData('Risk Summary'!$H$35,$A1595)</f>
        <v>#NAME?</v>
      </c>
      <c r="K1595" s="330" t="e">
        <f ca="1">_xll.RiskData('Risk Summary'!$K$35,$A1595)</f>
        <v>#NAME?</v>
      </c>
      <c r="L1595" s="330" t="e">
        <f ca="1">_xll.RiskData('Risk Summary'!$N$35,$A1595)</f>
        <v>#NAME?</v>
      </c>
      <c r="N1595" s="330" t="e">
        <f ca="1">_xll.RiskData('Risk Summary'!$H$36,$A1595)</f>
        <v>#NAME?</v>
      </c>
      <c r="O1595" s="330" t="e">
        <f ca="1">_xll.RiskData('Risk Summary'!$K$36,$A1595)</f>
        <v>#NAME?</v>
      </c>
      <c r="P1595" s="330" t="e">
        <f ca="1">_xll.RiskData('Risk Summary'!$N$36,$A1595)</f>
        <v>#NAME?</v>
      </c>
      <c r="R1595" s="330" t="e">
        <f ca="1">_xll.RiskData('TS CF'!$H$24,$A1595)-F1595</f>
        <v>#NAME?</v>
      </c>
      <c r="S1595" s="330" t="e">
        <f ca="1">_xll.RiskData('TS CF'!$K$24,$A1595)-G1595</f>
        <v>#NAME?</v>
      </c>
      <c r="T1595" s="330" t="e">
        <f ca="1">_xll.RiskData('TS CF'!$N$24,$A1595)-H1595</f>
        <v>#NAME?</v>
      </c>
      <c r="V1595" s="327" t="e">
        <f t="shared" ca="1" si="72"/>
        <v>#NAME?</v>
      </c>
      <c r="W1595" s="327" t="e">
        <f t="shared" ca="1" si="73"/>
        <v>#NAME?</v>
      </c>
      <c r="X1595" s="327" t="e">
        <f t="shared" ca="1" si="74"/>
        <v>#NAME?</v>
      </c>
    </row>
    <row r="1596" spans="1:24">
      <c r="A1596" s="2">
        <v>1589</v>
      </c>
      <c r="B1596" s="617">
        <v>-160478</v>
      </c>
      <c r="C1596" s="617">
        <v>-103593</v>
      </c>
      <c r="D1596" s="617">
        <v>-114388</v>
      </c>
      <c r="F1596" s="330" t="e">
        <f ca="1">_xll.RiskData('Risk Summary'!$H$32,$A1596)</f>
        <v>#NAME?</v>
      </c>
      <c r="G1596" s="330" t="e">
        <f ca="1">_xll.RiskData('Risk Summary'!$K$32,$A1596)</f>
        <v>#NAME?</v>
      </c>
      <c r="H1596" s="330" t="e">
        <f ca="1">_xll.RiskData('Risk Summary'!$N$32,$A1596)</f>
        <v>#NAME?</v>
      </c>
      <c r="J1596" s="330" t="e">
        <f ca="1">_xll.RiskData('Risk Summary'!$H$35,$A1596)</f>
        <v>#NAME?</v>
      </c>
      <c r="K1596" s="330" t="e">
        <f ca="1">_xll.RiskData('Risk Summary'!$K$35,$A1596)</f>
        <v>#NAME?</v>
      </c>
      <c r="L1596" s="330" t="e">
        <f ca="1">_xll.RiskData('Risk Summary'!$N$35,$A1596)</f>
        <v>#NAME?</v>
      </c>
      <c r="N1596" s="330" t="e">
        <f ca="1">_xll.RiskData('Risk Summary'!$H$36,$A1596)</f>
        <v>#NAME?</v>
      </c>
      <c r="O1596" s="330" t="e">
        <f ca="1">_xll.RiskData('Risk Summary'!$K$36,$A1596)</f>
        <v>#NAME?</v>
      </c>
      <c r="P1596" s="330" t="e">
        <f ca="1">_xll.RiskData('Risk Summary'!$N$36,$A1596)</f>
        <v>#NAME?</v>
      </c>
      <c r="R1596" s="330" t="e">
        <f ca="1">_xll.RiskData('TS CF'!$H$24,$A1596)-F1596</f>
        <v>#NAME?</v>
      </c>
      <c r="S1596" s="330" t="e">
        <f ca="1">_xll.RiskData('TS CF'!$K$24,$A1596)-G1596</f>
        <v>#NAME?</v>
      </c>
      <c r="T1596" s="330" t="e">
        <f ca="1">_xll.RiskData('TS CF'!$N$24,$A1596)-H1596</f>
        <v>#NAME?</v>
      </c>
      <c r="V1596" s="327" t="e">
        <f t="shared" ca="1" si="72"/>
        <v>#NAME?</v>
      </c>
      <c r="W1596" s="327" t="e">
        <f t="shared" ca="1" si="73"/>
        <v>#NAME?</v>
      </c>
      <c r="X1596" s="327" t="e">
        <f t="shared" ca="1" si="74"/>
        <v>#NAME?</v>
      </c>
    </row>
    <row r="1597" spans="1:24">
      <c r="A1597" s="2">
        <v>1590</v>
      </c>
      <c r="B1597" s="617">
        <v>-160478</v>
      </c>
      <c r="C1597" s="617">
        <v>-103593</v>
      </c>
      <c r="D1597" s="617">
        <v>-114388</v>
      </c>
      <c r="F1597" s="330" t="e">
        <f ca="1">_xll.RiskData('Risk Summary'!$H$32,$A1597)</f>
        <v>#NAME?</v>
      </c>
      <c r="G1597" s="330" t="e">
        <f ca="1">_xll.RiskData('Risk Summary'!$K$32,$A1597)</f>
        <v>#NAME?</v>
      </c>
      <c r="H1597" s="330" t="e">
        <f ca="1">_xll.RiskData('Risk Summary'!$N$32,$A1597)</f>
        <v>#NAME?</v>
      </c>
      <c r="J1597" s="330" t="e">
        <f ca="1">_xll.RiskData('Risk Summary'!$H$35,$A1597)</f>
        <v>#NAME?</v>
      </c>
      <c r="K1597" s="330" t="e">
        <f ca="1">_xll.RiskData('Risk Summary'!$K$35,$A1597)</f>
        <v>#NAME?</v>
      </c>
      <c r="L1597" s="330" t="e">
        <f ca="1">_xll.RiskData('Risk Summary'!$N$35,$A1597)</f>
        <v>#NAME?</v>
      </c>
      <c r="N1597" s="330" t="e">
        <f ca="1">_xll.RiskData('Risk Summary'!$H$36,$A1597)</f>
        <v>#NAME?</v>
      </c>
      <c r="O1597" s="330" t="e">
        <f ca="1">_xll.RiskData('Risk Summary'!$K$36,$A1597)</f>
        <v>#NAME?</v>
      </c>
      <c r="P1597" s="330" t="e">
        <f ca="1">_xll.RiskData('Risk Summary'!$N$36,$A1597)</f>
        <v>#NAME?</v>
      </c>
      <c r="R1597" s="330" t="e">
        <f ca="1">_xll.RiskData('TS CF'!$H$24,$A1597)-F1597</f>
        <v>#NAME?</v>
      </c>
      <c r="S1597" s="330" t="e">
        <f ca="1">_xll.RiskData('TS CF'!$K$24,$A1597)-G1597</f>
        <v>#NAME?</v>
      </c>
      <c r="T1597" s="330" t="e">
        <f ca="1">_xll.RiskData('TS CF'!$N$24,$A1597)-H1597</f>
        <v>#NAME?</v>
      </c>
      <c r="V1597" s="327" t="e">
        <f t="shared" ca="1" si="72"/>
        <v>#NAME?</v>
      </c>
      <c r="W1597" s="327" t="e">
        <f t="shared" ca="1" si="73"/>
        <v>#NAME?</v>
      </c>
      <c r="X1597" s="327" t="e">
        <f t="shared" ca="1" si="74"/>
        <v>#NAME?</v>
      </c>
    </row>
    <row r="1598" spans="1:24">
      <c r="A1598" s="2">
        <v>1591</v>
      </c>
      <c r="B1598" s="617">
        <v>-160478</v>
      </c>
      <c r="C1598" s="617">
        <v>-103593</v>
      </c>
      <c r="D1598" s="617">
        <v>-114388</v>
      </c>
      <c r="F1598" s="330" t="e">
        <f ca="1">_xll.RiskData('Risk Summary'!$H$32,$A1598)</f>
        <v>#NAME?</v>
      </c>
      <c r="G1598" s="330" t="e">
        <f ca="1">_xll.RiskData('Risk Summary'!$K$32,$A1598)</f>
        <v>#NAME?</v>
      </c>
      <c r="H1598" s="330" t="e">
        <f ca="1">_xll.RiskData('Risk Summary'!$N$32,$A1598)</f>
        <v>#NAME?</v>
      </c>
      <c r="J1598" s="330" t="e">
        <f ca="1">_xll.RiskData('Risk Summary'!$H$35,$A1598)</f>
        <v>#NAME?</v>
      </c>
      <c r="K1598" s="330" t="e">
        <f ca="1">_xll.RiskData('Risk Summary'!$K$35,$A1598)</f>
        <v>#NAME?</v>
      </c>
      <c r="L1598" s="330" t="e">
        <f ca="1">_xll.RiskData('Risk Summary'!$N$35,$A1598)</f>
        <v>#NAME?</v>
      </c>
      <c r="N1598" s="330" t="e">
        <f ca="1">_xll.RiskData('Risk Summary'!$H$36,$A1598)</f>
        <v>#NAME?</v>
      </c>
      <c r="O1598" s="330" t="e">
        <f ca="1">_xll.RiskData('Risk Summary'!$K$36,$A1598)</f>
        <v>#NAME?</v>
      </c>
      <c r="P1598" s="330" t="e">
        <f ca="1">_xll.RiskData('Risk Summary'!$N$36,$A1598)</f>
        <v>#NAME?</v>
      </c>
      <c r="R1598" s="330" t="e">
        <f ca="1">_xll.RiskData('TS CF'!$H$24,$A1598)-F1598</f>
        <v>#NAME?</v>
      </c>
      <c r="S1598" s="330" t="e">
        <f ca="1">_xll.RiskData('TS CF'!$K$24,$A1598)-G1598</f>
        <v>#NAME?</v>
      </c>
      <c r="T1598" s="330" t="e">
        <f ca="1">_xll.RiskData('TS CF'!$N$24,$A1598)-H1598</f>
        <v>#NAME?</v>
      </c>
      <c r="V1598" s="327" t="e">
        <f t="shared" ca="1" si="72"/>
        <v>#NAME?</v>
      </c>
      <c r="W1598" s="327" t="e">
        <f t="shared" ca="1" si="73"/>
        <v>#NAME?</v>
      </c>
      <c r="X1598" s="327" t="e">
        <f t="shared" ca="1" si="74"/>
        <v>#NAME?</v>
      </c>
    </row>
    <row r="1599" spans="1:24">
      <c r="A1599" s="2">
        <v>1592</v>
      </c>
      <c r="B1599" s="617">
        <v>-160478</v>
      </c>
      <c r="C1599" s="617">
        <v>-103593</v>
      </c>
      <c r="D1599" s="617">
        <v>-114388</v>
      </c>
      <c r="F1599" s="330" t="e">
        <f ca="1">_xll.RiskData('Risk Summary'!$H$32,$A1599)</f>
        <v>#NAME?</v>
      </c>
      <c r="G1599" s="330" t="e">
        <f ca="1">_xll.RiskData('Risk Summary'!$K$32,$A1599)</f>
        <v>#NAME?</v>
      </c>
      <c r="H1599" s="330" t="e">
        <f ca="1">_xll.RiskData('Risk Summary'!$N$32,$A1599)</f>
        <v>#NAME?</v>
      </c>
      <c r="J1599" s="330" t="e">
        <f ca="1">_xll.RiskData('Risk Summary'!$H$35,$A1599)</f>
        <v>#NAME?</v>
      </c>
      <c r="K1599" s="330" t="e">
        <f ca="1">_xll.RiskData('Risk Summary'!$K$35,$A1599)</f>
        <v>#NAME?</v>
      </c>
      <c r="L1599" s="330" t="e">
        <f ca="1">_xll.RiskData('Risk Summary'!$N$35,$A1599)</f>
        <v>#NAME?</v>
      </c>
      <c r="N1599" s="330" t="e">
        <f ca="1">_xll.RiskData('Risk Summary'!$H$36,$A1599)</f>
        <v>#NAME?</v>
      </c>
      <c r="O1599" s="330" t="e">
        <f ca="1">_xll.RiskData('Risk Summary'!$K$36,$A1599)</f>
        <v>#NAME?</v>
      </c>
      <c r="P1599" s="330" t="e">
        <f ca="1">_xll.RiskData('Risk Summary'!$N$36,$A1599)</f>
        <v>#NAME?</v>
      </c>
      <c r="R1599" s="330" t="e">
        <f ca="1">_xll.RiskData('TS CF'!$H$24,$A1599)-F1599</f>
        <v>#NAME?</v>
      </c>
      <c r="S1599" s="330" t="e">
        <f ca="1">_xll.RiskData('TS CF'!$K$24,$A1599)-G1599</f>
        <v>#NAME?</v>
      </c>
      <c r="T1599" s="330" t="e">
        <f ca="1">_xll.RiskData('TS CF'!$N$24,$A1599)-H1599</f>
        <v>#NAME?</v>
      </c>
      <c r="V1599" s="327" t="e">
        <f t="shared" ca="1" si="72"/>
        <v>#NAME?</v>
      </c>
      <c r="W1599" s="327" t="e">
        <f t="shared" ca="1" si="73"/>
        <v>#NAME?</v>
      </c>
      <c r="X1599" s="327" t="e">
        <f t="shared" ca="1" si="74"/>
        <v>#NAME?</v>
      </c>
    </row>
    <row r="1600" spans="1:24">
      <c r="A1600" s="2">
        <v>1593</v>
      </c>
      <c r="B1600" s="617">
        <v>-160478</v>
      </c>
      <c r="C1600" s="617">
        <v>-103593</v>
      </c>
      <c r="D1600" s="617">
        <v>-114388</v>
      </c>
      <c r="F1600" s="330" t="e">
        <f ca="1">_xll.RiskData('Risk Summary'!$H$32,$A1600)</f>
        <v>#NAME?</v>
      </c>
      <c r="G1600" s="330" t="e">
        <f ca="1">_xll.RiskData('Risk Summary'!$K$32,$A1600)</f>
        <v>#NAME?</v>
      </c>
      <c r="H1600" s="330" t="e">
        <f ca="1">_xll.RiskData('Risk Summary'!$N$32,$A1600)</f>
        <v>#NAME?</v>
      </c>
      <c r="J1600" s="330" t="e">
        <f ca="1">_xll.RiskData('Risk Summary'!$H$35,$A1600)</f>
        <v>#NAME?</v>
      </c>
      <c r="K1600" s="330" t="e">
        <f ca="1">_xll.RiskData('Risk Summary'!$K$35,$A1600)</f>
        <v>#NAME?</v>
      </c>
      <c r="L1600" s="330" t="e">
        <f ca="1">_xll.RiskData('Risk Summary'!$N$35,$A1600)</f>
        <v>#NAME?</v>
      </c>
      <c r="N1600" s="330" t="e">
        <f ca="1">_xll.RiskData('Risk Summary'!$H$36,$A1600)</f>
        <v>#NAME?</v>
      </c>
      <c r="O1600" s="330" t="e">
        <f ca="1">_xll.RiskData('Risk Summary'!$K$36,$A1600)</f>
        <v>#NAME?</v>
      </c>
      <c r="P1600" s="330" t="e">
        <f ca="1">_xll.RiskData('Risk Summary'!$N$36,$A1600)</f>
        <v>#NAME?</v>
      </c>
      <c r="R1600" s="330" t="e">
        <f ca="1">_xll.RiskData('TS CF'!$H$24,$A1600)-F1600</f>
        <v>#NAME?</v>
      </c>
      <c r="S1600" s="330" t="e">
        <f ca="1">_xll.RiskData('TS CF'!$K$24,$A1600)-G1600</f>
        <v>#NAME?</v>
      </c>
      <c r="T1600" s="330" t="e">
        <f ca="1">_xll.RiskData('TS CF'!$N$24,$A1600)-H1600</f>
        <v>#NAME?</v>
      </c>
      <c r="V1600" s="327" t="e">
        <f t="shared" ca="1" si="72"/>
        <v>#NAME?</v>
      </c>
      <c r="W1600" s="327" t="e">
        <f t="shared" ca="1" si="73"/>
        <v>#NAME?</v>
      </c>
      <c r="X1600" s="327" t="e">
        <f t="shared" ca="1" si="74"/>
        <v>#NAME?</v>
      </c>
    </row>
    <row r="1601" spans="1:24">
      <c r="A1601" s="2">
        <v>1594</v>
      </c>
      <c r="B1601" s="617">
        <v>-160478</v>
      </c>
      <c r="C1601" s="617">
        <v>-103593</v>
      </c>
      <c r="D1601" s="617">
        <v>-114388</v>
      </c>
      <c r="F1601" s="330" t="e">
        <f ca="1">_xll.RiskData('Risk Summary'!$H$32,$A1601)</f>
        <v>#NAME?</v>
      </c>
      <c r="G1601" s="330" t="e">
        <f ca="1">_xll.RiskData('Risk Summary'!$K$32,$A1601)</f>
        <v>#NAME?</v>
      </c>
      <c r="H1601" s="330" t="e">
        <f ca="1">_xll.RiskData('Risk Summary'!$N$32,$A1601)</f>
        <v>#NAME?</v>
      </c>
      <c r="J1601" s="330" t="e">
        <f ca="1">_xll.RiskData('Risk Summary'!$H$35,$A1601)</f>
        <v>#NAME?</v>
      </c>
      <c r="K1601" s="330" t="e">
        <f ca="1">_xll.RiskData('Risk Summary'!$K$35,$A1601)</f>
        <v>#NAME?</v>
      </c>
      <c r="L1601" s="330" t="e">
        <f ca="1">_xll.RiskData('Risk Summary'!$N$35,$A1601)</f>
        <v>#NAME?</v>
      </c>
      <c r="N1601" s="330" t="e">
        <f ca="1">_xll.RiskData('Risk Summary'!$H$36,$A1601)</f>
        <v>#NAME?</v>
      </c>
      <c r="O1601" s="330" t="e">
        <f ca="1">_xll.RiskData('Risk Summary'!$K$36,$A1601)</f>
        <v>#NAME?</v>
      </c>
      <c r="P1601" s="330" t="e">
        <f ca="1">_xll.RiskData('Risk Summary'!$N$36,$A1601)</f>
        <v>#NAME?</v>
      </c>
      <c r="R1601" s="330" t="e">
        <f ca="1">_xll.RiskData('TS CF'!$H$24,$A1601)-F1601</f>
        <v>#NAME?</v>
      </c>
      <c r="S1601" s="330" t="e">
        <f ca="1">_xll.RiskData('TS CF'!$K$24,$A1601)-G1601</f>
        <v>#NAME?</v>
      </c>
      <c r="T1601" s="330" t="e">
        <f ca="1">_xll.RiskData('TS CF'!$N$24,$A1601)-H1601</f>
        <v>#NAME?</v>
      </c>
      <c r="V1601" s="327" t="e">
        <f t="shared" ca="1" si="72"/>
        <v>#NAME?</v>
      </c>
      <c r="W1601" s="327" t="e">
        <f t="shared" ca="1" si="73"/>
        <v>#NAME?</v>
      </c>
      <c r="X1601" s="327" t="e">
        <f t="shared" ca="1" si="74"/>
        <v>#NAME?</v>
      </c>
    </row>
    <row r="1602" spans="1:24">
      <c r="A1602" s="2">
        <v>1595</v>
      </c>
      <c r="B1602" s="617">
        <v>-160478</v>
      </c>
      <c r="C1602" s="617">
        <v>-103593</v>
      </c>
      <c r="D1602" s="617">
        <v>-114388</v>
      </c>
      <c r="F1602" s="330" t="e">
        <f ca="1">_xll.RiskData('Risk Summary'!$H$32,$A1602)</f>
        <v>#NAME?</v>
      </c>
      <c r="G1602" s="330" t="e">
        <f ca="1">_xll.RiskData('Risk Summary'!$K$32,$A1602)</f>
        <v>#NAME?</v>
      </c>
      <c r="H1602" s="330" t="e">
        <f ca="1">_xll.RiskData('Risk Summary'!$N$32,$A1602)</f>
        <v>#NAME?</v>
      </c>
      <c r="J1602" s="330" t="e">
        <f ca="1">_xll.RiskData('Risk Summary'!$H$35,$A1602)</f>
        <v>#NAME?</v>
      </c>
      <c r="K1602" s="330" t="e">
        <f ca="1">_xll.RiskData('Risk Summary'!$K$35,$A1602)</f>
        <v>#NAME?</v>
      </c>
      <c r="L1602" s="330" t="e">
        <f ca="1">_xll.RiskData('Risk Summary'!$N$35,$A1602)</f>
        <v>#NAME?</v>
      </c>
      <c r="N1602" s="330" t="e">
        <f ca="1">_xll.RiskData('Risk Summary'!$H$36,$A1602)</f>
        <v>#NAME?</v>
      </c>
      <c r="O1602" s="330" t="e">
        <f ca="1">_xll.RiskData('Risk Summary'!$K$36,$A1602)</f>
        <v>#NAME?</v>
      </c>
      <c r="P1602" s="330" t="e">
        <f ca="1">_xll.RiskData('Risk Summary'!$N$36,$A1602)</f>
        <v>#NAME?</v>
      </c>
      <c r="R1602" s="330" t="e">
        <f ca="1">_xll.RiskData('TS CF'!$H$24,$A1602)-F1602</f>
        <v>#NAME?</v>
      </c>
      <c r="S1602" s="330" t="e">
        <f ca="1">_xll.RiskData('TS CF'!$K$24,$A1602)-G1602</f>
        <v>#NAME?</v>
      </c>
      <c r="T1602" s="330" t="e">
        <f ca="1">_xll.RiskData('TS CF'!$N$24,$A1602)-H1602</f>
        <v>#NAME?</v>
      </c>
      <c r="V1602" s="327" t="e">
        <f t="shared" ca="1" si="72"/>
        <v>#NAME?</v>
      </c>
      <c r="W1602" s="327" t="e">
        <f t="shared" ca="1" si="73"/>
        <v>#NAME?</v>
      </c>
      <c r="X1602" s="327" t="e">
        <f t="shared" ca="1" si="74"/>
        <v>#NAME?</v>
      </c>
    </row>
    <row r="1603" spans="1:24">
      <c r="A1603" s="2">
        <v>1596</v>
      </c>
      <c r="B1603" s="617">
        <v>-160478</v>
      </c>
      <c r="C1603" s="617">
        <v>-103593</v>
      </c>
      <c r="D1603" s="617">
        <v>-114388</v>
      </c>
      <c r="F1603" s="330" t="e">
        <f ca="1">_xll.RiskData('Risk Summary'!$H$32,$A1603)</f>
        <v>#NAME?</v>
      </c>
      <c r="G1603" s="330" t="e">
        <f ca="1">_xll.RiskData('Risk Summary'!$K$32,$A1603)</f>
        <v>#NAME?</v>
      </c>
      <c r="H1603" s="330" t="e">
        <f ca="1">_xll.RiskData('Risk Summary'!$N$32,$A1603)</f>
        <v>#NAME?</v>
      </c>
      <c r="J1603" s="330" t="e">
        <f ca="1">_xll.RiskData('Risk Summary'!$H$35,$A1603)</f>
        <v>#NAME?</v>
      </c>
      <c r="K1603" s="330" t="e">
        <f ca="1">_xll.RiskData('Risk Summary'!$K$35,$A1603)</f>
        <v>#NAME?</v>
      </c>
      <c r="L1603" s="330" t="e">
        <f ca="1">_xll.RiskData('Risk Summary'!$N$35,$A1603)</f>
        <v>#NAME?</v>
      </c>
      <c r="N1603" s="330" t="e">
        <f ca="1">_xll.RiskData('Risk Summary'!$H$36,$A1603)</f>
        <v>#NAME?</v>
      </c>
      <c r="O1603" s="330" t="e">
        <f ca="1">_xll.RiskData('Risk Summary'!$K$36,$A1603)</f>
        <v>#NAME?</v>
      </c>
      <c r="P1603" s="330" t="e">
        <f ca="1">_xll.RiskData('Risk Summary'!$N$36,$A1603)</f>
        <v>#NAME?</v>
      </c>
      <c r="R1603" s="330" t="e">
        <f ca="1">_xll.RiskData('TS CF'!$H$24,$A1603)-F1603</f>
        <v>#NAME?</v>
      </c>
      <c r="S1603" s="330" t="e">
        <f ca="1">_xll.RiskData('TS CF'!$K$24,$A1603)-G1603</f>
        <v>#NAME?</v>
      </c>
      <c r="T1603" s="330" t="e">
        <f ca="1">_xll.RiskData('TS CF'!$N$24,$A1603)-H1603</f>
        <v>#NAME?</v>
      </c>
      <c r="V1603" s="327" t="e">
        <f t="shared" ca="1" si="72"/>
        <v>#NAME?</v>
      </c>
      <c r="W1603" s="327" t="e">
        <f t="shared" ca="1" si="73"/>
        <v>#NAME?</v>
      </c>
      <c r="X1603" s="327" t="e">
        <f t="shared" ca="1" si="74"/>
        <v>#NAME?</v>
      </c>
    </row>
    <row r="1604" spans="1:24">
      <c r="A1604" s="2">
        <v>1597</v>
      </c>
      <c r="B1604" s="617">
        <v>-160478</v>
      </c>
      <c r="C1604" s="617">
        <v>-103593</v>
      </c>
      <c r="D1604" s="617">
        <v>-114388</v>
      </c>
      <c r="F1604" s="330" t="e">
        <f ca="1">_xll.RiskData('Risk Summary'!$H$32,$A1604)</f>
        <v>#NAME?</v>
      </c>
      <c r="G1604" s="330" t="e">
        <f ca="1">_xll.RiskData('Risk Summary'!$K$32,$A1604)</f>
        <v>#NAME?</v>
      </c>
      <c r="H1604" s="330" t="e">
        <f ca="1">_xll.RiskData('Risk Summary'!$N$32,$A1604)</f>
        <v>#NAME?</v>
      </c>
      <c r="J1604" s="330" t="e">
        <f ca="1">_xll.RiskData('Risk Summary'!$H$35,$A1604)</f>
        <v>#NAME?</v>
      </c>
      <c r="K1604" s="330" t="e">
        <f ca="1">_xll.RiskData('Risk Summary'!$K$35,$A1604)</f>
        <v>#NAME?</v>
      </c>
      <c r="L1604" s="330" t="e">
        <f ca="1">_xll.RiskData('Risk Summary'!$N$35,$A1604)</f>
        <v>#NAME?</v>
      </c>
      <c r="N1604" s="330" t="e">
        <f ca="1">_xll.RiskData('Risk Summary'!$H$36,$A1604)</f>
        <v>#NAME?</v>
      </c>
      <c r="O1604" s="330" t="e">
        <f ca="1">_xll.RiskData('Risk Summary'!$K$36,$A1604)</f>
        <v>#NAME?</v>
      </c>
      <c r="P1604" s="330" t="e">
        <f ca="1">_xll.RiskData('Risk Summary'!$N$36,$A1604)</f>
        <v>#NAME?</v>
      </c>
      <c r="R1604" s="330" t="e">
        <f ca="1">_xll.RiskData('TS CF'!$H$24,$A1604)-F1604</f>
        <v>#NAME?</v>
      </c>
      <c r="S1604" s="330" t="e">
        <f ca="1">_xll.RiskData('TS CF'!$K$24,$A1604)-G1604</f>
        <v>#NAME?</v>
      </c>
      <c r="T1604" s="330" t="e">
        <f ca="1">_xll.RiskData('TS CF'!$N$24,$A1604)-H1604</f>
        <v>#NAME?</v>
      </c>
      <c r="V1604" s="327" t="e">
        <f t="shared" ca="1" si="72"/>
        <v>#NAME?</v>
      </c>
      <c r="W1604" s="327" t="e">
        <f t="shared" ca="1" si="73"/>
        <v>#NAME?</v>
      </c>
      <c r="X1604" s="327" t="e">
        <f t="shared" ca="1" si="74"/>
        <v>#NAME?</v>
      </c>
    </row>
    <row r="1605" spans="1:24">
      <c r="A1605" s="2">
        <v>1598</v>
      </c>
      <c r="B1605" s="617">
        <v>-160478</v>
      </c>
      <c r="C1605" s="617">
        <v>-103593</v>
      </c>
      <c r="D1605" s="617">
        <v>-114388</v>
      </c>
      <c r="F1605" s="330" t="e">
        <f ca="1">_xll.RiskData('Risk Summary'!$H$32,$A1605)</f>
        <v>#NAME?</v>
      </c>
      <c r="G1605" s="330" t="e">
        <f ca="1">_xll.RiskData('Risk Summary'!$K$32,$A1605)</f>
        <v>#NAME?</v>
      </c>
      <c r="H1605" s="330" t="e">
        <f ca="1">_xll.RiskData('Risk Summary'!$N$32,$A1605)</f>
        <v>#NAME?</v>
      </c>
      <c r="J1605" s="330" t="e">
        <f ca="1">_xll.RiskData('Risk Summary'!$H$35,$A1605)</f>
        <v>#NAME?</v>
      </c>
      <c r="K1605" s="330" t="e">
        <f ca="1">_xll.RiskData('Risk Summary'!$K$35,$A1605)</f>
        <v>#NAME?</v>
      </c>
      <c r="L1605" s="330" t="e">
        <f ca="1">_xll.RiskData('Risk Summary'!$N$35,$A1605)</f>
        <v>#NAME?</v>
      </c>
      <c r="N1605" s="330" t="e">
        <f ca="1">_xll.RiskData('Risk Summary'!$H$36,$A1605)</f>
        <v>#NAME?</v>
      </c>
      <c r="O1605" s="330" t="e">
        <f ca="1">_xll.RiskData('Risk Summary'!$K$36,$A1605)</f>
        <v>#NAME?</v>
      </c>
      <c r="P1605" s="330" t="e">
        <f ca="1">_xll.RiskData('Risk Summary'!$N$36,$A1605)</f>
        <v>#NAME?</v>
      </c>
      <c r="R1605" s="330" t="e">
        <f ca="1">_xll.RiskData('TS CF'!$H$24,$A1605)-F1605</f>
        <v>#NAME?</v>
      </c>
      <c r="S1605" s="330" t="e">
        <f ca="1">_xll.RiskData('TS CF'!$K$24,$A1605)-G1605</f>
        <v>#NAME?</v>
      </c>
      <c r="T1605" s="330" t="e">
        <f ca="1">_xll.RiskData('TS CF'!$N$24,$A1605)-H1605</f>
        <v>#NAME?</v>
      </c>
      <c r="V1605" s="327" t="e">
        <f t="shared" ca="1" si="72"/>
        <v>#NAME?</v>
      </c>
      <c r="W1605" s="327" t="e">
        <f t="shared" ca="1" si="73"/>
        <v>#NAME?</v>
      </c>
      <c r="X1605" s="327" t="e">
        <f t="shared" ca="1" si="74"/>
        <v>#NAME?</v>
      </c>
    </row>
    <row r="1606" spans="1:24">
      <c r="A1606" s="2">
        <v>1599</v>
      </c>
      <c r="B1606" s="617">
        <v>-160478</v>
      </c>
      <c r="C1606" s="617">
        <v>-103593</v>
      </c>
      <c r="D1606" s="617">
        <v>-114388</v>
      </c>
      <c r="F1606" s="330" t="e">
        <f ca="1">_xll.RiskData('Risk Summary'!$H$32,$A1606)</f>
        <v>#NAME?</v>
      </c>
      <c r="G1606" s="330" t="e">
        <f ca="1">_xll.RiskData('Risk Summary'!$K$32,$A1606)</f>
        <v>#NAME?</v>
      </c>
      <c r="H1606" s="330" t="e">
        <f ca="1">_xll.RiskData('Risk Summary'!$N$32,$A1606)</f>
        <v>#NAME?</v>
      </c>
      <c r="J1606" s="330" t="e">
        <f ca="1">_xll.RiskData('Risk Summary'!$H$35,$A1606)</f>
        <v>#NAME?</v>
      </c>
      <c r="K1606" s="330" t="e">
        <f ca="1">_xll.RiskData('Risk Summary'!$K$35,$A1606)</f>
        <v>#NAME?</v>
      </c>
      <c r="L1606" s="330" t="e">
        <f ca="1">_xll.RiskData('Risk Summary'!$N$35,$A1606)</f>
        <v>#NAME?</v>
      </c>
      <c r="N1606" s="330" t="e">
        <f ca="1">_xll.RiskData('Risk Summary'!$H$36,$A1606)</f>
        <v>#NAME?</v>
      </c>
      <c r="O1606" s="330" t="e">
        <f ca="1">_xll.RiskData('Risk Summary'!$K$36,$A1606)</f>
        <v>#NAME?</v>
      </c>
      <c r="P1606" s="330" t="e">
        <f ca="1">_xll.RiskData('Risk Summary'!$N$36,$A1606)</f>
        <v>#NAME?</v>
      </c>
      <c r="R1606" s="330" t="e">
        <f ca="1">_xll.RiskData('TS CF'!$H$24,$A1606)-F1606</f>
        <v>#NAME?</v>
      </c>
      <c r="S1606" s="330" t="e">
        <f ca="1">_xll.RiskData('TS CF'!$K$24,$A1606)-G1606</f>
        <v>#NAME?</v>
      </c>
      <c r="T1606" s="330" t="e">
        <f ca="1">_xll.RiskData('TS CF'!$N$24,$A1606)-H1606</f>
        <v>#NAME?</v>
      </c>
      <c r="V1606" s="327" t="e">
        <f t="shared" ca="1" si="72"/>
        <v>#NAME?</v>
      </c>
      <c r="W1606" s="327" t="e">
        <f t="shared" ca="1" si="73"/>
        <v>#NAME?</v>
      </c>
      <c r="X1606" s="327" t="e">
        <f t="shared" ca="1" si="74"/>
        <v>#NAME?</v>
      </c>
    </row>
    <row r="1607" spans="1:24">
      <c r="A1607" s="2">
        <v>1600</v>
      </c>
      <c r="B1607" s="617">
        <v>-160478</v>
      </c>
      <c r="C1607" s="617">
        <v>-103593</v>
      </c>
      <c r="D1607" s="617">
        <v>-114388</v>
      </c>
      <c r="F1607" s="330" t="e">
        <f ca="1">_xll.RiskData('Risk Summary'!$H$32,$A1607)</f>
        <v>#NAME?</v>
      </c>
      <c r="G1607" s="330" t="e">
        <f ca="1">_xll.RiskData('Risk Summary'!$K$32,$A1607)</f>
        <v>#NAME?</v>
      </c>
      <c r="H1607" s="330" t="e">
        <f ca="1">_xll.RiskData('Risk Summary'!$N$32,$A1607)</f>
        <v>#NAME?</v>
      </c>
      <c r="J1607" s="330" t="e">
        <f ca="1">_xll.RiskData('Risk Summary'!$H$35,$A1607)</f>
        <v>#NAME?</v>
      </c>
      <c r="K1607" s="330" t="e">
        <f ca="1">_xll.RiskData('Risk Summary'!$K$35,$A1607)</f>
        <v>#NAME?</v>
      </c>
      <c r="L1607" s="330" t="e">
        <f ca="1">_xll.RiskData('Risk Summary'!$N$35,$A1607)</f>
        <v>#NAME?</v>
      </c>
      <c r="N1607" s="330" t="e">
        <f ca="1">_xll.RiskData('Risk Summary'!$H$36,$A1607)</f>
        <v>#NAME?</v>
      </c>
      <c r="O1607" s="330" t="e">
        <f ca="1">_xll.RiskData('Risk Summary'!$K$36,$A1607)</f>
        <v>#NAME?</v>
      </c>
      <c r="P1607" s="330" t="e">
        <f ca="1">_xll.RiskData('Risk Summary'!$N$36,$A1607)</f>
        <v>#NAME?</v>
      </c>
      <c r="R1607" s="330" t="e">
        <f ca="1">_xll.RiskData('TS CF'!$H$24,$A1607)-F1607</f>
        <v>#NAME?</v>
      </c>
      <c r="S1607" s="330" t="e">
        <f ca="1">_xll.RiskData('TS CF'!$K$24,$A1607)-G1607</f>
        <v>#NAME?</v>
      </c>
      <c r="T1607" s="330" t="e">
        <f ca="1">_xll.RiskData('TS CF'!$N$24,$A1607)-H1607</f>
        <v>#NAME?</v>
      </c>
      <c r="V1607" s="327" t="e">
        <f t="shared" ca="1" si="72"/>
        <v>#NAME?</v>
      </c>
      <c r="W1607" s="327" t="e">
        <f t="shared" ca="1" si="73"/>
        <v>#NAME?</v>
      </c>
      <c r="X1607" s="327" t="e">
        <f t="shared" ca="1" si="74"/>
        <v>#NAME?</v>
      </c>
    </row>
    <row r="1608" spans="1:24">
      <c r="A1608" s="2">
        <v>1601</v>
      </c>
      <c r="B1608" s="617">
        <v>-160478</v>
      </c>
      <c r="C1608" s="617">
        <v>-103593</v>
      </c>
      <c r="D1608" s="617">
        <v>-114388</v>
      </c>
      <c r="F1608" s="330" t="e">
        <f ca="1">_xll.RiskData('Risk Summary'!$H$32,$A1608)</f>
        <v>#NAME?</v>
      </c>
      <c r="G1608" s="330" t="e">
        <f ca="1">_xll.RiskData('Risk Summary'!$K$32,$A1608)</f>
        <v>#NAME?</v>
      </c>
      <c r="H1608" s="330" t="e">
        <f ca="1">_xll.RiskData('Risk Summary'!$N$32,$A1608)</f>
        <v>#NAME?</v>
      </c>
      <c r="J1608" s="330" t="e">
        <f ca="1">_xll.RiskData('Risk Summary'!$H$35,$A1608)</f>
        <v>#NAME?</v>
      </c>
      <c r="K1608" s="330" t="e">
        <f ca="1">_xll.RiskData('Risk Summary'!$K$35,$A1608)</f>
        <v>#NAME?</v>
      </c>
      <c r="L1608" s="330" t="e">
        <f ca="1">_xll.RiskData('Risk Summary'!$N$35,$A1608)</f>
        <v>#NAME?</v>
      </c>
      <c r="N1608" s="330" t="e">
        <f ca="1">_xll.RiskData('Risk Summary'!$H$36,$A1608)</f>
        <v>#NAME?</v>
      </c>
      <c r="O1608" s="330" t="e">
        <f ca="1">_xll.RiskData('Risk Summary'!$K$36,$A1608)</f>
        <v>#NAME?</v>
      </c>
      <c r="P1608" s="330" t="e">
        <f ca="1">_xll.RiskData('Risk Summary'!$N$36,$A1608)</f>
        <v>#NAME?</v>
      </c>
      <c r="R1608" s="330" t="e">
        <f ca="1">_xll.RiskData('TS CF'!$H$24,$A1608)-F1608</f>
        <v>#NAME?</v>
      </c>
      <c r="S1608" s="330" t="e">
        <f ca="1">_xll.RiskData('TS CF'!$K$24,$A1608)-G1608</f>
        <v>#NAME?</v>
      </c>
      <c r="T1608" s="330" t="e">
        <f ca="1">_xll.RiskData('TS CF'!$N$24,$A1608)-H1608</f>
        <v>#NAME?</v>
      </c>
      <c r="V1608" s="327" t="e">
        <f t="shared" ca="1" si="72"/>
        <v>#NAME?</v>
      </c>
      <c r="W1608" s="327" t="e">
        <f t="shared" ca="1" si="73"/>
        <v>#NAME?</v>
      </c>
      <c r="X1608" s="327" t="e">
        <f t="shared" ca="1" si="74"/>
        <v>#NAME?</v>
      </c>
    </row>
    <row r="1609" spans="1:24">
      <c r="A1609" s="2">
        <v>1602</v>
      </c>
      <c r="B1609" s="617">
        <v>-160478</v>
      </c>
      <c r="C1609" s="617">
        <v>-103593</v>
      </c>
      <c r="D1609" s="617">
        <v>-114388</v>
      </c>
      <c r="F1609" s="330" t="e">
        <f ca="1">_xll.RiskData('Risk Summary'!$H$32,$A1609)</f>
        <v>#NAME?</v>
      </c>
      <c r="G1609" s="330" t="e">
        <f ca="1">_xll.RiskData('Risk Summary'!$K$32,$A1609)</f>
        <v>#NAME?</v>
      </c>
      <c r="H1609" s="330" t="e">
        <f ca="1">_xll.RiskData('Risk Summary'!$N$32,$A1609)</f>
        <v>#NAME?</v>
      </c>
      <c r="J1609" s="330" t="e">
        <f ca="1">_xll.RiskData('Risk Summary'!$H$35,$A1609)</f>
        <v>#NAME?</v>
      </c>
      <c r="K1609" s="330" t="e">
        <f ca="1">_xll.RiskData('Risk Summary'!$K$35,$A1609)</f>
        <v>#NAME?</v>
      </c>
      <c r="L1609" s="330" t="e">
        <f ca="1">_xll.RiskData('Risk Summary'!$N$35,$A1609)</f>
        <v>#NAME?</v>
      </c>
      <c r="N1609" s="330" t="e">
        <f ca="1">_xll.RiskData('Risk Summary'!$H$36,$A1609)</f>
        <v>#NAME?</v>
      </c>
      <c r="O1609" s="330" t="e">
        <f ca="1">_xll.RiskData('Risk Summary'!$K$36,$A1609)</f>
        <v>#NAME?</v>
      </c>
      <c r="P1609" s="330" t="e">
        <f ca="1">_xll.RiskData('Risk Summary'!$N$36,$A1609)</f>
        <v>#NAME?</v>
      </c>
      <c r="R1609" s="330" t="e">
        <f ca="1">_xll.RiskData('TS CF'!$H$24,$A1609)-F1609</f>
        <v>#NAME?</v>
      </c>
      <c r="S1609" s="330" t="e">
        <f ca="1">_xll.RiskData('TS CF'!$K$24,$A1609)-G1609</f>
        <v>#NAME?</v>
      </c>
      <c r="T1609" s="330" t="e">
        <f ca="1">_xll.RiskData('TS CF'!$N$24,$A1609)-H1609</f>
        <v>#NAME?</v>
      </c>
      <c r="V1609" s="327" t="e">
        <f t="shared" ca="1" si="72"/>
        <v>#NAME?</v>
      </c>
      <c r="W1609" s="327" t="e">
        <f t="shared" ca="1" si="73"/>
        <v>#NAME?</v>
      </c>
      <c r="X1609" s="327" t="e">
        <f t="shared" ca="1" si="74"/>
        <v>#NAME?</v>
      </c>
    </row>
    <row r="1610" spans="1:24">
      <c r="A1610" s="2">
        <v>1603</v>
      </c>
      <c r="B1610" s="617">
        <v>-160478</v>
      </c>
      <c r="C1610" s="617">
        <v>-103593</v>
      </c>
      <c r="D1610" s="617">
        <v>-114388</v>
      </c>
      <c r="F1610" s="330" t="e">
        <f ca="1">_xll.RiskData('Risk Summary'!$H$32,$A1610)</f>
        <v>#NAME?</v>
      </c>
      <c r="G1610" s="330" t="e">
        <f ca="1">_xll.RiskData('Risk Summary'!$K$32,$A1610)</f>
        <v>#NAME?</v>
      </c>
      <c r="H1610" s="330" t="e">
        <f ca="1">_xll.RiskData('Risk Summary'!$N$32,$A1610)</f>
        <v>#NAME?</v>
      </c>
      <c r="J1610" s="330" t="e">
        <f ca="1">_xll.RiskData('Risk Summary'!$H$35,$A1610)</f>
        <v>#NAME?</v>
      </c>
      <c r="K1610" s="330" t="e">
        <f ca="1">_xll.RiskData('Risk Summary'!$K$35,$A1610)</f>
        <v>#NAME?</v>
      </c>
      <c r="L1610" s="330" t="e">
        <f ca="1">_xll.RiskData('Risk Summary'!$N$35,$A1610)</f>
        <v>#NAME?</v>
      </c>
      <c r="N1610" s="330" t="e">
        <f ca="1">_xll.RiskData('Risk Summary'!$H$36,$A1610)</f>
        <v>#NAME?</v>
      </c>
      <c r="O1610" s="330" t="e">
        <f ca="1">_xll.RiskData('Risk Summary'!$K$36,$A1610)</f>
        <v>#NAME?</v>
      </c>
      <c r="P1610" s="330" t="e">
        <f ca="1">_xll.RiskData('Risk Summary'!$N$36,$A1610)</f>
        <v>#NAME?</v>
      </c>
      <c r="R1610" s="330" t="e">
        <f ca="1">_xll.RiskData('TS CF'!$H$24,$A1610)-F1610</f>
        <v>#NAME?</v>
      </c>
      <c r="S1610" s="330" t="e">
        <f ca="1">_xll.RiskData('TS CF'!$K$24,$A1610)-G1610</f>
        <v>#NAME?</v>
      </c>
      <c r="T1610" s="330" t="e">
        <f ca="1">_xll.RiskData('TS CF'!$N$24,$A1610)-H1610</f>
        <v>#NAME?</v>
      </c>
      <c r="V1610" s="327" t="e">
        <f t="shared" ref="V1610:V1673" ca="1" si="75">V1609</f>
        <v>#NAME?</v>
      </c>
      <c r="W1610" s="327" t="e">
        <f t="shared" ref="W1610:W1673" ca="1" si="76">W1609</f>
        <v>#NAME?</v>
      </c>
      <c r="X1610" s="327" t="e">
        <f t="shared" ref="X1610:X1673" ca="1" si="77">X1609</f>
        <v>#NAME?</v>
      </c>
    </row>
    <row r="1611" spans="1:24">
      <c r="A1611" s="2">
        <v>1604</v>
      </c>
      <c r="B1611" s="617">
        <v>-160478</v>
      </c>
      <c r="C1611" s="617">
        <v>-103593</v>
      </c>
      <c r="D1611" s="617">
        <v>-114388</v>
      </c>
      <c r="F1611" s="330" t="e">
        <f ca="1">_xll.RiskData('Risk Summary'!$H$32,$A1611)</f>
        <v>#NAME?</v>
      </c>
      <c r="G1611" s="330" t="e">
        <f ca="1">_xll.RiskData('Risk Summary'!$K$32,$A1611)</f>
        <v>#NAME?</v>
      </c>
      <c r="H1611" s="330" t="e">
        <f ca="1">_xll.RiskData('Risk Summary'!$N$32,$A1611)</f>
        <v>#NAME?</v>
      </c>
      <c r="J1611" s="330" t="e">
        <f ca="1">_xll.RiskData('Risk Summary'!$H$35,$A1611)</f>
        <v>#NAME?</v>
      </c>
      <c r="K1611" s="330" t="e">
        <f ca="1">_xll.RiskData('Risk Summary'!$K$35,$A1611)</f>
        <v>#NAME?</v>
      </c>
      <c r="L1611" s="330" t="e">
        <f ca="1">_xll.RiskData('Risk Summary'!$N$35,$A1611)</f>
        <v>#NAME?</v>
      </c>
      <c r="N1611" s="330" t="e">
        <f ca="1">_xll.RiskData('Risk Summary'!$H$36,$A1611)</f>
        <v>#NAME?</v>
      </c>
      <c r="O1611" s="330" t="e">
        <f ca="1">_xll.RiskData('Risk Summary'!$K$36,$A1611)</f>
        <v>#NAME?</v>
      </c>
      <c r="P1611" s="330" t="e">
        <f ca="1">_xll.RiskData('Risk Summary'!$N$36,$A1611)</f>
        <v>#NAME?</v>
      </c>
      <c r="R1611" s="330" t="e">
        <f ca="1">_xll.RiskData('TS CF'!$H$24,$A1611)-F1611</f>
        <v>#NAME?</v>
      </c>
      <c r="S1611" s="330" t="e">
        <f ca="1">_xll.RiskData('TS CF'!$K$24,$A1611)-G1611</f>
        <v>#NAME?</v>
      </c>
      <c r="T1611" s="330" t="e">
        <f ca="1">_xll.RiskData('TS CF'!$N$24,$A1611)-H1611</f>
        <v>#NAME?</v>
      </c>
      <c r="V1611" s="327" t="e">
        <f t="shared" ca="1" si="75"/>
        <v>#NAME?</v>
      </c>
      <c r="W1611" s="327" t="e">
        <f t="shared" ca="1" si="76"/>
        <v>#NAME?</v>
      </c>
      <c r="X1611" s="327" t="e">
        <f t="shared" ca="1" si="77"/>
        <v>#NAME?</v>
      </c>
    </row>
    <row r="1612" spans="1:24">
      <c r="A1612" s="2">
        <v>1605</v>
      </c>
      <c r="B1612" s="617">
        <v>-160478</v>
      </c>
      <c r="C1612" s="617">
        <v>-103593</v>
      </c>
      <c r="D1612" s="617">
        <v>-114388</v>
      </c>
      <c r="F1612" s="330" t="e">
        <f ca="1">_xll.RiskData('Risk Summary'!$H$32,$A1612)</f>
        <v>#NAME?</v>
      </c>
      <c r="G1612" s="330" t="e">
        <f ca="1">_xll.RiskData('Risk Summary'!$K$32,$A1612)</f>
        <v>#NAME?</v>
      </c>
      <c r="H1612" s="330" t="e">
        <f ca="1">_xll.RiskData('Risk Summary'!$N$32,$A1612)</f>
        <v>#NAME?</v>
      </c>
      <c r="J1612" s="330" t="e">
        <f ca="1">_xll.RiskData('Risk Summary'!$H$35,$A1612)</f>
        <v>#NAME?</v>
      </c>
      <c r="K1612" s="330" t="e">
        <f ca="1">_xll.RiskData('Risk Summary'!$K$35,$A1612)</f>
        <v>#NAME?</v>
      </c>
      <c r="L1612" s="330" t="e">
        <f ca="1">_xll.RiskData('Risk Summary'!$N$35,$A1612)</f>
        <v>#NAME?</v>
      </c>
      <c r="N1612" s="330" t="e">
        <f ca="1">_xll.RiskData('Risk Summary'!$H$36,$A1612)</f>
        <v>#NAME?</v>
      </c>
      <c r="O1612" s="330" t="e">
        <f ca="1">_xll.RiskData('Risk Summary'!$K$36,$A1612)</f>
        <v>#NAME?</v>
      </c>
      <c r="P1612" s="330" t="e">
        <f ca="1">_xll.RiskData('Risk Summary'!$N$36,$A1612)</f>
        <v>#NAME?</v>
      </c>
      <c r="R1612" s="330" t="e">
        <f ca="1">_xll.RiskData('TS CF'!$H$24,$A1612)-F1612</f>
        <v>#NAME?</v>
      </c>
      <c r="S1612" s="330" t="e">
        <f ca="1">_xll.RiskData('TS CF'!$K$24,$A1612)-G1612</f>
        <v>#NAME?</v>
      </c>
      <c r="T1612" s="330" t="e">
        <f ca="1">_xll.RiskData('TS CF'!$N$24,$A1612)-H1612</f>
        <v>#NAME?</v>
      </c>
      <c r="V1612" s="327" t="e">
        <f t="shared" ca="1" si="75"/>
        <v>#NAME?</v>
      </c>
      <c r="W1612" s="327" t="e">
        <f t="shared" ca="1" si="76"/>
        <v>#NAME?</v>
      </c>
      <c r="X1612" s="327" t="e">
        <f t="shared" ca="1" si="77"/>
        <v>#NAME?</v>
      </c>
    </row>
    <row r="1613" spans="1:24">
      <c r="A1613" s="2">
        <v>1606</v>
      </c>
      <c r="B1613" s="617">
        <v>-160478</v>
      </c>
      <c r="C1613" s="617">
        <v>-103593</v>
      </c>
      <c r="D1613" s="617">
        <v>-114388</v>
      </c>
      <c r="F1613" s="330" t="e">
        <f ca="1">_xll.RiskData('Risk Summary'!$H$32,$A1613)</f>
        <v>#NAME?</v>
      </c>
      <c r="G1613" s="330" t="e">
        <f ca="1">_xll.RiskData('Risk Summary'!$K$32,$A1613)</f>
        <v>#NAME?</v>
      </c>
      <c r="H1613" s="330" t="e">
        <f ca="1">_xll.RiskData('Risk Summary'!$N$32,$A1613)</f>
        <v>#NAME?</v>
      </c>
      <c r="J1613" s="330" t="e">
        <f ca="1">_xll.RiskData('Risk Summary'!$H$35,$A1613)</f>
        <v>#NAME?</v>
      </c>
      <c r="K1613" s="330" t="e">
        <f ca="1">_xll.RiskData('Risk Summary'!$K$35,$A1613)</f>
        <v>#NAME?</v>
      </c>
      <c r="L1613" s="330" t="e">
        <f ca="1">_xll.RiskData('Risk Summary'!$N$35,$A1613)</f>
        <v>#NAME?</v>
      </c>
      <c r="N1613" s="330" t="e">
        <f ca="1">_xll.RiskData('Risk Summary'!$H$36,$A1613)</f>
        <v>#NAME?</v>
      </c>
      <c r="O1613" s="330" t="e">
        <f ca="1">_xll.RiskData('Risk Summary'!$K$36,$A1613)</f>
        <v>#NAME?</v>
      </c>
      <c r="P1613" s="330" t="e">
        <f ca="1">_xll.RiskData('Risk Summary'!$N$36,$A1613)</f>
        <v>#NAME?</v>
      </c>
      <c r="R1613" s="330" t="e">
        <f ca="1">_xll.RiskData('TS CF'!$H$24,$A1613)-F1613</f>
        <v>#NAME?</v>
      </c>
      <c r="S1613" s="330" t="e">
        <f ca="1">_xll.RiskData('TS CF'!$K$24,$A1613)-G1613</f>
        <v>#NAME?</v>
      </c>
      <c r="T1613" s="330" t="e">
        <f ca="1">_xll.RiskData('TS CF'!$N$24,$A1613)-H1613</f>
        <v>#NAME?</v>
      </c>
      <c r="V1613" s="327" t="e">
        <f t="shared" ca="1" si="75"/>
        <v>#NAME?</v>
      </c>
      <c r="W1613" s="327" t="e">
        <f t="shared" ca="1" si="76"/>
        <v>#NAME?</v>
      </c>
      <c r="X1613" s="327" t="e">
        <f t="shared" ca="1" si="77"/>
        <v>#NAME?</v>
      </c>
    </row>
    <row r="1614" spans="1:24">
      <c r="A1614" s="2">
        <v>1607</v>
      </c>
      <c r="B1614" s="617">
        <v>-160478</v>
      </c>
      <c r="C1614" s="617">
        <v>-103593</v>
      </c>
      <c r="D1614" s="617">
        <v>-114388</v>
      </c>
      <c r="F1614" s="330" t="e">
        <f ca="1">_xll.RiskData('Risk Summary'!$H$32,$A1614)</f>
        <v>#NAME?</v>
      </c>
      <c r="G1614" s="330" t="e">
        <f ca="1">_xll.RiskData('Risk Summary'!$K$32,$A1614)</f>
        <v>#NAME?</v>
      </c>
      <c r="H1614" s="330" t="e">
        <f ca="1">_xll.RiskData('Risk Summary'!$N$32,$A1614)</f>
        <v>#NAME?</v>
      </c>
      <c r="J1614" s="330" t="e">
        <f ca="1">_xll.RiskData('Risk Summary'!$H$35,$A1614)</f>
        <v>#NAME?</v>
      </c>
      <c r="K1614" s="330" t="e">
        <f ca="1">_xll.RiskData('Risk Summary'!$K$35,$A1614)</f>
        <v>#NAME?</v>
      </c>
      <c r="L1614" s="330" t="e">
        <f ca="1">_xll.RiskData('Risk Summary'!$N$35,$A1614)</f>
        <v>#NAME?</v>
      </c>
      <c r="N1614" s="330" t="e">
        <f ca="1">_xll.RiskData('Risk Summary'!$H$36,$A1614)</f>
        <v>#NAME?</v>
      </c>
      <c r="O1614" s="330" t="e">
        <f ca="1">_xll.RiskData('Risk Summary'!$K$36,$A1614)</f>
        <v>#NAME?</v>
      </c>
      <c r="P1614" s="330" t="e">
        <f ca="1">_xll.RiskData('Risk Summary'!$N$36,$A1614)</f>
        <v>#NAME?</v>
      </c>
      <c r="R1614" s="330" t="e">
        <f ca="1">_xll.RiskData('TS CF'!$H$24,$A1614)-F1614</f>
        <v>#NAME?</v>
      </c>
      <c r="S1614" s="330" t="e">
        <f ca="1">_xll.RiskData('TS CF'!$K$24,$A1614)-G1614</f>
        <v>#NAME?</v>
      </c>
      <c r="T1614" s="330" t="e">
        <f ca="1">_xll.RiskData('TS CF'!$N$24,$A1614)-H1614</f>
        <v>#NAME?</v>
      </c>
      <c r="V1614" s="327" t="e">
        <f t="shared" ca="1" si="75"/>
        <v>#NAME?</v>
      </c>
      <c r="W1614" s="327" t="e">
        <f t="shared" ca="1" si="76"/>
        <v>#NAME?</v>
      </c>
      <c r="X1614" s="327" t="e">
        <f t="shared" ca="1" si="77"/>
        <v>#NAME?</v>
      </c>
    </row>
    <row r="1615" spans="1:24">
      <c r="A1615" s="2">
        <v>1608</v>
      </c>
      <c r="B1615" s="617">
        <v>-160478</v>
      </c>
      <c r="C1615" s="617">
        <v>-103593</v>
      </c>
      <c r="D1615" s="617">
        <v>-114388</v>
      </c>
      <c r="F1615" s="330" t="e">
        <f ca="1">_xll.RiskData('Risk Summary'!$H$32,$A1615)</f>
        <v>#NAME?</v>
      </c>
      <c r="G1615" s="330" t="e">
        <f ca="1">_xll.RiskData('Risk Summary'!$K$32,$A1615)</f>
        <v>#NAME?</v>
      </c>
      <c r="H1615" s="330" t="e">
        <f ca="1">_xll.RiskData('Risk Summary'!$N$32,$A1615)</f>
        <v>#NAME?</v>
      </c>
      <c r="J1615" s="330" t="e">
        <f ca="1">_xll.RiskData('Risk Summary'!$H$35,$A1615)</f>
        <v>#NAME?</v>
      </c>
      <c r="K1615" s="330" t="e">
        <f ca="1">_xll.RiskData('Risk Summary'!$K$35,$A1615)</f>
        <v>#NAME?</v>
      </c>
      <c r="L1615" s="330" t="e">
        <f ca="1">_xll.RiskData('Risk Summary'!$N$35,$A1615)</f>
        <v>#NAME?</v>
      </c>
      <c r="N1615" s="330" t="e">
        <f ca="1">_xll.RiskData('Risk Summary'!$H$36,$A1615)</f>
        <v>#NAME?</v>
      </c>
      <c r="O1615" s="330" t="e">
        <f ca="1">_xll.RiskData('Risk Summary'!$K$36,$A1615)</f>
        <v>#NAME?</v>
      </c>
      <c r="P1615" s="330" t="e">
        <f ca="1">_xll.RiskData('Risk Summary'!$N$36,$A1615)</f>
        <v>#NAME?</v>
      </c>
      <c r="R1615" s="330" t="e">
        <f ca="1">_xll.RiskData('TS CF'!$H$24,$A1615)-F1615</f>
        <v>#NAME?</v>
      </c>
      <c r="S1615" s="330" t="e">
        <f ca="1">_xll.RiskData('TS CF'!$K$24,$A1615)-G1615</f>
        <v>#NAME?</v>
      </c>
      <c r="T1615" s="330" t="e">
        <f ca="1">_xll.RiskData('TS CF'!$N$24,$A1615)-H1615</f>
        <v>#NAME?</v>
      </c>
      <c r="V1615" s="327" t="e">
        <f t="shared" ca="1" si="75"/>
        <v>#NAME?</v>
      </c>
      <c r="W1615" s="327" t="e">
        <f t="shared" ca="1" si="76"/>
        <v>#NAME?</v>
      </c>
      <c r="X1615" s="327" t="e">
        <f t="shared" ca="1" si="77"/>
        <v>#NAME?</v>
      </c>
    </row>
    <row r="1616" spans="1:24">
      <c r="A1616" s="2">
        <v>1609</v>
      </c>
      <c r="B1616" s="617">
        <v>-160478</v>
      </c>
      <c r="C1616" s="617">
        <v>-103593</v>
      </c>
      <c r="D1616" s="617">
        <v>-114388</v>
      </c>
      <c r="F1616" s="330" t="e">
        <f ca="1">_xll.RiskData('Risk Summary'!$H$32,$A1616)</f>
        <v>#NAME?</v>
      </c>
      <c r="G1616" s="330" t="e">
        <f ca="1">_xll.RiskData('Risk Summary'!$K$32,$A1616)</f>
        <v>#NAME?</v>
      </c>
      <c r="H1616" s="330" t="e">
        <f ca="1">_xll.RiskData('Risk Summary'!$N$32,$A1616)</f>
        <v>#NAME?</v>
      </c>
      <c r="J1616" s="330" t="e">
        <f ca="1">_xll.RiskData('Risk Summary'!$H$35,$A1616)</f>
        <v>#NAME?</v>
      </c>
      <c r="K1616" s="330" t="e">
        <f ca="1">_xll.RiskData('Risk Summary'!$K$35,$A1616)</f>
        <v>#NAME?</v>
      </c>
      <c r="L1616" s="330" t="e">
        <f ca="1">_xll.RiskData('Risk Summary'!$N$35,$A1616)</f>
        <v>#NAME?</v>
      </c>
      <c r="N1616" s="330" t="e">
        <f ca="1">_xll.RiskData('Risk Summary'!$H$36,$A1616)</f>
        <v>#NAME?</v>
      </c>
      <c r="O1616" s="330" t="e">
        <f ca="1">_xll.RiskData('Risk Summary'!$K$36,$A1616)</f>
        <v>#NAME?</v>
      </c>
      <c r="P1616" s="330" t="e">
        <f ca="1">_xll.RiskData('Risk Summary'!$N$36,$A1616)</f>
        <v>#NAME?</v>
      </c>
      <c r="R1616" s="330" t="e">
        <f ca="1">_xll.RiskData('TS CF'!$H$24,$A1616)-F1616</f>
        <v>#NAME?</v>
      </c>
      <c r="S1616" s="330" t="e">
        <f ca="1">_xll.RiskData('TS CF'!$K$24,$A1616)-G1616</f>
        <v>#NAME?</v>
      </c>
      <c r="T1616" s="330" t="e">
        <f ca="1">_xll.RiskData('TS CF'!$N$24,$A1616)-H1616</f>
        <v>#NAME?</v>
      </c>
      <c r="V1616" s="327" t="e">
        <f t="shared" ca="1" si="75"/>
        <v>#NAME?</v>
      </c>
      <c r="W1616" s="327" t="e">
        <f t="shared" ca="1" si="76"/>
        <v>#NAME?</v>
      </c>
      <c r="X1616" s="327" t="e">
        <f t="shared" ca="1" si="77"/>
        <v>#NAME?</v>
      </c>
    </row>
    <row r="1617" spans="1:24">
      <c r="A1617" s="2">
        <v>1610</v>
      </c>
      <c r="B1617" s="617">
        <v>-160478</v>
      </c>
      <c r="C1617" s="617">
        <v>-103593</v>
      </c>
      <c r="D1617" s="617">
        <v>-114388</v>
      </c>
      <c r="F1617" s="330" t="e">
        <f ca="1">_xll.RiskData('Risk Summary'!$H$32,$A1617)</f>
        <v>#NAME?</v>
      </c>
      <c r="G1617" s="330" t="e">
        <f ca="1">_xll.RiskData('Risk Summary'!$K$32,$A1617)</f>
        <v>#NAME?</v>
      </c>
      <c r="H1617" s="330" t="e">
        <f ca="1">_xll.RiskData('Risk Summary'!$N$32,$A1617)</f>
        <v>#NAME?</v>
      </c>
      <c r="J1617" s="330" t="e">
        <f ca="1">_xll.RiskData('Risk Summary'!$H$35,$A1617)</f>
        <v>#NAME?</v>
      </c>
      <c r="K1617" s="330" t="e">
        <f ca="1">_xll.RiskData('Risk Summary'!$K$35,$A1617)</f>
        <v>#NAME?</v>
      </c>
      <c r="L1617" s="330" t="e">
        <f ca="1">_xll.RiskData('Risk Summary'!$N$35,$A1617)</f>
        <v>#NAME?</v>
      </c>
      <c r="N1617" s="330" t="e">
        <f ca="1">_xll.RiskData('Risk Summary'!$H$36,$A1617)</f>
        <v>#NAME?</v>
      </c>
      <c r="O1617" s="330" t="e">
        <f ca="1">_xll.RiskData('Risk Summary'!$K$36,$A1617)</f>
        <v>#NAME?</v>
      </c>
      <c r="P1617" s="330" t="e">
        <f ca="1">_xll.RiskData('Risk Summary'!$N$36,$A1617)</f>
        <v>#NAME?</v>
      </c>
      <c r="R1617" s="330" t="e">
        <f ca="1">_xll.RiskData('TS CF'!$H$24,$A1617)-F1617</f>
        <v>#NAME?</v>
      </c>
      <c r="S1617" s="330" t="e">
        <f ca="1">_xll.RiskData('TS CF'!$K$24,$A1617)-G1617</f>
        <v>#NAME?</v>
      </c>
      <c r="T1617" s="330" t="e">
        <f ca="1">_xll.RiskData('TS CF'!$N$24,$A1617)-H1617</f>
        <v>#NAME?</v>
      </c>
      <c r="V1617" s="327" t="e">
        <f t="shared" ca="1" si="75"/>
        <v>#NAME?</v>
      </c>
      <c r="W1617" s="327" t="e">
        <f t="shared" ca="1" si="76"/>
        <v>#NAME?</v>
      </c>
      <c r="X1617" s="327" t="e">
        <f t="shared" ca="1" si="77"/>
        <v>#NAME?</v>
      </c>
    </row>
    <row r="1618" spans="1:24">
      <c r="A1618" s="2">
        <v>1611</v>
      </c>
      <c r="B1618" s="617">
        <v>-160478</v>
      </c>
      <c r="C1618" s="617">
        <v>-103593</v>
      </c>
      <c r="D1618" s="617">
        <v>-114388</v>
      </c>
      <c r="F1618" s="330" t="e">
        <f ca="1">_xll.RiskData('Risk Summary'!$H$32,$A1618)</f>
        <v>#NAME?</v>
      </c>
      <c r="G1618" s="330" t="e">
        <f ca="1">_xll.RiskData('Risk Summary'!$K$32,$A1618)</f>
        <v>#NAME?</v>
      </c>
      <c r="H1618" s="330" t="e">
        <f ca="1">_xll.RiskData('Risk Summary'!$N$32,$A1618)</f>
        <v>#NAME?</v>
      </c>
      <c r="J1618" s="330" t="e">
        <f ca="1">_xll.RiskData('Risk Summary'!$H$35,$A1618)</f>
        <v>#NAME?</v>
      </c>
      <c r="K1618" s="330" t="e">
        <f ca="1">_xll.RiskData('Risk Summary'!$K$35,$A1618)</f>
        <v>#NAME?</v>
      </c>
      <c r="L1618" s="330" t="e">
        <f ca="1">_xll.RiskData('Risk Summary'!$N$35,$A1618)</f>
        <v>#NAME?</v>
      </c>
      <c r="N1618" s="330" t="e">
        <f ca="1">_xll.RiskData('Risk Summary'!$H$36,$A1618)</f>
        <v>#NAME?</v>
      </c>
      <c r="O1618" s="330" t="e">
        <f ca="1">_xll.RiskData('Risk Summary'!$K$36,$A1618)</f>
        <v>#NAME?</v>
      </c>
      <c r="P1618" s="330" t="e">
        <f ca="1">_xll.RiskData('Risk Summary'!$N$36,$A1618)</f>
        <v>#NAME?</v>
      </c>
      <c r="R1618" s="330" t="e">
        <f ca="1">_xll.RiskData('TS CF'!$H$24,$A1618)-F1618</f>
        <v>#NAME?</v>
      </c>
      <c r="S1618" s="330" t="e">
        <f ca="1">_xll.RiskData('TS CF'!$K$24,$A1618)-G1618</f>
        <v>#NAME?</v>
      </c>
      <c r="T1618" s="330" t="e">
        <f ca="1">_xll.RiskData('TS CF'!$N$24,$A1618)-H1618</f>
        <v>#NAME?</v>
      </c>
      <c r="V1618" s="327" t="e">
        <f t="shared" ca="1" si="75"/>
        <v>#NAME?</v>
      </c>
      <c r="W1618" s="327" t="e">
        <f t="shared" ca="1" si="76"/>
        <v>#NAME?</v>
      </c>
      <c r="X1618" s="327" t="e">
        <f t="shared" ca="1" si="77"/>
        <v>#NAME?</v>
      </c>
    </row>
    <row r="1619" spans="1:24">
      <c r="A1619" s="2">
        <v>1612</v>
      </c>
      <c r="B1619" s="617">
        <v>-160478</v>
      </c>
      <c r="C1619" s="617">
        <v>-103593</v>
      </c>
      <c r="D1619" s="617">
        <v>-114388</v>
      </c>
      <c r="F1619" s="330" t="e">
        <f ca="1">_xll.RiskData('Risk Summary'!$H$32,$A1619)</f>
        <v>#NAME?</v>
      </c>
      <c r="G1619" s="330" t="e">
        <f ca="1">_xll.RiskData('Risk Summary'!$K$32,$A1619)</f>
        <v>#NAME?</v>
      </c>
      <c r="H1619" s="330" t="e">
        <f ca="1">_xll.RiskData('Risk Summary'!$N$32,$A1619)</f>
        <v>#NAME?</v>
      </c>
      <c r="J1619" s="330" t="e">
        <f ca="1">_xll.RiskData('Risk Summary'!$H$35,$A1619)</f>
        <v>#NAME?</v>
      </c>
      <c r="K1619" s="330" t="e">
        <f ca="1">_xll.RiskData('Risk Summary'!$K$35,$A1619)</f>
        <v>#NAME?</v>
      </c>
      <c r="L1619" s="330" t="e">
        <f ca="1">_xll.RiskData('Risk Summary'!$N$35,$A1619)</f>
        <v>#NAME?</v>
      </c>
      <c r="N1619" s="330" t="e">
        <f ca="1">_xll.RiskData('Risk Summary'!$H$36,$A1619)</f>
        <v>#NAME?</v>
      </c>
      <c r="O1619" s="330" t="e">
        <f ca="1">_xll.RiskData('Risk Summary'!$K$36,$A1619)</f>
        <v>#NAME?</v>
      </c>
      <c r="P1619" s="330" t="e">
        <f ca="1">_xll.RiskData('Risk Summary'!$N$36,$A1619)</f>
        <v>#NAME?</v>
      </c>
      <c r="R1619" s="330" t="e">
        <f ca="1">_xll.RiskData('TS CF'!$H$24,$A1619)-F1619</f>
        <v>#NAME?</v>
      </c>
      <c r="S1619" s="330" t="e">
        <f ca="1">_xll.RiskData('TS CF'!$K$24,$A1619)-G1619</f>
        <v>#NAME?</v>
      </c>
      <c r="T1619" s="330" t="e">
        <f ca="1">_xll.RiskData('TS CF'!$N$24,$A1619)-H1619</f>
        <v>#NAME?</v>
      </c>
      <c r="V1619" s="327" t="e">
        <f t="shared" ca="1" si="75"/>
        <v>#NAME?</v>
      </c>
      <c r="W1619" s="327" t="e">
        <f t="shared" ca="1" si="76"/>
        <v>#NAME?</v>
      </c>
      <c r="X1619" s="327" t="e">
        <f t="shared" ca="1" si="77"/>
        <v>#NAME?</v>
      </c>
    </row>
    <row r="1620" spans="1:24">
      <c r="A1620" s="2">
        <v>1613</v>
      </c>
      <c r="B1620" s="617">
        <v>-160478</v>
      </c>
      <c r="C1620" s="617">
        <v>-103593</v>
      </c>
      <c r="D1620" s="617">
        <v>-114388</v>
      </c>
      <c r="F1620" s="330" t="e">
        <f ca="1">_xll.RiskData('Risk Summary'!$H$32,$A1620)</f>
        <v>#NAME?</v>
      </c>
      <c r="G1620" s="330" t="e">
        <f ca="1">_xll.RiskData('Risk Summary'!$K$32,$A1620)</f>
        <v>#NAME?</v>
      </c>
      <c r="H1620" s="330" t="e">
        <f ca="1">_xll.RiskData('Risk Summary'!$N$32,$A1620)</f>
        <v>#NAME?</v>
      </c>
      <c r="J1620" s="330" t="e">
        <f ca="1">_xll.RiskData('Risk Summary'!$H$35,$A1620)</f>
        <v>#NAME?</v>
      </c>
      <c r="K1620" s="330" t="e">
        <f ca="1">_xll.RiskData('Risk Summary'!$K$35,$A1620)</f>
        <v>#NAME?</v>
      </c>
      <c r="L1620" s="330" t="e">
        <f ca="1">_xll.RiskData('Risk Summary'!$N$35,$A1620)</f>
        <v>#NAME?</v>
      </c>
      <c r="N1620" s="330" t="e">
        <f ca="1">_xll.RiskData('Risk Summary'!$H$36,$A1620)</f>
        <v>#NAME?</v>
      </c>
      <c r="O1620" s="330" t="e">
        <f ca="1">_xll.RiskData('Risk Summary'!$K$36,$A1620)</f>
        <v>#NAME?</v>
      </c>
      <c r="P1620" s="330" t="e">
        <f ca="1">_xll.RiskData('Risk Summary'!$N$36,$A1620)</f>
        <v>#NAME?</v>
      </c>
      <c r="R1620" s="330" t="e">
        <f ca="1">_xll.RiskData('TS CF'!$H$24,$A1620)-F1620</f>
        <v>#NAME?</v>
      </c>
      <c r="S1620" s="330" t="e">
        <f ca="1">_xll.RiskData('TS CF'!$K$24,$A1620)-G1620</f>
        <v>#NAME?</v>
      </c>
      <c r="T1620" s="330" t="e">
        <f ca="1">_xll.RiskData('TS CF'!$N$24,$A1620)-H1620</f>
        <v>#NAME?</v>
      </c>
      <c r="V1620" s="327" t="e">
        <f t="shared" ca="1" si="75"/>
        <v>#NAME?</v>
      </c>
      <c r="W1620" s="327" t="e">
        <f t="shared" ca="1" si="76"/>
        <v>#NAME?</v>
      </c>
      <c r="X1620" s="327" t="e">
        <f t="shared" ca="1" si="77"/>
        <v>#NAME?</v>
      </c>
    </row>
    <row r="1621" spans="1:24">
      <c r="A1621" s="2">
        <v>1614</v>
      </c>
      <c r="B1621" s="617">
        <v>-160478</v>
      </c>
      <c r="C1621" s="617">
        <v>-103593</v>
      </c>
      <c r="D1621" s="617">
        <v>-114388</v>
      </c>
      <c r="F1621" s="330" t="e">
        <f ca="1">_xll.RiskData('Risk Summary'!$H$32,$A1621)</f>
        <v>#NAME?</v>
      </c>
      <c r="G1621" s="330" t="e">
        <f ca="1">_xll.RiskData('Risk Summary'!$K$32,$A1621)</f>
        <v>#NAME?</v>
      </c>
      <c r="H1621" s="330" t="e">
        <f ca="1">_xll.RiskData('Risk Summary'!$N$32,$A1621)</f>
        <v>#NAME?</v>
      </c>
      <c r="J1621" s="330" t="e">
        <f ca="1">_xll.RiskData('Risk Summary'!$H$35,$A1621)</f>
        <v>#NAME?</v>
      </c>
      <c r="K1621" s="330" t="e">
        <f ca="1">_xll.RiskData('Risk Summary'!$K$35,$A1621)</f>
        <v>#NAME?</v>
      </c>
      <c r="L1621" s="330" t="e">
        <f ca="1">_xll.RiskData('Risk Summary'!$N$35,$A1621)</f>
        <v>#NAME?</v>
      </c>
      <c r="N1621" s="330" t="e">
        <f ca="1">_xll.RiskData('Risk Summary'!$H$36,$A1621)</f>
        <v>#NAME?</v>
      </c>
      <c r="O1621" s="330" t="e">
        <f ca="1">_xll.RiskData('Risk Summary'!$K$36,$A1621)</f>
        <v>#NAME?</v>
      </c>
      <c r="P1621" s="330" t="e">
        <f ca="1">_xll.RiskData('Risk Summary'!$N$36,$A1621)</f>
        <v>#NAME?</v>
      </c>
      <c r="R1621" s="330" t="e">
        <f ca="1">_xll.RiskData('TS CF'!$H$24,$A1621)-F1621</f>
        <v>#NAME?</v>
      </c>
      <c r="S1621" s="330" t="e">
        <f ca="1">_xll.RiskData('TS CF'!$K$24,$A1621)-G1621</f>
        <v>#NAME?</v>
      </c>
      <c r="T1621" s="330" t="e">
        <f ca="1">_xll.RiskData('TS CF'!$N$24,$A1621)-H1621</f>
        <v>#NAME?</v>
      </c>
      <c r="V1621" s="327" t="e">
        <f t="shared" ca="1" si="75"/>
        <v>#NAME?</v>
      </c>
      <c r="W1621" s="327" t="e">
        <f t="shared" ca="1" si="76"/>
        <v>#NAME?</v>
      </c>
      <c r="X1621" s="327" t="e">
        <f t="shared" ca="1" si="77"/>
        <v>#NAME?</v>
      </c>
    </row>
    <row r="1622" spans="1:24">
      <c r="A1622" s="2">
        <v>1615</v>
      </c>
      <c r="B1622" s="617">
        <v>-160478</v>
      </c>
      <c r="C1622" s="617">
        <v>-103593</v>
      </c>
      <c r="D1622" s="617">
        <v>-114388</v>
      </c>
      <c r="F1622" s="330" t="e">
        <f ca="1">_xll.RiskData('Risk Summary'!$H$32,$A1622)</f>
        <v>#NAME?</v>
      </c>
      <c r="G1622" s="330" t="e">
        <f ca="1">_xll.RiskData('Risk Summary'!$K$32,$A1622)</f>
        <v>#NAME?</v>
      </c>
      <c r="H1622" s="330" t="e">
        <f ca="1">_xll.RiskData('Risk Summary'!$N$32,$A1622)</f>
        <v>#NAME?</v>
      </c>
      <c r="J1622" s="330" t="e">
        <f ca="1">_xll.RiskData('Risk Summary'!$H$35,$A1622)</f>
        <v>#NAME?</v>
      </c>
      <c r="K1622" s="330" t="e">
        <f ca="1">_xll.RiskData('Risk Summary'!$K$35,$A1622)</f>
        <v>#NAME?</v>
      </c>
      <c r="L1622" s="330" t="e">
        <f ca="1">_xll.RiskData('Risk Summary'!$N$35,$A1622)</f>
        <v>#NAME?</v>
      </c>
      <c r="N1622" s="330" t="e">
        <f ca="1">_xll.RiskData('Risk Summary'!$H$36,$A1622)</f>
        <v>#NAME?</v>
      </c>
      <c r="O1622" s="330" t="e">
        <f ca="1">_xll.RiskData('Risk Summary'!$K$36,$A1622)</f>
        <v>#NAME?</v>
      </c>
      <c r="P1622" s="330" t="e">
        <f ca="1">_xll.RiskData('Risk Summary'!$N$36,$A1622)</f>
        <v>#NAME?</v>
      </c>
      <c r="R1622" s="330" t="e">
        <f ca="1">_xll.RiskData('TS CF'!$H$24,$A1622)-F1622</f>
        <v>#NAME?</v>
      </c>
      <c r="S1622" s="330" t="e">
        <f ca="1">_xll.RiskData('TS CF'!$K$24,$A1622)-G1622</f>
        <v>#NAME?</v>
      </c>
      <c r="T1622" s="330" t="e">
        <f ca="1">_xll.RiskData('TS CF'!$N$24,$A1622)-H1622</f>
        <v>#NAME?</v>
      </c>
      <c r="V1622" s="327" t="e">
        <f t="shared" ca="1" si="75"/>
        <v>#NAME?</v>
      </c>
      <c r="W1622" s="327" t="e">
        <f t="shared" ca="1" si="76"/>
        <v>#NAME?</v>
      </c>
      <c r="X1622" s="327" t="e">
        <f t="shared" ca="1" si="77"/>
        <v>#NAME?</v>
      </c>
    </row>
    <row r="1623" spans="1:24">
      <c r="A1623" s="2">
        <v>1616</v>
      </c>
      <c r="B1623" s="617">
        <v>-160478</v>
      </c>
      <c r="C1623" s="617">
        <v>-103593</v>
      </c>
      <c r="D1623" s="617">
        <v>-114388</v>
      </c>
      <c r="F1623" s="330" t="e">
        <f ca="1">_xll.RiskData('Risk Summary'!$H$32,$A1623)</f>
        <v>#NAME?</v>
      </c>
      <c r="G1623" s="330" t="e">
        <f ca="1">_xll.RiskData('Risk Summary'!$K$32,$A1623)</f>
        <v>#NAME?</v>
      </c>
      <c r="H1623" s="330" t="e">
        <f ca="1">_xll.RiskData('Risk Summary'!$N$32,$A1623)</f>
        <v>#NAME?</v>
      </c>
      <c r="J1623" s="330" t="e">
        <f ca="1">_xll.RiskData('Risk Summary'!$H$35,$A1623)</f>
        <v>#NAME?</v>
      </c>
      <c r="K1623" s="330" t="e">
        <f ca="1">_xll.RiskData('Risk Summary'!$K$35,$A1623)</f>
        <v>#NAME?</v>
      </c>
      <c r="L1623" s="330" t="e">
        <f ca="1">_xll.RiskData('Risk Summary'!$N$35,$A1623)</f>
        <v>#NAME?</v>
      </c>
      <c r="N1623" s="330" t="e">
        <f ca="1">_xll.RiskData('Risk Summary'!$H$36,$A1623)</f>
        <v>#NAME?</v>
      </c>
      <c r="O1623" s="330" t="e">
        <f ca="1">_xll.RiskData('Risk Summary'!$K$36,$A1623)</f>
        <v>#NAME?</v>
      </c>
      <c r="P1623" s="330" t="e">
        <f ca="1">_xll.RiskData('Risk Summary'!$N$36,$A1623)</f>
        <v>#NAME?</v>
      </c>
      <c r="R1623" s="330" t="e">
        <f ca="1">_xll.RiskData('TS CF'!$H$24,$A1623)-F1623</f>
        <v>#NAME?</v>
      </c>
      <c r="S1623" s="330" t="e">
        <f ca="1">_xll.RiskData('TS CF'!$K$24,$A1623)-G1623</f>
        <v>#NAME?</v>
      </c>
      <c r="T1623" s="330" t="e">
        <f ca="1">_xll.RiskData('TS CF'!$N$24,$A1623)-H1623</f>
        <v>#NAME?</v>
      </c>
      <c r="V1623" s="327" t="e">
        <f t="shared" ca="1" si="75"/>
        <v>#NAME?</v>
      </c>
      <c r="W1623" s="327" t="e">
        <f t="shared" ca="1" si="76"/>
        <v>#NAME?</v>
      </c>
      <c r="X1623" s="327" t="e">
        <f t="shared" ca="1" si="77"/>
        <v>#NAME?</v>
      </c>
    </row>
    <row r="1624" spans="1:24">
      <c r="A1624" s="2">
        <v>1617</v>
      </c>
      <c r="B1624" s="617">
        <v>-160478</v>
      </c>
      <c r="C1624" s="617">
        <v>-103593</v>
      </c>
      <c r="D1624" s="617">
        <v>-114388</v>
      </c>
      <c r="F1624" s="330" t="e">
        <f ca="1">_xll.RiskData('Risk Summary'!$H$32,$A1624)</f>
        <v>#NAME?</v>
      </c>
      <c r="G1624" s="330" t="e">
        <f ca="1">_xll.RiskData('Risk Summary'!$K$32,$A1624)</f>
        <v>#NAME?</v>
      </c>
      <c r="H1624" s="330" t="e">
        <f ca="1">_xll.RiskData('Risk Summary'!$N$32,$A1624)</f>
        <v>#NAME?</v>
      </c>
      <c r="J1624" s="330" t="e">
        <f ca="1">_xll.RiskData('Risk Summary'!$H$35,$A1624)</f>
        <v>#NAME?</v>
      </c>
      <c r="K1624" s="330" t="e">
        <f ca="1">_xll.RiskData('Risk Summary'!$K$35,$A1624)</f>
        <v>#NAME?</v>
      </c>
      <c r="L1624" s="330" t="e">
        <f ca="1">_xll.RiskData('Risk Summary'!$N$35,$A1624)</f>
        <v>#NAME?</v>
      </c>
      <c r="N1624" s="330" t="e">
        <f ca="1">_xll.RiskData('Risk Summary'!$H$36,$A1624)</f>
        <v>#NAME?</v>
      </c>
      <c r="O1624" s="330" t="e">
        <f ca="1">_xll.RiskData('Risk Summary'!$K$36,$A1624)</f>
        <v>#NAME?</v>
      </c>
      <c r="P1624" s="330" t="e">
        <f ca="1">_xll.RiskData('Risk Summary'!$N$36,$A1624)</f>
        <v>#NAME?</v>
      </c>
      <c r="R1624" s="330" t="e">
        <f ca="1">_xll.RiskData('TS CF'!$H$24,$A1624)-F1624</f>
        <v>#NAME?</v>
      </c>
      <c r="S1624" s="330" t="e">
        <f ca="1">_xll.RiskData('TS CF'!$K$24,$A1624)-G1624</f>
        <v>#NAME?</v>
      </c>
      <c r="T1624" s="330" t="e">
        <f ca="1">_xll.RiskData('TS CF'!$N$24,$A1624)-H1624</f>
        <v>#NAME?</v>
      </c>
      <c r="V1624" s="327" t="e">
        <f t="shared" ca="1" si="75"/>
        <v>#NAME?</v>
      </c>
      <c r="W1624" s="327" t="e">
        <f t="shared" ca="1" si="76"/>
        <v>#NAME?</v>
      </c>
      <c r="X1624" s="327" t="e">
        <f t="shared" ca="1" si="77"/>
        <v>#NAME?</v>
      </c>
    </row>
    <row r="1625" spans="1:24">
      <c r="A1625" s="2">
        <v>1618</v>
      </c>
      <c r="B1625" s="617">
        <v>-160478</v>
      </c>
      <c r="C1625" s="617">
        <v>-103593</v>
      </c>
      <c r="D1625" s="617">
        <v>-114388</v>
      </c>
      <c r="F1625" s="330" t="e">
        <f ca="1">_xll.RiskData('Risk Summary'!$H$32,$A1625)</f>
        <v>#NAME?</v>
      </c>
      <c r="G1625" s="330" t="e">
        <f ca="1">_xll.RiskData('Risk Summary'!$K$32,$A1625)</f>
        <v>#NAME?</v>
      </c>
      <c r="H1625" s="330" t="e">
        <f ca="1">_xll.RiskData('Risk Summary'!$N$32,$A1625)</f>
        <v>#NAME?</v>
      </c>
      <c r="J1625" s="330" t="e">
        <f ca="1">_xll.RiskData('Risk Summary'!$H$35,$A1625)</f>
        <v>#NAME?</v>
      </c>
      <c r="K1625" s="330" t="e">
        <f ca="1">_xll.RiskData('Risk Summary'!$K$35,$A1625)</f>
        <v>#NAME?</v>
      </c>
      <c r="L1625" s="330" t="e">
        <f ca="1">_xll.RiskData('Risk Summary'!$N$35,$A1625)</f>
        <v>#NAME?</v>
      </c>
      <c r="N1625" s="330" t="e">
        <f ca="1">_xll.RiskData('Risk Summary'!$H$36,$A1625)</f>
        <v>#NAME?</v>
      </c>
      <c r="O1625" s="330" t="e">
        <f ca="1">_xll.RiskData('Risk Summary'!$K$36,$A1625)</f>
        <v>#NAME?</v>
      </c>
      <c r="P1625" s="330" t="e">
        <f ca="1">_xll.RiskData('Risk Summary'!$N$36,$A1625)</f>
        <v>#NAME?</v>
      </c>
      <c r="R1625" s="330" t="e">
        <f ca="1">_xll.RiskData('TS CF'!$H$24,$A1625)-F1625</f>
        <v>#NAME?</v>
      </c>
      <c r="S1625" s="330" t="e">
        <f ca="1">_xll.RiskData('TS CF'!$K$24,$A1625)-G1625</f>
        <v>#NAME?</v>
      </c>
      <c r="T1625" s="330" t="e">
        <f ca="1">_xll.RiskData('TS CF'!$N$24,$A1625)-H1625</f>
        <v>#NAME?</v>
      </c>
      <c r="V1625" s="327" t="e">
        <f t="shared" ca="1" si="75"/>
        <v>#NAME?</v>
      </c>
      <c r="W1625" s="327" t="e">
        <f t="shared" ca="1" si="76"/>
        <v>#NAME?</v>
      </c>
      <c r="X1625" s="327" t="e">
        <f t="shared" ca="1" si="77"/>
        <v>#NAME?</v>
      </c>
    </row>
    <row r="1626" spans="1:24">
      <c r="A1626" s="2">
        <v>1619</v>
      </c>
      <c r="B1626" s="617">
        <v>-160478</v>
      </c>
      <c r="C1626" s="617">
        <v>-103593</v>
      </c>
      <c r="D1626" s="617">
        <v>-114388</v>
      </c>
      <c r="F1626" s="330" t="e">
        <f ca="1">_xll.RiskData('Risk Summary'!$H$32,$A1626)</f>
        <v>#NAME?</v>
      </c>
      <c r="G1626" s="330" t="e">
        <f ca="1">_xll.RiskData('Risk Summary'!$K$32,$A1626)</f>
        <v>#NAME?</v>
      </c>
      <c r="H1626" s="330" t="e">
        <f ca="1">_xll.RiskData('Risk Summary'!$N$32,$A1626)</f>
        <v>#NAME?</v>
      </c>
      <c r="J1626" s="330" t="e">
        <f ca="1">_xll.RiskData('Risk Summary'!$H$35,$A1626)</f>
        <v>#NAME?</v>
      </c>
      <c r="K1626" s="330" t="e">
        <f ca="1">_xll.RiskData('Risk Summary'!$K$35,$A1626)</f>
        <v>#NAME?</v>
      </c>
      <c r="L1626" s="330" t="e">
        <f ca="1">_xll.RiskData('Risk Summary'!$N$35,$A1626)</f>
        <v>#NAME?</v>
      </c>
      <c r="N1626" s="330" t="e">
        <f ca="1">_xll.RiskData('Risk Summary'!$H$36,$A1626)</f>
        <v>#NAME?</v>
      </c>
      <c r="O1626" s="330" t="e">
        <f ca="1">_xll.RiskData('Risk Summary'!$K$36,$A1626)</f>
        <v>#NAME?</v>
      </c>
      <c r="P1626" s="330" t="e">
        <f ca="1">_xll.RiskData('Risk Summary'!$N$36,$A1626)</f>
        <v>#NAME?</v>
      </c>
      <c r="R1626" s="330" t="e">
        <f ca="1">_xll.RiskData('TS CF'!$H$24,$A1626)-F1626</f>
        <v>#NAME?</v>
      </c>
      <c r="S1626" s="330" t="e">
        <f ca="1">_xll.RiskData('TS CF'!$K$24,$A1626)-G1626</f>
        <v>#NAME?</v>
      </c>
      <c r="T1626" s="330" t="e">
        <f ca="1">_xll.RiskData('TS CF'!$N$24,$A1626)-H1626</f>
        <v>#NAME?</v>
      </c>
      <c r="V1626" s="327" t="e">
        <f t="shared" ca="1" si="75"/>
        <v>#NAME?</v>
      </c>
      <c r="W1626" s="327" t="e">
        <f t="shared" ca="1" si="76"/>
        <v>#NAME?</v>
      </c>
      <c r="X1626" s="327" t="e">
        <f t="shared" ca="1" si="77"/>
        <v>#NAME?</v>
      </c>
    </row>
    <row r="1627" spans="1:24">
      <c r="A1627" s="2">
        <v>1620</v>
      </c>
      <c r="B1627" s="617">
        <v>-160478</v>
      </c>
      <c r="C1627" s="617">
        <v>-103593</v>
      </c>
      <c r="D1627" s="617">
        <v>-114388</v>
      </c>
      <c r="F1627" s="330" t="e">
        <f ca="1">_xll.RiskData('Risk Summary'!$H$32,$A1627)</f>
        <v>#NAME?</v>
      </c>
      <c r="G1627" s="330" t="e">
        <f ca="1">_xll.RiskData('Risk Summary'!$K$32,$A1627)</f>
        <v>#NAME?</v>
      </c>
      <c r="H1627" s="330" t="e">
        <f ca="1">_xll.RiskData('Risk Summary'!$N$32,$A1627)</f>
        <v>#NAME?</v>
      </c>
      <c r="J1627" s="330" t="e">
        <f ca="1">_xll.RiskData('Risk Summary'!$H$35,$A1627)</f>
        <v>#NAME?</v>
      </c>
      <c r="K1627" s="330" t="e">
        <f ca="1">_xll.RiskData('Risk Summary'!$K$35,$A1627)</f>
        <v>#NAME?</v>
      </c>
      <c r="L1627" s="330" t="e">
        <f ca="1">_xll.RiskData('Risk Summary'!$N$35,$A1627)</f>
        <v>#NAME?</v>
      </c>
      <c r="N1627" s="330" t="e">
        <f ca="1">_xll.RiskData('Risk Summary'!$H$36,$A1627)</f>
        <v>#NAME?</v>
      </c>
      <c r="O1627" s="330" t="e">
        <f ca="1">_xll.RiskData('Risk Summary'!$K$36,$A1627)</f>
        <v>#NAME?</v>
      </c>
      <c r="P1627" s="330" t="e">
        <f ca="1">_xll.RiskData('Risk Summary'!$N$36,$A1627)</f>
        <v>#NAME?</v>
      </c>
      <c r="R1627" s="330" t="e">
        <f ca="1">_xll.RiskData('TS CF'!$H$24,$A1627)-F1627</f>
        <v>#NAME?</v>
      </c>
      <c r="S1627" s="330" t="e">
        <f ca="1">_xll.RiskData('TS CF'!$K$24,$A1627)-G1627</f>
        <v>#NAME?</v>
      </c>
      <c r="T1627" s="330" t="e">
        <f ca="1">_xll.RiskData('TS CF'!$N$24,$A1627)-H1627</f>
        <v>#NAME?</v>
      </c>
      <c r="V1627" s="327" t="e">
        <f t="shared" ca="1" si="75"/>
        <v>#NAME?</v>
      </c>
      <c r="W1627" s="327" t="e">
        <f t="shared" ca="1" si="76"/>
        <v>#NAME?</v>
      </c>
      <c r="X1627" s="327" t="e">
        <f t="shared" ca="1" si="77"/>
        <v>#NAME?</v>
      </c>
    </row>
    <row r="1628" spans="1:24">
      <c r="A1628" s="2">
        <v>1621</v>
      </c>
      <c r="B1628" s="617">
        <v>-160478</v>
      </c>
      <c r="C1628" s="617">
        <v>-103593</v>
      </c>
      <c r="D1628" s="617">
        <v>-114388</v>
      </c>
      <c r="F1628" s="330" t="e">
        <f ca="1">_xll.RiskData('Risk Summary'!$H$32,$A1628)</f>
        <v>#NAME?</v>
      </c>
      <c r="G1628" s="330" t="e">
        <f ca="1">_xll.RiskData('Risk Summary'!$K$32,$A1628)</f>
        <v>#NAME?</v>
      </c>
      <c r="H1628" s="330" t="e">
        <f ca="1">_xll.RiskData('Risk Summary'!$N$32,$A1628)</f>
        <v>#NAME?</v>
      </c>
      <c r="J1628" s="330" t="e">
        <f ca="1">_xll.RiskData('Risk Summary'!$H$35,$A1628)</f>
        <v>#NAME?</v>
      </c>
      <c r="K1628" s="330" t="e">
        <f ca="1">_xll.RiskData('Risk Summary'!$K$35,$A1628)</f>
        <v>#NAME?</v>
      </c>
      <c r="L1628" s="330" t="e">
        <f ca="1">_xll.RiskData('Risk Summary'!$N$35,$A1628)</f>
        <v>#NAME?</v>
      </c>
      <c r="N1628" s="330" t="e">
        <f ca="1">_xll.RiskData('Risk Summary'!$H$36,$A1628)</f>
        <v>#NAME?</v>
      </c>
      <c r="O1628" s="330" t="e">
        <f ca="1">_xll.RiskData('Risk Summary'!$K$36,$A1628)</f>
        <v>#NAME?</v>
      </c>
      <c r="P1628" s="330" t="e">
        <f ca="1">_xll.RiskData('Risk Summary'!$N$36,$A1628)</f>
        <v>#NAME?</v>
      </c>
      <c r="R1628" s="330" t="e">
        <f ca="1">_xll.RiskData('TS CF'!$H$24,$A1628)-F1628</f>
        <v>#NAME?</v>
      </c>
      <c r="S1628" s="330" t="e">
        <f ca="1">_xll.RiskData('TS CF'!$K$24,$A1628)-G1628</f>
        <v>#NAME?</v>
      </c>
      <c r="T1628" s="330" t="e">
        <f ca="1">_xll.RiskData('TS CF'!$N$24,$A1628)-H1628</f>
        <v>#NAME?</v>
      </c>
      <c r="V1628" s="327" t="e">
        <f t="shared" ca="1" si="75"/>
        <v>#NAME?</v>
      </c>
      <c r="W1628" s="327" t="e">
        <f t="shared" ca="1" si="76"/>
        <v>#NAME?</v>
      </c>
      <c r="X1628" s="327" t="e">
        <f t="shared" ca="1" si="77"/>
        <v>#NAME?</v>
      </c>
    </row>
    <row r="1629" spans="1:24">
      <c r="A1629" s="2">
        <v>1622</v>
      </c>
      <c r="B1629" s="617">
        <v>-160478</v>
      </c>
      <c r="C1629" s="617">
        <v>-103593</v>
      </c>
      <c r="D1629" s="617">
        <v>-114388</v>
      </c>
      <c r="F1629" s="330" t="e">
        <f ca="1">_xll.RiskData('Risk Summary'!$H$32,$A1629)</f>
        <v>#NAME?</v>
      </c>
      <c r="G1629" s="330" t="e">
        <f ca="1">_xll.RiskData('Risk Summary'!$K$32,$A1629)</f>
        <v>#NAME?</v>
      </c>
      <c r="H1629" s="330" t="e">
        <f ca="1">_xll.RiskData('Risk Summary'!$N$32,$A1629)</f>
        <v>#NAME?</v>
      </c>
      <c r="J1629" s="330" t="e">
        <f ca="1">_xll.RiskData('Risk Summary'!$H$35,$A1629)</f>
        <v>#NAME?</v>
      </c>
      <c r="K1629" s="330" t="e">
        <f ca="1">_xll.RiskData('Risk Summary'!$K$35,$A1629)</f>
        <v>#NAME?</v>
      </c>
      <c r="L1629" s="330" t="e">
        <f ca="1">_xll.RiskData('Risk Summary'!$N$35,$A1629)</f>
        <v>#NAME?</v>
      </c>
      <c r="N1629" s="330" t="e">
        <f ca="1">_xll.RiskData('Risk Summary'!$H$36,$A1629)</f>
        <v>#NAME?</v>
      </c>
      <c r="O1629" s="330" t="e">
        <f ca="1">_xll.RiskData('Risk Summary'!$K$36,$A1629)</f>
        <v>#NAME?</v>
      </c>
      <c r="P1629" s="330" t="e">
        <f ca="1">_xll.RiskData('Risk Summary'!$N$36,$A1629)</f>
        <v>#NAME?</v>
      </c>
      <c r="R1629" s="330" t="e">
        <f ca="1">_xll.RiskData('TS CF'!$H$24,$A1629)-F1629</f>
        <v>#NAME?</v>
      </c>
      <c r="S1629" s="330" t="e">
        <f ca="1">_xll.RiskData('TS CF'!$K$24,$A1629)-G1629</f>
        <v>#NAME?</v>
      </c>
      <c r="T1629" s="330" t="e">
        <f ca="1">_xll.RiskData('TS CF'!$N$24,$A1629)-H1629</f>
        <v>#NAME?</v>
      </c>
      <c r="V1629" s="327" t="e">
        <f t="shared" ca="1" si="75"/>
        <v>#NAME?</v>
      </c>
      <c r="W1629" s="327" t="e">
        <f t="shared" ca="1" si="76"/>
        <v>#NAME?</v>
      </c>
      <c r="X1629" s="327" t="e">
        <f t="shared" ca="1" si="77"/>
        <v>#NAME?</v>
      </c>
    </row>
    <row r="1630" spans="1:24">
      <c r="A1630" s="2">
        <v>1623</v>
      </c>
      <c r="B1630" s="617">
        <v>-160478</v>
      </c>
      <c r="C1630" s="617">
        <v>-103593</v>
      </c>
      <c r="D1630" s="617">
        <v>-114388</v>
      </c>
      <c r="F1630" s="330" t="e">
        <f ca="1">_xll.RiskData('Risk Summary'!$H$32,$A1630)</f>
        <v>#NAME?</v>
      </c>
      <c r="G1630" s="330" t="e">
        <f ca="1">_xll.RiskData('Risk Summary'!$K$32,$A1630)</f>
        <v>#NAME?</v>
      </c>
      <c r="H1630" s="330" t="e">
        <f ca="1">_xll.RiskData('Risk Summary'!$N$32,$A1630)</f>
        <v>#NAME?</v>
      </c>
      <c r="J1630" s="330" t="e">
        <f ca="1">_xll.RiskData('Risk Summary'!$H$35,$A1630)</f>
        <v>#NAME?</v>
      </c>
      <c r="K1630" s="330" t="e">
        <f ca="1">_xll.RiskData('Risk Summary'!$K$35,$A1630)</f>
        <v>#NAME?</v>
      </c>
      <c r="L1630" s="330" t="e">
        <f ca="1">_xll.RiskData('Risk Summary'!$N$35,$A1630)</f>
        <v>#NAME?</v>
      </c>
      <c r="N1630" s="330" t="e">
        <f ca="1">_xll.RiskData('Risk Summary'!$H$36,$A1630)</f>
        <v>#NAME?</v>
      </c>
      <c r="O1630" s="330" t="e">
        <f ca="1">_xll.RiskData('Risk Summary'!$K$36,$A1630)</f>
        <v>#NAME?</v>
      </c>
      <c r="P1630" s="330" t="e">
        <f ca="1">_xll.RiskData('Risk Summary'!$N$36,$A1630)</f>
        <v>#NAME?</v>
      </c>
      <c r="R1630" s="330" t="e">
        <f ca="1">_xll.RiskData('TS CF'!$H$24,$A1630)-F1630</f>
        <v>#NAME?</v>
      </c>
      <c r="S1630" s="330" t="e">
        <f ca="1">_xll.RiskData('TS CF'!$K$24,$A1630)-G1630</f>
        <v>#NAME?</v>
      </c>
      <c r="T1630" s="330" t="e">
        <f ca="1">_xll.RiskData('TS CF'!$N$24,$A1630)-H1630</f>
        <v>#NAME?</v>
      </c>
      <c r="V1630" s="327" t="e">
        <f t="shared" ca="1" si="75"/>
        <v>#NAME?</v>
      </c>
      <c r="W1630" s="327" t="e">
        <f t="shared" ca="1" si="76"/>
        <v>#NAME?</v>
      </c>
      <c r="X1630" s="327" t="e">
        <f t="shared" ca="1" si="77"/>
        <v>#NAME?</v>
      </c>
    </row>
    <row r="1631" spans="1:24">
      <c r="A1631" s="2">
        <v>1624</v>
      </c>
      <c r="B1631" s="617">
        <v>-160478</v>
      </c>
      <c r="C1631" s="617">
        <v>-103593</v>
      </c>
      <c r="D1631" s="617">
        <v>-114388</v>
      </c>
      <c r="F1631" s="330" t="e">
        <f ca="1">_xll.RiskData('Risk Summary'!$H$32,$A1631)</f>
        <v>#NAME?</v>
      </c>
      <c r="G1631" s="330" t="e">
        <f ca="1">_xll.RiskData('Risk Summary'!$K$32,$A1631)</f>
        <v>#NAME?</v>
      </c>
      <c r="H1631" s="330" t="e">
        <f ca="1">_xll.RiskData('Risk Summary'!$N$32,$A1631)</f>
        <v>#NAME?</v>
      </c>
      <c r="J1631" s="330" t="e">
        <f ca="1">_xll.RiskData('Risk Summary'!$H$35,$A1631)</f>
        <v>#NAME?</v>
      </c>
      <c r="K1631" s="330" t="e">
        <f ca="1">_xll.RiskData('Risk Summary'!$K$35,$A1631)</f>
        <v>#NAME?</v>
      </c>
      <c r="L1631" s="330" t="e">
        <f ca="1">_xll.RiskData('Risk Summary'!$N$35,$A1631)</f>
        <v>#NAME?</v>
      </c>
      <c r="N1631" s="330" t="e">
        <f ca="1">_xll.RiskData('Risk Summary'!$H$36,$A1631)</f>
        <v>#NAME?</v>
      </c>
      <c r="O1631" s="330" t="e">
        <f ca="1">_xll.RiskData('Risk Summary'!$K$36,$A1631)</f>
        <v>#NAME?</v>
      </c>
      <c r="P1631" s="330" t="e">
        <f ca="1">_xll.RiskData('Risk Summary'!$N$36,$A1631)</f>
        <v>#NAME?</v>
      </c>
      <c r="R1631" s="330" t="e">
        <f ca="1">_xll.RiskData('TS CF'!$H$24,$A1631)-F1631</f>
        <v>#NAME?</v>
      </c>
      <c r="S1631" s="330" t="e">
        <f ca="1">_xll.RiskData('TS CF'!$K$24,$A1631)-G1631</f>
        <v>#NAME?</v>
      </c>
      <c r="T1631" s="330" t="e">
        <f ca="1">_xll.RiskData('TS CF'!$N$24,$A1631)-H1631</f>
        <v>#NAME?</v>
      </c>
      <c r="V1631" s="327" t="e">
        <f t="shared" ca="1" si="75"/>
        <v>#NAME?</v>
      </c>
      <c r="W1631" s="327" t="e">
        <f t="shared" ca="1" si="76"/>
        <v>#NAME?</v>
      </c>
      <c r="X1631" s="327" t="e">
        <f t="shared" ca="1" si="77"/>
        <v>#NAME?</v>
      </c>
    </row>
    <row r="1632" spans="1:24">
      <c r="A1632" s="2">
        <v>1625</v>
      </c>
      <c r="B1632" s="617">
        <v>-160478</v>
      </c>
      <c r="C1632" s="617">
        <v>-103593</v>
      </c>
      <c r="D1632" s="617">
        <v>-114388</v>
      </c>
      <c r="F1632" s="330" t="e">
        <f ca="1">_xll.RiskData('Risk Summary'!$H$32,$A1632)</f>
        <v>#NAME?</v>
      </c>
      <c r="G1632" s="330" t="e">
        <f ca="1">_xll.RiskData('Risk Summary'!$K$32,$A1632)</f>
        <v>#NAME?</v>
      </c>
      <c r="H1632" s="330" t="e">
        <f ca="1">_xll.RiskData('Risk Summary'!$N$32,$A1632)</f>
        <v>#NAME?</v>
      </c>
      <c r="J1632" s="330" t="e">
        <f ca="1">_xll.RiskData('Risk Summary'!$H$35,$A1632)</f>
        <v>#NAME?</v>
      </c>
      <c r="K1632" s="330" t="e">
        <f ca="1">_xll.RiskData('Risk Summary'!$K$35,$A1632)</f>
        <v>#NAME?</v>
      </c>
      <c r="L1632" s="330" t="e">
        <f ca="1">_xll.RiskData('Risk Summary'!$N$35,$A1632)</f>
        <v>#NAME?</v>
      </c>
      <c r="N1632" s="330" t="e">
        <f ca="1">_xll.RiskData('Risk Summary'!$H$36,$A1632)</f>
        <v>#NAME?</v>
      </c>
      <c r="O1632" s="330" t="e">
        <f ca="1">_xll.RiskData('Risk Summary'!$K$36,$A1632)</f>
        <v>#NAME?</v>
      </c>
      <c r="P1632" s="330" t="e">
        <f ca="1">_xll.RiskData('Risk Summary'!$N$36,$A1632)</f>
        <v>#NAME?</v>
      </c>
      <c r="R1632" s="330" t="e">
        <f ca="1">_xll.RiskData('TS CF'!$H$24,$A1632)-F1632</f>
        <v>#NAME?</v>
      </c>
      <c r="S1632" s="330" t="e">
        <f ca="1">_xll.RiskData('TS CF'!$K$24,$A1632)-G1632</f>
        <v>#NAME?</v>
      </c>
      <c r="T1632" s="330" t="e">
        <f ca="1">_xll.RiskData('TS CF'!$N$24,$A1632)-H1632</f>
        <v>#NAME?</v>
      </c>
      <c r="V1632" s="327" t="e">
        <f t="shared" ca="1" si="75"/>
        <v>#NAME?</v>
      </c>
      <c r="W1632" s="327" t="e">
        <f t="shared" ca="1" si="76"/>
        <v>#NAME?</v>
      </c>
      <c r="X1632" s="327" t="e">
        <f t="shared" ca="1" si="77"/>
        <v>#NAME?</v>
      </c>
    </row>
    <row r="1633" spans="1:24">
      <c r="A1633" s="2">
        <v>1626</v>
      </c>
      <c r="B1633" s="617">
        <v>-160478</v>
      </c>
      <c r="C1633" s="617">
        <v>-103593</v>
      </c>
      <c r="D1633" s="617">
        <v>-114388</v>
      </c>
      <c r="F1633" s="330" t="e">
        <f ca="1">_xll.RiskData('Risk Summary'!$H$32,$A1633)</f>
        <v>#NAME?</v>
      </c>
      <c r="G1633" s="330" t="e">
        <f ca="1">_xll.RiskData('Risk Summary'!$K$32,$A1633)</f>
        <v>#NAME?</v>
      </c>
      <c r="H1633" s="330" t="e">
        <f ca="1">_xll.RiskData('Risk Summary'!$N$32,$A1633)</f>
        <v>#NAME?</v>
      </c>
      <c r="J1633" s="330" t="e">
        <f ca="1">_xll.RiskData('Risk Summary'!$H$35,$A1633)</f>
        <v>#NAME?</v>
      </c>
      <c r="K1633" s="330" t="e">
        <f ca="1">_xll.RiskData('Risk Summary'!$K$35,$A1633)</f>
        <v>#NAME?</v>
      </c>
      <c r="L1633" s="330" t="e">
        <f ca="1">_xll.RiskData('Risk Summary'!$N$35,$A1633)</f>
        <v>#NAME?</v>
      </c>
      <c r="N1633" s="330" t="e">
        <f ca="1">_xll.RiskData('Risk Summary'!$H$36,$A1633)</f>
        <v>#NAME?</v>
      </c>
      <c r="O1633" s="330" t="e">
        <f ca="1">_xll.RiskData('Risk Summary'!$K$36,$A1633)</f>
        <v>#NAME?</v>
      </c>
      <c r="P1633" s="330" t="e">
        <f ca="1">_xll.RiskData('Risk Summary'!$N$36,$A1633)</f>
        <v>#NAME?</v>
      </c>
      <c r="R1633" s="330" t="e">
        <f ca="1">_xll.RiskData('TS CF'!$H$24,$A1633)-F1633</f>
        <v>#NAME?</v>
      </c>
      <c r="S1633" s="330" t="e">
        <f ca="1">_xll.RiskData('TS CF'!$K$24,$A1633)-G1633</f>
        <v>#NAME?</v>
      </c>
      <c r="T1633" s="330" t="e">
        <f ca="1">_xll.RiskData('TS CF'!$N$24,$A1633)-H1633</f>
        <v>#NAME?</v>
      </c>
      <c r="V1633" s="327" t="e">
        <f t="shared" ca="1" si="75"/>
        <v>#NAME?</v>
      </c>
      <c r="W1633" s="327" t="e">
        <f t="shared" ca="1" si="76"/>
        <v>#NAME?</v>
      </c>
      <c r="X1633" s="327" t="e">
        <f t="shared" ca="1" si="77"/>
        <v>#NAME?</v>
      </c>
    </row>
    <row r="1634" spans="1:24">
      <c r="A1634" s="2">
        <v>1627</v>
      </c>
      <c r="B1634" s="617">
        <v>-160478</v>
      </c>
      <c r="C1634" s="617">
        <v>-103593</v>
      </c>
      <c r="D1634" s="617">
        <v>-114388</v>
      </c>
      <c r="F1634" s="330" t="e">
        <f ca="1">_xll.RiskData('Risk Summary'!$H$32,$A1634)</f>
        <v>#NAME?</v>
      </c>
      <c r="G1634" s="330" t="e">
        <f ca="1">_xll.RiskData('Risk Summary'!$K$32,$A1634)</f>
        <v>#NAME?</v>
      </c>
      <c r="H1634" s="330" t="e">
        <f ca="1">_xll.RiskData('Risk Summary'!$N$32,$A1634)</f>
        <v>#NAME?</v>
      </c>
      <c r="J1634" s="330" t="e">
        <f ca="1">_xll.RiskData('Risk Summary'!$H$35,$A1634)</f>
        <v>#NAME?</v>
      </c>
      <c r="K1634" s="330" t="e">
        <f ca="1">_xll.RiskData('Risk Summary'!$K$35,$A1634)</f>
        <v>#NAME?</v>
      </c>
      <c r="L1634" s="330" t="e">
        <f ca="1">_xll.RiskData('Risk Summary'!$N$35,$A1634)</f>
        <v>#NAME?</v>
      </c>
      <c r="N1634" s="330" t="e">
        <f ca="1">_xll.RiskData('Risk Summary'!$H$36,$A1634)</f>
        <v>#NAME?</v>
      </c>
      <c r="O1634" s="330" t="e">
        <f ca="1">_xll.RiskData('Risk Summary'!$K$36,$A1634)</f>
        <v>#NAME?</v>
      </c>
      <c r="P1634" s="330" t="e">
        <f ca="1">_xll.RiskData('Risk Summary'!$N$36,$A1634)</f>
        <v>#NAME?</v>
      </c>
      <c r="R1634" s="330" t="e">
        <f ca="1">_xll.RiskData('TS CF'!$H$24,$A1634)-F1634</f>
        <v>#NAME?</v>
      </c>
      <c r="S1634" s="330" t="e">
        <f ca="1">_xll.RiskData('TS CF'!$K$24,$A1634)-G1634</f>
        <v>#NAME?</v>
      </c>
      <c r="T1634" s="330" t="e">
        <f ca="1">_xll.RiskData('TS CF'!$N$24,$A1634)-H1634</f>
        <v>#NAME?</v>
      </c>
      <c r="V1634" s="327" t="e">
        <f t="shared" ca="1" si="75"/>
        <v>#NAME?</v>
      </c>
      <c r="W1634" s="327" t="e">
        <f t="shared" ca="1" si="76"/>
        <v>#NAME?</v>
      </c>
      <c r="X1634" s="327" t="e">
        <f t="shared" ca="1" si="77"/>
        <v>#NAME?</v>
      </c>
    </row>
    <row r="1635" spans="1:24">
      <c r="A1635" s="2">
        <v>1628</v>
      </c>
      <c r="B1635" s="617">
        <v>-160478</v>
      </c>
      <c r="C1635" s="617">
        <v>-103593</v>
      </c>
      <c r="D1635" s="617">
        <v>-114388</v>
      </c>
      <c r="F1635" s="330" t="e">
        <f ca="1">_xll.RiskData('Risk Summary'!$H$32,$A1635)</f>
        <v>#NAME?</v>
      </c>
      <c r="G1635" s="330" t="e">
        <f ca="1">_xll.RiskData('Risk Summary'!$K$32,$A1635)</f>
        <v>#NAME?</v>
      </c>
      <c r="H1635" s="330" t="e">
        <f ca="1">_xll.RiskData('Risk Summary'!$N$32,$A1635)</f>
        <v>#NAME?</v>
      </c>
      <c r="J1635" s="330" t="e">
        <f ca="1">_xll.RiskData('Risk Summary'!$H$35,$A1635)</f>
        <v>#NAME?</v>
      </c>
      <c r="K1635" s="330" t="e">
        <f ca="1">_xll.RiskData('Risk Summary'!$K$35,$A1635)</f>
        <v>#NAME?</v>
      </c>
      <c r="L1635" s="330" t="e">
        <f ca="1">_xll.RiskData('Risk Summary'!$N$35,$A1635)</f>
        <v>#NAME?</v>
      </c>
      <c r="N1635" s="330" t="e">
        <f ca="1">_xll.RiskData('Risk Summary'!$H$36,$A1635)</f>
        <v>#NAME?</v>
      </c>
      <c r="O1635" s="330" t="e">
        <f ca="1">_xll.RiskData('Risk Summary'!$K$36,$A1635)</f>
        <v>#NAME?</v>
      </c>
      <c r="P1635" s="330" t="e">
        <f ca="1">_xll.RiskData('Risk Summary'!$N$36,$A1635)</f>
        <v>#NAME?</v>
      </c>
      <c r="R1635" s="330" t="e">
        <f ca="1">_xll.RiskData('TS CF'!$H$24,$A1635)-F1635</f>
        <v>#NAME?</v>
      </c>
      <c r="S1635" s="330" t="e">
        <f ca="1">_xll.RiskData('TS CF'!$K$24,$A1635)-G1635</f>
        <v>#NAME?</v>
      </c>
      <c r="T1635" s="330" t="e">
        <f ca="1">_xll.RiskData('TS CF'!$N$24,$A1635)-H1635</f>
        <v>#NAME?</v>
      </c>
      <c r="V1635" s="327" t="e">
        <f t="shared" ca="1" si="75"/>
        <v>#NAME?</v>
      </c>
      <c r="W1635" s="327" t="e">
        <f t="shared" ca="1" si="76"/>
        <v>#NAME?</v>
      </c>
      <c r="X1635" s="327" t="e">
        <f t="shared" ca="1" si="77"/>
        <v>#NAME?</v>
      </c>
    </row>
    <row r="1636" spans="1:24">
      <c r="A1636" s="2">
        <v>1629</v>
      </c>
      <c r="B1636" s="617">
        <v>-160478</v>
      </c>
      <c r="C1636" s="617">
        <v>-103593</v>
      </c>
      <c r="D1636" s="617">
        <v>-114388</v>
      </c>
      <c r="F1636" s="330" t="e">
        <f ca="1">_xll.RiskData('Risk Summary'!$H$32,$A1636)</f>
        <v>#NAME?</v>
      </c>
      <c r="G1636" s="330" t="e">
        <f ca="1">_xll.RiskData('Risk Summary'!$K$32,$A1636)</f>
        <v>#NAME?</v>
      </c>
      <c r="H1636" s="330" t="e">
        <f ca="1">_xll.RiskData('Risk Summary'!$N$32,$A1636)</f>
        <v>#NAME?</v>
      </c>
      <c r="J1636" s="330" t="e">
        <f ca="1">_xll.RiskData('Risk Summary'!$H$35,$A1636)</f>
        <v>#NAME?</v>
      </c>
      <c r="K1636" s="330" t="e">
        <f ca="1">_xll.RiskData('Risk Summary'!$K$35,$A1636)</f>
        <v>#NAME?</v>
      </c>
      <c r="L1636" s="330" t="e">
        <f ca="1">_xll.RiskData('Risk Summary'!$N$35,$A1636)</f>
        <v>#NAME?</v>
      </c>
      <c r="N1636" s="330" t="e">
        <f ca="1">_xll.RiskData('Risk Summary'!$H$36,$A1636)</f>
        <v>#NAME?</v>
      </c>
      <c r="O1636" s="330" t="e">
        <f ca="1">_xll.RiskData('Risk Summary'!$K$36,$A1636)</f>
        <v>#NAME?</v>
      </c>
      <c r="P1636" s="330" t="e">
        <f ca="1">_xll.RiskData('Risk Summary'!$N$36,$A1636)</f>
        <v>#NAME?</v>
      </c>
      <c r="R1636" s="330" t="e">
        <f ca="1">_xll.RiskData('TS CF'!$H$24,$A1636)-F1636</f>
        <v>#NAME?</v>
      </c>
      <c r="S1636" s="330" t="e">
        <f ca="1">_xll.RiskData('TS CF'!$K$24,$A1636)-G1636</f>
        <v>#NAME?</v>
      </c>
      <c r="T1636" s="330" t="e">
        <f ca="1">_xll.RiskData('TS CF'!$N$24,$A1636)-H1636</f>
        <v>#NAME?</v>
      </c>
      <c r="V1636" s="327" t="e">
        <f t="shared" ca="1" si="75"/>
        <v>#NAME?</v>
      </c>
      <c r="W1636" s="327" t="e">
        <f t="shared" ca="1" si="76"/>
        <v>#NAME?</v>
      </c>
      <c r="X1636" s="327" t="e">
        <f t="shared" ca="1" si="77"/>
        <v>#NAME?</v>
      </c>
    </row>
    <row r="1637" spans="1:24">
      <c r="A1637" s="2">
        <v>1630</v>
      </c>
      <c r="B1637" s="617">
        <v>-160478</v>
      </c>
      <c r="C1637" s="617">
        <v>-103593</v>
      </c>
      <c r="D1637" s="617">
        <v>-114388</v>
      </c>
      <c r="F1637" s="330" t="e">
        <f ca="1">_xll.RiskData('Risk Summary'!$H$32,$A1637)</f>
        <v>#NAME?</v>
      </c>
      <c r="G1637" s="330" t="e">
        <f ca="1">_xll.RiskData('Risk Summary'!$K$32,$A1637)</f>
        <v>#NAME?</v>
      </c>
      <c r="H1637" s="330" t="e">
        <f ca="1">_xll.RiskData('Risk Summary'!$N$32,$A1637)</f>
        <v>#NAME?</v>
      </c>
      <c r="J1637" s="330" t="e">
        <f ca="1">_xll.RiskData('Risk Summary'!$H$35,$A1637)</f>
        <v>#NAME?</v>
      </c>
      <c r="K1637" s="330" t="e">
        <f ca="1">_xll.RiskData('Risk Summary'!$K$35,$A1637)</f>
        <v>#NAME?</v>
      </c>
      <c r="L1637" s="330" t="e">
        <f ca="1">_xll.RiskData('Risk Summary'!$N$35,$A1637)</f>
        <v>#NAME?</v>
      </c>
      <c r="N1637" s="330" t="e">
        <f ca="1">_xll.RiskData('Risk Summary'!$H$36,$A1637)</f>
        <v>#NAME?</v>
      </c>
      <c r="O1637" s="330" t="e">
        <f ca="1">_xll.RiskData('Risk Summary'!$K$36,$A1637)</f>
        <v>#NAME?</v>
      </c>
      <c r="P1637" s="330" t="e">
        <f ca="1">_xll.RiskData('Risk Summary'!$N$36,$A1637)</f>
        <v>#NAME?</v>
      </c>
      <c r="R1637" s="330" t="e">
        <f ca="1">_xll.RiskData('TS CF'!$H$24,$A1637)-F1637</f>
        <v>#NAME?</v>
      </c>
      <c r="S1637" s="330" t="e">
        <f ca="1">_xll.RiskData('TS CF'!$K$24,$A1637)-G1637</f>
        <v>#NAME?</v>
      </c>
      <c r="T1637" s="330" t="e">
        <f ca="1">_xll.RiskData('TS CF'!$N$24,$A1637)-H1637</f>
        <v>#NAME?</v>
      </c>
      <c r="V1637" s="327" t="e">
        <f t="shared" ca="1" si="75"/>
        <v>#NAME?</v>
      </c>
      <c r="W1637" s="327" t="e">
        <f t="shared" ca="1" si="76"/>
        <v>#NAME?</v>
      </c>
      <c r="X1637" s="327" t="e">
        <f t="shared" ca="1" si="77"/>
        <v>#NAME?</v>
      </c>
    </row>
    <row r="1638" spans="1:24">
      <c r="A1638" s="2">
        <v>1631</v>
      </c>
      <c r="B1638" s="617">
        <v>-160478</v>
      </c>
      <c r="C1638" s="617">
        <v>-103593</v>
      </c>
      <c r="D1638" s="617">
        <v>-114388</v>
      </c>
      <c r="F1638" s="330" t="e">
        <f ca="1">_xll.RiskData('Risk Summary'!$H$32,$A1638)</f>
        <v>#NAME?</v>
      </c>
      <c r="G1638" s="330" t="e">
        <f ca="1">_xll.RiskData('Risk Summary'!$K$32,$A1638)</f>
        <v>#NAME?</v>
      </c>
      <c r="H1638" s="330" t="e">
        <f ca="1">_xll.RiskData('Risk Summary'!$N$32,$A1638)</f>
        <v>#NAME?</v>
      </c>
      <c r="J1638" s="330" t="e">
        <f ca="1">_xll.RiskData('Risk Summary'!$H$35,$A1638)</f>
        <v>#NAME?</v>
      </c>
      <c r="K1638" s="330" t="e">
        <f ca="1">_xll.RiskData('Risk Summary'!$K$35,$A1638)</f>
        <v>#NAME?</v>
      </c>
      <c r="L1638" s="330" t="e">
        <f ca="1">_xll.RiskData('Risk Summary'!$N$35,$A1638)</f>
        <v>#NAME?</v>
      </c>
      <c r="N1638" s="330" t="e">
        <f ca="1">_xll.RiskData('Risk Summary'!$H$36,$A1638)</f>
        <v>#NAME?</v>
      </c>
      <c r="O1638" s="330" t="e">
        <f ca="1">_xll.RiskData('Risk Summary'!$K$36,$A1638)</f>
        <v>#NAME?</v>
      </c>
      <c r="P1638" s="330" t="e">
        <f ca="1">_xll.RiskData('Risk Summary'!$N$36,$A1638)</f>
        <v>#NAME?</v>
      </c>
      <c r="R1638" s="330" t="e">
        <f ca="1">_xll.RiskData('TS CF'!$H$24,$A1638)-F1638</f>
        <v>#NAME?</v>
      </c>
      <c r="S1638" s="330" t="e">
        <f ca="1">_xll.RiskData('TS CF'!$K$24,$A1638)-G1638</f>
        <v>#NAME?</v>
      </c>
      <c r="T1638" s="330" t="e">
        <f ca="1">_xll.RiskData('TS CF'!$N$24,$A1638)-H1638</f>
        <v>#NAME?</v>
      </c>
      <c r="V1638" s="327" t="e">
        <f t="shared" ca="1" si="75"/>
        <v>#NAME?</v>
      </c>
      <c r="W1638" s="327" t="e">
        <f t="shared" ca="1" si="76"/>
        <v>#NAME?</v>
      </c>
      <c r="X1638" s="327" t="e">
        <f t="shared" ca="1" si="77"/>
        <v>#NAME?</v>
      </c>
    </row>
    <row r="1639" spans="1:24">
      <c r="A1639" s="2">
        <v>1632</v>
      </c>
      <c r="B1639" s="617">
        <v>-160478</v>
      </c>
      <c r="C1639" s="617">
        <v>-103593</v>
      </c>
      <c r="D1639" s="617">
        <v>-114388</v>
      </c>
      <c r="F1639" s="330" t="e">
        <f ca="1">_xll.RiskData('Risk Summary'!$H$32,$A1639)</f>
        <v>#NAME?</v>
      </c>
      <c r="G1639" s="330" t="e">
        <f ca="1">_xll.RiskData('Risk Summary'!$K$32,$A1639)</f>
        <v>#NAME?</v>
      </c>
      <c r="H1639" s="330" t="e">
        <f ca="1">_xll.RiskData('Risk Summary'!$N$32,$A1639)</f>
        <v>#NAME?</v>
      </c>
      <c r="J1639" s="330" t="e">
        <f ca="1">_xll.RiskData('Risk Summary'!$H$35,$A1639)</f>
        <v>#NAME?</v>
      </c>
      <c r="K1639" s="330" t="e">
        <f ca="1">_xll.RiskData('Risk Summary'!$K$35,$A1639)</f>
        <v>#NAME?</v>
      </c>
      <c r="L1639" s="330" t="e">
        <f ca="1">_xll.RiskData('Risk Summary'!$N$35,$A1639)</f>
        <v>#NAME?</v>
      </c>
      <c r="N1639" s="330" t="e">
        <f ca="1">_xll.RiskData('Risk Summary'!$H$36,$A1639)</f>
        <v>#NAME?</v>
      </c>
      <c r="O1639" s="330" t="e">
        <f ca="1">_xll.RiskData('Risk Summary'!$K$36,$A1639)</f>
        <v>#NAME?</v>
      </c>
      <c r="P1639" s="330" t="e">
        <f ca="1">_xll.RiskData('Risk Summary'!$N$36,$A1639)</f>
        <v>#NAME?</v>
      </c>
      <c r="R1639" s="330" t="e">
        <f ca="1">_xll.RiskData('TS CF'!$H$24,$A1639)-F1639</f>
        <v>#NAME?</v>
      </c>
      <c r="S1639" s="330" t="e">
        <f ca="1">_xll.RiskData('TS CF'!$K$24,$A1639)-G1639</f>
        <v>#NAME?</v>
      </c>
      <c r="T1639" s="330" t="e">
        <f ca="1">_xll.RiskData('TS CF'!$N$24,$A1639)-H1639</f>
        <v>#NAME?</v>
      </c>
      <c r="V1639" s="327" t="e">
        <f t="shared" ca="1" si="75"/>
        <v>#NAME?</v>
      </c>
      <c r="W1639" s="327" t="e">
        <f t="shared" ca="1" si="76"/>
        <v>#NAME?</v>
      </c>
      <c r="X1639" s="327" t="e">
        <f t="shared" ca="1" si="77"/>
        <v>#NAME?</v>
      </c>
    </row>
    <row r="1640" spans="1:24">
      <c r="A1640" s="2">
        <v>1633</v>
      </c>
      <c r="B1640" s="617">
        <v>-160478</v>
      </c>
      <c r="C1640" s="617">
        <v>-103593</v>
      </c>
      <c r="D1640" s="617">
        <v>-114388</v>
      </c>
      <c r="F1640" s="330" t="e">
        <f ca="1">_xll.RiskData('Risk Summary'!$H$32,$A1640)</f>
        <v>#NAME?</v>
      </c>
      <c r="G1640" s="330" t="e">
        <f ca="1">_xll.RiskData('Risk Summary'!$K$32,$A1640)</f>
        <v>#NAME?</v>
      </c>
      <c r="H1640" s="330" t="e">
        <f ca="1">_xll.RiskData('Risk Summary'!$N$32,$A1640)</f>
        <v>#NAME?</v>
      </c>
      <c r="J1640" s="330" t="e">
        <f ca="1">_xll.RiskData('Risk Summary'!$H$35,$A1640)</f>
        <v>#NAME?</v>
      </c>
      <c r="K1640" s="330" t="e">
        <f ca="1">_xll.RiskData('Risk Summary'!$K$35,$A1640)</f>
        <v>#NAME?</v>
      </c>
      <c r="L1640" s="330" t="e">
        <f ca="1">_xll.RiskData('Risk Summary'!$N$35,$A1640)</f>
        <v>#NAME?</v>
      </c>
      <c r="N1640" s="330" t="e">
        <f ca="1">_xll.RiskData('Risk Summary'!$H$36,$A1640)</f>
        <v>#NAME?</v>
      </c>
      <c r="O1640" s="330" t="e">
        <f ca="1">_xll.RiskData('Risk Summary'!$K$36,$A1640)</f>
        <v>#NAME?</v>
      </c>
      <c r="P1640" s="330" t="e">
        <f ca="1">_xll.RiskData('Risk Summary'!$N$36,$A1640)</f>
        <v>#NAME?</v>
      </c>
      <c r="R1640" s="330" t="e">
        <f ca="1">_xll.RiskData('TS CF'!$H$24,$A1640)-F1640</f>
        <v>#NAME?</v>
      </c>
      <c r="S1640" s="330" t="e">
        <f ca="1">_xll.RiskData('TS CF'!$K$24,$A1640)-G1640</f>
        <v>#NAME?</v>
      </c>
      <c r="T1640" s="330" t="e">
        <f ca="1">_xll.RiskData('TS CF'!$N$24,$A1640)-H1640</f>
        <v>#NAME?</v>
      </c>
      <c r="V1640" s="327" t="e">
        <f t="shared" ca="1" si="75"/>
        <v>#NAME?</v>
      </c>
      <c r="W1640" s="327" t="e">
        <f t="shared" ca="1" si="76"/>
        <v>#NAME?</v>
      </c>
      <c r="X1640" s="327" t="e">
        <f t="shared" ca="1" si="77"/>
        <v>#NAME?</v>
      </c>
    </row>
    <row r="1641" spans="1:24">
      <c r="A1641" s="2">
        <v>1634</v>
      </c>
      <c r="B1641" s="617">
        <v>-160478</v>
      </c>
      <c r="C1641" s="617">
        <v>-103593</v>
      </c>
      <c r="D1641" s="617">
        <v>-114388</v>
      </c>
      <c r="F1641" s="330" t="e">
        <f ca="1">_xll.RiskData('Risk Summary'!$H$32,$A1641)</f>
        <v>#NAME?</v>
      </c>
      <c r="G1641" s="330" t="e">
        <f ca="1">_xll.RiskData('Risk Summary'!$K$32,$A1641)</f>
        <v>#NAME?</v>
      </c>
      <c r="H1641" s="330" t="e">
        <f ca="1">_xll.RiskData('Risk Summary'!$N$32,$A1641)</f>
        <v>#NAME?</v>
      </c>
      <c r="J1641" s="330" t="e">
        <f ca="1">_xll.RiskData('Risk Summary'!$H$35,$A1641)</f>
        <v>#NAME?</v>
      </c>
      <c r="K1641" s="330" t="e">
        <f ca="1">_xll.RiskData('Risk Summary'!$K$35,$A1641)</f>
        <v>#NAME?</v>
      </c>
      <c r="L1641" s="330" t="e">
        <f ca="1">_xll.RiskData('Risk Summary'!$N$35,$A1641)</f>
        <v>#NAME?</v>
      </c>
      <c r="N1641" s="330" t="e">
        <f ca="1">_xll.RiskData('Risk Summary'!$H$36,$A1641)</f>
        <v>#NAME?</v>
      </c>
      <c r="O1641" s="330" t="e">
        <f ca="1">_xll.RiskData('Risk Summary'!$K$36,$A1641)</f>
        <v>#NAME?</v>
      </c>
      <c r="P1641" s="330" t="e">
        <f ca="1">_xll.RiskData('Risk Summary'!$N$36,$A1641)</f>
        <v>#NAME?</v>
      </c>
      <c r="R1641" s="330" t="e">
        <f ca="1">_xll.RiskData('TS CF'!$H$24,$A1641)-F1641</f>
        <v>#NAME?</v>
      </c>
      <c r="S1641" s="330" t="e">
        <f ca="1">_xll.RiskData('TS CF'!$K$24,$A1641)-G1641</f>
        <v>#NAME?</v>
      </c>
      <c r="T1641" s="330" t="e">
        <f ca="1">_xll.RiskData('TS CF'!$N$24,$A1641)-H1641</f>
        <v>#NAME?</v>
      </c>
      <c r="V1641" s="327" t="e">
        <f t="shared" ca="1" si="75"/>
        <v>#NAME?</v>
      </c>
      <c r="W1641" s="327" t="e">
        <f t="shared" ca="1" si="76"/>
        <v>#NAME?</v>
      </c>
      <c r="X1641" s="327" t="e">
        <f t="shared" ca="1" si="77"/>
        <v>#NAME?</v>
      </c>
    </row>
    <row r="1642" spans="1:24">
      <c r="A1642" s="2">
        <v>1635</v>
      </c>
      <c r="B1642" s="617">
        <v>-160478</v>
      </c>
      <c r="C1642" s="617">
        <v>-103593</v>
      </c>
      <c r="D1642" s="617">
        <v>-114388</v>
      </c>
      <c r="F1642" s="330" t="e">
        <f ca="1">_xll.RiskData('Risk Summary'!$H$32,$A1642)</f>
        <v>#NAME?</v>
      </c>
      <c r="G1642" s="330" t="e">
        <f ca="1">_xll.RiskData('Risk Summary'!$K$32,$A1642)</f>
        <v>#NAME?</v>
      </c>
      <c r="H1642" s="330" t="e">
        <f ca="1">_xll.RiskData('Risk Summary'!$N$32,$A1642)</f>
        <v>#NAME?</v>
      </c>
      <c r="J1642" s="330" t="e">
        <f ca="1">_xll.RiskData('Risk Summary'!$H$35,$A1642)</f>
        <v>#NAME?</v>
      </c>
      <c r="K1642" s="330" t="e">
        <f ca="1">_xll.RiskData('Risk Summary'!$K$35,$A1642)</f>
        <v>#NAME?</v>
      </c>
      <c r="L1642" s="330" t="e">
        <f ca="1">_xll.RiskData('Risk Summary'!$N$35,$A1642)</f>
        <v>#NAME?</v>
      </c>
      <c r="N1642" s="330" t="e">
        <f ca="1">_xll.RiskData('Risk Summary'!$H$36,$A1642)</f>
        <v>#NAME?</v>
      </c>
      <c r="O1642" s="330" t="e">
        <f ca="1">_xll.RiskData('Risk Summary'!$K$36,$A1642)</f>
        <v>#NAME?</v>
      </c>
      <c r="P1642" s="330" t="e">
        <f ca="1">_xll.RiskData('Risk Summary'!$N$36,$A1642)</f>
        <v>#NAME?</v>
      </c>
      <c r="R1642" s="330" t="e">
        <f ca="1">_xll.RiskData('TS CF'!$H$24,$A1642)-F1642</f>
        <v>#NAME?</v>
      </c>
      <c r="S1642" s="330" t="e">
        <f ca="1">_xll.RiskData('TS CF'!$K$24,$A1642)-G1642</f>
        <v>#NAME?</v>
      </c>
      <c r="T1642" s="330" t="e">
        <f ca="1">_xll.RiskData('TS CF'!$N$24,$A1642)-H1642</f>
        <v>#NAME?</v>
      </c>
      <c r="V1642" s="327" t="e">
        <f t="shared" ca="1" si="75"/>
        <v>#NAME?</v>
      </c>
      <c r="W1642" s="327" t="e">
        <f t="shared" ca="1" si="76"/>
        <v>#NAME?</v>
      </c>
      <c r="X1642" s="327" t="e">
        <f t="shared" ca="1" si="77"/>
        <v>#NAME?</v>
      </c>
    </row>
    <row r="1643" spans="1:24">
      <c r="A1643" s="2">
        <v>1636</v>
      </c>
      <c r="B1643" s="617">
        <v>-160478</v>
      </c>
      <c r="C1643" s="617">
        <v>-103593</v>
      </c>
      <c r="D1643" s="617">
        <v>-114388</v>
      </c>
      <c r="F1643" s="330" t="e">
        <f ca="1">_xll.RiskData('Risk Summary'!$H$32,$A1643)</f>
        <v>#NAME?</v>
      </c>
      <c r="G1643" s="330" t="e">
        <f ca="1">_xll.RiskData('Risk Summary'!$K$32,$A1643)</f>
        <v>#NAME?</v>
      </c>
      <c r="H1643" s="330" t="e">
        <f ca="1">_xll.RiskData('Risk Summary'!$N$32,$A1643)</f>
        <v>#NAME?</v>
      </c>
      <c r="J1643" s="330" t="e">
        <f ca="1">_xll.RiskData('Risk Summary'!$H$35,$A1643)</f>
        <v>#NAME?</v>
      </c>
      <c r="K1643" s="330" t="e">
        <f ca="1">_xll.RiskData('Risk Summary'!$K$35,$A1643)</f>
        <v>#NAME?</v>
      </c>
      <c r="L1643" s="330" t="e">
        <f ca="1">_xll.RiskData('Risk Summary'!$N$35,$A1643)</f>
        <v>#NAME?</v>
      </c>
      <c r="N1643" s="330" t="e">
        <f ca="1">_xll.RiskData('Risk Summary'!$H$36,$A1643)</f>
        <v>#NAME?</v>
      </c>
      <c r="O1643" s="330" t="e">
        <f ca="1">_xll.RiskData('Risk Summary'!$K$36,$A1643)</f>
        <v>#NAME?</v>
      </c>
      <c r="P1643" s="330" t="e">
        <f ca="1">_xll.RiskData('Risk Summary'!$N$36,$A1643)</f>
        <v>#NAME?</v>
      </c>
      <c r="R1643" s="330" t="e">
        <f ca="1">_xll.RiskData('TS CF'!$H$24,$A1643)-F1643</f>
        <v>#NAME?</v>
      </c>
      <c r="S1643" s="330" t="e">
        <f ca="1">_xll.RiskData('TS CF'!$K$24,$A1643)-G1643</f>
        <v>#NAME?</v>
      </c>
      <c r="T1643" s="330" t="e">
        <f ca="1">_xll.RiskData('TS CF'!$N$24,$A1643)-H1643</f>
        <v>#NAME?</v>
      </c>
      <c r="V1643" s="327" t="e">
        <f t="shared" ca="1" si="75"/>
        <v>#NAME?</v>
      </c>
      <c r="W1643" s="327" t="e">
        <f t="shared" ca="1" si="76"/>
        <v>#NAME?</v>
      </c>
      <c r="X1643" s="327" t="e">
        <f t="shared" ca="1" si="77"/>
        <v>#NAME?</v>
      </c>
    </row>
    <row r="1644" spans="1:24">
      <c r="A1644" s="2">
        <v>1637</v>
      </c>
      <c r="B1644" s="617">
        <v>-160478</v>
      </c>
      <c r="C1644" s="617">
        <v>-103593</v>
      </c>
      <c r="D1644" s="617">
        <v>-114388</v>
      </c>
      <c r="F1644" s="330" t="e">
        <f ca="1">_xll.RiskData('Risk Summary'!$H$32,$A1644)</f>
        <v>#NAME?</v>
      </c>
      <c r="G1644" s="330" t="e">
        <f ca="1">_xll.RiskData('Risk Summary'!$K$32,$A1644)</f>
        <v>#NAME?</v>
      </c>
      <c r="H1644" s="330" t="e">
        <f ca="1">_xll.RiskData('Risk Summary'!$N$32,$A1644)</f>
        <v>#NAME?</v>
      </c>
      <c r="J1644" s="330" t="e">
        <f ca="1">_xll.RiskData('Risk Summary'!$H$35,$A1644)</f>
        <v>#NAME?</v>
      </c>
      <c r="K1644" s="330" t="e">
        <f ca="1">_xll.RiskData('Risk Summary'!$K$35,$A1644)</f>
        <v>#NAME?</v>
      </c>
      <c r="L1644" s="330" t="e">
        <f ca="1">_xll.RiskData('Risk Summary'!$N$35,$A1644)</f>
        <v>#NAME?</v>
      </c>
      <c r="N1644" s="330" t="e">
        <f ca="1">_xll.RiskData('Risk Summary'!$H$36,$A1644)</f>
        <v>#NAME?</v>
      </c>
      <c r="O1644" s="330" t="e">
        <f ca="1">_xll.RiskData('Risk Summary'!$K$36,$A1644)</f>
        <v>#NAME?</v>
      </c>
      <c r="P1644" s="330" t="e">
        <f ca="1">_xll.RiskData('Risk Summary'!$N$36,$A1644)</f>
        <v>#NAME?</v>
      </c>
      <c r="R1644" s="330" t="e">
        <f ca="1">_xll.RiskData('TS CF'!$H$24,$A1644)-F1644</f>
        <v>#NAME?</v>
      </c>
      <c r="S1644" s="330" t="e">
        <f ca="1">_xll.RiskData('TS CF'!$K$24,$A1644)-G1644</f>
        <v>#NAME?</v>
      </c>
      <c r="T1644" s="330" t="e">
        <f ca="1">_xll.RiskData('TS CF'!$N$24,$A1644)-H1644</f>
        <v>#NAME?</v>
      </c>
      <c r="V1644" s="327" t="e">
        <f t="shared" ca="1" si="75"/>
        <v>#NAME?</v>
      </c>
      <c r="W1644" s="327" t="e">
        <f t="shared" ca="1" si="76"/>
        <v>#NAME?</v>
      </c>
      <c r="X1644" s="327" t="e">
        <f t="shared" ca="1" si="77"/>
        <v>#NAME?</v>
      </c>
    </row>
    <row r="1645" spans="1:24">
      <c r="A1645" s="2">
        <v>1638</v>
      </c>
      <c r="B1645" s="617">
        <v>-160478</v>
      </c>
      <c r="C1645" s="617">
        <v>-103593</v>
      </c>
      <c r="D1645" s="617">
        <v>-114388</v>
      </c>
      <c r="F1645" s="330" t="e">
        <f ca="1">_xll.RiskData('Risk Summary'!$H$32,$A1645)</f>
        <v>#NAME?</v>
      </c>
      <c r="G1645" s="330" t="e">
        <f ca="1">_xll.RiskData('Risk Summary'!$K$32,$A1645)</f>
        <v>#NAME?</v>
      </c>
      <c r="H1645" s="330" t="e">
        <f ca="1">_xll.RiskData('Risk Summary'!$N$32,$A1645)</f>
        <v>#NAME?</v>
      </c>
      <c r="J1645" s="330" t="e">
        <f ca="1">_xll.RiskData('Risk Summary'!$H$35,$A1645)</f>
        <v>#NAME?</v>
      </c>
      <c r="K1645" s="330" t="e">
        <f ca="1">_xll.RiskData('Risk Summary'!$K$35,$A1645)</f>
        <v>#NAME?</v>
      </c>
      <c r="L1645" s="330" t="e">
        <f ca="1">_xll.RiskData('Risk Summary'!$N$35,$A1645)</f>
        <v>#NAME?</v>
      </c>
      <c r="N1645" s="330" t="e">
        <f ca="1">_xll.RiskData('Risk Summary'!$H$36,$A1645)</f>
        <v>#NAME?</v>
      </c>
      <c r="O1645" s="330" t="e">
        <f ca="1">_xll.RiskData('Risk Summary'!$K$36,$A1645)</f>
        <v>#NAME?</v>
      </c>
      <c r="P1645" s="330" t="e">
        <f ca="1">_xll.RiskData('Risk Summary'!$N$36,$A1645)</f>
        <v>#NAME?</v>
      </c>
      <c r="R1645" s="330" t="e">
        <f ca="1">_xll.RiskData('TS CF'!$H$24,$A1645)-F1645</f>
        <v>#NAME?</v>
      </c>
      <c r="S1645" s="330" t="e">
        <f ca="1">_xll.RiskData('TS CF'!$K$24,$A1645)-G1645</f>
        <v>#NAME?</v>
      </c>
      <c r="T1645" s="330" t="e">
        <f ca="1">_xll.RiskData('TS CF'!$N$24,$A1645)-H1645</f>
        <v>#NAME?</v>
      </c>
      <c r="V1645" s="327" t="e">
        <f t="shared" ca="1" si="75"/>
        <v>#NAME?</v>
      </c>
      <c r="W1645" s="327" t="e">
        <f t="shared" ca="1" si="76"/>
        <v>#NAME?</v>
      </c>
      <c r="X1645" s="327" t="e">
        <f t="shared" ca="1" si="77"/>
        <v>#NAME?</v>
      </c>
    </row>
    <row r="1646" spans="1:24">
      <c r="A1646" s="2">
        <v>1639</v>
      </c>
      <c r="B1646" s="617">
        <v>-160478</v>
      </c>
      <c r="C1646" s="617">
        <v>-103593</v>
      </c>
      <c r="D1646" s="617">
        <v>-114388</v>
      </c>
      <c r="F1646" s="330" t="e">
        <f ca="1">_xll.RiskData('Risk Summary'!$H$32,$A1646)</f>
        <v>#NAME?</v>
      </c>
      <c r="G1646" s="330" t="e">
        <f ca="1">_xll.RiskData('Risk Summary'!$K$32,$A1646)</f>
        <v>#NAME?</v>
      </c>
      <c r="H1646" s="330" t="e">
        <f ca="1">_xll.RiskData('Risk Summary'!$N$32,$A1646)</f>
        <v>#NAME?</v>
      </c>
      <c r="J1646" s="330" t="e">
        <f ca="1">_xll.RiskData('Risk Summary'!$H$35,$A1646)</f>
        <v>#NAME?</v>
      </c>
      <c r="K1646" s="330" t="e">
        <f ca="1">_xll.RiskData('Risk Summary'!$K$35,$A1646)</f>
        <v>#NAME?</v>
      </c>
      <c r="L1646" s="330" t="e">
        <f ca="1">_xll.RiskData('Risk Summary'!$N$35,$A1646)</f>
        <v>#NAME?</v>
      </c>
      <c r="N1646" s="330" t="e">
        <f ca="1">_xll.RiskData('Risk Summary'!$H$36,$A1646)</f>
        <v>#NAME?</v>
      </c>
      <c r="O1646" s="330" t="e">
        <f ca="1">_xll.RiskData('Risk Summary'!$K$36,$A1646)</f>
        <v>#NAME?</v>
      </c>
      <c r="P1646" s="330" t="e">
        <f ca="1">_xll.RiskData('Risk Summary'!$N$36,$A1646)</f>
        <v>#NAME?</v>
      </c>
      <c r="R1646" s="330" t="e">
        <f ca="1">_xll.RiskData('TS CF'!$H$24,$A1646)-F1646</f>
        <v>#NAME?</v>
      </c>
      <c r="S1646" s="330" t="e">
        <f ca="1">_xll.RiskData('TS CF'!$K$24,$A1646)-G1646</f>
        <v>#NAME?</v>
      </c>
      <c r="T1646" s="330" t="e">
        <f ca="1">_xll.RiskData('TS CF'!$N$24,$A1646)-H1646</f>
        <v>#NAME?</v>
      </c>
      <c r="V1646" s="327" t="e">
        <f t="shared" ca="1" si="75"/>
        <v>#NAME?</v>
      </c>
      <c r="W1646" s="327" t="e">
        <f t="shared" ca="1" si="76"/>
        <v>#NAME?</v>
      </c>
      <c r="X1646" s="327" t="e">
        <f t="shared" ca="1" si="77"/>
        <v>#NAME?</v>
      </c>
    </row>
    <row r="1647" spans="1:24">
      <c r="A1647" s="2">
        <v>1640</v>
      </c>
      <c r="B1647" s="617">
        <v>-160478</v>
      </c>
      <c r="C1647" s="617">
        <v>-103593</v>
      </c>
      <c r="D1647" s="617">
        <v>-114388</v>
      </c>
      <c r="F1647" s="330" t="e">
        <f ca="1">_xll.RiskData('Risk Summary'!$H$32,$A1647)</f>
        <v>#NAME?</v>
      </c>
      <c r="G1647" s="330" t="e">
        <f ca="1">_xll.RiskData('Risk Summary'!$K$32,$A1647)</f>
        <v>#NAME?</v>
      </c>
      <c r="H1647" s="330" t="e">
        <f ca="1">_xll.RiskData('Risk Summary'!$N$32,$A1647)</f>
        <v>#NAME?</v>
      </c>
      <c r="J1647" s="330" t="e">
        <f ca="1">_xll.RiskData('Risk Summary'!$H$35,$A1647)</f>
        <v>#NAME?</v>
      </c>
      <c r="K1647" s="330" t="e">
        <f ca="1">_xll.RiskData('Risk Summary'!$K$35,$A1647)</f>
        <v>#NAME?</v>
      </c>
      <c r="L1647" s="330" t="e">
        <f ca="1">_xll.RiskData('Risk Summary'!$N$35,$A1647)</f>
        <v>#NAME?</v>
      </c>
      <c r="N1647" s="330" t="e">
        <f ca="1">_xll.RiskData('Risk Summary'!$H$36,$A1647)</f>
        <v>#NAME?</v>
      </c>
      <c r="O1647" s="330" t="e">
        <f ca="1">_xll.RiskData('Risk Summary'!$K$36,$A1647)</f>
        <v>#NAME?</v>
      </c>
      <c r="P1647" s="330" t="e">
        <f ca="1">_xll.RiskData('Risk Summary'!$N$36,$A1647)</f>
        <v>#NAME?</v>
      </c>
      <c r="R1647" s="330" t="e">
        <f ca="1">_xll.RiskData('TS CF'!$H$24,$A1647)-F1647</f>
        <v>#NAME?</v>
      </c>
      <c r="S1647" s="330" t="e">
        <f ca="1">_xll.RiskData('TS CF'!$K$24,$A1647)-G1647</f>
        <v>#NAME?</v>
      </c>
      <c r="T1647" s="330" t="e">
        <f ca="1">_xll.RiskData('TS CF'!$N$24,$A1647)-H1647</f>
        <v>#NAME?</v>
      </c>
      <c r="V1647" s="327" t="e">
        <f t="shared" ca="1" si="75"/>
        <v>#NAME?</v>
      </c>
      <c r="W1647" s="327" t="e">
        <f t="shared" ca="1" si="76"/>
        <v>#NAME?</v>
      </c>
      <c r="X1647" s="327" t="e">
        <f t="shared" ca="1" si="77"/>
        <v>#NAME?</v>
      </c>
    </row>
    <row r="1648" spans="1:24">
      <c r="A1648" s="2">
        <v>1641</v>
      </c>
      <c r="B1648" s="617">
        <v>-160478</v>
      </c>
      <c r="C1648" s="617">
        <v>-103593</v>
      </c>
      <c r="D1648" s="617">
        <v>-114388</v>
      </c>
      <c r="F1648" s="330" t="e">
        <f ca="1">_xll.RiskData('Risk Summary'!$H$32,$A1648)</f>
        <v>#NAME?</v>
      </c>
      <c r="G1648" s="330" t="e">
        <f ca="1">_xll.RiskData('Risk Summary'!$K$32,$A1648)</f>
        <v>#NAME?</v>
      </c>
      <c r="H1648" s="330" t="e">
        <f ca="1">_xll.RiskData('Risk Summary'!$N$32,$A1648)</f>
        <v>#NAME?</v>
      </c>
      <c r="J1648" s="330" t="e">
        <f ca="1">_xll.RiskData('Risk Summary'!$H$35,$A1648)</f>
        <v>#NAME?</v>
      </c>
      <c r="K1648" s="330" t="e">
        <f ca="1">_xll.RiskData('Risk Summary'!$K$35,$A1648)</f>
        <v>#NAME?</v>
      </c>
      <c r="L1648" s="330" t="e">
        <f ca="1">_xll.RiskData('Risk Summary'!$N$35,$A1648)</f>
        <v>#NAME?</v>
      </c>
      <c r="N1648" s="330" t="e">
        <f ca="1">_xll.RiskData('Risk Summary'!$H$36,$A1648)</f>
        <v>#NAME?</v>
      </c>
      <c r="O1648" s="330" t="e">
        <f ca="1">_xll.RiskData('Risk Summary'!$K$36,$A1648)</f>
        <v>#NAME?</v>
      </c>
      <c r="P1648" s="330" t="e">
        <f ca="1">_xll.RiskData('Risk Summary'!$N$36,$A1648)</f>
        <v>#NAME?</v>
      </c>
      <c r="R1648" s="330" t="e">
        <f ca="1">_xll.RiskData('TS CF'!$H$24,$A1648)-F1648</f>
        <v>#NAME?</v>
      </c>
      <c r="S1648" s="330" t="e">
        <f ca="1">_xll.RiskData('TS CF'!$K$24,$A1648)-G1648</f>
        <v>#NAME?</v>
      </c>
      <c r="T1648" s="330" t="e">
        <f ca="1">_xll.RiskData('TS CF'!$N$24,$A1648)-H1648</f>
        <v>#NAME?</v>
      </c>
      <c r="V1648" s="327" t="e">
        <f t="shared" ca="1" si="75"/>
        <v>#NAME?</v>
      </c>
      <c r="W1648" s="327" t="e">
        <f t="shared" ca="1" si="76"/>
        <v>#NAME?</v>
      </c>
      <c r="X1648" s="327" t="e">
        <f t="shared" ca="1" si="77"/>
        <v>#NAME?</v>
      </c>
    </row>
    <row r="1649" spans="1:24">
      <c r="A1649" s="2">
        <v>1642</v>
      </c>
      <c r="B1649" s="617">
        <v>-160478</v>
      </c>
      <c r="C1649" s="617">
        <v>-103593</v>
      </c>
      <c r="D1649" s="617">
        <v>-114388</v>
      </c>
      <c r="F1649" s="330" t="e">
        <f ca="1">_xll.RiskData('Risk Summary'!$H$32,$A1649)</f>
        <v>#NAME?</v>
      </c>
      <c r="G1649" s="330" t="e">
        <f ca="1">_xll.RiskData('Risk Summary'!$K$32,$A1649)</f>
        <v>#NAME?</v>
      </c>
      <c r="H1649" s="330" t="e">
        <f ca="1">_xll.RiskData('Risk Summary'!$N$32,$A1649)</f>
        <v>#NAME?</v>
      </c>
      <c r="J1649" s="330" t="e">
        <f ca="1">_xll.RiskData('Risk Summary'!$H$35,$A1649)</f>
        <v>#NAME?</v>
      </c>
      <c r="K1649" s="330" t="e">
        <f ca="1">_xll.RiskData('Risk Summary'!$K$35,$A1649)</f>
        <v>#NAME?</v>
      </c>
      <c r="L1649" s="330" t="e">
        <f ca="1">_xll.RiskData('Risk Summary'!$N$35,$A1649)</f>
        <v>#NAME?</v>
      </c>
      <c r="N1649" s="330" t="e">
        <f ca="1">_xll.RiskData('Risk Summary'!$H$36,$A1649)</f>
        <v>#NAME?</v>
      </c>
      <c r="O1649" s="330" t="e">
        <f ca="1">_xll.RiskData('Risk Summary'!$K$36,$A1649)</f>
        <v>#NAME?</v>
      </c>
      <c r="P1649" s="330" t="e">
        <f ca="1">_xll.RiskData('Risk Summary'!$N$36,$A1649)</f>
        <v>#NAME?</v>
      </c>
      <c r="R1649" s="330" t="e">
        <f ca="1">_xll.RiskData('TS CF'!$H$24,$A1649)-F1649</f>
        <v>#NAME?</v>
      </c>
      <c r="S1649" s="330" t="e">
        <f ca="1">_xll.RiskData('TS CF'!$K$24,$A1649)-G1649</f>
        <v>#NAME?</v>
      </c>
      <c r="T1649" s="330" t="e">
        <f ca="1">_xll.RiskData('TS CF'!$N$24,$A1649)-H1649</f>
        <v>#NAME?</v>
      </c>
      <c r="V1649" s="327" t="e">
        <f t="shared" ca="1" si="75"/>
        <v>#NAME?</v>
      </c>
      <c r="W1649" s="327" t="e">
        <f t="shared" ca="1" si="76"/>
        <v>#NAME?</v>
      </c>
      <c r="X1649" s="327" t="e">
        <f t="shared" ca="1" si="77"/>
        <v>#NAME?</v>
      </c>
    </row>
    <row r="1650" spans="1:24">
      <c r="A1650" s="2">
        <v>1643</v>
      </c>
      <c r="B1650" s="617">
        <v>-160478</v>
      </c>
      <c r="C1650" s="617">
        <v>-103593</v>
      </c>
      <c r="D1650" s="617">
        <v>-114388</v>
      </c>
      <c r="F1650" s="330" t="e">
        <f ca="1">_xll.RiskData('Risk Summary'!$H$32,$A1650)</f>
        <v>#NAME?</v>
      </c>
      <c r="G1650" s="330" t="e">
        <f ca="1">_xll.RiskData('Risk Summary'!$K$32,$A1650)</f>
        <v>#NAME?</v>
      </c>
      <c r="H1650" s="330" t="e">
        <f ca="1">_xll.RiskData('Risk Summary'!$N$32,$A1650)</f>
        <v>#NAME?</v>
      </c>
      <c r="J1650" s="330" t="e">
        <f ca="1">_xll.RiskData('Risk Summary'!$H$35,$A1650)</f>
        <v>#NAME?</v>
      </c>
      <c r="K1650" s="330" t="e">
        <f ca="1">_xll.RiskData('Risk Summary'!$K$35,$A1650)</f>
        <v>#NAME?</v>
      </c>
      <c r="L1650" s="330" t="e">
        <f ca="1">_xll.RiskData('Risk Summary'!$N$35,$A1650)</f>
        <v>#NAME?</v>
      </c>
      <c r="N1650" s="330" t="e">
        <f ca="1">_xll.RiskData('Risk Summary'!$H$36,$A1650)</f>
        <v>#NAME?</v>
      </c>
      <c r="O1650" s="330" t="e">
        <f ca="1">_xll.RiskData('Risk Summary'!$K$36,$A1650)</f>
        <v>#NAME?</v>
      </c>
      <c r="P1650" s="330" t="e">
        <f ca="1">_xll.RiskData('Risk Summary'!$N$36,$A1650)</f>
        <v>#NAME?</v>
      </c>
      <c r="R1650" s="330" t="e">
        <f ca="1">_xll.RiskData('TS CF'!$H$24,$A1650)-F1650</f>
        <v>#NAME?</v>
      </c>
      <c r="S1650" s="330" t="e">
        <f ca="1">_xll.RiskData('TS CF'!$K$24,$A1650)-G1650</f>
        <v>#NAME?</v>
      </c>
      <c r="T1650" s="330" t="e">
        <f ca="1">_xll.RiskData('TS CF'!$N$24,$A1650)-H1650</f>
        <v>#NAME?</v>
      </c>
      <c r="V1650" s="327" t="e">
        <f t="shared" ca="1" si="75"/>
        <v>#NAME?</v>
      </c>
      <c r="W1650" s="327" t="e">
        <f t="shared" ca="1" si="76"/>
        <v>#NAME?</v>
      </c>
      <c r="X1650" s="327" t="e">
        <f t="shared" ca="1" si="77"/>
        <v>#NAME?</v>
      </c>
    </row>
    <row r="1651" spans="1:24">
      <c r="A1651" s="2">
        <v>1644</v>
      </c>
      <c r="B1651" s="617">
        <v>-160478</v>
      </c>
      <c r="C1651" s="617">
        <v>-103593</v>
      </c>
      <c r="D1651" s="617">
        <v>-114388</v>
      </c>
      <c r="F1651" s="330" t="e">
        <f ca="1">_xll.RiskData('Risk Summary'!$H$32,$A1651)</f>
        <v>#NAME?</v>
      </c>
      <c r="G1651" s="330" t="e">
        <f ca="1">_xll.RiskData('Risk Summary'!$K$32,$A1651)</f>
        <v>#NAME?</v>
      </c>
      <c r="H1651" s="330" t="e">
        <f ca="1">_xll.RiskData('Risk Summary'!$N$32,$A1651)</f>
        <v>#NAME?</v>
      </c>
      <c r="J1651" s="330" t="e">
        <f ca="1">_xll.RiskData('Risk Summary'!$H$35,$A1651)</f>
        <v>#NAME?</v>
      </c>
      <c r="K1651" s="330" t="e">
        <f ca="1">_xll.RiskData('Risk Summary'!$K$35,$A1651)</f>
        <v>#NAME?</v>
      </c>
      <c r="L1651" s="330" t="e">
        <f ca="1">_xll.RiskData('Risk Summary'!$N$35,$A1651)</f>
        <v>#NAME?</v>
      </c>
      <c r="N1651" s="330" t="e">
        <f ca="1">_xll.RiskData('Risk Summary'!$H$36,$A1651)</f>
        <v>#NAME?</v>
      </c>
      <c r="O1651" s="330" t="e">
        <f ca="1">_xll.RiskData('Risk Summary'!$K$36,$A1651)</f>
        <v>#NAME?</v>
      </c>
      <c r="P1651" s="330" t="e">
        <f ca="1">_xll.RiskData('Risk Summary'!$N$36,$A1651)</f>
        <v>#NAME?</v>
      </c>
      <c r="R1651" s="330" t="e">
        <f ca="1">_xll.RiskData('TS CF'!$H$24,$A1651)-F1651</f>
        <v>#NAME?</v>
      </c>
      <c r="S1651" s="330" t="e">
        <f ca="1">_xll.RiskData('TS CF'!$K$24,$A1651)-G1651</f>
        <v>#NAME?</v>
      </c>
      <c r="T1651" s="330" t="e">
        <f ca="1">_xll.RiskData('TS CF'!$N$24,$A1651)-H1651</f>
        <v>#NAME?</v>
      </c>
      <c r="V1651" s="327" t="e">
        <f t="shared" ca="1" si="75"/>
        <v>#NAME?</v>
      </c>
      <c r="W1651" s="327" t="e">
        <f t="shared" ca="1" si="76"/>
        <v>#NAME?</v>
      </c>
      <c r="X1651" s="327" t="e">
        <f t="shared" ca="1" si="77"/>
        <v>#NAME?</v>
      </c>
    </row>
    <row r="1652" spans="1:24">
      <c r="A1652" s="2">
        <v>1645</v>
      </c>
      <c r="B1652" s="617">
        <v>-160478</v>
      </c>
      <c r="C1652" s="617">
        <v>-103593</v>
      </c>
      <c r="D1652" s="617">
        <v>-114388</v>
      </c>
      <c r="F1652" s="330" t="e">
        <f ca="1">_xll.RiskData('Risk Summary'!$H$32,$A1652)</f>
        <v>#NAME?</v>
      </c>
      <c r="G1652" s="330" t="e">
        <f ca="1">_xll.RiskData('Risk Summary'!$K$32,$A1652)</f>
        <v>#NAME?</v>
      </c>
      <c r="H1652" s="330" t="e">
        <f ca="1">_xll.RiskData('Risk Summary'!$N$32,$A1652)</f>
        <v>#NAME?</v>
      </c>
      <c r="J1652" s="330" t="e">
        <f ca="1">_xll.RiskData('Risk Summary'!$H$35,$A1652)</f>
        <v>#NAME?</v>
      </c>
      <c r="K1652" s="330" t="e">
        <f ca="1">_xll.RiskData('Risk Summary'!$K$35,$A1652)</f>
        <v>#NAME?</v>
      </c>
      <c r="L1652" s="330" t="e">
        <f ca="1">_xll.RiskData('Risk Summary'!$N$35,$A1652)</f>
        <v>#NAME?</v>
      </c>
      <c r="N1652" s="330" t="e">
        <f ca="1">_xll.RiskData('Risk Summary'!$H$36,$A1652)</f>
        <v>#NAME?</v>
      </c>
      <c r="O1652" s="330" t="e">
        <f ca="1">_xll.RiskData('Risk Summary'!$K$36,$A1652)</f>
        <v>#NAME?</v>
      </c>
      <c r="P1652" s="330" t="e">
        <f ca="1">_xll.RiskData('Risk Summary'!$N$36,$A1652)</f>
        <v>#NAME?</v>
      </c>
      <c r="R1652" s="330" t="e">
        <f ca="1">_xll.RiskData('TS CF'!$H$24,$A1652)-F1652</f>
        <v>#NAME?</v>
      </c>
      <c r="S1652" s="330" t="e">
        <f ca="1">_xll.RiskData('TS CF'!$K$24,$A1652)-G1652</f>
        <v>#NAME?</v>
      </c>
      <c r="T1652" s="330" t="e">
        <f ca="1">_xll.RiskData('TS CF'!$N$24,$A1652)-H1652</f>
        <v>#NAME?</v>
      </c>
      <c r="V1652" s="327" t="e">
        <f t="shared" ca="1" si="75"/>
        <v>#NAME?</v>
      </c>
      <c r="W1652" s="327" t="e">
        <f t="shared" ca="1" si="76"/>
        <v>#NAME?</v>
      </c>
      <c r="X1652" s="327" t="e">
        <f t="shared" ca="1" si="77"/>
        <v>#NAME?</v>
      </c>
    </row>
    <row r="1653" spans="1:24">
      <c r="A1653" s="2">
        <v>1646</v>
      </c>
      <c r="B1653" s="617">
        <v>-160478</v>
      </c>
      <c r="C1653" s="617">
        <v>-103593</v>
      </c>
      <c r="D1653" s="617">
        <v>-114388</v>
      </c>
      <c r="F1653" s="330" t="e">
        <f ca="1">_xll.RiskData('Risk Summary'!$H$32,$A1653)</f>
        <v>#NAME?</v>
      </c>
      <c r="G1653" s="330" t="e">
        <f ca="1">_xll.RiskData('Risk Summary'!$K$32,$A1653)</f>
        <v>#NAME?</v>
      </c>
      <c r="H1653" s="330" t="e">
        <f ca="1">_xll.RiskData('Risk Summary'!$N$32,$A1653)</f>
        <v>#NAME?</v>
      </c>
      <c r="J1653" s="330" t="e">
        <f ca="1">_xll.RiskData('Risk Summary'!$H$35,$A1653)</f>
        <v>#NAME?</v>
      </c>
      <c r="K1653" s="330" t="e">
        <f ca="1">_xll.RiskData('Risk Summary'!$K$35,$A1653)</f>
        <v>#NAME?</v>
      </c>
      <c r="L1653" s="330" t="e">
        <f ca="1">_xll.RiskData('Risk Summary'!$N$35,$A1653)</f>
        <v>#NAME?</v>
      </c>
      <c r="N1653" s="330" t="e">
        <f ca="1">_xll.RiskData('Risk Summary'!$H$36,$A1653)</f>
        <v>#NAME?</v>
      </c>
      <c r="O1653" s="330" t="e">
        <f ca="1">_xll.RiskData('Risk Summary'!$K$36,$A1653)</f>
        <v>#NAME?</v>
      </c>
      <c r="P1653" s="330" t="e">
        <f ca="1">_xll.RiskData('Risk Summary'!$N$36,$A1653)</f>
        <v>#NAME?</v>
      </c>
      <c r="R1653" s="330" t="e">
        <f ca="1">_xll.RiskData('TS CF'!$H$24,$A1653)-F1653</f>
        <v>#NAME?</v>
      </c>
      <c r="S1653" s="330" t="e">
        <f ca="1">_xll.RiskData('TS CF'!$K$24,$A1653)-G1653</f>
        <v>#NAME?</v>
      </c>
      <c r="T1653" s="330" t="e">
        <f ca="1">_xll.RiskData('TS CF'!$N$24,$A1653)-H1653</f>
        <v>#NAME?</v>
      </c>
      <c r="V1653" s="327" t="e">
        <f t="shared" ca="1" si="75"/>
        <v>#NAME?</v>
      </c>
      <c r="W1653" s="327" t="e">
        <f t="shared" ca="1" si="76"/>
        <v>#NAME?</v>
      </c>
      <c r="X1653" s="327" t="e">
        <f t="shared" ca="1" si="77"/>
        <v>#NAME?</v>
      </c>
    </row>
    <row r="1654" spans="1:24">
      <c r="A1654" s="2">
        <v>1647</v>
      </c>
      <c r="B1654" s="617">
        <v>-160478</v>
      </c>
      <c r="C1654" s="617">
        <v>-103593</v>
      </c>
      <c r="D1654" s="617">
        <v>-114388</v>
      </c>
      <c r="F1654" s="330" t="e">
        <f ca="1">_xll.RiskData('Risk Summary'!$H$32,$A1654)</f>
        <v>#NAME?</v>
      </c>
      <c r="G1654" s="330" t="e">
        <f ca="1">_xll.RiskData('Risk Summary'!$K$32,$A1654)</f>
        <v>#NAME?</v>
      </c>
      <c r="H1654" s="330" t="e">
        <f ca="1">_xll.RiskData('Risk Summary'!$N$32,$A1654)</f>
        <v>#NAME?</v>
      </c>
      <c r="J1654" s="330" t="e">
        <f ca="1">_xll.RiskData('Risk Summary'!$H$35,$A1654)</f>
        <v>#NAME?</v>
      </c>
      <c r="K1654" s="330" t="e">
        <f ca="1">_xll.RiskData('Risk Summary'!$K$35,$A1654)</f>
        <v>#NAME?</v>
      </c>
      <c r="L1654" s="330" t="e">
        <f ca="1">_xll.RiskData('Risk Summary'!$N$35,$A1654)</f>
        <v>#NAME?</v>
      </c>
      <c r="N1654" s="330" t="e">
        <f ca="1">_xll.RiskData('Risk Summary'!$H$36,$A1654)</f>
        <v>#NAME?</v>
      </c>
      <c r="O1654" s="330" t="e">
        <f ca="1">_xll.RiskData('Risk Summary'!$K$36,$A1654)</f>
        <v>#NAME?</v>
      </c>
      <c r="P1654" s="330" t="e">
        <f ca="1">_xll.RiskData('Risk Summary'!$N$36,$A1654)</f>
        <v>#NAME?</v>
      </c>
      <c r="R1654" s="330" t="e">
        <f ca="1">_xll.RiskData('TS CF'!$H$24,$A1654)-F1654</f>
        <v>#NAME?</v>
      </c>
      <c r="S1654" s="330" t="e">
        <f ca="1">_xll.RiskData('TS CF'!$K$24,$A1654)-G1654</f>
        <v>#NAME?</v>
      </c>
      <c r="T1654" s="330" t="e">
        <f ca="1">_xll.RiskData('TS CF'!$N$24,$A1654)-H1654</f>
        <v>#NAME?</v>
      </c>
      <c r="V1654" s="327" t="e">
        <f t="shared" ca="1" si="75"/>
        <v>#NAME?</v>
      </c>
      <c r="W1654" s="327" t="e">
        <f t="shared" ca="1" si="76"/>
        <v>#NAME?</v>
      </c>
      <c r="X1654" s="327" t="e">
        <f t="shared" ca="1" si="77"/>
        <v>#NAME?</v>
      </c>
    </row>
    <row r="1655" spans="1:24">
      <c r="A1655" s="2">
        <v>1648</v>
      </c>
      <c r="B1655" s="617">
        <v>-160478</v>
      </c>
      <c r="C1655" s="617">
        <v>-103593</v>
      </c>
      <c r="D1655" s="617">
        <v>-114388</v>
      </c>
      <c r="F1655" s="330" t="e">
        <f ca="1">_xll.RiskData('Risk Summary'!$H$32,$A1655)</f>
        <v>#NAME?</v>
      </c>
      <c r="G1655" s="330" t="e">
        <f ca="1">_xll.RiskData('Risk Summary'!$K$32,$A1655)</f>
        <v>#NAME?</v>
      </c>
      <c r="H1655" s="330" t="e">
        <f ca="1">_xll.RiskData('Risk Summary'!$N$32,$A1655)</f>
        <v>#NAME?</v>
      </c>
      <c r="J1655" s="330" t="e">
        <f ca="1">_xll.RiskData('Risk Summary'!$H$35,$A1655)</f>
        <v>#NAME?</v>
      </c>
      <c r="K1655" s="330" t="e">
        <f ca="1">_xll.RiskData('Risk Summary'!$K$35,$A1655)</f>
        <v>#NAME?</v>
      </c>
      <c r="L1655" s="330" t="e">
        <f ca="1">_xll.RiskData('Risk Summary'!$N$35,$A1655)</f>
        <v>#NAME?</v>
      </c>
      <c r="N1655" s="330" t="e">
        <f ca="1">_xll.RiskData('Risk Summary'!$H$36,$A1655)</f>
        <v>#NAME?</v>
      </c>
      <c r="O1655" s="330" t="e">
        <f ca="1">_xll.RiskData('Risk Summary'!$K$36,$A1655)</f>
        <v>#NAME?</v>
      </c>
      <c r="P1655" s="330" t="e">
        <f ca="1">_xll.RiskData('Risk Summary'!$N$36,$A1655)</f>
        <v>#NAME?</v>
      </c>
      <c r="R1655" s="330" t="e">
        <f ca="1">_xll.RiskData('TS CF'!$H$24,$A1655)-F1655</f>
        <v>#NAME?</v>
      </c>
      <c r="S1655" s="330" t="e">
        <f ca="1">_xll.RiskData('TS CF'!$K$24,$A1655)-G1655</f>
        <v>#NAME?</v>
      </c>
      <c r="T1655" s="330" t="e">
        <f ca="1">_xll.RiskData('TS CF'!$N$24,$A1655)-H1655</f>
        <v>#NAME?</v>
      </c>
      <c r="V1655" s="327" t="e">
        <f t="shared" ca="1" si="75"/>
        <v>#NAME?</v>
      </c>
      <c r="W1655" s="327" t="e">
        <f t="shared" ca="1" si="76"/>
        <v>#NAME?</v>
      </c>
      <c r="X1655" s="327" t="e">
        <f t="shared" ca="1" si="77"/>
        <v>#NAME?</v>
      </c>
    </row>
    <row r="1656" spans="1:24">
      <c r="A1656" s="2">
        <v>1649</v>
      </c>
      <c r="B1656" s="617">
        <v>-160478</v>
      </c>
      <c r="C1656" s="617">
        <v>-103593</v>
      </c>
      <c r="D1656" s="617">
        <v>-114388</v>
      </c>
      <c r="F1656" s="330" t="e">
        <f ca="1">_xll.RiskData('Risk Summary'!$H$32,$A1656)</f>
        <v>#NAME?</v>
      </c>
      <c r="G1656" s="330" t="e">
        <f ca="1">_xll.RiskData('Risk Summary'!$K$32,$A1656)</f>
        <v>#NAME?</v>
      </c>
      <c r="H1656" s="330" t="e">
        <f ca="1">_xll.RiskData('Risk Summary'!$N$32,$A1656)</f>
        <v>#NAME?</v>
      </c>
      <c r="J1656" s="330" t="e">
        <f ca="1">_xll.RiskData('Risk Summary'!$H$35,$A1656)</f>
        <v>#NAME?</v>
      </c>
      <c r="K1656" s="330" t="e">
        <f ca="1">_xll.RiskData('Risk Summary'!$K$35,$A1656)</f>
        <v>#NAME?</v>
      </c>
      <c r="L1656" s="330" t="e">
        <f ca="1">_xll.RiskData('Risk Summary'!$N$35,$A1656)</f>
        <v>#NAME?</v>
      </c>
      <c r="N1656" s="330" t="e">
        <f ca="1">_xll.RiskData('Risk Summary'!$H$36,$A1656)</f>
        <v>#NAME?</v>
      </c>
      <c r="O1656" s="330" t="e">
        <f ca="1">_xll.RiskData('Risk Summary'!$K$36,$A1656)</f>
        <v>#NAME?</v>
      </c>
      <c r="P1656" s="330" t="e">
        <f ca="1">_xll.RiskData('Risk Summary'!$N$36,$A1656)</f>
        <v>#NAME?</v>
      </c>
      <c r="R1656" s="330" t="e">
        <f ca="1">_xll.RiskData('TS CF'!$H$24,$A1656)-F1656</f>
        <v>#NAME?</v>
      </c>
      <c r="S1656" s="330" t="e">
        <f ca="1">_xll.RiskData('TS CF'!$K$24,$A1656)-G1656</f>
        <v>#NAME?</v>
      </c>
      <c r="T1656" s="330" t="e">
        <f ca="1">_xll.RiskData('TS CF'!$N$24,$A1656)-H1656</f>
        <v>#NAME?</v>
      </c>
      <c r="V1656" s="327" t="e">
        <f t="shared" ca="1" si="75"/>
        <v>#NAME?</v>
      </c>
      <c r="W1656" s="327" t="e">
        <f t="shared" ca="1" si="76"/>
        <v>#NAME?</v>
      </c>
      <c r="X1656" s="327" t="e">
        <f t="shared" ca="1" si="77"/>
        <v>#NAME?</v>
      </c>
    </row>
    <row r="1657" spans="1:24">
      <c r="A1657" s="2">
        <v>1650</v>
      </c>
      <c r="B1657" s="617">
        <v>-160478</v>
      </c>
      <c r="C1657" s="617">
        <v>-103593</v>
      </c>
      <c r="D1657" s="617">
        <v>-114388</v>
      </c>
      <c r="F1657" s="330" t="e">
        <f ca="1">_xll.RiskData('Risk Summary'!$H$32,$A1657)</f>
        <v>#NAME?</v>
      </c>
      <c r="G1657" s="330" t="e">
        <f ca="1">_xll.RiskData('Risk Summary'!$K$32,$A1657)</f>
        <v>#NAME?</v>
      </c>
      <c r="H1657" s="330" t="e">
        <f ca="1">_xll.RiskData('Risk Summary'!$N$32,$A1657)</f>
        <v>#NAME?</v>
      </c>
      <c r="J1657" s="330" t="e">
        <f ca="1">_xll.RiskData('Risk Summary'!$H$35,$A1657)</f>
        <v>#NAME?</v>
      </c>
      <c r="K1657" s="330" t="e">
        <f ca="1">_xll.RiskData('Risk Summary'!$K$35,$A1657)</f>
        <v>#NAME?</v>
      </c>
      <c r="L1657" s="330" t="e">
        <f ca="1">_xll.RiskData('Risk Summary'!$N$35,$A1657)</f>
        <v>#NAME?</v>
      </c>
      <c r="N1657" s="330" t="e">
        <f ca="1">_xll.RiskData('Risk Summary'!$H$36,$A1657)</f>
        <v>#NAME?</v>
      </c>
      <c r="O1657" s="330" t="e">
        <f ca="1">_xll.RiskData('Risk Summary'!$K$36,$A1657)</f>
        <v>#NAME?</v>
      </c>
      <c r="P1657" s="330" t="e">
        <f ca="1">_xll.RiskData('Risk Summary'!$N$36,$A1657)</f>
        <v>#NAME?</v>
      </c>
      <c r="R1657" s="330" t="e">
        <f ca="1">_xll.RiskData('TS CF'!$H$24,$A1657)-F1657</f>
        <v>#NAME?</v>
      </c>
      <c r="S1657" s="330" t="e">
        <f ca="1">_xll.RiskData('TS CF'!$K$24,$A1657)-G1657</f>
        <v>#NAME?</v>
      </c>
      <c r="T1657" s="330" t="e">
        <f ca="1">_xll.RiskData('TS CF'!$N$24,$A1657)-H1657</f>
        <v>#NAME?</v>
      </c>
      <c r="V1657" s="327" t="e">
        <f t="shared" ca="1" si="75"/>
        <v>#NAME?</v>
      </c>
      <c r="W1657" s="327" t="e">
        <f t="shared" ca="1" si="76"/>
        <v>#NAME?</v>
      </c>
      <c r="X1657" s="327" t="e">
        <f t="shared" ca="1" si="77"/>
        <v>#NAME?</v>
      </c>
    </row>
    <row r="1658" spans="1:24">
      <c r="A1658" s="2">
        <v>1651</v>
      </c>
      <c r="B1658" s="617">
        <v>-160478</v>
      </c>
      <c r="C1658" s="617">
        <v>-103593</v>
      </c>
      <c r="D1658" s="617">
        <v>-114388</v>
      </c>
      <c r="F1658" s="330" t="e">
        <f ca="1">_xll.RiskData('Risk Summary'!$H$32,$A1658)</f>
        <v>#NAME?</v>
      </c>
      <c r="G1658" s="330" t="e">
        <f ca="1">_xll.RiskData('Risk Summary'!$K$32,$A1658)</f>
        <v>#NAME?</v>
      </c>
      <c r="H1658" s="330" t="e">
        <f ca="1">_xll.RiskData('Risk Summary'!$N$32,$A1658)</f>
        <v>#NAME?</v>
      </c>
      <c r="J1658" s="330" t="e">
        <f ca="1">_xll.RiskData('Risk Summary'!$H$35,$A1658)</f>
        <v>#NAME?</v>
      </c>
      <c r="K1658" s="330" t="e">
        <f ca="1">_xll.RiskData('Risk Summary'!$K$35,$A1658)</f>
        <v>#NAME?</v>
      </c>
      <c r="L1658" s="330" t="e">
        <f ca="1">_xll.RiskData('Risk Summary'!$N$35,$A1658)</f>
        <v>#NAME?</v>
      </c>
      <c r="N1658" s="330" t="e">
        <f ca="1">_xll.RiskData('Risk Summary'!$H$36,$A1658)</f>
        <v>#NAME?</v>
      </c>
      <c r="O1658" s="330" t="e">
        <f ca="1">_xll.RiskData('Risk Summary'!$K$36,$A1658)</f>
        <v>#NAME?</v>
      </c>
      <c r="P1658" s="330" t="e">
        <f ca="1">_xll.RiskData('Risk Summary'!$N$36,$A1658)</f>
        <v>#NAME?</v>
      </c>
      <c r="R1658" s="330" t="e">
        <f ca="1">_xll.RiskData('TS CF'!$H$24,$A1658)-F1658</f>
        <v>#NAME?</v>
      </c>
      <c r="S1658" s="330" t="e">
        <f ca="1">_xll.RiskData('TS CF'!$K$24,$A1658)-G1658</f>
        <v>#NAME?</v>
      </c>
      <c r="T1658" s="330" t="e">
        <f ca="1">_xll.RiskData('TS CF'!$N$24,$A1658)-H1658</f>
        <v>#NAME?</v>
      </c>
      <c r="V1658" s="327" t="e">
        <f t="shared" ca="1" si="75"/>
        <v>#NAME?</v>
      </c>
      <c r="W1658" s="327" t="e">
        <f t="shared" ca="1" si="76"/>
        <v>#NAME?</v>
      </c>
      <c r="X1658" s="327" t="e">
        <f t="shared" ca="1" si="77"/>
        <v>#NAME?</v>
      </c>
    </row>
    <row r="1659" spans="1:24">
      <c r="A1659" s="2">
        <v>1652</v>
      </c>
      <c r="B1659" s="617">
        <v>-160478</v>
      </c>
      <c r="C1659" s="617">
        <v>-103593</v>
      </c>
      <c r="D1659" s="617">
        <v>-114388</v>
      </c>
      <c r="F1659" s="330" t="e">
        <f ca="1">_xll.RiskData('Risk Summary'!$H$32,$A1659)</f>
        <v>#NAME?</v>
      </c>
      <c r="G1659" s="330" t="e">
        <f ca="1">_xll.RiskData('Risk Summary'!$K$32,$A1659)</f>
        <v>#NAME?</v>
      </c>
      <c r="H1659" s="330" t="e">
        <f ca="1">_xll.RiskData('Risk Summary'!$N$32,$A1659)</f>
        <v>#NAME?</v>
      </c>
      <c r="J1659" s="330" t="e">
        <f ca="1">_xll.RiskData('Risk Summary'!$H$35,$A1659)</f>
        <v>#NAME?</v>
      </c>
      <c r="K1659" s="330" t="e">
        <f ca="1">_xll.RiskData('Risk Summary'!$K$35,$A1659)</f>
        <v>#NAME?</v>
      </c>
      <c r="L1659" s="330" t="e">
        <f ca="1">_xll.RiskData('Risk Summary'!$N$35,$A1659)</f>
        <v>#NAME?</v>
      </c>
      <c r="N1659" s="330" t="e">
        <f ca="1">_xll.RiskData('Risk Summary'!$H$36,$A1659)</f>
        <v>#NAME?</v>
      </c>
      <c r="O1659" s="330" t="e">
        <f ca="1">_xll.RiskData('Risk Summary'!$K$36,$A1659)</f>
        <v>#NAME?</v>
      </c>
      <c r="P1659" s="330" t="e">
        <f ca="1">_xll.RiskData('Risk Summary'!$N$36,$A1659)</f>
        <v>#NAME?</v>
      </c>
      <c r="R1659" s="330" t="e">
        <f ca="1">_xll.RiskData('TS CF'!$H$24,$A1659)-F1659</f>
        <v>#NAME?</v>
      </c>
      <c r="S1659" s="330" t="e">
        <f ca="1">_xll.RiskData('TS CF'!$K$24,$A1659)-G1659</f>
        <v>#NAME?</v>
      </c>
      <c r="T1659" s="330" t="e">
        <f ca="1">_xll.RiskData('TS CF'!$N$24,$A1659)-H1659</f>
        <v>#NAME?</v>
      </c>
      <c r="V1659" s="327" t="e">
        <f t="shared" ca="1" si="75"/>
        <v>#NAME?</v>
      </c>
      <c r="W1659" s="327" t="e">
        <f t="shared" ca="1" si="76"/>
        <v>#NAME?</v>
      </c>
      <c r="X1659" s="327" t="e">
        <f t="shared" ca="1" si="77"/>
        <v>#NAME?</v>
      </c>
    </row>
    <row r="1660" spans="1:24">
      <c r="A1660" s="2">
        <v>1653</v>
      </c>
      <c r="B1660" s="617">
        <v>-160478</v>
      </c>
      <c r="C1660" s="617">
        <v>-103593</v>
      </c>
      <c r="D1660" s="617">
        <v>-114388</v>
      </c>
      <c r="F1660" s="330" t="e">
        <f ca="1">_xll.RiskData('Risk Summary'!$H$32,$A1660)</f>
        <v>#NAME?</v>
      </c>
      <c r="G1660" s="330" t="e">
        <f ca="1">_xll.RiskData('Risk Summary'!$K$32,$A1660)</f>
        <v>#NAME?</v>
      </c>
      <c r="H1660" s="330" t="e">
        <f ca="1">_xll.RiskData('Risk Summary'!$N$32,$A1660)</f>
        <v>#NAME?</v>
      </c>
      <c r="J1660" s="330" t="e">
        <f ca="1">_xll.RiskData('Risk Summary'!$H$35,$A1660)</f>
        <v>#NAME?</v>
      </c>
      <c r="K1660" s="330" t="e">
        <f ca="1">_xll.RiskData('Risk Summary'!$K$35,$A1660)</f>
        <v>#NAME?</v>
      </c>
      <c r="L1660" s="330" t="e">
        <f ca="1">_xll.RiskData('Risk Summary'!$N$35,$A1660)</f>
        <v>#NAME?</v>
      </c>
      <c r="N1660" s="330" t="e">
        <f ca="1">_xll.RiskData('Risk Summary'!$H$36,$A1660)</f>
        <v>#NAME?</v>
      </c>
      <c r="O1660" s="330" t="e">
        <f ca="1">_xll.RiskData('Risk Summary'!$K$36,$A1660)</f>
        <v>#NAME?</v>
      </c>
      <c r="P1660" s="330" t="e">
        <f ca="1">_xll.RiskData('Risk Summary'!$N$36,$A1660)</f>
        <v>#NAME?</v>
      </c>
      <c r="R1660" s="330" t="e">
        <f ca="1">_xll.RiskData('TS CF'!$H$24,$A1660)-F1660</f>
        <v>#NAME?</v>
      </c>
      <c r="S1660" s="330" t="e">
        <f ca="1">_xll.RiskData('TS CF'!$K$24,$A1660)-G1660</f>
        <v>#NAME?</v>
      </c>
      <c r="T1660" s="330" t="e">
        <f ca="1">_xll.RiskData('TS CF'!$N$24,$A1660)-H1660</f>
        <v>#NAME?</v>
      </c>
      <c r="V1660" s="327" t="e">
        <f t="shared" ca="1" si="75"/>
        <v>#NAME?</v>
      </c>
      <c r="W1660" s="327" t="e">
        <f t="shared" ca="1" si="76"/>
        <v>#NAME?</v>
      </c>
      <c r="X1660" s="327" t="e">
        <f t="shared" ca="1" si="77"/>
        <v>#NAME?</v>
      </c>
    </row>
    <row r="1661" spans="1:24">
      <c r="A1661" s="2">
        <v>1654</v>
      </c>
      <c r="B1661" s="617">
        <v>-160478</v>
      </c>
      <c r="C1661" s="617">
        <v>-103593</v>
      </c>
      <c r="D1661" s="617">
        <v>-114388</v>
      </c>
      <c r="F1661" s="330" t="e">
        <f ca="1">_xll.RiskData('Risk Summary'!$H$32,$A1661)</f>
        <v>#NAME?</v>
      </c>
      <c r="G1661" s="330" t="e">
        <f ca="1">_xll.RiskData('Risk Summary'!$K$32,$A1661)</f>
        <v>#NAME?</v>
      </c>
      <c r="H1661" s="330" t="e">
        <f ca="1">_xll.RiskData('Risk Summary'!$N$32,$A1661)</f>
        <v>#NAME?</v>
      </c>
      <c r="J1661" s="330" t="e">
        <f ca="1">_xll.RiskData('Risk Summary'!$H$35,$A1661)</f>
        <v>#NAME?</v>
      </c>
      <c r="K1661" s="330" t="e">
        <f ca="1">_xll.RiskData('Risk Summary'!$K$35,$A1661)</f>
        <v>#NAME?</v>
      </c>
      <c r="L1661" s="330" t="e">
        <f ca="1">_xll.RiskData('Risk Summary'!$N$35,$A1661)</f>
        <v>#NAME?</v>
      </c>
      <c r="N1661" s="330" t="e">
        <f ca="1">_xll.RiskData('Risk Summary'!$H$36,$A1661)</f>
        <v>#NAME?</v>
      </c>
      <c r="O1661" s="330" t="e">
        <f ca="1">_xll.RiskData('Risk Summary'!$K$36,$A1661)</f>
        <v>#NAME?</v>
      </c>
      <c r="P1661" s="330" t="e">
        <f ca="1">_xll.RiskData('Risk Summary'!$N$36,$A1661)</f>
        <v>#NAME?</v>
      </c>
      <c r="R1661" s="330" t="e">
        <f ca="1">_xll.RiskData('TS CF'!$H$24,$A1661)-F1661</f>
        <v>#NAME?</v>
      </c>
      <c r="S1661" s="330" t="e">
        <f ca="1">_xll.RiskData('TS CF'!$K$24,$A1661)-G1661</f>
        <v>#NAME?</v>
      </c>
      <c r="T1661" s="330" t="e">
        <f ca="1">_xll.RiskData('TS CF'!$N$24,$A1661)-H1661</f>
        <v>#NAME?</v>
      </c>
      <c r="V1661" s="327" t="e">
        <f t="shared" ca="1" si="75"/>
        <v>#NAME?</v>
      </c>
      <c r="W1661" s="327" t="e">
        <f t="shared" ca="1" si="76"/>
        <v>#NAME?</v>
      </c>
      <c r="X1661" s="327" t="e">
        <f t="shared" ca="1" si="77"/>
        <v>#NAME?</v>
      </c>
    </row>
    <row r="1662" spans="1:24">
      <c r="A1662" s="2">
        <v>1655</v>
      </c>
      <c r="B1662" s="617">
        <v>-160478</v>
      </c>
      <c r="C1662" s="617">
        <v>-103593</v>
      </c>
      <c r="D1662" s="617">
        <v>-114388</v>
      </c>
      <c r="F1662" s="330" t="e">
        <f ca="1">_xll.RiskData('Risk Summary'!$H$32,$A1662)</f>
        <v>#NAME?</v>
      </c>
      <c r="G1662" s="330" t="e">
        <f ca="1">_xll.RiskData('Risk Summary'!$K$32,$A1662)</f>
        <v>#NAME?</v>
      </c>
      <c r="H1662" s="330" t="e">
        <f ca="1">_xll.RiskData('Risk Summary'!$N$32,$A1662)</f>
        <v>#NAME?</v>
      </c>
      <c r="J1662" s="330" t="e">
        <f ca="1">_xll.RiskData('Risk Summary'!$H$35,$A1662)</f>
        <v>#NAME?</v>
      </c>
      <c r="K1662" s="330" t="e">
        <f ca="1">_xll.RiskData('Risk Summary'!$K$35,$A1662)</f>
        <v>#NAME?</v>
      </c>
      <c r="L1662" s="330" t="e">
        <f ca="1">_xll.RiskData('Risk Summary'!$N$35,$A1662)</f>
        <v>#NAME?</v>
      </c>
      <c r="N1662" s="330" t="e">
        <f ca="1">_xll.RiskData('Risk Summary'!$H$36,$A1662)</f>
        <v>#NAME?</v>
      </c>
      <c r="O1662" s="330" t="e">
        <f ca="1">_xll.RiskData('Risk Summary'!$K$36,$A1662)</f>
        <v>#NAME?</v>
      </c>
      <c r="P1662" s="330" t="e">
        <f ca="1">_xll.RiskData('Risk Summary'!$N$36,$A1662)</f>
        <v>#NAME?</v>
      </c>
      <c r="R1662" s="330" t="e">
        <f ca="1">_xll.RiskData('TS CF'!$H$24,$A1662)-F1662</f>
        <v>#NAME?</v>
      </c>
      <c r="S1662" s="330" t="e">
        <f ca="1">_xll.RiskData('TS CF'!$K$24,$A1662)-G1662</f>
        <v>#NAME?</v>
      </c>
      <c r="T1662" s="330" t="e">
        <f ca="1">_xll.RiskData('TS CF'!$N$24,$A1662)-H1662</f>
        <v>#NAME?</v>
      </c>
      <c r="V1662" s="327" t="e">
        <f t="shared" ca="1" si="75"/>
        <v>#NAME?</v>
      </c>
      <c r="W1662" s="327" t="e">
        <f t="shared" ca="1" si="76"/>
        <v>#NAME?</v>
      </c>
      <c r="X1662" s="327" t="e">
        <f t="shared" ca="1" si="77"/>
        <v>#NAME?</v>
      </c>
    </row>
    <row r="1663" spans="1:24">
      <c r="A1663" s="2">
        <v>1656</v>
      </c>
      <c r="B1663" s="617">
        <v>-160478</v>
      </c>
      <c r="C1663" s="617">
        <v>-103593</v>
      </c>
      <c r="D1663" s="617">
        <v>-114388</v>
      </c>
      <c r="F1663" s="330" t="e">
        <f ca="1">_xll.RiskData('Risk Summary'!$H$32,$A1663)</f>
        <v>#NAME?</v>
      </c>
      <c r="G1663" s="330" t="e">
        <f ca="1">_xll.RiskData('Risk Summary'!$K$32,$A1663)</f>
        <v>#NAME?</v>
      </c>
      <c r="H1663" s="330" t="e">
        <f ca="1">_xll.RiskData('Risk Summary'!$N$32,$A1663)</f>
        <v>#NAME?</v>
      </c>
      <c r="J1663" s="330" t="e">
        <f ca="1">_xll.RiskData('Risk Summary'!$H$35,$A1663)</f>
        <v>#NAME?</v>
      </c>
      <c r="K1663" s="330" t="e">
        <f ca="1">_xll.RiskData('Risk Summary'!$K$35,$A1663)</f>
        <v>#NAME?</v>
      </c>
      <c r="L1663" s="330" t="e">
        <f ca="1">_xll.RiskData('Risk Summary'!$N$35,$A1663)</f>
        <v>#NAME?</v>
      </c>
      <c r="N1663" s="330" t="e">
        <f ca="1">_xll.RiskData('Risk Summary'!$H$36,$A1663)</f>
        <v>#NAME?</v>
      </c>
      <c r="O1663" s="330" t="e">
        <f ca="1">_xll.RiskData('Risk Summary'!$K$36,$A1663)</f>
        <v>#NAME?</v>
      </c>
      <c r="P1663" s="330" t="e">
        <f ca="1">_xll.RiskData('Risk Summary'!$N$36,$A1663)</f>
        <v>#NAME?</v>
      </c>
      <c r="R1663" s="330" t="e">
        <f ca="1">_xll.RiskData('TS CF'!$H$24,$A1663)-F1663</f>
        <v>#NAME?</v>
      </c>
      <c r="S1663" s="330" t="e">
        <f ca="1">_xll.RiskData('TS CF'!$K$24,$A1663)-G1663</f>
        <v>#NAME?</v>
      </c>
      <c r="T1663" s="330" t="e">
        <f ca="1">_xll.RiskData('TS CF'!$N$24,$A1663)-H1663</f>
        <v>#NAME?</v>
      </c>
      <c r="V1663" s="327" t="e">
        <f t="shared" ca="1" si="75"/>
        <v>#NAME?</v>
      </c>
      <c r="W1663" s="327" t="e">
        <f t="shared" ca="1" si="76"/>
        <v>#NAME?</v>
      </c>
      <c r="X1663" s="327" t="e">
        <f t="shared" ca="1" si="77"/>
        <v>#NAME?</v>
      </c>
    </row>
    <row r="1664" spans="1:24">
      <c r="A1664" s="2">
        <v>1657</v>
      </c>
      <c r="B1664" s="617">
        <v>-160478</v>
      </c>
      <c r="C1664" s="617">
        <v>-103593</v>
      </c>
      <c r="D1664" s="617">
        <v>-114388</v>
      </c>
      <c r="F1664" s="330" t="e">
        <f ca="1">_xll.RiskData('Risk Summary'!$H$32,$A1664)</f>
        <v>#NAME?</v>
      </c>
      <c r="G1664" s="330" t="e">
        <f ca="1">_xll.RiskData('Risk Summary'!$K$32,$A1664)</f>
        <v>#NAME?</v>
      </c>
      <c r="H1664" s="330" t="e">
        <f ca="1">_xll.RiskData('Risk Summary'!$N$32,$A1664)</f>
        <v>#NAME?</v>
      </c>
      <c r="J1664" s="330" t="e">
        <f ca="1">_xll.RiskData('Risk Summary'!$H$35,$A1664)</f>
        <v>#NAME?</v>
      </c>
      <c r="K1664" s="330" t="e">
        <f ca="1">_xll.RiskData('Risk Summary'!$K$35,$A1664)</f>
        <v>#NAME?</v>
      </c>
      <c r="L1664" s="330" t="e">
        <f ca="1">_xll.RiskData('Risk Summary'!$N$35,$A1664)</f>
        <v>#NAME?</v>
      </c>
      <c r="N1664" s="330" t="e">
        <f ca="1">_xll.RiskData('Risk Summary'!$H$36,$A1664)</f>
        <v>#NAME?</v>
      </c>
      <c r="O1664" s="330" t="e">
        <f ca="1">_xll.RiskData('Risk Summary'!$K$36,$A1664)</f>
        <v>#NAME?</v>
      </c>
      <c r="P1664" s="330" t="e">
        <f ca="1">_xll.RiskData('Risk Summary'!$N$36,$A1664)</f>
        <v>#NAME?</v>
      </c>
      <c r="R1664" s="330" t="e">
        <f ca="1">_xll.RiskData('TS CF'!$H$24,$A1664)-F1664</f>
        <v>#NAME?</v>
      </c>
      <c r="S1664" s="330" t="e">
        <f ca="1">_xll.RiskData('TS CF'!$K$24,$A1664)-G1664</f>
        <v>#NAME?</v>
      </c>
      <c r="T1664" s="330" t="e">
        <f ca="1">_xll.RiskData('TS CF'!$N$24,$A1664)-H1664</f>
        <v>#NAME?</v>
      </c>
      <c r="V1664" s="327" t="e">
        <f t="shared" ca="1" si="75"/>
        <v>#NAME?</v>
      </c>
      <c r="W1664" s="327" t="e">
        <f t="shared" ca="1" si="76"/>
        <v>#NAME?</v>
      </c>
      <c r="X1664" s="327" t="e">
        <f t="shared" ca="1" si="77"/>
        <v>#NAME?</v>
      </c>
    </row>
    <row r="1665" spans="1:24">
      <c r="A1665" s="2">
        <v>1658</v>
      </c>
      <c r="B1665" s="617">
        <v>-160478</v>
      </c>
      <c r="C1665" s="617">
        <v>-103593</v>
      </c>
      <c r="D1665" s="617">
        <v>-114388</v>
      </c>
      <c r="F1665" s="330" t="e">
        <f ca="1">_xll.RiskData('Risk Summary'!$H$32,$A1665)</f>
        <v>#NAME?</v>
      </c>
      <c r="G1665" s="330" t="e">
        <f ca="1">_xll.RiskData('Risk Summary'!$K$32,$A1665)</f>
        <v>#NAME?</v>
      </c>
      <c r="H1665" s="330" t="e">
        <f ca="1">_xll.RiskData('Risk Summary'!$N$32,$A1665)</f>
        <v>#NAME?</v>
      </c>
      <c r="J1665" s="330" t="e">
        <f ca="1">_xll.RiskData('Risk Summary'!$H$35,$A1665)</f>
        <v>#NAME?</v>
      </c>
      <c r="K1665" s="330" t="e">
        <f ca="1">_xll.RiskData('Risk Summary'!$K$35,$A1665)</f>
        <v>#NAME?</v>
      </c>
      <c r="L1665" s="330" t="e">
        <f ca="1">_xll.RiskData('Risk Summary'!$N$35,$A1665)</f>
        <v>#NAME?</v>
      </c>
      <c r="N1665" s="330" t="e">
        <f ca="1">_xll.RiskData('Risk Summary'!$H$36,$A1665)</f>
        <v>#NAME?</v>
      </c>
      <c r="O1665" s="330" t="e">
        <f ca="1">_xll.RiskData('Risk Summary'!$K$36,$A1665)</f>
        <v>#NAME?</v>
      </c>
      <c r="P1665" s="330" t="e">
        <f ca="1">_xll.RiskData('Risk Summary'!$N$36,$A1665)</f>
        <v>#NAME?</v>
      </c>
      <c r="R1665" s="330" t="e">
        <f ca="1">_xll.RiskData('TS CF'!$H$24,$A1665)-F1665</f>
        <v>#NAME?</v>
      </c>
      <c r="S1665" s="330" t="e">
        <f ca="1">_xll.RiskData('TS CF'!$K$24,$A1665)-G1665</f>
        <v>#NAME?</v>
      </c>
      <c r="T1665" s="330" t="e">
        <f ca="1">_xll.RiskData('TS CF'!$N$24,$A1665)-H1665</f>
        <v>#NAME?</v>
      </c>
      <c r="V1665" s="327" t="e">
        <f t="shared" ca="1" si="75"/>
        <v>#NAME?</v>
      </c>
      <c r="W1665" s="327" t="e">
        <f t="shared" ca="1" si="76"/>
        <v>#NAME?</v>
      </c>
      <c r="X1665" s="327" t="e">
        <f t="shared" ca="1" si="77"/>
        <v>#NAME?</v>
      </c>
    </row>
    <row r="1666" spans="1:24">
      <c r="A1666" s="2">
        <v>1659</v>
      </c>
      <c r="B1666" s="617">
        <v>-160478</v>
      </c>
      <c r="C1666" s="617">
        <v>-103593</v>
      </c>
      <c r="D1666" s="617">
        <v>-114388</v>
      </c>
      <c r="F1666" s="330" t="e">
        <f ca="1">_xll.RiskData('Risk Summary'!$H$32,$A1666)</f>
        <v>#NAME?</v>
      </c>
      <c r="G1666" s="330" t="e">
        <f ca="1">_xll.RiskData('Risk Summary'!$K$32,$A1666)</f>
        <v>#NAME?</v>
      </c>
      <c r="H1666" s="330" t="e">
        <f ca="1">_xll.RiskData('Risk Summary'!$N$32,$A1666)</f>
        <v>#NAME?</v>
      </c>
      <c r="J1666" s="330" t="e">
        <f ca="1">_xll.RiskData('Risk Summary'!$H$35,$A1666)</f>
        <v>#NAME?</v>
      </c>
      <c r="K1666" s="330" t="e">
        <f ca="1">_xll.RiskData('Risk Summary'!$K$35,$A1666)</f>
        <v>#NAME?</v>
      </c>
      <c r="L1666" s="330" t="e">
        <f ca="1">_xll.RiskData('Risk Summary'!$N$35,$A1666)</f>
        <v>#NAME?</v>
      </c>
      <c r="N1666" s="330" t="e">
        <f ca="1">_xll.RiskData('Risk Summary'!$H$36,$A1666)</f>
        <v>#NAME?</v>
      </c>
      <c r="O1666" s="330" t="e">
        <f ca="1">_xll.RiskData('Risk Summary'!$K$36,$A1666)</f>
        <v>#NAME?</v>
      </c>
      <c r="P1666" s="330" t="e">
        <f ca="1">_xll.RiskData('Risk Summary'!$N$36,$A1666)</f>
        <v>#NAME?</v>
      </c>
      <c r="R1666" s="330" t="e">
        <f ca="1">_xll.RiskData('TS CF'!$H$24,$A1666)-F1666</f>
        <v>#NAME?</v>
      </c>
      <c r="S1666" s="330" t="e">
        <f ca="1">_xll.RiskData('TS CF'!$K$24,$A1666)-G1666</f>
        <v>#NAME?</v>
      </c>
      <c r="T1666" s="330" t="e">
        <f ca="1">_xll.RiskData('TS CF'!$N$24,$A1666)-H1666</f>
        <v>#NAME?</v>
      </c>
      <c r="V1666" s="327" t="e">
        <f t="shared" ca="1" si="75"/>
        <v>#NAME?</v>
      </c>
      <c r="W1666" s="327" t="e">
        <f t="shared" ca="1" si="76"/>
        <v>#NAME?</v>
      </c>
      <c r="X1666" s="327" t="e">
        <f t="shared" ca="1" si="77"/>
        <v>#NAME?</v>
      </c>
    </row>
    <row r="1667" spans="1:24">
      <c r="A1667" s="2">
        <v>1660</v>
      </c>
      <c r="B1667" s="617">
        <v>-160478</v>
      </c>
      <c r="C1667" s="617">
        <v>-103593</v>
      </c>
      <c r="D1667" s="617">
        <v>-114388</v>
      </c>
      <c r="F1667" s="330" t="e">
        <f ca="1">_xll.RiskData('Risk Summary'!$H$32,$A1667)</f>
        <v>#NAME?</v>
      </c>
      <c r="G1667" s="330" t="e">
        <f ca="1">_xll.RiskData('Risk Summary'!$K$32,$A1667)</f>
        <v>#NAME?</v>
      </c>
      <c r="H1667" s="330" t="e">
        <f ca="1">_xll.RiskData('Risk Summary'!$N$32,$A1667)</f>
        <v>#NAME?</v>
      </c>
      <c r="J1667" s="330" t="e">
        <f ca="1">_xll.RiskData('Risk Summary'!$H$35,$A1667)</f>
        <v>#NAME?</v>
      </c>
      <c r="K1667" s="330" t="e">
        <f ca="1">_xll.RiskData('Risk Summary'!$K$35,$A1667)</f>
        <v>#NAME?</v>
      </c>
      <c r="L1667" s="330" t="e">
        <f ca="1">_xll.RiskData('Risk Summary'!$N$35,$A1667)</f>
        <v>#NAME?</v>
      </c>
      <c r="N1667" s="330" t="e">
        <f ca="1">_xll.RiskData('Risk Summary'!$H$36,$A1667)</f>
        <v>#NAME?</v>
      </c>
      <c r="O1667" s="330" t="e">
        <f ca="1">_xll.RiskData('Risk Summary'!$K$36,$A1667)</f>
        <v>#NAME?</v>
      </c>
      <c r="P1667" s="330" t="e">
        <f ca="1">_xll.RiskData('Risk Summary'!$N$36,$A1667)</f>
        <v>#NAME?</v>
      </c>
      <c r="R1667" s="330" t="e">
        <f ca="1">_xll.RiskData('TS CF'!$H$24,$A1667)-F1667</f>
        <v>#NAME?</v>
      </c>
      <c r="S1667" s="330" t="e">
        <f ca="1">_xll.RiskData('TS CF'!$K$24,$A1667)-G1667</f>
        <v>#NAME?</v>
      </c>
      <c r="T1667" s="330" t="e">
        <f ca="1">_xll.RiskData('TS CF'!$N$24,$A1667)-H1667</f>
        <v>#NAME?</v>
      </c>
      <c r="V1667" s="327" t="e">
        <f t="shared" ca="1" si="75"/>
        <v>#NAME?</v>
      </c>
      <c r="W1667" s="327" t="e">
        <f t="shared" ca="1" si="76"/>
        <v>#NAME?</v>
      </c>
      <c r="X1667" s="327" t="e">
        <f t="shared" ca="1" si="77"/>
        <v>#NAME?</v>
      </c>
    </row>
    <row r="1668" spans="1:24">
      <c r="A1668" s="2">
        <v>1661</v>
      </c>
      <c r="B1668" s="617">
        <v>-160478</v>
      </c>
      <c r="C1668" s="617">
        <v>-103593</v>
      </c>
      <c r="D1668" s="617">
        <v>-114388</v>
      </c>
      <c r="F1668" s="330" t="e">
        <f ca="1">_xll.RiskData('Risk Summary'!$H$32,$A1668)</f>
        <v>#NAME?</v>
      </c>
      <c r="G1668" s="330" t="e">
        <f ca="1">_xll.RiskData('Risk Summary'!$K$32,$A1668)</f>
        <v>#NAME?</v>
      </c>
      <c r="H1668" s="330" t="e">
        <f ca="1">_xll.RiskData('Risk Summary'!$N$32,$A1668)</f>
        <v>#NAME?</v>
      </c>
      <c r="J1668" s="330" t="e">
        <f ca="1">_xll.RiskData('Risk Summary'!$H$35,$A1668)</f>
        <v>#NAME?</v>
      </c>
      <c r="K1668" s="330" t="e">
        <f ca="1">_xll.RiskData('Risk Summary'!$K$35,$A1668)</f>
        <v>#NAME?</v>
      </c>
      <c r="L1668" s="330" t="e">
        <f ca="1">_xll.RiskData('Risk Summary'!$N$35,$A1668)</f>
        <v>#NAME?</v>
      </c>
      <c r="N1668" s="330" t="e">
        <f ca="1">_xll.RiskData('Risk Summary'!$H$36,$A1668)</f>
        <v>#NAME?</v>
      </c>
      <c r="O1668" s="330" t="e">
        <f ca="1">_xll.RiskData('Risk Summary'!$K$36,$A1668)</f>
        <v>#NAME?</v>
      </c>
      <c r="P1668" s="330" t="e">
        <f ca="1">_xll.RiskData('Risk Summary'!$N$36,$A1668)</f>
        <v>#NAME?</v>
      </c>
      <c r="R1668" s="330" t="e">
        <f ca="1">_xll.RiskData('TS CF'!$H$24,$A1668)-F1668</f>
        <v>#NAME?</v>
      </c>
      <c r="S1668" s="330" t="e">
        <f ca="1">_xll.RiskData('TS CF'!$K$24,$A1668)-G1668</f>
        <v>#NAME?</v>
      </c>
      <c r="T1668" s="330" t="e">
        <f ca="1">_xll.RiskData('TS CF'!$N$24,$A1668)-H1668</f>
        <v>#NAME?</v>
      </c>
      <c r="V1668" s="327" t="e">
        <f t="shared" ca="1" si="75"/>
        <v>#NAME?</v>
      </c>
      <c r="W1668" s="327" t="e">
        <f t="shared" ca="1" si="76"/>
        <v>#NAME?</v>
      </c>
      <c r="X1668" s="327" t="e">
        <f t="shared" ca="1" si="77"/>
        <v>#NAME?</v>
      </c>
    </row>
    <row r="1669" spans="1:24">
      <c r="A1669" s="2">
        <v>1662</v>
      </c>
      <c r="B1669" s="617">
        <v>-160478</v>
      </c>
      <c r="C1669" s="617">
        <v>-103593</v>
      </c>
      <c r="D1669" s="617">
        <v>-114388</v>
      </c>
      <c r="F1669" s="330" t="e">
        <f ca="1">_xll.RiskData('Risk Summary'!$H$32,$A1669)</f>
        <v>#NAME?</v>
      </c>
      <c r="G1669" s="330" t="e">
        <f ca="1">_xll.RiskData('Risk Summary'!$K$32,$A1669)</f>
        <v>#NAME?</v>
      </c>
      <c r="H1669" s="330" t="e">
        <f ca="1">_xll.RiskData('Risk Summary'!$N$32,$A1669)</f>
        <v>#NAME?</v>
      </c>
      <c r="J1669" s="330" t="e">
        <f ca="1">_xll.RiskData('Risk Summary'!$H$35,$A1669)</f>
        <v>#NAME?</v>
      </c>
      <c r="K1669" s="330" t="e">
        <f ca="1">_xll.RiskData('Risk Summary'!$K$35,$A1669)</f>
        <v>#NAME?</v>
      </c>
      <c r="L1669" s="330" t="e">
        <f ca="1">_xll.RiskData('Risk Summary'!$N$35,$A1669)</f>
        <v>#NAME?</v>
      </c>
      <c r="N1669" s="330" t="e">
        <f ca="1">_xll.RiskData('Risk Summary'!$H$36,$A1669)</f>
        <v>#NAME?</v>
      </c>
      <c r="O1669" s="330" t="e">
        <f ca="1">_xll.RiskData('Risk Summary'!$K$36,$A1669)</f>
        <v>#NAME?</v>
      </c>
      <c r="P1669" s="330" t="e">
        <f ca="1">_xll.RiskData('Risk Summary'!$N$36,$A1669)</f>
        <v>#NAME?</v>
      </c>
      <c r="R1669" s="330" t="e">
        <f ca="1">_xll.RiskData('TS CF'!$H$24,$A1669)-F1669</f>
        <v>#NAME?</v>
      </c>
      <c r="S1669" s="330" t="e">
        <f ca="1">_xll.RiskData('TS CF'!$K$24,$A1669)-G1669</f>
        <v>#NAME?</v>
      </c>
      <c r="T1669" s="330" t="e">
        <f ca="1">_xll.RiskData('TS CF'!$N$24,$A1669)-H1669</f>
        <v>#NAME?</v>
      </c>
      <c r="V1669" s="327" t="e">
        <f t="shared" ca="1" si="75"/>
        <v>#NAME?</v>
      </c>
      <c r="W1669" s="327" t="e">
        <f t="shared" ca="1" si="76"/>
        <v>#NAME?</v>
      </c>
      <c r="X1669" s="327" t="e">
        <f t="shared" ca="1" si="77"/>
        <v>#NAME?</v>
      </c>
    </row>
    <row r="1670" spans="1:24">
      <c r="A1670" s="2">
        <v>1663</v>
      </c>
      <c r="B1670" s="617">
        <v>-160478</v>
      </c>
      <c r="C1670" s="617">
        <v>-103593</v>
      </c>
      <c r="D1670" s="617">
        <v>-114388</v>
      </c>
      <c r="F1670" s="330" t="e">
        <f ca="1">_xll.RiskData('Risk Summary'!$H$32,$A1670)</f>
        <v>#NAME?</v>
      </c>
      <c r="G1670" s="330" t="e">
        <f ca="1">_xll.RiskData('Risk Summary'!$K$32,$A1670)</f>
        <v>#NAME?</v>
      </c>
      <c r="H1670" s="330" t="e">
        <f ca="1">_xll.RiskData('Risk Summary'!$N$32,$A1670)</f>
        <v>#NAME?</v>
      </c>
      <c r="J1670" s="330" t="e">
        <f ca="1">_xll.RiskData('Risk Summary'!$H$35,$A1670)</f>
        <v>#NAME?</v>
      </c>
      <c r="K1670" s="330" t="e">
        <f ca="1">_xll.RiskData('Risk Summary'!$K$35,$A1670)</f>
        <v>#NAME?</v>
      </c>
      <c r="L1670" s="330" t="e">
        <f ca="1">_xll.RiskData('Risk Summary'!$N$35,$A1670)</f>
        <v>#NAME?</v>
      </c>
      <c r="N1670" s="330" t="e">
        <f ca="1">_xll.RiskData('Risk Summary'!$H$36,$A1670)</f>
        <v>#NAME?</v>
      </c>
      <c r="O1670" s="330" t="e">
        <f ca="1">_xll.RiskData('Risk Summary'!$K$36,$A1670)</f>
        <v>#NAME?</v>
      </c>
      <c r="P1670" s="330" t="e">
        <f ca="1">_xll.RiskData('Risk Summary'!$N$36,$A1670)</f>
        <v>#NAME?</v>
      </c>
      <c r="R1670" s="330" t="e">
        <f ca="1">_xll.RiskData('TS CF'!$H$24,$A1670)-F1670</f>
        <v>#NAME?</v>
      </c>
      <c r="S1670" s="330" t="e">
        <f ca="1">_xll.RiskData('TS CF'!$K$24,$A1670)-G1670</f>
        <v>#NAME?</v>
      </c>
      <c r="T1670" s="330" t="e">
        <f ca="1">_xll.RiskData('TS CF'!$N$24,$A1670)-H1670</f>
        <v>#NAME?</v>
      </c>
      <c r="V1670" s="327" t="e">
        <f t="shared" ca="1" si="75"/>
        <v>#NAME?</v>
      </c>
      <c r="W1670" s="327" t="e">
        <f t="shared" ca="1" si="76"/>
        <v>#NAME?</v>
      </c>
      <c r="X1670" s="327" t="e">
        <f t="shared" ca="1" si="77"/>
        <v>#NAME?</v>
      </c>
    </row>
    <row r="1671" spans="1:24">
      <c r="A1671" s="2">
        <v>1664</v>
      </c>
      <c r="B1671" s="617">
        <v>-160478</v>
      </c>
      <c r="C1671" s="617">
        <v>-103593</v>
      </c>
      <c r="D1671" s="617">
        <v>-114388</v>
      </c>
      <c r="F1671" s="330" t="e">
        <f ca="1">_xll.RiskData('Risk Summary'!$H$32,$A1671)</f>
        <v>#NAME?</v>
      </c>
      <c r="G1671" s="330" t="e">
        <f ca="1">_xll.RiskData('Risk Summary'!$K$32,$A1671)</f>
        <v>#NAME?</v>
      </c>
      <c r="H1671" s="330" t="e">
        <f ca="1">_xll.RiskData('Risk Summary'!$N$32,$A1671)</f>
        <v>#NAME?</v>
      </c>
      <c r="J1671" s="330" t="e">
        <f ca="1">_xll.RiskData('Risk Summary'!$H$35,$A1671)</f>
        <v>#NAME?</v>
      </c>
      <c r="K1671" s="330" t="e">
        <f ca="1">_xll.RiskData('Risk Summary'!$K$35,$A1671)</f>
        <v>#NAME?</v>
      </c>
      <c r="L1671" s="330" t="e">
        <f ca="1">_xll.RiskData('Risk Summary'!$N$35,$A1671)</f>
        <v>#NAME?</v>
      </c>
      <c r="N1671" s="330" t="e">
        <f ca="1">_xll.RiskData('Risk Summary'!$H$36,$A1671)</f>
        <v>#NAME?</v>
      </c>
      <c r="O1671" s="330" t="e">
        <f ca="1">_xll.RiskData('Risk Summary'!$K$36,$A1671)</f>
        <v>#NAME?</v>
      </c>
      <c r="P1671" s="330" t="e">
        <f ca="1">_xll.RiskData('Risk Summary'!$N$36,$A1671)</f>
        <v>#NAME?</v>
      </c>
      <c r="R1671" s="330" t="e">
        <f ca="1">_xll.RiskData('TS CF'!$H$24,$A1671)-F1671</f>
        <v>#NAME?</v>
      </c>
      <c r="S1671" s="330" t="e">
        <f ca="1">_xll.RiskData('TS CF'!$K$24,$A1671)-G1671</f>
        <v>#NAME?</v>
      </c>
      <c r="T1671" s="330" t="e">
        <f ca="1">_xll.RiskData('TS CF'!$N$24,$A1671)-H1671</f>
        <v>#NAME?</v>
      </c>
      <c r="V1671" s="327" t="e">
        <f t="shared" ca="1" si="75"/>
        <v>#NAME?</v>
      </c>
      <c r="W1671" s="327" t="e">
        <f t="shared" ca="1" si="76"/>
        <v>#NAME?</v>
      </c>
      <c r="X1671" s="327" t="e">
        <f t="shared" ca="1" si="77"/>
        <v>#NAME?</v>
      </c>
    </row>
    <row r="1672" spans="1:24">
      <c r="A1672" s="2">
        <v>1665</v>
      </c>
      <c r="B1672" s="617">
        <v>-160478</v>
      </c>
      <c r="C1672" s="617">
        <v>-103593</v>
      </c>
      <c r="D1672" s="617">
        <v>-114388</v>
      </c>
      <c r="F1672" s="330" t="e">
        <f ca="1">_xll.RiskData('Risk Summary'!$H$32,$A1672)</f>
        <v>#NAME?</v>
      </c>
      <c r="G1672" s="330" t="e">
        <f ca="1">_xll.RiskData('Risk Summary'!$K$32,$A1672)</f>
        <v>#NAME?</v>
      </c>
      <c r="H1672" s="330" t="e">
        <f ca="1">_xll.RiskData('Risk Summary'!$N$32,$A1672)</f>
        <v>#NAME?</v>
      </c>
      <c r="J1672" s="330" t="e">
        <f ca="1">_xll.RiskData('Risk Summary'!$H$35,$A1672)</f>
        <v>#NAME?</v>
      </c>
      <c r="K1672" s="330" t="e">
        <f ca="1">_xll.RiskData('Risk Summary'!$K$35,$A1672)</f>
        <v>#NAME?</v>
      </c>
      <c r="L1672" s="330" t="e">
        <f ca="1">_xll.RiskData('Risk Summary'!$N$35,$A1672)</f>
        <v>#NAME?</v>
      </c>
      <c r="N1672" s="330" t="e">
        <f ca="1">_xll.RiskData('Risk Summary'!$H$36,$A1672)</f>
        <v>#NAME?</v>
      </c>
      <c r="O1672" s="330" t="e">
        <f ca="1">_xll.RiskData('Risk Summary'!$K$36,$A1672)</f>
        <v>#NAME?</v>
      </c>
      <c r="P1672" s="330" t="e">
        <f ca="1">_xll.RiskData('Risk Summary'!$N$36,$A1672)</f>
        <v>#NAME?</v>
      </c>
      <c r="R1672" s="330" t="e">
        <f ca="1">_xll.RiskData('TS CF'!$H$24,$A1672)-F1672</f>
        <v>#NAME?</v>
      </c>
      <c r="S1672" s="330" t="e">
        <f ca="1">_xll.RiskData('TS CF'!$K$24,$A1672)-G1672</f>
        <v>#NAME?</v>
      </c>
      <c r="T1672" s="330" t="e">
        <f ca="1">_xll.RiskData('TS CF'!$N$24,$A1672)-H1672</f>
        <v>#NAME?</v>
      </c>
      <c r="V1672" s="327" t="e">
        <f t="shared" ca="1" si="75"/>
        <v>#NAME?</v>
      </c>
      <c r="W1672" s="327" t="e">
        <f t="shared" ca="1" si="76"/>
        <v>#NAME?</v>
      </c>
      <c r="X1672" s="327" t="e">
        <f t="shared" ca="1" si="77"/>
        <v>#NAME?</v>
      </c>
    </row>
    <row r="1673" spans="1:24">
      <c r="A1673" s="2">
        <v>1666</v>
      </c>
      <c r="B1673" s="617">
        <v>-160478</v>
      </c>
      <c r="C1673" s="617">
        <v>-103593</v>
      </c>
      <c r="D1673" s="617">
        <v>-114388</v>
      </c>
      <c r="F1673" s="330" t="e">
        <f ca="1">_xll.RiskData('Risk Summary'!$H$32,$A1673)</f>
        <v>#NAME?</v>
      </c>
      <c r="G1673" s="330" t="e">
        <f ca="1">_xll.RiskData('Risk Summary'!$K$32,$A1673)</f>
        <v>#NAME?</v>
      </c>
      <c r="H1673" s="330" t="e">
        <f ca="1">_xll.RiskData('Risk Summary'!$N$32,$A1673)</f>
        <v>#NAME?</v>
      </c>
      <c r="J1673" s="330" t="e">
        <f ca="1">_xll.RiskData('Risk Summary'!$H$35,$A1673)</f>
        <v>#NAME?</v>
      </c>
      <c r="K1673" s="330" t="e">
        <f ca="1">_xll.RiskData('Risk Summary'!$K$35,$A1673)</f>
        <v>#NAME?</v>
      </c>
      <c r="L1673" s="330" t="e">
        <f ca="1">_xll.RiskData('Risk Summary'!$N$35,$A1673)</f>
        <v>#NAME?</v>
      </c>
      <c r="N1673" s="330" t="e">
        <f ca="1">_xll.RiskData('Risk Summary'!$H$36,$A1673)</f>
        <v>#NAME?</v>
      </c>
      <c r="O1673" s="330" t="e">
        <f ca="1">_xll.RiskData('Risk Summary'!$K$36,$A1673)</f>
        <v>#NAME?</v>
      </c>
      <c r="P1673" s="330" t="e">
        <f ca="1">_xll.RiskData('Risk Summary'!$N$36,$A1673)</f>
        <v>#NAME?</v>
      </c>
      <c r="R1673" s="330" t="e">
        <f ca="1">_xll.RiskData('TS CF'!$H$24,$A1673)-F1673</f>
        <v>#NAME?</v>
      </c>
      <c r="S1673" s="330" t="e">
        <f ca="1">_xll.RiskData('TS CF'!$K$24,$A1673)-G1673</f>
        <v>#NAME?</v>
      </c>
      <c r="T1673" s="330" t="e">
        <f ca="1">_xll.RiskData('TS CF'!$N$24,$A1673)-H1673</f>
        <v>#NAME?</v>
      </c>
      <c r="V1673" s="327" t="e">
        <f t="shared" ca="1" si="75"/>
        <v>#NAME?</v>
      </c>
      <c r="W1673" s="327" t="e">
        <f t="shared" ca="1" si="76"/>
        <v>#NAME?</v>
      </c>
      <c r="X1673" s="327" t="e">
        <f t="shared" ca="1" si="77"/>
        <v>#NAME?</v>
      </c>
    </row>
    <row r="1674" spans="1:24">
      <c r="A1674" s="2">
        <v>1667</v>
      </c>
      <c r="B1674" s="617">
        <v>-160478</v>
      </c>
      <c r="C1674" s="617">
        <v>-103593</v>
      </c>
      <c r="D1674" s="617">
        <v>-114388</v>
      </c>
      <c r="F1674" s="330" t="e">
        <f ca="1">_xll.RiskData('Risk Summary'!$H$32,$A1674)</f>
        <v>#NAME?</v>
      </c>
      <c r="G1674" s="330" t="e">
        <f ca="1">_xll.RiskData('Risk Summary'!$K$32,$A1674)</f>
        <v>#NAME?</v>
      </c>
      <c r="H1674" s="330" t="e">
        <f ca="1">_xll.RiskData('Risk Summary'!$N$32,$A1674)</f>
        <v>#NAME?</v>
      </c>
      <c r="J1674" s="330" t="e">
        <f ca="1">_xll.RiskData('Risk Summary'!$H$35,$A1674)</f>
        <v>#NAME?</v>
      </c>
      <c r="K1674" s="330" t="e">
        <f ca="1">_xll.RiskData('Risk Summary'!$K$35,$A1674)</f>
        <v>#NAME?</v>
      </c>
      <c r="L1674" s="330" t="e">
        <f ca="1">_xll.RiskData('Risk Summary'!$N$35,$A1674)</f>
        <v>#NAME?</v>
      </c>
      <c r="N1674" s="330" t="e">
        <f ca="1">_xll.RiskData('Risk Summary'!$H$36,$A1674)</f>
        <v>#NAME?</v>
      </c>
      <c r="O1674" s="330" t="e">
        <f ca="1">_xll.RiskData('Risk Summary'!$K$36,$A1674)</f>
        <v>#NAME?</v>
      </c>
      <c r="P1674" s="330" t="e">
        <f ca="1">_xll.RiskData('Risk Summary'!$N$36,$A1674)</f>
        <v>#NAME?</v>
      </c>
      <c r="R1674" s="330" t="e">
        <f ca="1">_xll.RiskData('TS CF'!$H$24,$A1674)-F1674</f>
        <v>#NAME?</v>
      </c>
      <c r="S1674" s="330" t="e">
        <f ca="1">_xll.RiskData('TS CF'!$K$24,$A1674)-G1674</f>
        <v>#NAME?</v>
      </c>
      <c r="T1674" s="330" t="e">
        <f ca="1">_xll.RiskData('TS CF'!$N$24,$A1674)-H1674</f>
        <v>#NAME?</v>
      </c>
      <c r="V1674" s="327" t="e">
        <f t="shared" ref="V1674:V1737" ca="1" si="78">V1673</f>
        <v>#NAME?</v>
      </c>
      <c r="W1674" s="327" t="e">
        <f t="shared" ref="W1674:W1737" ca="1" si="79">W1673</f>
        <v>#NAME?</v>
      </c>
      <c r="X1674" s="327" t="e">
        <f t="shared" ref="X1674:X1737" ca="1" si="80">X1673</f>
        <v>#NAME?</v>
      </c>
    </row>
    <row r="1675" spans="1:24">
      <c r="A1675" s="2">
        <v>1668</v>
      </c>
      <c r="B1675" s="617">
        <v>-160478</v>
      </c>
      <c r="C1675" s="617">
        <v>-103593</v>
      </c>
      <c r="D1675" s="617">
        <v>-114388</v>
      </c>
      <c r="F1675" s="330" t="e">
        <f ca="1">_xll.RiskData('Risk Summary'!$H$32,$A1675)</f>
        <v>#NAME?</v>
      </c>
      <c r="G1675" s="330" t="e">
        <f ca="1">_xll.RiskData('Risk Summary'!$K$32,$A1675)</f>
        <v>#NAME?</v>
      </c>
      <c r="H1675" s="330" t="e">
        <f ca="1">_xll.RiskData('Risk Summary'!$N$32,$A1675)</f>
        <v>#NAME?</v>
      </c>
      <c r="J1675" s="330" t="e">
        <f ca="1">_xll.RiskData('Risk Summary'!$H$35,$A1675)</f>
        <v>#NAME?</v>
      </c>
      <c r="K1675" s="330" t="e">
        <f ca="1">_xll.RiskData('Risk Summary'!$K$35,$A1675)</f>
        <v>#NAME?</v>
      </c>
      <c r="L1675" s="330" t="e">
        <f ca="1">_xll.RiskData('Risk Summary'!$N$35,$A1675)</f>
        <v>#NAME?</v>
      </c>
      <c r="N1675" s="330" t="e">
        <f ca="1">_xll.RiskData('Risk Summary'!$H$36,$A1675)</f>
        <v>#NAME?</v>
      </c>
      <c r="O1675" s="330" t="e">
        <f ca="1">_xll.RiskData('Risk Summary'!$K$36,$A1675)</f>
        <v>#NAME?</v>
      </c>
      <c r="P1675" s="330" t="e">
        <f ca="1">_xll.RiskData('Risk Summary'!$N$36,$A1675)</f>
        <v>#NAME?</v>
      </c>
      <c r="R1675" s="330" t="e">
        <f ca="1">_xll.RiskData('TS CF'!$H$24,$A1675)-F1675</f>
        <v>#NAME?</v>
      </c>
      <c r="S1675" s="330" t="e">
        <f ca="1">_xll.RiskData('TS CF'!$K$24,$A1675)-G1675</f>
        <v>#NAME?</v>
      </c>
      <c r="T1675" s="330" t="e">
        <f ca="1">_xll.RiskData('TS CF'!$N$24,$A1675)-H1675</f>
        <v>#NAME?</v>
      </c>
      <c r="V1675" s="327" t="e">
        <f t="shared" ca="1" si="78"/>
        <v>#NAME?</v>
      </c>
      <c r="W1675" s="327" t="e">
        <f t="shared" ca="1" si="79"/>
        <v>#NAME?</v>
      </c>
      <c r="X1675" s="327" t="e">
        <f t="shared" ca="1" si="80"/>
        <v>#NAME?</v>
      </c>
    </row>
    <row r="1676" spans="1:24">
      <c r="A1676" s="2">
        <v>1669</v>
      </c>
      <c r="B1676" s="617">
        <v>-160478</v>
      </c>
      <c r="C1676" s="617">
        <v>-103593</v>
      </c>
      <c r="D1676" s="617">
        <v>-114388</v>
      </c>
      <c r="F1676" s="330" t="e">
        <f ca="1">_xll.RiskData('Risk Summary'!$H$32,$A1676)</f>
        <v>#NAME?</v>
      </c>
      <c r="G1676" s="330" t="e">
        <f ca="1">_xll.RiskData('Risk Summary'!$K$32,$A1676)</f>
        <v>#NAME?</v>
      </c>
      <c r="H1676" s="330" t="e">
        <f ca="1">_xll.RiskData('Risk Summary'!$N$32,$A1676)</f>
        <v>#NAME?</v>
      </c>
      <c r="J1676" s="330" t="e">
        <f ca="1">_xll.RiskData('Risk Summary'!$H$35,$A1676)</f>
        <v>#NAME?</v>
      </c>
      <c r="K1676" s="330" t="e">
        <f ca="1">_xll.RiskData('Risk Summary'!$K$35,$A1676)</f>
        <v>#NAME?</v>
      </c>
      <c r="L1676" s="330" t="e">
        <f ca="1">_xll.RiskData('Risk Summary'!$N$35,$A1676)</f>
        <v>#NAME?</v>
      </c>
      <c r="N1676" s="330" t="e">
        <f ca="1">_xll.RiskData('Risk Summary'!$H$36,$A1676)</f>
        <v>#NAME?</v>
      </c>
      <c r="O1676" s="330" t="e">
        <f ca="1">_xll.RiskData('Risk Summary'!$K$36,$A1676)</f>
        <v>#NAME?</v>
      </c>
      <c r="P1676" s="330" t="e">
        <f ca="1">_xll.RiskData('Risk Summary'!$N$36,$A1676)</f>
        <v>#NAME?</v>
      </c>
      <c r="R1676" s="330" t="e">
        <f ca="1">_xll.RiskData('TS CF'!$H$24,$A1676)-F1676</f>
        <v>#NAME?</v>
      </c>
      <c r="S1676" s="330" t="e">
        <f ca="1">_xll.RiskData('TS CF'!$K$24,$A1676)-G1676</f>
        <v>#NAME?</v>
      </c>
      <c r="T1676" s="330" t="e">
        <f ca="1">_xll.RiskData('TS CF'!$N$24,$A1676)-H1676</f>
        <v>#NAME?</v>
      </c>
      <c r="V1676" s="327" t="e">
        <f t="shared" ca="1" si="78"/>
        <v>#NAME?</v>
      </c>
      <c r="W1676" s="327" t="e">
        <f t="shared" ca="1" si="79"/>
        <v>#NAME?</v>
      </c>
      <c r="X1676" s="327" t="e">
        <f t="shared" ca="1" si="80"/>
        <v>#NAME?</v>
      </c>
    </row>
    <row r="1677" spans="1:24">
      <c r="A1677" s="2">
        <v>1670</v>
      </c>
      <c r="B1677" s="617">
        <v>-160478</v>
      </c>
      <c r="C1677" s="617">
        <v>-103593</v>
      </c>
      <c r="D1677" s="617">
        <v>-114388</v>
      </c>
      <c r="F1677" s="330" t="e">
        <f ca="1">_xll.RiskData('Risk Summary'!$H$32,$A1677)</f>
        <v>#NAME?</v>
      </c>
      <c r="G1677" s="330" t="e">
        <f ca="1">_xll.RiskData('Risk Summary'!$K$32,$A1677)</f>
        <v>#NAME?</v>
      </c>
      <c r="H1677" s="330" t="e">
        <f ca="1">_xll.RiskData('Risk Summary'!$N$32,$A1677)</f>
        <v>#NAME?</v>
      </c>
      <c r="J1677" s="330" t="e">
        <f ca="1">_xll.RiskData('Risk Summary'!$H$35,$A1677)</f>
        <v>#NAME?</v>
      </c>
      <c r="K1677" s="330" t="e">
        <f ca="1">_xll.RiskData('Risk Summary'!$K$35,$A1677)</f>
        <v>#NAME?</v>
      </c>
      <c r="L1677" s="330" t="e">
        <f ca="1">_xll.RiskData('Risk Summary'!$N$35,$A1677)</f>
        <v>#NAME?</v>
      </c>
      <c r="N1677" s="330" t="e">
        <f ca="1">_xll.RiskData('Risk Summary'!$H$36,$A1677)</f>
        <v>#NAME?</v>
      </c>
      <c r="O1677" s="330" t="e">
        <f ca="1">_xll.RiskData('Risk Summary'!$K$36,$A1677)</f>
        <v>#NAME?</v>
      </c>
      <c r="P1677" s="330" t="e">
        <f ca="1">_xll.RiskData('Risk Summary'!$N$36,$A1677)</f>
        <v>#NAME?</v>
      </c>
      <c r="R1677" s="330" t="e">
        <f ca="1">_xll.RiskData('TS CF'!$H$24,$A1677)-F1677</f>
        <v>#NAME?</v>
      </c>
      <c r="S1677" s="330" t="e">
        <f ca="1">_xll.RiskData('TS CF'!$K$24,$A1677)-G1677</f>
        <v>#NAME?</v>
      </c>
      <c r="T1677" s="330" t="e">
        <f ca="1">_xll.RiskData('TS CF'!$N$24,$A1677)-H1677</f>
        <v>#NAME?</v>
      </c>
      <c r="V1677" s="327" t="e">
        <f t="shared" ca="1" si="78"/>
        <v>#NAME?</v>
      </c>
      <c r="W1677" s="327" t="e">
        <f t="shared" ca="1" si="79"/>
        <v>#NAME?</v>
      </c>
      <c r="X1677" s="327" t="e">
        <f t="shared" ca="1" si="80"/>
        <v>#NAME?</v>
      </c>
    </row>
    <row r="1678" spans="1:24">
      <c r="A1678" s="2">
        <v>1671</v>
      </c>
      <c r="B1678" s="617">
        <v>-160478</v>
      </c>
      <c r="C1678" s="617">
        <v>-103593</v>
      </c>
      <c r="D1678" s="617">
        <v>-114388</v>
      </c>
      <c r="F1678" s="330" t="e">
        <f ca="1">_xll.RiskData('Risk Summary'!$H$32,$A1678)</f>
        <v>#NAME?</v>
      </c>
      <c r="G1678" s="330" t="e">
        <f ca="1">_xll.RiskData('Risk Summary'!$K$32,$A1678)</f>
        <v>#NAME?</v>
      </c>
      <c r="H1678" s="330" t="e">
        <f ca="1">_xll.RiskData('Risk Summary'!$N$32,$A1678)</f>
        <v>#NAME?</v>
      </c>
      <c r="J1678" s="330" t="e">
        <f ca="1">_xll.RiskData('Risk Summary'!$H$35,$A1678)</f>
        <v>#NAME?</v>
      </c>
      <c r="K1678" s="330" t="e">
        <f ca="1">_xll.RiskData('Risk Summary'!$K$35,$A1678)</f>
        <v>#NAME?</v>
      </c>
      <c r="L1678" s="330" t="e">
        <f ca="1">_xll.RiskData('Risk Summary'!$N$35,$A1678)</f>
        <v>#NAME?</v>
      </c>
      <c r="N1678" s="330" t="e">
        <f ca="1">_xll.RiskData('Risk Summary'!$H$36,$A1678)</f>
        <v>#NAME?</v>
      </c>
      <c r="O1678" s="330" t="e">
        <f ca="1">_xll.RiskData('Risk Summary'!$K$36,$A1678)</f>
        <v>#NAME?</v>
      </c>
      <c r="P1678" s="330" t="e">
        <f ca="1">_xll.RiskData('Risk Summary'!$N$36,$A1678)</f>
        <v>#NAME?</v>
      </c>
      <c r="R1678" s="330" t="e">
        <f ca="1">_xll.RiskData('TS CF'!$H$24,$A1678)-F1678</f>
        <v>#NAME?</v>
      </c>
      <c r="S1678" s="330" t="e">
        <f ca="1">_xll.RiskData('TS CF'!$K$24,$A1678)-G1678</f>
        <v>#NAME?</v>
      </c>
      <c r="T1678" s="330" t="e">
        <f ca="1">_xll.RiskData('TS CF'!$N$24,$A1678)-H1678</f>
        <v>#NAME?</v>
      </c>
      <c r="V1678" s="327" t="e">
        <f t="shared" ca="1" si="78"/>
        <v>#NAME?</v>
      </c>
      <c r="W1678" s="327" t="e">
        <f t="shared" ca="1" si="79"/>
        <v>#NAME?</v>
      </c>
      <c r="X1678" s="327" t="e">
        <f t="shared" ca="1" si="80"/>
        <v>#NAME?</v>
      </c>
    </row>
    <row r="1679" spans="1:24">
      <c r="A1679" s="2">
        <v>1672</v>
      </c>
      <c r="B1679" s="617">
        <v>-160478</v>
      </c>
      <c r="C1679" s="617">
        <v>-103593</v>
      </c>
      <c r="D1679" s="617">
        <v>-114388</v>
      </c>
      <c r="F1679" s="330" t="e">
        <f ca="1">_xll.RiskData('Risk Summary'!$H$32,$A1679)</f>
        <v>#NAME?</v>
      </c>
      <c r="G1679" s="330" t="e">
        <f ca="1">_xll.RiskData('Risk Summary'!$K$32,$A1679)</f>
        <v>#NAME?</v>
      </c>
      <c r="H1679" s="330" t="e">
        <f ca="1">_xll.RiskData('Risk Summary'!$N$32,$A1679)</f>
        <v>#NAME?</v>
      </c>
      <c r="J1679" s="330" t="e">
        <f ca="1">_xll.RiskData('Risk Summary'!$H$35,$A1679)</f>
        <v>#NAME?</v>
      </c>
      <c r="K1679" s="330" t="e">
        <f ca="1">_xll.RiskData('Risk Summary'!$K$35,$A1679)</f>
        <v>#NAME?</v>
      </c>
      <c r="L1679" s="330" t="e">
        <f ca="1">_xll.RiskData('Risk Summary'!$N$35,$A1679)</f>
        <v>#NAME?</v>
      </c>
      <c r="N1679" s="330" t="e">
        <f ca="1">_xll.RiskData('Risk Summary'!$H$36,$A1679)</f>
        <v>#NAME?</v>
      </c>
      <c r="O1679" s="330" t="e">
        <f ca="1">_xll.RiskData('Risk Summary'!$K$36,$A1679)</f>
        <v>#NAME?</v>
      </c>
      <c r="P1679" s="330" t="e">
        <f ca="1">_xll.RiskData('Risk Summary'!$N$36,$A1679)</f>
        <v>#NAME?</v>
      </c>
      <c r="R1679" s="330" t="e">
        <f ca="1">_xll.RiskData('TS CF'!$H$24,$A1679)-F1679</f>
        <v>#NAME?</v>
      </c>
      <c r="S1679" s="330" t="e">
        <f ca="1">_xll.RiskData('TS CF'!$K$24,$A1679)-G1679</f>
        <v>#NAME?</v>
      </c>
      <c r="T1679" s="330" t="e">
        <f ca="1">_xll.RiskData('TS CF'!$N$24,$A1679)-H1679</f>
        <v>#NAME?</v>
      </c>
      <c r="V1679" s="327" t="e">
        <f t="shared" ca="1" si="78"/>
        <v>#NAME?</v>
      </c>
      <c r="W1679" s="327" t="e">
        <f t="shared" ca="1" si="79"/>
        <v>#NAME?</v>
      </c>
      <c r="X1679" s="327" t="e">
        <f t="shared" ca="1" si="80"/>
        <v>#NAME?</v>
      </c>
    </row>
    <row r="1680" spans="1:24">
      <c r="A1680" s="2">
        <v>1673</v>
      </c>
      <c r="B1680" s="617">
        <v>-160478</v>
      </c>
      <c r="C1680" s="617">
        <v>-103593</v>
      </c>
      <c r="D1680" s="617">
        <v>-114388</v>
      </c>
      <c r="F1680" s="330" t="e">
        <f ca="1">_xll.RiskData('Risk Summary'!$H$32,$A1680)</f>
        <v>#NAME?</v>
      </c>
      <c r="G1680" s="330" t="e">
        <f ca="1">_xll.RiskData('Risk Summary'!$K$32,$A1680)</f>
        <v>#NAME?</v>
      </c>
      <c r="H1680" s="330" t="e">
        <f ca="1">_xll.RiskData('Risk Summary'!$N$32,$A1680)</f>
        <v>#NAME?</v>
      </c>
      <c r="J1680" s="330" t="e">
        <f ca="1">_xll.RiskData('Risk Summary'!$H$35,$A1680)</f>
        <v>#NAME?</v>
      </c>
      <c r="K1680" s="330" t="e">
        <f ca="1">_xll.RiskData('Risk Summary'!$K$35,$A1680)</f>
        <v>#NAME?</v>
      </c>
      <c r="L1680" s="330" t="e">
        <f ca="1">_xll.RiskData('Risk Summary'!$N$35,$A1680)</f>
        <v>#NAME?</v>
      </c>
      <c r="N1680" s="330" t="e">
        <f ca="1">_xll.RiskData('Risk Summary'!$H$36,$A1680)</f>
        <v>#NAME?</v>
      </c>
      <c r="O1680" s="330" t="e">
        <f ca="1">_xll.RiskData('Risk Summary'!$K$36,$A1680)</f>
        <v>#NAME?</v>
      </c>
      <c r="P1680" s="330" t="e">
        <f ca="1">_xll.RiskData('Risk Summary'!$N$36,$A1680)</f>
        <v>#NAME?</v>
      </c>
      <c r="R1680" s="330" t="e">
        <f ca="1">_xll.RiskData('TS CF'!$H$24,$A1680)-F1680</f>
        <v>#NAME?</v>
      </c>
      <c r="S1680" s="330" t="e">
        <f ca="1">_xll.RiskData('TS CF'!$K$24,$A1680)-G1680</f>
        <v>#NAME?</v>
      </c>
      <c r="T1680" s="330" t="e">
        <f ca="1">_xll.RiskData('TS CF'!$N$24,$A1680)-H1680</f>
        <v>#NAME?</v>
      </c>
      <c r="V1680" s="327" t="e">
        <f t="shared" ca="1" si="78"/>
        <v>#NAME?</v>
      </c>
      <c r="W1680" s="327" t="e">
        <f t="shared" ca="1" si="79"/>
        <v>#NAME?</v>
      </c>
      <c r="X1680" s="327" t="e">
        <f t="shared" ca="1" si="80"/>
        <v>#NAME?</v>
      </c>
    </row>
    <row r="1681" spans="1:24">
      <c r="A1681" s="2">
        <v>1674</v>
      </c>
      <c r="B1681" s="617">
        <v>-160478</v>
      </c>
      <c r="C1681" s="617">
        <v>-103593</v>
      </c>
      <c r="D1681" s="617">
        <v>-114388</v>
      </c>
      <c r="F1681" s="330" t="e">
        <f ca="1">_xll.RiskData('Risk Summary'!$H$32,$A1681)</f>
        <v>#NAME?</v>
      </c>
      <c r="G1681" s="330" t="e">
        <f ca="1">_xll.RiskData('Risk Summary'!$K$32,$A1681)</f>
        <v>#NAME?</v>
      </c>
      <c r="H1681" s="330" t="e">
        <f ca="1">_xll.RiskData('Risk Summary'!$N$32,$A1681)</f>
        <v>#NAME?</v>
      </c>
      <c r="J1681" s="330" t="e">
        <f ca="1">_xll.RiskData('Risk Summary'!$H$35,$A1681)</f>
        <v>#NAME?</v>
      </c>
      <c r="K1681" s="330" t="e">
        <f ca="1">_xll.RiskData('Risk Summary'!$K$35,$A1681)</f>
        <v>#NAME?</v>
      </c>
      <c r="L1681" s="330" t="e">
        <f ca="1">_xll.RiskData('Risk Summary'!$N$35,$A1681)</f>
        <v>#NAME?</v>
      </c>
      <c r="N1681" s="330" t="e">
        <f ca="1">_xll.RiskData('Risk Summary'!$H$36,$A1681)</f>
        <v>#NAME?</v>
      </c>
      <c r="O1681" s="330" t="e">
        <f ca="1">_xll.RiskData('Risk Summary'!$K$36,$A1681)</f>
        <v>#NAME?</v>
      </c>
      <c r="P1681" s="330" t="e">
        <f ca="1">_xll.RiskData('Risk Summary'!$N$36,$A1681)</f>
        <v>#NAME?</v>
      </c>
      <c r="R1681" s="330" t="e">
        <f ca="1">_xll.RiskData('TS CF'!$H$24,$A1681)-F1681</f>
        <v>#NAME?</v>
      </c>
      <c r="S1681" s="330" t="e">
        <f ca="1">_xll.RiskData('TS CF'!$K$24,$A1681)-G1681</f>
        <v>#NAME?</v>
      </c>
      <c r="T1681" s="330" t="e">
        <f ca="1">_xll.RiskData('TS CF'!$N$24,$A1681)-H1681</f>
        <v>#NAME?</v>
      </c>
      <c r="V1681" s="327" t="e">
        <f t="shared" ca="1" si="78"/>
        <v>#NAME?</v>
      </c>
      <c r="W1681" s="327" t="e">
        <f t="shared" ca="1" si="79"/>
        <v>#NAME?</v>
      </c>
      <c r="X1681" s="327" t="e">
        <f t="shared" ca="1" si="80"/>
        <v>#NAME?</v>
      </c>
    </row>
    <row r="1682" spans="1:24">
      <c r="A1682" s="2">
        <v>1675</v>
      </c>
      <c r="B1682" s="617">
        <v>-160478</v>
      </c>
      <c r="C1682" s="617">
        <v>-103593</v>
      </c>
      <c r="D1682" s="617">
        <v>-114388</v>
      </c>
      <c r="F1682" s="330" t="e">
        <f ca="1">_xll.RiskData('Risk Summary'!$H$32,$A1682)</f>
        <v>#NAME?</v>
      </c>
      <c r="G1682" s="330" t="e">
        <f ca="1">_xll.RiskData('Risk Summary'!$K$32,$A1682)</f>
        <v>#NAME?</v>
      </c>
      <c r="H1682" s="330" t="e">
        <f ca="1">_xll.RiskData('Risk Summary'!$N$32,$A1682)</f>
        <v>#NAME?</v>
      </c>
      <c r="J1682" s="330" t="e">
        <f ca="1">_xll.RiskData('Risk Summary'!$H$35,$A1682)</f>
        <v>#NAME?</v>
      </c>
      <c r="K1682" s="330" t="e">
        <f ca="1">_xll.RiskData('Risk Summary'!$K$35,$A1682)</f>
        <v>#NAME?</v>
      </c>
      <c r="L1682" s="330" t="e">
        <f ca="1">_xll.RiskData('Risk Summary'!$N$35,$A1682)</f>
        <v>#NAME?</v>
      </c>
      <c r="N1682" s="330" t="e">
        <f ca="1">_xll.RiskData('Risk Summary'!$H$36,$A1682)</f>
        <v>#NAME?</v>
      </c>
      <c r="O1682" s="330" t="e">
        <f ca="1">_xll.RiskData('Risk Summary'!$K$36,$A1682)</f>
        <v>#NAME?</v>
      </c>
      <c r="P1682" s="330" t="e">
        <f ca="1">_xll.RiskData('Risk Summary'!$N$36,$A1682)</f>
        <v>#NAME?</v>
      </c>
      <c r="R1682" s="330" t="e">
        <f ca="1">_xll.RiskData('TS CF'!$H$24,$A1682)-F1682</f>
        <v>#NAME?</v>
      </c>
      <c r="S1682" s="330" t="e">
        <f ca="1">_xll.RiskData('TS CF'!$K$24,$A1682)-G1682</f>
        <v>#NAME?</v>
      </c>
      <c r="T1682" s="330" t="e">
        <f ca="1">_xll.RiskData('TS CF'!$N$24,$A1682)-H1682</f>
        <v>#NAME?</v>
      </c>
      <c r="V1682" s="327" t="e">
        <f t="shared" ca="1" si="78"/>
        <v>#NAME?</v>
      </c>
      <c r="W1682" s="327" t="e">
        <f t="shared" ca="1" si="79"/>
        <v>#NAME?</v>
      </c>
      <c r="X1682" s="327" t="e">
        <f t="shared" ca="1" si="80"/>
        <v>#NAME?</v>
      </c>
    </row>
    <row r="1683" spans="1:24">
      <c r="A1683" s="2">
        <v>1676</v>
      </c>
      <c r="B1683" s="617">
        <v>-160478</v>
      </c>
      <c r="C1683" s="617">
        <v>-103593</v>
      </c>
      <c r="D1683" s="617">
        <v>-114388</v>
      </c>
      <c r="F1683" s="330" t="e">
        <f ca="1">_xll.RiskData('Risk Summary'!$H$32,$A1683)</f>
        <v>#NAME?</v>
      </c>
      <c r="G1683" s="330" t="e">
        <f ca="1">_xll.RiskData('Risk Summary'!$K$32,$A1683)</f>
        <v>#NAME?</v>
      </c>
      <c r="H1683" s="330" t="e">
        <f ca="1">_xll.RiskData('Risk Summary'!$N$32,$A1683)</f>
        <v>#NAME?</v>
      </c>
      <c r="J1683" s="330" t="e">
        <f ca="1">_xll.RiskData('Risk Summary'!$H$35,$A1683)</f>
        <v>#NAME?</v>
      </c>
      <c r="K1683" s="330" t="e">
        <f ca="1">_xll.RiskData('Risk Summary'!$K$35,$A1683)</f>
        <v>#NAME?</v>
      </c>
      <c r="L1683" s="330" t="e">
        <f ca="1">_xll.RiskData('Risk Summary'!$N$35,$A1683)</f>
        <v>#NAME?</v>
      </c>
      <c r="N1683" s="330" t="e">
        <f ca="1">_xll.RiskData('Risk Summary'!$H$36,$A1683)</f>
        <v>#NAME?</v>
      </c>
      <c r="O1683" s="330" t="e">
        <f ca="1">_xll.RiskData('Risk Summary'!$K$36,$A1683)</f>
        <v>#NAME?</v>
      </c>
      <c r="P1683" s="330" t="e">
        <f ca="1">_xll.RiskData('Risk Summary'!$N$36,$A1683)</f>
        <v>#NAME?</v>
      </c>
      <c r="R1683" s="330" t="e">
        <f ca="1">_xll.RiskData('TS CF'!$H$24,$A1683)-F1683</f>
        <v>#NAME?</v>
      </c>
      <c r="S1683" s="330" t="e">
        <f ca="1">_xll.RiskData('TS CF'!$K$24,$A1683)-G1683</f>
        <v>#NAME?</v>
      </c>
      <c r="T1683" s="330" t="e">
        <f ca="1">_xll.RiskData('TS CF'!$N$24,$A1683)-H1683</f>
        <v>#NAME?</v>
      </c>
      <c r="V1683" s="327" t="e">
        <f t="shared" ca="1" si="78"/>
        <v>#NAME?</v>
      </c>
      <c r="W1683" s="327" t="e">
        <f t="shared" ca="1" si="79"/>
        <v>#NAME?</v>
      </c>
      <c r="X1683" s="327" t="e">
        <f t="shared" ca="1" si="80"/>
        <v>#NAME?</v>
      </c>
    </row>
    <row r="1684" spans="1:24">
      <c r="A1684" s="2">
        <v>1677</v>
      </c>
      <c r="B1684" s="617">
        <v>-160478</v>
      </c>
      <c r="C1684" s="617">
        <v>-103593</v>
      </c>
      <c r="D1684" s="617">
        <v>-114388</v>
      </c>
      <c r="F1684" s="330" t="e">
        <f ca="1">_xll.RiskData('Risk Summary'!$H$32,$A1684)</f>
        <v>#NAME?</v>
      </c>
      <c r="G1684" s="330" t="e">
        <f ca="1">_xll.RiskData('Risk Summary'!$K$32,$A1684)</f>
        <v>#NAME?</v>
      </c>
      <c r="H1684" s="330" t="e">
        <f ca="1">_xll.RiskData('Risk Summary'!$N$32,$A1684)</f>
        <v>#NAME?</v>
      </c>
      <c r="J1684" s="330" t="e">
        <f ca="1">_xll.RiskData('Risk Summary'!$H$35,$A1684)</f>
        <v>#NAME?</v>
      </c>
      <c r="K1684" s="330" t="e">
        <f ca="1">_xll.RiskData('Risk Summary'!$K$35,$A1684)</f>
        <v>#NAME?</v>
      </c>
      <c r="L1684" s="330" t="e">
        <f ca="1">_xll.RiskData('Risk Summary'!$N$35,$A1684)</f>
        <v>#NAME?</v>
      </c>
      <c r="N1684" s="330" t="e">
        <f ca="1">_xll.RiskData('Risk Summary'!$H$36,$A1684)</f>
        <v>#NAME?</v>
      </c>
      <c r="O1684" s="330" t="e">
        <f ca="1">_xll.RiskData('Risk Summary'!$K$36,$A1684)</f>
        <v>#NAME?</v>
      </c>
      <c r="P1684" s="330" t="e">
        <f ca="1">_xll.RiskData('Risk Summary'!$N$36,$A1684)</f>
        <v>#NAME?</v>
      </c>
      <c r="R1684" s="330" t="e">
        <f ca="1">_xll.RiskData('TS CF'!$H$24,$A1684)-F1684</f>
        <v>#NAME?</v>
      </c>
      <c r="S1684" s="330" t="e">
        <f ca="1">_xll.RiskData('TS CF'!$K$24,$A1684)-G1684</f>
        <v>#NAME?</v>
      </c>
      <c r="T1684" s="330" t="e">
        <f ca="1">_xll.RiskData('TS CF'!$N$24,$A1684)-H1684</f>
        <v>#NAME?</v>
      </c>
      <c r="V1684" s="327" t="e">
        <f t="shared" ca="1" si="78"/>
        <v>#NAME?</v>
      </c>
      <c r="W1684" s="327" t="e">
        <f t="shared" ca="1" si="79"/>
        <v>#NAME?</v>
      </c>
      <c r="X1684" s="327" t="e">
        <f t="shared" ca="1" si="80"/>
        <v>#NAME?</v>
      </c>
    </row>
    <row r="1685" spans="1:24">
      <c r="A1685" s="2">
        <v>1678</v>
      </c>
      <c r="B1685" s="617">
        <v>-160478</v>
      </c>
      <c r="C1685" s="617">
        <v>-103593</v>
      </c>
      <c r="D1685" s="617">
        <v>-114388</v>
      </c>
      <c r="F1685" s="330" t="e">
        <f ca="1">_xll.RiskData('Risk Summary'!$H$32,$A1685)</f>
        <v>#NAME?</v>
      </c>
      <c r="G1685" s="330" t="e">
        <f ca="1">_xll.RiskData('Risk Summary'!$K$32,$A1685)</f>
        <v>#NAME?</v>
      </c>
      <c r="H1685" s="330" t="e">
        <f ca="1">_xll.RiskData('Risk Summary'!$N$32,$A1685)</f>
        <v>#NAME?</v>
      </c>
      <c r="J1685" s="330" t="e">
        <f ca="1">_xll.RiskData('Risk Summary'!$H$35,$A1685)</f>
        <v>#NAME?</v>
      </c>
      <c r="K1685" s="330" t="e">
        <f ca="1">_xll.RiskData('Risk Summary'!$K$35,$A1685)</f>
        <v>#NAME?</v>
      </c>
      <c r="L1685" s="330" t="e">
        <f ca="1">_xll.RiskData('Risk Summary'!$N$35,$A1685)</f>
        <v>#NAME?</v>
      </c>
      <c r="N1685" s="330" t="e">
        <f ca="1">_xll.RiskData('Risk Summary'!$H$36,$A1685)</f>
        <v>#NAME?</v>
      </c>
      <c r="O1685" s="330" t="e">
        <f ca="1">_xll.RiskData('Risk Summary'!$K$36,$A1685)</f>
        <v>#NAME?</v>
      </c>
      <c r="P1685" s="330" t="e">
        <f ca="1">_xll.RiskData('Risk Summary'!$N$36,$A1685)</f>
        <v>#NAME?</v>
      </c>
      <c r="R1685" s="330" t="e">
        <f ca="1">_xll.RiskData('TS CF'!$H$24,$A1685)-F1685</f>
        <v>#NAME?</v>
      </c>
      <c r="S1685" s="330" t="e">
        <f ca="1">_xll.RiskData('TS CF'!$K$24,$A1685)-G1685</f>
        <v>#NAME?</v>
      </c>
      <c r="T1685" s="330" t="e">
        <f ca="1">_xll.RiskData('TS CF'!$N$24,$A1685)-H1685</f>
        <v>#NAME?</v>
      </c>
      <c r="V1685" s="327" t="e">
        <f t="shared" ca="1" si="78"/>
        <v>#NAME?</v>
      </c>
      <c r="W1685" s="327" t="e">
        <f t="shared" ca="1" si="79"/>
        <v>#NAME?</v>
      </c>
      <c r="X1685" s="327" t="e">
        <f t="shared" ca="1" si="80"/>
        <v>#NAME?</v>
      </c>
    </row>
    <row r="1686" spans="1:24">
      <c r="A1686" s="2">
        <v>1679</v>
      </c>
      <c r="B1686" s="617">
        <v>-160478</v>
      </c>
      <c r="C1686" s="617">
        <v>-103593</v>
      </c>
      <c r="D1686" s="617">
        <v>-114388</v>
      </c>
      <c r="F1686" s="330" t="e">
        <f ca="1">_xll.RiskData('Risk Summary'!$H$32,$A1686)</f>
        <v>#NAME?</v>
      </c>
      <c r="G1686" s="330" t="e">
        <f ca="1">_xll.RiskData('Risk Summary'!$K$32,$A1686)</f>
        <v>#NAME?</v>
      </c>
      <c r="H1686" s="330" t="e">
        <f ca="1">_xll.RiskData('Risk Summary'!$N$32,$A1686)</f>
        <v>#NAME?</v>
      </c>
      <c r="J1686" s="330" t="e">
        <f ca="1">_xll.RiskData('Risk Summary'!$H$35,$A1686)</f>
        <v>#NAME?</v>
      </c>
      <c r="K1686" s="330" t="e">
        <f ca="1">_xll.RiskData('Risk Summary'!$K$35,$A1686)</f>
        <v>#NAME?</v>
      </c>
      <c r="L1686" s="330" t="e">
        <f ca="1">_xll.RiskData('Risk Summary'!$N$35,$A1686)</f>
        <v>#NAME?</v>
      </c>
      <c r="N1686" s="330" t="e">
        <f ca="1">_xll.RiskData('Risk Summary'!$H$36,$A1686)</f>
        <v>#NAME?</v>
      </c>
      <c r="O1686" s="330" t="e">
        <f ca="1">_xll.RiskData('Risk Summary'!$K$36,$A1686)</f>
        <v>#NAME?</v>
      </c>
      <c r="P1686" s="330" t="e">
        <f ca="1">_xll.RiskData('Risk Summary'!$N$36,$A1686)</f>
        <v>#NAME?</v>
      </c>
      <c r="R1686" s="330" t="e">
        <f ca="1">_xll.RiskData('TS CF'!$H$24,$A1686)-F1686</f>
        <v>#NAME?</v>
      </c>
      <c r="S1686" s="330" t="e">
        <f ca="1">_xll.RiskData('TS CF'!$K$24,$A1686)-G1686</f>
        <v>#NAME?</v>
      </c>
      <c r="T1686" s="330" t="e">
        <f ca="1">_xll.RiskData('TS CF'!$N$24,$A1686)-H1686</f>
        <v>#NAME?</v>
      </c>
      <c r="V1686" s="327" t="e">
        <f t="shared" ca="1" si="78"/>
        <v>#NAME?</v>
      </c>
      <c r="W1686" s="327" t="e">
        <f t="shared" ca="1" si="79"/>
        <v>#NAME?</v>
      </c>
      <c r="X1686" s="327" t="e">
        <f t="shared" ca="1" si="80"/>
        <v>#NAME?</v>
      </c>
    </row>
    <row r="1687" spans="1:24">
      <c r="A1687" s="2">
        <v>1680</v>
      </c>
      <c r="B1687" s="617">
        <v>-160478</v>
      </c>
      <c r="C1687" s="617">
        <v>-103593</v>
      </c>
      <c r="D1687" s="617">
        <v>-114388</v>
      </c>
      <c r="F1687" s="330" t="e">
        <f ca="1">_xll.RiskData('Risk Summary'!$H$32,$A1687)</f>
        <v>#NAME?</v>
      </c>
      <c r="G1687" s="330" t="e">
        <f ca="1">_xll.RiskData('Risk Summary'!$K$32,$A1687)</f>
        <v>#NAME?</v>
      </c>
      <c r="H1687" s="330" t="e">
        <f ca="1">_xll.RiskData('Risk Summary'!$N$32,$A1687)</f>
        <v>#NAME?</v>
      </c>
      <c r="J1687" s="330" t="e">
        <f ca="1">_xll.RiskData('Risk Summary'!$H$35,$A1687)</f>
        <v>#NAME?</v>
      </c>
      <c r="K1687" s="330" t="e">
        <f ca="1">_xll.RiskData('Risk Summary'!$K$35,$A1687)</f>
        <v>#NAME?</v>
      </c>
      <c r="L1687" s="330" t="e">
        <f ca="1">_xll.RiskData('Risk Summary'!$N$35,$A1687)</f>
        <v>#NAME?</v>
      </c>
      <c r="N1687" s="330" t="e">
        <f ca="1">_xll.RiskData('Risk Summary'!$H$36,$A1687)</f>
        <v>#NAME?</v>
      </c>
      <c r="O1687" s="330" t="e">
        <f ca="1">_xll.RiskData('Risk Summary'!$K$36,$A1687)</f>
        <v>#NAME?</v>
      </c>
      <c r="P1687" s="330" t="e">
        <f ca="1">_xll.RiskData('Risk Summary'!$N$36,$A1687)</f>
        <v>#NAME?</v>
      </c>
      <c r="R1687" s="330" t="e">
        <f ca="1">_xll.RiskData('TS CF'!$H$24,$A1687)-F1687</f>
        <v>#NAME?</v>
      </c>
      <c r="S1687" s="330" t="e">
        <f ca="1">_xll.RiskData('TS CF'!$K$24,$A1687)-G1687</f>
        <v>#NAME?</v>
      </c>
      <c r="T1687" s="330" t="e">
        <f ca="1">_xll.RiskData('TS CF'!$N$24,$A1687)-H1687</f>
        <v>#NAME?</v>
      </c>
      <c r="V1687" s="327" t="e">
        <f t="shared" ca="1" si="78"/>
        <v>#NAME?</v>
      </c>
      <c r="W1687" s="327" t="e">
        <f t="shared" ca="1" si="79"/>
        <v>#NAME?</v>
      </c>
      <c r="X1687" s="327" t="e">
        <f t="shared" ca="1" si="80"/>
        <v>#NAME?</v>
      </c>
    </row>
    <row r="1688" spans="1:24">
      <c r="A1688" s="2">
        <v>1681</v>
      </c>
      <c r="B1688" s="617">
        <v>-160478</v>
      </c>
      <c r="C1688" s="617">
        <v>-103593</v>
      </c>
      <c r="D1688" s="617">
        <v>-114388</v>
      </c>
      <c r="F1688" s="330" t="e">
        <f ca="1">_xll.RiskData('Risk Summary'!$H$32,$A1688)</f>
        <v>#NAME?</v>
      </c>
      <c r="G1688" s="330" t="e">
        <f ca="1">_xll.RiskData('Risk Summary'!$K$32,$A1688)</f>
        <v>#NAME?</v>
      </c>
      <c r="H1688" s="330" t="e">
        <f ca="1">_xll.RiskData('Risk Summary'!$N$32,$A1688)</f>
        <v>#NAME?</v>
      </c>
      <c r="J1688" s="330" t="e">
        <f ca="1">_xll.RiskData('Risk Summary'!$H$35,$A1688)</f>
        <v>#NAME?</v>
      </c>
      <c r="K1688" s="330" t="e">
        <f ca="1">_xll.RiskData('Risk Summary'!$K$35,$A1688)</f>
        <v>#NAME?</v>
      </c>
      <c r="L1688" s="330" t="e">
        <f ca="1">_xll.RiskData('Risk Summary'!$N$35,$A1688)</f>
        <v>#NAME?</v>
      </c>
      <c r="N1688" s="330" t="e">
        <f ca="1">_xll.RiskData('Risk Summary'!$H$36,$A1688)</f>
        <v>#NAME?</v>
      </c>
      <c r="O1688" s="330" t="e">
        <f ca="1">_xll.RiskData('Risk Summary'!$K$36,$A1688)</f>
        <v>#NAME?</v>
      </c>
      <c r="P1688" s="330" t="e">
        <f ca="1">_xll.RiskData('Risk Summary'!$N$36,$A1688)</f>
        <v>#NAME?</v>
      </c>
      <c r="R1688" s="330" t="e">
        <f ca="1">_xll.RiskData('TS CF'!$H$24,$A1688)-F1688</f>
        <v>#NAME?</v>
      </c>
      <c r="S1688" s="330" t="e">
        <f ca="1">_xll.RiskData('TS CF'!$K$24,$A1688)-G1688</f>
        <v>#NAME?</v>
      </c>
      <c r="T1688" s="330" t="e">
        <f ca="1">_xll.RiskData('TS CF'!$N$24,$A1688)-H1688</f>
        <v>#NAME?</v>
      </c>
      <c r="V1688" s="327" t="e">
        <f t="shared" ca="1" si="78"/>
        <v>#NAME?</v>
      </c>
      <c r="W1688" s="327" t="e">
        <f t="shared" ca="1" si="79"/>
        <v>#NAME?</v>
      </c>
      <c r="X1688" s="327" t="e">
        <f t="shared" ca="1" si="80"/>
        <v>#NAME?</v>
      </c>
    </row>
    <row r="1689" spans="1:24">
      <c r="A1689" s="2">
        <v>1682</v>
      </c>
      <c r="B1689" s="617">
        <v>-160478</v>
      </c>
      <c r="C1689" s="617">
        <v>-103593</v>
      </c>
      <c r="D1689" s="617">
        <v>-114388</v>
      </c>
      <c r="F1689" s="330" t="e">
        <f ca="1">_xll.RiskData('Risk Summary'!$H$32,$A1689)</f>
        <v>#NAME?</v>
      </c>
      <c r="G1689" s="330" t="e">
        <f ca="1">_xll.RiskData('Risk Summary'!$K$32,$A1689)</f>
        <v>#NAME?</v>
      </c>
      <c r="H1689" s="330" t="e">
        <f ca="1">_xll.RiskData('Risk Summary'!$N$32,$A1689)</f>
        <v>#NAME?</v>
      </c>
      <c r="J1689" s="330" t="e">
        <f ca="1">_xll.RiskData('Risk Summary'!$H$35,$A1689)</f>
        <v>#NAME?</v>
      </c>
      <c r="K1689" s="330" t="e">
        <f ca="1">_xll.RiskData('Risk Summary'!$K$35,$A1689)</f>
        <v>#NAME?</v>
      </c>
      <c r="L1689" s="330" t="e">
        <f ca="1">_xll.RiskData('Risk Summary'!$N$35,$A1689)</f>
        <v>#NAME?</v>
      </c>
      <c r="N1689" s="330" t="e">
        <f ca="1">_xll.RiskData('Risk Summary'!$H$36,$A1689)</f>
        <v>#NAME?</v>
      </c>
      <c r="O1689" s="330" t="e">
        <f ca="1">_xll.RiskData('Risk Summary'!$K$36,$A1689)</f>
        <v>#NAME?</v>
      </c>
      <c r="P1689" s="330" t="e">
        <f ca="1">_xll.RiskData('Risk Summary'!$N$36,$A1689)</f>
        <v>#NAME?</v>
      </c>
      <c r="R1689" s="330" t="e">
        <f ca="1">_xll.RiskData('TS CF'!$H$24,$A1689)-F1689</f>
        <v>#NAME?</v>
      </c>
      <c r="S1689" s="330" t="e">
        <f ca="1">_xll.RiskData('TS CF'!$K$24,$A1689)-G1689</f>
        <v>#NAME?</v>
      </c>
      <c r="T1689" s="330" t="e">
        <f ca="1">_xll.RiskData('TS CF'!$N$24,$A1689)-H1689</f>
        <v>#NAME?</v>
      </c>
      <c r="V1689" s="327" t="e">
        <f t="shared" ca="1" si="78"/>
        <v>#NAME?</v>
      </c>
      <c r="W1689" s="327" t="e">
        <f t="shared" ca="1" si="79"/>
        <v>#NAME?</v>
      </c>
      <c r="X1689" s="327" t="e">
        <f t="shared" ca="1" si="80"/>
        <v>#NAME?</v>
      </c>
    </row>
    <row r="1690" spans="1:24">
      <c r="A1690" s="2">
        <v>1683</v>
      </c>
      <c r="B1690" s="617">
        <v>-160478</v>
      </c>
      <c r="C1690" s="617">
        <v>-103593</v>
      </c>
      <c r="D1690" s="617">
        <v>-114388</v>
      </c>
      <c r="F1690" s="330" t="e">
        <f ca="1">_xll.RiskData('Risk Summary'!$H$32,$A1690)</f>
        <v>#NAME?</v>
      </c>
      <c r="G1690" s="330" t="e">
        <f ca="1">_xll.RiskData('Risk Summary'!$K$32,$A1690)</f>
        <v>#NAME?</v>
      </c>
      <c r="H1690" s="330" t="e">
        <f ca="1">_xll.RiskData('Risk Summary'!$N$32,$A1690)</f>
        <v>#NAME?</v>
      </c>
      <c r="J1690" s="330" t="e">
        <f ca="1">_xll.RiskData('Risk Summary'!$H$35,$A1690)</f>
        <v>#NAME?</v>
      </c>
      <c r="K1690" s="330" t="e">
        <f ca="1">_xll.RiskData('Risk Summary'!$K$35,$A1690)</f>
        <v>#NAME?</v>
      </c>
      <c r="L1690" s="330" t="e">
        <f ca="1">_xll.RiskData('Risk Summary'!$N$35,$A1690)</f>
        <v>#NAME?</v>
      </c>
      <c r="N1690" s="330" t="e">
        <f ca="1">_xll.RiskData('Risk Summary'!$H$36,$A1690)</f>
        <v>#NAME?</v>
      </c>
      <c r="O1690" s="330" t="e">
        <f ca="1">_xll.RiskData('Risk Summary'!$K$36,$A1690)</f>
        <v>#NAME?</v>
      </c>
      <c r="P1690" s="330" t="e">
        <f ca="1">_xll.RiskData('Risk Summary'!$N$36,$A1690)</f>
        <v>#NAME?</v>
      </c>
      <c r="R1690" s="330" t="e">
        <f ca="1">_xll.RiskData('TS CF'!$H$24,$A1690)-F1690</f>
        <v>#NAME?</v>
      </c>
      <c r="S1690" s="330" t="e">
        <f ca="1">_xll.RiskData('TS CF'!$K$24,$A1690)-G1690</f>
        <v>#NAME?</v>
      </c>
      <c r="T1690" s="330" t="e">
        <f ca="1">_xll.RiskData('TS CF'!$N$24,$A1690)-H1690</f>
        <v>#NAME?</v>
      </c>
      <c r="V1690" s="327" t="e">
        <f t="shared" ca="1" si="78"/>
        <v>#NAME?</v>
      </c>
      <c r="W1690" s="327" t="e">
        <f t="shared" ca="1" si="79"/>
        <v>#NAME?</v>
      </c>
      <c r="X1690" s="327" t="e">
        <f t="shared" ca="1" si="80"/>
        <v>#NAME?</v>
      </c>
    </row>
    <row r="1691" spans="1:24">
      <c r="A1691" s="2">
        <v>1684</v>
      </c>
      <c r="B1691" s="617">
        <v>-160478</v>
      </c>
      <c r="C1691" s="617">
        <v>-103593</v>
      </c>
      <c r="D1691" s="617">
        <v>-114388</v>
      </c>
      <c r="F1691" s="330" t="e">
        <f ca="1">_xll.RiskData('Risk Summary'!$H$32,$A1691)</f>
        <v>#NAME?</v>
      </c>
      <c r="G1691" s="330" t="e">
        <f ca="1">_xll.RiskData('Risk Summary'!$K$32,$A1691)</f>
        <v>#NAME?</v>
      </c>
      <c r="H1691" s="330" t="e">
        <f ca="1">_xll.RiskData('Risk Summary'!$N$32,$A1691)</f>
        <v>#NAME?</v>
      </c>
      <c r="J1691" s="330" t="e">
        <f ca="1">_xll.RiskData('Risk Summary'!$H$35,$A1691)</f>
        <v>#NAME?</v>
      </c>
      <c r="K1691" s="330" t="e">
        <f ca="1">_xll.RiskData('Risk Summary'!$K$35,$A1691)</f>
        <v>#NAME?</v>
      </c>
      <c r="L1691" s="330" t="e">
        <f ca="1">_xll.RiskData('Risk Summary'!$N$35,$A1691)</f>
        <v>#NAME?</v>
      </c>
      <c r="N1691" s="330" t="e">
        <f ca="1">_xll.RiskData('Risk Summary'!$H$36,$A1691)</f>
        <v>#NAME?</v>
      </c>
      <c r="O1691" s="330" t="e">
        <f ca="1">_xll.RiskData('Risk Summary'!$K$36,$A1691)</f>
        <v>#NAME?</v>
      </c>
      <c r="P1691" s="330" t="e">
        <f ca="1">_xll.RiskData('Risk Summary'!$N$36,$A1691)</f>
        <v>#NAME?</v>
      </c>
      <c r="R1691" s="330" t="e">
        <f ca="1">_xll.RiskData('TS CF'!$H$24,$A1691)-F1691</f>
        <v>#NAME?</v>
      </c>
      <c r="S1691" s="330" t="e">
        <f ca="1">_xll.RiskData('TS CF'!$K$24,$A1691)-G1691</f>
        <v>#NAME?</v>
      </c>
      <c r="T1691" s="330" t="e">
        <f ca="1">_xll.RiskData('TS CF'!$N$24,$A1691)-H1691</f>
        <v>#NAME?</v>
      </c>
      <c r="V1691" s="327" t="e">
        <f t="shared" ca="1" si="78"/>
        <v>#NAME?</v>
      </c>
      <c r="W1691" s="327" t="e">
        <f t="shared" ca="1" si="79"/>
        <v>#NAME?</v>
      </c>
      <c r="X1691" s="327" t="e">
        <f t="shared" ca="1" si="80"/>
        <v>#NAME?</v>
      </c>
    </row>
    <row r="1692" spans="1:24">
      <c r="A1692" s="2">
        <v>1685</v>
      </c>
      <c r="B1692" s="617">
        <v>-160478</v>
      </c>
      <c r="C1692" s="617">
        <v>-103593</v>
      </c>
      <c r="D1692" s="617">
        <v>-114388</v>
      </c>
      <c r="F1692" s="330" t="e">
        <f ca="1">_xll.RiskData('Risk Summary'!$H$32,$A1692)</f>
        <v>#NAME?</v>
      </c>
      <c r="G1692" s="330" t="e">
        <f ca="1">_xll.RiskData('Risk Summary'!$K$32,$A1692)</f>
        <v>#NAME?</v>
      </c>
      <c r="H1692" s="330" t="e">
        <f ca="1">_xll.RiskData('Risk Summary'!$N$32,$A1692)</f>
        <v>#NAME?</v>
      </c>
      <c r="J1692" s="330" t="e">
        <f ca="1">_xll.RiskData('Risk Summary'!$H$35,$A1692)</f>
        <v>#NAME?</v>
      </c>
      <c r="K1692" s="330" t="e">
        <f ca="1">_xll.RiskData('Risk Summary'!$K$35,$A1692)</f>
        <v>#NAME?</v>
      </c>
      <c r="L1692" s="330" t="e">
        <f ca="1">_xll.RiskData('Risk Summary'!$N$35,$A1692)</f>
        <v>#NAME?</v>
      </c>
      <c r="N1692" s="330" t="e">
        <f ca="1">_xll.RiskData('Risk Summary'!$H$36,$A1692)</f>
        <v>#NAME?</v>
      </c>
      <c r="O1692" s="330" t="e">
        <f ca="1">_xll.RiskData('Risk Summary'!$K$36,$A1692)</f>
        <v>#NAME?</v>
      </c>
      <c r="P1692" s="330" t="e">
        <f ca="1">_xll.RiskData('Risk Summary'!$N$36,$A1692)</f>
        <v>#NAME?</v>
      </c>
      <c r="R1692" s="330" t="e">
        <f ca="1">_xll.RiskData('TS CF'!$H$24,$A1692)-F1692</f>
        <v>#NAME?</v>
      </c>
      <c r="S1692" s="330" t="e">
        <f ca="1">_xll.RiskData('TS CF'!$K$24,$A1692)-G1692</f>
        <v>#NAME?</v>
      </c>
      <c r="T1692" s="330" t="e">
        <f ca="1">_xll.RiskData('TS CF'!$N$24,$A1692)-H1692</f>
        <v>#NAME?</v>
      </c>
      <c r="V1692" s="327" t="e">
        <f t="shared" ca="1" si="78"/>
        <v>#NAME?</v>
      </c>
      <c r="W1692" s="327" t="e">
        <f t="shared" ca="1" si="79"/>
        <v>#NAME?</v>
      </c>
      <c r="X1692" s="327" t="e">
        <f t="shared" ca="1" si="80"/>
        <v>#NAME?</v>
      </c>
    </row>
    <row r="1693" spans="1:24">
      <c r="A1693" s="2">
        <v>1686</v>
      </c>
      <c r="B1693" s="617">
        <v>-160478</v>
      </c>
      <c r="C1693" s="617">
        <v>-103593</v>
      </c>
      <c r="D1693" s="617">
        <v>-114388</v>
      </c>
      <c r="F1693" s="330" t="e">
        <f ca="1">_xll.RiskData('Risk Summary'!$H$32,$A1693)</f>
        <v>#NAME?</v>
      </c>
      <c r="G1693" s="330" t="e">
        <f ca="1">_xll.RiskData('Risk Summary'!$K$32,$A1693)</f>
        <v>#NAME?</v>
      </c>
      <c r="H1693" s="330" t="e">
        <f ca="1">_xll.RiskData('Risk Summary'!$N$32,$A1693)</f>
        <v>#NAME?</v>
      </c>
      <c r="J1693" s="330" t="e">
        <f ca="1">_xll.RiskData('Risk Summary'!$H$35,$A1693)</f>
        <v>#NAME?</v>
      </c>
      <c r="K1693" s="330" t="e">
        <f ca="1">_xll.RiskData('Risk Summary'!$K$35,$A1693)</f>
        <v>#NAME?</v>
      </c>
      <c r="L1693" s="330" t="e">
        <f ca="1">_xll.RiskData('Risk Summary'!$N$35,$A1693)</f>
        <v>#NAME?</v>
      </c>
      <c r="N1693" s="330" t="e">
        <f ca="1">_xll.RiskData('Risk Summary'!$H$36,$A1693)</f>
        <v>#NAME?</v>
      </c>
      <c r="O1693" s="330" t="e">
        <f ca="1">_xll.RiskData('Risk Summary'!$K$36,$A1693)</f>
        <v>#NAME?</v>
      </c>
      <c r="P1693" s="330" t="e">
        <f ca="1">_xll.RiskData('Risk Summary'!$N$36,$A1693)</f>
        <v>#NAME?</v>
      </c>
      <c r="R1693" s="330" t="e">
        <f ca="1">_xll.RiskData('TS CF'!$H$24,$A1693)-F1693</f>
        <v>#NAME?</v>
      </c>
      <c r="S1693" s="330" t="e">
        <f ca="1">_xll.RiskData('TS CF'!$K$24,$A1693)-G1693</f>
        <v>#NAME?</v>
      </c>
      <c r="T1693" s="330" t="e">
        <f ca="1">_xll.RiskData('TS CF'!$N$24,$A1693)-H1693</f>
        <v>#NAME?</v>
      </c>
      <c r="V1693" s="327" t="e">
        <f t="shared" ca="1" si="78"/>
        <v>#NAME?</v>
      </c>
      <c r="W1693" s="327" t="e">
        <f t="shared" ca="1" si="79"/>
        <v>#NAME?</v>
      </c>
      <c r="X1693" s="327" t="e">
        <f t="shared" ca="1" si="80"/>
        <v>#NAME?</v>
      </c>
    </row>
    <row r="1694" spans="1:24">
      <c r="A1694" s="2">
        <v>1687</v>
      </c>
      <c r="B1694" s="617">
        <v>-160478</v>
      </c>
      <c r="C1694" s="617">
        <v>-103593</v>
      </c>
      <c r="D1694" s="617">
        <v>-114388</v>
      </c>
      <c r="F1694" s="330" t="e">
        <f ca="1">_xll.RiskData('Risk Summary'!$H$32,$A1694)</f>
        <v>#NAME?</v>
      </c>
      <c r="G1694" s="330" t="e">
        <f ca="1">_xll.RiskData('Risk Summary'!$K$32,$A1694)</f>
        <v>#NAME?</v>
      </c>
      <c r="H1694" s="330" t="e">
        <f ca="1">_xll.RiskData('Risk Summary'!$N$32,$A1694)</f>
        <v>#NAME?</v>
      </c>
      <c r="J1694" s="330" t="e">
        <f ca="1">_xll.RiskData('Risk Summary'!$H$35,$A1694)</f>
        <v>#NAME?</v>
      </c>
      <c r="K1694" s="330" t="e">
        <f ca="1">_xll.RiskData('Risk Summary'!$K$35,$A1694)</f>
        <v>#NAME?</v>
      </c>
      <c r="L1694" s="330" t="e">
        <f ca="1">_xll.RiskData('Risk Summary'!$N$35,$A1694)</f>
        <v>#NAME?</v>
      </c>
      <c r="N1694" s="330" t="e">
        <f ca="1">_xll.RiskData('Risk Summary'!$H$36,$A1694)</f>
        <v>#NAME?</v>
      </c>
      <c r="O1694" s="330" t="e">
        <f ca="1">_xll.RiskData('Risk Summary'!$K$36,$A1694)</f>
        <v>#NAME?</v>
      </c>
      <c r="P1694" s="330" t="e">
        <f ca="1">_xll.RiskData('Risk Summary'!$N$36,$A1694)</f>
        <v>#NAME?</v>
      </c>
      <c r="R1694" s="330" t="e">
        <f ca="1">_xll.RiskData('TS CF'!$H$24,$A1694)-F1694</f>
        <v>#NAME?</v>
      </c>
      <c r="S1694" s="330" t="e">
        <f ca="1">_xll.RiskData('TS CF'!$K$24,$A1694)-G1694</f>
        <v>#NAME?</v>
      </c>
      <c r="T1694" s="330" t="e">
        <f ca="1">_xll.RiskData('TS CF'!$N$24,$A1694)-H1694</f>
        <v>#NAME?</v>
      </c>
      <c r="V1694" s="327" t="e">
        <f t="shared" ca="1" si="78"/>
        <v>#NAME?</v>
      </c>
      <c r="W1694" s="327" t="e">
        <f t="shared" ca="1" si="79"/>
        <v>#NAME?</v>
      </c>
      <c r="X1694" s="327" t="e">
        <f t="shared" ca="1" si="80"/>
        <v>#NAME?</v>
      </c>
    </row>
    <row r="1695" spans="1:24">
      <c r="A1695" s="2">
        <v>1688</v>
      </c>
      <c r="B1695" s="617">
        <v>-160478</v>
      </c>
      <c r="C1695" s="617">
        <v>-103593</v>
      </c>
      <c r="D1695" s="617">
        <v>-114388</v>
      </c>
      <c r="F1695" s="330" t="e">
        <f ca="1">_xll.RiskData('Risk Summary'!$H$32,$A1695)</f>
        <v>#NAME?</v>
      </c>
      <c r="G1695" s="330" t="e">
        <f ca="1">_xll.RiskData('Risk Summary'!$K$32,$A1695)</f>
        <v>#NAME?</v>
      </c>
      <c r="H1695" s="330" t="e">
        <f ca="1">_xll.RiskData('Risk Summary'!$N$32,$A1695)</f>
        <v>#NAME?</v>
      </c>
      <c r="J1695" s="330" t="e">
        <f ca="1">_xll.RiskData('Risk Summary'!$H$35,$A1695)</f>
        <v>#NAME?</v>
      </c>
      <c r="K1695" s="330" t="e">
        <f ca="1">_xll.RiskData('Risk Summary'!$K$35,$A1695)</f>
        <v>#NAME?</v>
      </c>
      <c r="L1695" s="330" t="e">
        <f ca="1">_xll.RiskData('Risk Summary'!$N$35,$A1695)</f>
        <v>#NAME?</v>
      </c>
      <c r="N1695" s="330" t="e">
        <f ca="1">_xll.RiskData('Risk Summary'!$H$36,$A1695)</f>
        <v>#NAME?</v>
      </c>
      <c r="O1695" s="330" t="e">
        <f ca="1">_xll.RiskData('Risk Summary'!$K$36,$A1695)</f>
        <v>#NAME?</v>
      </c>
      <c r="P1695" s="330" t="e">
        <f ca="1">_xll.RiskData('Risk Summary'!$N$36,$A1695)</f>
        <v>#NAME?</v>
      </c>
      <c r="R1695" s="330" t="e">
        <f ca="1">_xll.RiskData('TS CF'!$H$24,$A1695)-F1695</f>
        <v>#NAME?</v>
      </c>
      <c r="S1695" s="330" t="e">
        <f ca="1">_xll.RiskData('TS CF'!$K$24,$A1695)-G1695</f>
        <v>#NAME?</v>
      </c>
      <c r="T1695" s="330" t="e">
        <f ca="1">_xll.RiskData('TS CF'!$N$24,$A1695)-H1695</f>
        <v>#NAME?</v>
      </c>
      <c r="V1695" s="327" t="e">
        <f t="shared" ca="1" si="78"/>
        <v>#NAME?</v>
      </c>
      <c r="W1695" s="327" t="e">
        <f t="shared" ca="1" si="79"/>
        <v>#NAME?</v>
      </c>
      <c r="X1695" s="327" t="e">
        <f t="shared" ca="1" si="80"/>
        <v>#NAME?</v>
      </c>
    </row>
    <row r="1696" spans="1:24">
      <c r="A1696" s="2">
        <v>1689</v>
      </c>
      <c r="B1696" s="617">
        <v>-160478</v>
      </c>
      <c r="C1696" s="617">
        <v>-103593</v>
      </c>
      <c r="D1696" s="617">
        <v>-114388</v>
      </c>
      <c r="F1696" s="330" t="e">
        <f ca="1">_xll.RiskData('Risk Summary'!$H$32,$A1696)</f>
        <v>#NAME?</v>
      </c>
      <c r="G1696" s="330" t="e">
        <f ca="1">_xll.RiskData('Risk Summary'!$K$32,$A1696)</f>
        <v>#NAME?</v>
      </c>
      <c r="H1696" s="330" t="e">
        <f ca="1">_xll.RiskData('Risk Summary'!$N$32,$A1696)</f>
        <v>#NAME?</v>
      </c>
      <c r="J1696" s="330" t="e">
        <f ca="1">_xll.RiskData('Risk Summary'!$H$35,$A1696)</f>
        <v>#NAME?</v>
      </c>
      <c r="K1696" s="330" t="e">
        <f ca="1">_xll.RiskData('Risk Summary'!$K$35,$A1696)</f>
        <v>#NAME?</v>
      </c>
      <c r="L1696" s="330" t="e">
        <f ca="1">_xll.RiskData('Risk Summary'!$N$35,$A1696)</f>
        <v>#NAME?</v>
      </c>
      <c r="N1696" s="330" t="e">
        <f ca="1">_xll.RiskData('Risk Summary'!$H$36,$A1696)</f>
        <v>#NAME?</v>
      </c>
      <c r="O1696" s="330" t="e">
        <f ca="1">_xll.RiskData('Risk Summary'!$K$36,$A1696)</f>
        <v>#NAME?</v>
      </c>
      <c r="P1696" s="330" t="e">
        <f ca="1">_xll.RiskData('Risk Summary'!$N$36,$A1696)</f>
        <v>#NAME?</v>
      </c>
      <c r="R1696" s="330" t="e">
        <f ca="1">_xll.RiskData('TS CF'!$H$24,$A1696)-F1696</f>
        <v>#NAME?</v>
      </c>
      <c r="S1696" s="330" t="e">
        <f ca="1">_xll.RiskData('TS CF'!$K$24,$A1696)-G1696</f>
        <v>#NAME?</v>
      </c>
      <c r="T1696" s="330" t="e">
        <f ca="1">_xll.RiskData('TS CF'!$N$24,$A1696)-H1696</f>
        <v>#NAME?</v>
      </c>
      <c r="V1696" s="327" t="e">
        <f t="shared" ca="1" si="78"/>
        <v>#NAME?</v>
      </c>
      <c r="W1696" s="327" t="e">
        <f t="shared" ca="1" si="79"/>
        <v>#NAME?</v>
      </c>
      <c r="X1696" s="327" t="e">
        <f t="shared" ca="1" si="80"/>
        <v>#NAME?</v>
      </c>
    </row>
    <row r="1697" spans="1:24">
      <c r="A1697" s="2">
        <v>1690</v>
      </c>
      <c r="B1697" s="617">
        <v>-160478</v>
      </c>
      <c r="C1697" s="617">
        <v>-103593</v>
      </c>
      <c r="D1697" s="617">
        <v>-114388</v>
      </c>
      <c r="F1697" s="330" t="e">
        <f ca="1">_xll.RiskData('Risk Summary'!$H$32,$A1697)</f>
        <v>#NAME?</v>
      </c>
      <c r="G1697" s="330" t="e">
        <f ca="1">_xll.RiskData('Risk Summary'!$K$32,$A1697)</f>
        <v>#NAME?</v>
      </c>
      <c r="H1697" s="330" t="e">
        <f ca="1">_xll.RiskData('Risk Summary'!$N$32,$A1697)</f>
        <v>#NAME?</v>
      </c>
      <c r="J1697" s="330" t="e">
        <f ca="1">_xll.RiskData('Risk Summary'!$H$35,$A1697)</f>
        <v>#NAME?</v>
      </c>
      <c r="K1697" s="330" t="e">
        <f ca="1">_xll.RiskData('Risk Summary'!$K$35,$A1697)</f>
        <v>#NAME?</v>
      </c>
      <c r="L1697" s="330" t="e">
        <f ca="1">_xll.RiskData('Risk Summary'!$N$35,$A1697)</f>
        <v>#NAME?</v>
      </c>
      <c r="N1697" s="330" t="e">
        <f ca="1">_xll.RiskData('Risk Summary'!$H$36,$A1697)</f>
        <v>#NAME?</v>
      </c>
      <c r="O1697" s="330" t="e">
        <f ca="1">_xll.RiskData('Risk Summary'!$K$36,$A1697)</f>
        <v>#NAME?</v>
      </c>
      <c r="P1697" s="330" t="e">
        <f ca="1">_xll.RiskData('Risk Summary'!$N$36,$A1697)</f>
        <v>#NAME?</v>
      </c>
      <c r="R1697" s="330" t="e">
        <f ca="1">_xll.RiskData('TS CF'!$H$24,$A1697)-F1697</f>
        <v>#NAME?</v>
      </c>
      <c r="S1697" s="330" t="e">
        <f ca="1">_xll.RiskData('TS CF'!$K$24,$A1697)-G1697</f>
        <v>#NAME?</v>
      </c>
      <c r="T1697" s="330" t="e">
        <f ca="1">_xll.RiskData('TS CF'!$N$24,$A1697)-H1697</f>
        <v>#NAME?</v>
      </c>
      <c r="V1697" s="327" t="e">
        <f t="shared" ca="1" si="78"/>
        <v>#NAME?</v>
      </c>
      <c r="W1697" s="327" t="e">
        <f t="shared" ca="1" si="79"/>
        <v>#NAME?</v>
      </c>
      <c r="X1697" s="327" t="e">
        <f t="shared" ca="1" si="80"/>
        <v>#NAME?</v>
      </c>
    </row>
    <row r="1698" spans="1:24">
      <c r="A1698" s="2">
        <v>1691</v>
      </c>
      <c r="B1698" s="617">
        <v>-160478</v>
      </c>
      <c r="C1698" s="617">
        <v>-103593</v>
      </c>
      <c r="D1698" s="617">
        <v>-114388</v>
      </c>
      <c r="F1698" s="330" t="e">
        <f ca="1">_xll.RiskData('Risk Summary'!$H$32,$A1698)</f>
        <v>#NAME?</v>
      </c>
      <c r="G1698" s="330" t="e">
        <f ca="1">_xll.RiskData('Risk Summary'!$K$32,$A1698)</f>
        <v>#NAME?</v>
      </c>
      <c r="H1698" s="330" t="e">
        <f ca="1">_xll.RiskData('Risk Summary'!$N$32,$A1698)</f>
        <v>#NAME?</v>
      </c>
      <c r="J1698" s="330" t="e">
        <f ca="1">_xll.RiskData('Risk Summary'!$H$35,$A1698)</f>
        <v>#NAME?</v>
      </c>
      <c r="K1698" s="330" t="e">
        <f ca="1">_xll.RiskData('Risk Summary'!$K$35,$A1698)</f>
        <v>#NAME?</v>
      </c>
      <c r="L1698" s="330" t="e">
        <f ca="1">_xll.RiskData('Risk Summary'!$N$35,$A1698)</f>
        <v>#NAME?</v>
      </c>
      <c r="N1698" s="330" t="e">
        <f ca="1">_xll.RiskData('Risk Summary'!$H$36,$A1698)</f>
        <v>#NAME?</v>
      </c>
      <c r="O1698" s="330" t="e">
        <f ca="1">_xll.RiskData('Risk Summary'!$K$36,$A1698)</f>
        <v>#NAME?</v>
      </c>
      <c r="P1698" s="330" t="e">
        <f ca="1">_xll.RiskData('Risk Summary'!$N$36,$A1698)</f>
        <v>#NAME?</v>
      </c>
      <c r="R1698" s="330" t="e">
        <f ca="1">_xll.RiskData('TS CF'!$H$24,$A1698)-F1698</f>
        <v>#NAME?</v>
      </c>
      <c r="S1698" s="330" t="e">
        <f ca="1">_xll.RiskData('TS CF'!$K$24,$A1698)-G1698</f>
        <v>#NAME?</v>
      </c>
      <c r="T1698" s="330" t="e">
        <f ca="1">_xll.RiskData('TS CF'!$N$24,$A1698)-H1698</f>
        <v>#NAME?</v>
      </c>
      <c r="V1698" s="327" t="e">
        <f t="shared" ca="1" si="78"/>
        <v>#NAME?</v>
      </c>
      <c r="W1698" s="327" t="e">
        <f t="shared" ca="1" si="79"/>
        <v>#NAME?</v>
      </c>
      <c r="X1698" s="327" t="e">
        <f t="shared" ca="1" si="80"/>
        <v>#NAME?</v>
      </c>
    </row>
    <row r="1699" spans="1:24">
      <c r="A1699" s="2">
        <v>1692</v>
      </c>
      <c r="B1699" s="617">
        <v>-160478</v>
      </c>
      <c r="C1699" s="617">
        <v>-103593</v>
      </c>
      <c r="D1699" s="617">
        <v>-114388</v>
      </c>
      <c r="F1699" s="330" t="e">
        <f ca="1">_xll.RiskData('Risk Summary'!$H$32,$A1699)</f>
        <v>#NAME?</v>
      </c>
      <c r="G1699" s="330" t="e">
        <f ca="1">_xll.RiskData('Risk Summary'!$K$32,$A1699)</f>
        <v>#NAME?</v>
      </c>
      <c r="H1699" s="330" t="e">
        <f ca="1">_xll.RiskData('Risk Summary'!$N$32,$A1699)</f>
        <v>#NAME?</v>
      </c>
      <c r="J1699" s="330" t="e">
        <f ca="1">_xll.RiskData('Risk Summary'!$H$35,$A1699)</f>
        <v>#NAME?</v>
      </c>
      <c r="K1699" s="330" t="e">
        <f ca="1">_xll.RiskData('Risk Summary'!$K$35,$A1699)</f>
        <v>#NAME?</v>
      </c>
      <c r="L1699" s="330" t="e">
        <f ca="1">_xll.RiskData('Risk Summary'!$N$35,$A1699)</f>
        <v>#NAME?</v>
      </c>
      <c r="N1699" s="330" t="e">
        <f ca="1">_xll.RiskData('Risk Summary'!$H$36,$A1699)</f>
        <v>#NAME?</v>
      </c>
      <c r="O1699" s="330" t="e">
        <f ca="1">_xll.RiskData('Risk Summary'!$K$36,$A1699)</f>
        <v>#NAME?</v>
      </c>
      <c r="P1699" s="330" t="e">
        <f ca="1">_xll.RiskData('Risk Summary'!$N$36,$A1699)</f>
        <v>#NAME?</v>
      </c>
      <c r="R1699" s="330" t="e">
        <f ca="1">_xll.RiskData('TS CF'!$H$24,$A1699)-F1699</f>
        <v>#NAME?</v>
      </c>
      <c r="S1699" s="330" t="e">
        <f ca="1">_xll.RiskData('TS CF'!$K$24,$A1699)-G1699</f>
        <v>#NAME?</v>
      </c>
      <c r="T1699" s="330" t="e">
        <f ca="1">_xll.RiskData('TS CF'!$N$24,$A1699)-H1699</f>
        <v>#NAME?</v>
      </c>
      <c r="V1699" s="327" t="e">
        <f t="shared" ca="1" si="78"/>
        <v>#NAME?</v>
      </c>
      <c r="W1699" s="327" t="e">
        <f t="shared" ca="1" si="79"/>
        <v>#NAME?</v>
      </c>
      <c r="X1699" s="327" t="e">
        <f t="shared" ca="1" si="80"/>
        <v>#NAME?</v>
      </c>
    </row>
    <row r="1700" spans="1:24">
      <c r="A1700" s="2">
        <v>1693</v>
      </c>
      <c r="B1700" s="617">
        <v>-160478</v>
      </c>
      <c r="C1700" s="617">
        <v>-103593</v>
      </c>
      <c r="D1700" s="617">
        <v>-114388</v>
      </c>
      <c r="F1700" s="330" t="e">
        <f ca="1">_xll.RiskData('Risk Summary'!$H$32,$A1700)</f>
        <v>#NAME?</v>
      </c>
      <c r="G1700" s="330" t="e">
        <f ca="1">_xll.RiskData('Risk Summary'!$K$32,$A1700)</f>
        <v>#NAME?</v>
      </c>
      <c r="H1700" s="330" t="e">
        <f ca="1">_xll.RiskData('Risk Summary'!$N$32,$A1700)</f>
        <v>#NAME?</v>
      </c>
      <c r="J1700" s="330" t="e">
        <f ca="1">_xll.RiskData('Risk Summary'!$H$35,$A1700)</f>
        <v>#NAME?</v>
      </c>
      <c r="K1700" s="330" t="e">
        <f ca="1">_xll.RiskData('Risk Summary'!$K$35,$A1700)</f>
        <v>#NAME?</v>
      </c>
      <c r="L1700" s="330" t="e">
        <f ca="1">_xll.RiskData('Risk Summary'!$N$35,$A1700)</f>
        <v>#NAME?</v>
      </c>
      <c r="N1700" s="330" t="e">
        <f ca="1">_xll.RiskData('Risk Summary'!$H$36,$A1700)</f>
        <v>#NAME?</v>
      </c>
      <c r="O1700" s="330" t="e">
        <f ca="1">_xll.RiskData('Risk Summary'!$K$36,$A1700)</f>
        <v>#NAME?</v>
      </c>
      <c r="P1700" s="330" t="e">
        <f ca="1">_xll.RiskData('Risk Summary'!$N$36,$A1700)</f>
        <v>#NAME?</v>
      </c>
      <c r="R1700" s="330" t="e">
        <f ca="1">_xll.RiskData('TS CF'!$H$24,$A1700)-F1700</f>
        <v>#NAME?</v>
      </c>
      <c r="S1700" s="330" t="e">
        <f ca="1">_xll.RiskData('TS CF'!$K$24,$A1700)-G1700</f>
        <v>#NAME?</v>
      </c>
      <c r="T1700" s="330" t="e">
        <f ca="1">_xll.RiskData('TS CF'!$N$24,$A1700)-H1700</f>
        <v>#NAME?</v>
      </c>
      <c r="V1700" s="327" t="e">
        <f t="shared" ca="1" si="78"/>
        <v>#NAME?</v>
      </c>
      <c r="W1700" s="327" t="e">
        <f t="shared" ca="1" si="79"/>
        <v>#NAME?</v>
      </c>
      <c r="X1700" s="327" t="e">
        <f t="shared" ca="1" si="80"/>
        <v>#NAME?</v>
      </c>
    </row>
    <row r="1701" spans="1:24">
      <c r="A1701" s="2">
        <v>1694</v>
      </c>
      <c r="B1701" s="617">
        <v>-160478</v>
      </c>
      <c r="C1701" s="617">
        <v>-103593</v>
      </c>
      <c r="D1701" s="617">
        <v>-114388</v>
      </c>
      <c r="F1701" s="330" t="e">
        <f ca="1">_xll.RiskData('Risk Summary'!$H$32,$A1701)</f>
        <v>#NAME?</v>
      </c>
      <c r="G1701" s="330" t="e">
        <f ca="1">_xll.RiskData('Risk Summary'!$K$32,$A1701)</f>
        <v>#NAME?</v>
      </c>
      <c r="H1701" s="330" t="e">
        <f ca="1">_xll.RiskData('Risk Summary'!$N$32,$A1701)</f>
        <v>#NAME?</v>
      </c>
      <c r="J1701" s="330" t="e">
        <f ca="1">_xll.RiskData('Risk Summary'!$H$35,$A1701)</f>
        <v>#NAME?</v>
      </c>
      <c r="K1701" s="330" t="e">
        <f ca="1">_xll.RiskData('Risk Summary'!$K$35,$A1701)</f>
        <v>#NAME?</v>
      </c>
      <c r="L1701" s="330" t="e">
        <f ca="1">_xll.RiskData('Risk Summary'!$N$35,$A1701)</f>
        <v>#NAME?</v>
      </c>
      <c r="N1701" s="330" t="e">
        <f ca="1">_xll.RiskData('Risk Summary'!$H$36,$A1701)</f>
        <v>#NAME?</v>
      </c>
      <c r="O1701" s="330" t="e">
        <f ca="1">_xll.RiskData('Risk Summary'!$K$36,$A1701)</f>
        <v>#NAME?</v>
      </c>
      <c r="P1701" s="330" t="e">
        <f ca="1">_xll.RiskData('Risk Summary'!$N$36,$A1701)</f>
        <v>#NAME?</v>
      </c>
      <c r="R1701" s="330" t="e">
        <f ca="1">_xll.RiskData('TS CF'!$H$24,$A1701)-F1701</f>
        <v>#NAME?</v>
      </c>
      <c r="S1701" s="330" t="e">
        <f ca="1">_xll.RiskData('TS CF'!$K$24,$A1701)-G1701</f>
        <v>#NAME?</v>
      </c>
      <c r="T1701" s="330" t="e">
        <f ca="1">_xll.RiskData('TS CF'!$N$24,$A1701)-H1701</f>
        <v>#NAME?</v>
      </c>
      <c r="V1701" s="327" t="e">
        <f t="shared" ca="1" si="78"/>
        <v>#NAME?</v>
      </c>
      <c r="W1701" s="327" t="e">
        <f t="shared" ca="1" si="79"/>
        <v>#NAME?</v>
      </c>
      <c r="X1701" s="327" t="e">
        <f t="shared" ca="1" si="80"/>
        <v>#NAME?</v>
      </c>
    </row>
    <row r="1702" spans="1:24">
      <c r="A1702" s="2">
        <v>1695</v>
      </c>
      <c r="B1702" s="617">
        <v>-160478</v>
      </c>
      <c r="C1702" s="617">
        <v>-103593</v>
      </c>
      <c r="D1702" s="617">
        <v>-114388</v>
      </c>
      <c r="F1702" s="330" t="e">
        <f ca="1">_xll.RiskData('Risk Summary'!$H$32,$A1702)</f>
        <v>#NAME?</v>
      </c>
      <c r="G1702" s="330" t="e">
        <f ca="1">_xll.RiskData('Risk Summary'!$K$32,$A1702)</f>
        <v>#NAME?</v>
      </c>
      <c r="H1702" s="330" t="e">
        <f ca="1">_xll.RiskData('Risk Summary'!$N$32,$A1702)</f>
        <v>#NAME?</v>
      </c>
      <c r="J1702" s="330" t="e">
        <f ca="1">_xll.RiskData('Risk Summary'!$H$35,$A1702)</f>
        <v>#NAME?</v>
      </c>
      <c r="K1702" s="330" t="e">
        <f ca="1">_xll.RiskData('Risk Summary'!$K$35,$A1702)</f>
        <v>#NAME?</v>
      </c>
      <c r="L1702" s="330" t="e">
        <f ca="1">_xll.RiskData('Risk Summary'!$N$35,$A1702)</f>
        <v>#NAME?</v>
      </c>
      <c r="N1702" s="330" t="e">
        <f ca="1">_xll.RiskData('Risk Summary'!$H$36,$A1702)</f>
        <v>#NAME?</v>
      </c>
      <c r="O1702" s="330" t="e">
        <f ca="1">_xll.RiskData('Risk Summary'!$K$36,$A1702)</f>
        <v>#NAME?</v>
      </c>
      <c r="P1702" s="330" t="e">
        <f ca="1">_xll.RiskData('Risk Summary'!$N$36,$A1702)</f>
        <v>#NAME?</v>
      </c>
      <c r="R1702" s="330" t="e">
        <f ca="1">_xll.RiskData('TS CF'!$H$24,$A1702)-F1702</f>
        <v>#NAME?</v>
      </c>
      <c r="S1702" s="330" t="e">
        <f ca="1">_xll.RiskData('TS CF'!$K$24,$A1702)-G1702</f>
        <v>#NAME?</v>
      </c>
      <c r="T1702" s="330" t="e">
        <f ca="1">_xll.RiskData('TS CF'!$N$24,$A1702)-H1702</f>
        <v>#NAME?</v>
      </c>
      <c r="V1702" s="327" t="e">
        <f t="shared" ca="1" si="78"/>
        <v>#NAME?</v>
      </c>
      <c r="W1702" s="327" t="e">
        <f t="shared" ca="1" si="79"/>
        <v>#NAME?</v>
      </c>
      <c r="X1702" s="327" t="e">
        <f t="shared" ca="1" si="80"/>
        <v>#NAME?</v>
      </c>
    </row>
    <row r="1703" spans="1:24">
      <c r="A1703" s="2">
        <v>1696</v>
      </c>
      <c r="B1703" s="617">
        <v>-160478</v>
      </c>
      <c r="C1703" s="617">
        <v>-103593</v>
      </c>
      <c r="D1703" s="617">
        <v>-114388</v>
      </c>
      <c r="F1703" s="330" t="e">
        <f ca="1">_xll.RiskData('Risk Summary'!$H$32,$A1703)</f>
        <v>#NAME?</v>
      </c>
      <c r="G1703" s="330" t="e">
        <f ca="1">_xll.RiskData('Risk Summary'!$K$32,$A1703)</f>
        <v>#NAME?</v>
      </c>
      <c r="H1703" s="330" t="e">
        <f ca="1">_xll.RiskData('Risk Summary'!$N$32,$A1703)</f>
        <v>#NAME?</v>
      </c>
      <c r="J1703" s="330" t="e">
        <f ca="1">_xll.RiskData('Risk Summary'!$H$35,$A1703)</f>
        <v>#NAME?</v>
      </c>
      <c r="K1703" s="330" t="e">
        <f ca="1">_xll.RiskData('Risk Summary'!$K$35,$A1703)</f>
        <v>#NAME?</v>
      </c>
      <c r="L1703" s="330" t="e">
        <f ca="1">_xll.RiskData('Risk Summary'!$N$35,$A1703)</f>
        <v>#NAME?</v>
      </c>
      <c r="N1703" s="330" t="e">
        <f ca="1">_xll.RiskData('Risk Summary'!$H$36,$A1703)</f>
        <v>#NAME?</v>
      </c>
      <c r="O1703" s="330" t="e">
        <f ca="1">_xll.RiskData('Risk Summary'!$K$36,$A1703)</f>
        <v>#NAME?</v>
      </c>
      <c r="P1703" s="330" t="e">
        <f ca="1">_xll.RiskData('Risk Summary'!$N$36,$A1703)</f>
        <v>#NAME?</v>
      </c>
      <c r="R1703" s="330" t="e">
        <f ca="1">_xll.RiskData('TS CF'!$H$24,$A1703)-F1703</f>
        <v>#NAME?</v>
      </c>
      <c r="S1703" s="330" t="e">
        <f ca="1">_xll.RiskData('TS CF'!$K$24,$A1703)-G1703</f>
        <v>#NAME?</v>
      </c>
      <c r="T1703" s="330" t="e">
        <f ca="1">_xll.RiskData('TS CF'!$N$24,$A1703)-H1703</f>
        <v>#NAME?</v>
      </c>
      <c r="V1703" s="327" t="e">
        <f t="shared" ca="1" si="78"/>
        <v>#NAME?</v>
      </c>
      <c r="W1703" s="327" t="e">
        <f t="shared" ca="1" si="79"/>
        <v>#NAME?</v>
      </c>
      <c r="X1703" s="327" t="e">
        <f t="shared" ca="1" si="80"/>
        <v>#NAME?</v>
      </c>
    </row>
    <row r="1704" spans="1:24">
      <c r="A1704" s="2">
        <v>1697</v>
      </c>
      <c r="B1704" s="617">
        <v>-160478</v>
      </c>
      <c r="C1704" s="617">
        <v>-103593</v>
      </c>
      <c r="D1704" s="617">
        <v>-114388</v>
      </c>
      <c r="F1704" s="330" t="e">
        <f ca="1">_xll.RiskData('Risk Summary'!$H$32,$A1704)</f>
        <v>#NAME?</v>
      </c>
      <c r="G1704" s="330" t="e">
        <f ca="1">_xll.RiskData('Risk Summary'!$K$32,$A1704)</f>
        <v>#NAME?</v>
      </c>
      <c r="H1704" s="330" t="e">
        <f ca="1">_xll.RiskData('Risk Summary'!$N$32,$A1704)</f>
        <v>#NAME?</v>
      </c>
      <c r="J1704" s="330" t="e">
        <f ca="1">_xll.RiskData('Risk Summary'!$H$35,$A1704)</f>
        <v>#NAME?</v>
      </c>
      <c r="K1704" s="330" t="e">
        <f ca="1">_xll.RiskData('Risk Summary'!$K$35,$A1704)</f>
        <v>#NAME?</v>
      </c>
      <c r="L1704" s="330" t="e">
        <f ca="1">_xll.RiskData('Risk Summary'!$N$35,$A1704)</f>
        <v>#NAME?</v>
      </c>
      <c r="N1704" s="330" t="e">
        <f ca="1">_xll.RiskData('Risk Summary'!$H$36,$A1704)</f>
        <v>#NAME?</v>
      </c>
      <c r="O1704" s="330" t="e">
        <f ca="1">_xll.RiskData('Risk Summary'!$K$36,$A1704)</f>
        <v>#NAME?</v>
      </c>
      <c r="P1704" s="330" t="e">
        <f ca="1">_xll.RiskData('Risk Summary'!$N$36,$A1704)</f>
        <v>#NAME?</v>
      </c>
      <c r="R1704" s="330" t="e">
        <f ca="1">_xll.RiskData('TS CF'!$H$24,$A1704)-F1704</f>
        <v>#NAME?</v>
      </c>
      <c r="S1704" s="330" t="e">
        <f ca="1">_xll.RiskData('TS CF'!$K$24,$A1704)-G1704</f>
        <v>#NAME?</v>
      </c>
      <c r="T1704" s="330" t="e">
        <f ca="1">_xll.RiskData('TS CF'!$N$24,$A1704)-H1704</f>
        <v>#NAME?</v>
      </c>
      <c r="V1704" s="327" t="e">
        <f t="shared" ca="1" si="78"/>
        <v>#NAME?</v>
      </c>
      <c r="W1704" s="327" t="e">
        <f t="shared" ca="1" si="79"/>
        <v>#NAME?</v>
      </c>
      <c r="X1704" s="327" t="e">
        <f t="shared" ca="1" si="80"/>
        <v>#NAME?</v>
      </c>
    </row>
    <row r="1705" spans="1:24">
      <c r="A1705" s="2">
        <v>1698</v>
      </c>
      <c r="B1705" s="617">
        <v>-160478</v>
      </c>
      <c r="C1705" s="617">
        <v>-103593</v>
      </c>
      <c r="D1705" s="617">
        <v>-114388</v>
      </c>
      <c r="F1705" s="330" t="e">
        <f ca="1">_xll.RiskData('Risk Summary'!$H$32,$A1705)</f>
        <v>#NAME?</v>
      </c>
      <c r="G1705" s="330" t="e">
        <f ca="1">_xll.RiskData('Risk Summary'!$K$32,$A1705)</f>
        <v>#NAME?</v>
      </c>
      <c r="H1705" s="330" t="e">
        <f ca="1">_xll.RiskData('Risk Summary'!$N$32,$A1705)</f>
        <v>#NAME?</v>
      </c>
      <c r="J1705" s="330" t="e">
        <f ca="1">_xll.RiskData('Risk Summary'!$H$35,$A1705)</f>
        <v>#NAME?</v>
      </c>
      <c r="K1705" s="330" t="e">
        <f ca="1">_xll.RiskData('Risk Summary'!$K$35,$A1705)</f>
        <v>#NAME?</v>
      </c>
      <c r="L1705" s="330" t="e">
        <f ca="1">_xll.RiskData('Risk Summary'!$N$35,$A1705)</f>
        <v>#NAME?</v>
      </c>
      <c r="N1705" s="330" t="e">
        <f ca="1">_xll.RiskData('Risk Summary'!$H$36,$A1705)</f>
        <v>#NAME?</v>
      </c>
      <c r="O1705" s="330" t="e">
        <f ca="1">_xll.RiskData('Risk Summary'!$K$36,$A1705)</f>
        <v>#NAME?</v>
      </c>
      <c r="P1705" s="330" t="e">
        <f ca="1">_xll.RiskData('Risk Summary'!$N$36,$A1705)</f>
        <v>#NAME?</v>
      </c>
      <c r="R1705" s="330" t="e">
        <f ca="1">_xll.RiskData('TS CF'!$H$24,$A1705)-F1705</f>
        <v>#NAME?</v>
      </c>
      <c r="S1705" s="330" t="e">
        <f ca="1">_xll.RiskData('TS CF'!$K$24,$A1705)-G1705</f>
        <v>#NAME?</v>
      </c>
      <c r="T1705" s="330" t="e">
        <f ca="1">_xll.RiskData('TS CF'!$N$24,$A1705)-H1705</f>
        <v>#NAME?</v>
      </c>
      <c r="V1705" s="327" t="e">
        <f t="shared" ca="1" si="78"/>
        <v>#NAME?</v>
      </c>
      <c r="W1705" s="327" t="e">
        <f t="shared" ca="1" si="79"/>
        <v>#NAME?</v>
      </c>
      <c r="X1705" s="327" t="e">
        <f t="shared" ca="1" si="80"/>
        <v>#NAME?</v>
      </c>
    </row>
    <row r="1706" spans="1:24">
      <c r="A1706" s="2">
        <v>1699</v>
      </c>
      <c r="B1706" s="617">
        <v>-160478</v>
      </c>
      <c r="C1706" s="617">
        <v>-103593</v>
      </c>
      <c r="D1706" s="617">
        <v>-114388</v>
      </c>
      <c r="F1706" s="330" t="e">
        <f ca="1">_xll.RiskData('Risk Summary'!$H$32,$A1706)</f>
        <v>#NAME?</v>
      </c>
      <c r="G1706" s="330" t="e">
        <f ca="1">_xll.RiskData('Risk Summary'!$K$32,$A1706)</f>
        <v>#NAME?</v>
      </c>
      <c r="H1706" s="330" t="e">
        <f ca="1">_xll.RiskData('Risk Summary'!$N$32,$A1706)</f>
        <v>#NAME?</v>
      </c>
      <c r="J1706" s="330" t="e">
        <f ca="1">_xll.RiskData('Risk Summary'!$H$35,$A1706)</f>
        <v>#NAME?</v>
      </c>
      <c r="K1706" s="330" t="e">
        <f ca="1">_xll.RiskData('Risk Summary'!$K$35,$A1706)</f>
        <v>#NAME?</v>
      </c>
      <c r="L1706" s="330" t="e">
        <f ca="1">_xll.RiskData('Risk Summary'!$N$35,$A1706)</f>
        <v>#NAME?</v>
      </c>
      <c r="N1706" s="330" t="e">
        <f ca="1">_xll.RiskData('Risk Summary'!$H$36,$A1706)</f>
        <v>#NAME?</v>
      </c>
      <c r="O1706" s="330" t="e">
        <f ca="1">_xll.RiskData('Risk Summary'!$K$36,$A1706)</f>
        <v>#NAME?</v>
      </c>
      <c r="P1706" s="330" t="e">
        <f ca="1">_xll.RiskData('Risk Summary'!$N$36,$A1706)</f>
        <v>#NAME?</v>
      </c>
      <c r="R1706" s="330" t="e">
        <f ca="1">_xll.RiskData('TS CF'!$H$24,$A1706)-F1706</f>
        <v>#NAME?</v>
      </c>
      <c r="S1706" s="330" t="e">
        <f ca="1">_xll.RiskData('TS CF'!$K$24,$A1706)-G1706</f>
        <v>#NAME?</v>
      </c>
      <c r="T1706" s="330" t="e">
        <f ca="1">_xll.RiskData('TS CF'!$N$24,$A1706)-H1706</f>
        <v>#NAME?</v>
      </c>
      <c r="V1706" s="327" t="e">
        <f t="shared" ca="1" si="78"/>
        <v>#NAME?</v>
      </c>
      <c r="W1706" s="327" t="e">
        <f t="shared" ca="1" si="79"/>
        <v>#NAME?</v>
      </c>
      <c r="X1706" s="327" t="e">
        <f t="shared" ca="1" si="80"/>
        <v>#NAME?</v>
      </c>
    </row>
    <row r="1707" spans="1:24">
      <c r="A1707" s="2">
        <v>1700</v>
      </c>
      <c r="B1707" s="617">
        <v>-160478</v>
      </c>
      <c r="C1707" s="617">
        <v>-103593</v>
      </c>
      <c r="D1707" s="617">
        <v>-114388</v>
      </c>
      <c r="F1707" s="330" t="e">
        <f ca="1">_xll.RiskData('Risk Summary'!$H$32,$A1707)</f>
        <v>#NAME?</v>
      </c>
      <c r="G1707" s="330" t="e">
        <f ca="1">_xll.RiskData('Risk Summary'!$K$32,$A1707)</f>
        <v>#NAME?</v>
      </c>
      <c r="H1707" s="330" t="e">
        <f ca="1">_xll.RiskData('Risk Summary'!$N$32,$A1707)</f>
        <v>#NAME?</v>
      </c>
      <c r="J1707" s="330" t="e">
        <f ca="1">_xll.RiskData('Risk Summary'!$H$35,$A1707)</f>
        <v>#NAME?</v>
      </c>
      <c r="K1707" s="330" t="e">
        <f ca="1">_xll.RiskData('Risk Summary'!$K$35,$A1707)</f>
        <v>#NAME?</v>
      </c>
      <c r="L1707" s="330" t="e">
        <f ca="1">_xll.RiskData('Risk Summary'!$N$35,$A1707)</f>
        <v>#NAME?</v>
      </c>
      <c r="N1707" s="330" t="e">
        <f ca="1">_xll.RiskData('Risk Summary'!$H$36,$A1707)</f>
        <v>#NAME?</v>
      </c>
      <c r="O1707" s="330" t="e">
        <f ca="1">_xll.RiskData('Risk Summary'!$K$36,$A1707)</f>
        <v>#NAME?</v>
      </c>
      <c r="P1707" s="330" t="e">
        <f ca="1">_xll.RiskData('Risk Summary'!$N$36,$A1707)</f>
        <v>#NAME?</v>
      </c>
      <c r="R1707" s="330" t="e">
        <f ca="1">_xll.RiskData('TS CF'!$H$24,$A1707)-F1707</f>
        <v>#NAME?</v>
      </c>
      <c r="S1707" s="330" t="e">
        <f ca="1">_xll.RiskData('TS CF'!$K$24,$A1707)-G1707</f>
        <v>#NAME?</v>
      </c>
      <c r="T1707" s="330" t="e">
        <f ca="1">_xll.RiskData('TS CF'!$N$24,$A1707)-H1707</f>
        <v>#NAME?</v>
      </c>
      <c r="V1707" s="327" t="e">
        <f t="shared" ca="1" si="78"/>
        <v>#NAME?</v>
      </c>
      <c r="W1707" s="327" t="e">
        <f t="shared" ca="1" si="79"/>
        <v>#NAME?</v>
      </c>
      <c r="X1707" s="327" t="e">
        <f t="shared" ca="1" si="80"/>
        <v>#NAME?</v>
      </c>
    </row>
    <row r="1708" spans="1:24">
      <c r="A1708" s="2">
        <v>1701</v>
      </c>
      <c r="B1708" s="617">
        <v>-160478</v>
      </c>
      <c r="C1708" s="617">
        <v>-103593</v>
      </c>
      <c r="D1708" s="617">
        <v>-114388</v>
      </c>
      <c r="F1708" s="330" t="e">
        <f ca="1">_xll.RiskData('Risk Summary'!$H$32,$A1708)</f>
        <v>#NAME?</v>
      </c>
      <c r="G1708" s="330" t="e">
        <f ca="1">_xll.RiskData('Risk Summary'!$K$32,$A1708)</f>
        <v>#NAME?</v>
      </c>
      <c r="H1708" s="330" t="e">
        <f ca="1">_xll.RiskData('Risk Summary'!$N$32,$A1708)</f>
        <v>#NAME?</v>
      </c>
      <c r="J1708" s="330" t="e">
        <f ca="1">_xll.RiskData('Risk Summary'!$H$35,$A1708)</f>
        <v>#NAME?</v>
      </c>
      <c r="K1708" s="330" t="e">
        <f ca="1">_xll.RiskData('Risk Summary'!$K$35,$A1708)</f>
        <v>#NAME?</v>
      </c>
      <c r="L1708" s="330" t="e">
        <f ca="1">_xll.RiskData('Risk Summary'!$N$35,$A1708)</f>
        <v>#NAME?</v>
      </c>
      <c r="N1708" s="330" t="e">
        <f ca="1">_xll.RiskData('Risk Summary'!$H$36,$A1708)</f>
        <v>#NAME?</v>
      </c>
      <c r="O1708" s="330" t="e">
        <f ca="1">_xll.RiskData('Risk Summary'!$K$36,$A1708)</f>
        <v>#NAME?</v>
      </c>
      <c r="P1708" s="330" t="e">
        <f ca="1">_xll.RiskData('Risk Summary'!$N$36,$A1708)</f>
        <v>#NAME?</v>
      </c>
      <c r="R1708" s="330" t="e">
        <f ca="1">_xll.RiskData('TS CF'!$H$24,$A1708)-F1708</f>
        <v>#NAME?</v>
      </c>
      <c r="S1708" s="330" t="e">
        <f ca="1">_xll.RiskData('TS CF'!$K$24,$A1708)-G1708</f>
        <v>#NAME?</v>
      </c>
      <c r="T1708" s="330" t="e">
        <f ca="1">_xll.RiskData('TS CF'!$N$24,$A1708)-H1708</f>
        <v>#NAME?</v>
      </c>
      <c r="V1708" s="327" t="e">
        <f t="shared" ca="1" si="78"/>
        <v>#NAME?</v>
      </c>
      <c r="W1708" s="327" t="e">
        <f t="shared" ca="1" si="79"/>
        <v>#NAME?</v>
      </c>
      <c r="X1708" s="327" t="e">
        <f t="shared" ca="1" si="80"/>
        <v>#NAME?</v>
      </c>
    </row>
    <row r="1709" spans="1:24">
      <c r="A1709" s="2">
        <v>1702</v>
      </c>
      <c r="B1709" s="617">
        <v>-160478</v>
      </c>
      <c r="C1709" s="617">
        <v>-103593</v>
      </c>
      <c r="D1709" s="617">
        <v>-114388</v>
      </c>
      <c r="F1709" s="330" t="e">
        <f ca="1">_xll.RiskData('Risk Summary'!$H$32,$A1709)</f>
        <v>#NAME?</v>
      </c>
      <c r="G1709" s="330" t="e">
        <f ca="1">_xll.RiskData('Risk Summary'!$K$32,$A1709)</f>
        <v>#NAME?</v>
      </c>
      <c r="H1709" s="330" t="e">
        <f ca="1">_xll.RiskData('Risk Summary'!$N$32,$A1709)</f>
        <v>#NAME?</v>
      </c>
      <c r="J1709" s="330" t="e">
        <f ca="1">_xll.RiskData('Risk Summary'!$H$35,$A1709)</f>
        <v>#NAME?</v>
      </c>
      <c r="K1709" s="330" t="e">
        <f ca="1">_xll.RiskData('Risk Summary'!$K$35,$A1709)</f>
        <v>#NAME?</v>
      </c>
      <c r="L1709" s="330" t="e">
        <f ca="1">_xll.RiskData('Risk Summary'!$N$35,$A1709)</f>
        <v>#NAME?</v>
      </c>
      <c r="N1709" s="330" t="e">
        <f ca="1">_xll.RiskData('Risk Summary'!$H$36,$A1709)</f>
        <v>#NAME?</v>
      </c>
      <c r="O1709" s="330" t="e">
        <f ca="1">_xll.RiskData('Risk Summary'!$K$36,$A1709)</f>
        <v>#NAME?</v>
      </c>
      <c r="P1709" s="330" t="e">
        <f ca="1">_xll.RiskData('Risk Summary'!$N$36,$A1709)</f>
        <v>#NAME?</v>
      </c>
      <c r="R1709" s="330" t="e">
        <f ca="1">_xll.RiskData('TS CF'!$H$24,$A1709)-F1709</f>
        <v>#NAME?</v>
      </c>
      <c r="S1709" s="330" t="e">
        <f ca="1">_xll.RiskData('TS CF'!$K$24,$A1709)-G1709</f>
        <v>#NAME?</v>
      </c>
      <c r="T1709" s="330" t="e">
        <f ca="1">_xll.RiskData('TS CF'!$N$24,$A1709)-H1709</f>
        <v>#NAME?</v>
      </c>
      <c r="V1709" s="327" t="e">
        <f t="shared" ca="1" si="78"/>
        <v>#NAME?</v>
      </c>
      <c r="W1709" s="327" t="e">
        <f t="shared" ca="1" si="79"/>
        <v>#NAME?</v>
      </c>
      <c r="X1709" s="327" t="e">
        <f t="shared" ca="1" si="80"/>
        <v>#NAME?</v>
      </c>
    </row>
    <row r="1710" spans="1:24">
      <c r="A1710" s="2">
        <v>1703</v>
      </c>
      <c r="B1710" s="617">
        <v>-160478</v>
      </c>
      <c r="C1710" s="617">
        <v>-103593</v>
      </c>
      <c r="D1710" s="617">
        <v>-114388</v>
      </c>
      <c r="F1710" s="330" t="e">
        <f ca="1">_xll.RiskData('Risk Summary'!$H$32,$A1710)</f>
        <v>#NAME?</v>
      </c>
      <c r="G1710" s="330" t="e">
        <f ca="1">_xll.RiskData('Risk Summary'!$K$32,$A1710)</f>
        <v>#NAME?</v>
      </c>
      <c r="H1710" s="330" t="e">
        <f ca="1">_xll.RiskData('Risk Summary'!$N$32,$A1710)</f>
        <v>#NAME?</v>
      </c>
      <c r="J1710" s="330" t="e">
        <f ca="1">_xll.RiskData('Risk Summary'!$H$35,$A1710)</f>
        <v>#NAME?</v>
      </c>
      <c r="K1710" s="330" t="e">
        <f ca="1">_xll.RiskData('Risk Summary'!$K$35,$A1710)</f>
        <v>#NAME?</v>
      </c>
      <c r="L1710" s="330" t="e">
        <f ca="1">_xll.RiskData('Risk Summary'!$N$35,$A1710)</f>
        <v>#NAME?</v>
      </c>
      <c r="N1710" s="330" t="e">
        <f ca="1">_xll.RiskData('Risk Summary'!$H$36,$A1710)</f>
        <v>#NAME?</v>
      </c>
      <c r="O1710" s="330" t="e">
        <f ca="1">_xll.RiskData('Risk Summary'!$K$36,$A1710)</f>
        <v>#NAME?</v>
      </c>
      <c r="P1710" s="330" t="e">
        <f ca="1">_xll.RiskData('Risk Summary'!$N$36,$A1710)</f>
        <v>#NAME?</v>
      </c>
      <c r="R1710" s="330" t="e">
        <f ca="1">_xll.RiskData('TS CF'!$H$24,$A1710)-F1710</f>
        <v>#NAME?</v>
      </c>
      <c r="S1710" s="330" t="e">
        <f ca="1">_xll.RiskData('TS CF'!$K$24,$A1710)-G1710</f>
        <v>#NAME?</v>
      </c>
      <c r="T1710" s="330" t="e">
        <f ca="1">_xll.RiskData('TS CF'!$N$24,$A1710)-H1710</f>
        <v>#NAME?</v>
      </c>
      <c r="V1710" s="327" t="e">
        <f t="shared" ca="1" si="78"/>
        <v>#NAME?</v>
      </c>
      <c r="W1710" s="327" t="e">
        <f t="shared" ca="1" si="79"/>
        <v>#NAME?</v>
      </c>
      <c r="X1710" s="327" t="e">
        <f t="shared" ca="1" si="80"/>
        <v>#NAME?</v>
      </c>
    </row>
    <row r="1711" spans="1:24">
      <c r="A1711" s="2">
        <v>1704</v>
      </c>
      <c r="B1711" s="617">
        <v>-160478</v>
      </c>
      <c r="C1711" s="617">
        <v>-103593</v>
      </c>
      <c r="D1711" s="617">
        <v>-114388</v>
      </c>
      <c r="F1711" s="330" t="e">
        <f ca="1">_xll.RiskData('Risk Summary'!$H$32,$A1711)</f>
        <v>#NAME?</v>
      </c>
      <c r="G1711" s="330" t="e">
        <f ca="1">_xll.RiskData('Risk Summary'!$K$32,$A1711)</f>
        <v>#NAME?</v>
      </c>
      <c r="H1711" s="330" t="e">
        <f ca="1">_xll.RiskData('Risk Summary'!$N$32,$A1711)</f>
        <v>#NAME?</v>
      </c>
      <c r="J1711" s="330" t="e">
        <f ca="1">_xll.RiskData('Risk Summary'!$H$35,$A1711)</f>
        <v>#NAME?</v>
      </c>
      <c r="K1711" s="330" t="e">
        <f ca="1">_xll.RiskData('Risk Summary'!$K$35,$A1711)</f>
        <v>#NAME?</v>
      </c>
      <c r="L1711" s="330" t="e">
        <f ca="1">_xll.RiskData('Risk Summary'!$N$35,$A1711)</f>
        <v>#NAME?</v>
      </c>
      <c r="N1711" s="330" t="e">
        <f ca="1">_xll.RiskData('Risk Summary'!$H$36,$A1711)</f>
        <v>#NAME?</v>
      </c>
      <c r="O1711" s="330" t="e">
        <f ca="1">_xll.RiskData('Risk Summary'!$K$36,$A1711)</f>
        <v>#NAME?</v>
      </c>
      <c r="P1711" s="330" t="e">
        <f ca="1">_xll.RiskData('Risk Summary'!$N$36,$A1711)</f>
        <v>#NAME?</v>
      </c>
      <c r="R1711" s="330" t="e">
        <f ca="1">_xll.RiskData('TS CF'!$H$24,$A1711)-F1711</f>
        <v>#NAME?</v>
      </c>
      <c r="S1711" s="330" t="e">
        <f ca="1">_xll.RiskData('TS CF'!$K$24,$A1711)-G1711</f>
        <v>#NAME?</v>
      </c>
      <c r="T1711" s="330" t="e">
        <f ca="1">_xll.RiskData('TS CF'!$N$24,$A1711)-H1711</f>
        <v>#NAME?</v>
      </c>
      <c r="V1711" s="327" t="e">
        <f t="shared" ca="1" si="78"/>
        <v>#NAME?</v>
      </c>
      <c r="W1711" s="327" t="e">
        <f t="shared" ca="1" si="79"/>
        <v>#NAME?</v>
      </c>
      <c r="X1711" s="327" t="e">
        <f t="shared" ca="1" si="80"/>
        <v>#NAME?</v>
      </c>
    </row>
    <row r="1712" spans="1:24">
      <c r="A1712" s="2">
        <v>1705</v>
      </c>
      <c r="B1712" s="617">
        <v>-160478</v>
      </c>
      <c r="C1712" s="617">
        <v>-103593</v>
      </c>
      <c r="D1712" s="617">
        <v>-114388</v>
      </c>
      <c r="F1712" s="330" t="e">
        <f ca="1">_xll.RiskData('Risk Summary'!$H$32,$A1712)</f>
        <v>#NAME?</v>
      </c>
      <c r="G1712" s="330" t="e">
        <f ca="1">_xll.RiskData('Risk Summary'!$K$32,$A1712)</f>
        <v>#NAME?</v>
      </c>
      <c r="H1712" s="330" t="e">
        <f ca="1">_xll.RiskData('Risk Summary'!$N$32,$A1712)</f>
        <v>#NAME?</v>
      </c>
      <c r="J1712" s="330" t="e">
        <f ca="1">_xll.RiskData('Risk Summary'!$H$35,$A1712)</f>
        <v>#NAME?</v>
      </c>
      <c r="K1712" s="330" t="e">
        <f ca="1">_xll.RiskData('Risk Summary'!$K$35,$A1712)</f>
        <v>#NAME?</v>
      </c>
      <c r="L1712" s="330" t="e">
        <f ca="1">_xll.RiskData('Risk Summary'!$N$35,$A1712)</f>
        <v>#NAME?</v>
      </c>
      <c r="N1712" s="330" t="e">
        <f ca="1">_xll.RiskData('Risk Summary'!$H$36,$A1712)</f>
        <v>#NAME?</v>
      </c>
      <c r="O1712" s="330" t="e">
        <f ca="1">_xll.RiskData('Risk Summary'!$K$36,$A1712)</f>
        <v>#NAME?</v>
      </c>
      <c r="P1712" s="330" t="e">
        <f ca="1">_xll.RiskData('Risk Summary'!$N$36,$A1712)</f>
        <v>#NAME?</v>
      </c>
      <c r="R1712" s="330" t="e">
        <f ca="1">_xll.RiskData('TS CF'!$H$24,$A1712)-F1712</f>
        <v>#NAME?</v>
      </c>
      <c r="S1712" s="330" t="e">
        <f ca="1">_xll.RiskData('TS CF'!$K$24,$A1712)-G1712</f>
        <v>#NAME?</v>
      </c>
      <c r="T1712" s="330" t="e">
        <f ca="1">_xll.RiskData('TS CF'!$N$24,$A1712)-H1712</f>
        <v>#NAME?</v>
      </c>
      <c r="V1712" s="327" t="e">
        <f t="shared" ca="1" si="78"/>
        <v>#NAME?</v>
      </c>
      <c r="W1712" s="327" t="e">
        <f t="shared" ca="1" si="79"/>
        <v>#NAME?</v>
      </c>
      <c r="X1712" s="327" t="e">
        <f t="shared" ca="1" si="80"/>
        <v>#NAME?</v>
      </c>
    </row>
    <row r="1713" spans="1:24">
      <c r="A1713" s="2">
        <v>1706</v>
      </c>
      <c r="B1713" s="617">
        <v>-160478</v>
      </c>
      <c r="C1713" s="617">
        <v>-103593</v>
      </c>
      <c r="D1713" s="617">
        <v>-114388</v>
      </c>
      <c r="F1713" s="330" t="e">
        <f ca="1">_xll.RiskData('Risk Summary'!$H$32,$A1713)</f>
        <v>#NAME?</v>
      </c>
      <c r="G1713" s="330" t="e">
        <f ca="1">_xll.RiskData('Risk Summary'!$K$32,$A1713)</f>
        <v>#NAME?</v>
      </c>
      <c r="H1713" s="330" t="e">
        <f ca="1">_xll.RiskData('Risk Summary'!$N$32,$A1713)</f>
        <v>#NAME?</v>
      </c>
      <c r="J1713" s="330" t="e">
        <f ca="1">_xll.RiskData('Risk Summary'!$H$35,$A1713)</f>
        <v>#NAME?</v>
      </c>
      <c r="K1713" s="330" t="e">
        <f ca="1">_xll.RiskData('Risk Summary'!$K$35,$A1713)</f>
        <v>#NAME?</v>
      </c>
      <c r="L1713" s="330" t="e">
        <f ca="1">_xll.RiskData('Risk Summary'!$N$35,$A1713)</f>
        <v>#NAME?</v>
      </c>
      <c r="N1713" s="330" t="e">
        <f ca="1">_xll.RiskData('Risk Summary'!$H$36,$A1713)</f>
        <v>#NAME?</v>
      </c>
      <c r="O1713" s="330" t="e">
        <f ca="1">_xll.RiskData('Risk Summary'!$K$36,$A1713)</f>
        <v>#NAME?</v>
      </c>
      <c r="P1713" s="330" t="e">
        <f ca="1">_xll.RiskData('Risk Summary'!$N$36,$A1713)</f>
        <v>#NAME?</v>
      </c>
      <c r="R1713" s="330" t="e">
        <f ca="1">_xll.RiskData('TS CF'!$H$24,$A1713)-F1713</f>
        <v>#NAME?</v>
      </c>
      <c r="S1713" s="330" t="e">
        <f ca="1">_xll.RiskData('TS CF'!$K$24,$A1713)-G1713</f>
        <v>#NAME?</v>
      </c>
      <c r="T1713" s="330" t="e">
        <f ca="1">_xll.RiskData('TS CF'!$N$24,$A1713)-H1713</f>
        <v>#NAME?</v>
      </c>
      <c r="V1713" s="327" t="e">
        <f t="shared" ca="1" si="78"/>
        <v>#NAME?</v>
      </c>
      <c r="W1713" s="327" t="e">
        <f t="shared" ca="1" si="79"/>
        <v>#NAME?</v>
      </c>
      <c r="X1713" s="327" t="e">
        <f t="shared" ca="1" si="80"/>
        <v>#NAME?</v>
      </c>
    </row>
    <row r="1714" spans="1:24">
      <c r="A1714" s="2">
        <v>1707</v>
      </c>
      <c r="B1714" s="617">
        <v>-160478</v>
      </c>
      <c r="C1714" s="617">
        <v>-103593</v>
      </c>
      <c r="D1714" s="617">
        <v>-114388</v>
      </c>
      <c r="F1714" s="330" t="e">
        <f ca="1">_xll.RiskData('Risk Summary'!$H$32,$A1714)</f>
        <v>#NAME?</v>
      </c>
      <c r="G1714" s="330" t="e">
        <f ca="1">_xll.RiskData('Risk Summary'!$K$32,$A1714)</f>
        <v>#NAME?</v>
      </c>
      <c r="H1714" s="330" t="e">
        <f ca="1">_xll.RiskData('Risk Summary'!$N$32,$A1714)</f>
        <v>#NAME?</v>
      </c>
      <c r="J1714" s="330" t="e">
        <f ca="1">_xll.RiskData('Risk Summary'!$H$35,$A1714)</f>
        <v>#NAME?</v>
      </c>
      <c r="K1714" s="330" t="e">
        <f ca="1">_xll.RiskData('Risk Summary'!$K$35,$A1714)</f>
        <v>#NAME?</v>
      </c>
      <c r="L1714" s="330" t="e">
        <f ca="1">_xll.RiskData('Risk Summary'!$N$35,$A1714)</f>
        <v>#NAME?</v>
      </c>
      <c r="N1714" s="330" t="e">
        <f ca="1">_xll.RiskData('Risk Summary'!$H$36,$A1714)</f>
        <v>#NAME?</v>
      </c>
      <c r="O1714" s="330" t="e">
        <f ca="1">_xll.RiskData('Risk Summary'!$K$36,$A1714)</f>
        <v>#NAME?</v>
      </c>
      <c r="P1714" s="330" t="e">
        <f ca="1">_xll.RiskData('Risk Summary'!$N$36,$A1714)</f>
        <v>#NAME?</v>
      </c>
      <c r="R1714" s="330" t="e">
        <f ca="1">_xll.RiskData('TS CF'!$H$24,$A1714)-F1714</f>
        <v>#NAME?</v>
      </c>
      <c r="S1714" s="330" t="e">
        <f ca="1">_xll.RiskData('TS CF'!$K$24,$A1714)-G1714</f>
        <v>#NAME?</v>
      </c>
      <c r="T1714" s="330" t="e">
        <f ca="1">_xll.RiskData('TS CF'!$N$24,$A1714)-H1714</f>
        <v>#NAME?</v>
      </c>
      <c r="V1714" s="327" t="e">
        <f t="shared" ca="1" si="78"/>
        <v>#NAME?</v>
      </c>
      <c r="W1714" s="327" t="e">
        <f t="shared" ca="1" si="79"/>
        <v>#NAME?</v>
      </c>
      <c r="X1714" s="327" t="e">
        <f t="shared" ca="1" si="80"/>
        <v>#NAME?</v>
      </c>
    </row>
    <row r="1715" spans="1:24">
      <c r="A1715" s="2">
        <v>1708</v>
      </c>
      <c r="B1715" s="617">
        <v>-160478</v>
      </c>
      <c r="C1715" s="617">
        <v>-103593</v>
      </c>
      <c r="D1715" s="617">
        <v>-114388</v>
      </c>
      <c r="F1715" s="330" t="e">
        <f ca="1">_xll.RiskData('Risk Summary'!$H$32,$A1715)</f>
        <v>#NAME?</v>
      </c>
      <c r="G1715" s="330" t="e">
        <f ca="1">_xll.RiskData('Risk Summary'!$K$32,$A1715)</f>
        <v>#NAME?</v>
      </c>
      <c r="H1715" s="330" t="e">
        <f ca="1">_xll.RiskData('Risk Summary'!$N$32,$A1715)</f>
        <v>#NAME?</v>
      </c>
      <c r="J1715" s="330" t="e">
        <f ca="1">_xll.RiskData('Risk Summary'!$H$35,$A1715)</f>
        <v>#NAME?</v>
      </c>
      <c r="K1715" s="330" t="e">
        <f ca="1">_xll.RiskData('Risk Summary'!$K$35,$A1715)</f>
        <v>#NAME?</v>
      </c>
      <c r="L1715" s="330" t="e">
        <f ca="1">_xll.RiskData('Risk Summary'!$N$35,$A1715)</f>
        <v>#NAME?</v>
      </c>
      <c r="N1715" s="330" t="e">
        <f ca="1">_xll.RiskData('Risk Summary'!$H$36,$A1715)</f>
        <v>#NAME?</v>
      </c>
      <c r="O1715" s="330" t="e">
        <f ca="1">_xll.RiskData('Risk Summary'!$K$36,$A1715)</f>
        <v>#NAME?</v>
      </c>
      <c r="P1715" s="330" t="e">
        <f ca="1">_xll.RiskData('Risk Summary'!$N$36,$A1715)</f>
        <v>#NAME?</v>
      </c>
      <c r="R1715" s="330" t="e">
        <f ca="1">_xll.RiskData('TS CF'!$H$24,$A1715)-F1715</f>
        <v>#NAME?</v>
      </c>
      <c r="S1715" s="330" t="e">
        <f ca="1">_xll.RiskData('TS CF'!$K$24,$A1715)-G1715</f>
        <v>#NAME?</v>
      </c>
      <c r="T1715" s="330" t="e">
        <f ca="1">_xll.RiskData('TS CF'!$N$24,$A1715)-H1715</f>
        <v>#NAME?</v>
      </c>
      <c r="V1715" s="327" t="e">
        <f t="shared" ca="1" si="78"/>
        <v>#NAME?</v>
      </c>
      <c r="W1715" s="327" t="e">
        <f t="shared" ca="1" si="79"/>
        <v>#NAME?</v>
      </c>
      <c r="X1715" s="327" t="e">
        <f t="shared" ca="1" si="80"/>
        <v>#NAME?</v>
      </c>
    </row>
    <row r="1716" spans="1:24">
      <c r="A1716" s="2">
        <v>1709</v>
      </c>
      <c r="B1716" s="617">
        <v>-160478</v>
      </c>
      <c r="C1716" s="617">
        <v>-103593</v>
      </c>
      <c r="D1716" s="617">
        <v>-114388</v>
      </c>
      <c r="F1716" s="330" t="e">
        <f ca="1">_xll.RiskData('Risk Summary'!$H$32,$A1716)</f>
        <v>#NAME?</v>
      </c>
      <c r="G1716" s="330" t="e">
        <f ca="1">_xll.RiskData('Risk Summary'!$K$32,$A1716)</f>
        <v>#NAME?</v>
      </c>
      <c r="H1716" s="330" t="e">
        <f ca="1">_xll.RiskData('Risk Summary'!$N$32,$A1716)</f>
        <v>#NAME?</v>
      </c>
      <c r="J1716" s="330" t="e">
        <f ca="1">_xll.RiskData('Risk Summary'!$H$35,$A1716)</f>
        <v>#NAME?</v>
      </c>
      <c r="K1716" s="330" t="e">
        <f ca="1">_xll.RiskData('Risk Summary'!$K$35,$A1716)</f>
        <v>#NAME?</v>
      </c>
      <c r="L1716" s="330" t="e">
        <f ca="1">_xll.RiskData('Risk Summary'!$N$35,$A1716)</f>
        <v>#NAME?</v>
      </c>
      <c r="N1716" s="330" t="e">
        <f ca="1">_xll.RiskData('Risk Summary'!$H$36,$A1716)</f>
        <v>#NAME?</v>
      </c>
      <c r="O1716" s="330" t="e">
        <f ca="1">_xll.RiskData('Risk Summary'!$K$36,$A1716)</f>
        <v>#NAME?</v>
      </c>
      <c r="P1716" s="330" t="e">
        <f ca="1">_xll.RiskData('Risk Summary'!$N$36,$A1716)</f>
        <v>#NAME?</v>
      </c>
      <c r="R1716" s="330" t="e">
        <f ca="1">_xll.RiskData('TS CF'!$H$24,$A1716)-F1716</f>
        <v>#NAME?</v>
      </c>
      <c r="S1716" s="330" t="e">
        <f ca="1">_xll.RiskData('TS CF'!$K$24,$A1716)-G1716</f>
        <v>#NAME?</v>
      </c>
      <c r="T1716" s="330" t="e">
        <f ca="1">_xll.RiskData('TS CF'!$N$24,$A1716)-H1716</f>
        <v>#NAME?</v>
      </c>
      <c r="V1716" s="327" t="e">
        <f t="shared" ca="1" si="78"/>
        <v>#NAME?</v>
      </c>
      <c r="W1716" s="327" t="e">
        <f t="shared" ca="1" si="79"/>
        <v>#NAME?</v>
      </c>
      <c r="X1716" s="327" t="e">
        <f t="shared" ca="1" si="80"/>
        <v>#NAME?</v>
      </c>
    </row>
    <row r="1717" spans="1:24">
      <c r="A1717" s="2">
        <v>1710</v>
      </c>
      <c r="B1717" s="617">
        <v>-160478</v>
      </c>
      <c r="C1717" s="617">
        <v>-103593</v>
      </c>
      <c r="D1717" s="617">
        <v>-114388</v>
      </c>
      <c r="F1717" s="330" t="e">
        <f ca="1">_xll.RiskData('Risk Summary'!$H$32,$A1717)</f>
        <v>#NAME?</v>
      </c>
      <c r="G1717" s="330" t="e">
        <f ca="1">_xll.RiskData('Risk Summary'!$K$32,$A1717)</f>
        <v>#NAME?</v>
      </c>
      <c r="H1717" s="330" t="e">
        <f ca="1">_xll.RiskData('Risk Summary'!$N$32,$A1717)</f>
        <v>#NAME?</v>
      </c>
      <c r="J1717" s="330" t="e">
        <f ca="1">_xll.RiskData('Risk Summary'!$H$35,$A1717)</f>
        <v>#NAME?</v>
      </c>
      <c r="K1717" s="330" t="e">
        <f ca="1">_xll.RiskData('Risk Summary'!$K$35,$A1717)</f>
        <v>#NAME?</v>
      </c>
      <c r="L1717" s="330" t="e">
        <f ca="1">_xll.RiskData('Risk Summary'!$N$35,$A1717)</f>
        <v>#NAME?</v>
      </c>
      <c r="N1717" s="330" t="e">
        <f ca="1">_xll.RiskData('Risk Summary'!$H$36,$A1717)</f>
        <v>#NAME?</v>
      </c>
      <c r="O1717" s="330" t="e">
        <f ca="1">_xll.RiskData('Risk Summary'!$K$36,$A1717)</f>
        <v>#NAME?</v>
      </c>
      <c r="P1717" s="330" t="e">
        <f ca="1">_xll.RiskData('Risk Summary'!$N$36,$A1717)</f>
        <v>#NAME?</v>
      </c>
      <c r="R1717" s="330" t="e">
        <f ca="1">_xll.RiskData('TS CF'!$H$24,$A1717)-F1717</f>
        <v>#NAME?</v>
      </c>
      <c r="S1717" s="330" t="e">
        <f ca="1">_xll.RiskData('TS CF'!$K$24,$A1717)-G1717</f>
        <v>#NAME?</v>
      </c>
      <c r="T1717" s="330" t="e">
        <f ca="1">_xll.RiskData('TS CF'!$N$24,$A1717)-H1717</f>
        <v>#NAME?</v>
      </c>
      <c r="V1717" s="327" t="e">
        <f t="shared" ca="1" si="78"/>
        <v>#NAME?</v>
      </c>
      <c r="W1717" s="327" t="e">
        <f t="shared" ca="1" si="79"/>
        <v>#NAME?</v>
      </c>
      <c r="X1717" s="327" t="e">
        <f t="shared" ca="1" si="80"/>
        <v>#NAME?</v>
      </c>
    </row>
    <row r="1718" spans="1:24">
      <c r="A1718" s="2">
        <v>1711</v>
      </c>
      <c r="B1718" s="617">
        <v>-160478</v>
      </c>
      <c r="C1718" s="617">
        <v>-103593</v>
      </c>
      <c r="D1718" s="617">
        <v>-114388</v>
      </c>
      <c r="F1718" s="330" t="e">
        <f ca="1">_xll.RiskData('Risk Summary'!$H$32,$A1718)</f>
        <v>#NAME?</v>
      </c>
      <c r="G1718" s="330" t="e">
        <f ca="1">_xll.RiskData('Risk Summary'!$K$32,$A1718)</f>
        <v>#NAME?</v>
      </c>
      <c r="H1718" s="330" t="e">
        <f ca="1">_xll.RiskData('Risk Summary'!$N$32,$A1718)</f>
        <v>#NAME?</v>
      </c>
      <c r="J1718" s="330" t="e">
        <f ca="1">_xll.RiskData('Risk Summary'!$H$35,$A1718)</f>
        <v>#NAME?</v>
      </c>
      <c r="K1718" s="330" t="e">
        <f ca="1">_xll.RiskData('Risk Summary'!$K$35,$A1718)</f>
        <v>#NAME?</v>
      </c>
      <c r="L1718" s="330" t="e">
        <f ca="1">_xll.RiskData('Risk Summary'!$N$35,$A1718)</f>
        <v>#NAME?</v>
      </c>
      <c r="N1718" s="330" t="e">
        <f ca="1">_xll.RiskData('Risk Summary'!$H$36,$A1718)</f>
        <v>#NAME?</v>
      </c>
      <c r="O1718" s="330" t="e">
        <f ca="1">_xll.RiskData('Risk Summary'!$K$36,$A1718)</f>
        <v>#NAME?</v>
      </c>
      <c r="P1718" s="330" t="e">
        <f ca="1">_xll.RiskData('Risk Summary'!$N$36,$A1718)</f>
        <v>#NAME?</v>
      </c>
      <c r="R1718" s="330" t="e">
        <f ca="1">_xll.RiskData('TS CF'!$H$24,$A1718)-F1718</f>
        <v>#NAME?</v>
      </c>
      <c r="S1718" s="330" t="e">
        <f ca="1">_xll.RiskData('TS CF'!$K$24,$A1718)-G1718</f>
        <v>#NAME?</v>
      </c>
      <c r="T1718" s="330" t="e">
        <f ca="1">_xll.RiskData('TS CF'!$N$24,$A1718)-H1718</f>
        <v>#NAME?</v>
      </c>
      <c r="V1718" s="327" t="e">
        <f t="shared" ca="1" si="78"/>
        <v>#NAME?</v>
      </c>
      <c r="W1718" s="327" t="e">
        <f t="shared" ca="1" si="79"/>
        <v>#NAME?</v>
      </c>
      <c r="X1718" s="327" t="e">
        <f t="shared" ca="1" si="80"/>
        <v>#NAME?</v>
      </c>
    </row>
    <row r="1719" spans="1:24">
      <c r="A1719" s="2">
        <v>1712</v>
      </c>
      <c r="B1719" s="617">
        <v>-160478</v>
      </c>
      <c r="C1719" s="617">
        <v>-103593</v>
      </c>
      <c r="D1719" s="617">
        <v>-114388</v>
      </c>
      <c r="F1719" s="330" t="e">
        <f ca="1">_xll.RiskData('Risk Summary'!$H$32,$A1719)</f>
        <v>#NAME?</v>
      </c>
      <c r="G1719" s="330" t="e">
        <f ca="1">_xll.RiskData('Risk Summary'!$K$32,$A1719)</f>
        <v>#NAME?</v>
      </c>
      <c r="H1719" s="330" t="e">
        <f ca="1">_xll.RiskData('Risk Summary'!$N$32,$A1719)</f>
        <v>#NAME?</v>
      </c>
      <c r="J1719" s="330" t="e">
        <f ca="1">_xll.RiskData('Risk Summary'!$H$35,$A1719)</f>
        <v>#NAME?</v>
      </c>
      <c r="K1719" s="330" t="e">
        <f ca="1">_xll.RiskData('Risk Summary'!$K$35,$A1719)</f>
        <v>#NAME?</v>
      </c>
      <c r="L1719" s="330" t="e">
        <f ca="1">_xll.RiskData('Risk Summary'!$N$35,$A1719)</f>
        <v>#NAME?</v>
      </c>
      <c r="N1719" s="330" t="e">
        <f ca="1">_xll.RiskData('Risk Summary'!$H$36,$A1719)</f>
        <v>#NAME?</v>
      </c>
      <c r="O1719" s="330" t="e">
        <f ca="1">_xll.RiskData('Risk Summary'!$K$36,$A1719)</f>
        <v>#NAME?</v>
      </c>
      <c r="P1719" s="330" t="e">
        <f ca="1">_xll.RiskData('Risk Summary'!$N$36,$A1719)</f>
        <v>#NAME?</v>
      </c>
      <c r="R1719" s="330" t="e">
        <f ca="1">_xll.RiskData('TS CF'!$H$24,$A1719)-F1719</f>
        <v>#NAME?</v>
      </c>
      <c r="S1719" s="330" t="e">
        <f ca="1">_xll.RiskData('TS CF'!$K$24,$A1719)-G1719</f>
        <v>#NAME?</v>
      </c>
      <c r="T1719" s="330" t="e">
        <f ca="1">_xll.RiskData('TS CF'!$N$24,$A1719)-H1719</f>
        <v>#NAME?</v>
      </c>
      <c r="V1719" s="327" t="e">
        <f t="shared" ca="1" si="78"/>
        <v>#NAME?</v>
      </c>
      <c r="W1719" s="327" t="e">
        <f t="shared" ca="1" si="79"/>
        <v>#NAME?</v>
      </c>
      <c r="X1719" s="327" t="e">
        <f t="shared" ca="1" si="80"/>
        <v>#NAME?</v>
      </c>
    </row>
    <row r="1720" spans="1:24">
      <c r="A1720" s="2">
        <v>1713</v>
      </c>
      <c r="B1720" s="617">
        <v>-160478</v>
      </c>
      <c r="C1720" s="617">
        <v>-103593</v>
      </c>
      <c r="D1720" s="617">
        <v>-114388</v>
      </c>
      <c r="F1720" s="330" t="e">
        <f ca="1">_xll.RiskData('Risk Summary'!$H$32,$A1720)</f>
        <v>#NAME?</v>
      </c>
      <c r="G1720" s="330" t="e">
        <f ca="1">_xll.RiskData('Risk Summary'!$K$32,$A1720)</f>
        <v>#NAME?</v>
      </c>
      <c r="H1720" s="330" t="e">
        <f ca="1">_xll.RiskData('Risk Summary'!$N$32,$A1720)</f>
        <v>#NAME?</v>
      </c>
      <c r="J1720" s="330" t="e">
        <f ca="1">_xll.RiskData('Risk Summary'!$H$35,$A1720)</f>
        <v>#NAME?</v>
      </c>
      <c r="K1720" s="330" t="e">
        <f ca="1">_xll.RiskData('Risk Summary'!$K$35,$A1720)</f>
        <v>#NAME?</v>
      </c>
      <c r="L1720" s="330" t="e">
        <f ca="1">_xll.RiskData('Risk Summary'!$N$35,$A1720)</f>
        <v>#NAME?</v>
      </c>
      <c r="N1720" s="330" t="e">
        <f ca="1">_xll.RiskData('Risk Summary'!$H$36,$A1720)</f>
        <v>#NAME?</v>
      </c>
      <c r="O1720" s="330" t="e">
        <f ca="1">_xll.RiskData('Risk Summary'!$K$36,$A1720)</f>
        <v>#NAME?</v>
      </c>
      <c r="P1720" s="330" t="e">
        <f ca="1">_xll.RiskData('Risk Summary'!$N$36,$A1720)</f>
        <v>#NAME?</v>
      </c>
      <c r="R1720" s="330" t="e">
        <f ca="1">_xll.RiskData('TS CF'!$H$24,$A1720)-F1720</f>
        <v>#NAME?</v>
      </c>
      <c r="S1720" s="330" t="e">
        <f ca="1">_xll.RiskData('TS CF'!$K$24,$A1720)-G1720</f>
        <v>#NAME?</v>
      </c>
      <c r="T1720" s="330" t="e">
        <f ca="1">_xll.RiskData('TS CF'!$N$24,$A1720)-H1720</f>
        <v>#NAME?</v>
      </c>
      <c r="V1720" s="327" t="e">
        <f t="shared" ca="1" si="78"/>
        <v>#NAME?</v>
      </c>
      <c r="W1720" s="327" t="e">
        <f t="shared" ca="1" si="79"/>
        <v>#NAME?</v>
      </c>
      <c r="X1720" s="327" t="e">
        <f t="shared" ca="1" si="80"/>
        <v>#NAME?</v>
      </c>
    </row>
    <row r="1721" spans="1:24">
      <c r="A1721" s="2">
        <v>1714</v>
      </c>
      <c r="B1721" s="617">
        <v>-160478</v>
      </c>
      <c r="C1721" s="617">
        <v>-103593</v>
      </c>
      <c r="D1721" s="617">
        <v>-114388</v>
      </c>
      <c r="F1721" s="330" t="e">
        <f ca="1">_xll.RiskData('Risk Summary'!$H$32,$A1721)</f>
        <v>#NAME?</v>
      </c>
      <c r="G1721" s="330" t="e">
        <f ca="1">_xll.RiskData('Risk Summary'!$K$32,$A1721)</f>
        <v>#NAME?</v>
      </c>
      <c r="H1721" s="330" t="e">
        <f ca="1">_xll.RiskData('Risk Summary'!$N$32,$A1721)</f>
        <v>#NAME?</v>
      </c>
      <c r="J1721" s="330" t="e">
        <f ca="1">_xll.RiskData('Risk Summary'!$H$35,$A1721)</f>
        <v>#NAME?</v>
      </c>
      <c r="K1721" s="330" t="e">
        <f ca="1">_xll.RiskData('Risk Summary'!$K$35,$A1721)</f>
        <v>#NAME?</v>
      </c>
      <c r="L1721" s="330" t="e">
        <f ca="1">_xll.RiskData('Risk Summary'!$N$35,$A1721)</f>
        <v>#NAME?</v>
      </c>
      <c r="N1721" s="330" t="e">
        <f ca="1">_xll.RiskData('Risk Summary'!$H$36,$A1721)</f>
        <v>#NAME?</v>
      </c>
      <c r="O1721" s="330" t="e">
        <f ca="1">_xll.RiskData('Risk Summary'!$K$36,$A1721)</f>
        <v>#NAME?</v>
      </c>
      <c r="P1721" s="330" t="e">
        <f ca="1">_xll.RiskData('Risk Summary'!$N$36,$A1721)</f>
        <v>#NAME?</v>
      </c>
      <c r="R1721" s="330" t="e">
        <f ca="1">_xll.RiskData('TS CF'!$H$24,$A1721)-F1721</f>
        <v>#NAME?</v>
      </c>
      <c r="S1721" s="330" t="e">
        <f ca="1">_xll.RiskData('TS CF'!$K$24,$A1721)-G1721</f>
        <v>#NAME?</v>
      </c>
      <c r="T1721" s="330" t="e">
        <f ca="1">_xll.RiskData('TS CF'!$N$24,$A1721)-H1721</f>
        <v>#NAME?</v>
      </c>
      <c r="V1721" s="327" t="e">
        <f t="shared" ca="1" si="78"/>
        <v>#NAME?</v>
      </c>
      <c r="W1721" s="327" t="e">
        <f t="shared" ca="1" si="79"/>
        <v>#NAME?</v>
      </c>
      <c r="X1721" s="327" t="e">
        <f t="shared" ca="1" si="80"/>
        <v>#NAME?</v>
      </c>
    </row>
    <row r="1722" spans="1:24">
      <c r="A1722" s="2">
        <v>1715</v>
      </c>
      <c r="B1722" s="617">
        <v>-160478</v>
      </c>
      <c r="C1722" s="617">
        <v>-103593</v>
      </c>
      <c r="D1722" s="617">
        <v>-114388</v>
      </c>
      <c r="F1722" s="330" t="e">
        <f ca="1">_xll.RiskData('Risk Summary'!$H$32,$A1722)</f>
        <v>#NAME?</v>
      </c>
      <c r="G1722" s="330" t="e">
        <f ca="1">_xll.RiskData('Risk Summary'!$K$32,$A1722)</f>
        <v>#NAME?</v>
      </c>
      <c r="H1722" s="330" t="e">
        <f ca="1">_xll.RiskData('Risk Summary'!$N$32,$A1722)</f>
        <v>#NAME?</v>
      </c>
      <c r="J1722" s="330" t="e">
        <f ca="1">_xll.RiskData('Risk Summary'!$H$35,$A1722)</f>
        <v>#NAME?</v>
      </c>
      <c r="K1722" s="330" t="e">
        <f ca="1">_xll.RiskData('Risk Summary'!$K$35,$A1722)</f>
        <v>#NAME?</v>
      </c>
      <c r="L1722" s="330" t="e">
        <f ca="1">_xll.RiskData('Risk Summary'!$N$35,$A1722)</f>
        <v>#NAME?</v>
      </c>
      <c r="N1722" s="330" t="e">
        <f ca="1">_xll.RiskData('Risk Summary'!$H$36,$A1722)</f>
        <v>#NAME?</v>
      </c>
      <c r="O1722" s="330" t="e">
        <f ca="1">_xll.RiskData('Risk Summary'!$K$36,$A1722)</f>
        <v>#NAME?</v>
      </c>
      <c r="P1722" s="330" t="e">
        <f ca="1">_xll.RiskData('Risk Summary'!$N$36,$A1722)</f>
        <v>#NAME?</v>
      </c>
      <c r="R1722" s="330" t="e">
        <f ca="1">_xll.RiskData('TS CF'!$H$24,$A1722)-F1722</f>
        <v>#NAME?</v>
      </c>
      <c r="S1722" s="330" t="e">
        <f ca="1">_xll.RiskData('TS CF'!$K$24,$A1722)-G1722</f>
        <v>#NAME?</v>
      </c>
      <c r="T1722" s="330" t="e">
        <f ca="1">_xll.RiskData('TS CF'!$N$24,$A1722)-H1722</f>
        <v>#NAME?</v>
      </c>
      <c r="V1722" s="327" t="e">
        <f t="shared" ca="1" si="78"/>
        <v>#NAME?</v>
      </c>
      <c r="W1722" s="327" t="e">
        <f t="shared" ca="1" si="79"/>
        <v>#NAME?</v>
      </c>
      <c r="X1722" s="327" t="e">
        <f t="shared" ca="1" si="80"/>
        <v>#NAME?</v>
      </c>
    </row>
    <row r="1723" spans="1:24">
      <c r="A1723" s="2">
        <v>1716</v>
      </c>
      <c r="B1723" s="617">
        <v>-160478</v>
      </c>
      <c r="C1723" s="617">
        <v>-103593</v>
      </c>
      <c r="D1723" s="617">
        <v>-114388</v>
      </c>
      <c r="F1723" s="330" t="e">
        <f ca="1">_xll.RiskData('Risk Summary'!$H$32,$A1723)</f>
        <v>#NAME?</v>
      </c>
      <c r="G1723" s="330" t="e">
        <f ca="1">_xll.RiskData('Risk Summary'!$K$32,$A1723)</f>
        <v>#NAME?</v>
      </c>
      <c r="H1723" s="330" t="e">
        <f ca="1">_xll.RiskData('Risk Summary'!$N$32,$A1723)</f>
        <v>#NAME?</v>
      </c>
      <c r="J1723" s="330" t="e">
        <f ca="1">_xll.RiskData('Risk Summary'!$H$35,$A1723)</f>
        <v>#NAME?</v>
      </c>
      <c r="K1723" s="330" t="e">
        <f ca="1">_xll.RiskData('Risk Summary'!$K$35,$A1723)</f>
        <v>#NAME?</v>
      </c>
      <c r="L1723" s="330" t="e">
        <f ca="1">_xll.RiskData('Risk Summary'!$N$35,$A1723)</f>
        <v>#NAME?</v>
      </c>
      <c r="N1723" s="330" t="e">
        <f ca="1">_xll.RiskData('Risk Summary'!$H$36,$A1723)</f>
        <v>#NAME?</v>
      </c>
      <c r="O1723" s="330" t="e">
        <f ca="1">_xll.RiskData('Risk Summary'!$K$36,$A1723)</f>
        <v>#NAME?</v>
      </c>
      <c r="P1723" s="330" t="e">
        <f ca="1">_xll.RiskData('Risk Summary'!$N$36,$A1723)</f>
        <v>#NAME?</v>
      </c>
      <c r="R1723" s="330" t="e">
        <f ca="1">_xll.RiskData('TS CF'!$H$24,$A1723)-F1723</f>
        <v>#NAME?</v>
      </c>
      <c r="S1723" s="330" t="e">
        <f ca="1">_xll.RiskData('TS CF'!$K$24,$A1723)-G1723</f>
        <v>#NAME?</v>
      </c>
      <c r="T1723" s="330" t="e">
        <f ca="1">_xll.RiskData('TS CF'!$N$24,$A1723)-H1723</f>
        <v>#NAME?</v>
      </c>
      <c r="V1723" s="327" t="e">
        <f t="shared" ca="1" si="78"/>
        <v>#NAME?</v>
      </c>
      <c r="W1723" s="327" t="e">
        <f t="shared" ca="1" si="79"/>
        <v>#NAME?</v>
      </c>
      <c r="X1723" s="327" t="e">
        <f t="shared" ca="1" si="80"/>
        <v>#NAME?</v>
      </c>
    </row>
    <row r="1724" spans="1:24">
      <c r="A1724" s="2">
        <v>1717</v>
      </c>
      <c r="B1724" s="617">
        <v>-160478</v>
      </c>
      <c r="C1724" s="617">
        <v>-103593</v>
      </c>
      <c r="D1724" s="617">
        <v>-114388</v>
      </c>
      <c r="F1724" s="330" t="e">
        <f ca="1">_xll.RiskData('Risk Summary'!$H$32,$A1724)</f>
        <v>#NAME?</v>
      </c>
      <c r="G1724" s="330" t="e">
        <f ca="1">_xll.RiskData('Risk Summary'!$K$32,$A1724)</f>
        <v>#NAME?</v>
      </c>
      <c r="H1724" s="330" t="e">
        <f ca="1">_xll.RiskData('Risk Summary'!$N$32,$A1724)</f>
        <v>#NAME?</v>
      </c>
      <c r="J1724" s="330" t="e">
        <f ca="1">_xll.RiskData('Risk Summary'!$H$35,$A1724)</f>
        <v>#NAME?</v>
      </c>
      <c r="K1724" s="330" t="e">
        <f ca="1">_xll.RiskData('Risk Summary'!$K$35,$A1724)</f>
        <v>#NAME?</v>
      </c>
      <c r="L1724" s="330" t="e">
        <f ca="1">_xll.RiskData('Risk Summary'!$N$35,$A1724)</f>
        <v>#NAME?</v>
      </c>
      <c r="N1724" s="330" t="e">
        <f ca="1">_xll.RiskData('Risk Summary'!$H$36,$A1724)</f>
        <v>#NAME?</v>
      </c>
      <c r="O1724" s="330" t="e">
        <f ca="1">_xll.RiskData('Risk Summary'!$K$36,$A1724)</f>
        <v>#NAME?</v>
      </c>
      <c r="P1724" s="330" t="e">
        <f ca="1">_xll.RiskData('Risk Summary'!$N$36,$A1724)</f>
        <v>#NAME?</v>
      </c>
      <c r="R1724" s="330" t="e">
        <f ca="1">_xll.RiskData('TS CF'!$H$24,$A1724)-F1724</f>
        <v>#NAME?</v>
      </c>
      <c r="S1724" s="330" t="e">
        <f ca="1">_xll.RiskData('TS CF'!$K$24,$A1724)-G1724</f>
        <v>#NAME?</v>
      </c>
      <c r="T1724" s="330" t="e">
        <f ca="1">_xll.RiskData('TS CF'!$N$24,$A1724)-H1724</f>
        <v>#NAME?</v>
      </c>
      <c r="V1724" s="327" t="e">
        <f t="shared" ca="1" si="78"/>
        <v>#NAME?</v>
      </c>
      <c r="W1724" s="327" t="e">
        <f t="shared" ca="1" si="79"/>
        <v>#NAME?</v>
      </c>
      <c r="X1724" s="327" t="e">
        <f t="shared" ca="1" si="80"/>
        <v>#NAME?</v>
      </c>
    </row>
    <row r="1725" spans="1:24">
      <c r="A1725" s="2">
        <v>1718</v>
      </c>
      <c r="B1725" s="617">
        <v>-160478</v>
      </c>
      <c r="C1725" s="617">
        <v>-103593</v>
      </c>
      <c r="D1725" s="617">
        <v>-114388</v>
      </c>
      <c r="F1725" s="330" t="e">
        <f ca="1">_xll.RiskData('Risk Summary'!$H$32,$A1725)</f>
        <v>#NAME?</v>
      </c>
      <c r="G1725" s="330" t="e">
        <f ca="1">_xll.RiskData('Risk Summary'!$K$32,$A1725)</f>
        <v>#NAME?</v>
      </c>
      <c r="H1725" s="330" t="e">
        <f ca="1">_xll.RiskData('Risk Summary'!$N$32,$A1725)</f>
        <v>#NAME?</v>
      </c>
      <c r="J1725" s="330" t="e">
        <f ca="1">_xll.RiskData('Risk Summary'!$H$35,$A1725)</f>
        <v>#NAME?</v>
      </c>
      <c r="K1725" s="330" t="e">
        <f ca="1">_xll.RiskData('Risk Summary'!$K$35,$A1725)</f>
        <v>#NAME?</v>
      </c>
      <c r="L1725" s="330" t="e">
        <f ca="1">_xll.RiskData('Risk Summary'!$N$35,$A1725)</f>
        <v>#NAME?</v>
      </c>
      <c r="N1725" s="330" t="e">
        <f ca="1">_xll.RiskData('Risk Summary'!$H$36,$A1725)</f>
        <v>#NAME?</v>
      </c>
      <c r="O1725" s="330" t="e">
        <f ca="1">_xll.RiskData('Risk Summary'!$K$36,$A1725)</f>
        <v>#NAME?</v>
      </c>
      <c r="P1725" s="330" t="e">
        <f ca="1">_xll.RiskData('Risk Summary'!$N$36,$A1725)</f>
        <v>#NAME?</v>
      </c>
      <c r="R1725" s="330" t="e">
        <f ca="1">_xll.RiskData('TS CF'!$H$24,$A1725)-F1725</f>
        <v>#NAME?</v>
      </c>
      <c r="S1725" s="330" t="e">
        <f ca="1">_xll.RiskData('TS CF'!$K$24,$A1725)-G1725</f>
        <v>#NAME?</v>
      </c>
      <c r="T1725" s="330" t="e">
        <f ca="1">_xll.RiskData('TS CF'!$N$24,$A1725)-H1725</f>
        <v>#NAME?</v>
      </c>
      <c r="V1725" s="327" t="e">
        <f t="shared" ca="1" si="78"/>
        <v>#NAME?</v>
      </c>
      <c r="W1725" s="327" t="e">
        <f t="shared" ca="1" si="79"/>
        <v>#NAME?</v>
      </c>
      <c r="X1725" s="327" t="e">
        <f t="shared" ca="1" si="80"/>
        <v>#NAME?</v>
      </c>
    </row>
    <row r="1726" spans="1:24">
      <c r="A1726" s="2">
        <v>1719</v>
      </c>
      <c r="B1726" s="617">
        <v>-160478</v>
      </c>
      <c r="C1726" s="617">
        <v>-103593</v>
      </c>
      <c r="D1726" s="617">
        <v>-114388</v>
      </c>
      <c r="F1726" s="330" t="e">
        <f ca="1">_xll.RiskData('Risk Summary'!$H$32,$A1726)</f>
        <v>#NAME?</v>
      </c>
      <c r="G1726" s="330" t="e">
        <f ca="1">_xll.RiskData('Risk Summary'!$K$32,$A1726)</f>
        <v>#NAME?</v>
      </c>
      <c r="H1726" s="330" t="e">
        <f ca="1">_xll.RiskData('Risk Summary'!$N$32,$A1726)</f>
        <v>#NAME?</v>
      </c>
      <c r="J1726" s="330" t="e">
        <f ca="1">_xll.RiskData('Risk Summary'!$H$35,$A1726)</f>
        <v>#NAME?</v>
      </c>
      <c r="K1726" s="330" t="e">
        <f ca="1">_xll.RiskData('Risk Summary'!$K$35,$A1726)</f>
        <v>#NAME?</v>
      </c>
      <c r="L1726" s="330" t="e">
        <f ca="1">_xll.RiskData('Risk Summary'!$N$35,$A1726)</f>
        <v>#NAME?</v>
      </c>
      <c r="N1726" s="330" t="e">
        <f ca="1">_xll.RiskData('Risk Summary'!$H$36,$A1726)</f>
        <v>#NAME?</v>
      </c>
      <c r="O1726" s="330" t="e">
        <f ca="1">_xll.RiskData('Risk Summary'!$K$36,$A1726)</f>
        <v>#NAME?</v>
      </c>
      <c r="P1726" s="330" t="e">
        <f ca="1">_xll.RiskData('Risk Summary'!$N$36,$A1726)</f>
        <v>#NAME?</v>
      </c>
      <c r="R1726" s="330" t="e">
        <f ca="1">_xll.RiskData('TS CF'!$H$24,$A1726)-F1726</f>
        <v>#NAME?</v>
      </c>
      <c r="S1726" s="330" t="e">
        <f ca="1">_xll.RiskData('TS CF'!$K$24,$A1726)-G1726</f>
        <v>#NAME?</v>
      </c>
      <c r="T1726" s="330" t="e">
        <f ca="1">_xll.RiskData('TS CF'!$N$24,$A1726)-H1726</f>
        <v>#NAME?</v>
      </c>
      <c r="V1726" s="327" t="e">
        <f t="shared" ca="1" si="78"/>
        <v>#NAME?</v>
      </c>
      <c r="W1726" s="327" t="e">
        <f t="shared" ca="1" si="79"/>
        <v>#NAME?</v>
      </c>
      <c r="X1726" s="327" t="e">
        <f t="shared" ca="1" si="80"/>
        <v>#NAME?</v>
      </c>
    </row>
    <row r="1727" spans="1:24">
      <c r="A1727" s="2">
        <v>1720</v>
      </c>
      <c r="B1727" s="617">
        <v>-160478</v>
      </c>
      <c r="C1727" s="617">
        <v>-103593</v>
      </c>
      <c r="D1727" s="617">
        <v>-114388</v>
      </c>
      <c r="F1727" s="330" t="e">
        <f ca="1">_xll.RiskData('Risk Summary'!$H$32,$A1727)</f>
        <v>#NAME?</v>
      </c>
      <c r="G1727" s="330" t="e">
        <f ca="1">_xll.RiskData('Risk Summary'!$K$32,$A1727)</f>
        <v>#NAME?</v>
      </c>
      <c r="H1727" s="330" t="e">
        <f ca="1">_xll.RiskData('Risk Summary'!$N$32,$A1727)</f>
        <v>#NAME?</v>
      </c>
      <c r="J1727" s="330" t="e">
        <f ca="1">_xll.RiskData('Risk Summary'!$H$35,$A1727)</f>
        <v>#NAME?</v>
      </c>
      <c r="K1727" s="330" t="e">
        <f ca="1">_xll.RiskData('Risk Summary'!$K$35,$A1727)</f>
        <v>#NAME?</v>
      </c>
      <c r="L1727" s="330" t="e">
        <f ca="1">_xll.RiskData('Risk Summary'!$N$35,$A1727)</f>
        <v>#NAME?</v>
      </c>
      <c r="N1727" s="330" t="e">
        <f ca="1">_xll.RiskData('Risk Summary'!$H$36,$A1727)</f>
        <v>#NAME?</v>
      </c>
      <c r="O1727" s="330" t="e">
        <f ca="1">_xll.RiskData('Risk Summary'!$K$36,$A1727)</f>
        <v>#NAME?</v>
      </c>
      <c r="P1727" s="330" t="e">
        <f ca="1">_xll.RiskData('Risk Summary'!$N$36,$A1727)</f>
        <v>#NAME?</v>
      </c>
      <c r="R1727" s="330" t="e">
        <f ca="1">_xll.RiskData('TS CF'!$H$24,$A1727)-F1727</f>
        <v>#NAME?</v>
      </c>
      <c r="S1727" s="330" t="e">
        <f ca="1">_xll.RiskData('TS CF'!$K$24,$A1727)-G1727</f>
        <v>#NAME?</v>
      </c>
      <c r="T1727" s="330" t="e">
        <f ca="1">_xll.RiskData('TS CF'!$N$24,$A1727)-H1727</f>
        <v>#NAME?</v>
      </c>
      <c r="V1727" s="327" t="e">
        <f t="shared" ca="1" si="78"/>
        <v>#NAME?</v>
      </c>
      <c r="W1727" s="327" t="e">
        <f t="shared" ca="1" si="79"/>
        <v>#NAME?</v>
      </c>
      <c r="X1727" s="327" t="e">
        <f t="shared" ca="1" si="80"/>
        <v>#NAME?</v>
      </c>
    </row>
    <row r="1728" spans="1:24">
      <c r="A1728" s="2">
        <v>1721</v>
      </c>
      <c r="B1728" s="617">
        <v>-160478</v>
      </c>
      <c r="C1728" s="617">
        <v>-103593</v>
      </c>
      <c r="D1728" s="617">
        <v>-114388</v>
      </c>
      <c r="F1728" s="330" t="e">
        <f ca="1">_xll.RiskData('Risk Summary'!$H$32,$A1728)</f>
        <v>#NAME?</v>
      </c>
      <c r="G1728" s="330" t="e">
        <f ca="1">_xll.RiskData('Risk Summary'!$K$32,$A1728)</f>
        <v>#NAME?</v>
      </c>
      <c r="H1728" s="330" t="e">
        <f ca="1">_xll.RiskData('Risk Summary'!$N$32,$A1728)</f>
        <v>#NAME?</v>
      </c>
      <c r="J1728" s="330" t="e">
        <f ca="1">_xll.RiskData('Risk Summary'!$H$35,$A1728)</f>
        <v>#NAME?</v>
      </c>
      <c r="K1728" s="330" t="e">
        <f ca="1">_xll.RiskData('Risk Summary'!$K$35,$A1728)</f>
        <v>#NAME?</v>
      </c>
      <c r="L1728" s="330" t="e">
        <f ca="1">_xll.RiskData('Risk Summary'!$N$35,$A1728)</f>
        <v>#NAME?</v>
      </c>
      <c r="N1728" s="330" t="e">
        <f ca="1">_xll.RiskData('Risk Summary'!$H$36,$A1728)</f>
        <v>#NAME?</v>
      </c>
      <c r="O1728" s="330" t="e">
        <f ca="1">_xll.RiskData('Risk Summary'!$K$36,$A1728)</f>
        <v>#NAME?</v>
      </c>
      <c r="P1728" s="330" t="e">
        <f ca="1">_xll.RiskData('Risk Summary'!$N$36,$A1728)</f>
        <v>#NAME?</v>
      </c>
      <c r="R1728" s="330" t="e">
        <f ca="1">_xll.RiskData('TS CF'!$H$24,$A1728)-F1728</f>
        <v>#NAME?</v>
      </c>
      <c r="S1728" s="330" t="e">
        <f ca="1">_xll.RiskData('TS CF'!$K$24,$A1728)-G1728</f>
        <v>#NAME?</v>
      </c>
      <c r="T1728" s="330" t="e">
        <f ca="1">_xll.RiskData('TS CF'!$N$24,$A1728)-H1728</f>
        <v>#NAME?</v>
      </c>
      <c r="V1728" s="327" t="e">
        <f t="shared" ca="1" si="78"/>
        <v>#NAME?</v>
      </c>
      <c r="W1728" s="327" t="e">
        <f t="shared" ca="1" si="79"/>
        <v>#NAME?</v>
      </c>
      <c r="X1728" s="327" t="e">
        <f t="shared" ca="1" si="80"/>
        <v>#NAME?</v>
      </c>
    </row>
    <row r="1729" spans="1:24">
      <c r="A1729" s="2">
        <v>1722</v>
      </c>
      <c r="B1729" s="617">
        <v>-160478</v>
      </c>
      <c r="C1729" s="617">
        <v>-103593</v>
      </c>
      <c r="D1729" s="617">
        <v>-114388</v>
      </c>
      <c r="F1729" s="330" t="e">
        <f ca="1">_xll.RiskData('Risk Summary'!$H$32,$A1729)</f>
        <v>#NAME?</v>
      </c>
      <c r="G1729" s="330" t="e">
        <f ca="1">_xll.RiskData('Risk Summary'!$K$32,$A1729)</f>
        <v>#NAME?</v>
      </c>
      <c r="H1729" s="330" t="e">
        <f ca="1">_xll.RiskData('Risk Summary'!$N$32,$A1729)</f>
        <v>#NAME?</v>
      </c>
      <c r="J1729" s="330" t="e">
        <f ca="1">_xll.RiskData('Risk Summary'!$H$35,$A1729)</f>
        <v>#NAME?</v>
      </c>
      <c r="K1729" s="330" t="e">
        <f ca="1">_xll.RiskData('Risk Summary'!$K$35,$A1729)</f>
        <v>#NAME?</v>
      </c>
      <c r="L1729" s="330" t="e">
        <f ca="1">_xll.RiskData('Risk Summary'!$N$35,$A1729)</f>
        <v>#NAME?</v>
      </c>
      <c r="N1729" s="330" t="e">
        <f ca="1">_xll.RiskData('Risk Summary'!$H$36,$A1729)</f>
        <v>#NAME?</v>
      </c>
      <c r="O1729" s="330" t="e">
        <f ca="1">_xll.RiskData('Risk Summary'!$K$36,$A1729)</f>
        <v>#NAME?</v>
      </c>
      <c r="P1729" s="330" t="e">
        <f ca="1">_xll.RiskData('Risk Summary'!$N$36,$A1729)</f>
        <v>#NAME?</v>
      </c>
      <c r="R1729" s="330" t="e">
        <f ca="1">_xll.RiskData('TS CF'!$H$24,$A1729)-F1729</f>
        <v>#NAME?</v>
      </c>
      <c r="S1729" s="330" t="e">
        <f ca="1">_xll.RiskData('TS CF'!$K$24,$A1729)-G1729</f>
        <v>#NAME?</v>
      </c>
      <c r="T1729" s="330" t="e">
        <f ca="1">_xll.RiskData('TS CF'!$N$24,$A1729)-H1729</f>
        <v>#NAME?</v>
      </c>
      <c r="V1729" s="327" t="e">
        <f t="shared" ca="1" si="78"/>
        <v>#NAME?</v>
      </c>
      <c r="W1729" s="327" t="e">
        <f t="shared" ca="1" si="79"/>
        <v>#NAME?</v>
      </c>
      <c r="X1729" s="327" t="e">
        <f t="shared" ca="1" si="80"/>
        <v>#NAME?</v>
      </c>
    </row>
    <row r="1730" spans="1:24">
      <c r="A1730" s="2">
        <v>1723</v>
      </c>
      <c r="B1730" s="617">
        <v>-160478</v>
      </c>
      <c r="C1730" s="617">
        <v>-103593</v>
      </c>
      <c r="D1730" s="617">
        <v>-114388</v>
      </c>
      <c r="F1730" s="330" t="e">
        <f ca="1">_xll.RiskData('Risk Summary'!$H$32,$A1730)</f>
        <v>#NAME?</v>
      </c>
      <c r="G1730" s="330" t="e">
        <f ca="1">_xll.RiskData('Risk Summary'!$K$32,$A1730)</f>
        <v>#NAME?</v>
      </c>
      <c r="H1730" s="330" t="e">
        <f ca="1">_xll.RiskData('Risk Summary'!$N$32,$A1730)</f>
        <v>#NAME?</v>
      </c>
      <c r="J1730" s="330" t="e">
        <f ca="1">_xll.RiskData('Risk Summary'!$H$35,$A1730)</f>
        <v>#NAME?</v>
      </c>
      <c r="K1730" s="330" t="e">
        <f ca="1">_xll.RiskData('Risk Summary'!$K$35,$A1730)</f>
        <v>#NAME?</v>
      </c>
      <c r="L1730" s="330" t="e">
        <f ca="1">_xll.RiskData('Risk Summary'!$N$35,$A1730)</f>
        <v>#NAME?</v>
      </c>
      <c r="N1730" s="330" t="e">
        <f ca="1">_xll.RiskData('Risk Summary'!$H$36,$A1730)</f>
        <v>#NAME?</v>
      </c>
      <c r="O1730" s="330" t="e">
        <f ca="1">_xll.RiskData('Risk Summary'!$K$36,$A1730)</f>
        <v>#NAME?</v>
      </c>
      <c r="P1730" s="330" t="e">
        <f ca="1">_xll.RiskData('Risk Summary'!$N$36,$A1730)</f>
        <v>#NAME?</v>
      </c>
      <c r="R1730" s="330" t="e">
        <f ca="1">_xll.RiskData('TS CF'!$H$24,$A1730)-F1730</f>
        <v>#NAME?</v>
      </c>
      <c r="S1730" s="330" t="e">
        <f ca="1">_xll.RiskData('TS CF'!$K$24,$A1730)-G1730</f>
        <v>#NAME?</v>
      </c>
      <c r="T1730" s="330" t="e">
        <f ca="1">_xll.RiskData('TS CF'!$N$24,$A1730)-H1730</f>
        <v>#NAME?</v>
      </c>
      <c r="V1730" s="327" t="e">
        <f t="shared" ca="1" si="78"/>
        <v>#NAME?</v>
      </c>
      <c r="W1730" s="327" t="e">
        <f t="shared" ca="1" si="79"/>
        <v>#NAME?</v>
      </c>
      <c r="X1730" s="327" t="e">
        <f t="shared" ca="1" si="80"/>
        <v>#NAME?</v>
      </c>
    </row>
    <row r="1731" spans="1:24">
      <c r="A1731" s="2">
        <v>1724</v>
      </c>
      <c r="B1731" s="617">
        <v>-160478</v>
      </c>
      <c r="C1731" s="617">
        <v>-103593</v>
      </c>
      <c r="D1731" s="617">
        <v>-114388</v>
      </c>
      <c r="F1731" s="330" t="e">
        <f ca="1">_xll.RiskData('Risk Summary'!$H$32,$A1731)</f>
        <v>#NAME?</v>
      </c>
      <c r="G1731" s="330" t="e">
        <f ca="1">_xll.RiskData('Risk Summary'!$K$32,$A1731)</f>
        <v>#NAME?</v>
      </c>
      <c r="H1731" s="330" t="e">
        <f ca="1">_xll.RiskData('Risk Summary'!$N$32,$A1731)</f>
        <v>#NAME?</v>
      </c>
      <c r="J1731" s="330" t="e">
        <f ca="1">_xll.RiskData('Risk Summary'!$H$35,$A1731)</f>
        <v>#NAME?</v>
      </c>
      <c r="K1731" s="330" t="e">
        <f ca="1">_xll.RiskData('Risk Summary'!$K$35,$A1731)</f>
        <v>#NAME?</v>
      </c>
      <c r="L1731" s="330" t="e">
        <f ca="1">_xll.RiskData('Risk Summary'!$N$35,$A1731)</f>
        <v>#NAME?</v>
      </c>
      <c r="N1731" s="330" t="e">
        <f ca="1">_xll.RiskData('Risk Summary'!$H$36,$A1731)</f>
        <v>#NAME?</v>
      </c>
      <c r="O1731" s="330" t="e">
        <f ca="1">_xll.RiskData('Risk Summary'!$K$36,$A1731)</f>
        <v>#NAME?</v>
      </c>
      <c r="P1731" s="330" t="e">
        <f ca="1">_xll.RiskData('Risk Summary'!$N$36,$A1731)</f>
        <v>#NAME?</v>
      </c>
      <c r="R1731" s="330" t="e">
        <f ca="1">_xll.RiskData('TS CF'!$H$24,$A1731)-F1731</f>
        <v>#NAME?</v>
      </c>
      <c r="S1731" s="330" t="e">
        <f ca="1">_xll.RiskData('TS CF'!$K$24,$A1731)-G1731</f>
        <v>#NAME?</v>
      </c>
      <c r="T1731" s="330" t="e">
        <f ca="1">_xll.RiskData('TS CF'!$N$24,$A1731)-H1731</f>
        <v>#NAME?</v>
      </c>
      <c r="V1731" s="327" t="e">
        <f t="shared" ca="1" si="78"/>
        <v>#NAME?</v>
      </c>
      <c r="W1731" s="327" t="e">
        <f t="shared" ca="1" si="79"/>
        <v>#NAME?</v>
      </c>
      <c r="X1731" s="327" t="e">
        <f t="shared" ca="1" si="80"/>
        <v>#NAME?</v>
      </c>
    </row>
    <row r="1732" spans="1:24">
      <c r="A1732" s="2">
        <v>1725</v>
      </c>
      <c r="B1732" s="617">
        <v>-160478</v>
      </c>
      <c r="C1732" s="617">
        <v>-103593</v>
      </c>
      <c r="D1732" s="617">
        <v>-114388</v>
      </c>
      <c r="F1732" s="330" t="e">
        <f ca="1">_xll.RiskData('Risk Summary'!$H$32,$A1732)</f>
        <v>#NAME?</v>
      </c>
      <c r="G1732" s="330" t="e">
        <f ca="1">_xll.RiskData('Risk Summary'!$K$32,$A1732)</f>
        <v>#NAME?</v>
      </c>
      <c r="H1732" s="330" t="e">
        <f ca="1">_xll.RiskData('Risk Summary'!$N$32,$A1732)</f>
        <v>#NAME?</v>
      </c>
      <c r="J1732" s="330" t="e">
        <f ca="1">_xll.RiskData('Risk Summary'!$H$35,$A1732)</f>
        <v>#NAME?</v>
      </c>
      <c r="K1732" s="330" t="e">
        <f ca="1">_xll.RiskData('Risk Summary'!$K$35,$A1732)</f>
        <v>#NAME?</v>
      </c>
      <c r="L1732" s="330" t="e">
        <f ca="1">_xll.RiskData('Risk Summary'!$N$35,$A1732)</f>
        <v>#NAME?</v>
      </c>
      <c r="N1732" s="330" t="e">
        <f ca="1">_xll.RiskData('Risk Summary'!$H$36,$A1732)</f>
        <v>#NAME?</v>
      </c>
      <c r="O1732" s="330" t="e">
        <f ca="1">_xll.RiskData('Risk Summary'!$K$36,$A1732)</f>
        <v>#NAME?</v>
      </c>
      <c r="P1732" s="330" t="e">
        <f ca="1">_xll.RiskData('Risk Summary'!$N$36,$A1732)</f>
        <v>#NAME?</v>
      </c>
      <c r="R1732" s="330" t="e">
        <f ca="1">_xll.RiskData('TS CF'!$H$24,$A1732)-F1732</f>
        <v>#NAME?</v>
      </c>
      <c r="S1732" s="330" t="e">
        <f ca="1">_xll.RiskData('TS CF'!$K$24,$A1732)-G1732</f>
        <v>#NAME?</v>
      </c>
      <c r="T1732" s="330" t="e">
        <f ca="1">_xll.RiskData('TS CF'!$N$24,$A1732)-H1732</f>
        <v>#NAME?</v>
      </c>
      <c r="V1732" s="327" t="e">
        <f t="shared" ca="1" si="78"/>
        <v>#NAME?</v>
      </c>
      <c r="W1732" s="327" t="e">
        <f t="shared" ca="1" si="79"/>
        <v>#NAME?</v>
      </c>
      <c r="X1732" s="327" t="e">
        <f t="shared" ca="1" si="80"/>
        <v>#NAME?</v>
      </c>
    </row>
    <row r="1733" spans="1:24">
      <c r="A1733" s="2">
        <v>1726</v>
      </c>
      <c r="B1733" s="617">
        <v>-160478</v>
      </c>
      <c r="C1733" s="617">
        <v>-103593</v>
      </c>
      <c r="D1733" s="617">
        <v>-114388</v>
      </c>
      <c r="F1733" s="330" t="e">
        <f ca="1">_xll.RiskData('Risk Summary'!$H$32,$A1733)</f>
        <v>#NAME?</v>
      </c>
      <c r="G1733" s="330" t="e">
        <f ca="1">_xll.RiskData('Risk Summary'!$K$32,$A1733)</f>
        <v>#NAME?</v>
      </c>
      <c r="H1733" s="330" t="e">
        <f ca="1">_xll.RiskData('Risk Summary'!$N$32,$A1733)</f>
        <v>#NAME?</v>
      </c>
      <c r="J1733" s="330" t="e">
        <f ca="1">_xll.RiskData('Risk Summary'!$H$35,$A1733)</f>
        <v>#NAME?</v>
      </c>
      <c r="K1733" s="330" t="e">
        <f ca="1">_xll.RiskData('Risk Summary'!$K$35,$A1733)</f>
        <v>#NAME?</v>
      </c>
      <c r="L1733" s="330" t="e">
        <f ca="1">_xll.RiskData('Risk Summary'!$N$35,$A1733)</f>
        <v>#NAME?</v>
      </c>
      <c r="N1733" s="330" t="e">
        <f ca="1">_xll.RiskData('Risk Summary'!$H$36,$A1733)</f>
        <v>#NAME?</v>
      </c>
      <c r="O1733" s="330" t="e">
        <f ca="1">_xll.RiskData('Risk Summary'!$K$36,$A1733)</f>
        <v>#NAME?</v>
      </c>
      <c r="P1733" s="330" t="e">
        <f ca="1">_xll.RiskData('Risk Summary'!$N$36,$A1733)</f>
        <v>#NAME?</v>
      </c>
      <c r="R1733" s="330" t="e">
        <f ca="1">_xll.RiskData('TS CF'!$H$24,$A1733)-F1733</f>
        <v>#NAME?</v>
      </c>
      <c r="S1733" s="330" t="e">
        <f ca="1">_xll.RiskData('TS CF'!$K$24,$A1733)-G1733</f>
        <v>#NAME?</v>
      </c>
      <c r="T1733" s="330" t="e">
        <f ca="1">_xll.RiskData('TS CF'!$N$24,$A1733)-H1733</f>
        <v>#NAME?</v>
      </c>
      <c r="V1733" s="327" t="e">
        <f t="shared" ca="1" si="78"/>
        <v>#NAME?</v>
      </c>
      <c r="W1733" s="327" t="e">
        <f t="shared" ca="1" si="79"/>
        <v>#NAME?</v>
      </c>
      <c r="X1733" s="327" t="e">
        <f t="shared" ca="1" si="80"/>
        <v>#NAME?</v>
      </c>
    </row>
    <row r="1734" spans="1:24">
      <c r="A1734" s="2">
        <v>1727</v>
      </c>
      <c r="B1734" s="617">
        <v>-160478</v>
      </c>
      <c r="C1734" s="617">
        <v>-103593</v>
      </c>
      <c r="D1734" s="617">
        <v>-114388</v>
      </c>
      <c r="F1734" s="330" t="e">
        <f ca="1">_xll.RiskData('Risk Summary'!$H$32,$A1734)</f>
        <v>#NAME?</v>
      </c>
      <c r="G1734" s="330" t="e">
        <f ca="1">_xll.RiskData('Risk Summary'!$K$32,$A1734)</f>
        <v>#NAME?</v>
      </c>
      <c r="H1734" s="330" t="e">
        <f ca="1">_xll.RiskData('Risk Summary'!$N$32,$A1734)</f>
        <v>#NAME?</v>
      </c>
      <c r="J1734" s="330" t="e">
        <f ca="1">_xll.RiskData('Risk Summary'!$H$35,$A1734)</f>
        <v>#NAME?</v>
      </c>
      <c r="K1734" s="330" t="e">
        <f ca="1">_xll.RiskData('Risk Summary'!$K$35,$A1734)</f>
        <v>#NAME?</v>
      </c>
      <c r="L1734" s="330" t="e">
        <f ca="1">_xll.RiskData('Risk Summary'!$N$35,$A1734)</f>
        <v>#NAME?</v>
      </c>
      <c r="N1734" s="330" t="e">
        <f ca="1">_xll.RiskData('Risk Summary'!$H$36,$A1734)</f>
        <v>#NAME?</v>
      </c>
      <c r="O1734" s="330" t="e">
        <f ca="1">_xll.RiskData('Risk Summary'!$K$36,$A1734)</f>
        <v>#NAME?</v>
      </c>
      <c r="P1734" s="330" t="e">
        <f ca="1">_xll.RiskData('Risk Summary'!$N$36,$A1734)</f>
        <v>#NAME?</v>
      </c>
      <c r="R1734" s="330" t="e">
        <f ca="1">_xll.RiskData('TS CF'!$H$24,$A1734)-F1734</f>
        <v>#NAME?</v>
      </c>
      <c r="S1734" s="330" t="e">
        <f ca="1">_xll.RiskData('TS CF'!$K$24,$A1734)-G1734</f>
        <v>#NAME?</v>
      </c>
      <c r="T1734" s="330" t="e">
        <f ca="1">_xll.RiskData('TS CF'!$N$24,$A1734)-H1734</f>
        <v>#NAME?</v>
      </c>
      <c r="V1734" s="327" t="e">
        <f t="shared" ca="1" si="78"/>
        <v>#NAME?</v>
      </c>
      <c r="W1734" s="327" t="e">
        <f t="shared" ca="1" si="79"/>
        <v>#NAME?</v>
      </c>
      <c r="X1734" s="327" t="e">
        <f t="shared" ca="1" si="80"/>
        <v>#NAME?</v>
      </c>
    </row>
    <row r="1735" spans="1:24">
      <c r="A1735" s="2">
        <v>1728</v>
      </c>
      <c r="B1735" s="617">
        <v>-160478</v>
      </c>
      <c r="C1735" s="617">
        <v>-103593</v>
      </c>
      <c r="D1735" s="617">
        <v>-114388</v>
      </c>
      <c r="F1735" s="330" t="e">
        <f ca="1">_xll.RiskData('Risk Summary'!$H$32,$A1735)</f>
        <v>#NAME?</v>
      </c>
      <c r="G1735" s="330" t="e">
        <f ca="1">_xll.RiskData('Risk Summary'!$K$32,$A1735)</f>
        <v>#NAME?</v>
      </c>
      <c r="H1735" s="330" t="e">
        <f ca="1">_xll.RiskData('Risk Summary'!$N$32,$A1735)</f>
        <v>#NAME?</v>
      </c>
      <c r="J1735" s="330" t="e">
        <f ca="1">_xll.RiskData('Risk Summary'!$H$35,$A1735)</f>
        <v>#NAME?</v>
      </c>
      <c r="K1735" s="330" t="e">
        <f ca="1">_xll.RiskData('Risk Summary'!$K$35,$A1735)</f>
        <v>#NAME?</v>
      </c>
      <c r="L1735" s="330" t="e">
        <f ca="1">_xll.RiskData('Risk Summary'!$N$35,$A1735)</f>
        <v>#NAME?</v>
      </c>
      <c r="N1735" s="330" t="e">
        <f ca="1">_xll.RiskData('Risk Summary'!$H$36,$A1735)</f>
        <v>#NAME?</v>
      </c>
      <c r="O1735" s="330" t="e">
        <f ca="1">_xll.RiskData('Risk Summary'!$K$36,$A1735)</f>
        <v>#NAME?</v>
      </c>
      <c r="P1735" s="330" t="e">
        <f ca="1">_xll.RiskData('Risk Summary'!$N$36,$A1735)</f>
        <v>#NAME?</v>
      </c>
      <c r="R1735" s="330" t="e">
        <f ca="1">_xll.RiskData('TS CF'!$H$24,$A1735)-F1735</f>
        <v>#NAME?</v>
      </c>
      <c r="S1735" s="330" t="e">
        <f ca="1">_xll.RiskData('TS CF'!$K$24,$A1735)-G1735</f>
        <v>#NAME?</v>
      </c>
      <c r="T1735" s="330" t="e">
        <f ca="1">_xll.RiskData('TS CF'!$N$24,$A1735)-H1735</f>
        <v>#NAME?</v>
      </c>
      <c r="V1735" s="327" t="e">
        <f t="shared" ca="1" si="78"/>
        <v>#NAME?</v>
      </c>
      <c r="W1735" s="327" t="e">
        <f t="shared" ca="1" si="79"/>
        <v>#NAME?</v>
      </c>
      <c r="X1735" s="327" t="e">
        <f t="shared" ca="1" si="80"/>
        <v>#NAME?</v>
      </c>
    </row>
    <row r="1736" spans="1:24">
      <c r="A1736" s="2">
        <v>1729</v>
      </c>
      <c r="B1736" s="617">
        <v>-160478</v>
      </c>
      <c r="C1736" s="617">
        <v>-103593</v>
      </c>
      <c r="D1736" s="617">
        <v>-114388</v>
      </c>
      <c r="F1736" s="330" t="e">
        <f ca="1">_xll.RiskData('Risk Summary'!$H$32,$A1736)</f>
        <v>#NAME?</v>
      </c>
      <c r="G1736" s="330" t="e">
        <f ca="1">_xll.RiskData('Risk Summary'!$K$32,$A1736)</f>
        <v>#NAME?</v>
      </c>
      <c r="H1736" s="330" t="e">
        <f ca="1">_xll.RiskData('Risk Summary'!$N$32,$A1736)</f>
        <v>#NAME?</v>
      </c>
      <c r="J1736" s="330" t="e">
        <f ca="1">_xll.RiskData('Risk Summary'!$H$35,$A1736)</f>
        <v>#NAME?</v>
      </c>
      <c r="K1736" s="330" t="e">
        <f ca="1">_xll.RiskData('Risk Summary'!$K$35,$A1736)</f>
        <v>#NAME?</v>
      </c>
      <c r="L1736" s="330" t="e">
        <f ca="1">_xll.RiskData('Risk Summary'!$N$35,$A1736)</f>
        <v>#NAME?</v>
      </c>
      <c r="N1736" s="330" t="e">
        <f ca="1">_xll.RiskData('Risk Summary'!$H$36,$A1736)</f>
        <v>#NAME?</v>
      </c>
      <c r="O1736" s="330" t="e">
        <f ca="1">_xll.RiskData('Risk Summary'!$K$36,$A1736)</f>
        <v>#NAME?</v>
      </c>
      <c r="P1736" s="330" t="e">
        <f ca="1">_xll.RiskData('Risk Summary'!$N$36,$A1736)</f>
        <v>#NAME?</v>
      </c>
      <c r="R1736" s="330" t="e">
        <f ca="1">_xll.RiskData('TS CF'!$H$24,$A1736)-F1736</f>
        <v>#NAME?</v>
      </c>
      <c r="S1736" s="330" t="e">
        <f ca="1">_xll.RiskData('TS CF'!$K$24,$A1736)-G1736</f>
        <v>#NAME?</v>
      </c>
      <c r="T1736" s="330" t="e">
        <f ca="1">_xll.RiskData('TS CF'!$N$24,$A1736)-H1736</f>
        <v>#NAME?</v>
      </c>
      <c r="V1736" s="327" t="e">
        <f t="shared" ca="1" si="78"/>
        <v>#NAME?</v>
      </c>
      <c r="W1736" s="327" t="e">
        <f t="shared" ca="1" si="79"/>
        <v>#NAME?</v>
      </c>
      <c r="X1736" s="327" t="e">
        <f t="shared" ca="1" si="80"/>
        <v>#NAME?</v>
      </c>
    </row>
    <row r="1737" spans="1:24">
      <c r="A1737" s="2">
        <v>1730</v>
      </c>
      <c r="B1737" s="617">
        <v>-160478</v>
      </c>
      <c r="C1737" s="617">
        <v>-103593</v>
      </c>
      <c r="D1737" s="617">
        <v>-114388</v>
      </c>
      <c r="F1737" s="330" t="e">
        <f ca="1">_xll.RiskData('Risk Summary'!$H$32,$A1737)</f>
        <v>#NAME?</v>
      </c>
      <c r="G1737" s="330" t="e">
        <f ca="1">_xll.RiskData('Risk Summary'!$K$32,$A1737)</f>
        <v>#NAME?</v>
      </c>
      <c r="H1737" s="330" t="e">
        <f ca="1">_xll.RiskData('Risk Summary'!$N$32,$A1737)</f>
        <v>#NAME?</v>
      </c>
      <c r="J1737" s="330" t="e">
        <f ca="1">_xll.RiskData('Risk Summary'!$H$35,$A1737)</f>
        <v>#NAME?</v>
      </c>
      <c r="K1737" s="330" t="e">
        <f ca="1">_xll.RiskData('Risk Summary'!$K$35,$A1737)</f>
        <v>#NAME?</v>
      </c>
      <c r="L1737" s="330" t="e">
        <f ca="1">_xll.RiskData('Risk Summary'!$N$35,$A1737)</f>
        <v>#NAME?</v>
      </c>
      <c r="N1737" s="330" t="e">
        <f ca="1">_xll.RiskData('Risk Summary'!$H$36,$A1737)</f>
        <v>#NAME?</v>
      </c>
      <c r="O1737" s="330" t="e">
        <f ca="1">_xll.RiskData('Risk Summary'!$K$36,$A1737)</f>
        <v>#NAME?</v>
      </c>
      <c r="P1737" s="330" t="e">
        <f ca="1">_xll.RiskData('Risk Summary'!$N$36,$A1737)</f>
        <v>#NAME?</v>
      </c>
      <c r="R1737" s="330" t="e">
        <f ca="1">_xll.RiskData('TS CF'!$H$24,$A1737)-F1737</f>
        <v>#NAME?</v>
      </c>
      <c r="S1737" s="330" t="e">
        <f ca="1">_xll.RiskData('TS CF'!$K$24,$A1737)-G1737</f>
        <v>#NAME?</v>
      </c>
      <c r="T1737" s="330" t="e">
        <f ca="1">_xll.RiskData('TS CF'!$N$24,$A1737)-H1737</f>
        <v>#NAME?</v>
      </c>
      <c r="V1737" s="327" t="e">
        <f t="shared" ca="1" si="78"/>
        <v>#NAME?</v>
      </c>
      <c r="W1737" s="327" t="e">
        <f t="shared" ca="1" si="79"/>
        <v>#NAME?</v>
      </c>
      <c r="X1737" s="327" t="e">
        <f t="shared" ca="1" si="80"/>
        <v>#NAME?</v>
      </c>
    </row>
    <row r="1738" spans="1:24">
      <c r="A1738" s="2">
        <v>1731</v>
      </c>
      <c r="B1738" s="617">
        <v>-160478</v>
      </c>
      <c r="C1738" s="617">
        <v>-103593</v>
      </c>
      <c r="D1738" s="617">
        <v>-114388</v>
      </c>
      <c r="F1738" s="330" t="e">
        <f ca="1">_xll.RiskData('Risk Summary'!$H$32,$A1738)</f>
        <v>#NAME?</v>
      </c>
      <c r="G1738" s="330" t="e">
        <f ca="1">_xll.RiskData('Risk Summary'!$K$32,$A1738)</f>
        <v>#NAME?</v>
      </c>
      <c r="H1738" s="330" t="e">
        <f ca="1">_xll.RiskData('Risk Summary'!$N$32,$A1738)</f>
        <v>#NAME?</v>
      </c>
      <c r="J1738" s="330" t="e">
        <f ca="1">_xll.RiskData('Risk Summary'!$H$35,$A1738)</f>
        <v>#NAME?</v>
      </c>
      <c r="K1738" s="330" t="e">
        <f ca="1">_xll.RiskData('Risk Summary'!$K$35,$A1738)</f>
        <v>#NAME?</v>
      </c>
      <c r="L1738" s="330" t="e">
        <f ca="1">_xll.RiskData('Risk Summary'!$N$35,$A1738)</f>
        <v>#NAME?</v>
      </c>
      <c r="N1738" s="330" t="e">
        <f ca="1">_xll.RiskData('Risk Summary'!$H$36,$A1738)</f>
        <v>#NAME?</v>
      </c>
      <c r="O1738" s="330" t="e">
        <f ca="1">_xll.RiskData('Risk Summary'!$K$36,$A1738)</f>
        <v>#NAME?</v>
      </c>
      <c r="P1738" s="330" t="e">
        <f ca="1">_xll.RiskData('Risk Summary'!$N$36,$A1738)</f>
        <v>#NAME?</v>
      </c>
      <c r="R1738" s="330" t="e">
        <f ca="1">_xll.RiskData('TS CF'!$H$24,$A1738)-F1738</f>
        <v>#NAME?</v>
      </c>
      <c r="S1738" s="330" t="e">
        <f ca="1">_xll.RiskData('TS CF'!$K$24,$A1738)-G1738</f>
        <v>#NAME?</v>
      </c>
      <c r="T1738" s="330" t="e">
        <f ca="1">_xll.RiskData('TS CF'!$N$24,$A1738)-H1738</f>
        <v>#NAME?</v>
      </c>
      <c r="V1738" s="327" t="e">
        <f t="shared" ref="V1738:V1801" ca="1" si="81">V1737</f>
        <v>#NAME?</v>
      </c>
      <c r="W1738" s="327" t="e">
        <f t="shared" ref="W1738:W1801" ca="1" si="82">W1737</f>
        <v>#NAME?</v>
      </c>
      <c r="X1738" s="327" t="e">
        <f t="shared" ref="X1738:X1801" ca="1" si="83">X1737</f>
        <v>#NAME?</v>
      </c>
    </row>
    <row r="1739" spans="1:24">
      <c r="A1739" s="2">
        <v>1732</v>
      </c>
      <c r="B1739" s="617">
        <v>-160478</v>
      </c>
      <c r="C1739" s="617">
        <v>-103593</v>
      </c>
      <c r="D1739" s="617">
        <v>-114388</v>
      </c>
      <c r="F1739" s="330" t="e">
        <f ca="1">_xll.RiskData('Risk Summary'!$H$32,$A1739)</f>
        <v>#NAME?</v>
      </c>
      <c r="G1739" s="330" t="e">
        <f ca="1">_xll.RiskData('Risk Summary'!$K$32,$A1739)</f>
        <v>#NAME?</v>
      </c>
      <c r="H1739" s="330" t="e">
        <f ca="1">_xll.RiskData('Risk Summary'!$N$32,$A1739)</f>
        <v>#NAME?</v>
      </c>
      <c r="J1739" s="330" t="e">
        <f ca="1">_xll.RiskData('Risk Summary'!$H$35,$A1739)</f>
        <v>#NAME?</v>
      </c>
      <c r="K1739" s="330" t="e">
        <f ca="1">_xll.RiskData('Risk Summary'!$K$35,$A1739)</f>
        <v>#NAME?</v>
      </c>
      <c r="L1739" s="330" t="e">
        <f ca="1">_xll.RiskData('Risk Summary'!$N$35,$A1739)</f>
        <v>#NAME?</v>
      </c>
      <c r="N1739" s="330" t="e">
        <f ca="1">_xll.RiskData('Risk Summary'!$H$36,$A1739)</f>
        <v>#NAME?</v>
      </c>
      <c r="O1739" s="330" t="e">
        <f ca="1">_xll.RiskData('Risk Summary'!$K$36,$A1739)</f>
        <v>#NAME?</v>
      </c>
      <c r="P1739" s="330" t="e">
        <f ca="1">_xll.RiskData('Risk Summary'!$N$36,$A1739)</f>
        <v>#NAME?</v>
      </c>
      <c r="R1739" s="330" t="e">
        <f ca="1">_xll.RiskData('TS CF'!$H$24,$A1739)-F1739</f>
        <v>#NAME?</v>
      </c>
      <c r="S1739" s="330" t="e">
        <f ca="1">_xll.RiskData('TS CF'!$K$24,$A1739)-G1739</f>
        <v>#NAME?</v>
      </c>
      <c r="T1739" s="330" t="e">
        <f ca="1">_xll.RiskData('TS CF'!$N$24,$A1739)-H1739</f>
        <v>#NAME?</v>
      </c>
      <c r="V1739" s="327" t="e">
        <f t="shared" ca="1" si="81"/>
        <v>#NAME?</v>
      </c>
      <c r="W1739" s="327" t="e">
        <f t="shared" ca="1" si="82"/>
        <v>#NAME?</v>
      </c>
      <c r="X1739" s="327" t="e">
        <f t="shared" ca="1" si="83"/>
        <v>#NAME?</v>
      </c>
    </row>
    <row r="1740" spans="1:24">
      <c r="A1740" s="2">
        <v>1733</v>
      </c>
      <c r="B1740" s="617">
        <v>-160478</v>
      </c>
      <c r="C1740" s="617">
        <v>-103593</v>
      </c>
      <c r="D1740" s="617">
        <v>-114388</v>
      </c>
      <c r="F1740" s="330" t="e">
        <f ca="1">_xll.RiskData('Risk Summary'!$H$32,$A1740)</f>
        <v>#NAME?</v>
      </c>
      <c r="G1740" s="330" t="e">
        <f ca="1">_xll.RiskData('Risk Summary'!$K$32,$A1740)</f>
        <v>#NAME?</v>
      </c>
      <c r="H1740" s="330" t="e">
        <f ca="1">_xll.RiskData('Risk Summary'!$N$32,$A1740)</f>
        <v>#NAME?</v>
      </c>
      <c r="J1740" s="330" t="e">
        <f ca="1">_xll.RiskData('Risk Summary'!$H$35,$A1740)</f>
        <v>#NAME?</v>
      </c>
      <c r="K1740" s="330" t="e">
        <f ca="1">_xll.RiskData('Risk Summary'!$K$35,$A1740)</f>
        <v>#NAME?</v>
      </c>
      <c r="L1740" s="330" t="e">
        <f ca="1">_xll.RiskData('Risk Summary'!$N$35,$A1740)</f>
        <v>#NAME?</v>
      </c>
      <c r="N1740" s="330" t="e">
        <f ca="1">_xll.RiskData('Risk Summary'!$H$36,$A1740)</f>
        <v>#NAME?</v>
      </c>
      <c r="O1740" s="330" t="e">
        <f ca="1">_xll.RiskData('Risk Summary'!$K$36,$A1740)</f>
        <v>#NAME?</v>
      </c>
      <c r="P1740" s="330" t="e">
        <f ca="1">_xll.RiskData('Risk Summary'!$N$36,$A1740)</f>
        <v>#NAME?</v>
      </c>
      <c r="R1740" s="330" t="e">
        <f ca="1">_xll.RiskData('TS CF'!$H$24,$A1740)-F1740</f>
        <v>#NAME?</v>
      </c>
      <c r="S1740" s="330" t="e">
        <f ca="1">_xll.RiskData('TS CF'!$K$24,$A1740)-G1740</f>
        <v>#NAME?</v>
      </c>
      <c r="T1740" s="330" t="e">
        <f ca="1">_xll.RiskData('TS CF'!$N$24,$A1740)-H1740</f>
        <v>#NAME?</v>
      </c>
      <c r="V1740" s="327" t="e">
        <f t="shared" ca="1" si="81"/>
        <v>#NAME?</v>
      </c>
      <c r="W1740" s="327" t="e">
        <f t="shared" ca="1" si="82"/>
        <v>#NAME?</v>
      </c>
      <c r="X1740" s="327" t="e">
        <f t="shared" ca="1" si="83"/>
        <v>#NAME?</v>
      </c>
    </row>
    <row r="1741" spans="1:24">
      <c r="A1741" s="2">
        <v>1734</v>
      </c>
      <c r="B1741" s="617">
        <v>-160478</v>
      </c>
      <c r="C1741" s="617">
        <v>-103593</v>
      </c>
      <c r="D1741" s="617">
        <v>-114388</v>
      </c>
      <c r="F1741" s="330" t="e">
        <f ca="1">_xll.RiskData('Risk Summary'!$H$32,$A1741)</f>
        <v>#NAME?</v>
      </c>
      <c r="G1741" s="330" t="e">
        <f ca="1">_xll.RiskData('Risk Summary'!$K$32,$A1741)</f>
        <v>#NAME?</v>
      </c>
      <c r="H1741" s="330" t="e">
        <f ca="1">_xll.RiskData('Risk Summary'!$N$32,$A1741)</f>
        <v>#NAME?</v>
      </c>
      <c r="J1741" s="330" t="e">
        <f ca="1">_xll.RiskData('Risk Summary'!$H$35,$A1741)</f>
        <v>#NAME?</v>
      </c>
      <c r="K1741" s="330" t="e">
        <f ca="1">_xll.RiskData('Risk Summary'!$K$35,$A1741)</f>
        <v>#NAME?</v>
      </c>
      <c r="L1741" s="330" t="e">
        <f ca="1">_xll.RiskData('Risk Summary'!$N$35,$A1741)</f>
        <v>#NAME?</v>
      </c>
      <c r="N1741" s="330" t="e">
        <f ca="1">_xll.RiskData('Risk Summary'!$H$36,$A1741)</f>
        <v>#NAME?</v>
      </c>
      <c r="O1741" s="330" t="e">
        <f ca="1">_xll.RiskData('Risk Summary'!$K$36,$A1741)</f>
        <v>#NAME?</v>
      </c>
      <c r="P1741" s="330" t="e">
        <f ca="1">_xll.RiskData('Risk Summary'!$N$36,$A1741)</f>
        <v>#NAME?</v>
      </c>
      <c r="R1741" s="330" t="e">
        <f ca="1">_xll.RiskData('TS CF'!$H$24,$A1741)-F1741</f>
        <v>#NAME?</v>
      </c>
      <c r="S1741" s="330" t="e">
        <f ca="1">_xll.RiskData('TS CF'!$K$24,$A1741)-G1741</f>
        <v>#NAME?</v>
      </c>
      <c r="T1741" s="330" t="e">
        <f ca="1">_xll.RiskData('TS CF'!$N$24,$A1741)-H1741</f>
        <v>#NAME?</v>
      </c>
      <c r="V1741" s="327" t="e">
        <f t="shared" ca="1" si="81"/>
        <v>#NAME?</v>
      </c>
      <c r="W1741" s="327" t="e">
        <f t="shared" ca="1" si="82"/>
        <v>#NAME?</v>
      </c>
      <c r="X1741" s="327" t="e">
        <f t="shared" ca="1" si="83"/>
        <v>#NAME?</v>
      </c>
    </row>
    <row r="1742" spans="1:24">
      <c r="A1742" s="2">
        <v>1735</v>
      </c>
      <c r="B1742" s="617">
        <v>-160478</v>
      </c>
      <c r="C1742" s="617">
        <v>-103593</v>
      </c>
      <c r="D1742" s="617">
        <v>-114388</v>
      </c>
      <c r="F1742" s="330" t="e">
        <f ca="1">_xll.RiskData('Risk Summary'!$H$32,$A1742)</f>
        <v>#NAME?</v>
      </c>
      <c r="G1742" s="330" t="e">
        <f ca="1">_xll.RiskData('Risk Summary'!$K$32,$A1742)</f>
        <v>#NAME?</v>
      </c>
      <c r="H1742" s="330" t="e">
        <f ca="1">_xll.RiskData('Risk Summary'!$N$32,$A1742)</f>
        <v>#NAME?</v>
      </c>
      <c r="J1742" s="330" t="e">
        <f ca="1">_xll.RiskData('Risk Summary'!$H$35,$A1742)</f>
        <v>#NAME?</v>
      </c>
      <c r="K1742" s="330" t="e">
        <f ca="1">_xll.RiskData('Risk Summary'!$K$35,$A1742)</f>
        <v>#NAME?</v>
      </c>
      <c r="L1742" s="330" t="e">
        <f ca="1">_xll.RiskData('Risk Summary'!$N$35,$A1742)</f>
        <v>#NAME?</v>
      </c>
      <c r="N1742" s="330" t="e">
        <f ca="1">_xll.RiskData('Risk Summary'!$H$36,$A1742)</f>
        <v>#NAME?</v>
      </c>
      <c r="O1742" s="330" t="e">
        <f ca="1">_xll.RiskData('Risk Summary'!$K$36,$A1742)</f>
        <v>#NAME?</v>
      </c>
      <c r="P1742" s="330" t="e">
        <f ca="1">_xll.RiskData('Risk Summary'!$N$36,$A1742)</f>
        <v>#NAME?</v>
      </c>
      <c r="R1742" s="330" t="e">
        <f ca="1">_xll.RiskData('TS CF'!$H$24,$A1742)-F1742</f>
        <v>#NAME?</v>
      </c>
      <c r="S1742" s="330" t="e">
        <f ca="1">_xll.RiskData('TS CF'!$K$24,$A1742)-G1742</f>
        <v>#NAME?</v>
      </c>
      <c r="T1742" s="330" t="e">
        <f ca="1">_xll.RiskData('TS CF'!$N$24,$A1742)-H1742</f>
        <v>#NAME?</v>
      </c>
      <c r="V1742" s="327" t="e">
        <f t="shared" ca="1" si="81"/>
        <v>#NAME?</v>
      </c>
      <c r="W1742" s="327" t="e">
        <f t="shared" ca="1" si="82"/>
        <v>#NAME?</v>
      </c>
      <c r="X1742" s="327" t="e">
        <f t="shared" ca="1" si="83"/>
        <v>#NAME?</v>
      </c>
    </row>
    <row r="1743" spans="1:24">
      <c r="A1743" s="2">
        <v>1736</v>
      </c>
      <c r="B1743" s="617">
        <v>-160478</v>
      </c>
      <c r="C1743" s="617">
        <v>-103593</v>
      </c>
      <c r="D1743" s="617">
        <v>-114388</v>
      </c>
      <c r="F1743" s="330" t="e">
        <f ca="1">_xll.RiskData('Risk Summary'!$H$32,$A1743)</f>
        <v>#NAME?</v>
      </c>
      <c r="G1743" s="330" t="e">
        <f ca="1">_xll.RiskData('Risk Summary'!$K$32,$A1743)</f>
        <v>#NAME?</v>
      </c>
      <c r="H1743" s="330" t="e">
        <f ca="1">_xll.RiskData('Risk Summary'!$N$32,$A1743)</f>
        <v>#NAME?</v>
      </c>
      <c r="J1743" s="330" t="e">
        <f ca="1">_xll.RiskData('Risk Summary'!$H$35,$A1743)</f>
        <v>#NAME?</v>
      </c>
      <c r="K1743" s="330" t="e">
        <f ca="1">_xll.RiskData('Risk Summary'!$K$35,$A1743)</f>
        <v>#NAME?</v>
      </c>
      <c r="L1743" s="330" t="e">
        <f ca="1">_xll.RiskData('Risk Summary'!$N$35,$A1743)</f>
        <v>#NAME?</v>
      </c>
      <c r="N1743" s="330" t="e">
        <f ca="1">_xll.RiskData('Risk Summary'!$H$36,$A1743)</f>
        <v>#NAME?</v>
      </c>
      <c r="O1743" s="330" t="e">
        <f ca="1">_xll.RiskData('Risk Summary'!$K$36,$A1743)</f>
        <v>#NAME?</v>
      </c>
      <c r="P1743" s="330" t="e">
        <f ca="1">_xll.RiskData('Risk Summary'!$N$36,$A1743)</f>
        <v>#NAME?</v>
      </c>
      <c r="R1743" s="330" t="e">
        <f ca="1">_xll.RiskData('TS CF'!$H$24,$A1743)-F1743</f>
        <v>#NAME?</v>
      </c>
      <c r="S1743" s="330" t="e">
        <f ca="1">_xll.RiskData('TS CF'!$K$24,$A1743)-G1743</f>
        <v>#NAME?</v>
      </c>
      <c r="T1743" s="330" t="e">
        <f ca="1">_xll.RiskData('TS CF'!$N$24,$A1743)-H1743</f>
        <v>#NAME?</v>
      </c>
      <c r="V1743" s="327" t="e">
        <f t="shared" ca="1" si="81"/>
        <v>#NAME?</v>
      </c>
      <c r="W1743" s="327" t="e">
        <f t="shared" ca="1" si="82"/>
        <v>#NAME?</v>
      </c>
      <c r="X1743" s="327" t="e">
        <f t="shared" ca="1" si="83"/>
        <v>#NAME?</v>
      </c>
    </row>
    <row r="1744" spans="1:24">
      <c r="A1744" s="2">
        <v>1737</v>
      </c>
      <c r="B1744" s="617">
        <v>-160478</v>
      </c>
      <c r="C1744" s="617">
        <v>-103593</v>
      </c>
      <c r="D1744" s="617">
        <v>-114388</v>
      </c>
      <c r="F1744" s="330" t="e">
        <f ca="1">_xll.RiskData('Risk Summary'!$H$32,$A1744)</f>
        <v>#NAME?</v>
      </c>
      <c r="G1744" s="330" t="e">
        <f ca="1">_xll.RiskData('Risk Summary'!$K$32,$A1744)</f>
        <v>#NAME?</v>
      </c>
      <c r="H1744" s="330" t="e">
        <f ca="1">_xll.RiskData('Risk Summary'!$N$32,$A1744)</f>
        <v>#NAME?</v>
      </c>
      <c r="J1744" s="330" t="e">
        <f ca="1">_xll.RiskData('Risk Summary'!$H$35,$A1744)</f>
        <v>#NAME?</v>
      </c>
      <c r="K1744" s="330" t="e">
        <f ca="1">_xll.RiskData('Risk Summary'!$K$35,$A1744)</f>
        <v>#NAME?</v>
      </c>
      <c r="L1744" s="330" t="e">
        <f ca="1">_xll.RiskData('Risk Summary'!$N$35,$A1744)</f>
        <v>#NAME?</v>
      </c>
      <c r="N1744" s="330" t="e">
        <f ca="1">_xll.RiskData('Risk Summary'!$H$36,$A1744)</f>
        <v>#NAME?</v>
      </c>
      <c r="O1744" s="330" t="e">
        <f ca="1">_xll.RiskData('Risk Summary'!$K$36,$A1744)</f>
        <v>#NAME?</v>
      </c>
      <c r="P1744" s="330" t="e">
        <f ca="1">_xll.RiskData('Risk Summary'!$N$36,$A1744)</f>
        <v>#NAME?</v>
      </c>
      <c r="R1744" s="330" t="e">
        <f ca="1">_xll.RiskData('TS CF'!$H$24,$A1744)-F1744</f>
        <v>#NAME?</v>
      </c>
      <c r="S1744" s="330" t="e">
        <f ca="1">_xll.RiskData('TS CF'!$K$24,$A1744)-G1744</f>
        <v>#NAME?</v>
      </c>
      <c r="T1744" s="330" t="e">
        <f ca="1">_xll.RiskData('TS CF'!$N$24,$A1744)-H1744</f>
        <v>#NAME?</v>
      </c>
      <c r="V1744" s="327" t="e">
        <f t="shared" ca="1" si="81"/>
        <v>#NAME?</v>
      </c>
      <c r="W1744" s="327" t="e">
        <f t="shared" ca="1" si="82"/>
        <v>#NAME?</v>
      </c>
      <c r="X1744" s="327" t="e">
        <f t="shared" ca="1" si="83"/>
        <v>#NAME?</v>
      </c>
    </row>
    <row r="1745" spans="1:24">
      <c r="A1745" s="2">
        <v>1738</v>
      </c>
      <c r="B1745" s="617">
        <v>-160478</v>
      </c>
      <c r="C1745" s="617">
        <v>-103593</v>
      </c>
      <c r="D1745" s="617">
        <v>-114388</v>
      </c>
      <c r="F1745" s="330" t="e">
        <f ca="1">_xll.RiskData('Risk Summary'!$H$32,$A1745)</f>
        <v>#NAME?</v>
      </c>
      <c r="G1745" s="330" t="e">
        <f ca="1">_xll.RiskData('Risk Summary'!$K$32,$A1745)</f>
        <v>#NAME?</v>
      </c>
      <c r="H1745" s="330" t="e">
        <f ca="1">_xll.RiskData('Risk Summary'!$N$32,$A1745)</f>
        <v>#NAME?</v>
      </c>
      <c r="J1745" s="330" t="e">
        <f ca="1">_xll.RiskData('Risk Summary'!$H$35,$A1745)</f>
        <v>#NAME?</v>
      </c>
      <c r="K1745" s="330" t="e">
        <f ca="1">_xll.RiskData('Risk Summary'!$K$35,$A1745)</f>
        <v>#NAME?</v>
      </c>
      <c r="L1745" s="330" t="e">
        <f ca="1">_xll.RiskData('Risk Summary'!$N$35,$A1745)</f>
        <v>#NAME?</v>
      </c>
      <c r="N1745" s="330" t="e">
        <f ca="1">_xll.RiskData('Risk Summary'!$H$36,$A1745)</f>
        <v>#NAME?</v>
      </c>
      <c r="O1745" s="330" t="e">
        <f ca="1">_xll.RiskData('Risk Summary'!$K$36,$A1745)</f>
        <v>#NAME?</v>
      </c>
      <c r="P1745" s="330" t="e">
        <f ca="1">_xll.RiskData('Risk Summary'!$N$36,$A1745)</f>
        <v>#NAME?</v>
      </c>
      <c r="R1745" s="330" t="e">
        <f ca="1">_xll.RiskData('TS CF'!$H$24,$A1745)-F1745</f>
        <v>#NAME?</v>
      </c>
      <c r="S1745" s="330" t="e">
        <f ca="1">_xll.RiskData('TS CF'!$K$24,$A1745)-G1745</f>
        <v>#NAME?</v>
      </c>
      <c r="T1745" s="330" t="e">
        <f ca="1">_xll.RiskData('TS CF'!$N$24,$A1745)-H1745</f>
        <v>#NAME?</v>
      </c>
      <c r="V1745" s="327" t="e">
        <f t="shared" ca="1" si="81"/>
        <v>#NAME?</v>
      </c>
      <c r="W1745" s="327" t="e">
        <f t="shared" ca="1" si="82"/>
        <v>#NAME?</v>
      </c>
      <c r="X1745" s="327" t="e">
        <f t="shared" ca="1" si="83"/>
        <v>#NAME?</v>
      </c>
    </row>
    <row r="1746" spans="1:24">
      <c r="A1746" s="2">
        <v>1739</v>
      </c>
      <c r="B1746" s="617">
        <v>-160478</v>
      </c>
      <c r="C1746" s="617">
        <v>-103593</v>
      </c>
      <c r="D1746" s="617">
        <v>-114388</v>
      </c>
      <c r="F1746" s="330" t="e">
        <f ca="1">_xll.RiskData('Risk Summary'!$H$32,$A1746)</f>
        <v>#NAME?</v>
      </c>
      <c r="G1746" s="330" t="e">
        <f ca="1">_xll.RiskData('Risk Summary'!$K$32,$A1746)</f>
        <v>#NAME?</v>
      </c>
      <c r="H1746" s="330" t="e">
        <f ca="1">_xll.RiskData('Risk Summary'!$N$32,$A1746)</f>
        <v>#NAME?</v>
      </c>
      <c r="J1746" s="330" t="e">
        <f ca="1">_xll.RiskData('Risk Summary'!$H$35,$A1746)</f>
        <v>#NAME?</v>
      </c>
      <c r="K1746" s="330" t="e">
        <f ca="1">_xll.RiskData('Risk Summary'!$K$35,$A1746)</f>
        <v>#NAME?</v>
      </c>
      <c r="L1746" s="330" t="e">
        <f ca="1">_xll.RiskData('Risk Summary'!$N$35,$A1746)</f>
        <v>#NAME?</v>
      </c>
      <c r="N1746" s="330" t="e">
        <f ca="1">_xll.RiskData('Risk Summary'!$H$36,$A1746)</f>
        <v>#NAME?</v>
      </c>
      <c r="O1746" s="330" t="e">
        <f ca="1">_xll.RiskData('Risk Summary'!$K$36,$A1746)</f>
        <v>#NAME?</v>
      </c>
      <c r="P1746" s="330" t="e">
        <f ca="1">_xll.RiskData('Risk Summary'!$N$36,$A1746)</f>
        <v>#NAME?</v>
      </c>
      <c r="R1746" s="330" t="e">
        <f ca="1">_xll.RiskData('TS CF'!$H$24,$A1746)-F1746</f>
        <v>#NAME?</v>
      </c>
      <c r="S1746" s="330" t="e">
        <f ca="1">_xll.RiskData('TS CF'!$K$24,$A1746)-G1746</f>
        <v>#NAME?</v>
      </c>
      <c r="T1746" s="330" t="e">
        <f ca="1">_xll.RiskData('TS CF'!$N$24,$A1746)-H1746</f>
        <v>#NAME?</v>
      </c>
      <c r="V1746" s="327" t="e">
        <f t="shared" ca="1" si="81"/>
        <v>#NAME?</v>
      </c>
      <c r="W1746" s="327" t="e">
        <f t="shared" ca="1" si="82"/>
        <v>#NAME?</v>
      </c>
      <c r="X1746" s="327" t="e">
        <f t="shared" ca="1" si="83"/>
        <v>#NAME?</v>
      </c>
    </row>
    <row r="1747" spans="1:24">
      <c r="A1747" s="2">
        <v>1740</v>
      </c>
      <c r="B1747" s="617">
        <v>-160478</v>
      </c>
      <c r="C1747" s="617">
        <v>-103593</v>
      </c>
      <c r="D1747" s="617">
        <v>-114388</v>
      </c>
      <c r="F1747" s="330" t="e">
        <f ca="1">_xll.RiskData('Risk Summary'!$H$32,$A1747)</f>
        <v>#NAME?</v>
      </c>
      <c r="G1747" s="330" t="e">
        <f ca="1">_xll.RiskData('Risk Summary'!$K$32,$A1747)</f>
        <v>#NAME?</v>
      </c>
      <c r="H1747" s="330" t="e">
        <f ca="1">_xll.RiskData('Risk Summary'!$N$32,$A1747)</f>
        <v>#NAME?</v>
      </c>
      <c r="J1747" s="330" t="e">
        <f ca="1">_xll.RiskData('Risk Summary'!$H$35,$A1747)</f>
        <v>#NAME?</v>
      </c>
      <c r="K1747" s="330" t="e">
        <f ca="1">_xll.RiskData('Risk Summary'!$K$35,$A1747)</f>
        <v>#NAME?</v>
      </c>
      <c r="L1747" s="330" t="e">
        <f ca="1">_xll.RiskData('Risk Summary'!$N$35,$A1747)</f>
        <v>#NAME?</v>
      </c>
      <c r="N1747" s="330" t="e">
        <f ca="1">_xll.RiskData('Risk Summary'!$H$36,$A1747)</f>
        <v>#NAME?</v>
      </c>
      <c r="O1747" s="330" t="e">
        <f ca="1">_xll.RiskData('Risk Summary'!$K$36,$A1747)</f>
        <v>#NAME?</v>
      </c>
      <c r="P1747" s="330" t="e">
        <f ca="1">_xll.RiskData('Risk Summary'!$N$36,$A1747)</f>
        <v>#NAME?</v>
      </c>
      <c r="R1747" s="330" t="e">
        <f ca="1">_xll.RiskData('TS CF'!$H$24,$A1747)-F1747</f>
        <v>#NAME?</v>
      </c>
      <c r="S1747" s="330" t="e">
        <f ca="1">_xll.RiskData('TS CF'!$K$24,$A1747)-G1747</f>
        <v>#NAME?</v>
      </c>
      <c r="T1747" s="330" t="e">
        <f ca="1">_xll.RiskData('TS CF'!$N$24,$A1747)-H1747</f>
        <v>#NAME?</v>
      </c>
      <c r="V1747" s="327" t="e">
        <f t="shared" ca="1" si="81"/>
        <v>#NAME?</v>
      </c>
      <c r="W1747" s="327" t="e">
        <f t="shared" ca="1" si="82"/>
        <v>#NAME?</v>
      </c>
      <c r="X1747" s="327" t="e">
        <f t="shared" ca="1" si="83"/>
        <v>#NAME?</v>
      </c>
    </row>
    <row r="1748" spans="1:24">
      <c r="A1748" s="2">
        <v>1741</v>
      </c>
      <c r="B1748" s="617">
        <v>-160478</v>
      </c>
      <c r="C1748" s="617">
        <v>-103593</v>
      </c>
      <c r="D1748" s="617">
        <v>-114388</v>
      </c>
      <c r="F1748" s="330" t="e">
        <f ca="1">_xll.RiskData('Risk Summary'!$H$32,$A1748)</f>
        <v>#NAME?</v>
      </c>
      <c r="G1748" s="330" t="e">
        <f ca="1">_xll.RiskData('Risk Summary'!$K$32,$A1748)</f>
        <v>#NAME?</v>
      </c>
      <c r="H1748" s="330" t="e">
        <f ca="1">_xll.RiskData('Risk Summary'!$N$32,$A1748)</f>
        <v>#NAME?</v>
      </c>
      <c r="J1748" s="330" t="e">
        <f ca="1">_xll.RiskData('Risk Summary'!$H$35,$A1748)</f>
        <v>#NAME?</v>
      </c>
      <c r="K1748" s="330" t="e">
        <f ca="1">_xll.RiskData('Risk Summary'!$K$35,$A1748)</f>
        <v>#NAME?</v>
      </c>
      <c r="L1748" s="330" t="e">
        <f ca="1">_xll.RiskData('Risk Summary'!$N$35,$A1748)</f>
        <v>#NAME?</v>
      </c>
      <c r="N1748" s="330" t="e">
        <f ca="1">_xll.RiskData('Risk Summary'!$H$36,$A1748)</f>
        <v>#NAME?</v>
      </c>
      <c r="O1748" s="330" t="e">
        <f ca="1">_xll.RiskData('Risk Summary'!$K$36,$A1748)</f>
        <v>#NAME?</v>
      </c>
      <c r="P1748" s="330" t="e">
        <f ca="1">_xll.RiskData('Risk Summary'!$N$36,$A1748)</f>
        <v>#NAME?</v>
      </c>
      <c r="R1748" s="330" t="e">
        <f ca="1">_xll.RiskData('TS CF'!$H$24,$A1748)-F1748</f>
        <v>#NAME?</v>
      </c>
      <c r="S1748" s="330" t="e">
        <f ca="1">_xll.RiskData('TS CF'!$K$24,$A1748)-G1748</f>
        <v>#NAME?</v>
      </c>
      <c r="T1748" s="330" t="e">
        <f ca="1">_xll.RiskData('TS CF'!$N$24,$A1748)-H1748</f>
        <v>#NAME?</v>
      </c>
      <c r="V1748" s="327" t="e">
        <f t="shared" ca="1" si="81"/>
        <v>#NAME?</v>
      </c>
      <c r="W1748" s="327" t="e">
        <f t="shared" ca="1" si="82"/>
        <v>#NAME?</v>
      </c>
      <c r="X1748" s="327" t="e">
        <f t="shared" ca="1" si="83"/>
        <v>#NAME?</v>
      </c>
    </row>
    <row r="1749" spans="1:24">
      <c r="A1749" s="2">
        <v>1742</v>
      </c>
      <c r="B1749" s="617">
        <v>-160478</v>
      </c>
      <c r="C1749" s="617">
        <v>-103593</v>
      </c>
      <c r="D1749" s="617">
        <v>-114388</v>
      </c>
      <c r="F1749" s="330" t="e">
        <f ca="1">_xll.RiskData('Risk Summary'!$H$32,$A1749)</f>
        <v>#NAME?</v>
      </c>
      <c r="G1749" s="330" t="e">
        <f ca="1">_xll.RiskData('Risk Summary'!$K$32,$A1749)</f>
        <v>#NAME?</v>
      </c>
      <c r="H1749" s="330" t="e">
        <f ca="1">_xll.RiskData('Risk Summary'!$N$32,$A1749)</f>
        <v>#NAME?</v>
      </c>
      <c r="J1749" s="330" t="e">
        <f ca="1">_xll.RiskData('Risk Summary'!$H$35,$A1749)</f>
        <v>#NAME?</v>
      </c>
      <c r="K1749" s="330" t="e">
        <f ca="1">_xll.RiskData('Risk Summary'!$K$35,$A1749)</f>
        <v>#NAME?</v>
      </c>
      <c r="L1749" s="330" t="e">
        <f ca="1">_xll.RiskData('Risk Summary'!$N$35,$A1749)</f>
        <v>#NAME?</v>
      </c>
      <c r="N1749" s="330" t="e">
        <f ca="1">_xll.RiskData('Risk Summary'!$H$36,$A1749)</f>
        <v>#NAME?</v>
      </c>
      <c r="O1749" s="330" t="e">
        <f ca="1">_xll.RiskData('Risk Summary'!$K$36,$A1749)</f>
        <v>#NAME?</v>
      </c>
      <c r="P1749" s="330" t="e">
        <f ca="1">_xll.RiskData('Risk Summary'!$N$36,$A1749)</f>
        <v>#NAME?</v>
      </c>
      <c r="R1749" s="330" t="e">
        <f ca="1">_xll.RiskData('TS CF'!$H$24,$A1749)-F1749</f>
        <v>#NAME?</v>
      </c>
      <c r="S1749" s="330" t="e">
        <f ca="1">_xll.RiskData('TS CF'!$K$24,$A1749)-G1749</f>
        <v>#NAME?</v>
      </c>
      <c r="T1749" s="330" t="e">
        <f ca="1">_xll.RiskData('TS CF'!$N$24,$A1749)-H1749</f>
        <v>#NAME?</v>
      </c>
      <c r="V1749" s="327" t="e">
        <f t="shared" ca="1" si="81"/>
        <v>#NAME?</v>
      </c>
      <c r="W1749" s="327" t="e">
        <f t="shared" ca="1" si="82"/>
        <v>#NAME?</v>
      </c>
      <c r="X1749" s="327" t="e">
        <f t="shared" ca="1" si="83"/>
        <v>#NAME?</v>
      </c>
    </row>
    <row r="1750" spans="1:24">
      <c r="A1750" s="2">
        <v>1743</v>
      </c>
      <c r="B1750" s="617">
        <v>-160478</v>
      </c>
      <c r="C1750" s="617">
        <v>-103593</v>
      </c>
      <c r="D1750" s="617">
        <v>-114388</v>
      </c>
      <c r="F1750" s="330" t="e">
        <f ca="1">_xll.RiskData('Risk Summary'!$H$32,$A1750)</f>
        <v>#NAME?</v>
      </c>
      <c r="G1750" s="330" t="e">
        <f ca="1">_xll.RiskData('Risk Summary'!$K$32,$A1750)</f>
        <v>#NAME?</v>
      </c>
      <c r="H1750" s="330" t="e">
        <f ca="1">_xll.RiskData('Risk Summary'!$N$32,$A1750)</f>
        <v>#NAME?</v>
      </c>
      <c r="J1750" s="330" t="e">
        <f ca="1">_xll.RiskData('Risk Summary'!$H$35,$A1750)</f>
        <v>#NAME?</v>
      </c>
      <c r="K1750" s="330" t="e">
        <f ca="1">_xll.RiskData('Risk Summary'!$K$35,$A1750)</f>
        <v>#NAME?</v>
      </c>
      <c r="L1750" s="330" t="e">
        <f ca="1">_xll.RiskData('Risk Summary'!$N$35,$A1750)</f>
        <v>#NAME?</v>
      </c>
      <c r="N1750" s="330" t="e">
        <f ca="1">_xll.RiskData('Risk Summary'!$H$36,$A1750)</f>
        <v>#NAME?</v>
      </c>
      <c r="O1750" s="330" t="e">
        <f ca="1">_xll.RiskData('Risk Summary'!$K$36,$A1750)</f>
        <v>#NAME?</v>
      </c>
      <c r="P1750" s="330" t="e">
        <f ca="1">_xll.RiskData('Risk Summary'!$N$36,$A1750)</f>
        <v>#NAME?</v>
      </c>
      <c r="R1750" s="330" t="e">
        <f ca="1">_xll.RiskData('TS CF'!$H$24,$A1750)-F1750</f>
        <v>#NAME?</v>
      </c>
      <c r="S1750" s="330" t="e">
        <f ca="1">_xll.RiskData('TS CF'!$K$24,$A1750)-G1750</f>
        <v>#NAME?</v>
      </c>
      <c r="T1750" s="330" t="e">
        <f ca="1">_xll.RiskData('TS CF'!$N$24,$A1750)-H1750</f>
        <v>#NAME?</v>
      </c>
      <c r="V1750" s="327" t="e">
        <f t="shared" ca="1" si="81"/>
        <v>#NAME?</v>
      </c>
      <c r="W1750" s="327" t="e">
        <f t="shared" ca="1" si="82"/>
        <v>#NAME?</v>
      </c>
      <c r="X1750" s="327" t="e">
        <f t="shared" ca="1" si="83"/>
        <v>#NAME?</v>
      </c>
    </row>
    <row r="1751" spans="1:24">
      <c r="A1751" s="2">
        <v>1744</v>
      </c>
      <c r="B1751" s="617">
        <v>-160478</v>
      </c>
      <c r="C1751" s="617">
        <v>-103593</v>
      </c>
      <c r="D1751" s="617">
        <v>-114388</v>
      </c>
      <c r="F1751" s="330" t="e">
        <f ca="1">_xll.RiskData('Risk Summary'!$H$32,$A1751)</f>
        <v>#NAME?</v>
      </c>
      <c r="G1751" s="330" t="e">
        <f ca="1">_xll.RiskData('Risk Summary'!$K$32,$A1751)</f>
        <v>#NAME?</v>
      </c>
      <c r="H1751" s="330" t="e">
        <f ca="1">_xll.RiskData('Risk Summary'!$N$32,$A1751)</f>
        <v>#NAME?</v>
      </c>
      <c r="J1751" s="330" t="e">
        <f ca="1">_xll.RiskData('Risk Summary'!$H$35,$A1751)</f>
        <v>#NAME?</v>
      </c>
      <c r="K1751" s="330" t="e">
        <f ca="1">_xll.RiskData('Risk Summary'!$K$35,$A1751)</f>
        <v>#NAME?</v>
      </c>
      <c r="L1751" s="330" t="e">
        <f ca="1">_xll.RiskData('Risk Summary'!$N$35,$A1751)</f>
        <v>#NAME?</v>
      </c>
      <c r="N1751" s="330" t="e">
        <f ca="1">_xll.RiskData('Risk Summary'!$H$36,$A1751)</f>
        <v>#NAME?</v>
      </c>
      <c r="O1751" s="330" t="e">
        <f ca="1">_xll.RiskData('Risk Summary'!$K$36,$A1751)</f>
        <v>#NAME?</v>
      </c>
      <c r="P1751" s="330" t="e">
        <f ca="1">_xll.RiskData('Risk Summary'!$N$36,$A1751)</f>
        <v>#NAME?</v>
      </c>
      <c r="R1751" s="330" t="e">
        <f ca="1">_xll.RiskData('TS CF'!$H$24,$A1751)-F1751</f>
        <v>#NAME?</v>
      </c>
      <c r="S1751" s="330" t="e">
        <f ca="1">_xll.RiskData('TS CF'!$K$24,$A1751)-G1751</f>
        <v>#NAME?</v>
      </c>
      <c r="T1751" s="330" t="e">
        <f ca="1">_xll.RiskData('TS CF'!$N$24,$A1751)-H1751</f>
        <v>#NAME?</v>
      </c>
      <c r="V1751" s="327" t="e">
        <f t="shared" ca="1" si="81"/>
        <v>#NAME?</v>
      </c>
      <c r="W1751" s="327" t="e">
        <f t="shared" ca="1" si="82"/>
        <v>#NAME?</v>
      </c>
      <c r="X1751" s="327" t="e">
        <f t="shared" ca="1" si="83"/>
        <v>#NAME?</v>
      </c>
    </row>
    <row r="1752" spans="1:24">
      <c r="A1752" s="2">
        <v>1745</v>
      </c>
      <c r="B1752" s="617">
        <v>-160478</v>
      </c>
      <c r="C1752" s="617">
        <v>-103593</v>
      </c>
      <c r="D1752" s="617">
        <v>-114388</v>
      </c>
      <c r="F1752" s="330" t="e">
        <f ca="1">_xll.RiskData('Risk Summary'!$H$32,$A1752)</f>
        <v>#NAME?</v>
      </c>
      <c r="G1752" s="330" t="e">
        <f ca="1">_xll.RiskData('Risk Summary'!$K$32,$A1752)</f>
        <v>#NAME?</v>
      </c>
      <c r="H1752" s="330" t="e">
        <f ca="1">_xll.RiskData('Risk Summary'!$N$32,$A1752)</f>
        <v>#NAME?</v>
      </c>
      <c r="J1752" s="330" t="e">
        <f ca="1">_xll.RiskData('Risk Summary'!$H$35,$A1752)</f>
        <v>#NAME?</v>
      </c>
      <c r="K1752" s="330" t="e">
        <f ca="1">_xll.RiskData('Risk Summary'!$K$35,$A1752)</f>
        <v>#NAME?</v>
      </c>
      <c r="L1752" s="330" t="e">
        <f ca="1">_xll.RiskData('Risk Summary'!$N$35,$A1752)</f>
        <v>#NAME?</v>
      </c>
      <c r="N1752" s="330" t="e">
        <f ca="1">_xll.RiskData('Risk Summary'!$H$36,$A1752)</f>
        <v>#NAME?</v>
      </c>
      <c r="O1752" s="330" t="e">
        <f ca="1">_xll.RiskData('Risk Summary'!$K$36,$A1752)</f>
        <v>#NAME?</v>
      </c>
      <c r="P1752" s="330" t="e">
        <f ca="1">_xll.RiskData('Risk Summary'!$N$36,$A1752)</f>
        <v>#NAME?</v>
      </c>
      <c r="R1752" s="330" t="e">
        <f ca="1">_xll.RiskData('TS CF'!$H$24,$A1752)-F1752</f>
        <v>#NAME?</v>
      </c>
      <c r="S1752" s="330" t="e">
        <f ca="1">_xll.RiskData('TS CF'!$K$24,$A1752)-G1752</f>
        <v>#NAME?</v>
      </c>
      <c r="T1752" s="330" t="e">
        <f ca="1">_xll.RiskData('TS CF'!$N$24,$A1752)-H1752</f>
        <v>#NAME?</v>
      </c>
      <c r="V1752" s="327" t="e">
        <f t="shared" ca="1" si="81"/>
        <v>#NAME?</v>
      </c>
      <c r="W1752" s="327" t="e">
        <f t="shared" ca="1" si="82"/>
        <v>#NAME?</v>
      </c>
      <c r="X1752" s="327" t="e">
        <f t="shared" ca="1" si="83"/>
        <v>#NAME?</v>
      </c>
    </row>
    <row r="1753" spans="1:24">
      <c r="A1753" s="2">
        <v>1746</v>
      </c>
      <c r="B1753" s="617">
        <v>-160478</v>
      </c>
      <c r="C1753" s="617">
        <v>-103593</v>
      </c>
      <c r="D1753" s="617">
        <v>-114388</v>
      </c>
      <c r="F1753" s="330" t="e">
        <f ca="1">_xll.RiskData('Risk Summary'!$H$32,$A1753)</f>
        <v>#NAME?</v>
      </c>
      <c r="G1753" s="330" t="e">
        <f ca="1">_xll.RiskData('Risk Summary'!$K$32,$A1753)</f>
        <v>#NAME?</v>
      </c>
      <c r="H1753" s="330" t="e">
        <f ca="1">_xll.RiskData('Risk Summary'!$N$32,$A1753)</f>
        <v>#NAME?</v>
      </c>
      <c r="J1753" s="330" t="e">
        <f ca="1">_xll.RiskData('Risk Summary'!$H$35,$A1753)</f>
        <v>#NAME?</v>
      </c>
      <c r="K1753" s="330" t="e">
        <f ca="1">_xll.RiskData('Risk Summary'!$K$35,$A1753)</f>
        <v>#NAME?</v>
      </c>
      <c r="L1753" s="330" t="e">
        <f ca="1">_xll.RiskData('Risk Summary'!$N$35,$A1753)</f>
        <v>#NAME?</v>
      </c>
      <c r="N1753" s="330" t="e">
        <f ca="1">_xll.RiskData('Risk Summary'!$H$36,$A1753)</f>
        <v>#NAME?</v>
      </c>
      <c r="O1753" s="330" t="e">
        <f ca="1">_xll.RiskData('Risk Summary'!$K$36,$A1753)</f>
        <v>#NAME?</v>
      </c>
      <c r="P1753" s="330" t="e">
        <f ca="1">_xll.RiskData('Risk Summary'!$N$36,$A1753)</f>
        <v>#NAME?</v>
      </c>
      <c r="R1753" s="330" t="e">
        <f ca="1">_xll.RiskData('TS CF'!$H$24,$A1753)-F1753</f>
        <v>#NAME?</v>
      </c>
      <c r="S1753" s="330" t="e">
        <f ca="1">_xll.RiskData('TS CF'!$K$24,$A1753)-G1753</f>
        <v>#NAME?</v>
      </c>
      <c r="T1753" s="330" t="e">
        <f ca="1">_xll.RiskData('TS CF'!$N$24,$A1753)-H1753</f>
        <v>#NAME?</v>
      </c>
      <c r="V1753" s="327" t="e">
        <f t="shared" ca="1" si="81"/>
        <v>#NAME?</v>
      </c>
      <c r="W1753" s="327" t="e">
        <f t="shared" ca="1" si="82"/>
        <v>#NAME?</v>
      </c>
      <c r="X1753" s="327" t="e">
        <f t="shared" ca="1" si="83"/>
        <v>#NAME?</v>
      </c>
    </row>
    <row r="1754" spans="1:24">
      <c r="A1754" s="2">
        <v>1747</v>
      </c>
      <c r="B1754" s="617">
        <v>-160478</v>
      </c>
      <c r="C1754" s="617">
        <v>-103593</v>
      </c>
      <c r="D1754" s="617">
        <v>-114388</v>
      </c>
      <c r="F1754" s="330" t="e">
        <f ca="1">_xll.RiskData('Risk Summary'!$H$32,$A1754)</f>
        <v>#NAME?</v>
      </c>
      <c r="G1754" s="330" t="e">
        <f ca="1">_xll.RiskData('Risk Summary'!$K$32,$A1754)</f>
        <v>#NAME?</v>
      </c>
      <c r="H1754" s="330" t="e">
        <f ca="1">_xll.RiskData('Risk Summary'!$N$32,$A1754)</f>
        <v>#NAME?</v>
      </c>
      <c r="J1754" s="330" t="e">
        <f ca="1">_xll.RiskData('Risk Summary'!$H$35,$A1754)</f>
        <v>#NAME?</v>
      </c>
      <c r="K1754" s="330" t="e">
        <f ca="1">_xll.RiskData('Risk Summary'!$K$35,$A1754)</f>
        <v>#NAME?</v>
      </c>
      <c r="L1754" s="330" t="e">
        <f ca="1">_xll.RiskData('Risk Summary'!$N$35,$A1754)</f>
        <v>#NAME?</v>
      </c>
      <c r="N1754" s="330" t="e">
        <f ca="1">_xll.RiskData('Risk Summary'!$H$36,$A1754)</f>
        <v>#NAME?</v>
      </c>
      <c r="O1754" s="330" t="e">
        <f ca="1">_xll.RiskData('Risk Summary'!$K$36,$A1754)</f>
        <v>#NAME?</v>
      </c>
      <c r="P1754" s="330" t="e">
        <f ca="1">_xll.RiskData('Risk Summary'!$N$36,$A1754)</f>
        <v>#NAME?</v>
      </c>
      <c r="R1754" s="330" t="e">
        <f ca="1">_xll.RiskData('TS CF'!$H$24,$A1754)-F1754</f>
        <v>#NAME?</v>
      </c>
      <c r="S1754" s="330" t="e">
        <f ca="1">_xll.RiskData('TS CF'!$K$24,$A1754)-G1754</f>
        <v>#NAME?</v>
      </c>
      <c r="T1754" s="330" t="e">
        <f ca="1">_xll.RiskData('TS CF'!$N$24,$A1754)-H1754</f>
        <v>#NAME?</v>
      </c>
      <c r="V1754" s="327" t="e">
        <f t="shared" ca="1" si="81"/>
        <v>#NAME?</v>
      </c>
      <c r="W1754" s="327" t="e">
        <f t="shared" ca="1" si="82"/>
        <v>#NAME?</v>
      </c>
      <c r="X1754" s="327" t="e">
        <f t="shared" ca="1" si="83"/>
        <v>#NAME?</v>
      </c>
    </row>
    <row r="1755" spans="1:24">
      <c r="A1755" s="2">
        <v>1748</v>
      </c>
      <c r="B1755" s="617">
        <v>-160478</v>
      </c>
      <c r="C1755" s="617">
        <v>-103593</v>
      </c>
      <c r="D1755" s="617">
        <v>-114388</v>
      </c>
      <c r="F1755" s="330" t="e">
        <f ca="1">_xll.RiskData('Risk Summary'!$H$32,$A1755)</f>
        <v>#NAME?</v>
      </c>
      <c r="G1755" s="330" t="e">
        <f ca="1">_xll.RiskData('Risk Summary'!$K$32,$A1755)</f>
        <v>#NAME?</v>
      </c>
      <c r="H1755" s="330" t="e">
        <f ca="1">_xll.RiskData('Risk Summary'!$N$32,$A1755)</f>
        <v>#NAME?</v>
      </c>
      <c r="J1755" s="330" t="e">
        <f ca="1">_xll.RiskData('Risk Summary'!$H$35,$A1755)</f>
        <v>#NAME?</v>
      </c>
      <c r="K1755" s="330" t="e">
        <f ca="1">_xll.RiskData('Risk Summary'!$K$35,$A1755)</f>
        <v>#NAME?</v>
      </c>
      <c r="L1755" s="330" t="e">
        <f ca="1">_xll.RiskData('Risk Summary'!$N$35,$A1755)</f>
        <v>#NAME?</v>
      </c>
      <c r="N1755" s="330" t="e">
        <f ca="1">_xll.RiskData('Risk Summary'!$H$36,$A1755)</f>
        <v>#NAME?</v>
      </c>
      <c r="O1755" s="330" t="e">
        <f ca="1">_xll.RiskData('Risk Summary'!$K$36,$A1755)</f>
        <v>#NAME?</v>
      </c>
      <c r="P1755" s="330" t="e">
        <f ca="1">_xll.RiskData('Risk Summary'!$N$36,$A1755)</f>
        <v>#NAME?</v>
      </c>
      <c r="R1755" s="330" t="e">
        <f ca="1">_xll.RiskData('TS CF'!$H$24,$A1755)-F1755</f>
        <v>#NAME?</v>
      </c>
      <c r="S1755" s="330" t="e">
        <f ca="1">_xll.RiskData('TS CF'!$K$24,$A1755)-G1755</f>
        <v>#NAME?</v>
      </c>
      <c r="T1755" s="330" t="e">
        <f ca="1">_xll.RiskData('TS CF'!$N$24,$A1755)-H1755</f>
        <v>#NAME?</v>
      </c>
      <c r="V1755" s="327" t="e">
        <f t="shared" ca="1" si="81"/>
        <v>#NAME?</v>
      </c>
      <c r="W1755" s="327" t="e">
        <f t="shared" ca="1" si="82"/>
        <v>#NAME?</v>
      </c>
      <c r="X1755" s="327" t="e">
        <f t="shared" ca="1" si="83"/>
        <v>#NAME?</v>
      </c>
    </row>
    <row r="1756" spans="1:24">
      <c r="A1756" s="2">
        <v>1749</v>
      </c>
      <c r="B1756" s="617">
        <v>-160478</v>
      </c>
      <c r="C1756" s="617">
        <v>-103593</v>
      </c>
      <c r="D1756" s="617">
        <v>-114388</v>
      </c>
      <c r="F1756" s="330" t="e">
        <f ca="1">_xll.RiskData('Risk Summary'!$H$32,$A1756)</f>
        <v>#NAME?</v>
      </c>
      <c r="G1756" s="330" t="e">
        <f ca="1">_xll.RiskData('Risk Summary'!$K$32,$A1756)</f>
        <v>#NAME?</v>
      </c>
      <c r="H1756" s="330" t="e">
        <f ca="1">_xll.RiskData('Risk Summary'!$N$32,$A1756)</f>
        <v>#NAME?</v>
      </c>
      <c r="J1756" s="330" t="e">
        <f ca="1">_xll.RiskData('Risk Summary'!$H$35,$A1756)</f>
        <v>#NAME?</v>
      </c>
      <c r="K1756" s="330" t="e">
        <f ca="1">_xll.RiskData('Risk Summary'!$K$35,$A1756)</f>
        <v>#NAME?</v>
      </c>
      <c r="L1756" s="330" t="e">
        <f ca="1">_xll.RiskData('Risk Summary'!$N$35,$A1756)</f>
        <v>#NAME?</v>
      </c>
      <c r="N1756" s="330" t="e">
        <f ca="1">_xll.RiskData('Risk Summary'!$H$36,$A1756)</f>
        <v>#NAME?</v>
      </c>
      <c r="O1756" s="330" t="e">
        <f ca="1">_xll.RiskData('Risk Summary'!$K$36,$A1756)</f>
        <v>#NAME?</v>
      </c>
      <c r="P1756" s="330" t="e">
        <f ca="1">_xll.RiskData('Risk Summary'!$N$36,$A1756)</f>
        <v>#NAME?</v>
      </c>
      <c r="R1756" s="330" t="e">
        <f ca="1">_xll.RiskData('TS CF'!$H$24,$A1756)-F1756</f>
        <v>#NAME?</v>
      </c>
      <c r="S1756" s="330" t="e">
        <f ca="1">_xll.RiskData('TS CF'!$K$24,$A1756)-G1756</f>
        <v>#NAME?</v>
      </c>
      <c r="T1756" s="330" t="e">
        <f ca="1">_xll.RiskData('TS CF'!$N$24,$A1756)-H1756</f>
        <v>#NAME?</v>
      </c>
      <c r="V1756" s="327" t="e">
        <f t="shared" ca="1" si="81"/>
        <v>#NAME?</v>
      </c>
      <c r="W1756" s="327" t="e">
        <f t="shared" ca="1" si="82"/>
        <v>#NAME?</v>
      </c>
      <c r="X1756" s="327" t="e">
        <f t="shared" ca="1" si="83"/>
        <v>#NAME?</v>
      </c>
    </row>
    <row r="1757" spans="1:24">
      <c r="A1757" s="2">
        <v>1750</v>
      </c>
      <c r="B1757" s="617">
        <v>-160478</v>
      </c>
      <c r="C1757" s="617">
        <v>-103593</v>
      </c>
      <c r="D1757" s="617">
        <v>-114388</v>
      </c>
      <c r="F1757" s="330" t="e">
        <f ca="1">_xll.RiskData('Risk Summary'!$H$32,$A1757)</f>
        <v>#NAME?</v>
      </c>
      <c r="G1757" s="330" t="e">
        <f ca="1">_xll.RiskData('Risk Summary'!$K$32,$A1757)</f>
        <v>#NAME?</v>
      </c>
      <c r="H1757" s="330" t="e">
        <f ca="1">_xll.RiskData('Risk Summary'!$N$32,$A1757)</f>
        <v>#NAME?</v>
      </c>
      <c r="J1757" s="330" t="e">
        <f ca="1">_xll.RiskData('Risk Summary'!$H$35,$A1757)</f>
        <v>#NAME?</v>
      </c>
      <c r="K1757" s="330" t="e">
        <f ca="1">_xll.RiskData('Risk Summary'!$K$35,$A1757)</f>
        <v>#NAME?</v>
      </c>
      <c r="L1757" s="330" t="e">
        <f ca="1">_xll.RiskData('Risk Summary'!$N$35,$A1757)</f>
        <v>#NAME?</v>
      </c>
      <c r="N1757" s="330" t="e">
        <f ca="1">_xll.RiskData('Risk Summary'!$H$36,$A1757)</f>
        <v>#NAME?</v>
      </c>
      <c r="O1757" s="330" t="e">
        <f ca="1">_xll.RiskData('Risk Summary'!$K$36,$A1757)</f>
        <v>#NAME?</v>
      </c>
      <c r="P1757" s="330" t="e">
        <f ca="1">_xll.RiskData('Risk Summary'!$N$36,$A1757)</f>
        <v>#NAME?</v>
      </c>
      <c r="R1757" s="330" t="e">
        <f ca="1">_xll.RiskData('TS CF'!$H$24,$A1757)-F1757</f>
        <v>#NAME?</v>
      </c>
      <c r="S1757" s="330" t="e">
        <f ca="1">_xll.RiskData('TS CF'!$K$24,$A1757)-G1757</f>
        <v>#NAME?</v>
      </c>
      <c r="T1757" s="330" t="e">
        <f ca="1">_xll.RiskData('TS CF'!$N$24,$A1757)-H1757</f>
        <v>#NAME?</v>
      </c>
      <c r="V1757" s="327" t="e">
        <f t="shared" ca="1" si="81"/>
        <v>#NAME?</v>
      </c>
      <c r="W1757" s="327" t="e">
        <f t="shared" ca="1" si="82"/>
        <v>#NAME?</v>
      </c>
      <c r="X1757" s="327" t="e">
        <f t="shared" ca="1" si="83"/>
        <v>#NAME?</v>
      </c>
    </row>
    <row r="1758" spans="1:24">
      <c r="A1758" s="2">
        <v>1751</v>
      </c>
      <c r="B1758" s="617">
        <v>-160478</v>
      </c>
      <c r="C1758" s="617">
        <v>-103593</v>
      </c>
      <c r="D1758" s="617">
        <v>-114388</v>
      </c>
      <c r="F1758" s="330" t="e">
        <f ca="1">_xll.RiskData('Risk Summary'!$H$32,$A1758)</f>
        <v>#NAME?</v>
      </c>
      <c r="G1758" s="330" t="e">
        <f ca="1">_xll.RiskData('Risk Summary'!$K$32,$A1758)</f>
        <v>#NAME?</v>
      </c>
      <c r="H1758" s="330" t="e">
        <f ca="1">_xll.RiskData('Risk Summary'!$N$32,$A1758)</f>
        <v>#NAME?</v>
      </c>
      <c r="J1758" s="330" t="e">
        <f ca="1">_xll.RiskData('Risk Summary'!$H$35,$A1758)</f>
        <v>#NAME?</v>
      </c>
      <c r="K1758" s="330" t="e">
        <f ca="1">_xll.RiskData('Risk Summary'!$K$35,$A1758)</f>
        <v>#NAME?</v>
      </c>
      <c r="L1758" s="330" t="e">
        <f ca="1">_xll.RiskData('Risk Summary'!$N$35,$A1758)</f>
        <v>#NAME?</v>
      </c>
      <c r="N1758" s="330" t="e">
        <f ca="1">_xll.RiskData('Risk Summary'!$H$36,$A1758)</f>
        <v>#NAME?</v>
      </c>
      <c r="O1758" s="330" t="e">
        <f ca="1">_xll.RiskData('Risk Summary'!$K$36,$A1758)</f>
        <v>#NAME?</v>
      </c>
      <c r="P1758" s="330" t="e">
        <f ca="1">_xll.RiskData('Risk Summary'!$N$36,$A1758)</f>
        <v>#NAME?</v>
      </c>
      <c r="R1758" s="330" t="e">
        <f ca="1">_xll.RiskData('TS CF'!$H$24,$A1758)-F1758</f>
        <v>#NAME?</v>
      </c>
      <c r="S1758" s="330" t="e">
        <f ca="1">_xll.RiskData('TS CF'!$K$24,$A1758)-G1758</f>
        <v>#NAME?</v>
      </c>
      <c r="T1758" s="330" t="e">
        <f ca="1">_xll.RiskData('TS CF'!$N$24,$A1758)-H1758</f>
        <v>#NAME?</v>
      </c>
      <c r="V1758" s="327" t="e">
        <f t="shared" ca="1" si="81"/>
        <v>#NAME?</v>
      </c>
      <c r="W1758" s="327" t="e">
        <f t="shared" ca="1" si="82"/>
        <v>#NAME?</v>
      </c>
      <c r="X1758" s="327" t="e">
        <f t="shared" ca="1" si="83"/>
        <v>#NAME?</v>
      </c>
    </row>
    <row r="1759" spans="1:24">
      <c r="A1759" s="2">
        <v>1752</v>
      </c>
      <c r="B1759" s="617">
        <v>-160478</v>
      </c>
      <c r="C1759" s="617">
        <v>-103593</v>
      </c>
      <c r="D1759" s="617">
        <v>-114388</v>
      </c>
      <c r="F1759" s="330" t="e">
        <f ca="1">_xll.RiskData('Risk Summary'!$H$32,$A1759)</f>
        <v>#NAME?</v>
      </c>
      <c r="G1759" s="330" t="e">
        <f ca="1">_xll.RiskData('Risk Summary'!$K$32,$A1759)</f>
        <v>#NAME?</v>
      </c>
      <c r="H1759" s="330" t="e">
        <f ca="1">_xll.RiskData('Risk Summary'!$N$32,$A1759)</f>
        <v>#NAME?</v>
      </c>
      <c r="J1759" s="330" t="e">
        <f ca="1">_xll.RiskData('Risk Summary'!$H$35,$A1759)</f>
        <v>#NAME?</v>
      </c>
      <c r="K1759" s="330" t="e">
        <f ca="1">_xll.RiskData('Risk Summary'!$K$35,$A1759)</f>
        <v>#NAME?</v>
      </c>
      <c r="L1759" s="330" t="e">
        <f ca="1">_xll.RiskData('Risk Summary'!$N$35,$A1759)</f>
        <v>#NAME?</v>
      </c>
      <c r="N1759" s="330" t="e">
        <f ca="1">_xll.RiskData('Risk Summary'!$H$36,$A1759)</f>
        <v>#NAME?</v>
      </c>
      <c r="O1759" s="330" t="e">
        <f ca="1">_xll.RiskData('Risk Summary'!$K$36,$A1759)</f>
        <v>#NAME?</v>
      </c>
      <c r="P1759" s="330" t="e">
        <f ca="1">_xll.RiskData('Risk Summary'!$N$36,$A1759)</f>
        <v>#NAME?</v>
      </c>
      <c r="R1759" s="330" t="e">
        <f ca="1">_xll.RiskData('TS CF'!$H$24,$A1759)-F1759</f>
        <v>#NAME?</v>
      </c>
      <c r="S1759" s="330" t="e">
        <f ca="1">_xll.RiskData('TS CF'!$K$24,$A1759)-G1759</f>
        <v>#NAME?</v>
      </c>
      <c r="T1759" s="330" t="e">
        <f ca="1">_xll.RiskData('TS CF'!$N$24,$A1759)-H1759</f>
        <v>#NAME?</v>
      </c>
      <c r="V1759" s="327" t="e">
        <f t="shared" ca="1" si="81"/>
        <v>#NAME?</v>
      </c>
      <c r="W1759" s="327" t="e">
        <f t="shared" ca="1" si="82"/>
        <v>#NAME?</v>
      </c>
      <c r="X1759" s="327" t="e">
        <f t="shared" ca="1" si="83"/>
        <v>#NAME?</v>
      </c>
    </row>
    <row r="1760" spans="1:24">
      <c r="A1760" s="2">
        <v>1753</v>
      </c>
      <c r="B1760" s="617">
        <v>-160478</v>
      </c>
      <c r="C1760" s="617">
        <v>-103593</v>
      </c>
      <c r="D1760" s="617">
        <v>-114388</v>
      </c>
      <c r="F1760" s="330" t="e">
        <f ca="1">_xll.RiskData('Risk Summary'!$H$32,$A1760)</f>
        <v>#NAME?</v>
      </c>
      <c r="G1760" s="330" t="e">
        <f ca="1">_xll.RiskData('Risk Summary'!$K$32,$A1760)</f>
        <v>#NAME?</v>
      </c>
      <c r="H1760" s="330" t="e">
        <f ca="1">_xll.RiskData('Risk Summary'!$N$32,$A1760)</f>
        <v>#NAME?</v>
      </c>
      <c r="J1760" s="330" t="e">
        <f ca="1">_xll.RiskData('Risk Summary'!$H$35,$A1760)</f>
        <v>#NAME?</v>
      </c>
      <c r="K1760" s="330" t="e">
        <f ca="1">_xll.RiskData('Risk Summary'!$K$35,$A1760)</f>
        <v>#NAME?</v>
      </c>
      <c r="L1760" s="330" t="e">
        <f ca="1">_xll.RiskData('Risk Summary'!$N$35,$A1760)</f>
        <v>#NAME?</v>
      </c>
      <c r="N1760" s="330" t="e">
        <f ca="1">_xll.RiskData('Risk Summary'!$H$36,$A1760)</f>
        <v>#NAME?</v>
      </c>
      <c r="O1760" s="330" t="e">
        <f ca="1">_xll.RiskData('Risk Summary'!$K$36,$A1760)</f>
        <v>#NAME?</v>
      </c>
      <c r="P1760" s="330" t="e">
        <f ca="1">_xll.RiskData('Risk Summary'!$N$36,$A1760)</f>
        <v>#NAME?</v>
      </c>
      <c r="R1760" s="330" t="e">
        <f ca="1">_xll.RiskData('TS CF'!$H$24,$A1760)-F1760</f>
        <v>#NAME?</v>
      </c>
      <c r="S1760" s="330" t="e">
        <f ca="1">_xll.RiskData('TS CF'!$K$24,$A1760)-G1760</f>
        <v>#NAME?</v>
      </c>
      <c r="T1760" s="330" t="e">
        <f ca="1">_xll.RiskData('TS CF'!$N$24,$A1760)-H1760</f>
        <v>#NAME?</v>
      </c>
      <c r="V1760" s="327" t="e">
        <f t="shared" ca="1" si="81"/>
        <v>#NAME?</v>
      </c>
      <c r="W1760" s="327" t="e">
        <f t="shared" ca="1" si="82"/>
        <v>#NAME?</v>
      </c>
      <c r="X1760" s="327" t="e">
        <f t="shared" ca="1" si="83"/>
        <v>#NAME?</v>
      </c>
    </row>
    <row r="1761" spans="1:24">
      <c r="A1761" s="2">
        <v>1754</v>
      </c>
      <c r="B1761" s="617">
        <v>-160478</v>
      </c>
      <c r="C1761" s="617">
        <v>-103593</v>
      </c>
      <c r="D1761" s="617">
        <v>-114388</v>
      </c>
      <c r="F1761" s="330" t="e">
        <f ca="1">_xll.RiskData('Risk Summary'!$H$32,$A1761)</f>
        <v>#NAME?</v>
      </c>
      <c r="G1761" s="330" t="e">
        <f ca="1">_xll.RiskData('Risk Summary'!$K$32,$A1761)</f>
        <v>#NAME?</v>
      </c>
      <c r="H1761" s="330" t="e">
        <f ca="1">_xll.RiskData('Risk Summary'!$N$32,$A1761)</f>
        <v>#NAME?</v>
      </c>
      <c r="J1761" s="330" t="e">
        <f ca="1">_xll.RiskData('Risk Summary'!$H$35,$A1761)</f>
        <v>#NAME?</v>
      </c>
      <c r="K1761" s="330" t="e">
        <f ca="1">_xll.RiskData('Risk Summary'!$K$35,$A1761)</f>
        <v>#NAME?</v>
      </c>
      <c r="L1761" s="330" t="e">
        <f ca="1">_xll.RiskData('Risk Summary'!$N$35,$A1761)</f>
        <v>#NAME?</v>
      </c>
      <c r="N1761" s="330" t="e">
        <f ca="1">_xll.RiskData('Risk Summary'!$H$36,$A1761)</f>
        <v>#NAME?</v>
      </c>
      <c r="O1761" s="330" t="e">
        <f ca="1">_xll.RiskData('Risk Summary'!$K$36,$A1761)</f>
        <v>#NAME?</v>
      </c>
      <c r="P1761" s="330" t="e">
        <f ca="1">_xll.RiskData('Risk Summary'!$N$36,$A1761)</f>
        <v>#NAME?</v>
      </c>
      <c r="R1761" s="330" t="e">
        <f ca="1">_xll.RiskData('TS CF'!$H$24,$A1761)-F1761</f>
        <v>#NAME?</v>
      </c>
      <c r="S1761" s="330" t="e">
        <f ca="1">_xll.RiskData('TS CF'!$K$24,$A1761)-G1761</f>
        <v>#NAME?</v>
      </c>
      <c r="T1761" s="330" t="e">
        <f ca="1">_xll.RiskData('TS CF'!$N$24,$A1761)-H1761</f>
        <v>#NAME?</v>
      </c>
      <c r="V1761" s="327" t="e">
        <f t="shared" ca="1" si="81"/>
        <v>#NAME?</v>
      </c>
      <c r="W1761" s="327" t="e">
        <f t="shared" ca="1" si="82"/>
        <v>#NAME?</v>
      </c>
      <c r="X1761" s="327" t="e">
        <f t="shared" ca="1" si="83"/>
        <v>#NAME?</v>
      </c>
    </row>
    <row r="1762" spans="1:24">
      <c r="A1762" s="2">
        <v>1755</v>
      </c>
      <c r="B1762" s="617">
        <v>-160478</v>
      </c>
      <c r="C1762" s="617">
        <v>-103593</v>
      </c>
      <c r="D1762" s="617">
        <v>-114388</v>
      </c>
      <c r="F1762" s="330" t="e">
        <f ca="1">_xll.RiskData('Risk Summary'!$H$32,$A1762)</f>
        <v>#NAME?</v>
      </c>
      <c r="G1762" s="330" t="e">
        <f ca="1">_xll.RiskData('Risk Summary'!$K$32,$A1762)</f>
        <v>#NAME?</v>
      </c>
      <c r="H1762" s="330" t="e">
        <f ca="1">_xll.RiskData('Risk Summary'!$N$32,$A1762)</f>
        <v>#NAME?</v>
      </c>
      <c r="J1762" s="330" t="e">
        <f ca="1">_xll.RiskData('Risk Summary'!$H$35,$A1762)</f>
        <v>#NAME?</v>
      </c>
      <c r="K1762" s="330" t="e">
        <f ca="1">_xll.RiskData('Risk Summary'!$K$35,$A1762)</f>
        <v>#NAME?</v>
      </c>
      <c r="L1762" s="330" t="e">
        <f ca="1">_xll.RiskData('Risk Summary'!$N$35,$A1762)</f>
        <v>#NAME?</v>
      </c>
      <c r="N1762" s="330" t="e">
        <f ca="1">_xll.RiskData('Risk Summary'!$H$36,$A1762)</f>
        <v>#NAME?</v>
      </c>
      <c r="O1762" s="330" t="e">
        <f ca="1">_xll.RiskData('Risk Summary'!$K$36,$A1762)</f>
        <v>#NAME?</v>
      </c>
      <c r="P1762" s="330" t="e">
        <f ca="1">_xll.RiskData('Risk Summary'!$N$36,$A1762)</f>
        <v>#NAME?</v>
      </c>
      <c r="R1762" s="330" t="e">
        <f ca="1">_xll.RiskData('TS CF'!$H$24,$A1762)-F1762</f>
        <v>#NAME?</v>
      </c>
      <c r="S1762" s="330" t="e">
        <f ca="1">_xll.RiskData('TS CF'!$K$24,$A1762)-G1762</f>
        <v>#NAME?</v>
      </c>
      <c r="T1762" s="330" t="e">
        <f ca="1">_xll.RiskData('TS CF'!$N$24,$A1762)-H1762</f>
        <v>#NAME?</v>
      </c>
      <c r="V1762" s="327" t="e">
        <f t="shared" ca="1" si="81"/>
        <v>#NAME?</v>
      </c>
      <c r="W1762" s="327" t="e">
        <f t="shared" ca="1" si="82"/>
        <v>#NAME?</v>
      </c>
      <c r="X1762" s="327" t="e">
        <f t="shared" ca="1" si="83"/>
        <v>#NAME?</v>
      </c>
    </row>
    <row r="1763" spans="1:24">
      <c r="A1763" s="2">
        <v>1756</v>
      </c>
      <c r="B1763" s="617">
        <v>-160478</v>
      </c>
      <c r="C1763" s="617">
        <v>-103593</v>
      </c>
      <c r="D1763" s="617">
        <v>-114388</v>
      </c>
      <c r="F1763" s="330" t="e">
        <f ca="1">_xll.RiskData('Risk Summary'!$H$32,$A1763)</f>
        <v>#NAME?</v>
      </c>
      <c r="G1763" s="330" t="e">
        <f ca="1">_xll.RiskData('Risk Summary'!$K$32,$A1763)</f>
        <v>#NAME?</v>
      </c>
      <c r="H1763" s="330" t="e">
        <f ca="1">_xll.RiskData('Risk Summary'!$N$32,$A1763)</f>
        <v>#NAME?</v>
      </c>
      <c r="J1763" s="330" t="e">
        <f ca="1">_xll.RiskData('Risk Summary'!$H$35,$A1763)</f>
        <v>#NAME?</v>
      </c>
      <c r="K1763" s="330" t="e">
        <f ca="1">_xll.RiskData('Risk Summary'!$K$35,$A1763)</f>
        <v>#NAME?</v>
      </c>
      <c r="L1763" s="330" t="e">
        <f ca="1">_xll.RiskData('Risk Summary'!$N$35,$A1763)</f>
        <v>#NAME?</v>
      </c>
      <c r="N1763" s="330" t="e">
        <f ca="1">_xll.RiskData('Risk Summary'!$H$36,$A1763)</f>
        <v>#NAME?</v>
      </c>
      <c r="O1763" s="330" t="e">
        <f ca="1">_xll.RiskData('Risk Summary'!$K$36,$A1763)</f>
        <v>#NAME?</v>
      </c>
      <c r="P1763" s="330" t="e">
        <f ca="1">_xll.RiskData('Risk Summary'!$N$36,$A1763)</f>
        <v>#NAME?</v>
      </c>
      <c r="R1763" s="330" t="e">
        <f ca="1">_xll.RiskData('TS CF'!$H$24,$A1763)-F1763</f>
        <v>#NAME?</v>
      </c>
      <c r="S1763" s="330" t="e">
        <f ca="1">_xll.RiskData('TS CF'!$K$24,$A1763)-G1763</f>
        <v>#NAME?</v>
      </c>
      <c r="T1763" s="330" t="e">
        <f ca="1">_xll.RiskData('TS CF'!$N$24,$A1763)-H1763</f>
        <v>#NAME?</v>
      </c>
      <c r="V1763" s="327" t="e">
        <f t="shared" ca="1" si="81"/>
        <v>#NAME?</v>
      </c>
      <c r="W1763" s="327" t="e">
        <f t="shared" ca="1" si="82"/>
        <v>#NAME?</v>
      </c>
      <c r="X1763" s="327" t="e">
        <f t="shared" ca="1" si="83"/>
        <v>#NAME?</v>
      </c>
    </row>
    <row r="1764" spans="1:24">
      <c r="A1764" s="2">
        <v>1757</v>
      </c>
      <c r="B1764" s="617">
        <v>-160478</v>
      </c>
      <c r="C1764" s="617">
        <v>-103593</v>
      </c>
      <c r="D1764" s="617">
        <v>-114388</v>
      </c>
      <c r="F1764" s="330" t="e">
        <f ca="1">_xll.RiskData('Risk Summary'!$H$32,$A1764)</f>
        <v>#NAME?</v>
      </c>
      <c r="G1764" s="330" t="e">
        <f ca="1">_xll.RiskData('Risk Summary'!$K$32,$A1764)</f>
        <v>#NAME?</v>
      </c>
      <c r="H1764" s="330" t="e">
        <f ca="1">_xll.RiskData('Risk Summary'!$N$32,$A1764)</f>
        <v>#NAME?</v>
      </c>
      <c r="J1764" s="330" t="e">
        <f ca="1">_xll.RiskData('Risk Summary'!$H$35,$A1764)</f>
        <v>#NAME?</v>
      </c>
      <c r="K1764" s="330" t="e">
        <f ca="1">_xll.RiskData('Risk Summary'!$K$35,$A1764)</f>
        <v>#NAME?</v>
      </c>
      <c r="L1764" s="330" t="e">
        <f ca="1">_xll.RiskData('Risk Summary'!$N$35,$A1764)</f>
        <v>#NAME?</v>
      </c>
      <c r="N1764" s="330" t="e">
        <f ca="1">_xll.RiskData('Risk Summary'!$H$36,$A1764)</f>
        <v>#NAME?</v>
      </c>
      <c r="O1764" s="330" t="e">
        <f ca="1">_xll.RiskData('Risk Summary'!$K$36,$A1764)</f>
        <v>#NAME?</v>
      </c>
      <c r="P1764" s="330" t="e">
        <f ca="1">_xll.RiskData('Risk Summary'!$N$36,$A1764)</f>
        <v>#NAME?</v>
      </c>
      <c r="R1764" s="330" t="e">
        <f ca="1">_xll.RiskData('TS CF'!$H$24,$A1764)-F1764</f>
        <v>#NAME?</v>
      </c>
      <c r="S1764" s="330" t="e">
        <f ca="1">_xll.RiskData('TS CF'!$K$24,$A1764)-G1764</f>
        <v>#NAME?</v>
      </c>
      <c r="T1764" s="330" t="e">
        <f ca="1">_xll.RiskData('TS CF'!$N$24,$A1764)-H1764</f>
        <v>#NAME?</v>
      </c>
      <c r="V1764" s="327" t="e">
        <f t="shared" ca="1" si="81"/>
        <v>#NAME?</v>
      </c>
      <c r="W1764" s="327" t="e">
        <f t="shared" ca="1" si="82"/>
        <v>#NAME?</v>
      </c>
      <c r="X1764" s="327" t="e">
        <f t="shared" ca="1" si="83"/>
        <v>#NAME?</v>
      </c>
    </row>
    <row r="1765" spans="1:24">
      <c r="A1765" s="2">
        <v>1758</v>
      </c>
      <c r="B1765" s="617">
        <v>-160478</v>
      </c>
      <c r="C1765" s="617">
        <v>-103593</v>
      </c>
      <c r="D1765" s="617">
        <v>-114388</v>
      </c>
      <c r="F1765" s="330" t="e">
        <f ca="1">_xll.RiskData('Risk Summary'!$H$32,$A1765)</f>
        <v>#NAME?</v>
      </c>
      <c r="G1765" s="330" t="e">
        <f ca="1">_xll.RiskData('Risk Summary'!$K$32,$A1765)</f>
        <v>#NAME?</v>
      </c>
      <c r="H1765" s="330" t="e">
        <f ca="1">_xll.RiskData('Risk Summary'!$N$32,$A1765)</f>
        <v>#NAME?</v>
      </c>
      <c r="J1765" s="330" t="e">
        <f ca="1">_xll.RiskData('Risk Summary'!$H$35,$A1765)</f>
        <v>#NAME?</v>
      </c>
      <c r="K1765" s="330" t="e">
        <f ca="1">_xll.RiskData('Risk Summary'!$K$35,$A1765)</f>
        <v>#NAME?</v>
      </c>
      <c r="L1765" s="330" t="e">
        <f ca="1">_xll.RiskData('Risk Summary'!$N$35,$A1765)</f>
        <v>#NAME?</v>
      </c>
      <c r="N1765" s="330" t="e">
        <f ca="1">_xll.RiskData('Risk Summary'!$H$36,$A1765)</f>
        <v>#NAME?</v>
      </c>
      <c r="O1765" s="330" t="e">
        <f ca="1">_xll.RiskData('Risk Summary'!$K$36,$A1765)</f>
        <v>#NAME?</v>
      </c>
      <c r="P1765" s="330" t="e">
        <f ca="1">_xll.RiskData('Risk Summary'!$N$36,$A1765)</f>
        <v>#NAME?</v>
      </c>
      <c r="R1765" s="330" t="e">
        <f ca="1">_xll.RiskData('TS CF'!$H$24,$A1765)-F1765</f>
        <v>#NAME?</v>
      </c>
      <c r="S1765" s="330" t="e">
        <f ca="1">_xll.RiskData('TS CF'!$K$24,$A1765)-G1765</f>
        <v>#NAME?</v>
      </c>
      <c r="T1765" s="330" t="e">
        <f ca="1">_xll.RiskData('TS CF'!$N$24,$A1765)-H1765</f>
        <v>#NAME?</v>
      </c>
      <c r="V1765" s="327" t="e">
        <f t="shared" ca="1" si="81"/>
        <v>#NAME?</v>
      </c>
      <c r="W1765" s="327" t="e">
        <f t="shared" ca="1" si="82"/>
        <v>#NAME?</v>
      </c>
      <c r="X1765" s="327" t="e">
        <f t="shared" ca="1" si="83"/>
        <v>#NAME?</v>
      </c>
    </row>
    <row r="1766" spans="1:24">
      <c r="A1766" s="2">
        <v>1759</v>
      </c>
      <c r="B1766" s="617">
        <v>-160478</v>
      </c>
      <c r="C1766" s="617">
        <v>-103593</v>
      </c>
      <c r="D1766" s="617">
        <v>-114388</v>
      </c>
      <c r="F1766" s="330" t="e">
        <f ca="1">_xll.RiskData('Risk Summary'!$H$32,$A1766)</f>
        <v>#NAME?</v>
      </c>
      <c r="G1766" s="330" t="e">
        <f ca="1">_xll.RiskData('Risk Summary'!$K$32,$A1766)</f>
        <v>#NAME?</v>
      </c>
      <c r="H1766" s="330" t="e">
        <f ca="1">_xll.RiskData('Risk Summary'!$N$32,$A1766)</f>
        <v>#NAME?</v>
      </c>
      <c r="J1766" s="330" t="e">
        <f ca="1">_xll.RiskData('Risk Summary'!$H$35,$A1766)</f>
        <v>#NAME?</v>
      </c>
      <c r="K1766" s="330" t="e">
        <f ca="1">_xll.RiskData('Risk Summary'!$K$35,$A1766)</f>
        <v>#NAME?</v>
      </c>
      <c r="L1766" s="330" t="e">
        <f ca="1">_xll.RiskData('Risk Summary'!$N$35,$A1766)</f>
        <v>#NAME?</v>
      </c>
      <c r="N1766" s="330" t="e">
        <f ca="1">_xll.RiskData('Risk Summary'!$H$36,$A1766)</f>
        <v>#NAME?</v>
      </c>
      <c r="O1766" s="330" t="e">
        <f ca="1">_xll.RiskData('Risk Summary'!$K$36,$A1766)</f>
        <v>#NAME?</v>
      </c>
      <c r="P1766" s="330" t="e">
        <f ca="1">_xll.RiskData('Risk Summary'!$N$36,$A1766)</f>
        <v>#NAME?</v>
      </c>
      <c r="R1766" s="330" t="e">
        <f ca="1">_xll.RiskData('TS CF'!$H$24,$A1766)-F1766</f>
        <v>#NAME?</v>
      </c>
      <c r="S1766" s="330" t="e">
        <f ca="1">_xll.RiskData('TS CF'!$K$24,$A1766)-G1766</f>
        <v>#NAME?</v>
      </c>
      <c r="T1766" s="330" t="e">
        <f ca="1">_xll.RiskData('TS CF'!$N$24,$A1766)-H1766</f>
        <v>#NAME?</v>
      </c>
      <c r="V1766" s="327" t="e">
        <f t="shared" ca="1" si="81"/>
        <v>#NAME?</v>
      </c>
      <c r="W1766" s="327" t="e">
        <f t="shared" ca="1" si="82"/>
        <v>#NAME?</v>
      </c>
      <c r="X1766" s="327" t="e">
        <f t="shared" ca="1" si="83"/>
        <v>#NAME?</v>
      </c>
    </row>
    <row r="1767" spans="1:24">
      <c r="A1767" s="2">
        <v>1760</v>
      </c>
      <c r="B1767" s="617">
        <v>-160478</v>
      </c>
      <c r="C1767" s="617">
        <v>-103593</v>
      </c>
      <c r="D1767" s="617">
        <v>-114388</v>
      </c>
      <c r="F1767" s="330" t="e">
        <f ca="1">_xll.RiskData('Risk Summary'!$H$32,$A1767)</f>
        <v>#NAME?</v>
      </c>
      <c r="G1767" s="330" t="e">
        <f ca="1">_xll.RiskData('Risk Summary'!$K$32,$A1767)</f>
        <v>#NAME?</v>
      </c>
      <c r="H1767" s="330" t="e">
        <f ca="1">_xll.RiskData('Risk Summary'!$N$32,$A1767)</f>
        <v>#NAME?</v>
      </c>
      <c r="J1767" s="330" t="e">
        <f ca="1">_xll.RiskData('Risk Summary'!$H$35,$A1767)</f>
        <v>#NAME?</v>
      </c>
      <c r="K1767" s="330" t="e">
        <f ca="1">_xll.RiskData('Risk Summary'!$K$35,$A1767)</f>
        <v>#NAME?</v>
      </c>
      <c r="L1767" s="330" t="e">
        <f ca="1">_xll.RiskData('Risk Summary'!$N$35,$A1767)</f>
        <v>#NAME?</v>
      </c>
      <c r="N1767" s="330" t="e">
        <f ca="1">_xll.RiskData('Risk Summary'!$H$36,$A1767)</f>
        <v>#NAME?</v>
      </c>
      <c r="O1767" s="330" t="e">
        <f ca="1">_xll.RiskData('Risk Summary'!$K$36,$A1767)</f>
        <v>#NAME?</v>
      </c>
      <c r="P1767" s="330" t="e">
        <f ca="1">_xll.RiskData('Risk Summary'!$N$36,$A1767)</f>
        <v>#NAME?</v>
      </c>
      <c r="R1767" s="330" t="e">
        <f ca="1">_xll.RiskData('TS CF'!$H$24,$A1767)-F1767</f>
        <v>#NAME?</v>
      </c>
      <c r="S1767" s="330" t="e">
        <f ca="1">_xll.RiskData('TS CF'!$K$24,$A1767)-G1767</f>
        <v>#NAME?</v>
      </c>
      <c r="T1767" s="330" t="e">
        <f ca="1">_xll.RiskData('TS CF'!$N$24,$A1767)-H1767</f>
        <v>#NAME?</v>
      </c>
      <c r="V1767" s="327" t="e">
        <f t="shared" ca="1" si="81"/>
        <v>#NAME?</v>
      </c>
      <c r="W1767" s="327" t="e">
        <f t="shared" ca="1" si="82"/>
        <v>#NAME?</v>
      </c>
      <c r="X1767" s="327" t="e">
        <f t="shared" ca="1" si="83"/>
        <v>#NAME?</v>
      </c>
    </row>
    <row r="1768" spans="1:24">
      <c r="A1768" s="2">
        <v>1761</v>
      </c>
      <c r="B1768" s="617">
        <v>-160478</v>
      </c>
      <c r="C1768" s="617">
        <v>-103593</v>
      </c>
      <c r="D1768" s="617">
        <v>-114388</v>
      </c>
      <c r="F1768" s="330" t="e">
        <f ca="1">_xll.RiskData('Risk Summary'!$H$32,$A1768)</f>
        <v>#NAME?</v>
      </c>
      <c r="G1768" s="330" t="e">
        <f ca="1">_xll.RiskData('Risk Summary'!$K$32,$A1768)</f>
        <v>#NAME?</v>
      </c>
      <c r="H1768" s="330" t="e">
        <f ca="1">_xll.RiskData('Risk Summary'!$N$32,$A1768)</f>
        <v>#NAME?</v>
      </c>
      <c r="J1768" s="330" t="e">
        <f ca="1">_xll.RiskData('Risk Summary'!$H$35,$A1768)</f>
        <v>#NAME?</v>
      </c>
      <c r="K1768" s="330" t="e">
        <f ca="1">_xll.RiskData('Risk Summary'!$K$35,$A1768)</f>
        <v>#NAME?</v>
      </c>
      <c r="L1768" s="330" t="e">
        <f ca="1">_xll.RiskData('Risk Summary'!$N$35,$A1768)</f>
        <v>#NAME?</v>
      </c>
      <c r="N1768" s="330" t="e">
        <f ca="1">_xll.RiskData('Risk Summary'!$H$36,$A1768)</f>
        <v>#NAME?</v>
      </c>
      <c r="O1768" s="330" t="e">
        <f ca="1">_xll.RiskData('Risk Summary'!$K$36,$A1768)</f>
        <v>#NAME?</v>
      </c>
      <c r="P1768" s="330" t="e">
        <f ca="1">_xll.RiskData('Risk Summary'!$N$36,$A1768)</f>
        <v>#NAME?</v>
      </c>
      <c r="R1768" s="330" t="e">
        <f ca="1">_xll.RiskData('TS CF'!$H$24,$A1768)-F1768</f>
        <v>#NAME?</v>
      </c>
      <c r="S1768" s="330" t="e">
        <f ca="1">_xll.RiskData('TS CF'!$K$24,$A1768)-G1768</f>
        <v>#NAME?</v>
      </c>
      <c r="T1768" s="330" t="e">
        <f ca="1">_xll.RiskData('TS CF'!$N$24,$A1768)-H1768</f>
        <v>#NAME?</v>
      </c>
      <c r="V1768" s="327" t="e">
        <f t="shared" ca="1" si="81"/>
        <v>#NAME?</v>
      </c>
      <c r="W1768" s="327" t="e">
        <f t="shared" ca="1" si="82"/>
        <v>#NAME?</v>
      </c>
      <c r="X1768" s="327" t="e">
        <f t="shared" ca="1" si="83"/>
        <v>#NAME?</v>
      </c>
    </row>
    <row r="1769" spans="1:24">
      <c r="A1769" s="2">
        <v>1762</v>
      </c>
      <c r="B1769" s="617">
        <v>-160478</v>
      </c>
      <c r="C1769" s="617">
        <v>-103593</v>
      </c>
      <c r="D1769" s="617">
        <v>-114388</v>
      </c>
      <c r="F1769" s="330" t="e">
        <f ca="1">_xll.RiskData('Risk Summary'!$H$32,$A1769)</f>
        <v>#NAME?</v>
      </c>
      <c r="G1769" s="330" t="e">
        <f ca="1">_xll.RiskData('Risk Summary'!$K$32,$A1769)</f>
        <v>#NAME?</v>
      </c>
      <c r="H1769" s="330" t="e">
        <f ca="1">_xll.RiskData('Risk Summary'!$N$32,$A1769)</f>
        <v>#NAME?</v>
      </c>
      <c r="J1769" s="330" t="e">
        <f ca="1">_xll.RiskData('Risk Summary'!$H$35,$A1769)</f>
        <v>#NAME?</v>
      </c>
      <c r="K1769" s="330" t="e">
        <f ca="1">_xll.RiskData('Risk Summary'!$K$35,$A1769)</f>
        <v>#NAME?</v>
      </c>
      <c r="L1769" s="330" t="e">
        <f ca="1">_xll.RiskData('Risk Summary'!$N$35,$A1769)</f>
        <v>#NAME?</v>
      </c>
      <c r="N1769" s="330" t="e">
        <f ca="1">_xll.RiskData('Risk Summary'!$H$36,$A1769)</f>
        <v>#NAME?</v>
      </c>
      <c r="O1769" s="330" t="e">
        <f ca="1">_xll.RiskData('Risk Summary'!$K$36,$A1769)</f>
        <v>#NAME?</v>
      </c>
      <c r="P1769" s="330" t="e">
        <f ca="1">_xll.RiskData('Risk Summary'!$N$36,$A1769)</f>
        <v>#NAME?</v>
      </c>
      <c r="R1769" s="330" t="e">
        <f ca="1">_xll.RiskData('TS CF'!$H$24,$A1769)-F1769</f>
        <v>#NAME?</v>
      </c>
      <c r="S1769" s="330" t="e">
        <f ca="1">_xll.RiskData('TS CF'!$K$24,$A1769)-G1769</f>
        <v>#NAME?</v>
      </c>
      <c r="T1769" s="330" t="e">
        <f ca="1">_xll.RiskData('TS CF'!$N$24,$A1769)-H1769</f>
        <v>#NAME?</v>
      </c>
      <c r="V1769" s="327" t="e">
        <f t="shared" ca="1" si="81"/>
        <v>#NAME?</v>
      </c>
      <c r="W1769" s="327" t="e">
        <f t="shared" ca="1" si="82"/>
        <v>#NAME?</v>
      </c>
      <c r="X1769" s="327" t="e">
        <f t="shared" ca="1" si="83"/>
        <v>#NAME?</v>
      </c>
    </row>
    <row r="1770" spans="1:24">
      <c r="A1770" s="2">
        <v>1763</v>
      </c>
      <c r="B1770" s="617">
        <v>-160478</v>
      </c>
      <c r="C1770" s="617">
        <v>-103593</v>
      </c>
      <c r="D1770" s="617">
        <v>-114388</v>
      </c>
      <c r="F1770" s="330" t="e">
        <f ca="1">_xll.RiskData('Risk Summary'!$H$32,$A1770)</f>
        <v>#NAME?</v>
      </c>
      <c r="G1770" s="330" t="e">
        <f ca="1">_xll.RiskData('Risk Summary'!$K$32,$A1770)</f>
        <v>#NAME?</v>
      </c>
      <c r="H1770" s="330" t="e">
        <f ca="1">_xll.RiskData('Risk Summary'!$N$32,$A1770)</f>
        <v>#NAME?</v>
      </c>
      <c r="J1770" s="330" t="e">
        <f ca="1">_xll.RiskData('Risk Summary'!$H$35,$A1770)</f>
        <v>#NAME?</v>
      </c>
      <c r="K1770" s="330" t="e">
        <f ca="1">_xll.RiskData('Risk Summary'!$K$35,$A1770)</f>
        <v>#NAME?</v>
      </c>
      <c r="L1770" s="330" t="e">
        <f ca="1">_xll.RiskData('Risk Summary'!$N$35,$A1770)</f>
        <v>#NAME?</v>
      </c>
      <c r="N1770" s="330" t="e">
        <f ca="1">_xll.RiskData('Risk Summary'!$H$36,$A1770)</f>
        <v>#NAME?</v>
      </c>
      <c r="O1770" s="330" t="e">
        <f ca="1">_xll.RiskData('Risk Summary'!$K$36,$A1770)</f>
        <v>#NAME?</v>
      </c>
      <c r="P1770" s="330" t="e">
        <f ca="1">_xll.RiskData('Risk Summary'!$N$36,$A1770)</f>
        <v>#NAME?</v>
      </c>
      <c r="R1770" s="330" t="e">
        <f ca="1">_xll.RiskData('TS CF'!$H$24,$A1770)-F1770</f>
        <v>#NAME?</v>
      </c>
      <c r="S1770" s="330" t="e">
        <f ca="1">_xll.RiskData('TS CF'!$K$24,$A1770)-G1770</f>
        <v>#NAME?</v>
      </c>
      <c r="T1770" s="330" t="e">
        <f ca="1">_xll.RiskData('TS CF'!$N$24,$A1770)-H1770</f>
        <v>#NAME?</v>
      </c>
      <c r="V1770" s="327" t="e">
        <f t="shared" ca="1" si="81"/>
        <v>#NAME?</v>
      </c>
      <c r="W1770" s="327" t="e">
        <f t="shared" ca="1" si="82"/>
        <v>#NAME?</v>
      </c>
      <c r="X1770" s="327" t="e">
        <f t="shared" ca="1" si="83"/>
        <v>#NAME?</v>
      </c>
    </row>
    <row r="1771" spans="1:24">
      <c r="A1771" s="2">
        <v>1764</v>
      </c>
      <c r="B1771" s="617">
        <v>-160478</v>
      </c>
      <c r="C1771" s="617">
        <v>-103593</v>
      </c>
      <c r="D1771" s="617">
        <v>-114388</v>
      </c>
      <c r="F1771" s="330" t="e">
        <f ca="1">_xll.RiskData('Risk Summary'!$H$32,$A1771)</f>
        <v>#NAME?</v>
      </c>
      <c r="G1771" s="330" t="e">
        <f ca="1">_xll.RiskData('Risk Summary'!$K$32,$A1771)</f>
        <v>#NAME?</v>
      </c>
      <c r="H1771" s="330" t="e">
        <f ca="1">_xll.RiskData('Risk Summary'!$N$32,$A1771)</f>
        <v>#NAME?</v>
      </c>
      <c r="J1771" s="330" t="e">
        <f ca="1">_xll.RiskData('Risk Summary'!$H$35,$A1771)</f>
        <v>#NAME?</v>
      </c>
      <c r="K1771" s="330" t="e">
        <f ca="1">_xll.RiskData('Risk Summary'!$K$35,$A1771)</f>
        <v>#NAME?</v>
      </c>
      <c r="L1771" s="330" t="e">
        <f ca="1">_xll.RiskData('Risk Summary'!$N$35,$A1771)</f>
        <v>#NAME?</v>
      </c>
      <c r="N1771" s="330" t="e">
        <f ca="1">_xll.RiskData('Risk Summary'!$H$36,$A1771)</f>
        <v>#NAME?</v>
      </c>
      <c r="O1771" s="330" t="e">
        <f ca="1">_xll.RiskData('Risk Summary'!$K$36,$A1771)</f>
        <v>#NAME?</v>
      </c>
      <c r="P1771" s="330" t="e">
        <f ca="1">_xll.RiskData('Risk Summary'!$N$36,$A1771)</f>
        <v>#NAME?</v>
      </c>
      <c r="R1771" s="330" t="e">
        <f ca="1">_xll.RiskData('TS CF'!$H$24,$A1771)-F1771</f>
        <v>#NAME?</v>
      </c>
      <c r="S1771" s="330" t="e">
        <f ca="1">_xll.RiskData('TS CF'!$K$24,$A1771)-G1771</f>
        <v>#NAME?</v>
      </c>
      <c r="T1771" s="330" t="e">
        <f ca="1">_xll.RiskData('TS CF'!$N$24,$A1771)-H1771</f>
        <v>#NAME?</v>
      </c>
      <c r="V1771" s="327" t="e">
        <f t="shared" ca="1" si="81"/>
        <v>#NAME?</v>
      </c>
      <c r="W1771" s="327" t="e">
        <f t="shared" ca="1" si="82"/>
        <v>#NAME?</v>
      </c>
      <c r="X1771" s="327" t="e">
        <f t="shared" ca="1" si="83"/>
        <v>#NAME?</v>
      </c>
    </row>
    <row r="1772" spans="1:24">
      <c r="A1772" s="2">
        <v>1765</v>
      </c>
      <c r="B1772" s="617">
        <v>-160478</v>
      </c>
      <c r="C1772" s="617">
        <v>-103593</v>
      </c>
      <c r="D1772" s="617">
        <v>-114388</v>
      </c>
      <c r="F1772" s="330" t="e">
        <f ca="1">_xll.RiskData('Risk Summary'!$H$32,$A1772)</f>
        <v>#NAME?</v>
      </c>
      <c r="G1772" s="330" t="e">
        <f ca="1">_xll.RiskData('Risk Summary'!$K$32,$A1772)</f>
        <v>#NAME?</v>
      </c>
      <c r="H1772" s="330" t="e">
        <f ca="1">_xll.RiskData('Risk Summary'!$N$32,$A1772)</f>
        <v>#NAME?</v>
      </c>
      <c r="J1772" s="330" t="e">
        <f ca="1">_xll.RiskData('Risk Summary'!$H$35,$A1772)</f>
        <v>#NAME?</v>
      </c>
      <c r="K1772" s="330" t="e">
        <f ca="1">_xll.RiskData('Risk Summary'!$K$35,$A1772)</f>
        <v>#NAME?</v>
      </c>
      <c r="L1772" s="330" t="e">
        <f ca="1">_xll.RiskData('Risk Summary'!$N$35,$A1772)</f>
        <v>#NAME?</v>
      </c>
      <c r="N1772" s="330" t="e">
        <f ca="1">_xll.RiskData('Risk Summary'!$H$36,$A1772)</f>
        <v>#NAME?</v>
      </c>
      <c r="O1772" s="330" t="e">
        <f ca="1">_xll.RiskData('Risk Summary'!$K$36,$A1772)</f>
        <v>#NAME?</v>
      </c>
      <c r="P1772" s="330" t="e">
        <f ca="1">_xll.RiskData('Risk Summary'!$N$36,$A1772)</f>
        <v>#NAME?</v>
      </c>
      <c r="R1772" s="330" t="e">
        <f ca="1">_xll.RiskData('TS CF'!$H$24,$A1772)-F1772</f>
        <v>#NAME?</v>
      </c>
      <c r="S1772" s="330" t="e">
        <f ca="1">_xll.RiskData('TS CF'!$K$24,$A1772)-G1772</f>
        <v>#NAME?</v>
      </c>
      <c r="T1772" s="330" t="e">
        <f ca="1">_xll.RiskData('TS CF'!$N$24,$A1772)-H1772</f>
        <v>#NAME?</v>
      </c>
      <c r="V1772" s="327" t="e">
        <f t="shared" ca="1" si="81"/>
        <v>#NAME?</v>
      </c>
      <c r="W1772" s="327" t="e">
        <f t="shared" ca="1" si="82"/>
        <v>#NAME?</v>
      </c>
      <c r="X1772" s="327" t="e">
        <f t="shared" ca="1" si="83"/>
        <v>#NAME?</v>
      </c>
    </row>
    <row r="1773" spans="1:24">
      <c r="A1773" s="2">
        <v>1766</v>
      </c>
      <c r="B1773" s="617">
        <v>-160478</v>
      </c>
      <c r="C1773" s="617">
        <v>-103593</v>
      </c>
      <c r="D1773" s="617">
        <v>-114388</v>
      </c>
      <c r="F1773" s="330" t="e">
        <f ca="1">_xll.RiskData('Risk Summary'!$H$32,$A1773)</f>
        <v>#NAME?</v>
      </c>
      <c r="G1773" s="330" t="e">
        <f ca="1">_xll.RiskData('Risk Summary'!$K$32,$A1773)</f>
        <v>#NAME?</v>
      </c>
      <c r="H1773" s="330" t="e">
        <f ca="1">_xll.RiskData('Risk Summary'!$N$32,$A1773)</f>
        <v>#NAME?</v>
      </c>
      <c r="J1773" s="330" t="e">
        <f ca="1">_xll.RiskData('Risk Summary'!$H$35,$A1773)</f>
        <v>#NAME?</v>
      </c>
      <c r="K1773" s="330" t="e">
        <f ca="1">_xll.RiskData('Risk Summary'!$K$35,$A1773)</f>
        <v>#NAME?</v>
      </c>
      <c r="L1773" s="330" t="e">
        <f ca="1">_xll.RiskData('Risk Summary'!$N$35,$A1773)</f>
        <v>#NAME?</v>
      </c>
      <c r="N1773" s="330" t="e">
        <f ca="1">_xll.RiskData('Risk Summary'!$H$36,$A1773)</f>
        <v>#NAME?</v>
      </c>
      <c r="O1773" s="330" t="e">
        <f ca="1">_xll.RiskData('Risk Summary'!$K$36,$A1773)</f>
        <v>#NAME?</v>
      </c>
      <c r="P1773" s="330" t="e">
        <f ca="1">_xll.RiskData('Risk Summary'!$N$36,$A1773)</f>
        <v>#NAME?</v>
      </c>
      <c r="R1773" s="330" t="e">
        <f ca="1">_xll.RiskData('TS CF'!$H$24,$A1773)-F1773</f>
        <v>#NAME?</v>
      </c>
      <c r="S1773" s="330" t="e">
        <f ca="1">_xll.RiskData('TS CF'!$K$24,$A1773)-G1773</f>
        <v>#NAME?</v>
      </c>
      <c r="T1773" s="330" t="e">
        <f ca="1">_xll.RiskData('TS CF'!$N$24,$A1773)-H1773</f>
        <v>#NAME?</v>
      </c>
      <c r="V1773" s="327" t="e">
        <f t="shared" ca="1" si="81"/>
        <v>#NAME?</v>
      </c>
      <c r="W1773" s="327" t="e">
        <f t="shared" ca="1" si="82"/>
        <v>#NAME?</v>
      </c>
      <c r="X1773" s="327" t="e">
        <f t="shared" ca="1" si="83"/>
        <v>#NAME?</v>
      </c>
    </row>
    <row r="1774" spans="1:24">
      <c r="A1774" s="2">
        <v>1767</v>
      </c>
      <c r="B1774" s="617">
        <v>-160478</v>
      </c>
      <c r="C1774" s="617">
        <v>-103593</v>
      </c>
      <c r="D1774" s="617">
        <v>-114388</v>
      </c>
      <c r="F1774" s="330" t="e">
        <f ca="1">_xll.RiskData('Risk Summary'!$H$32,$A1774)</f>
        <v>#NAME?</v>
      </c>
      <c r="G1774" s="330" t="e">
        <f ca="1">_xll.RiskData('Risk Summary'!$K$32,$A1774)</f>
        <v>#NAME?</v>
      </c>
      <c r="H1774" s="330" t="e">
        <f ca="1">_xll.RiskData('Risk Summary'!$N$32,$A1774)</f>
        <v>#NAME?</v>
      </c>
      <c r="J1774" s="330" t="e">
        <f ca="1">_xll.RiskData('Risk Summary'!$H$35,$A1774)</f>
        <v>#NAME?</v>
      </c>
      <c r="K1774" s="330" t="e">
        <f ca="1">_xll.RiskData('Risk Summary'!$K$35,$A1774)</f>
        <v>#NAME?</v>
      </c>
      <c r="L1774" s="330" t="e">
        <f ca="1">_xll.RiskData('Risk Summary'!$N$35,$A1774)</f>
        <v>#NAME?</v>
      </c>
      <c r="N1774" s="330" t="e">
        <f ca="1">_xll.RiskData('Risk Summary'!$H$36,$A1774)</f>
        <v>#NAME?</v>
      </c>
      <c r="O1774" s="330" t="e">
        <f ca="1">_xll.RiskData('Risk Summary'!$K$36,$A1774)</f>
        <v>#NAME?</v>
      </c>
      <c r="P1774" s="330" t="e">
        <f ca="1">_xll.RiskData('Risk Summary'!$N$36,$A1774)</f>
        <v>#NAME?</v>
      </c>
      <c r="R1774" s="330" t="e">
        <f ca="1">_xll.RiskData('TS CF'!$H$24,$A1774)-F1774</f>
        <v>#NAME?</v>
      </c>
      <c r="S1774" s="330" t="e">
        <f ca="1">_xll.RiskData('TS CF'!$K$24,$A1774)-G1774</f>
        <v>#NAME?</v>
      </c>
      <c r="T1774" s="330" t="e">
        <f ca="1">_xll.RiskData('TS CF'!$N$24,$A1774)-H1774</f>
        <v>#NAME?</v>
      </c>
      <c r="V1774" s="327" t="e">
        <f t="shared" ca="1" si="81"/>
        <v>#NAME?</v>
      </c>
      <c r="W1774" s="327" t="e">
        <f t="shared" ca="1" si="82"/>
        <v>#NAME?</v>
      </c>
      <c r="X1774" s="327" t="e">
        <f t="shared" ca="1" si="83"/>
        <v>#NAME?</v>
      </c>
    </row>
    <row r="1775" spans="1:24">
      <c r="A1775" s="2">
        <v>1768</v>
      </c>
      <c r="B1775" s="617">
        <v>-160478</v>
      </c>
      <c r="C1775" s="617">
        <v>-103593</v>
      </c>
      <c r="D1775" s="617">
        <v>-114388</v>
      </c>
      <c r="F1775" s="330" t="e">
        <f ca="1">_xll.RiskData('Risk Summary'!$H$32,$A1775)</f>
        <v>#NAME?</v>
      </c>
      <c r="G1775" s="330" t="e">
        <f ca="1">_xll.RiskData('Risk Summary'!$K$32,$A1775)</f>
        <v>#NAME?</v>
      </c>
      <c r="H1775" s="330" t="e">
        <f ca="1">_xll.RiskData('Risk Summary'!$N$32,$A1775)</f>
        <v>#NAME?</v>
      </c>
      <c r="J1775" s="330" t="e">
        <f ca="1">_xll.RiskData('Risk Summary'!$H$35,$A1775)</f>
        <v>#NAME?</v>
      </c>
      <c r="K1775" s="330" t="e">
        <f ca="1">_xll.RiskData('Risk Summary'!$K$35,$A1775)</f>
        <v>#NAME?</v>
      </c>
      <c r="L1775" s="330" t="e">
        <f ca="1">_xll.RiskData('Risk Summary'!$N$35,$A1775)</f>
        <v>#NAME?</v>
      </c>
      <c r="N1775" s="330" t="e">
        <f ca="1">_xll.RiskData('Risk Summary'!$H$36,$A1775)</f>
        <v>#NAME?</v>
      </c>
      <c r="O1775" s="330" t="e">
        <f ca="1">_xll.RiskData('Risk Summary'!$K$36,$A1775)</f>
        <v>#NAME?</v>
      </c>
      <c r="P1775" s="330" t="e">
        <f ca="1">_xll.RiskData('Risk Summary'!$N$36,$A1775)</f>
        <v>#NAME?</v>
      </c>
      <c r="R1775" s="330" t="e">
        <f ca="1">_xll.RiskData('TS CF'!$H$24,$A1775)-F1775</f>
        <v>#NAME?</v>
      </c>
      <c r="S1775" s="330" t="e">
        <f ca="1">_xll.RiskData('TS CF'!$K$24,$A1775)-G1775</f>
        <v>#NAME?</v>
      </c>
      <c r="T1775" s="330" t="e">
        <f ca="1">_xll.RiskData('TS CF'!$N$24,$A1775)-H1775</f>
        <v>#NAME?</v>
      </c>
      <c r="V1775" s="327" t="e">
        <f t="shared" ca="1" si="81"/>
        <v>#NAME?</v>
      </c>
      <c r="W1775" s="327" t="e">
        <f t="shared" ca="1" si="82"/>
        <v>#NAME?</v>
      </c>
      <c r="X1775" s="327" t="e">
        <f t="shared" ca="1" si="83"/>
        <v>#NAME?</v>
      </c>
    </row>
    <row r="1776" spans="1:24">
      <c r="A1776" s="2">
        <v>1769</v>
      </c>
      <c r="B1776" s="617">
        <v>-160478</v>
      </c>
      <c r="C1776" s="617">
        <v>-103593</v>
      </c>
      <c r="D1776" s="617">
        <v>-114388</v>
      </c>
      <c r="F1776" s="330" t="e">
        <f ca="1">_xll.RiskData('Risk Summary'!$H$32,$A1776)</f>
        <v>#NAME?</v>
      </c>
      <c r="G1776" s="330" t="e">
        <f ca="1">_xll.RiskData('Risk Summary'!$K$32,$A1776)</f>
        <v>#NAME?</v>
      </c>
      <c r="H1776" s="330" t="e">
        <f ca="1">_xll.RiskData('Risk Summary'!$N$32,$A1776)</f>
        <v>#NAME?</v>
      </c>
      <c r="J1776" s="330" t="e">
        <f ca="1">_xll.RiskData('Risk Summary'!$H$35,$A1776)</f>
        <v>#NAME?</v>
      </c>
      <c r="K1776" s="330" t="e">
        <f ca="1">_xll.RiskData('Risk Summary'!$K$35,$A1776)</f>
        <v>#NAME?</v>
      </c>
      <c r="L1776" s="330" t="e">
        <f ca="1">_xll.RiskData('Risk Summary'!$N$35,$A1776)</f>
        <v>#NAME?</v>
      </c>
      <c r="N1776" s="330" t="e">
        <f ca="1">_xll.RiskData('Risk Summary'!$H$36,$A1776)</f>
        <v>#NAME?</v>
      </c>
      <c r="O1776" s="330" t="e">
        <f ca="1">_xll.RiskData('Risk Summary'!$K$36,$A1776)</f>
        <v>#NAME?</v>
      </c>
      <c r="P1776" s="330" t="e">
        <f ca="1">_xll.RiskData('Risk Summary'!$N$36,$A1776)</f>
        <v>#NAME?</v>
      </c>
      <c r="R1776" s="330" t="e">
        <f ca="1">_xll.RiskData('TS CF'!$H$24,$A1776)-F1776</f>
        <v>#NAME?</v>
      </c>
      <c r="S1776" s="330" t="e">
        <f ca="1">_xll.RiskData('TS CF'!$K$24,$A1776)-G1776</f>
        <v>#NAME?</v>
      </c>
      <c r="T1776" s="330" t="e">
        <f ca="1">_xll.RiskData('TS CF'!$N$24,$A1776)-H1776</f>
        <v>#NAME?</v>
      </c>
      <c r="V1776" s="327" t="e">
        <f t="shared" ca="1" si="81"/>
        <v>#NAME?</v>
      </c>
      <c r="W1776" s="327" t="e">
        <f t="shared" ca="1" si="82"/>
        <v>#NAME?</v>
      </c>
      <c r="X1776" s="327" t="e">
        <f t="shared" ca="1" si="83"/>
        <v>#NAME?</v>
      </c>
    </row>
    <row r="1777" spans="1:24">
      <c r="A1777" s="2">
        <v>1770</v>
      </c>
      <c r="B1777" s="617">
        <v>-160478</v>
      </c>
      <c r="C1777" s="617">
        <v>-103593</v>
      </c>
      <c r="D1777" s="617">
        <v>-114388</v>
      </c>
      <c r="F1777" s="330" t="e">
        <f ca="1">_xll.RiskData('Risk Summary'!$H$32,$A1777)</f>
        <v>#NAME?</v>
      </c>
      <c r="G1777" s="330" t="e">
        <f ca="1">_xll.RiskData('Risk Summary'!$K$32,$A1777)</f>
        <v>#NAME?</v>
      </c>
      <c r="H1777" s="330" t="e">
        <f ca="1">_xll.RiskData('Risk Summary'!$N$32,$A1777)</f>
        <v>#NAME?</v>
      </c>
      <c r="J1777" s="330" t="e">
        <f ca="1">_xll.RiskData('Risk Summary'!$H$35,$A1777)</f>
        <v>#NAME?</v>
      </c>
      <c r="K1777" s="330" t="e">
        <f ca="1">_xll.RiskData('Risk Summary'!$K$35,$A1777)</f>
        <v>#NAME?</v>
      </c>
      <c r="L1777" s="330" t="e">
        <f ca="1">_xll.RiskData('Risk Summary'!$N$35,$A1777)</f>
        <v>#NAME?</v>
      </c>
      <c r="N1777" s="330" t="e">
        <f ca="1">_xll.RiskData('Risk Summary'!$H$36,$A1777)</f>
        <v>#NAME?</v>
      </c>
      <c r="O1777" s="330" t="e">
        <f ca="1">_xll.RiskData('Risk Summary'!$K$36,$A1777)</f>
        <v>#NAME?</v>
      </c>
      <c r="P1777" s="330" t="e">
        <f ca="1">_xll.RiskData('Risk Summary'!$N$36,$A1777)</f>
        <v>#NAME?</v>
      </c>
      <c r="R1777" s="330" t="e">
        <f ca="1">_xll.RiskData('TS CF'!$H$24,$A1777)-F1777</f>
        <v>#NAME?</v>
      </c>
      <c r="S1777" s="330" t="e">
        <f ca="1">_xll.RiskData('TS CF'!$K$24,$A1777)-G1777</f>
        <v>#NAME?</v>
      </c>
      <c r="T1777" s="330" t="e">
        <f ca="1">_xll.RiskData('TS CF'!$N$24,$A1777)-H1777</f>
        <v>#NAME?</v>
      </c>
      <c r="V1777" s="327" t="e">
        <f t="shared" ca="1" si="81"/>
        <v>#NAME?</v>
      </c>
      <c r="W1777" s="327" t="e">
        <f t="shared" ca="1" si="82"/>
        <v>#NAME?</v>
      </c>
      <c r="X1777" s="327" t="e">
        <f t="shared" ca="1" si="83"/>
        <v>#NAME?</v>
      </c>
    </row>
    <row r="1778" spans="1:24">
      <c r="A1778" s="2">
        <v>1771</v>
      </c>
      <c r="B1778" s="617">
        <v>-160478</v>
      </c>
      <c r="C1778" s="617">
        <v>-103593</v>
      </c>
      <c r="D1778" s="617">
        <v>-114388</v>
      </c>
      <c r="F1778" s="330" t="e">
        <f ca="1">_xll.RiskData('Risk Summary'!$H$32,$A1778)</f>
        <v>#NAME?</v>
      </c>
      <c r="G1778" s="330" t="e">
        <f ca="1">_xll.RiskData('Risk Summary'!$K$32,$A1778)</f>
        <v>#NAME?</v>
      </c>
      <c r="H1778" s="330" t="e">
        <f ca="1">_xll.RiskData('Risk Summary'!$N$32,$A1778)</f>
        <v>#NAME?</v>
      </c>
      <c r="J1778" s="330" t="e">
        <f ca="1">_xll.RiskData('Risk Summary'!$H$35,$A1778)</f>
        <v>#NAME?</v>
      </c>
      <c r="K1778" s="330" t="e">
        <f ca="1">_xll.RiskData('Risk Summary'!$K$35,$A1778)</f>
        <v>#NAME?</v>
      </c>
      <c r="L1778" s="330" t="e">
        <f ca="1">_xll.RiskData('Risk Summary'!$N$35,$A1778)</f>
        <v>#NAME?</v>
      </c>
      <c r="N1778" s="330" t="e">
        <f ca="1">_xll.RiskData('Risk Summary'!$H$36,$A1778)</f>
        <v>#NAME?</v>
      </c>
      <c r="O1778" s="330" t="e">
        <f ca="1">_xll.RiskData('Risk Summary'!$K$36,$A1778)</f>
        <v>#NAME?</v>
      </c>
      <c r="P1778" s="330" t="e">
        <f ca="1">_xll.RiskData('Risk Summary'!$N$36,$A1778)</f>
        <v>#NAME?</v>
      </c>
      <c r="R1778" s="330" t="e">
        <f ca="1">_xll.RiskData('TS CF'!$H$24,$A1778)-F1778</f>
        <v>#NAME?</v>
      </c>
      <c r="S1778" s="330" t="e">
        <f ca="1">_xll.RiskData('TS CF'!$K$24,$A1778)-G1778</f>
        <v>#NAME?</v>
      </c>
      <c r="T1778" s="330" t="e">
        <f ca="1">_xll.RiskData('TS CF'!$N$24,$A1778)-H1778</f>
        <v>#NAME?</v>
      </c>
      <c r="V1778" s="327" t="e">
        <f t="shared" ca="1" si="81"/>
        <v>#NAME?</v>
      </c>
      <c r="W1778" s="327" t="e">
        <f t="shared" ca="1" si="82"/>
        <v>#NAME?</v>
      </c>
      <c r="X1778" s="327" t="e">
        <f t="shared" ca="1" si="83"/>
        <v>#NAME?</v>
      </c>
    </row>
    <row r="1779" spans="1:24">
      <c r="A1779" s="2">
        <v>1772</v>
      </c>
      <c r="B1779" s="617">
        <v>-160478</v>
      </c>
      <c r="C1779" s="617">
        <v>-103593</v>
      </c>
      <c r="D1779" s="617">
        <v>-114388</v>
      </c>
      <c r="F1779" s="330" t="e">
        <f ca="1">_xll.RiskData('Risk Summary'!$H$32,$A1779)</f>
        <v>#NAME?</v>
      </c>
      <c r="G1779" s="330" t="e">
        <f ca="1">_xll.RiskData('Risk Summary'!$K$32,$A1779)</f>
        <v>#NAME?</v>
      </c>
      <c r="H1779" s="330" t="e">
        <f ca="1">_xll.RiskData('Risk Summary'!$N$32,$A1779)</f>
        <v>#NAME?</v>
      </c>
      <c r="J1779" s="330" t="e">
        <f ca="1">_xll.RiskData('Risk Summary'!$H$35,$A1779)</f>
        <v>#NAME?</v>
      </c>
      <c r="K1779" s="330" t="e">
        <f ca="1">_xll.RiskData('Risk Summary'!$K$35,$A1779)</f>
        <v>#NAME?</v>
      </c>
      <c r="L1779" s="330" t="e">
        <f ca="1">_xll.RiskData('Risk Summary'!$N$35,$A1779)</f>
        <v>#NAME?</v>
      </c>
      <c r="N1779" s="330" t="e">
        <f ca="1">_xll.RiskData('Risk Summary'!$H$36,$A1779)</f>
        <v>#NAME?</v>
      </c>
      <c r="O1779" s="330" t="e">
        <f ca="1">_xll.RiskData('Risk Summary'!$K$36,$A1779)</f>
        <v>#NAME?</v>
      </c>
      <c r="P1779" s="330" t="e">
        <f ca="1">_xll.RiskData('Risk Summary'!$N$36,$A1779)</f>
        <v>#NAME?</v>
      </c>
      <c r="R1779" s="330" t="e">
        <f ca="1">_xll.RiskData('TS CF'!$H$24,$A1779)-F1779</f>
        <v>#NAME?</v>
      </c>
      <c r="S1779" s="330" t="e">
        <f ca="1">_xll.RiskData('TS CF'!$K$24,$A1779)-G1779</f>
        <v>#NAME?</v>
      </c>
      <c r="T1779" s="330" t="e">
        <f ca="1">_xll.RiskData('TS CF'!$N$24,$A1779)-H1779</f>
        <v>#NAME?</v>
      </c>
      <c r="V1779" s="327" t="e">
        <f t="shared" ca="1" si="81"/>
        <v>#NAME?</v>
      </c>
      <c r="W1779" s="327" t="e">
        <f t="shared" ca="1" si="82"/>
        <v>#NAME?</v>
      </c>
      <c r="X1779" s="327" t="e">
        <f t="shared" ca="1" si="83"/>
        <v>#NAME?</v>
      </c>
    </row>
    <row r="1780" spans="1:24">
      <c r="A1780" s="2">
        <v>1773</v>
      </c>
      <c r="B1780" s="617">
        <v>-160478</v>
      </c>
      <c r="C1780" s="617">
        <v>-103593</v>
      </c>
      <c r="D1780" s="617">
        <v>-114388</v>
      </c>
      <c r="F1780" s="330" t="e">
        <f ca="1">_xll.RiskData('Risk Summary'!$H$32,$A1780)</f>
        <v>#NAME?</v>
      </c>
      <c r="G1780" s="330" t="e">
        <f ca="1">_xll.RiskData('Risk Summary'!$K$32,$A1780)</f>
        <v>#NAME?</v>
      </c>
      <c r="H1780" s="330" t="e">
        <f ca="1">_xll.RiskData('Risk Summary'!$N$32,$A1780)</f>
        <v>#NAME?</v>
      </c>
      <c r="J1780" s="330" t="e">
        <f ca="1">_xll.RiskData('Risk Summary'!$H$35,$A1780)</f>
        <v>#NAME?</v>
      </c>
      <c r="K1780" s="330" t="e">
        <f ca="1">_xll.RiskData('Risk Summary'!$K$35,$A1780)</f>
        <v>#NAME?</v>
      </c>
      <c r="L1780" s="330" t="e">
        <f ca="1">_xll.RiskData('Risk Summary'!$N$35,$A1780)</f>
        <v>#NAME?</v>
      </c>
      <c r="N1780" s="330" t="e">
        <f ca="1">_xll.RiskData('Risk Summary'!$H$36,$A1780)</f>
        <v>#NAME?</v>
      </c>
      <c r="O1780" s="330" t="e">
        <f ca="1">_xll.RiskData('Risk Summary'!$K$36,$A1780)</f>
        <v>#NAME?</v>
      </c>
      <c r="P1780" s="330" t="e">
        <f ca="1">_xll.RiskData('Risk Summary'!$N$36,$A1780)</f>
        <v>#NAME?</v>
      </c>
      <c r="R1780" s="330" t="e">
        <f ca="1">_xll.RiskData('TS CF'!$H$24,$A1780)-F1780</f>
        <v>#NAME?</v>
      </c>
      <c r="S1780" s="330" t="e">
        <f ca="1">_xll.RiskData('TS CF'!$K$24,$A1780)-G1780</f>
        <v>#NAME?</v>
      </c>
      <c r="T1780" s="330" t="e">
        <f ca="1">_xll.RiskData('TS CF'!$N$24,$A1780)-H1780</f>
        <v>#NAME?</v>
      </c>
      <c r="V1780" s="327" t="e">
        <f t="shared" ca="1" si="81"/>
        <v>#NAME?</v>
      </c>
      <c r="W1780" s="327" t="e">
        <f t="shared" ca="1" si="82"/>
        <v>#NAME?</v>
      </c>
      <c r="X1780" s="327" t="e">
        <f t="shared" ca="1" si="83"/>
        <v>#NAME?</v>
      </c>
    </row>
    <row r="1781" spans="1:24">
      <c r="A1781" s="2">
        <v>1774</v>
      </c>
      <c r="B1781" s="617">
        <v>-160478</v>
      </c>
      <c r="C1781" s="617">
        <v>-103593</v>
      </c>
      <c r="D1781" s="617">
        <v>-114388</v>
      </c>
      <c r="F1781" s="330" t="e">
        <f ca="1">_xll.RiskData('Risk Summary'!$H$32,$A1781)</f>
        <v>#NAME?</v>
      </c>
      <c r="G1781" s="330" t="e">
        <f ca="1">_xll.RiskData('Risk Summary'!$K$32,$A1781)</f>
        <v>#NAME?</v>
      </c>
      <c r="H1781" s="330" t="e">
        <f ca="1">_xll.RiskData('Risk Summary'!$N$32,$A1781)</f>
        <v>#NAME?</v>
      </c>
      <c r="J1781" s="330" t="e">
        <f ca="1">_xll.RiskData('Risk Summary'!$H$35,$A1781)</f>
        <v>#NAME?</v>
      </c>
      <c r="K1781" s="330" t="e">
        <f ca="1">_xll.RiskData('Risk Summary'!$K$35,$A1781)</f>
        <v>#NAME?</v>
      </c>
      <c r="L1781" s="330" t="e">
        <f ca="1">_xll.RiskData('Risk Summary'!$N$35,$A1781)</f>
        <v>#NAME?</v>
      </c>
      <c r="N1781" s="330" t="e">
        <f ca="1">_xll.RiskData('Risk Summary'!$H$36,$A1781)</f>
        <v>#NAME?</v>
      </c>
      <c r="O1781" s="330" t="e">
        <f ca="1">_xll.RiskData('Risk Summary'!$K$36,$A1781)</f>
        <v>#NAME?</v>
      </c>
      <c r="P1781" s="330" t="e">
        <f ca="1">_xll.RiskData('Risk Summary'!$N$36,$A1781)</f>
        <v>#NAME?</v>
      </c>
      <c r="R1781" s="330" t="e">
        <f ca="1">_xll.RiskData('TS CF'!$H$24,$A1781)-F1781</f>
        <v>#NAME?</v>
      </c>
      <c r="S1781" s="330" t="e">
        <f ca="1">_xll.RiskData('TS CF'!$K$24,$A1781)-G1781</f>
        <v>#NAME?</v>
      </c>
      <c r="T1781" s="330" t="e">
        <f ca="1">_xll.RiskData('TS CF'!$N$24,$A1781)-H1781</f>
        <v>#NAME?</v>
      </c>
      <c r="V1781" s="327" t="e">
        <f t="shared" ca="1" si="81"/>
        <v>#NAME?</v>
      </c>
      <c r="W1781" s="327" t="e">
        <f t="shared" ca="1" si="82"/>
        <v>#NAME?</v>
      </c>
      <c r="X1781" s="327" t="e">
        <f t="shared" ca="1" si="83"/>
        <v>#NAME?</v>
      </c>
    </row>
    <row r="1782" spans="1:24">
      <c r="A1782" s="2">
        <v>1775</v>
      </c>
      <c r="B1782" s="617">
        <v>-160478</v>
      </c>
      <c r="C1782" s="617">
        <v>-103593</v>
      </c>
      <c r="D1782" s="617">
        <v>-114388</v>
      </c>
      <c r="F1782" s="330" t="e">
        <f ca="1">_xll.RiskData('Risk Summary'!$H$32,$A1782)</f>
        <v>#NAME?</v>
      </c>
      <c r="G1782" s="330" t="e">
        <f ca="1">_xll.RiskData('Risk Summary'!$K$32,$A1782)</f>
        <v>#NAME?</v>
      </c>
      <c r="H1782" s="330" t="e">
        <f ca="1">_xll.RiskData('Risk Summary'!$N$32,$A1782)</f>
        <v>#NAME?</v>
      </c>
      <c r="J1782" s="330" t="e">
        <f ca="1">_xll.RiskData('Risk Summary'!$H$35,$A1782)</f>
        <v>#NAME?</v>
      </c>
      <c r="K1782" s="330" t="e">
        <f ca="1">_xll.RiskData('Risk Summary'!$K$35,$A1782)</f>
        <v>#NAME?</v>
      </c>
      <c r="L1782" s="330" t="e">
        <f ca="1">_xll.RiskData('Risk Summary'!$N$35,$A1782)</f>
        <v>#NAME?</v>
      </c>
      <c r="N1782" s="330" t="e">
        <f ca="1">_xll.RiskData('Risk Summary'!$H$36,$A1782)</f>
        <v>#NAME?</v>
      </c>
      <c r="O1782" s="330" t="e">
        <f ca="1">_xll.RiskData('Risk Summary'!$K$36,$A1782)</f>
        <v>#NAME?</v>
      </c>
      <c r="P1782" s="330" t="e">
        <f ca="1">_xll.RiskData('Risk Summary'!$N$36,$A1782)</f>
        <v>#NAME?</v>
      </c>
      <c r="R1782" s="330" t="e">
        <f ca="1">_xll.RiskData('TS CF'!$H$24,$A1782)-F1782</f>
        <v>#NAME?</v>
      </c>
      <c r="S1782" s="330" t="e">
        <f ca="1">_xll.RiskData('TS CF'!$K$24,$A1782)-G1782</f>
        <v>#NAME?</v>
      </c>
      <c r="T1782" s="330" t="e">
        <f ca="1">_xll.RiskData('TS CF'!$N$24,$A1782)-H1782</f>
        <v>#NAME?</v>
      </c>
      <c r="V1782" s="327" t="e">
        <f t="shared" ca="1" si="81"/>
        <v>#NAME?</v>
      </c>
      <c r="W1782" s="327" t="e">
        <f t="shared" ca="1" si="82"/>
        <v>#NAME?</v>
      </c>
      <c r="X1782" s="327" t="e">
        <f t="shared" ca="1" si="83"/>
        <v>#NAME?</v>
      </c>
    </row>
    <row r="1783" spans="1:24">
      <c r="A1783" s="2">
        <v>1776</v>
      </c>
      <c r="B1783" s="617">
        <v>-160478</v>
      </c>
      <c r="C1783" s="617">
        <v>-103593</v>
      </c>
      <c r="D1783" s="617">
        <v>-114388</v>
      </c>
      <c r="F1783" s="330" t="e">
        <f ca="1">_xll.RiskData('Risk Summary'!$H$32,$A1783)</f>
        <v>#NAME?</v>
      </c>
      <c r="G1783" s="330" t="e">
        <f ca="1">_xll.RiskData('Risk Summary'!$K$32,$A1783)</f>
        <v>#NAME?</v>
      </c>
      <c r="H1783" s="330" t="e">
        <f ca="1">_xll.RiskData('Risk Summary'!$N$32,$A1783)</f>
        <v>#NAME?</v>
      </c>
      <c r="J1783" s="330" t="e">
        <f ca="1">_xll.RiskData('Risk Summary'!$H$35,$A1783)</f>
        <v>#NAME?</v>
      </c>
      <c r="K1783" s="330" t="e">
        <f ca="1">_xll.RiskData('Risk Summary'!$K$35,$A1783)</f>
        <v>#NAME?</v>
      </c>
      <c r="L1783" s="330" t="e">
        <f ca="1">_xll.RiskData('Risk Summary'!$N$35,$A1783)</f>
        <v>#NAME?</v>
      </c>
      <c r="N1783" s="330" t="e">
        <f ca="1">_xll.RiskData('Risk Summary'!$H$36,$A1783)</f>
        <v>#NAME?</v>
      </c>
      <c r="O1783" s="330" t="e">
        <f ca="1">_xll.RiskData('Risk Summary'!$K$36,$A1783)</f>
        <v>#NAME?</v>
      </c>
      <c r="P1783" s="330" t="e">
        <f ca="1">_xll.RiskData('Risk Summary'!$N$36,$A1783)</f>
        <v>#NAME?</v>
      </c>
      <c r="R1783" s="330" t="e">
        <f ca="1">_xll.RiskData('TS CF'!$H$24,$A1783)-F1783</f>
        <v>#NAME?</v>
      </c>
      <c r="S1783" s="330" t="e">
        <f ca="1">_xll.RiskData('TS CF'!$K$24,$A1783)-G1783</f>
        <v>#NAME?</v>
      </c>
      <c r="T1783" s="330" t="e">
        <f ca="1">_xll.RiskData('TS CF'!$N$24,$A1783)-H1783</f>
        <v>#NAME?</v>
      </c>
      <c r="V1783" s="327" t="e">
        <f t="shared" ca="1" si="81"/>
        <v>#NAME?</v>
      </c>
      <c r="W1783" s="327" t="e">
        <f t="shared" ca="1" si="82"/>
        <v>#NAME?</v>
      </c>
      <c r="X1783" s="327" t="e">
        <f t="shared" ca="1" si="83"/>
        <v>#NAME?</v>
      </c>
    </row>
    <row r="1784" spans="1:24">
      <c r="A1784" s="2">
        <v>1777</v>
      </c>
      <c r="B1784" s="617">
        <v>-160478</v>
      </c>
      <c r="C1784" s="617">
        <v>-103593</v>
      </c>
      <c r="D1784" s="617">
        <v>-114388</v>
      </c>
      <c r="F1784" s="330" t="e">
        <f ca="1">_xll.RiskData('Risk Summary'!$H$32,$A1784)</f>
        <v>#NAME?</v>
      </c>
      <c r="G1784" s="330" t="e">
        <f ca="1">_xll.RiskData('Risk Summary'!$K$32,$A1784)</f>
        <v>#NAME?</v>
      </c>
      <c r="H1784" s="330" t="e">
        <f ca="1">_xll.RiskData('Risk Summary'!$N$32,$A1784)</f>
        <v>#NAME?</v>
      </c>
      <c r="J1784" s="330" t="e">
        <f ca="1">_xll.RiskData('Risk Summary'!$H$35,$A1784)</f>
        <v>#NAME?</v>
      </c>
      <c r="K1784" s="330" t="e">
        <f ca="1">_xll.RiskData('Risk Summary'!$K$35,$A1784)</f>
        <v>#NAME?</v>
      </c>
      <c r="L1784" s="330" t="e">
        <f ca="1">_xll.RiskData('Risk Summary'!$N$35,$A1784)</f>
        <v>#NAME?</v>
      </c>
      <c r="N1784" s="330" t="e">
        <f ca="1">_xll.RiskData('Risk Summary'!$H$36,$A1784)</f>
        <v>#NAME?</v>
      </c>
      <c r="O1784" s="330" t="e">
        <f ca="1">_xll.RiskData('Risk Summary'!$K$36,$A1784)</f>
        <v>#NAME?</v>
      </c>
      <c r="P1784" s="330" t="e">
        <f ca="1">_xll.RiskData('Risk Summary'!$N$36,$A1784)</f>
        <v>#NAME?</v>
      </c>
      <c r="R1784" s="330" t="e">
        <f ca="1">_xll.RiskData('TS CF'!$H$24,$A1784)-F1784</f>
        <v>#NAME?</v>
      </c>
      <c r="S1784" s="330" t="e">
        <f ca="1">_xll.RiskData('TS CF'!$K$24,$A1784)-G1784</f>
        <v>#NAME?</v>
      </c>
      <c r="T1784" s="330" t="e">
        <f ca="1">_xll.RiskData('TS CF'!$N$24,$A1784)-H1784</f>
        <v>#NAME?</v>
      </c>
      <c r="V1784" s="327" t="e">
        <f t="shared" ca="1" si="81"/>
        <v>#NAME?</v>
      </c>
      <c r="W1784" s="327" t="e">
        <f t="shared" ca="1" si="82"/>
        <v>#NAME?</v>
      </c>
      <c r="X1784" s="327" t="e">
        <f t="shared" ca="1" si="83"/>
        <v>#NAME?</v>
      </c>
    </row>
    <row r="1785" spans="1:24">
      <c r="A1785" s="2">
        <v>1778</v>
      </c>
      <c r="B1785" s="617">
        <v>-160478</v>
      </c>
      <c r="C1785" s="617">
        <v>-103593</v>
      </c>
      <c r="D1785" s="617">
        <v>-114388</v>
      </c>
      <c r="F1785" s="330" t="e">
        <f ca="1">_xll.RiskData('Risk Summary'!$H$32,$A1785)</f>
        <v>#NAME?</v>
      </c>
      <c r="G1785" s="330" t="e">
        <f ca="1">_xll.RiskData('Risk Summary'!$K$32,$A1785)</f>
        <v>#NAME?</v>
      </c>
      <c r="H1785" s="330" t="e">
        <f ca="1">_xll.RiskData('Risk Summary'!$N$32,$A1785)</f>
        <v>#NAME?</v>
      </c>
      <c r="J1785" s="330" t="e">
        <f ca="1">_xll.RiskData('Risk Summary'!$H$35,$A1785)</f>
        <v>#NAME?</v>
      </c>
      <c r="K1785" s="330" t="e">
        <f ca="1">_xll.RiskData('Risk Summary'!$K$35,$A1785)</f>
        <v>#NAME?</v>
      </c>
      <c r="L1785" s="330" t="e">
        <f ca="1">_xll.RiskData('Risk Summary'!$N$35,$A1785)</f>
        <v>#NAME?</v>
      </c>
      <c r="N1785" s="330" t="e">
        <f ca="1">_xll.RiskData('Risk Summary'!$H$36,$A1785)</f>
        <v>#NAME?</v>
      </c>
      <c r="O1785" s="330" t="e">
        <f ca="1">_xll.RiskData('Risk Summary'!$K$36,$A1785)</f>
        <v>#NAME?</v>
      </c>
      <c r="P1785" s="330" t="e">
        <f ca="1">_xll.RiskData('Risk Summary'!$N$36,$A1785)</f>
        <v>#NAME?</v>
      </c>
      <c r="R1785" s="330" t="e">
        <f ca="1">_xll.RiskData('TS CF'!$H$24,$A1785)-F1785</f>
        <v>#NAME?</v>
      </c>
      <c r="S1785" s="330" t="e">
        <f ca="1">_xll.RiskData('TS CF'!$K$24,$A1785)-G1785</f>
        <v>#NAME?</v>
      </c>
      <c r="T1785" s="330" t="e">
        <f ca="1">_xll.RiskData('TS CF'!$N$24,$A1785)-H1785</f>
        <v>#NAME?</v>
      </c>
      <c r="V1785" s="327" t="e">
        <f t="shared" ca="1" si="81"/>
        <v>#NAME?</v>
      </c>
      <c r="W1785" s="327" t="e">
        <f t="shared" ca="1" si="82"/>
        <v>#NAME?</v>
      </c>
      <c r="X1785" s="327" t="e">
        <f t="shared" ca="1" si="83"/>
        <v>#NAME?</v>
      </c>
    </row>
    <row r="1786" spans="1:24">
      <c r="A1786" s="2">
        <v>1779</v>
      </c>
      <c r="B1786" s="617">
        <v>-160478</v>
      </c>
      <c r="C1786" s="617">
        <v>-103593</v>
      </c>
      <c r="D1786" s="617">
        <v>-114388</v>
      </c>
      <c r="F1786" s="330" t="e">
        <f ca="1">_xll.RiskData('Risk Summary'!$H$32,$A1786)</f>
        <v>#NAME?</v>
      </c>
      <c r="G1786" s="330" t="e">
        <f ca="1">_xll.RiskData('Risk Summary'!$K$32,$A1786)</f>
        <v>#NAME?</v>
      </c>
      <c r="H1786" s="330" t="e">
        <f ca="1">_xll.RiskData('Risk Summary'!$N$32,$A1786)</f>
        <v>#NAME?</v>
      </c>
      <c r="J1786" s="330" t="e">
        <f ca="1">_xll.RiskData('Risk Summary'!$H$35,$A1786)</f>
        <v>#NAME?</v>
      </c>
      <c r="K1786" s="330" t="e">
        <f ca="1">_xll.RiskData('Risk Summary'!$K$35,$A1786)</f>
        <v>#NAME?</v>
      </c>
      <c r="L1786" s="330" t="e">
        <f ca="1">_xll.RiskData('Risk Summary'!$N$35,$A1786)</f>
        <v>#NAME?</v>
      </c>
      <c r="N1786" s="330" t="e">
        <f ca="1">_xll.RiskData('Risk Summary'!$H$36,$A1786)</f>
        <v>#NAME?</v>
      </c>
      <c r="O1786" s="330" t="e">
        <f ca="1">_xll.RiskData('Risk Summary'!$K$36,$A1786)</f>
        <v>#NAME?</v>
      </c>
      <c r="P1786" s="330" t="e">
        <f ca="1">_xll.RiskData('Risk Summary'!$N$36,$A1786)</f>
        <v>#NAME?</v>
      </c>
      <c r="R1786" s="330" t="e">
        <f ca="1">_xll.RiskData('TS CF'!$H$24,$A1786)-F1786</f>
        <v>#NAME?</v>
      </c>
      <c r="S1786" s="330" t="e">
        <f ca="1">_xll.RiskData('TS CF'!$K$24,$A1786)-G1786</f>
        <v>#NAME?</v>
      </c>
      <c r="T1786" s="330" t="e">
        <f ca="1">_xll.RiskData('TS CF'!$N$24,$A1786)-H1786</f>
        <v>#NAME?</v>
      </c>
      <c r="V1786" s="327" t="e">
        <f t="shared" ca="1" si="81"/>
        <v>#NAME?</v>
      </c>
      <c r="W1786" s="327" t="e">
        <f t="shared" ca="1" si="82"/>
        <v>#NAME?</v>
      </c>
      <c r="X1786" s="327" t="e">
        <f t="shared" ca="1" si="83"/>
        <v>#NAME?</v>
      </c>
    </row>
    <row r="1787" spans="1:24">
      <c r="A1787" s="2">
        <v>1780</v>
      </c>
      <c r="B1787" s="617">
        <v>-160478</v>
      </c>
      <c r="C1787" s="617">
        <v>-103593</v>
      </c>
      <c r="D1787" s="617">
        <v>-114388</v>
      </c>
      <c r="F1787" s="330" t="e">
        <f ca="1">_xll.RiskData('Risk Summary'!$H$32,$A1787)</f>
        <v>#NAME?</v>
      </c>
      <c r="G1787" s="330" t="e">
        <f ca="1">_xll.RiskData('Risk Summary'!$K$32,$A1787)</f>
        <v>#NAME?</v>
      </c>
      <c r="H1787" s="330" t="e">
        <f ca="1">_xll.RiskData('Risk Summary'!$N$32,$A1787)</f>
        <v>#NAME?</v>
      </c>
      <c r="J1787" s="330" t="e">
        <f ca="1">_xll.RiskData('Risk Summary'!$H$35,$A1787)</f>
        <v>#NAME?</v>
      </c>
      <c r="K1787" s="330" t="e">
        <f ca="1">_xll.RiskData('Risk Summary'!$K$35,$A1787)</f>
        <v>#NAME?</v>
      </c>
      <c r="L1787" s="330" t="e">
        <f ca="1">_xll.RiskData('Risk Summary'!$N$35,$A1787)</f>
        <v>#NAME?</v>
      </c>
      <c r="N1787" s="330" t="e">
        <f ca="1">_xll.RiskData('Risk Summary'!$H$36,$A1787)</f>
        <v>#NAME?</v>
      </c>
      <c r="O1787" s="330" t="e">
        <f ca="1">_xll.RiskData('Risk Summary'!$K$36,$A1787)</f>
        <v>#NAME?</v>
      </c>
      <c r="P1787" s="330" t="e">
        <f ca="1">_xll.RiskData('Risk Summary'!$N$36,$A1787)</f>
        <v>#NAME?</v>
      </c>
      <c r="R1787" s="330" t="e">
        <f ca="1">_xll.RiskData('TS CF'!$H$24,$A1787)-F1787</f>
        <v>#NAME?</v>
      </c>
      <c r="S1787" s="330" t="e">
        <f ca="1">_xll.RiskData('TS CF'!$K$24,$A1787)-G1787</f>
        <v>#NAME?</v>
      </c>
      <c r="T1787" s="330" t="e">
        <f ca="1">_xll.RiskData('TS CF'!$N$24,$A1787)-H1787</f>
        <v>#NAME?</v>
      </c>
      <c r="V1787" s="327" t="e">
        <f t="shared" ca="1" si="81"/>
        <v>#NAME?</v>
      </c>
      <c r="W1787" s="327" t="e">
        <f t="shared" ca="1" si="82"/>
        <v>#NAME?</v>
      </c>
      <c r="X1787" s="327" t="e">
        <f t="shared" ca="1" si="83"/>
        <v>#NAME?</v>
      </c>
    </row>
    <row r="1788" spans="1:24">
      <c r="A1788" s="2">
        <v>1781</v>
      </c>
      <c r="B1788" s="617">
        <v>-160478</v>
      </c>
      <c r="C1788" s="617">
        <v>-103593</v>
      </c>
      <c r="D1788" s="617">
        <v>-114388</v>
      </c>
      <c r="F1788" s="330" t="e">
        <f ca="1">_xll.RiskData('Risk Summary'!$H$32,$A1788)</f>
        <v>#NAME?</v>
      </c>
      <c r="G1788" s="330" t="e">
        <f ca="1">_xll.RiskData('Risk Summary'!$K$32,$A1788)</f>
        <v>#NAME?</v>
      </c>
      <c r="H1788" s="330" t="e">
        <f ca="1">_xll.RiskData('Risk Summary'!$N$32,$A1788)</f>
        <v>#NAME?</v>
      </c>
      <c r="J1788" s="330" t="e">
        <f ca="1">_xll.RiskData('Risk Summary'!$H$35,$A1788)</f>
        <v>#NAME?</v>
      </c>
      <c r="K1788" s="330" t="e">
        <f ca="1">_xll.RiskData('Risk Summary'!$K$35,$A1788)</f>
        <v>#NAME?</v>
      </c>
      <c r="L1788" s="330" t="e">
        <f ca="1">_xll.RiskData('Risk Summary'!$N$35,$A1788)</f>
        <v>#NAME?</v>
      </c>
      <c r="N1788" s="330" t="e">
        <f ca="1">_xll.RiskData('Risk Summary'!$H$36,$A1788)</f>
        <v>#NAME?</v>
      </c>
      <c r="O1788" s="330" t="e">
        <f ca="1">_xll.RiskData('Risk Summary'!$K$36,$A1788)</f>
        <v>#NAME?</v>
      </c>
      <c r="P1788" s="330" t="e">
        <f ca="1">_xll.RiskData('Risk Summary'!$N$36,$A1788)</f>
        <v>#NAME?</v>
      </c>
      <c r="R1788" s="330" t="e">
        <f ca="1">_xll.RiskData('TS CF'!$H$24,$A1788)-F1788</f>
        <v>#NAME?</v>
      </c>
      <c r="S1788" s="330" t="e">
        <f ca="1">_xll.RiskData('TS CF'!$K$24,$A1788)-G1788</f>
        <v>#NAME?</v>
      </c>
      <c r="T1788" s="330" t="e">
        <f ca="1">_xll.RiskData('TS CF'!$N$24,$A1788)-H1788</f>
        <v>#NAME?</v>
      </c>
      <c r="V1788" s="327" t="e">
        <f t="shared" ca="1" si="81"/>
        <v>#NAME?</v>
      </c>
      <c r="W1788" s="327" t="e">
        <f t="shared" ca="1" si="82"/>
        <v>#NAME?</v>
      </c>
      <c r="X1788" s="327" t="e">
        <f t="shared" ca="1" si="83"/>
        <v>#NAME?</v>
      </c>
    </row>
    <row r="1789" spans="1:24">
      <c r="A1789" s="2">
        <v>1782</v>
      </c>
      <c r="B1789" s="617">
        <v>-160478</v>
      </c>
      <c r="C1789" s="617">
        <v>-103593</v>
      </c>
      <c r="D1789" s="617">
        <v>-114388</v>
      </c>
      <c r="F1789" s="330" t="e">
        <f ca="1">_xll.RiskData('Risk Summary'!$H$32,$A1789)</f>
        <v>#NAME?</v>
      </c>
      <c r="G1789" s="330" t="e">
        <f ca="1">_xll.RiskData('Risk Summary'!$K$32,$A1789)</f>
        <v>#NAME?</v>
      </c>
      <c r="H1789" s="330" t="e">
        <f ca="1">_xll.RiskData('Risk Summary'!$N$32,$A1789)</f>
        <v>#NAME?</v>
      </c>
      <c r="J1789" s="330" t="e">
        <f ca="1">_xll.RiskData('Risk Summary'!$H$35,$A1789)</f>
        <v>#NAME?</v>
      </c>
      <c r="K1789" s="330" t="e">
        <f ca="1">_xll.RiskData('Risk Summary'!$K$35,$A1789)</f>
        <v>#NAME?</v>
      </c>
      <c r="L1789" s="330" t="e">
        <f ca="1">_xll.RiskData('Risk Summary'!$N$35,$A1789)</f>
        <v>#NAME?</v>
      </c>
      <c r="N1789" s="330" t="e">
        <f ca="1">_xll.RiskData('Risk Summary'!$H$36,$A1789)</f>
        <v>#NAME?</v>
      </c>
      <c r="O1789" s="330" t="e">
        <f ca="1">_xll.RiskData('Risk Summary'!$K$36,$A1789)</f>
        <v>#NAME?</v>
      </c>
      <c r="P1789" s="330" t="e">
        <f ca="1">_xll.RiskData('Risk Summary'!$N$36,$A1789)</f>
        <v>#NAME?</v>
      </c>
      <c r="R1789" s="330" t="e">
        <f ca="1">_xll.RiskData('TS CF'!$H$24,$A1789)-F1789</f>
        <v>#NAME?</v>
      </c>
      <c r="S1789" s="330" t="e">
        <f ca="1">_xll.RiskData('TS CF'!$K$24,$A1789)-G1789</f>
        <v>#NAME?</v>
      </c>
      <c r="T1789" s="330" t="e">
        <f ca="1">_xll.RiskData('TS CF'!$N$24,$A1789)-H1789</f>
        <v>#NAME?</v>
      </c>
      <c r="V1789" s="327" t="e">
        <f t="shared" ca="1" si="81"/>
        <v>#NAME?</v>
      </c>
      <c r="W1789" s="327" t="e">
        <f t="shared" ca="1" si="82"/>
        <v>#NAME?</v>
      </c>
      <c r="X1789" s="327" t="e">
        <f t="shared" ca="1" si="83"/>
        <v>#NAME?</v>
      </c>
    </row>
    <row r="1790" spans="1:24">
      <c r="A1790" s="2">
        <v>1783</v>
      </c>
      <c r="B1790" s="617">
        <v>-160478</v>
      </c>
      <c r="C1790" s="617">
        <v>-103593</v>
      </c>
      <c r="D1790" s="617">
        <v>-114388</v>
      </c>
      <c r="F1790" s="330" t="e">
        <f ca="1">_xll.RiskData('Risk Summary'!$H$32,$A1790)</f>
        <v>#NAME?</v>
      </c>
      <c r="G1790" s="330" t="e">
        <f ca="1">_xll.RiskData('Risk Summary'!$K$32,$A1790)</f>
        <v>#NAME?</v>
      </c>
      <c r="H1790" s="330" t="e">
        <f ca="1">_xll.RiskData('Risk Summary'!$N$32,$A1790)</f>
        <v>#NAME?</v>
      </c>
      <c r="J1790" s="330" t="e">
        <f ca="1">_xll.RiskData('Risk Summary'!$H$35,$A1790)</f>
        <v>#NAME?</v>
      </c>
      <c r="K1790" s="330" t="e">
        <f ca="1">_xll.RiskData('Risk Summary'!$K$35,$A1790)</f>
        <v>#NAME?</v>
      </c>
      <c r="L1790" s="330" t="e">
        <f ca="1">_xll.RiskData('Risk Summary'!$N$35,$A1790)</f>
        <v>#NAME?</v>
      </c>
      <c r="N1790" s="330" t="e">
        <f ca="1">_xll.RiskData('Risk Summary'!$H$36,$A1790)</f>
        <v>#NAME?</v>
      </c>
      <c r="O1790" s="330" t="e">
        <f ca="1">_xll.RiskData('Risk Summary'!$K$36,$A1790)</f>
        <v>#NAME?</v>
      </c>
      <c r="P1790" s="330" t="e">
        <f ca="1">_xll.RiskData('Risk Summary'!$N$36,$A1790)</f>
        <v>#NAME?</v>
      </c>
      <c r="R1790" s="330" t="e">
        <f ca="1">_xll.RiskData('TS CF'!$H$24,$A1790)-F1790</f>
        <v>#NAME?</v>
      </c>
      <c r="S1790" s="330" t="e">
        <f ca="1">_xll.RiskData('TS CF'!$K$24,$A1790)-G1790</f>
        <v>#NAME?</v>
      </c>
      <c r="T1790" s="330" t="e">
        <f ca="1">_xll.RiskData('TS CF'!$N$24,$A1790)-H1790</f>
        <v>#NAME?</v>
      </c>
      <c r="V1790" s="327" t="e">
        <f t="shared" ca="1" si="81"/>
        <v>#NAME?</v>
      </c>
      <c r="W1790" s="327" t="e">
        <f t="shared" ca="1" si="82"/>
        <v>#NAME?</v>
      </c>
      <c r="X1790" s="327" t="e">
        <f t="shared" ca="1" si="83"/>
        <v>#NAME?</v>
      </c>
    </row>
    <row r="1791" spans="1:24">
      <c r="A1791" s="2">
        <v>1784</v>
      </c>
      <c r="B1791" s="617">
        <v>-160478</v>
      </c>
      <c r="C1791" s="617">
        <v>-103593</v>
      </c>
      <c r="D1791" s="617">
        <v>-114388</v>
      </c>
      <c r="F1791" s="330" t="e">
        <f ca="1">_xll.RiskData('Risk Summary'!$H$32,$A1791)</f>
        <v>#NAME?</v>
      </c>
      <c r="G1791" s="330" t="e">
        <f ca="1">_xll.RiskData('Risk Summary'!$K$32,$A1791)</f>
        <v>#NAME?</v>
      </c>
      <c r="H1791" s="330" t="e">
        <f ca="1">_xll.RiskData('Risk Summary'!$N$32,$A1791)</f>
        <v>#NAME?</v>
      </c>
      <c r="J1791" s="330" t="e">
        <f ca="1">_xll.RiskData('Risk Summary'!$H$35,$A1791)</f>
        <v>#NAME?</v>
      </c>
      <c r="K1791" s="330" t="e">
        <f ca="1">_xll.RiskData('Risk Summary'!$K$35,$A1791)</f>
        <v>#NAME?</v>
      </c>
      <c r="L1791" s="330" t="e">
        <f ca="1">_xll.RiskData('Risk Summary'!$N$35,$A1791)</f>
        <v>#NAME?</v>
      </c>
      <c r="N1791" s="330" t="e">
        <f ca="1">_xll.RiskData('Risk Summary'!$H$36,$A1791)</f>
        <v>#NAME?</v>
      </c>
      <c r="O1791" s="330" t="e">
        <f ca="1">_xll.RiskData('Risk Summary'!$K$36,$A1791)</f>
        <v>#NAME?</v>
      </c>
      <c r="P1791" s="330" t="e">
        <f ca="1">_xll.RiskData('Risk Summary'!$N$36,$A1791)</f>
        <v>#NAME?</v>
      </c>
      <c r="R1791" s="330" t="e">
        <f ca="1">_xll.RiskData('TS CF'!$H$24,$A1791)-F1791</f>
        <v>#NAME?</v>
      </c>
      <c r="S1791" s="330" t="e">
        <f ca="1">_xll.RiskData('TS CF'!$K$24,$A1791)-G1791</f>
        <v>#NAME?</v>
      </c>
      <c r="T1791" s="330" t="e">
        <f ca="1">_xll.RiskData('TS CF'!$N$24,$A1791)-H1791</f>
        <v>#NAME?</v>
      </c>
      <c r="V1791" s="327" t="e">
        <f t="shared" ca="1" si="81"/>
        <v>#NAME?</v>
      </c>
      <c r="W1791" s="327" t="e">
        <f t="shared" ca="1" si="82"/>
        <v>#NAME?</v>
      </c>
      <c r="X1791" s="327" t="e">
        <f t="shared" ca="1" si="83"/>
        <v>#NAME?</v>
      </c>
    </row>
    <row r="1792" spans="1:24">
      <c r="A1792" s="2">
        <v>1785</v>
      </c>
      <c r="B1792" s="617">
        <v>-160478</v>
      </c>
      <c r="C1792" s="617">
        <v>-103593</v>
      </c>
      <c r="D1792" s="617">
        <v>-114388</v>
      </c>
      <c r="F1792" s="330" t="e">
        <f ca="1">_xll.RiskData('Risk Summary'!$H$32,$A1792)</f>
        <v>#NAME?</v>
      </c>
      <c r="G1792" s="330" t="e">
        <f ca="1">_xll.RiskData('Risk Summary'!$K$32,$A1792)</f>
        <v>#NAME?</v>
      </c>
      <c r="H1792" s="330" t="e">
        <f ca="1">_xll.RiskData('Risk Summary'!$N$32,$A1792)</f>
        <v>#NAME?</v>
      </c>
      <c r="J1792" s="330" t="e">
        <f ca="1">_xll.RiskData('Risk Summary'!$H$35,$A1792)</f>
        <v>#NAME?</v>
      </c>
      <c r="K1792" s="330" t="e">
        <f ca="1">_xll.RiskData('Risk Summary'!$K$35,$A1792)</f>
        <v>#NAME?</v>
      </c>
      <c r="L1792" s="330" t="e">
        <f ca="1">_xll.RiskData('Risk Summary'!$N$35,$A1792)</f>
        <v>#NAME?</v>
      </c>
      <c r="N1792" s="330" t="e">
        <f ca="1">_xll.RiskData('Risk Summary'!$H$36,$A1792)</f>
        <v>#NAME?</v>
      </c>
      <c r="O1792" s="330" t="e">
        <f ca="1">_xll.RiskData('Risk Summary'!$K$36,$A1792)</f>
        <v>#NAME?</v>
      </c>
      <c r="P1792" s="330" t="e">
        <f ca="1">_xll.RiskData('Risk Summary'!$N$36,$A1792)</f>
        <v>#NAME?</v>
      </c>
      <c r="R1792" s="330" t="e">
        <f ca="1">_xll.RiskData('TS CF'!$H$24,$A1792)-F1792</f>
        <v>#NAME?</v>
      </c>
      <c r="S1792" s="330" t="e">
        <f ca="1">_xll.RiskData('TS CF'!$K$24,$A1792)-G1792</f>
        <v>#NAME?</v>
      </c>
      <c r="T1792" s="330" t="e">
        <f ca="1">_xll.RiskData('TS CF'!$N$24,$A1792)-H1792</f>
        <v>#NAME?</v>
      </c>
      <c r="V1792" s="327" t="e">
        <f t="shared" ca="1" si="81"/>
        <v>#NAME?</v>
      </c>
      <c r="W1792" s="327" t="e">
        <f t="shared" ca="1" si="82"/>
        <v>#NAME?</v>
      </c>
      <c r="X1792" s="327" t="e">
        <f t="shared" ca="1" si="83"/>
        <v>#NAME?</v>
      </c>
    </row>
    <row r="1793" spans="1:24">
      <c r="A1793" s="2">
        <v>1786</v>
      </c>
      <c r="B1793" s="617">
        <v>-160478</v>
      </c>
      <c r="C1793" s="617">
        <v>-103593</v>
      </c>
      <c r="D1793" s="617">
        <v>-114388</v>
      </c>
      <c r="F1793" s="330" t="e">
        <f ca="1">_xll.RiskData('Risk Summary'!$H$32,$A1793)</f>
        <v>#NAME?</v>
      </c>
      <c r="G1793" s="330" t="e">
        <f ca="1">_xll.RiskData('Risk Summary'!$K$32,$A1793)</f>
        <v>#NAME?</v>
      </c>
      <c r="H1793" s="330" t="e">
        <f ca="1">_xll.RiskData('Risk Summary'!$N$32,$A1793)</f>
        <v>#NAME?</v>
      </c>
      <c r="J1793" s="330" t="e">
        <f ca="1">_xll.RiskData('Risk Summary'!$H$35,$A1793)</f>
        <v>#NAME?</v>
      </c>
      <c r="K1793" s="330" t="e">
        <f ca="1">_xll.RiskData('Risk Summary'!$K$35,$A1793)</f>
        <v>#NAME?</v>
      </c>
      <c r="L1793" s="330" t="e">
        <f ca="1">_xll.RiskData('Risk Summary'!$N$35,$A1793)</f>
        <v>#NAME?</v>
      </c>
      <c r="N1793" s="330" t="e">
        <f ca="1">_xll.RiskData('Risk Summary'!$H$36,$A1793)</f>
        <v>#NAME?</v>
      </c>
      <c r="O1793" s="330" t="e">
        <f ca="1">_xll.RiskData('Risk Summary'!$K$36,$A1793)</f>
        <v>#NAME?</v>
      </c>
      <c r="P1793" s="330" t="e">
        <f ca="1">_xll.RiskData('Risk Summary'!$N$36,$A1793)</f>
        <v>#NAME?</v>
      </c>
      <c r="R1793" s="330" t="e">
        <f ca="1">_xll.RiskData('TS CF'!$H$24,$A1793)-F1793</f>
        <v>#NAME?</v>
      </c>
      <c r="S1793" s="330" t="e">
        <f ca="1">_xll.RiskData('TS CF'!$K$24,$A1793)-G1793</f>
        <v>#NAME?</v>
      </c>
      <c r="T1793" s="330" t="e">
        <f ca="1">_xll.RiskData('TS CF'!$N$24,$A1793)-H1793</f>
        <v>#NAME?</v>
      </c>
      <c r="V1793" s="327" t="e">
        <f t="shared" ca="1" si="81"/>
        <v>#NAME?</v>
      </c>
      <c r="W1793" s="327" t="e">
        <f t="shared" ca="1" si="82"/>
        <v>#NAME?</v>
      </c>
      <c r="X1793" s="327" t="e">
        <f t="shared" ca="1" si="83"/>
        <v>#NAME?</v>
      </c>
    </row>
    <row r="1794" spans="1:24">
      <c r="A1794" s="2">
        <v>1787</v>
      </c>
      <c r="B1794" s="617">
        <v>-160478</v>
      </c>
      <c r="C1794" s="617">
        <v>-103593</v>
      </c>
      <c r="D1794" s="617">
        <v>-114388</v>
      </c>
      <c r="F1794" s="330" t="e">
        <f ca="1">_xll.RiskData('Risk Summary'!$H$32,$A1794)</f>
        <v>#NAME?</v>
      </c>
      <c r="G1794" s="330" t="e">
        <f ca="1">_xll.RiskData('Risk Summary'!$K$32,$A1794)</f>
        <v>#NAME?</v>
      </c>
      <c r="H1794" s="330" t="e">
        <f ca="1">_xll.RiskData('Risk Summary'!$N$32,$A1794)</f>
        <v>#NAME?</v>
      </c>
      <c r="J1794" s="330" t="e">
        <f ca="1">_xll.RiskData('Risk Summary'!$H$35,$A1794)</f>
        <v>#NAME?</v>
      </c>
      <c r="K1794" s="330" t="e">
        <f ca="1">_xll.RiskData('Risk Summary'!$K$35,$A1794)</f>
        <v>#NAME?</v>
      </c>
      <c r="L1794" s="330" t="e">
        <f ca="1">_xll.RiskData('Risk Summary'!$N$35,$A1794)</f>
        <v>#NAME?</v>
      </c>
      <c r="N1794" s="330" t="e">
        <f ca="1">_xll.RiskData('Risk Summary'!$H$36,$A1794)</f>
        <v>#NAME?</v>
      </c>
      <c r="O1794" s="330" t="e">
        <f ca="1">_xll.RiskData('Risk Summary'!$K$36,$A1794)</f>
        <v>#NAME?</v>
      </c>
      <c r="P1794" s="330" t="e">
        <f ca="1">_xll.RiskData('Risk Summary'!$N$36,$A1794)</f>
        <v>#NAME?</v>
      </c>
      <c r="R1794" s="330" t="e">
        <f ca="1">_xll.RiskData('TS CF'!$H$24,$A1794)-F1794</f>
        <v>#NAME?</v>
      </c>
      <c r="S1794" s="330" t="e">
        <f ca="1">_xll.RiskData('TS CF'!$K$24,$A1794)-G1794</f>
        <v>#NAME?</v>
      </c>
      <c r="T1794" s="330" t="e">
        <f ca="1">_xll.RiskData('TS CF'!$N$24,$A1794)-H1794</f>
        <v>#NAME?</v>
      </c>
      <c r="V1794" s="327" t="e">
        <f t="shared" ca="1" si="81"/>
        <v>#NAME?</v>
      </c>
      <c r="W1794" s="327" t="e">
        <f t="shared" ca="1" si="82"/>
        <v>#NAME?</v>
      </c>
      <c r="X1794" s="327" t="e">
        <f t="shared" ca="1" si="83"/>
        <v>#NAME?</v>
      </c>
    </row>
    <row r="1795" spans="1:24">
      <c r="A1795" s="2">
        <v>1788</v>
      </c>
      <c r="B1795" s="617">
        <v>-160478</v>
      </c>
      <c r="C1795" s="617">
        <v>-103593</v>
      </c>
      <c r="D1795" s="617">
        <v>-114388</v>
      </c>
      <c r="F1795" s="330" t="e">
        <f ca="1">_xll.RiskData('Risk Summary'!$H$32,$A1795)</f>
        <v>#NAME?</v>
      </c>
      <c r="G1795" s="330" t="e">
        <f ca="1">_xll.RiskData('Risk Summary'!$K$32,$A1795)</f>
        <v>#NAME?</v>
      </c>
      <c r="H1795" s="330" t="e">
        <f ca="1">_xll.RiskData('Risk Summary'!$N$32,$A1795)</f>
        <v>#NAME?</v>
      </c>
      <c r="J1795" s="330" t="e">
        <f ca="1">_xll.RiskData('Risk Summary'!$H$35,$A1795)</f>
        <v>#NAME?</v>
      </c>
      <c r="K1795" s="330" t="e">
        <f ca="1">_xll.RiskData('Risk Summary'!$K$35,$A1795)</f>
        <v>#NAME?</v>
      </c>
      <c r="L1795" s="330" t="e">
        <f ca="1">_xll.RiskData('Risk Summary'!$N$35,$A1795)</f>
        <v>#NAME?</v>
      </c>
      <c r="N1795" s="330" t="e">
        <f ca="1">_xll.RiskData('Risk Summary'!$H$36,$A1795)</f>
        <v>#NAME?</v>
      </c>
      <c r="O1795" s="330" t="e">
        <f ca="1">_xll.RiskData('Risk Summary'!$K$36,$A1795)</f>
        <v>#NAME?</v>
      </c>
      <c r="P1795" s="330" t="e">
        <f ca="1">_xll.RiskData('Risk Summary'!$N$36,$A1795)</f>
        <v>#NAME?</v>
      </c>
      <c r="R1795" s="330" t="e">
        <f ca="1">_xll.RiskData('TS CF'!$H$24,$A1795)-F1795</f>
        <v>#NAME?</v>
      </c>
      <c r="S1795" s="330" t="e">
        <f ca="1">_xll.RiskData('TS CF'!$K$24,$A1795)-G1795</f>
        <v>#NAME?</v>
      </c>
      <c r="T1795" s="330" t="e">
        <f ca="1">_xll.RiskData('TS CF'!$N$24,$A1795)-H1795</f>
        <v>#NAME?</v>
      </c>
      <c r="V1795" s="327" t="e">
        <f t="shared" ca="1" si="81"/>
        <v>#NAME?</v>
      </c>
      <c r="W1795" s="327" t="e">
        <f t="shared" ca="1" si="82"/>
        <v>#NAME?</v>
      </c>
      <c r="X1795" s="327" t="e">
        <f t="shared" ca="1" si="83"/>
        <v>#NAME?</v>
      </c>
    </row>
    <row r="1796" spans="1:24">
      <c r="A1796" s="2">
        <v>1789</v>
      </c>
      <c r="B1796" s="617">
        <v>-160478</v>
      </c>
      <c r="C1796" s="617">
        <v>-103593</v>
      </c>
      <c r="D1796" s="617">
        <v>-114388</v>
      </c>
      <c r="F1796" s="330" t="e">
        <f ca="1">_xll.RiskData('Risk Summary'!$H$32,$A1796)</f>
        <v>#NAME?</v>
      </c>
      <c r="G1796" s="330" t="e">
        <f ca="1">_xll.RiskData('Risk Summary'!$K$32,$A1796)</f>
        <v>#NAME?</v>
      </c>
      <c r="H1796" s="330" t="e">
        <f ca="1">_xll.RiskData('Risk Summary'!$N$32,$A1796)</f>
        <v>#NAME?</v>
      </c>
      <c r="J1796" s="330" t="e">
        <f ca="1">_xll.RiskData('Risk Summary'!$H$35,$A1796)</f>
        <v>#NAME?</v>
      </c>
      <c r="K1796" s="330" t="e">
        <f ca="1">_xll.RiskData('Risk Summary'!$K$35,$A1796)</f>
        <v>#NAME?</v>
      </c>
      <c r="L1796" s="330" t="e">
        <f ca="1">_xll.RiskData('Risk Summary'!$N$35,$A1796)</f>
        <v>#NAME?</v>
      </c>
      <c r="N1796" s="330" t="e">
        <f ca="1">_xll.RiskData('Risk Summary'!$H$36,$A1796)</f>
        <v>#NAME?</v>
      </c>
      <c r="O1796" s="330" t="e">
        <f ca="1">_xll.RiskData('Risk Summary'!$K$36,$A1796)</f>
        <v>#NAME?</v>
      </c>
      <c r="P1796" s="330" t="e">
        <f ca="1">_xll.RiskData('Risk Summary'!$N$36,$A1796)</f>
        <v>#NAME?</v>
      </c>
      <c r="R1796" s="330" t="e">
        <f ca="1">_xll.RiskData('TS CF'!$H$24,$A1796)-F1796</f>
        <v>#NAME?</v>
      </c>
      <c r="S1796" s="330" t="e">
        <f ca="1">_xll.RiskData('TS CF'!$K$24,$A1796)-G1796</f>
        <v>#NAME?</v>
      </c>
      <c r="T1796" s="330" t="e">
        <f ca="1">_xll.RiskData('TS CF'!$N$24,$A1796)-H1796</f>
        <v>#NAME?</v>
      </c>
      <c r="V1796" s="327" t="e">
        <f t="shared" ca="1" si="81"/>
        <v>#NAME?</v>
      </c>
      <c r="W1796" s="327" t="e">
        <f t="shared" ca="1" si="82"/>
        <v>#NAME?</v>
      </c>
      <c r="X1796" s="327" t="e">
        <f t="shared" ca="1" si="83"/>
        <v>#NAME?</v>
      </c>
    </row>
    <row r="1797" spans="1:24">
      <c r="A1797" s="2">
        <v>1790</v>
      </c>
      <c r="B1797" s="617">
        <v>-160478</v>
      </c>
      <c r="C1797" s="617">
        <v>-103593</v>
      </c>
      <c r="D1797" s="617">
        <v>-114388</v>
      </c>
      <c r="F1797" s="330" t="e">
        <f ca="1">_xll.RiskData('Risk Summary'!$H$32,$A1797)</f>
        <v>#NAME?</v>
      </c>
      <c r="G1797" s="330" t="e">
        <f ca="1">_xll.RiskData('Risk Summary'!$K$32,$A1797)</f>
        <v>#NAME?</v>
      </c>
      <c r="H1797" s="330" t="e">
        <f ca="1">_xll.RiskData('Risk Summary'!$N$32,$A1797)</f>
        <v>#NAME?</v>
      </c>
      <c r="J1797" s="330" t="e">
        <f ca="1">_xll.RiskData('Risk Summary'!$H$35,$A1797)</f>
        <v>#NAME?</v>
      </c>
      <c r="K1797" s="330" t="e">
        <f ca="1">_xll.RiskData('Risk Summary'!$K$35,$A1797)</f>
        <v>#NAME?</v>
      </c>
      <c r="L1797" s="330" t="e">
        <f ca="1">_xll.RiskData('Risk Summary'!$N$35,$A1797)</f>
        <v>#NAME?</v>
      </c>
      <c r="N1797" s="330" t="e">
        <f ca="1">_xll.RiskData('Risk Summary'!$H$36,$A1797)</f>
        <v>#NAME?</v>
      </c>
      <c r="O1797" s="330" t="e">
        <f ca="1">_xll.RiskData('Risk Summary'!$K$36,$A1797)</f>
        <v>#NAME?</v>
      </c>
      <c r="P1797" s="330" t="e">
        <f ca="1">_xll.RiskData('Risk Summary'!$N$36,$A1797)</f>
        <v>#NAME?</v>
      </c>
      <c r="R1797" s="330" t="e">
        <f ca="1">_xll.RiskData('TS CF'!$H$24,$A1797)-F1797</f>
        <v>#NAME?</v>
      </c>
      <c r="S1797" s="330" t="e">
        <f ca="1">_xll.RiskData('TS CF'!$K$24,$A1797)-G1797</f>
        <v>#NAME?</v>
      </c>
      <c r="T1797" s="330" t="e">
        <f ca="1">_xll.RiskData('TS CF'!$N$24,$A1797)-H1797</f>
        <v>#NAME?</v>
      </c>
      <c r="V1797" s="327" t="e">
        <f t="shared" ca="1" si="81"/>
        <v>#NAME?</v>
      </c>
      <c r="W1797" s="327" t="e">
        <f t="shared" ca="1" si="82"/>
        <v>#NAME?</v>
      </c>
      <c r="X1797" s="327" t="e">
        <f t="shared" ca="1" si="83"/>
        <v>#NAME?</v>
      </c>
    </row>
    <row r="1798" spans="1:24">
      <c r="A1798" s="2">
        <v>1791</v>
      </c>
      <c r="B1798" s="617">
        <v>-160478</v>
      </c>
      <c r="C1798" s="617">
        <v>-103593</v>
      </c>
      <c r="D1798" s="617">
        <v>-114388</v>
      </c>
      <c r="F1798" s="330" t="e">
        <f ca="1">_xll.RiskData('Risk Summary'!$H$32,$A1798)</f>
        <v>#NAME?</v>
      </c>
      <c r="G1798" s="330" t="e">
        <f ca="1">_xll.RiskData('Risk Summary'!$K$32,$A1798)</f>
        <v>#NAME?</v>
      </c>
      <c r="H1798" s="330" t="e">
        <f ca="1">_xll.RiskData('Risk Summary'!$N$32,$A1798)</f>
        <v>#NAME?</v>
      </c>
      <c r="J1798" s="330" t="e">
        <f ca="1">_xll.RiskData('Risk Summary'!$H$35,$A1798)</f>
        <v>#NAME?</v>
      </c>
      <c r="K1798" s="330" t="e">
        <f ca="1">_xll.RiskData('Risk Summary'!$K$35,$A1798)</f>
        <v>#NAME?</v>
      </c>
      <c r="L1798" s="330" t="e">
        <f ca="1">_xll.RiskData('Risk Summary'!$N$35,$A1798)</f>
        <v>#NAME?</v>
      </c>
      <c r="N1798" s="330" t="e">
        <f ca="1">_xll.RiskData('Risk Summary'!$H$36,$A1798)</f>
        <v>#NAME?</v>
      </c>
      <c r="O1798" s="330" t="e">
        <f ca="1">_xll.RiskData('Risk Summary'!$K$36,$A1798)</f>
        <v>#NAME?</v>
      </c>
      <c r="P1798" s="330" t="e">
        <f ca="1">_xll.RiskData('Risk Summary'!$N$36,$A1798)</f>
        <v>#NAME?</v>
      </c>
      <c r="R1798" s="330" t="e">
        <f ca="1">_xll.RiskData('TS CF'!$H$24,$A1798)-F1798</f>
        <v>#NAME?</v>
      </c>
      <c r="S1798" s="330" t="e">
        <f ca="1">_xll.RiskData('TS CF'!$K$24,$A1798)-G1798</f>
        <v>#NAME?</v>
      </c>
      <c r="T1798" s="330" t="e">
        <f ca="1">_xll.RiskData('TS CF'!$N$24,$A1798)-H1798</f>
        <v>#NAME?</v>
      </c>
      <c r="V1798" s="327" t="e">
        <f t="shared" ca="1" si="81"/>
        <v>#NAME?</v>
      </c>
      <c r="W1798" s="327" t="e">
        <f t="shared" ca="1" si="82"/>
        <v>#NAME?</v>
      </c>
      <c r="X1798" s="327" t="e">
        <f t="shared" ca="1" si="83"/>
        <v>#NAME?</v>
      </c>
    </row>
    <row r="1799" spans="1:24">
      <c r="A1799" s="2">
        <v>1792</v>
      </c>
      <c r="B1799" s="617">
        <v>-160478</v>
      </c>
      <c r="C1799" s="617">
        <v>-103593</v>
      </c>
      <c r="D1799" s="617">
        <v>-114388</v>
      </c>
      <c r="F1799" s="330" t="e">
        <f ca="1">_xll.RiskData('Risk Summary'!$H$32,$A1799)</f>
        <v>#NAME?</v>
      </c>
      <c r="G1799" s="330" t="e">
        <f ca="1">_xll.RiskData('Risk Summary'!$K$32,$A1799)</f>
        <v>#NAME?</v>
      </c>
      <c r="H1799" s="330" t="e">
        <f ca="1">_xll.RiskData('Risk Summary'!$N$32,$A1799)</f>
        <v>#NAME?</v>
      </c>
      <c r="J1799" s="330" t="e">
        <f ca="1">_xll.RiskData('Risk Summary'!$H$35,$A1799)</f>
        <v>#NAME?</v>
      </c>
      <c r="K1799" s="330" t="e">
        <f ca="1">_xll.RiskData('Risk Summary'!$K$35,$A1799)</f>
        <v>#NAME?</v>
      </c>
      <c r="L1799" s="330" t="e">
        <f ca="1">_xll.RiskData('Risk Summary'!$N$35,$A1799)</f>
        <v>#NAME?</v>
      </c>
      <c r="N1799" s="330" t="e">
        <f ca="1">_xll.RiskData('Risk Summary'!$H$36,$A1799)</f>
        <v>#NAME?</v>
      </c>
      <c r="O1799" s="330" t="e">
        <f ca="1">_xll.RiskData('Risk Summary'!$K$36,$A1799)</f>
        <v>#NAME?</v>
      </c>
      <c r="P1799" s="330" t="e">
        <f ca="1">_xll.RiskData('Risk Summary'!$N$36,$A1799)</f>
        <v>#NAME?</v>
      </c>
      <c r="R1799" s="330" t="e">
        <f ca="1">_xll.RiskData('TS CF'!$H$24,$A1799)-F1799</f>
        <v>#NAME?</v>
      </c>
      <c r="S1799" s="330" t="e">
        <f ca="1">_xll.RiskData('TS CF'!$K$24,$A1799)-G1799</f>
        <v>#NAME?</v>
      </c>
      <c r="T1799" s="330" t="e">
        <f ca="1">_xll.RiskData('TS CF'!$N$24,$A1799)-H1799</f>
        <v>#NAME?</v>
      </c>
      <c r="V1799" s="327" t="e">
        <f t="shared" ca="1" si="81"/>
        <v>#NAME?</v>
      </c>
      <c r="W1799" s="327" t="e">
        <f t="shared" ca="1" si="82"/>
        <v>#NAME?</v>
      </c>
      <c r="X1799" s="327" t="e">
        <f t="shared" ca="1" si="83"/>
        <v>#NAME?</v>
      </c>
    </row>
    <row r="1800" spans="1:24">
      <c r="A1800" s="2">
        <v>1793</v>
      </c>
      <c r="B1800" s="617">
        <v>-160478</v>
      </c>
      <c r="C1800" s="617">
        <v>-103593</v>
      </c>
      <c r="D1800" s="617">
        <v>-114388</v>
      </c>
      <c r="F1800" s="330" t="e">
        <f ca="1">_xll.RiskData('Risk Summary'!$H$32,$A1800)</f>
        <v>#NAME?</v>
      </c>
      <c r="G1800" s="330" t="e">
        <f ca="1">_xll.RiskData('Risk Summary'!$K$32,$A1800)</f>
        <v>#NAME?</v>
      </c>
      <c r="H1800" s="330" t="e">
        <f ca="1">_xll.RiskData('Risk Summary'!$N$32,$A1800)</f>
        <v>#NAME?</v>
      </c>
      <c r="J1800" s="330" t="e">
        <f ca="1">_xll.RiskData('Risk Summary'!$H$35,$A1800)</f>
        <v>#NAME?</v>
      </c>
      <c r="K1800" s="330" t="e">
        <f ca="1">_xll.RiskData('Risk Summary'!$K$35,$A1800)</f>
        <v>#NAME?</v>
      </c>
      <c r="L1800" s="330" t="e">
        <f ca="1">_xll.RiskData('Risk Summary'!$N$35,$A1800)</f>
        <v>#NAME?</v>
      </c>
      <c r="N1800" s="330" t="e">
        <f ca="1">_xll.RiskData('Risk Summary'!$H$36,$A1800)</f>
        <v>#NAME?</v>
      </c>
      <c r="O1800" s="330" t="e">
        <f ca="1">_xll.RiskData('Risk Summary'!$K$36,$A1800)</f>
        <v>#NAME?</v>
      </c>
      <c r="P1800" s="330" t="e">
        <f ca="1">_xll.RiskData('Risk Summary'!$N$36,$A1800)</f>
        <v>#NAME?</v>
      </c>
      <c r="R1800" s="330" t="e">
        <f ca="1">_xll.RiskData('TS CF'!$H$24,$A1800)-F1800</f>
        <v>#NAME?</v>
      </c>
      <c r="S1800" s="330" t="e">
        <f ca="1">_xll.RiskData('TS CF'!$K$24,$A1800)-G1800</f>
        <v>#NAME?</v>
      </c>
      <c r="T1800" s="330" t="e">
        <f ca="1">_xll.RiskData('TS CF'!$N$24,$A1800)-H1800</f>
        <v>#NAME?</v>
      </c>
      <c r="V1800" s="327" t="e">
        <f t="shared" ca="1" si="81"/>
        <v>#NAME?</v>
      </c>
      <c r="W1800" s="327" t="e">
        <f t="shared" ca="1" si="82"/>
        <v>#NAME?</v>
      </c>
      <c r="X1800" s="327" t="e">
        <f t="shared" ca="1" si="83"/>
        <v>#NAME?</v>
      </c>
    </row>
    <row r="1801" spans="1:24">
      <c r="A1801" s="2">
        <v>1794</v>
      </c>
      <c r="B1801" s="617">
        <v>-160478</v>
      </c>
      <c r="C1801" s="617">
        <v>-103593</v>
      </c>
      <c r="D1801" s="617">
        <v>-114388</v>
      </c>
      <c r="F1801" s="330" t="e">
        <f ca="1">_xll.RiskData('Risk Summary'!$H$32,$A1801)</f>
        <v>#NAME?</v>
      </c>
      <c r="G1801" s="330" t="e">
        <f ca="1">_xll.RiskData('Risk Summary'!$K$32,$A1801)</f>
        <v>#NAME?</v>
      </c>
      <c r="H1801" s="330" t="e">
        <f ca="1">_xll.RiskData('Risk Summary'!$N$32,$A1801)</f>
        <v>#NAME?</v>
      </c>
      <c r="J1801" s="330" t="e">
        <f ca="1">_xll.RiskData('Risk Summary'!$H$35,$A1801)</f>
        <v>#NAME?</v>
      </c>
      <c r="K1801" s="330" t="e">
        <f ca="1">_xll.RiskData('Risk Summary'!$K$35,$A1801)</f>
        <v>#NAME?</v>
      </c>
      <c r="L1801" s="330" t="e">
        <f ca="1">_xll.RiskData('Risk Summary'!$N$35,$A1801)</f>
        <v>#NAME?</v>
      </c>
      <c r="N1801" s="330" t="e">
        <f ca="1">_xll.RiskData('Risk Summary'!$H$36,$A1801)</f>
        <v>#NAME?</v>
      </c>
      <c r="O1801" s="330" t="e">
        <f ca="1">_xll.RiskData('Risk Summary'!$K$36,$A1801)</f>
        <v>#NAME?</v>
      </c>
      <c r="P1801" s="330" t="e">
        <f ca="1">_xll.RiskData('Risk Summary'!$N$36,$A1801)</f>
        <v>#NAME?</v>
      </c>
      <c r="R1801" s="330" t="e">
        <f ca="1">_xll.RiskData('TS CF'!$H$24,$A1801)-F1801</f>
        <v>#NAME?</v>
      </c>
      <c r="S1801" s="330" t="e">
        <f ca="1">_xll.RiskData('TS CF'!$K$24,$A1801)-G1801</f>
        <v>#NAME?</v>
      </c>
      <c r="T1801" s="330" t="e">
        <f ca="1">_xll.RiskData('TS CF'!$N$24,$A1801)-H1801</f>
        <v>#NAME?</v>
      </c>
      <c r="V1801" s="327" t="e">
        <f t="shared" ca="1" si="81"/>
        <v>#NAME?</v>
      </c>
      <c r="W1801" s="327" t="e">
        <f t="shared" ca="1" si="82"/>
        <v>#NAME?</v>
      </c>
      <c r="X1801" s="327" t="e">
        <f t="shared" ca="1" si="83"/>
        <v>#NAME?</v>
      </c>
    </row>
    <row r="1802" spans="1:24">
      <c r="A1802" s="2">
        <v>1795</v>
      </c>
      <c r="B1802" s="617">
        <v>-160478</v>
      </c>
      <c r="C1802" s="617">
        <v>-103593</v>
      </c>
      <c r="D1802" s="617">
        <v>-114388</v>
      </c>
      <c r="F1802" s="330" t="e">
        <f ca="1">_xll.RiskData('Risk Summary'!$H$32,$A1802)</f>
        <v>#NAME?</v>
      </c>
      <c r="G1802" s="330" t="e">
        <f ca="1">_xll.RiskData('Risk Summary'!$K$32,$A1802)</f>
        <v>#NAME?</v>
      </c>
      <c r="H1802" s="330" t="e">
        <f ca="1">_xll.RiskData('Risk Summary'!$N$32,$A1802)</f>
        <v>#NAME?</v>
      </c>
      <c r="J1802" s="330" t="e">
        <f ca="1">_xll.RiskData('Risk Summary'!$H$35,$A1802)</f>
        <v>#NAME?</v>
      </c>
      <c r="K1802" s="330" t="e">
        <f ca="1">_xll.RiskData('Risk Summary'!$K$35,$A1802)</f>
        <v>#NAME?</v>
      </c>
      <c r="L1802" s="330" t="e">
        <f ca="1">_xll.RiskData('Risk Summary'!$N$35,$A1802)</f>
        <v>#NAME?</v>
      </c>
      <c r="N1802" s="330" t="e">
        <f ca="1">_xll.RiskData('Risk Summary'!$H$36,$A1802)</f>
        <v>#NAME?</v>
      </c>
      <c r="O1802" s="330" t="e">
        <f ca="1">_xll.RiskData('Risk Summary'!$K$36,$A1802)</f>
        <v>#NAME?</v>
      </c>
      <c r="P1802" s="330" t="e">
        <f ca="1">_xll.RiskData('Risk Summary'!$N$36,$A1802)</f>
        <v>#NAME?</v>
      </c>
      <c r="R1802" s="330" t="e">
        <f ca="1">_xll.RiskData('TS CF'!$H$24,$A1802)-F1802</f>
        <v>#NAME?</v>
      </c>
      <c r="S1802" s="330" t="e">
        <f ca="1">_xll.RiskData('TS CF'!$K$24,$A1802)-G1802</f>
        <v>#NAME?</v>
      </c>
      <c r="T1802" s="330" t="e">
        <f ca="1">_xll.RiskData('TS CF'!$N$24,$A1802)-H1802</f>
        <v>#NAME?</v>
      </c>
      <c r="V1802" s="327" t="e">
        <f t="shared" ref="V1802:V1865" ca="1" si="84">V1801</f>
        <v>#NAME?</v>
      </c>
      <c r="W1802" s="327" t="e">
        <f t="shared" ref="W1802:W1865" ca="1" si="85">W1801</f>
        <v>#NAME?</v>
      </c>
      <c r="X1802" s="327" t="e">
        <f t="shared" ref="X1802:X1865" ca="1" si="86">X1801</f>
        <v>#NAME?</v>
      </c>
    </row>
    <row r="1803" spans="1:24">
      <c r="A1803" s="2">
        <v>1796</v>
      </c>
      <c r="B1803" s="617">
        <v>-160478</v>
      </c>
      <c r="C1803" s="617">
        <v>-103593</v>
      </c>
      <c r="D1803" s="617">
        <v>-114388</v>
      </c>
      <c r="F1803" s="330" t="e">
        <f ca="1">_xll.RiskData('Risk Summary'!$H$32,$A1803)</f>
        <v>#NAME?</v>
      </c>
      <c r="G1803" s="330" t="e">
        <f ca="1">_xll.RiskData('Risk Summary'!$K$32,$A1803)</f>
        <v>#NAME?</v>
      </c>
      <c r="H1803" s="330" t="e">
        <f ca="1">_xll.RiskData('Risk Summary'!$N$32,$A1803)</f>
        <v>#NAME?</v>
      </c>
      <c r="J1803" s="330" t="e">
        <f ca="1">_xll.RiskData('Risk Summary'!$H$35,$A1803)</f>
        <v>#NAME?</v>
      </c>
      <c r="K1803" s="330" t="e">
        <f ca="1">_xll.RiskData('Risk Summary'!$K$35,$A1803)</f>
        <v>#NAME?</v>
      </c>
      <c r="L1803" s="330" t="e">
        <f ca="1">_xll.RiskData('Risk Summary'!$N$35,$A1803)</f>
        <v>#NAME?</v>
      </c>
      <c r="N1803" s="330" t="e">
        <f ca="1">_xll.RiskData('Risk Summary'!$H$36,$A1803)</f>
        <v>#NAME?</v>
      </c>
      <c r="O1803" s="330" t="e">
        <f ca="1">_xll.RiskData('Risk Summary'!$K$36,$A1803)</f>
        <v>#NAME?</v>
      </c>
      <c r="P1803" s="330" t="e">
        <f ca="1">_xll.RiskData('Risk Summary'!$N$36,$A1803)</f>
        <v>#NAME?</v>
      </c>
      <c r="R1803" s="330" t="e">
        <f ca="1">_xll.RiskData('TS CF'!$H$24,$A1803)-F1803</f>
        <v>#NAME?</v>
      </c>
      <c r="S1803" s="330" t="e">
        <f ca="1">_xll.RiskData('TS CF'!$K$24,$A1803)-G1803</f>
        <v>#NAME?</v>
      </c>
      <c r="T1803" s="330" t="e">
        <f ca="1">_xll.RiskData('TS CF'!$N$24,$A1803)-H1803</f>
        <v>#NAME?</v>
      </c>
      <c r="V1803" s="327" t="e">
        <f t="shared" ca="1" si="84"/>
        <v>#NAME?</v>
      </c>
      <c r="W1803" s="327" t="e">
        <f t="shared" ca="1" si="85"/>
        <v>#NAME?</v>
      </c>
      <c r="X1803" s="327" t="e">
        <f t="shared" ca="1" si="86"/>
        <v>#NAME?</v>
      </c>
    </row>
    <row r="1804" spans="1:24">
      <c r="A1804" s="2">
        <v>1797</v>
      </c>
      <c r="B1804" s="617">
        <v>-160478</v>
      </c>
      <c r="C1804" s="617">
        <v>-103593</v>
      </c>
      <c r="D1804" s="617">
        <v>-114388</v>
      </c>
      <c r="F1804" s="330" t="e">
        <f ca="1">_xll.RiskData('Risk Summary'!$H$32,$A1804)</f>
        <v>#NAME?</v>
      </c>
      <c r="G1804" s="330" t="e">
        <f ca="1">_xll.RiskData('Risk Summary'!$K$32,$A1804)</f>
        <v>#NAME?</v>
      </c>
      <c r="H1804" s="330" t="e">
        <f ca="1">_xll.RiskData('Risk Summary'!$N$32,$A1804)</f>
        <v>#NAME?</v>
      </c>
      <c r="J1804" s="330" t="e">
        <f ca="1">_xll.RiskData('Risk Summary'!$H$35,$A1804)</f>
        <v>#NAME?</v>
      </c>
      <c r="K1804" s="330" t="e">
        <f ca="1">_xll.RiskData('Risk Summary'!$K$35,$A1804)</f>
        <v>#NAME?</v>
      </c>
      <c r="L1804" s="330" t="e">
        <f ca="1">_xll.RiskData('Risk Summary'!$N$35,$A1804)</f>
        <v>#NAME?</v>
      </c>
      <c r="N1804" s="330" t="e">
        <f ca="1">_xll.RiskData('Risk Summary'!$H$36,$A1804)</f>
        <v>#NAME?</v>
      </c>
      <c r="O1804" s="330" t="e">
        <f ca="1">_xll.RiskData('Risk Summary'!$K$36,$A1804)</f>
        <v>#NAME?</v>
      </c>
      <c r="P1804" s="330" t="e">
        <f ca="1">_xll.RiskData('Risk Summary'!$N$36,$A1804)</f>
        <v>#NAME?</v>
      </c>
      <c r="R1804" s="330" t="e">
        <f ca="1">_xll.RiskData('TS CF'!$H$24,$A1804)-F1804</f>
        <v>#NAME?</v>
      </c>
      <c r="S1804" s="330" t="e">
        <f ca="1">_xll.RiskData('TS CF'!$K$24,$A1804)-G1804</f>
        <v>#NAME?</v>
      </c>
      <c r="T1804" s="330" t="e">
        <f ca="1">_xll.RiskData('TS CF'!$N$24,$A1804)-H1804</f>
        <v>#NAME?</v>
      </c>
      <c r="V1804" s="327" t="e">
        <f t="shared" ca="1" si="84"/>
        <v>#NAME?</v>
      </c>
      <c r="W1804" s="327" t="e">
        <f t="shared" ca="1" si="85"/>
        <v>#NAME?</v>
      </c>
      <c r="X1804" s="327" t="e">
        <f t="shared" ca="1" si="86"/>
        <v>#NAME?</v>
      </c>
    </row>
    <row r="1805" spans="1:24">
      <c r="A1805" s="2">
        <v>1798</v>
      </c>
      <c r="B1805" s="617">
        <v>-160478</v>
      </c>
      <c r="C1805" s="617">
        <v>-103593</v>
      </c>
      <c r="D1805" s="617">
        <v>-114388</v>
      </c>
      <c r="F1805" s="330" t="e">
        <f ca="1">_xll.RiskData('Risk Summary'!$H$32,$A1805)</f>
        <v>#NAME?</v>
      </c>
      <c r="G1805" s="330" t="e">
        <f ca="1">_xll.RiskData('Risk Summary'!$K$32,$A1805)</f>
        <v>#NAME?</v>
      </c>
      <c r="H1805" s="330" t="e">
        <f ca="1">_xll.RiskData('Risk Summary'!$N$32,$A1805)</f>
        <v>#NAME?</v>
      </c>
      <c r="J1805" s="330" t="e">
        <f ca="1">_xll.RiskData('Risk Summary'!$H$35,$A1805)</f>
        <v>#NAME?</v>
      </c>
      <c r="K1805" s="330" t="e">
        <f ca="1">_xll.RiskData('Risk Summary'!$K$35,$A1805)</f>
        <v>#NAME?</v>
      </c>
      <c r="L1805" s="330" t="e">
        <f ca="1">_xll.RiskData('Risk Summary'!$N$35,$A1805)</f>
        <v>#NAME?</v>
      </c>
      <c r="N1805" s="330" t="e">
        <f ca="1">_xll.RiskData('Risk Summary'!$H$36,$A1805)</f>
        <v>#NAME?</v>
      </c>
      <c r="O1805" s="330" t="e">
        <f ca="1">_xll.RiskData('Risk Summary'!$K$36,$A1805)</f>
        <v>#NAME?</v>
      </c>
      <c r="P1805" s="330" t="e">
        <f ca="1">_xll.RiskData('Risk Summary'!$N$36,$A1805)</f>
        <v>#NAME?</v>
      </c>
      <c r="R1805" s="330" t="e">
        <f ca="1">_xll.RiskData('TS CF'!$H$24,$A1805)-F1805</f>
        <v>#NAME?</v>
      </c>
      <c r="S1805" s="330" t="e">
        <f ca="1">_xll.RiskData('TS CF'!$K$24,$A1805)-G1805</f>
        <v>#NAME?</v>
      </c>
      <c r="T1805" s="330" t="e">
        <f ca="1">_xll.RiskData('TS CF'!$N$24,$A1805)-H1805</f>
        <v>#NAME?</v>
      </c>
      <c r="V1805" s="327" t="e">
        <f t="shared" ca="1" si="84"/>
        <v>#NAME?</v>
      </c>
      <c r="W1805" s="327" t="e">
        <f t="shared" ca="1" si="85"/>
        <v>#NAME?</v>
      </c>
      <c r="X1805" s="327" t="e">
        <f t="shared" ca="1" si="86"/>
        <v>#NAME?</v>
      </c>
    </row>
    <row r="1806" spans="1:24">
      <c r="A1806" s="2">
        <v>1799</v>
      </c>
      <c r="B1806" s="617">
        <v>-160478</v>
      </c>
      <c r="C1806" s="617">
        <v>-103593</v>
      </c>
      <c r="D1806" s="617">
        <v>-114388</v>
      </c>
      <c r="F1806" s="330" t="e">
        <f ca="1">_xll.RiskData('Risk Summary'!$H$32,$A1806)</f>
        <v>#NAME?</v>
      </c>
      <c r="G1806" s="330" t="e">
        <f ca="1">_xll.RiskData('Risk Summary'!$K$32,$A1806)</f>
        <v>#NAME?</v>
      </c>
      <c r="H1806" s="330" t="e">
        <f ca="1">_xll.RiskData('Risk Summary'!$N$32,$A1806)</f>
        <v>#NAME?</v>
      </c>
      <c r="J1806" s="330" t="e">
        <f ca="1">_xll.RiskData('Risk Summary'!$H$35,$A1806)</f>
        <v>#NAME?</v>
      </c>
      <c r="K1806" s="330" t="e">
        <f ca="1">_xll.RiskData('Risk Summary'!$K$35,$A1806)</f>
        <v>#NAME?</v>
      </c>
      <c r="L1806" s="330" t="e">
        <f ca="1">_xll.RiskData('Risk Summary'!$N$35,$A1806)</f>
        <v>#NAME?</v>
      </c>
      <c r="N1806" s="330" t="e">
        <f ca="1">_xll.RiskData('Risk Summary'!$H$36,$A1806)</f>
        <v>#NAME?</v>
      </c>
      <c r="O1806" s="330" t="e">
        <f ca="1">_xll.RiskData('Risk Summary'!$K$36,$A1806)</f>
        <v>#NAME?</v>
      </c>
      <c r="P1806" s="330" t="e">
        <f ca="1">_xll.RiskData('Risk Summary'!$N$36,$A1806)</f>
        <v>#NAME?</v>
      </c>
      <c r="R1806" s="330" t="e">
        <f ca="1">_xll.RiskData('TS CF'!$H$24,$A1806)-F1806</f>
        <v>#NAME?</v>
      </c>
      <c r="S1806" s="330" t="e">
        <f ca="1">_xll.RiskData('TS CF'!$K$24,$A1806)-G1806</f>
        <v>#NAME?</v>
      </c>
      <c r="T1806" s="330" t="e">
        <f ca="1">_xll.RiskData('TS CF'!$N$24,$A1806)-H1806</f>
        <v>#NAME?</v>
      </c>
      <c r="V1806" s="327" t="e">
        <f t="shared" ca="1" si="84"/>
        <v>#NAME?</v>
      </c>
      <c r="W1806" s="327" t="e">
        <f t="shared" ca="1" si="85"/>
        <v>#NAME?</v>
      </c>
      <c r="X1806" s="327" t="e">
        <f t="shared" ca="1" si="86"/>
        <v>#NAME?</v>
      </c>
    </row>
    <row r="1807" spans="1:24">
      <c r="A1807" s="2">
        <v>1800</v>
      </c>
      <c r="B1807" s="617">
        <v>-160478</v>
      </c>
      <c r="C1807" s="617">
        <v>-103593</v>
      </c>
      <c r="D1807" s="617">
        <v>-114388</v>
      </c>
      <c r="F1807" s="330" t="e">
        <f ca="1">_xll.RiskData('Risk Summary'!$H$32,$A1807)</f>
        <v>#NAME?</v>
      </c>
      <c r="G1807" s="330" t="e">
        <f ca="1">_xll.RiskData('Risk Summary'!$K$32,$A1807)</f>
        <v>#NAME?</v>
      </c>
      <c r="H1807" s="330" t="e">
        <f ca="1">_xll.RiskData('Risk Summary'!$N$32,$A1807)</f>
        <v>#NAME?</v>
      </c>
      <c r="J1807" s="330" t="e">
        <f ca="1">_xll.RiskData('Risk Summary'!$H$35,$A1807)</f>
        <v>#NAME?</v>
      </c>
      <c r="K1807" s="330" t="e">
        <f ca="1">_xll.RiskData('Risk Summary'!$K$35,$A1807)</f>
        <v>#NAME?</v>
      </c>
      <c r="L1807" s="330" t="e">
        <f ca="1">_xll.RiskData('Risk Summary'!$N$35,$A1807)</f>
        <v>#NAME?</v>
      </c>
      <c r="N1807" s="330" t="e">
        <f ca="1">_xll.RiskData('Risk Summary'!$H$36,$A1807)</f>
        <v>#NAME?</v>
      </c>
      <c r="O1807" s="330" t="e">
        <f ca="1">_xll.RiskData('Risk Summary'!$K$36,$A1807)</f>
        <v>#NAME?</v>
      </c>
      <c r="P1807" s="330" t="e">
        <f ca="1">_xll.RiskData('Risk Summary'!$N$36,$A1807)</f>
        <v>#NAME?</v>
      </c>
      <c r="R1807" s="330" t="e">
        <f ca="1">_xll.RiskData('TS CF'!$H$24,$A1807)-F1807</f>
        <v>#NAME?</v>
      </c>
      <c r="S1807" s="330" t="e">
        <f ca="1">_xll.RiskData('TS CF'!$K$24,$A1807)-G1807</f>
        <v>#NAME?</v>
      </c>
      <c r="T1807" s="330" t="e">
        <f ca="1">_xll.RiskData('TS CF'!$N$24,$A1807)-H1807</f>
        <v>#NAME?</v>
      </c>
      <c r="V1807" s="327" t="e">
        <f t="shared" ca="1" si="84"/>
        <v>#NAME?</v>
      </c>
      <c r="W1807" s="327" t="e">
        <f t="shared" ca="1" si="85"/>
        <v>#NAME?</v>
      </c>
      <c r="X1807" s="327" t="e">
        <f t="shared" ca="1" si="86"/>
        <v>#NAME?</v>
      </c>
    </row>
    <row r="1808" spans="1:24">
      <c r="A1808" s="2">
        <v>1801</v>
      </c>
      <c r="B1808" s="617">
        <v>-160478</v>
      </c>
      <c r="C1808" s="617">
        <v>-103593</v>
      </c>
      <c r="D1808" s="617">
        <v>-114388</v>
      </c>
      <c r="F1808" s="330" t="e">
        <f ca="1">_xll.RiskData('Risk Summary'!$H$32,$A1808)</f>
        <v>#NAME?</v>
      </c>
      <c r="G1808" s="330" t="e">
        <f ca="1">_xll.RiskData('Risk Summary'!$K$32,$A1808)</f>
        <v>#NAME?</v>
      </c>
      <c r="H1808" s="330" t="e">
        <f ca="1">_xll.RiskData('Risk Summary'!$N$32,$A1808)</f>
        <v>#NAME?</v>
      </c>
      <c r="J1808" s="330" t="e">
        <f ca="1">_xll.RiskData('Risk Summary'!$H$35,$A1808)</f>
        <v>#NAME?</v>
      </c>
      <c r="K1808" s="330" t="e">
        <f ca="1">_xll.RiskData('Risk Summary'!$K$35,$A1808)</f>
        <v>#NAME?</v>
      </c>
      <c r="L1808" s="330" t="e">
        <f ca="1">_xll.RiskData('Risk Summary'!$N$35,$A1808)</f>
        <v>#NAME?</v>
      </c>
      <c r="N1808" s="330" t="e">
        <f ca="1">_xll.RiskData('Risk Summary'!$H$36,$A1808)</f>
        <v>#NAME?</v>
      </c>
      <c r="O1808" s="330" t="e">
        <f ca="1">_xll.RiskData('Risk Summary'!$K$36,$A1808)</f>
        <v>#NAME?</v>
      </c>
      <c r="P1808" s="330" t="e">
        <f ca="1">_xll.RiskData('Risk Summary'!$N$36,$A1808)</f>
        <v>#NAME?</v>
      </c>
      <c r="R1808" s="330" t="e">
        <f ca="1">_xll.RiskData('TS CF'!$H$24,$A1808)-F1808</f>
        <v>#NAME?</v>
      </c>
      <c r="S1808" s="330" t="e">
        <f ca="1">_xll.RiskData('TS CF'!$K$24,$A1808)-G1808</f>
        <v>#NAME?</v>
      </c>
      <c r="T1808" s="330" t="e">
        <f ca="1">_xll.RiskData('TS CF'!$N$24,$A1808)-H1808</f>
        <v>#NAME?</v>
      </c>
      <c r="V1808" s="327" t="e">
        <f t="shared" ca="1" si="84"/>
        <v>#NAME?</v>
      </c>
      <c r="W1808" s="327" t="e">
        <f t="shared" ca="1" si="85"/>
        <v>#NAME?</v>
      </c>
      <c r="X1808" s="327" t="e">
        <f t="shared" ca="1" si="86"/>
        <v>#NAME?</v>
      </c>
    </row>
    <row r="1809" spans="1:24">
      <c r="A1809" s="2">
        <v>1802</v>
      </c>
      <c r="B1809" s="617">
        <v>-160478</v>
      </c>
      <c r="C1809" s="617">
        <v>-103593</v>
      </c>
      <c r="D1809" s="617">
        <v>-114388</v>
      </c>
      <c r="F1809" s="330" t="e">
        <f ca="1">_xll.RiskData('Risk Summary'!$H$32,$A1809)</f>
        <v>#NAME?</v>
      </c>
      <c r="G1809" s="330" t="e">
        <f ca="1">_xll.RiskData('Risk Summary'!$K$32,$A1809)</f>
        <v>#NAME?</v>
      </c>
      <c r="H1809" s="330" t="e">
        <f ca="1">_xll.RiskData('Risk Summary'!$N$32,$A1809)</f>
        <v>#NAME?</v>
      </c>
      <c r="J1809" s="330" t="e">
        <f ca="1">_xll.RiskData('Risk Summary'!$H$35,$A1809)</f>
        <v>#NAME?</v>
      </c>
      <c r="K1809" s="330" t="e">
        <f ca="1">_xll.RiskData('Risk Summary'!$K$35,$A1809)</f>
        <v>#NAME?</v>
      </c>
      <c r="L1809" s="330" t="e">
        <f ca="1">_xll.RiskData('Risk Summary'!$N$35,$A1809)</f>
        <v>#NAME?</v>
      </c>
      <c r="N1809" s="330" t="e">
        <f ca="1">_xll.RiskData('Risk Summary'!$H$36,$A1809)</f>
        <v>#NAME?</v>
      </c>
      <c r="O1809" s="330" t="e">
        <f ca="1">_xll.RiskData('Risk Summary'!$K$36,$A1809)</f>
        <v>#NAME?</v>
      </c>
      <c r="P1809" s="330" t="e">
        <f ca="1">_xll.RiskData('Risk Summary'!$N$36,$A1809)</f>
        <v>#NAME?</v>
      </c>
      <c r="R1809" s="330" t="e">
        <f ca="1">_xll.RiskData('TS CF'!$H$24,$A1809)-F1809</f>
        <v>#NAME?</v>
      </c>
      <c r="S1809" s="330" t="e">
        <f ca="1">_xll.RiskData('TS CF'!$K$24,$A1809)-G1809</f>
        <v>#NAME?</v>
      </c>
      <c r="T1809" s="330" t="e">
        <f ca="1">_xll.RiskData('TS CF'!$N$24,$A1809)-H1809</f>
        <v>#NAME?</v>
      </c>
      <c r="V1809" s="327" t="e">
        <f t="shared" ca="1" si="84"/>
        <v>#NAME?</v>
      </c>
      <c r="W1809" s="327" t="e">
        <f t="shared" ca="1" si="85"/>
        <v>#NAME?</v>
      </c>
      <c r="X1809" s="327" t="e">
        <f t="shared" ca="1" si="86"/>
        <v>#NAME?</v>
      </c>
    </row>
    <row r="1810" spans="1:24">
      <c r="A1810" s="2">
        <v>1803</v>
      </c>
      <c r="B1810" s="617">
        <v>-160478</v>
      </c>
      <c r="C1810" s="617">
        <v>-103593</v>
      </c>
      <c r="D1810" s="617">
        <v>-114388</v>
      </c>
      <c r="F1810" s="330" t="e">
        <f ca="1">_xll.RiskData('Risk Summary'!$H$32,$A1810)</f>
        <v>#NAME?</v>
      </c>
      <c r="G1810" s="330" t="e">
        <f ca="1">_xll.RiskData('Risk Summary'!$K$32,$A1810)</f>
        <v>#NAME?</v>
      </c>
      <c r="H1810" s="330" t="e">
        <f ca="1">_xll.RiskData('Risk Summary'!$N$32,$A1810)</f>
        <v>#NAME?</v>
      </c>
      <c r="J1810" s="330" t="e">
        <f ca="1">_xll.RiskData('Risk Summary'!$H$35,$A1810)</f>
        <v>#NAME?</v>
      </c>
      <c r="K1810" s="330" t="e">
        <f ca="1">_xll.RiskData('Risk Summary'!$K$35,$A1810)</f>
        <v>#NAME?</v>
      </c>
      <c r="L1810" s="330" t="e">
        <f ca="1">_xll.RiskData('Risk Summary'!$N$35,$A1810)</f>
        <v>#NAME?</v>
      </c>
      <c r="N1810" s="330" t="e">
        <f ca="1">_xll.RiskData('Risk Summary'!$H$36,$A1810)</f>
        <v>#NAME?</v>
      </c>
      <c r="O1810" s="330" t="e">
        <f ca="1">_xll.RiskData('Risk Summary'!$K$36,$A1810)</f>
        <v>#NAME?</v>
      </c>
      <c r="P1810" s="330" t="e">
        <f ca="1">_xll.RiskData('Risk Summary'!$N$36,$A1810)</f>
        <v>#NAME?</v>
      </c>
      <c r="R1810" s="330" t="e">
        <f ca="1">_xll.RiskData('TS CF'!$H$24,$A1810)-F1810</f>
        <v>#NAME?</v>
      </c>
      <c r="S1810" s="330" t="e">
        <f ca="1">_xll.RiskData('TS CF'!$K$24,$A1810)-G1810</f>
        <v>#NAME?</v>
      </c>
      <c r="T1810" s="330" t="e">
        <f ca="1">_xll.RiskData('TS CF'!$N$24,$A1810)-H1810</f>
        <v>#NAME?</v>
      </c>
      <c r="V1810" s="327" t="e">
        <f t="shared" ca="1" si="84"/>
        <v>#NAME?</v>
      </c>
      <c r="W1810" s="327" t="e">
        <f t="shared" ca="1" si="85"/>
        <v>#NAME?</v>
      </c>
      <c r="X1810" s="327" t="e">
        <f t="shared" ca="1" si="86"/>
        <v>#NAME?</v>
      </c>
    </row>
    <row r="1811" spans="1:24">
      <c r="A1811" s="2">
        <v>1804</v>
      </c>
      <c r="B1811" s="617">
        <v>-160478</v>
      </c>
      <c r="C1811" s="617">
        <v>-103593</v>
      </c>
      <c r="D1811" s="617">
        <v>-114388</v>
      </c>
      <c r="F1811" s="330" t="e">
        <f ca="1">_xll.RiskData('Risk Summary'!$H$32,$A1811)</f>
        <v>#NAME?</v>
      </c>
      <c r="G1811" s="330" t="e">
        <f ca="1">_xll.RiskData('Risk Summary'!$K$32,$A1811)</f>
        <v>#NAME?</v>
      </c>
      <c r="H1811" s="330" t="e">
        <f ca="1">_xll.RiskData('Risk Summary'!$N$32,$A1811)</f>
        <v>#NAME?</v>
      </c>
      <c r="J1811" s="330" t="e">
        <f ca="1">_xll.RiskData('Risk Summary'!$H$35,$A1811)</f>
        <v>#NAME?</v>
      </c>
      <c r="K1811" s="330" t="e">
        <f ca="1">_xll.RiskData('Risk Summary'!$K$35,$A1811)</f>
        <v>#NAME?</v>
      </c>
      <c r="L1811" s="330" t="e">
        <f ca="1">_xll.RiskData('Risk Summary'!$N$35,$A1811)</f>
        <v>#NAME?</v>
      </c>
      <c r="N1811" s="330" t="e">
        <f ca="1">_xll.RiskData('Risk Summary'!$H$36,$A1811)</f>
        <v>#NAME?</v>
      </c>
      <c r="O1811" s="330" t="e">
        <f ca="1">_xll.RiskData('Risk Summary'!$K$36,$A1811)</f>
        <v>#NAME?</v>
      </c>
      <c r="P1811" s="330" t="e">
        <f ca="1">_xll.RiskData('Risk Summary'!$N$36,$A1811)</f>
        <v>#NAME?</v>
      </c>
      <c r="R1811" s="330" t="e">
        <f ca="1">_xll.RiskData('TS CF'!$H$24,$A1811)-F1811</f>
        <v>#NAME?</v>
      </c>
      <c r="S1811" s="330" t="e">
        <f ca="1">_xll.RiskData('TS CF'!$K$24,$A1811)-G1811</f>
        <v>#NAME?</v>
      </c>
      <c r="T1811" s="330" t="e">
        <f ca="1">_xll.RiskData('TS CF'!$N$24,$A1811)-H1811</f>
        <v>#NAME?</v>
      </c>
      <c r="V1811" s="327" t="e">
        <f t="shared" ca="1" si="84"/>
        <v>#NAME?</v>
      </c>
      <c r="W1811" s="327" t="e">
        <f t="shared" ca="1" si="85"/>
        <v>#NAME?</v>
      </c>
      <c r="X1811" s="327" t="e">
        <f t="shared" ca="1" si="86"/>
        <v>#NAME?</v>
      </c>
    </row>
    <row r="1812" spans="1:24">
      <c r="A1812" s="2">
        <v>1805</v>
      </c>
      <c r="B1812" s="617">
        <v>-160478</v>
      </c>
      <c r="C1812" s="617">
        <v>-103593</v>
      </c>
      <c r="D1812" s="617">
        <v>-114388</v>
      </c>
      <c r="F1812" s="330" t="e">
        <f ca="1">_xll.RiskData('Risk Summary'!$H$32,$A1812)</f>
        <v>#NAME?</v>
      </c>
      <c r="G1812" s="330" t="e">
        <f ca="1">_xll.RiskData('Risk Summary'!$K$32,$A1812)</f>
        <v>#NAME?</v>
      </c>
      <c r="H1812" s="330" t="e">
        <f ca="1">_xll.RiskData('Risk Summary'!$N$32,$A1812)</f>
        <v>#NAME?</v>
      </c>
      <c r="J1812" s="330" t="e">
        <f ca="1">_xll.RiskData('Risk Summary'!$H$35,$A1812)</f>
        <v>#NAME?</v>
      </c>
      <c r="K1812" s="330" t="e">
        <f ca="1">_xll.RiskData('Risk Summary'!$K$35,$A1812)</f>
        <v>#NAME?</v>
      </c>
      <c r="L1812" s="330" t="e">
        <f ca="1">_xll.RiskData('Risk Summary'!$N$35,$A1812)</f>
        <v>#NAME?</v>
      </c>
      <c r="N1812" s="330" t="e">
        <f ca="1">_xll.RiskData('Risk Summary'!$H$36,$A1812)</f>
        <v>#NAME?</v>
      </c>
      <c r="O1812" s="330" t="e">
        <f ca="1">_xll.RiskData('Risk Summary'!$K$36,$A1812)</f>
        <v>#NAME?</v>
      </c>
      <c r="P1812" s="330" t="e">
        <f ca="1">_xll.RiskData('Risk Summary'!$N$36,$A1812)</f>
        <v>#NAME?</v>
      </c>
      <c r="R1812" s="330" t="e">
        <f ca="1">_xll.RiskData('TS CF'!$H$24,$A1812)-F1812</f>
        <v>#NAME?</v>
      </c>
      <c r="S1812" s="330" t="e">
        <f ca="1">_xll.RiskData('TS CF'!$K$24,$A1812)-G1812</f>
        <v>#NAME?</v>
      </c>
      <c r="T1812" s="330" t="e">
        <f ca="1">_xll.RiskData('TS CF'!$N$24,$A1812)-H1812</f>
        <v>#NAME?</v>
      </c>
      <c r="V1812" s="327" t="e">
        <f t="shared" ca="1" si="84"/>
        <v>#NAME?</v>
      </c>
      <c r="W1812" s="327" t="e">
        <f t="shared" ca="1" si="85"/>
        <v>#NAME?</v>
      </c>
      <c r="X1812" s="327" t="e">
        <f t="shared" ca="1" si="86"/>
        <v>#NAME?</v>
      </c>
    </row>
    <row r="1813" spans="1:24">
      <c r="A1813" s="2">
        <v>1806</v>
      </c>
      <c r="B1813" s="617">
        <v>-160478</v>
      </c>
      <c r="C1813" s="617">
        <v>-103593</v>
      </c>
      <c r="D1813" s="617">
        <v>-114388</v>
      </c>
      <c r="F1813" s="330" t="e">
        <f ca="1">_xll.RiskData('Risk Summary'!$H$32,$A1813)</f>
        <v>#NAME?</v>
      </c>
      <c r="G1813" s="330" t="e">
        <f ca="1">_xll.RiskData('Risk Summary'!$K$32,$A1813)</f>
        <v>#NAME?</v>
      </c>
      <c r="H1813" s="330" t="e">
        <f ca="1">_xll.RiskData('Risk Summary'!$N$32,$A1813)</f>
        <v>#NAME?</v>
      </c>
      <c r="J1813" s="330" t="e">
        <f ca="1">_xll.RiskData('Risk Summary'!$H$35,$A1813)</f>
        <v>#NAME?</v>
      </c>
      <c r="K1813" s="330" t="e">
        <f ca="1">_xll.RiskData('Risk Summary'!$K$35,$A1813)</f>
        <v>#NAME?</v>
      </c>
      <c r="L1813" s="330" t="e">
        <f ca="1">_xll.RiskData('Risk Summary'!$N$35,$A1813)</f>
        <v>#NAME?</v>
      </c>
      <c r="N1813" s="330" t="e">
        <f ca="1">_xll.RiskData('Risk Summary'!$H$36,$A1813)</f>
        <v>#NAME?</v>
      </c>
      <c r="O1813" s="330" t="e">
        <f ca="1">_xll.RiskData('Risk Summary'!$K$36,$A1813)</f>
        <v>#NAME?</v>
      </c>
      <c r="P1813" s="330" t="e">
        <f ca="1">_xll.RiskData('Risk Summary'!$N$36,$A1813)</f>
        <v>#NAME?</v>
      </c>
      <c r="R1813" s="330" t="e">
        <f ca="1">_xll.RiskData('TS CF'!$H$24,$A1813)-F1813</f>
        <v>#NAME?</v>
      </c>
      <c r="S1813" s="330" t="e">
        <f ca="1">_xll.RiskData('TS CF'!$K$24,$A1813)-G1813</f>
        <v>#NAME?</v>
      </c>
      <c r="T1813" s="330" t="e">
        <f ca="1">_xll.RiskData('TS CF'!$N$24,$A1813)-H1813</f>
        <v>#NAME?</v>
      </c>
      <c r="V1813" s="327" t="e">
        <f t="shared" ca="1" si="84"/>
        <v>#NAME?</v>
      </c>
      <c r="W1813" s="327" t="e">
        <f t="shared" ca="1" si="85"/>
        <v>#NAME?</v>
      </c>
      <c r="X1813" s="327" t="e">
        <f t="shared" ca="1" si="86"/>
        <v>#NAME?</v>
      </c>
    </row>
    <row r="1814" spans="1:24">
      <c r="A1814" s="2">
        <v>1807</v>
      </c>
      <c r="B1814" s="617">
        <v>-160478</v>
      </c>
      <c r="C1814" s="617">
        <v>-103593</v>
      </c>
      <c r="D1814" s="617">
        <v>-114388</v>
      </c>
      <c r="F1814" s="330" t="e">
        <f ca="1">_xll.RiskData('Risk Summary'!$H$32,$A1814)</f>
        <v>#NAME?</v>
      </c>
      <c r="G1814" s="330" t="e">
        <f ca="1">_xll.RiskData('Risk Summary'!$K$32,$A1814)</f>
        <v>#NAME?</v>
      </c>
      <c r="H1814" s="330" t="e">
        <f ca="1">_xll.RiskData('Risk Summary'!$N$32,$A1814)</f>
        <v>#NAME?</v>
      </c>
      <c r="J1814" s="330" t="e">
        <f ca="1">_xll.RiskData('Risk Summary'!$H$35,$A1814)</f>
        <v>#NAME?</v>
      </c>
      <c r="K1814" s="330" t="e">
        <f ca="1">_xll.RiskData('Risk Summary'!$K$35,$A1814)</f>
        <v>#NAME?</v>
      </c>
      <c r="L1814" s="330" t="e">
        <f ca="1">_xll.RiskData('Risk Summary'!$N$35,$A1814)</f>
        <v>#NAME?</v>
      </c>
      <c r="N1814" s="330" t="e">
        <f ca="1">_xll.RiskData('Risk Summary'!$H$36,$A1814)</f>
        <v>#NAME?</v>
      </c>
      <c r="O1814" s="330" t="e">
        <f ca="1">_xll.RiskData('Risk Summary'!$K$36,$A1814)</f>
        <v>#NAME?</v>
      </c>
      <c r="P1814" s="330" t="e">
        <f ca="1">_xll.RiskData('Risk Summary'!$N$36,$A1814)</f>
        <v>#NAME?</v>
      </c>
      <c r="R1814" s="330" t="e">
        <f ca="1">_xll.RiskData('TS CF'!$H$24,$A1814)-F1814</f>
        <v>#NAME?</v>
      </c>
      <c r="S1814" s="330" t="e">
        <f ca="1">_xll.RiskData('TS CF'!$K$24,$A1814)-G1814</f>
        <v>#NAME?</v>
      </c>
      <c r="T1814" s="330" t="e">
        <f ca="1">_xll.RiskData('TS CF'!$N$24,$A1814)-H1814</f>
        <v>#NAME?</v>
      </c>
      <c r="V1814" s="327" t="e">
        <f t="shared" ca="1" si="84"/>
        <v>#NAME?</v>
      </c>
      <c r="W1814" s="327" t="e">
        <f t="shared" ca="1" si="85"/>
        <v>#NAME?</v>
      </c>
      <c r="X1814" s="327" t="e">
        <f t="shared" ca="1" si="86"/>
        <v>#NAME?</v>
      </c>
    </row>
    <row r="1815" spans="1:24">
      <c r="A1815" s="2">
        <v>1808</v>
      </c>
      <c r="B1815" s="617">
        <v>-160478</v>
      </c>
      <c r="C1815" s="617">
        <v>-103593</v>
      </c>
      <c r="D1815" s="617">
        <v>-114388</v>
      </c>
      <c r="F1815" s="330" t="e">
        <f ca="1">_xll.RiskData('Risk Summary'!$H$32,$A1815)</f>
        <v>#NAME?</v>
      </c>
      <c r="G1815" s="330" t="e">
        <f ca="1">_xll.RiskData('Risk Summary'!$K$32,$A1815)</f>
        <v>#NAME?</v>
      </c>
      <c r="H1815" s="330" t="e">
        <f ca="1">_xll.RiskData('Risk Summary'!$N$32,$A1815)</f>
        <v>#NAME?</v>
      </c>
      <c r="J1815" s="330" t="e">
        <f ca="1">_xll.RiskData('Risk Summary'!$H$35,$A1815)</f>
        <v>#NAME?</v>
      </c>
      <c r="K1815" s="330" t="e">
        <f ca="1">_xll.RiskData('Risk Summary'!$K$35,$A1815)</f>
        <v>#NAME?</v>
      </c>
      <c r="L1815" s="330" t="e">
        <f ca="1">_xll.RiskData('Risk Summary'!$N$35,$A1815)</f>
        <v>#NAME?</v>
      </c>
      <c r="N1815" s="330" t="e">
        <f ca="1">_xll.RiskData('Risk Summary'!$H$36,$A1815)</f>
        <v>#NAME?</v>
      </c>
      <c r="O1815" s="330" t="e">
        <f ca="1">_xll.RiskData('Risk Summary'!$K$36,$A1815)</f>
        <v>#NAME?</v>
      </c>
      <c r="P1815" s="330" t="e">
        <f ca="1">_xll.RiskData('Risk Summary'!$N$36,$A1815)</f>
        <v>#NAME?</v>
      </c>
      <c r="R1815" s="330" t="e">
        <f ca="1">_xll.RiskData('TS CF'!$H$24,$A1815)-F1815</f>
        <v>#NAME?</v>
      </c>
      <c r="S1815" s="330" t="e">
        <f ca="1">_xll.RiskData('TS CF'!$K$24,$A1815)-G1815</f>
        <v>#NAME?</v>
      </c>
      <c r="T1815" s="330" t="e">
        <f ca="1">_xll.RiskData('TS CF'!$N$24,$A1815)-H1815</f>
        <v>#NAME?</v>
      </c>
      <c r="V1815" s="327" t="e">
        <f t="shared" ca="1" si="84"/>
        <v>#NAME?</v>
      </c>
      <c r="W1815" s="327" t="e">
        <f t="shared" ca="1" si="85"/>
        <v>#NAME?</v>
      </c>
      <c r="X1815" s="327" t="e">
        <f t="shared" ca="1" si="86"/>
        <v>#NAME?</v>
      </c>
    </row>
    <row r="1816" spans="1:24">
      <c r="A1816" s="2">
        <v>1809</v>
      </c>
      <c r="B1816" s="617">
        <v>-160478</v>
      </c>
      <c r="C1816" s="617">
        <v>-103593</v>
      </c>
      <c r="D1816" s="617">
        <v>-114388</v>
      </c>
      <c r="F1816" s="330" t="e">
        <f ca="1">_xll.RiskData('Risk Summary'!$H$32,$A1816)</f>
        <v>#NAME?</v>
      </c>
      <c r="G1816" s="330" t="e">
        <f ca="1">_xll.RiskData('Risk Summary'!$K$32,$A1816)</f>
        <v>#NAME?</v>
      </c>
      <c r="H1816" s="330" t="e">
        <f ca="1">_xll.RiskData('Risk Summary'!$N$32,$A1816)</f>
        <v>#NAME?</v>
      </c>
      <c r="J1816" s="330" t="e">
        <f ca="1">_xll.RiskData('Risk Summary'!$H$35,$A1816)</f>
        <v>#NAME?</v>
      </c>
      <c r="K1816" s="330" t="e">
        <f ca="1">_xll.RiskData('Risk Summary'!$K$35,$A1816)</f>
        <v>#NAME?</v>
      </c>
      <c r="L1816" s="330" t="e">
        <f ca="1">_xll.RiskData('Risk Summary'!$N$35,$A1816)</f>
        <v>#NAME?</v>
      </c>
      <c r="N1816" s="330" t="e">
        <f ca="1">_xll.RiskData('Risk Summary'!$H$36,$A1816)</f>
        <v>#NAME?</v>
      </c>
      <c r="O1816" s="330" t="e">
        <f ca="1">_xll.RiskData('Risk Summary'!$K$36,$A1816)</f>
        <v>#NAME?</v>
      </c>
      <c r="P1816" s="330" t="e">
        <f ca="1">_xll.RiskData('Risk Summary'!$N$36,$A1816)</f>
        <v>#NAME?</v>
      </c>
      <c r="R1816" s="330" t="e">
        <f ca="1">_xll.RiskData('TS CF'!$H$24,$A1816)-F1816</f>
        <v>#NAME?</v>
      </c>
      <c r="S1816" s="330" t="e">
        <f ca="1">_xll.RiskData('TS CF'!$K$24,$A1816)-G1816</f>
        <v>#NAME?</v>
      </c>
      <c r="T1816" s="330" t="e">
        <f ca="1">_xll.RiskData('TS CF'!$N$24,$A1816)-H1816</f>
        <v>#NAME?</v>
      </c>
      <c r="V1816" s="327" t="e">
        <f t="shared" ca="1" si="84"/>
        <v>#NAME?</v>
      </c>
      <c r="W1816" s="327" t="e">
        <f t="shared" ca="1" si="85"/>
        <v>#NAME?</v>
      </c>
      <c r="X1816" s="327" t="e">
        <f t="shared" ca="1" si="86"/>
        <v>#NAME?</v>
      </c>
    </row>
    <row r="1817" spans="1:24">
      <c r="A1817" s="2">
        <v>1810</v>
      </c>
      <c r="B1817" s="617">
        <v>-160478</v>
      </c>
      <c r="C1817" s="617">
        <v>-103593</v>
      </c>
      <c r="D1817" s="617">
        <v>-114388</v>
      </c>
      <c r="F1817" s="330" t="e">
        <f ca="1">_xll.RiskData('Risk Summary'!$H$32,$A1817)</f>
        <v>#NAME?</v>
      </c>
      <c r="G1817" s="330" t="e">
        <f ca="1">_xll.RiskData('Risk Summary'!$K$32,$A1817)</f>
        <v>#NAME?</v>
      </c>
      <c r="H1817" s="330" t="e">
        <f ca="1">_xll.RiskData('Risk Summary'!$N$32,$A1817)</f>
        <v>#NAME?</v>
      </c>
      <c r="J1817" s="330" t="e">
        <f ca="1">_xll.RiskData('Risk Summary'!$H$35,$A1817)</f>
        <v>#NAME?</v>
      </c>
      <c r="K1817" s="330" t="e">
        <f ca="1">_xll.RiskData('Risk Summary'!$K$35,$A1817)</f>
        <v>#NAME?</v>
      </c>
      <c r="L1817" s="330" t="e">
        <f ca="1">_xll.RiskData('Risk Summary'!$N$35,$A1817)</f>
        <v>#NAME?</v>
      </c>
      <c r="N1817" s="330" t="e">
        <f ca="1">_xll.RiskData('Risk Summary'!$H$36,$A1817)</f>
        <v>#NAME?</v>
      </c>
      <c r="O1817" s="330" t="e">
        <f ca="1">_xll.RiskData('Risk Summary'!$K$36,$A1817)</f>
        <v>#NAME?</v>
      </c>
      <c r="P1817" s="330" t="e">
        <f ca="1">_xll.RiskData('Risk Summary'!$N$36,$A1817)</f>
        <v>#NAME?</v>
      </c>
      <c r="R1817" s="330" t="e">
        <f ca="1">_xll.RiskData('TS CF'!$H$24,$A1817)-F1817</f>
        <v>#NAME?</v>
      </c>
      <c r="S1817" s="330" t="e">
        <f ca="1">_xll.RiskData('TS CF'!$K$24,$A1817)-G1817</f>
        <v>#NAME?</v>
      </c>
      <c r="T1817" s="330" t="e">
        <f ca="1">_xll.RiskData('TS CF'!$N$24,$A1817)-H1817</f>
        <v>#NAME?</v>
      </c>
      <c r="V1817" s="327" t="e">
        <f t="shared" ca="1" si="84"/>
        <v>#NAME?</v>
      </c>
      <c r="W1817" s="327" t="e">
        <f t="shared" ca="1" si="85"/>
        <v>#NAME?</v>
      </c>
      <c r="X1817" s="327" t="e">
        <f t="shared" ca="1" si="86"/>
        <v>#NAME?</v>
      </c>
    </row>
    <row r="1818" spans="1:24">
      <c r="A1818" s="2">
        <v>1811</v>
      </c>
      <c r="B1818" s="617">
        <v>-160478</v>
      </c>
      <c r="C1818" s="617">
        <v>-103593</v>
      </c>
      <c r="D1818" s="617">
        <v>-114388</v>
      </c>
      <c r="F1818" s="330" t="e">
        <f ca="1">_xll.RiskData('Risk Summary'!$H$32,$A1818)</f>
        <v>#NAME?</v>
      </c>
      <c r="G1818" s="330" t="e">
        <f ca="1">_xll.RiskData('Risk Summary'!$K$32,$A1818)</f>
        <v>#NAME?</v>
      </c>
      <c r="H1818" s="330" t="e">
        <f ca="1">_xll.RiskData('Risk Summary'!$N$32,$A1818)</f>
        <v>#NAME?</v>
      </c>
      <c r="J1818" s="330" t="e">
        <f ca="1">_xll.RiskData('Risk Summary'!$H$35,$A1818)</f>
        <v>#NAME?</v>
      </c>
      <c r="K1818" s="330" t="e">
        <f ca="1">_xll.RiskData('Risk Summary'!$K$35,$A1818)</f>
        <v>#NAME?</v>
      </c>
      <c r="L1818" s="330" t="e">
        <f ca="1">_xll.RiskData('Risk Summary'!$N$35,$A1818)</f>
        <v>#NAME?</v>
      </c>
      <c r="N1818" s="330" t="e">
        <f ca="1">_xll.RiskData('Risk Summary'!$H$36,$A1818)</f>
        <v>#NAME?</v>
      </c>
      <c r="O1818" s="330" t="e">
        <f ca="1">_xll.RiskData('Risk Summary'!$K$36,$A1818)</f>
        <v>#NAME?</v>
      </c>
      <c r="P1818" s="330" t="e">
        <f ca="1">_xll.RiskData('Risk Summary'!$N$36,$A1818)</f>
        <v>#NAME?</v>
      </c>
      <c r="R1818" s="330" t="e">
        <f ca="1">_xll.RiskData('TS CF'!$H$24,$A1818)-F1818</f>
        <v>#NAME?</v>
      </c>
      <c r="S1818" s="330" t="e">
        <f ca="1">_xll.RiskData('TS CF'!$K$24,$A1818)-G1818</f>
        <v>#NAME?</v>
      </c>
      <c r="T1818" s="330" t="e">
        <f ca="1">_xll.RiskData('TS CF'!$N$24,$A1818)-H1818</f>
        <v>#NAME?</v>
      </c>
      <c r="V1818" s="327" t="e">
        <f t="shared" ca="1" si="84"/>
        <v>#NAME?</v>
      </c>
      <c r="W1818" s="327" t="e">
        <f t="shared" ca="1" si="85"/>
        <v>#NAME?</v>
      </c>
      <c r="X1818" s="327" t="e">
        <f t="shared" ca="1" si="86"/>
        <v>#NAME?</v>
      </c>
    </row>
    <row r="1819" spans="1:24">
      <c r="A1819" s="2">
        <v>1812</v>
      </c>
      <c r="B1819" s="617">
        <v>-160478</v>
      </c>
      <c r="C1819" s="617">
        <v>-103593</v>
      </c>
      <c r="D1819" s="617">
        <v>-114388</v>
      </c>
      <c r="F1819" s="330" t="e">
        <f ca="1">_xll.RiskData('Risk Summary'!$H$32,$A1819)</f>
        <v>#NAME?</v>
      </c>
      <c r="G1819" s="330" t="e">
        <f ca="1">_xll.RiskData('Risk Summary'!$K$32,$A1819)</f>
        <v>#NAME?</v>
      </c>
      <c r="H1819" s="330" t="e">
        <f ca="1">_xll.RiskData('Risk Summary'!$N$32,$A1819)</f>
        <v>#NAME?</v>
      </c>
      <c r="J1819" s="330" t="e">
        <f ca="1">_xll.RiskData('Risk Summary'!$H$35,$A1819)</f>
        <v>#NAME?</v>
      </c>
      <c r="K1819" s="330" t="e">
        <f ca="1">_xll.RiskData('Risk Summary'!$K$35,$A1819)</f>
        <v>#NAME?</v>
      </c>
      <c r="L1819" s="330" t="e">
        <f ca="1">_xll.RiskData('Risk Summary'!$N$35,$A1819)</f>
        <v>#NAME?</v>
      </c>
      <c r="N1819" s="330" t="e">
        <f ca="1">_xll.RiskData('Risk Summary'!$H$36,$A1819)</f>
        <v>#NAME?</v>
      </c>
      <c r="O1819" s="330" t="e">
        <f ca="1">_xll.RiskData('Risk Summary'!$K$36,$A1819)</f>
        <v>#NAME?</v>
      </c>
      <c r="P1819" s="330" t="e">
        <f ca="1">_xll.RiskData('Risk Summary'!$N$36,$A1819)</f>
        <v>#NAME?</v>
      </c>
      <c r="R1819" s="330" t="e">
        <f ca="1">_xll.RiskData('TS CF'!$H$24,$A1819)-F1819</f>
        <v>#NAME?</v>
      </c>
      <c r="S1819" s="330" t="e">
        <f ca="1">_xll.RiskData('TS CF'!$K$24,$A1819)-G1819</f>
        <v>#NAME?</v>
      </c>
      <c r="T1819" s="330" t="e">
        <f ca="1">_xll.RiskData('TS CF'!$N$24,$A1819)-H1819</f>
        <v>#NAME?</v>
      </c>
      <c r="V1819" s="327" t="e">
        <f t="shared" ca="1" si="84"/>
        <v>#NAME?</v>
      </c>
      <c r="W1819" s="327" t="e">
        <f t="shared" ca="1" si="85"/>
        <v>#NAME?</v>
      </c>
      <c r="X1819" s="327" t="e">
        <f t="shared" ca="1" si="86"/>
        <v>#NAME?</v>
      </c>
    </row>
    <row r="1820" spans="1:24">
      <c r="A1820" s="2">
        <v>1813</v>
      </c>
      <c r="B1820" s="617">
        <v>-160478</v>
      </c>
      <c r="C1820" s="617">
        <v>-103593</v>
      </c>
      <c r="D1820" s="617">
        <v>-114388</v>
      </c>
      <c r="F1820" s="330" t="e">
        <f ca="1">_xll.RiskData('Risk Summary'!$H$32,$A1820)</f>
        <v>#NAME?</v>
      </c>
      <c r="G1820" s="330" t="e">
        <f ca="1">_xll.RiskData('Risk Summary'!$K$32,$A1820)</f>
        <v>#NAME?</v>
      </c>
      <c r="H1820" s="330" t="e">
        <f ca="1">_xll.RiskData('Risk Summary'!$N$32,$A1820)</f>
        <v>#NAME?</v>
      </c>
      <c r="J1820" s="330" t="e">
        <f ca="1">_xll.RiskData('Risk Summary'!$H$35,$A1820)</f>
        <v>#NAME?</v>
      </c>
      <c r="K1820" s="330" t="e">
        <f ca="1">_xll.RiskData('Risk Summary'!$K$35,$A1820)</f>
        <v>#NAME?</v>
      </c>
      <c r="L1820" s="330" t="e">
        <f ca="1">_xll.RiskData('Risk Summary'!$N$35,$A1820)</f>
        <v>#NAME?</v>
      </c>
      <c r="N1820" s="330" t="e">
        <f ca="1">_xll.RiskData('Risk Summary'!$H$36,$A1820)</f>
        <v>#NAME?</v>
      </c>
      <c r="O1820" s="330" t="e">
        <f ca="1">_xll.RiskData('Risk Summary'!$K$36,$A1820)</f>
        <v>#NAME?</v>
      </c>
      <c r="P1820" s="330" t="e">
        <f ca="1">_xll.RiskData('Risk Summary'!$N$36,$A1820)</f>
        <v>#NAME?</v>
      </c>
      <c r="R1820" s="330" t="e">
        <f ca="1">_xll.RiskData('TS CF'!$H$24,$A1820)-F1820</f>
        <v>#NAME?</v>
      </c>
      <c r="S1820" s="330" t="e">
        <f ca="1">_xll.RiskData('TS CF'!$K$24,$A1820)-G1820</f>
        <v>#NAME?</v>
      </c>
      <c r="T1820" s="330" t="e">
        <f ca="1">_xll.RiskData('TS CF'!$N$24,$A1820)-H1820</f>
        <v>#NAME?</v>
      </c>
      <c r="V1820" s="327" t="e">
        <f t="shared" ca="1" si="84"/>
        <v>#NAME?</v>
      </c>
      <c r="W1820" s="327" t="e">
        <f t="shared" ca="1" si="85"/>
        <v>#NAME?</v>
      </c>
      <c r="X1820" s="327" t="e">
        <f t="shared" ca="1" si="86"/>
        <v>#NAME?</v>
      </c>
    </row>
    <row r="1821" spans="1:24">
      <c r="A1821" s="2">
        <v>1814</v>
      </c>
      <c r="B1821" s="617">
        <v>-160478</v>
      </c>
      <c r="C1821" s="617">
        <v>-103593</v>
      </c>
      <c r="D1821" s="617">
        <v>-114388</v>
      </c>
      <c r="F1821" s="330" t="e">
        <f ca="1">_xll.RiskData('Risk Summary'!$H$32,$A1821)</f>
        <v>#NAME?</v>
      </c>
      <c r="G1821" s="330" t="e">
        <f ca="1">_xll.RiskData('Risk Summary'!$K$32,$A1821)</f>
        <v>#NAME?</v>
      </c>
      <c r="H1821" s="330" t="e">
        <f ca="1">_xll.RiskData('Risk Summary'!$N$32,$A1821)</f>
        <v>#NAME?</v>
      </c>
      <c r="J1821" s="330" t="e">
        <f ca="1">_xll.RiskData('Risk Summary'!$H$35,$A1821)</f>
        <v>#NAME?</v>
      </c>
      <c r="K1821" s="330" t="e">
        <f ca="1">_xll.RiskData('Risk Summary'!$K$35,$A1821)</f>
        <v>#NAME?</v>
      </c>
      <c r="L1821" s="330" t="e">
        <f ca="1">_xll.RiskData('Risk Summary'!$N$35,$A1821)</f>
        <v>#NAME?</v>
      </c>
      <c r="N1821" s="330" t="e">
        <f ca="1">_xll.RiskData('Risk Summary'!$H$36,$A1821)</f>
        <v>#NAME?</v>
      </c>
      <c r="O1821" s="330" t="e">
        <f ca="1">_xll.RiskData('Risk Summary'!$K$36,$A1821)</f>
        <v>#NAME?</v>
      </c>
      <c r="P1821" s="330" t="e">
        <f ca="1">_xll.RiskData('Risk Summary'!$N$36,$A1821)</f>
        <v>#NAME?</v>
      </c>
      <c r="R1821" s="330" t="e">
        <f ca="1">_xll.RiskData('TS CF'!$H$24,$A1821)-F1821</f>
        <v>#NAME?</v>
      </c>
      <c r="S1821" s="330" t="e">
        <f ca="1">_xll.RiskData('TS CF'!$K$24,$A1821)-G1821</f>
        <v>#NAME?</v>
      </c>
      <c r="T1821" s="330" t="e">
        <f ca="1">_xll.RiskData('TS CF'!$N$24,$A1821)-H1821</f>
        <v>#NAME?</v>
      </c>
      <c r="V1821" s="327" t="e">
        <f t="shared" ca="1" si="84"/>
        <v>#NAME?</v>
      </c>
      <c r="W1821" s="327" t="e">
        <f t="shared" ca="1" si="85"/>
        <v>#NAME?</v>
      </c>
      <c r="X1821" s="327" t="e">
        <f t="shared" ca="1" si="86"/>
        <v>#NAME?</v>
      </c>
    </row>
    <row r="1822" spans="1:24">
      <c r="A1822" s="2">
        <v>1815</v>
      </c>
      <c r="B1822" s="617">
        <v>-160478</v>
      </c>
      <c r="C1822" s="617">
        <v>-103593</v>
      </c>
      <c r="D1822" s="617">
        <v>-114388</v>
      </c>
      <c r="F1822" s="330" t="e">
        <f ca="1">_xll.RiskData('Risk Summary'!$H$32,$A1822)</f>
        <v>#NAME?</v>
      </c>
      <c r="G1822" s="330" t="e">
        <f ca="1">_xll.RiskData('Risk Summary'!$K$32,$A1822)</f>
        <v>#NAME?</v>
      </c>
      <c r="H1822" s="330" t="e">
        <f ca="1">_xll.RiskData('Risk Summary'!$N$32,$A1822)</f>
        <v>#NAME?</v>
      </c>
      <c r="J1822" s="330" t="e">
        <f ca="1">_xll.RiskData('Risk Summary'!$H$35,$A1822)</f>
        <v>#NAME?</v>
      </c>
      <c r="K1822" s="330" t="e">
        <f ca="1">_xll.RiskData('Risk Summary'!$K$35,$A1822)</f>
        <v>#NAME?</v>
      </c>
      <c r="L1822" s="330" t="e">
        <f ca="1">_xll.RiskData('Risk Summary'!$N$35,$A1822)</f>
        <v>#NAME?</v>
      </c>
      <c r="N1822" s="330" t="e">
        <f ca="1">_xll.RiskData('Risk Summary'!$H$36,$A1822)</f>
        <v>#NAME?</v>
      </c>
      <c r="O1822" s="330" t="e">
        <f ca="1">_xll.RiskData('Risk Summary'!$K$36,$A1822)</f>
        <v>#NAME?</v>
      </c>
      <c r="P1822" s="330" t="e">
        <f ca="1">_xll.RiskData('Risk Summary'!$N$36,$A1822)</f>
        <v>#NAME?</v>
      </c>
      <c r="R1822" s="330" t="e">
        <f ca="1">_xll.RiskData('TS CF'!$H$24,$A1822)-F1822</f>
        <v>#NAME?</v>
      </c>
      <c r="S1822" s="330" t="e">
        <f ca="1">_xll.RiskData('TS CF'!$K$24,$A1822)-G1822</f>
        <v>#NAME?</v>
      </c>
      <c r="T1822" s="330" t="e">
        <f ca="1">_xll.RiskData('TS CF'!$N$24,$A1822)-H1822</f>
        <v>#NAME?</v>
      </c>
      <c r="V1822" s="327" t="e">
        <f t="shared" ca="1" si="84"/>
        <v>#NAME?</v>
      </c>
      <c r="W1822" s="327" t="e">
        <f t="shared" ca="1" si="85"/>
        <v>#NAME?</v>
      </c>
      <c r="X1822" s="327" t="e">
        <f t="shared" ca="1" si="86"/>
        <v>#NAME?</v>
      </c>
    </row>
    <row r="1823" spans="1:24">
      <c r="A1823" s="2">
        <v>1816</v>
      </c>
      <c r="B1823" s="617">
        <v>-160478</v>
      </c>
      <c r="C1823" s="617">
        <v>-103593</v>
      </c>
      <c r="D1823" s="617">
        <v>-114388</v>
      </c>
      <c r="F1823" s="330" t="e">
        <f ca="1">_xll.RiskData('Risk Summary'!$H$32,$A1823)</f>
        <v>#NAME?</v>
      </c>
      <c r="G1823" s="330" t="e">
        <f ca="1">_xll.RiskData('Risk Summary'!$K$32,$A1823)</f>
        <v>#NAME?</v>
      </c>
      <c r="H1823" s="330" t="e">
        <f ca="1">_xll.RiskData('Risk Summary'!$N$32,$A1823)</f>
        <v>#NAME?</v>
      </c>
      <c r="J1823" s="330" t="e">
        <f ca="1">_xll.RiskData('Risk Summary'!$H$35,$A1823)</f>
        <v>#NAME?</v>
      </c>
      <c r="K1823" s="330" t="e">
        <f ca="1">_xll.RiskData('Risk Summary'!$K$35,$A1823)</f>
        <v>#NAME?</v>
      </c>
      <c r="L1823" s="330" t="e">
        <f ca="1">_xll.RiskData('Risk Summary'!$N$35,$A1823)</f>
        <v>#NAME?</v>
      </c>
      <c r="N1823" s="330" t="e">
        <f ca="1">_xll.RiskData('Risk Summary'!$H$36,$A1823)</f>
        <v>#NAME?</v>
      </c>
      <c r="O1823" s="330" t="e">
        <f ca="1">_xll.RiskData('Risk Summary'!$K$36,$A1823)</f>
        <v>#NAME?</v>
      </c>
      <c r="P1823" s="330" t="e">
        <f ca="1">_xll.RiskData('Risk Summary'!$N$36,$A1823)</f>
        <v>#NAME?</v>
      </c>
      <c r="R1823" s="330" t="e">
        <f ca="1">_xll.RiskData('TS CF'!$H$24,$A1823)-F1823</f>
        <v>#NAME?</v>
      </c>
      <c r="S1823" s="330" t="e">
        <f ca="1">_xll.RiskData('TS CF'!$K$24,$A1823)-G1823</f>
        <v>#NAME?</v>
      </c>
      <c r="T1823" s="330" t="e">
        <f ca="1">_xll.RiskData('TS CF'!$N$24,$A1823)-H1823</f>
        <v>#NAME?</v>
      </c>
      <c r="V1823" s="327" t="e">
        <f t="shared" ca="1" si="84"/>
        <v>#NAME?</v>
      </c>
      <c r="W1823" s="327" t="e">
        <f t="shared" ca="1" si="85"/>
        <v>#NAME?</v>
      </c>
      <c r="X1823" s="327" t="e">
        <f t="shared" ca="1" si="86"/>
        <v>#NAME?</v>
      </c>
    </row>
    <row r="1824" spans="1:24">
      <c r="A1824" s="2">
        <v>1817</v>
      </c>
      <c r="B1824" s="617">
        <v>-160478</v>
      </c>
      <c r="C1824" s="617">
        <v>-103593</v>
      </c>
      <c r="D1824" s="617">
        <v>-114388</v>
      </c>
      <c r="F1824" s="330" t="e">
        <f ca="1">_xll.RiskData('Risk Summary'!$H$32,$A1824)</f>
        <v>#NAME?</v>
      </c>
      <c r="G1824" s="330" t="e">
        <f ca="1">_xll.RiskData('Risk Summary'!$K$32,$A1824)</f>
        <v>#NAME?</v>
      </c>
      <c r="H1824" s="330" t="e">
        <f ca="1">_xll.RiskData('Risk Summary'!$N$32,$A1824)</f>
        <v>#NAME?</v>
      </c>
      <c r="J1824" s="330" t="e">
        <f ca="1">_xll.RiskData('Risk Summary'!$H$35,$A1824)</f>
        <v>#NAME?</v>
      </c>
      <c r="K1824" s="330" t="e">
        <f ca="1">_xll.RiskData('Risk Summary'!$K$35,$A1824)</f>
        <v>#NAME?</v>
      </c>
      <c r="L1824" s="330" t="e">
        <f ca="1">_xll.RiskData('Risk Summary'!$N$35,$A1824)</f>
        <v>#NAME?</v>
      </c>
      <c r="N1824" s="330" t="e">
        <f ca="1">_xll.RiskData('Risk Summary'!$H$36,$A1824)</f>
        <v>#NAME?</v>
      </c>
      <c r="O1824" s="330" t="e">
        <f ca="1">_xll.RiskData('Risk Summary'!$K$36,$A1824)</f>
        <v>#NAME?</v>
      </c>
      <c r="P1824" s="330" t="e">
        <f ca="1">_xll.RiskData('Risk Summary'!$N$36,$A1824)</f>
        <v>#NAME?</v>
      </c>
      <c r="R1824" s="330" t="e">
        <f ca="1">_xll.RiskData('TS CF'!$H$24,$A1824)-F1824</f>
        <v>#NAME?</v>
      </c>
      <c r="S1824" s="330" t="e">
        <f ca="1">_xll.RiskData('TS CF'!$K$24,$A1824)-G1824</f>
        <v>#NAME?</v>
      </c>
      <c r="T1824" s="330" t="e">
        <f ca="1">_xll.RiskData('TS CF'!$N$24,$A1824)-H1824</f>
        <v>#NAME?</v>
      </c>
      <c r="V1824" s="327" t="e">
        <f t="shared" ca="1" si="84"/>
        <v>#NAME?</v>
      </c>
      <c r="W1824" s="327" t="e">
        <f t="shared" ca="1" si="85"/>
        <v>#NAME?</v>
      </c>
      <c r="X1824" s="327" t="e">
        <f t="shared" ca="1" si="86"/>
        <v>#NAME?</v>
      </c>
    </row>
    <row r="1825" spans="1:24">
      <c r="A1825" s="2">
        <v>1818</v>
      </c>
      <c r="B1825" s="617">
        <v>-160478</v>
      </c>
      <c r="C1825" s="617">
        <v>-103593</v>
      </c>
      <c r="D1825" s="617">
        <v>-114388</v>
      </c>
      <c r="F1825" s="330" t="e">
        <f ca="1">_xll.RiskData('Risk Summary'!$H$32,$A1825)</f>
        <v>#NAME?</v>
      </c>
      <c r="G1825" s="330" t="e">
        <f ca="1">_xll.RiskData('Risk Summary'!$K$32,$A1825)</f>
        <v>#NAME?</v>
      </c>
      <c r="H1825" s="330" t="e">
        <f ca="1">_xll.RiskData('Risk Summary'!$N$32,$A1825)</f>
        <v>#NAME?</v>
      </c>
      <c r="J1825" s="330" t="e">
        <f ca="1">_xll.RiskData('Risk Summary'!$H$35,$A1825)</f>
        <v>#NAME?</v>
      </c>
      <c r="K1825" s="330" t="e">
        <f ca="1">_xll.RiskData('Risk Summary'!$K$35,$A1825)</f>
        <v>#NAME?</v>
      </c>
      <c r="L1825" s="330" t="e">
        <f ca="1">_xll.RiskData('Risk Summary'!$N$35,$A1825)</f>
        <v>#NAME?</v>
      </c>
      <c r="N1825" s="330" t="e">
        <f ca="1">_xll.RiskData('Risk Summary'!$H$36,$A1825)</f>
        <v>#NAME?</v>
      </c>
      <c r="O1825" s="330" t="e">
        <f ca="1">_xll.RiskData('Risk Summary'!$K$36,$A1825)</f>
        <v>#NAME?</v>
      </c>
      <c r="P1825" s="330" t="e">
        <f ca="1">_xll.RiskData('Risk Summary'!$N$36,$A1825)</f>
        <v>#NAME?</v>
      </c>
      <c r="R1825" s="330" t="e">
        <f ca="1">_xll.RiskData('TS CF'!$H$24,$A1825)-F1825</f>
        <v>#NAME?</v>
      </c>
      <c r="S1825" s="330" t="e">
        <f ca="1">_xll.RiskData('TS CF'!$K$24,$A1825)-G1825</f>
        <v>#NAME?</v>
      </c>
      <c r="T1825" s="330" t="e">
        <f ca="1">_xll.RiskData('TS CF'!$N$24,$A1825)-H1825</f>
        <v>#NAME?</v>
      </c>
      <c r="V1825" s="327" t="e">
        <f t="shared" ca="1" si="84"/>
        <v>#NAME?</v>
      </c>
      <c r="W1825" s="327" t="e">
        <f t="shared" ca="1" si="85"/>
        <v>#NAME?</v>
      </c>
      <c r="X1825" s="327" t="e">
        <f t="shared" ca="1" si="86"/>
        <v>#NAME?</v>
      </c>
    </row>
    <row r="1826" spans="1:24">
      <c r="A1826" s="2">
        <v>1819</v>
      </c>
      <c r="B1826" s="617">
        <v>-160478</v>
      </c>
      <c r="C1826" s="617">
        <v>-103593</v>
      </c>
      <c r="D1826" s="617">
        <v>-114388</v>
      </c>
      <c r="F1826" s="330" t="e">
        <f ca="1">_xll.RiskData('Risk Summary'!$H$32,$A1826)</f>
        <v>#NAME?</v>
      </c>
      <c r="G1826" s="330" t="e">
        <f ca="1">_xll.RiskData('Risk Summary'!$K$32,$A1826)</f>
        <v>#NAME?</v>
      </c>
      <c r="H1826" s="330" t="e">
        <f ca="1">_xll.RiskData('Risk Summary'!$N$32,$A1826)</f>
        <v>#NAME?</v>
      </c>
      <c r="J1826" s="330" t="e">
        <f ca="1">_xll.RiskData('Risk Summary'!$H$35,$A1826)</f>
        <v>#NAME?</v>
      </c>
      <c r="K1826" s="330" t="e">
        <f ca="1">_xll.RiskData('Risk Summary'!$K$35,$A1826)</f>
        <v>#NAME?</v>
      </c>
      <c r="L1826" s="330" t="e">
        <f ca="1">_xll.RiskData('Risk Summary'!$N$35,$A1826)</f>
        <v>#NAME?</v>
      </c>
      <c r="N1826" s="330" t="e">
        <f ca="1">_xll.RiskData('Risk Summary'!$H$36,$A1826)</f>
        <v>#NAME?</v>
      </c>
      <c r="O1826" s="330" t="e">
        <f ca="1">_xll.RiskData('Risk Summary'!$K$36,$A1826)</f>
        <v>#NAME?</v>
      </c>
      <c r="P1826" s="330" t="e">
        <f ca="1">_xll.RiskData('Risk Summary'!$N$36,$A1826)</f>
        <v>#NAME?</v>
      </c>
      <c r="R1826" s="330" t="e">
        <f ca="1">_xll.RiskData('TS CF'!$H$24,$A1826)-F1826</f>
        <v>#NAME?</v>
      </c>
      <c r="S1826" s="330" t="e">
        <f ca="1">_xll.RiskData('TS CF'!$K$24,$A1826)-G1826</f>
        <v>#NAME?</v>
      </c>
      <c r="T1826" s="330" t="e">
        <f ca="1">_xll.RiskData('TS CF'!$N$24,$A1826)-H1826</f>
        <v>#NAME?</v>
      </c>
      <c r="V1826" s="327" t="e">
        <f t="shared" ca="1" si="84"/>
        <v>#NAME?</v>
      </c>
      <c r="W1826" s="327" t="e">
        <f t="shared" ca="1" si="85"/>
        <v>#NAME?</v>
      </c>
      <c r="X1826" s="327" t="e">
        <f t="shared" ca="1" si="86"/>
        <v>#NAME?</v>
      </c>
    </row>
    <row r="1827" spans="1:24">
      <c r="A1827" s="2">
        <v>1820</v>
      </c>
      <c r="B1827" s="617">
        <v>-160478</v>
      </c>
      <c r="C1827" s="617">
        <v>-103593</v>
      </c>
      <c r="D1827" s="617">
        <v>-114388</v>
      </c>
      <c r="F1827" s="330" t="e">
        <f ca="1">_xll.RiskData('Risk Summary'!$H$32,$A1827)</f>
        <v>#NAME?</v>
      </c>
      <c r="G1827" s="330" t="e">
        <f ca="1">_xll.RiskData('Risk Summary'!$K$32,$A1827)</f>
        <v>#NAME?</v>
      </c>
      <c r="H1827" s="330" t="e">
        <f ca="1">_xll.RiskData('Risk Summary'!$N$32,$A1827)</f>
        <v>#NAME?</v>
      </c>
      <c r="J1827" s="330" t="e">
        <f ca="1">_xll.RiskData('Risk Summary'!$H$35,$A1827)</f>
        <v>#NAME?</v>
      </c>
      <c r="K1827" s="330" t="e">
        <f ca="1">_xll.RiskData('Risk Summary'!$K$35,$A1827)</f>
        <v>#NAME?</v>
      </c>
      <c r="L1827" s="330" t="e">
        <f ca="1">_xll.RiskData('Risk Summary'!$N$35,$A1827)</f>
        <v>#NAME?</v>
      </c>
      <c r="N1827" s="330" t="e">
        <f ca="1">_xll.RiskData('Risk Summary'!$H$36,$A1827)</f>
        <v>#NAME?</v>
      </c>
      <c r="O1827" s="330" t="e">
        <f ca="1">_xll.RiskData('Risk Summary'!$K$36,$A1827)</f>
        <v>#NAME?</v>
      </c>
      <c r="P1827" s="330" t="e">
        <f ca="1">_xll.RiskData('Risk Summary'!$N$36,$A1827)</f>
        <v>#NAME?</v>
      </c>
      <c r="R1827" s="330" t="e">
        <f ca="1">_xll.RiskData('TS CF'!$H$24,$A1827)-F1827</f>
        <v>#NAME?</v>
      </c>
      <c r="S1827" s="330" t="e">
        <f ca="1">_xll.RiskData('TS CF'!$K$24,$A1827)-G1827</f>
        <v>#NAME?</v>
      </c>
      <c r="T1827" s="330" t="e">
        <f ca="1">_xll.RiskData('TS CF'!$N$24,$A1827)-H1827</f>
        <v>#NAME?</v>
      </c>
      <c r="V1827" s="327" t="e">
        <f t="shared" ca="1" si="84"/>
        <v>#NAME?</v>
      </c>
      <c r="W1827" s="327" t="e">
        <f t="shared" ca="1" si="85"/>
        <v>#NAME?</v>
      </c>
      <c r="X1827" s="327" t="e">
        <f t="shared" ca="1" si="86"/>
        <v>#NAME?</v>
      </c>
    </row>
    <row r="1828" spans="1:24">
      <c r="A1828" s="2">
        <v>1821</v>
      </c>
      <c r="B1828" s="617">
        <v>-160478</v>
      </c>
      <c r="C1828" s="617">
        <v>-103593</v>
      </c>
      <c r="D1828" s="617">
        <v>-114388</v>
      </c>
      <c r="F1828" s="330" t="e">
        <f ca="1">_xll.RiskData('Risk Summary'!$H$32,$A1828)</f>
        <v>#NAME?</v>
      </c>
      <c r="G1828" s="330" t="e">
        <f ca="1">_xll.RiskData('Risk Summary'!$K$32,$A1828)</f>
        <v>#NAME?</v>
      </c>
      <c r="H1828" s="330" t="e">
        <f ca="1">_xll.RiskData('Risk Summary'!$N$32,$A1828)</f>
        <v>#NAME?</v>
      </c>
      <c r="J1828" s="330" t="e">
        <f ca="1">_xll.RiskData('Risk Summary'!$H$35,$A1828)</f>
        <v>#NAME?</v>
      </c>
      <c r="K1828" s="330" t="e">
        <f ca="1">_xll.RiskData('Risk Summary'!$K$35,$A1828)</f>
        <v>#NAME?</v>
      </c>
      <c r="L1828" s="330" t="e">
        <f ca="1">_xll.RiskData('Risk Summary'!$N$35,$A1828)</f>
        <v>#NAME?</v>
      </c>
      <c r="N1828" s="330" t="e">
        <f ca="1">_xll.RiskData('Risk Summary'!$H$36,$A1828)</f>
        <v>#NAME?</v>
      </c>
      <c r="O1828" s="330" t="e">
        <f ca="1">_xll.RiskData('Risk Summary'!$K$36,$A1828)</f>
        <v>#NAME?</v>
      </c>
      <c r="P1828" s="330" t="e">
        <f ca="1">_xll.RiskData('Risk Summary'!$N$36,$A1828)</f>
        <v>#NAME?</v>
      </c>
      <c r="R1828" s="330" t="e">
        <f ca="1">_xll.RiskData('TS CF'!$H$24,$A1828)-F1828</f>
        <v>#NAME?</v>
      </c>
      <c r="S1828" s="330" t="e">
        <f ca="1">_xll.RiskData('TS CF'!$K$24,$A1828)-G1828</f>
        <v>#NAME?</v>
      </c>
      <c r="T1828" s="330" t="e">
        <f ca="1">_xll.RiskData('TS CF'!$N$24,$A1828)-H1828</f>
        <v>#NAME?</v>
      </c>
      <c r="V1828" s="327" t="e">
        <f t="shared" ca="1" si="84"/>
        <v>#NAME?</v>
      </c>
      <c r="W1828" s="327" t="e">
        <f t="shared" ca="1" si="85"/>
        <v>#NAME?</v>
      </c>
      <c r="X1828" s="327" t="e">
        <f t="shared" ca="1" si="86"/>
        <v>#NAME?</v>
      </c>
    </row>
    <row r="1829" spans="1:24">
      <c r="A1829" s="2">
        <v>1822</v>
      </c>
      <c r="B1829" s="617">
        <v>-160478</v>
      </c>
      <c r="C1829" s="617">
        <v>-103593</v>
      </c>
      <c r="D1829" s="617">
        <v>-114388</v>
      </c>
      <c r="F1829" s="330" t="e">
        <f ca="1">_xll.RiskData('Risk Summary'!$H$32,$A1829)</f>
        <v>#NAME?</v>
      </c>
      <c r="G1829" s="330" t="e">
        <f ca="1">_xll.RiskData('Risk Summary'!$K$32,$A1829)</f>
        <v>#NAME?</v>
      </c>
      <c r="H1829" s="330" t="e">
        <f ca="1">_xll.RiskData('Risk Summary'!$N$32,$A1829)</f>
        <v>#NAME?</v>
      </c>
      <c r="J1829" s="330" t="e">
        <f ca="1">_xll.RiskData('Risk Summary'!$H$35,$A1829)</f>
        <v>#NAME?</v>
      </c>
      <c r="K1829" s="330" t="e">
        <f ca="1">_xll.RiskData('Risk Summary'!$K$35,$A1829)</f>
        <v>#NAME?</v>
      </c>
      <c r="L1829" s="330" t="e">
        <f ca="1">_xll.RiskData('Risk Summary'!$N$35,$A1829)</f>
        <v>#NAME?</v>
      </c>
      <c r="N1829" s="330" t="e">
        <f ca="1">_xll.RiskData('Risk Summary'!$H$36,$A1829)</f>
        <v>#NAME?</v>
      </c>
      <c r="O1829" s="330" t="e">
        <f ca="1">_xll.RiskData('Risk Summary'!$K$36,$A1829)</f>
        <v>#NAME?</v>
      </c>
      <c r="P1829" s="330" t="e">
        <f ca="1">_xll.RiskData('Risk Summary'!$N$36,$A1829)</f>
        <v>#NAME?</v>
      </c>
      <c r="R1829" s="330" t="e">
        <f ca="1">_xll.RiskData('TS CF'!$H$24,$A1829)-F1829</f>
        <v>#NAME?</v>
      </c>
      <c r="S1829" s="330" t="e">
        <f ca="1">_xll.RiskData('TS CF'!$K$24,$A1829)-G1829</f>
        <v>#NAME?</v>
      </c>
      <c r="T1829" s="330" t="e">
        <f ca="1">_xll.RiskData('TS CF'!$N$24,$A1829)-H1829</f>
        <v>#NAME?</v>
      </c>
      <c r="V1829" s="327" t="e">
        <f t="shared" ca="1" si="84"/>
        <v>#NAME?</v>
      </c>
      <c r="W1829" s="327" t="e">
        <f t="shared" ca="1" si="85"/>
        <v>#NAME?</v>
      </c>
      <c r="X1829" s="327" t="e">
        <f t="shared" ca="1" si="86"/>
        <v>#NAME?</v>
      </c>
    </row>
    <row r="1830" spans="1:24">
      <c r="A1830" s="2">
        <v>1823</v>
      </c>
      <c r="B1830" s="617">
        <v>-160478</v>
      </c>
      <c r="C1830" s="617">
        <v>-103593</v>
      </c>
      <c r="D1830" s="617">
        <v>-114388</v>
      </c>
      <c r="F1830" s="330" t="e">
        <f ca="1">_xll.RiskData('Risk Summary'!$H$32,$A1830)</f>
        <v>#NAME?</v>
      </c>
      <c r="G1830" s="330" t="e">
        <f ca="1">_xll.RiskData('Risk Summary'!$K$32,$A1830)</f>
        <v>#NAME?</v>
      </c>
      <c r="H1830" s="330" t="e">
        <f ca="1">_xll.RiskData('Risk Summary'!$N$32,$A1830)</f>
        <v>#NAME?</v>
      </c>
      <c r="J1830" s="330" t="e">
        <f ca="1">_xll.RiskData('Risk Summary'!$H$35,$A1830)</f>
        <v>#NAME?</v>
      </c>
      <c r="K1830" s="330" t="e">
        <f ca="1">_xll.RiskData('Risk Summary'!$K$35,$A1830)</f>
        <v>#NAME?</v>
      </c>
      <c r="L1830" s="330" t="e">
        <f ca="1">_xll.RiskData('Risk Summary'!$N$35,$A1830)</f>
        <v>#NAME?</v>
      </c>
      <c r="N1830" s="330" t="e">
        <f ca="1">_xll.RiskData('Risk Summary'!$H$36,$A1830)</f>
        <v>#NAME?</v>
      </c>
      <c r="O1830" s="330" t="e">
        <f ca="1">_xll.RiskData('Risk Summary'!$K$36,$A1830)</f>
        <v>#NAME?</v>
      </c>
      <c r="P1830" s="330" t="e">
        <f ca="1">_xll.RiskData('Risk Summary'!$N$36,$A1830)</f>
        <v>#NAME?</v>
      </c>
      <c r="R1830" s="330" t="e">
        <f ca="1">_xll.RiskData('TS CF'!$H$24,$A1830)-F1830</f>
        <v>#NAME?</v>
      </c>
      <c r="S1830" s="330" t="e">
        <f ca="1">_xll.RiskData('TS CF'!$K$24,$A1830)-G1830</f>
        <v>#NAME?</v>
      </c>
      <c r="T1830" s="330" t="e">
        <f ca="1">_xll.RiskData('TS CF'!$N$24,$A1830)-H1830</f>
        <v>#NAME?</v>
      </c>
      <c r="V1830" s="327" t="e">
        <f t="shared" ca="1" si="84"/>
        <v>#NAME?</v>
      </c>
      <c r="W1830" s="327" t="e">
        <f t="shared" ca="1" si="85"/>
        <v>#NAME?</v>
      </c>
      <c r="X1830" s="327" t="e">
        <f t="shared" ca="1" si="86"/>
        <v>#NAME?</v>
      </c>
    </row>
    <row r="1831" spans="1:24">
      <c r="A1831" s="2">
        <v>1824</v>
      </c>
      <c r="B1831" s="617">
        <v>-160478</v>
      </c>
      <c r="C1831" s="617">
        <v>-103593</v>
      </c>
      <c r="D1831" s="617">
        <v>-114388</v>
      </c>
      <c r="F1831" s="330" t="e">
        <f ca="1">_xll.RiskData('Risk Summary'!$H$32,$A1831)</f>
        <v>#NAME?</v>
      </c>
      <c r="G1831" s="330" t="e">
        <f ca="1">_xll.RiskData('Risk Summary'!$K$32,$A1831)</f>
        <v>#NAME?</v>
      </c>
      <c r="H1831" s="330" t="e">
        <f ca="1">_xll.RiskData('Risk Summary'!$N$32,$A1831)</f>
        <v>#NAME?</v>
      </c>
      <c r="J1831" s="330" t="e">
        <f ca="1">_xll.RiskData('Risk Summary'!$H$35,$A1831)</f>
        <v>#NAME?</v>
      </c>
      <c r="K1831" s="330" t="e">
        <f ca="1">_xll.RiskData('Risk Summary'!$K$35,$A1831)</f>
        <v>#NAME?</v>
      </c>
      <c r="L1831" s="330" t="e">
        <f ca="1">_xll.RiskData('Risk Summary'!$N$35,$A1831)</f>
        <v>#NAME?</v>
      </c>
      <c r="N1831" s="330" t="e">
        <f ca="1">_xll.RiskData('Risk Summary'!$H$36,$A1831)</f>
        <v>#NAME?</v>
      </c>
      <c r="O1831" s="330" t="e">
        <f ca="1">_xll.RiskData('Risk Summary'!$K$36,$A1831)</f>
        <v>#NAME?</v>
      </c>
      <c r="P1831" s="330" t="e">
        <f ca="1">_xll.RiskData('Risk Summary'!$N$36,$A1831)</f>
        <v>#NAME?</v>
      </c>
      <c r="R1831" s="330" t="e">
        <f ca="1">_xll.RiskData('TS CF'!$H$24,$A1831)-F1831</f>
        <v>#NAME?</v>
      </c>
      <c r="S1831" s="330" t="e">
        <f ca="1">_xll.RiskData('TS CF'!$K$24,$A1831)-G1831</f>
        <v>#NAME?</v>
      </c>
      <c r="T1831" s="330" t="e">
        <f ca="1">_xll.RiskData('TS CF'!$N$24,$A1831)-H1831</f>
        <v>#NAME?</v>
      </c>
      <c r="V1831" s="327" t="e">
        <f t="shared" ca="1" si="84"/>
        <v>#NAME?</v>
      </c>
      <c r="W1831" s="327" t="e">
        <f t="shared" ca="1" si="85"/>
        <v>#NAME?</v>
      </c>
      <c r="X1831" s="327" t="e">
        <f t="shared" ca="1" si="86"/>
        <v>#NAME?</v>
      </c>
    </row>
    <row r="1832" spans="1:24">
      <c r="A1832" s="2">
        <v>1825</v>
      </c>
      <c r="B1832" s="617">
        <v>-160478</v>
      </c>
      <c r="C1832" s="617">
        <v>-103593</v>
      </c>
      <c r="D1832" s="617">
        <v>-114388</v>
      </c>
      <c r="F1832" s="330" t="e">
        <f ca="1">_xll.RiskData('Risk Summary'!$H$32,$A1832)</f>
        <v>#NAME?</v>
      </c>
      <c r="G1832" s="330" t="e">
        <f ca="1">_xll.RiskData('Risk Summary'!$K$32,$A1832)</f>
        <v>#NAME?</v>
      </c>
      <c r="H1832" s="330" t="e">
        <f ca="1">_xll.RiskData('Risk Summary'!$N$32,$A1832)</f>
        <v>#NAME?</v>
      </c>
      <c r="J1832" s="330" t="e">
        <f ca="1">_xll.RiskData('Risk Summary'!$H$35,$A1832)</f>
        <v>#NAME?</v>
      </c>
      <c r="K1832" s="330" t="e">
        <f ca="1">_xll.RiskData('Risk Summary'!$K$35,$A1832)</f>
        <v>#NAME?</v>
      </c>
      <c r="L1832" s="330" t="e">
        <f ca="1">_xll.RiskData('Risk Summary'!$N$35,$A1832)</f>
        <v>#NAME?</v>
      </c>
      <c r="N1832" s="330" t="e">
        <f ca="1">_xll.RiskData('Risk Summary'!$H$36,$A1832)</f>
        <v>#NAME?</v>
      </c>
      <c r="O1832" s="330" t="e">
        <f ca="1">_xll.RiskData('Risk Summary'!$K$36,$A1832)</f>
        <v>#NAME?</v>
      </c>
      <c r="P1832" s="330" t="e">
        <f ca="1">_xll.RiskData('Risk Summary'!$N$36,$A1832)</f>
        <v>#NAME?</v>
      </c>
      <c r="R1832" s="330" t="e">
        <f ca="1">_xll.RiskData('TS CF'!$H$24,$A1832)-F1832</f>
        <v>#NAME?</v>
      </c>
      <c r="S1832" s="330" t="e">
        <f ca="1">_xll.RiskData('TS CF'!$K$24,$A1832)-G1832</f>
        <v>#NAME?</v>
      </c>
      <c r="T1832" s="330" t="e">
        <f ca="1">_xll.RiskData('TS CF'!$N$24,$A1832)-H1832</f>
        <v>#NAME?</v>
      </c>
      <c r="V1832" s="327" t="e">
        <f t="shared" ca="1" si="84"/>
        <v>#NAME?</v>
      </c>
      <c r="W1832" s="327" t="e">
        <f t="shared" ca="1" si="85"/>
        <v>#NAME?</v>
      </c>
      <c r="X1832" s="327" t="e">
        <f t="shared" ca="1" si="86"/>
        <v>#NAME?</v>
      </c>
    </row>
    <row r="1833" spans="1:24">
      <c r="A1833" s="2">
        <v>1826</v>
      </c>
      <c r="B1833" s="617">
        <v>-160478</v>
      </c>
      <c r="C1833" s="617">
        <v>-103593</v>
      </c>
      <c r="D1833" s="617">
        <v>-114388</v>
      </c>
      <c r="F1833" s="330" t="e">
        <f ca="1">_xll.RiskData('Risk Summary'!$H$32,$A1833)</f>
        <v>#NAME?</v>
      </c>
      <c r="G1833" s="330" t="e">
        <f ca="1">_xll.RiskData('Risk Summary'!$K$32,$A1833)</f>
        <v>#NAME?</v>
      </c>
      <c r="H1833" s="330" t="e">
        <f ca="1">_xll.RiskData('Risk Summary'!$N$32,$A1833)</f>
        <v>#NAME?</v>
      </c>
      <c r="J1833" s="330" t="e">
        <f ca="1">_xll.RiskData('Risk Summary'!$H$35,$A1833)</f>
        <v>#NAME?</v>
      </c>
      <c r="K1833" s="330" t="e">
        <f ca="1">_xll.RiskData('Risk Summary'!$K$35,$A1833)</f>
        <v>#NAME?</v>
      </c>
      <c r="L1833" s="330" t="e">
        <f ca="1">_xll.RiskData('Risk Summary'!$N$35,$A1833)</f>
        <v>#NAME?</v>
      </c>
      <c r="N1833" s="330" t="e">
        <f ca="1">_xll.RiskData('Risk Summary'!$H$36,$A1833)</f>
        <v>#NAME?</v>
      </c>
      <c r="O1833" s="330" t="e">
        <f ca="1">_xll.RiskData('Risk Summary'!$K$36,$A1833)</f>
        <v>#NAME?</v>
      </c>
      <c r="P1833" s="330" t="e">
        <f ca="1">_xll.RiskData('Risk Summary'!$N$36,$A1833)</f>
        <v>#NAME?</v>
      </c>
      <c r="R1833" s="330" t="e">
        <f ca="1">_xll.RiskData('TS CF'!$H$24,$A1833)-F1833</f>
        <v>#NAME?</v>
      </c>
      <c r="S1833" s="330" t="e">
        <f ca="1">_xll.RiskData('TS CF'!$K$24,$A1833)-G1833</f>
        <v>#NAME?</v>
      </c>
      <c r="T1833" s="330" t="e">
        <f ca="1">_xll.RiskData('TS CF'!$N$24,$A1833)-H1833</f>
        <v>#NAME?</v>
      </c>
      <c r="V1833" s="327" t="e">
        <f t="shared" ca="1" si="84"/>
        <v>#NAME?</v>
      </c>
      <c r="W1833" s="327" t="e">
        <f t="shared" ca="1" si="85"/>
        <v>#NAME?</v>
      </c>
      <c r="X1833" s="327" t="e">
        <f t="shared" ca="1" si="86"/>
        <v>#NAME?</v>
      </c>
    </row>
    <row r="1834" spans="1:24">
      <c r="A1834" s="2">
        <v>1827</v>
      </c>
      <c r="B1834" s="617">
        <v>-160478</v>
      </c>
      <c r="C1834" s="617">
        <v>-103593</v>
      </c>
      <c r="D1834" s="617">
        <v>-114388</v>
      </c>
      <c r="F1834" s="330" t="e">
        <f ca="1">_xll.RiskData('Risk Summary'!$H$32,$A1834)</f>
        <v>#NAME?</v>
      </c>
      <c r="G1834" s="330" t="e">
        <f ca="1">_xll.RiskData('Risk Summary'!$K$32,$A1834)</f>
        <v>#NAME?</v>
      </c>
      <c r="H1834" s="330" t="e">
        <f ca="1">_xll.RiskData('Risk Summary'!$N$32,$A1834)</f>
        <v>#NAME?</v>
      </c>
      <c r="J1834" s="330" t="e">
        <f ca="1">_xll.RiskData('Risk Summary'!$H$35,$A1834)</f>
        <v>#NAME?</v>
      </c>
      <c r="K1834" s="330" t="e">
        <f ca="1">_xll.RiskData('Risk Summary'!$K$35,$A1834)</f>
        <v>#NAME?</v>
      </c>
      <c r="L1834" s="330" t="e">
        <f ca="1">_xll.RiskData('Risk Summary'!$N$35,$A1834)</f>
        <v>#NAME?</v>
      </c>
      <c r="N1834" s="330" t="e">
        <f ca="1">_xll.RiskData('Risk Summary'!$H$36,$A1834)</f>
        <v>#NAME?</v>
      </c>
      <c r="O1834" s="330" t="e">
        <f ca="1">_xll.RiskData('Risk Summary'!$K$36,$A1834)</f>
        <v>#NAME?</v>
      </c>
      <c r="P1834" s="330" t="e">
        <f ca="1">_xll.RiskData('Risk Summary'!$N$36,$A1834)</f>
        <v>#NAME?</v>
      </c>
      <c r="R1834" s="330" t="e">
        <f ca="1">_xll.RiskData('TS CF'!$H$24,$A1834)-F1834</f>
        <v>#NAME?</v>
      </c>
      <c r="S1834" s="330" t="e">
        <f ca="1">_xll.RiskData('TS CF'!$K$24,$A1834)-G1834</f>
        <v>#NAME?</v>
      </c>
      <c r="T1834" s="330" t="e">
        <f ca="1">_xll.RiskData('TS CF'!$N$24,$A1834)-H1834</f>
        <v>#NAME?</v>
      </c>
      <c r="V1834" s="327" t="e">
        <f t="shared" ca="1" si="84"/>
        <v>#NAME?</v>
      </c>
      <c r="W1834" s="327" t="e">
        <f t="shared" ca="1" si="85"/>
        <v>#NAME?</v>
      </c>
      <c r="X1834" s="327" t="e">
        <f t="shared" ca="1" si="86"/>
        <v>#NAME?</v>
      </c>
    </row>
    <row r="1835" spans="1:24">
      <c r="A1835" s="2">
        <v>1828</v>
      </c>
      <c r="B1835" s="617">
        <v>-160478</v>
      </c>
      <c r="C1835" s="617">
        <v>-103593</v>
      </c>
      <c r="D1835" s="617">
        <v>-114388</v>
      </c>
      <c r="F1835" s="330" t="e">
        <f ca="1">_xll.RiskData('Risk Summary'!$H$32,$A1835)</f>
        <v>#NAME?</v>
      </c>
      <c r="G1835" s="330" t="e">
        <f ca="1">_xll.RiskData('Risk Summary'!$K$32,$A1835)</f>
        <v>#NAME?</v>
      </c>
      <c r="H1835" s="330" t="e">
        <f ca="1">_xll.RiskData('Risk Summary'!$N$32,$A1835)</f>
        <v>#NAME?</v>
      </c>
      <c r="J1835" s="330" t="e">
        <f ca="1">_xll.RiskData('Risk Summary'!$H$35,$A1835)</f>
        <v>#NAME?</v>
      </c>
      <c r="K1835" s="330" t="e">
        <f ca="1">_xll.RiskData('Risk Summary'!$K$35,$A1835)</f>
        <v>#NAME?</v>
      </c>
      <c r="L1835" s="330" t="e">
        <f ca="1">_xll.RiskData('Risk Summary'!$N$35,$A1835)</f>
        <v>#NAME?</v>
      </c>
      <c r="N1835" s="330" t="e">
        <f ca="1">_xll.RiskData('Risk Summary'!$H$36,$A1835)</f>
        <v>#NAME?</v>
      </c>
      <c r="O1835" s="330" t="e">
        <f ca="1">_xll.RiskData('Risk Summary'!$K$36,$A1835)</f>
        <v>#NAME?</v>
      </c>
      <c r="P1835" s="330" t="e">
        <f ca="1">_xll.RiskData('Risk Summary'!$N$36,$A1835)</f>
        <v>#NAME?</v>
      </c>
      <c r="R1835" s="330" t="e">
        <f ca="1">_xll.RiskData('TS CF'!$H$24,$A1835)-F1835</f>
        <v>#NAME?</v>
      </c>
      <c r="S1835" s="330" t="e">
        <f ca="1">_xll.RiskData('TS CF'!$K$24,$A1835)-G1835</f>
        <v>#NAME?</v>
      </c>
      <c r="T1835" s="330" t="e">
        <f ca="1">_xll.RiskData('TS CF'!$N$24,$A1835)-H1835</f>
        <v>#NAME?</v>
      </c>
      <c r="V1835" s="327" t="e">
        <f t="shared" ca="1" si="84"/>
        <v>#NAME?</v>
      </c>
      <c r="W1835" s="327" t="e">
        <f t="shared" ca="1" si="85"/>
        <v>#NAME?</v>
      </c>
      <c r="X1835" s="327" t="e">
        <f t="shared" ca="1" si="86"/>
        <v>#NAME?</v>
      </c>
    </row>
    <row r="1836" spans="1:24">
      <c r="A1836" s="2">
        <v>1829</v>
      </c>
      <c r="B1836" s="617">
        <v>-160478</v>
      </c>
      <c r="C1836" s="617">
        <v>-103593</v>
      </c>
      <c r="D1836" s="617">
        <v>-114388</v>
      </c>
      <c r="F1836" s="330" t="e">
        <f ca="1">_xll.RiskData('Risk Summary'!$H$32,$A1836)</f>
        <v>#NAME?</v>
      </c>
      <c r="G1836" s="330" t="e">
        <f ca="1">_xll.RiskData('Risk Summary'!$K$32,$A1836)</f>
        <v>#NAME?</v>
      </c>
      <c r="H1836" s="330" t="e">
        <f ca="1">_xll.RiskData('Risk Summary'!$N$32,$A1836)</f>
        <v>#NAME?</v>
      </c>
      <c r="J1836" s="330" t="e">
        <f ca="1">_xll.RiskData('Risk Summary'!$H$35,$A1836)</f>
        <v>#NAME?</v>
      </c>
      <c r="K1836" s="330" t="e">
        <f ca="1">_xll.RiskData('Risk Summary'!$K$35,$A1836)</f>
        <v>#NAME?</v>
      </c>
      <c r="L1836" s="330" t="e">
        <f ca="1">_xll.RiskData('Risk Summary'!$N$35,$A1836)</f>
        <v>#NAME?</v>
      </c>
      <c r="N1836" s="330" t="e">
        <f ca="1">_xll.RiskData('Risk Summary'!$H$36,$A1836)</f>
        <v>#NAME?</v>
      </c>
      <c r="O1836" s="330" t="e">
        <f ca="1">_xll.RiskData('Risk Summary'!$K$36,$A1836)</f>
        <v>#NAME?</v>
      </c>
      <c r="P1836" s="330" t="e">
        <f ca="1">_xll.RiskData('Risk Summary'!$N$36,$A1836)</f>
        <v>#NAME?</v>
      </c>
      <c r="R1836" s="330" t="e">
        <f ca="1">_xll.RiskData('TS CF'!$H$24,$A1836)-F1836</f>
        <v>#NAME?</v>
      </c>
      <c r="S1836" s="330" t="e">
        <f ca="1">_xll.RiskData('TS CF'!$K$24,$A1836)-G1836</f>
        <v>#NAME?</v>
      </c>
      <c r="T1836" s="330" t="e">
        <f ca="1">_xll.RiskData('TS CF'!$N$24,$A1836)-H1836</f>
        <v>#NAME?</v>
      </c>
      <c r="V1836" s="327" t="e">
        <f t="shared" ca="1" si="84"/>
        <v>#NAME?</v>
      </c>
      <c r="W1836" s="327" t="e">
        <f t="shared" ca="1" si="85"/>
        <v>#NAME?</v>
      </c>
      <c r="X1836" s="327" t="e">
        <f t="shared" ca="1" si="86"/>
        <v>#NAME?</v>
      </c>
    </row>
    <row r="1837" spans="1:24">
      <c r="A1837" s="2">
        <v>1830</v>
      </c>
      <c r="B1837" s="617">
        <v>-160478</v>
      </c>
      <c r="C1837" s="617">
        <v>-103593</v>
      </c>
      <c r="D1837" s="617">
        <v>-114388</v>
      </c>
      <c r="F1837" s="330" t="e">
        <f ca="1">_xll.RiskData('Risk Summary'!$H$32,$A1837)</f>
        <v>#NAME?</v>
      </c>
      <c r="G1837" s="330" t="e">
        <f ca="1">_xll.RiskData('Risk Summary'!$K$32,$A1837)</f>
        <v>#NAME?</v>
      </c>
      <c r="H1837" s="330" t="e">
        <f ca="1">_xll.RiskData('Risk Summary'!$N$32,$A1837)</f>
        <v>#NAME?</v>
      </c>
      <c r="J1837" s="330" t="e">
        <f ca="1">_xll.RiskData('Risk Summary'!$H$35,$A1837)</f>
        <v>#NAME?</v>
      </c>
      <c r="K1837" s="330" t="e">
        <f ca="1">_xll.RiskData('Risk Summary'!$K$35,$A1837)</f>
        <v>#NAME?</v>
      </c>
      <c r="L1837" s="330" t="e">
        <f ca="1">_xll.RiskData('Risk Summary'!$N$35,$A1837)</f>
        <v>#NAME?</v>
      </c>
      <c r="N1837" s="330" t="e">
        <f ca="1">_xll.RiskData('Risk Summary'!$H$36,$A1837)</f>
        <v>#NAME?</v>
      </c>
      <c r="O1837" s="330" t="e">
        <f ca="1">_xll.RiskData('Risk Summary'!$K$36,$A1837)</f>
        <v>#NAME?</v>
      </c>
      <c r="P1837" s="330" t="e">
        <f ca="1">_xll.RiskData('Risk Summary'!$N$36,$A1837)</f>
        <v>#NAME?</v>
      </c>
      <c r="R1837" s="330" t="e">
        <f ca="1">_xll.RiskData('TS CF'!$H$24,$A1837)-F1837</f>
        <v>#NAME?</v>
      </c>
      <c r="S1837" s="330" t="e">
        <f ca="1">_xll.RiskData('TS CF'!$K$24,$A1837)-G1837</f>
        <v>#NAME?</v>
      </c>
      <c r="T1837" s="330" t="e">
        <f ca="1">_xll.RiskData('TS CF'!$N$24,$A1837)-H1837</f>
        <v>#NAME?</v>
      </c>
      <c r="V1837" s="327" t="e">
        <f t="shared" ca="1" si="84"/>
        <v>#NAME?</v>
      </c>
      <c r="W1837" s="327" t="e">
        <f t="shared" ca="1" si="85"/>
        <v>#NAME?</v>
      </c>
      <c r="X1837" s="327" t="e">
        <f t="shared" ca="1" si="86"/>
        <v>#NAME?</v>
      </c>
    </row>
    <row r="1838" spans="1:24">
      <c r="A1838" s="2">
        <v>1831</v>
      </c>
      <c r="B1838" s="617">
        <v>-160478</v>
      </c>
      <c r="C1838" s="617">
        <v>-103593</v>
      </c>
      <c r="D1838" s="617">
        <v>-114388</v>
      </c>
      <c r="F1838" s="330" t="e">
        <f ca="1">_xll.RiskData('Risk Summary'!$H$32,$A1838)</f>
        <v>#NAME?</v>
      </c>
      <c r="G1838" s="330" t="e">
        <f ca="1">_xll.RiskData('Risk Summary'!$K$32,$A1838)</f>
        <v>#NAME?</v>
      </c>
      <c r="H1838" s="330" t="e">
        <f ca="1">_xll.RiskData('Risk Summary'!$N$32,$A1838)</f>
        <v>#NAME?</v>
      </c>
      <c r="J1838" s="330" t="e">
        <f ca="1">_xll.RiskData('Risk Summary'!$H$35,$A1838)</f>
        <v>#NAME?</v>
      </c>
      <c r="K1838" s="330" t="e">
        <f ca="1">_xll.RiskData('Risk Summary'!$K$35,$A1838)</f>
        <v>#NAME?</v>
      </c>
      <c r="L1838" s="330" t="e">
        <f ca="1">_xll.RiskData('Risk Summary'!$N$35,$A1838)</f>
        <v>#NAME?</v>
      </c>
      <c r="N1838" s="330" t="e">
        <f ca="1">_xll.RiskData('Risk Summary'!$H$36,$A1838)</f>
        <v>#NAME?</v>
      </c>
      <c r="O1838" s="330" t="e">
        <f ca="1">_xll.RiskData('Risk Summary'!$K$36,$A1838)</f>
        <v>#NAME?</v>
      </c>
      <c r="P1838" s="330" t="e">
        <f ca="1">_xll.RiskData('Risk Summary'!$N$36,$A1838)</f>
        <v>#NAME?</v>
      </c>
      <c r="R1838" s="330" t="e">
        <f ca="1">_xll.RiskData('TS CF'!$H$24,$A1838)-F1838</f>
        <v>#NAME?</v>
      </c>
      <c r="S1838" s="330" t="e">
        <f ca="1">_xll.RiskData('TS CF'!$K$24,$A1838)-G1838</f>
        <v>#NAME?</v>
      </c>
      <c r="T1838" s="330" t="e">
        <f ca="1">_xll.RiskData('TS CF'!$N$24,$A1838)-H1838</f>
        <v>#NAME?</v>
      </c>
      <c r="V1838" s="327" t="e">
        <f t="shared" ca="1" si="84"/>
        <v>#NAME?</v>
      </c>
      <c r="W1838" s="327" t="e">
        <f t="shared" ca="1" si="85"/>
        <v>#NAME?</v>
      </c>
      <c r="X1838" s="327" t="e">
        <f t="shared" ca="1" si="86"/>
        <v>#NAME?</v>
      </c>
    </row>
    <row r="1839" spans="1:24">
      <c r="A1839" s="2">
        <v>1832</v>
      </c>
      <c r="B1839" s="617">
        <v>-160478</v>
      </c>
      <c r="C1839" s="617">
        <v>-103593</v>
      </c>
      <c r="D1839" s="617">
        <v>-114388</v>
      </c>
      <c r="F1839" s="330" t="e">
        <f ca="1">_xll.RiskData('Risk Summary'!$H$32,$A1839)</f>
        <v>#NAME?</v>
      </c>
      <c r="G1839" s="330" t="e">
        <f ca="1">_xll.RiskData('Risk Summary'!$K$32,$A1839)</f>
        <v>#NAME?</v>
      </c>
      <c r="H1839" s="330" t="e">
        <f ca="1">_xll.RiskData('Risk Summary'!$N$32,$A1839)</f>
        <v>#NAME?</v>
      </c>
      <c r="J1839" s="330" t="e">
        <f ca="1">_xll.RiskData('Risk Summary'!$H$35,$A1839)</f>
        <v>#NAME?</v>
      </c>
      <c r="K1839" s="330" t="e">
        <f ca="1">_xll.RiskData('Risk Summary'!$K$35,$A1839)</f>
        <v>#NAME?</v>
      </c>
      <c r="L1839" s="330" t="e">
        <f ca="1">_xll.RiskData('Risk Summary'!$N$35,$A1839)</f>
        <v>#NAME?</v>
      </c>
      <c r="N1839" s="330" t="e">
        <f ca="1">_xll.RiskData('Risk Summary'!$H$36,$A1839)</f>
        <v>#NAME?</v>
      </c>
      <c r="O1839" s="330" t="e">
        <f ca="1">_xll.RiskData('Risk Summary'!$K$36,$A1839)</f>
        <v>#NAME?</v>
      </c>
      <c r="P1839" s="330" t="e">
        <f ca="1">_xll.RiskData('Risk Summary'!$N$36,$A1839)</f>
        <v>#NAME?</v>
      </c>
      <c r="R1839" s="330" t="e">
        <f ca="1">_xll.RiskData('TS CF'!$H$24,$A1839)-F1839</f>
        <v>#NAME?</v>
      </c>
      <c r="S1839" s="330" t="e">
        <f ca="1">_xll.RiskData('TS CF'!$K$24,$A1839)-G1839</f>
        <v>#NAME?</v>
      </c>
      <c r="T1839" s="330" t="e">
        <f ca="1">_xll.RiskData('TS CF'!$N$24,$A1839)-H1839</f>
        <v>#NAME?</v>
      </c>
      <c r="V1839" s="327" t="e">
        <f t="shared" ca="1" si="84"/>
        <v>#NAME?</v>
      </c>
      <c r="W1839" s="327" t="e">
        <f t="shared" ca="1" si="85"/>
        <v>#NAME?</v>
      </c>
      <c r="X1839" s="327" t="e">
        <f t="shared" ca="1" si="86"/>
        <v>#NAME?</v>
      </c>
    </row>
    <row r="1840" spans="1:24">
      <c r="A1840" s="2">
        <v>1833</v>
      </c>
      <c r="B1840" s="617">
        <v>-160478</v>
      </c>
      <c r="C1840" s="617">
        <v>-103593</v>
      </c>
      <c r="D1840" s="617">
        <v>-114388</v>
      </c>
      <c r="F1840" s="330" t="e">
        <f ca="1">_xll.RiskData('Risk Summary'!$H$32,$A1840)</f>
        <v>#NAME?</v>
      </c>
      <c r="G1840" s="330" t="e">
        <f ca="1">_xll.RiskData('Risk Summary'!$K$32,$A1840)</f>
        <v>#NAME?</v>
      </c>
      <c r="H1840" s="330" t="e">
        <f ca="1">_xll.RiskData('Risk Summary'!$N$32,$A1840)</f>
        <v>#NAME?</v>
      </c>
      <c r="J1840" s="330" t="e">
        <f ca="1">_xll.RiskData('Risk Summary'!$H$35,$A1840)</f>
        <v>#NAME?</v>
      </c>
      <c r="K1840" s="330" t="e">
        <f ca="1">_xll.RiskData('Risk Summary'!$K$35,$A1840)</f>
        <v>#NAME?</v>
      </c>
      <c r="L1840" s="330" t="e">
        <f ca="1">_xll.RiskData('Risk Summary'!$N$35,$A1840)</f>
        <v>#NAME?</v>
      </c>
      <c r="N1840" s="330" t="e">
        <f ca="1">_xll.RiskData('Risk Summary'!$H$36,$A1840)</f>
        <v>#NAME?</v>
      </c>
      <c r="O1840" s="330" t="e">
        <f ca="1">_xll.RiskData('Risk Summary'!$K$36,$A1840)</f>
        <v>#NAME?</v>
      </c>
      <c r="P1840" s="330" t="e">
        <f ca="1">_xll.RiskData('Risk Summary'!$N$36,$A1840)</f>
        <v>#NAME?</v>
      </c>
      <c r="R1840" s="330" t="e">
        <f ca="1">_xll.RiskData('TS CF'!$H$24,$A1840)-F1840</f>
        <v>#NAME?</v>
      </c>
      <c r="S1840" s="330" t="e">
        <f ca="1">_xll.RiskData('TS CF'!$K$24,$A1840)-G1840</f>
        <v>#NAME?</v>
      </c>
      <c r="T1840" s="330" t="e">
        <f ca="1">_xll.RiskData('TS CF'!$N$24,$A1840)-H1840</f>
        <v>#NAME?</v>
      </c>
      <c r="V1840" s="327" t="e">
        <f t="shared" ca="1" si="84"/>
        <v>#NAME?</v>
      </c>
      <c r="W1840" s="327" t="e">
        <f t="shared" ca="1" si="85"/>
        <v>#NAME?</v>
      </c>
      <c r="X1840" s="327" t="e">
        <f t="shared" ca="1" si="86"/>
        <v>#NAME?</v>
      </c>
    </row>
    <row r="1841" spans="1:24">
      <c r="A1841" s="2">
        <v>1834</v>
      </c>
      <c r="B1841" s="617">
        <v>-160478</v>
      </c>
      <c r="C1841" s="617">
        <v>-103593</v>
      </c>
      <c r="D1841" s="617">
        <v>-114388</v>
      </c>
      <c r="F1841" s="330" t="e">
        <f ca="1">_xll.RiskData('Risk Summary'!$H$32,$A1841)</f>
        <v>#NAME?</v>
      </c>
      <c r="G1841" s="330" t="e">
        <f ca="1">_xll.RiskData('Risk Summary'!$K$32,$A1841)</f>
        <v>#NAME?</v>
      </c>
      <c r="H1841" s="330" t="e">
        <f ca="1">_xll.RiskData('Risk Summary'!$N$32,$A1841)</f>
        <v>#NAME?</v>
      </c>
      <c r="J1841" s="330" t="e">
        <f ca="1">_xll.RiskData('Risk Summary'!$H$35,$A1841)</f>
        <v>#NAME?</v>
      </c>
      <c r="K1841" s="330" t="e">
        <f ca="1">_xll.RiskData('Risk Summary'!$K$35,$A1841)</f>
        <v>#NAME?</v>
      </c>
      <c r="L1841" s="330" t="e">
        <f ca="1">_xll.RiskData('Risk Summary'!$N$35,$A1841)</f>
        <v>#NAME?</v>
      </c>
      <c r="N1841" s="330" t="e">
        <f ca="1">_xll.RiskData('Risk Summary'!$H$36,$A1841)</f>
        <v>#NAME?</v>
      </c>
      <c r="O1841" s="330" t="e">
        <f ca="1">_xll.RiskData('Risk Summary'!$K$36,$A1841)</f>
        <v>#NAME?</v>
      </c>
      <c r="P1841" s="330" t="e">
        <f ca="1">_xll.RiskData('Risk Summary'!$N$36,$A1841)</f>
        <v>#NAME?</v>
      </c>
      <c r="R1841" s="330" t="e">
        <f ca="1">_xll.RiskData('TS CF'!$H$24,$A1841)-F1841</f>
        <v>#NAME?</v>
      </c>
      <c r="S1841" s="330" t="e">
        <f ca="1">_xll.RiskData('TS CF'!$K$24,$A1841)-G1841</f>
        <v>#NAME?</v>
      </c>
      <c r="T1841" s="330" t="e">
        <f ca="1">_xll.RiskData('TS CF'!$N$24,$A1841)-H1841</f>
        <v>#NAME?</v>
      </c>
      <c r="V1841" s="327" t="e">
        <f t="shared" ca="1" si="84"/>
        <v>#NAME?</v>
      </c>
      <c r="W1841" s="327" t="e">
        <f t="shared" ca="1" si="85"/>
        <v>#NAME?</v>
      </c>
      <c r="X1841" s="327" t="e">
        <f t="shared" ca="1" si="86"/>
        <v>#NAME?</v>
      </c>
    </row>
    <row r="1842" spans="1:24">
      <c r="A1842" s="2">
        <v>1835</v>
      </c>
      <c r="B1842" s="617">
        <v>-160478</v>
      </c>
      <c r="C1842" s="617">
        <v>-103593</v>
      </c>
      <c r="D1842" s="617">
        <v>-114388</v>
      </c>
      <c r="F1842" s="330" t="e">
        <f ca="1">_xll.RiskData('Risk Summary'!$H$32,$A1842)</f>
        <v>#NAME?</v>
      </c>
      <c r="G1842" s="330" t="e">
        <f ca="1">_xll.RiskData('Risk Summary'!$K$32,$A1842)</f>
        <v>#NAME?</v>
      </c>
      <c r="H1842" s="330" t="e">
        <f ca="1">_xll.RiskData('Risk Summary'!$N$32,$A1842)</f>
        <v>#NAME?</v>
      </c>
      <c r="J1842" s="330" t="e">
        <f ca="1">_xll.RiskData('Risk Summary'!$H$35,$A1842)</f>
        <v>#NAME?</v>
      </c>
      <c r="K1842" s="330" t="e">
        <f ca="1">_xll.RiskData('Risk Summary'!$K$35,$A1842)</f>
        <v>#NAME?</v>
      </c>
      <c r="L1842" s="330" t="e">
        <f ca="1">_xll.RiskData('Risk Summary'!$N$35,$A1842)</f>
        <v>#NAME?</v>
      </c>
      <c r="N1842" s="330" t="e">
        <f ca="1">_xll.RiskData('Risk Summary'!$H$36,$A1842)</f>
        <v>#NAME?</v>
      </c>
      <c r="O1842" s="330" t="e">
        <f ca="1">_xll.RiskData('Risk Summary'!$K$36,$A1842)</f>
        <v>#NAME?</v>
      </c>
      <c r="P1842" s="330" t="e">
        <f ca="1">_xll.RiskData('Risk Summary'!$N$36,$A1842)</f>
        <v>#NAME?</v>
      </c>
      <c r="R1842" s="330" t="e">
        <f ca="1">_xll.RiskData('TS CF'!$H$24,$A1842)-F1842</f>
        <v>#NAME?</v>
      </c>
      <c r="S1842" s="330" t="e">
        <f ca="1">_xll.RiskData('TS CF'!$K$24,$A1842)-G1842</f>
        <v>#NAME?</v>
      </c>
      <c r="T1842" s="330" t="e">
        <f ca="1">_xll.RiskData('TS CF'!$N$24,$A1842)-H1842</f>
        <v>#NAME?</v>
      </c>
      <c r="V1842" s="327" t="e">
        <f t="shared" ca="1" si="84"/>
        <v>#NAME?</v>
      </c>
      <c r="W1842" s="327" t="e">
        <f t="shared" ca="1" si="85"/>
        <v>#NAME?</v>
      </c>
      <c r="X1842" s="327" t="e">
        <f t="shared" ca="1" si="86"/>
        <v>#NAME?</v>
      </c>
    </row>
    <row r="1843" spans="1:24">
      <c r="A1843" s="2">
        <v>1836</v>
      </c>
      <c r="B1843" s="617">
        <v>-160478</v>
      </c>
      <c r="C1843" s="617">
        <v>-103593</v>
      </c>
      <c r="D1843" s="617">
        <v>-114388</v>
      </c>
      <c r="F1843" s="330" t="e">
        <f ca="1">_xll.RiskData('Risk Summary'!$H$32,$A1843)</f>
        <v>#NAME?</v>
      </c>
      <c r="G1843" s="330" t="e">
        <f ca="1">_xll.RiskData('Risk Summary'!$K$32,$A1843)</f>
        <v>#NAME?</v>
      </c>
      <c r="H1843" s="330" t="e">
        <f ca="1">_xll.RiskData('Risk Summary'!$N$32,$A1843)</f>
        <v>#NAME?</v>
      </c>
      <c r="J1843" s="330" t="e">
        <f ca="1">_xll.RiskData('Risk Summary'!$H$35,$A1843)</f>
        <v>#NAME?</v>
      </c>
      <c r="K1843" s="330" t="e">
        <f ca="1">_xll.RiskData('Risk Summary'!$K$35,$A1843)</f>
        <v>#NAME?</v>
      </c>
      <c r="L1843" s="330" t="e">
        <f ca="1">_xll.RiskData('Risk Summary'!$N$35,$A1843)</f>
        <v>#NAME?</v>
      </c>
      <c r="N1843" s="330" t="e">
        <f ca="1">_xll.RiskData('Risk Summary'!$H$36,$A1843)</f>
        <v>#NAME?</v>
      </c>
      <c r="O1843" s="330" t="e">
        <f ca="1">_xll.RiskData('Risk Summary'!$K$36,$A1843)</f>
        <v>#NAME?</v>
      </c>
      <c r="P1843" s="330" t="e">
        <f ca="1">_xll.RiskData('Risk Summary'!$N$36,$A1843)</f>
        <v>#NAME?</v>
      </c>
      <c r="R1843" s="330" t="e">
        <f ca="1">_xll.RiskData('TS CF'!$H$24,$A1843)-F1843</f>
        <v>#NAME?</v>
      </c>
      <c r="S1843" s="330" t="e">
        <f ca="1">_xll.RiskData('TS CF'!$K$24,$A1843)-G1843</f>
        <v>#NAME?</v>
      </c>
      <c r="T1843" s="330" t="e">
        <f ca="1">_xll.RiskData('TS CF'!$N$24,$A1843)-H1843</f>
        <v>#NAME?</v>
      </c>
      <c r="V1843" s="327" t="e">
        <f t="shared" ca="1" si="84"/>
        <v>#NAME?</v>
      </c>
      <c r="W1843" s="327" t="e">
        <f t="shared" ca="1" si="85"/>
        <v>#NAME?</v>
      </c>
      <c r="X1843" s="327" t="e">
        <f t="shared" ca="1" si="86"/>
        <v>#NAME?</v>
      </c>
    </row>
    <row r="1844" spans="1:24">
      <c r="A1844" s="2">
        <v>1837</v>
      </c>
      <c r="B1844" s="617">
        <v>-160478</v>
      </c>
      <c r="C1844" s="617">
        <v>-103593</v>
      </c>
      <c r="D1844" s="617">
        <v>-114388</v>
      </c>
      <c r="F1844" s="330" t="e">
        <f ca="1">_xll.RiskData('Risk Summary'!$H$32,$A1844)</f>
        <v>#NAME?</v>
      </c>
      <c r="G1844" s="330" t="e">
        <f ca="1">_xll.RiskData('Risk Summary'!$K$32,$A1844)</f>
        <v>#NAME?</v>
      </c>
      <c r="H1844" s="330" t="e">
        <f ca="1">_xll.RiskData('Risk Summary'!$N$32,$A1844)</f>
        <v>#NAME?</v>
      </c>
      <c r="J1844" s="330" t="e">
        <f ca="1">_xll.RiskData('Risk Summary'!$H$35,$A1844)</f>
        <v>#NAME?</v>
      </c>
      <c r="K1844" s="330" t="e">
        <f ca="1">_xll.RiskData('Risk Summary'!$K$35,$A1844)</f>
        <v>#NAME?</v>
      </c>
      <c r="L1844" s="330" t="e">
        <f ca="1">_xll.RiskData('Risk Summary'!$N$35,$A1844)</f>
        <v>#NAME?</v>
      </c>
      <c r="N1844" s="330" t="e">
        <f ca="1">_xll.RiskData('Risk Summary'!$H$36,$A1844)</f>
        <v>#NAME?</v>
      </c>
      <c r="O1844" s="330" t="e">
        <f ca="1">_xll.RiskData('Risk Summary'!$K$36,$A1844)</f>
        <v>#NAME?</v>
      </c>
      <c r="P1844" s="330" t="e">
        <f ca="1">_xll.RiskData('Risk Summary'!$N$36,$A1844)</f>
        <v>#NAME?</v>
      </c>
      <c r="R1844" s="330" t="e">
        <f ca="1">_xll.RiskData('TS CF'!$H$24,$A1844)-F1844</f>
        <v>#NAME?</v>
      </c>
      <c r="S1844" s="330" t="e">
        <f ca="1">_xll.RiskData('TS CF'!$K$24,$A1844)-G1844</f>
        <v>#NAME?</v>
      </c>
      <c r="T1844" s="330" t="e">
        <f ca="1">_xll.RiskData('TS CF'!$N$24,$A1844)-H1844</f>
        <v>#NAME?</v>
      </c>
      <c r="V1844" s="327" t="e">
        <f t="shared" ca="1" si="84"/>
        <v>#NAME?</v>
      </c>
      <c r="W1844" s="327" t="e">
        <f t="shared" ca="1" si="85"/>
        <v>#NAME?</v>
      </c>
      <c r="X1844" s="327" t="e">
        <f t="shared" ca="1" si="86"/>
        <v>#NAME?</v>
      </c>
    </row>
    <row r="1845" spans="1:24">
      <c r="A1845" s="2">
        <v>1838</v>
      </c>
      <c r="B1845" s="617">
        <v>-160478</v>
      </c>
      <c r="C1845" s="617">
        <v>-103593</v>
      </c>
      <c r="D1845" s="617">
        <v>-114388</v>
      </c>
      <c r="F1845" s="330" t="e">
        <f ca="1">_xll.RiskData('Risk Summary'!$H$32,$A1845)</f>
        <v>#NAME?</v>
      </c>
      <c r="G1845" s="330" t="e">
        <f ca="1">_xll.RiskData('Risk Summary'!$K$32,$A1845)</f>
        <v>#NAME?</v>
      </c>
      <c r="H1845" s="330" t="e">
        <f ca="1">_xll.RiskData('Risk Summary'!$N$32,$A1845)</f>
        <v>#NAME?</v>
      </c>
      <c r="J1845" s="330" t="e">
        <f ca="1">_xll.RiskData('Risk Summary'!$H$35,$A1845)</f>
        <v>#NAME?</v>
      </c>
      <c r="K1845" s="330" t="e">
        <f ca="1">_xll.RiskData('Risk Summary'!$K$35,$A1845)</f>
        <v>#NAME?</v>
      </c>
      <c r="L1845" s="330" t="e">
        <f ca="1">_xll.RiskData('Risk Summary'!$N$35,$A1845)</f>
        <v>#NAME?</v>
      </c>
      <c r="N1845" s="330" t="e">
        <f ca="1">_xll.RiskData('Risk Summary'!$H$36,$A1845)</f>
        <v>#NAME?</v>
      </c>
      <c r="O1845" s="330" t="e">
        <f ca="1">_xll.RiskData('Risk Summary'!$K$36,$A1845)</f>
        <v>#NAME?</v>
      </c>
      <c r="P1845" s="330" t="e">
        <f ca="1">_xll.RiskData('Risk Summary'!$N$36,$A1845)</f>
        <v>#NAME?</v>
      </c>
      <c r="R1845" s="330" t="e">
        <f ca="1">_xll.RiskData('TS CF'!$H$24,$A1845)-F1845</f>
        <v>#NAME?</v>
      </c>
      <c r="S1845" s="330" t="e">
        <f ca="1">_xll.RiskData('TS CF'!$K$24,$A1845)-G1845</f>
        <v>#NAME?</v>
      </c>
      <c r="T1845" s="330" t="e">
        <f ca="1">_xll.RiskData('TS CF'!$N$24,$A1845)-H1845</f>
        <v>#NAME?</v>
      </c>
      <c r="V1845" s="327" t="e">
        <f t="shared" ca="1" si="84"/>
        <v>#NAME?</v>
      </c>
      <c r="W1845" s="327" t="e">
        <f t="shared" ca="1" si="85"/>
        <v>#NAME?</v>
      </c>
      <c r="X1845" s="327" t="e">
        <f t="shared" ca="1" si="86"/>
        <v>#NAME?</v>
      </c>
    </row>
    <row r="1846" spans="1:24">
      <c r="A1846" s="2">
        <v>1839</v>
      </c>
      <c r="B1846" s="617">
        <v>-160478</v>
      </c>
      <c r="C1846" s="617">
        <v>-103593</v>
      </c>
      <c r="D1846" s="617">
        <v>-114388</v>
      </c>
      <c r="F1846" s="330" t="e">
        <f ca="1">_xll.RiskData('Risk Summary'!$H$32,$A1846)</f>
        <v>#NAME?</v>
      </c>
      <c r="G1846" s="330" t="e">
        <f ca="1">_xll.RiskData('Risk Summary'!$K$32,$A1846)</f>
        <v>#NAME?</v>
      </c>
      <c r="H1846" s="330" t="e">
        <f ca="1">_xll.RiskData('Risk Summary'!$N$32,$A1846)</f>
        <v>#NAME?</v>
      </c>
      <c r="J1846" s="330" t="e">
        <f ca="1">_xll.RiskData('Risk Summary'!$H$35,$A1846)</f>
        <v>#NAME?</v>
      </c>
      <c r="K1846" s="330" t="e">
        <f ca="1">_xll.RiskData('Risk Summary'!$K$35,$A1846)</f>
        <v>#NAME?</v>
      </c>
      <c r="L1846" s="330" t="e">
        <f ca="1">_xll.RiskData('Risk Summary'!$N$35,$A1846)</f>
        <v>#NAME?</v>
      </c>
      <c r="N1846" s="330" t="e">
        <f ca="1">_xll.RiskData('Risk Summary'!$H$36,$A1846)</f>
        <v>#NAME?</v>
      </c>
      <c r="O1846" s="330" t="e">
        <f ca="1">_xll.RiskData('Risk Summary'!$K$36,$A1846)</f>
        <v>#NAME?</v>
      </c>
      <c r="P1846" s="330" t="e">
        <f ca="1">_xll.RiskData('Risk Summary'!$N$36,$A1846)</f>
        <v>#NAME?</v>
      </c>
      <c r="R1846" s="330" t="e">
        <f ca="1">_xll.RiskData('TS CF'!$H$24,$A1846)-F1846</f>
        <v>#NAME?</v>
      </c>
      <c r="S1846" s="330" t="e">
        <f ca="1">_xll.RiskData('TS CF'!$K$24,$A1846)-G1846</f>
        <v>#NAME?</v>
      </c>
      <c r="T1846" s="330" t="e">
        <f ca="1">_xll.RiskData('TS CF'!$N$24,$A1846)-H1846</f>
        <v>#NAME?</v>
      </c>
      <c r="V1846" s="327" t="e">
        <f t="shared" ca="1" si="84"/>
        <v>#NAME?</v>
      </c>
      <c r="W1846" s="327" t="e">
        <f t="shared" ca="1" si="85"/>
        <v>#NAME?</v>
      </c>
      <c r="X1846" s="327" t="e">
        <f t="shared" ca="1" si="86"/>
        <v>#NAME?</v>
      </c>
    </row>
    <row r="1847" spans="1:24">
      <c r="A1847" s="2">
        <v>1840</v>
      </c>
      <c r="B1847" s="617">
        <v>-160478</v>
      </c>
      <c r="C1847" s="617">
        <v>-103593</v>
      </c>
      <c r="D1847" s="617">
        <v>-114388</v>
      </c>
      <c r="F1847" s="330" t="e">
        <f ca="1">_xll.RiskData('Risk Summary'!$H$32,$A1847)</f>
        <v>#NAME?</v>
      </c>
      <c r="G1847" s="330" t="e">
        <f ca="1">_xll.RiskData('Risk Summary'!$K$32,$A1847)</f>
        <v>#NAME?</v>
      </c>
      <c r="H1847" s="330" t="e">
        <f ca="1">_xll.RiskData('Risk Summary'!$N$32,$A1847)</f>
        <v>#NAME?</v>
      </c>
      <c r="J1847" s="330" t="e">
        <f ca="1">_xll.RiskData('Risk Summary'!$H$35,$A1847)</f>
        <v>#NAME?</v>
      </c>
      <c r="K1847" s="330" t="e">
        <f ca="1">_xll.RiskData('Risk Summary'!$K$35,$A1847)</f>
        <v>#NAME?</v>
      </c>
      <c r="L1847" s="330" t="e">
        <f ca="1">_xll.RiskData('Risk Summary'!$N$35,$A1847)</f>
        <v>#NAME?</v>
      </c>
      <c r="N1847" s="330" t="e">
        <f ca="1">_xll.RiskData('Risk Summary'!$H$36,$A1847)</f>
        <v>#NAME?</v>
      </c>
      <c r="O1847" s="330" t="e">
        <f ca="1">_xll.RiskData('Risk Summary'!$K$36,$A1847)</f>
        <v>#NAME?</v>
      </c>
      <c r="P1847" s="330" t="e">
        <f ca="1">_xll.RiskData('Risk Summary'!$N$36,$A1847)</f>
        <v>#NAME?</v>
      </c>
      <c r="R1847" s="330" t="e">
        <f ca="1">_xll.RiskData('TS CF'!$H$24,$A1847)-F1847</f>
        <v>#NAME?</v>
      </c>
      <c r="S1847" s="330" t="e">
        <f ca="1">_xll.RiskData('TS CF'!$K$24,$A1847)-G1847</f>
        <v>#NAME?</v>
      </c>
      <c r="T1847" s="330" t="e">
        <f ca="1">_xll.RiskData('TS CF'!$N$24,$A1847)-H1847</f>
        <v>#NAME?</v>
      </c>
      <c r="V1847" s="327" t="e">
        <f t="shared" ca="1" si="84"/>
        <v>#NAME?</v>
      </c>
      <c r="W1847" s="327" t="e">
        <f t="shared" ca="1" si="85"/>
        <v>#NAME?</v>
      </c>
      <c r="X1847" s="327" t="e">
        <f t="shared" ca="1" si="86"/>
        <v>#NAME?</v>
      </c>
    </row>
    <row r="1848" spans="1:24">
      <c r="A1848" s="2">
        <v>1841</v>
      </c>
      <c r="B1848" s="617">
        <v>-160478</v>
      </c>
      <c r="C1848" s="617">
        <v>-103593</v>
      </c>
      <c r="D1848" s="617">
        <v>-114388</v>
      </c>
      <c r="F1848" s="330" t="e">
        <f ca="1">_xll.RiskData('Risk Summary'!$H$32,$A1848)</f>
        <v>#NAME?</v>
      </c>
      <c r="G1848" s="330" t="e">
        <f ca="1">_xll.RiskData('Risk Summary'!$K$32,$A1848)</f>
        <v>#NAME?</v>
      </c>
      <c r="H1848" s="330" t="e">
        <f ca="1">_xll.RiskData('Risk Summary'!$N$32,$A1848)</f>
        <v>#NAME?</v>
      </c>
      <c r="J1848" s="330" t="e">
        <f ca="1">_xll.RiskData('Risk Summary'!$H$35,$A1848)</f>
        <v>#NAME?</v>
      </c>
      <c r="K1848" s="330" t="e">
        <f ca="1">_xll.RiskData('Risk Summary'!$K$35,$A1848)</f>
        <v>#NAME?</v>
      </c>
      <c r="L1848" s="330" t="e">
        <f ca="1">_xll.RiskData('Risk Summary'!$N$35,$A1848)</f>
        <v>#NAME?</v>
      </c>
      <c r="N1848" s="330" t="e">
        <f ca="1">_xll.RiskData('Risk Summary'!$H$36,$A1848)</f>
        <v>#NAME?</v>
      </c>
      <c r="O1848" s="330" t="e">
        <f ca="1">_xll.RiskData('Risk Summary'!$K$36,$A1848)</f>
        <v>#NAME?</v>
      </c>
      <c r="P1848" s="330" t="e">
        <f ca="1">_xll.RiskData('Risk Summary'!$N$36,$A1848)</f>
        <v>#NAME?</v>
      </c>
      <c r="R1848" s="330" t="e">
        <f ca="1">_xll.RiskData('TS CF'!$H$24,$A1848)-F1848</f>
        <v>#NAME?</v>
      </c>
      <c r="S1848" s="330" t="e">
        <f ca="1">_xll.RiskData('TS CF'!$K$24,$A1848)-G1848</f>
        <v>#NAME?</v>
      </c>
      <c r="T1848" s="330" t="e">
        <f ca="1">_xll.RiskData('TS CF'!$N$24,$A1848)-H1848</f>
        <v>#NAME?</v>
      </c>
      <c r="V1848" s="327" t="e">
        <f t="shared" ca="1" si="84"/>
        <v>#NAME?</v>
      </c>
      <c r="W1848" s="327" t="e">
        <f t="shared" ca="1" si="85"/>
        <v>#NAME?</v>
      </c>
      <c r="X1848" s="327" t="e">
        <f t="shared" ca="1" si="86"/>
        <v>#NAME?</v>
      </c>
    </row>
    <row r="1849" spans="1:24">
      <c r="A1849" s="2">
        <v>1842</v>
      </c>
      <c r="B1849" s="617">
        <v>-160478</v>
      </c>
      <c r="C1849" s="617">
        <v>-103593</v>
      </c>
      <c r="D1849" s="617">
        <v>-114388</v>
      </c>
      <c r="F1849" s="330" t="e">
        <f ca="1">_xll.RiskData('Risk Summary'!$H$32,$A1849)</f>
        <v>#NAME?</v>
      </c>
      <c r="G1849" s="330" t="e">
        <f ca="1">_xll.RiskData('Risk Summary'!$K$32,$A1849)</f>
        <v>#NAME?</v>
      </c>
      <c r="H1849" s="330" t="e">
        <f ca="1">_xll.RiskData('Risk Summary'!$N$32,$A1849)</f>
        <v>#NAME?</v>
      </c>
      <c r="J1849" s="330" t="e">
        <f ca="1">_xll.RiskData('Risk Summary'!$H$35,$A1849)</f>
        <v>#NAME?</v>
      </c>
      <c r="K1849" s="330" t="e">
        <f ca="1">_xll.RiskData('Risk Summary'!$K$35,$A1849)</f>
        <v>#NAME?</v>
      </c>
      <c r="L1849" s="330" t="e">
        <f ca="1">_xll.RiskData('Risk Summary'!$N$35,$A1849)</f>
        <v>#NAME?</v>
      </c>
      <c r="N1849" s="330" t="e">
        <f ca="1">_xll.RiskData('Risk Summary'!$H$36,$A1849)</f>
        <v>#NAME?</v>
      </c>
      <c r="O1849" s="330" t="e">
        <f ca="1">_xll.RiskData('Risk Summary'!$K$36,$A1849)</f>
        <v>#NAME?</v>
      </c>
      <c r="P1849" s="330" t="e">
        <f ca="1">_xll.RiskData('Risk Summary'!$N$36,$A1849)</f>
        <v>#NAME?</v>
      </c>
      <c r="R1849" s="330" t="e">
        <f ca="1">_xll.RiskData('TS CF'!$H$24,$A1849)-F1849</f>
        <v>#NAME?</v>
      </c>
      <c r="S1849" s="330" t="e">
        <f ca="1">_xll.RiskData('TS CF'!$K$24,$A1849)-G1849</f>
        <v>#NAME?</v>
      </c>
      <c r="T1849" s="330" t="e">
        <f ca="1">_xll.RiskData('TS CF'!$N$24,$A1849)-H1849</f>
        <v>#NAME?</v>
      </c>
      <c r="V1849" s="327" t="e">
        <f t="shared" ca="1" si="84"/>
        <v>#NAME?</v>
      </c>
      <c r="W1849" s="327" t="e">
        <f t="shared" ca="1" si="85"/>
        <v>#NAME?</v>
      </c>
      <c r="X1849" s="327" t="e">
        <f t="shared" ca="1" si="86"/>
        <v>#NAME?</v>
      </c>
    </row>
    <row r="1850" spans="1:24">
      <c r="A1850" s="2">
        <v>1843</v>
      </c>
      <c r="B1850" s="617">
        <v>-160478</v>
      </c>
      <c r="C1850" s="617">
        <v>-103593</v>
      </c>
      <c r="D1850" s="617">
        <v>-114388</v>
      </c>
      <c r="F1850" s="330" t="e">
        <f ca="1">_xll.RiskData('Risk Summary'!$H$32,$A1850)</f>
        <v>#NAME?</v>
      </c>
      <c r="G1850" s="330" t="e">
        <f ca="1">_xll.RiskData('Risk Summary'!$K$32,$A1850)</f>
        <v>#NAME?</v>
      </c>
      <c r="H1850" s="330" t="e">
        <f ca="1">_xll.RiskData('Risk Summary'!$N$32,$A1850)</f>
        <v>#NAME?</v>
      </c>
      <c r="J1850" s="330" t="e">
        <f ca="1">_xll.RiskData('Risk Summary'!$H$35,$A1850)</f>
        <v>#NAME?</v>
      </c>
      <c r="K1850" s="330" t="e">
        <f ca="1">_xll.RiskData('Risk Summary'!$K$35,$A1850)</f>
        <v>#NAME?</v>
      </c>
      <c r="L1850" s="330" t="e">
        <f ca="1">_xll.RiskData('Risk Summary'!$N$35,$A1850)</f>
        <v>#NAME?</v>
      </c>
      <c r="N1850" s="330" t="e">
        <f ca="1">_xll.RiskData('Risk Summary'!$H$36,$A1850)</f>
        <v>#NAME?</v>
      </c>
      <c r="O1850" s="330" t="e">
        <f ca="1">_xll.RiskData('Risk Summary'!$K$36,$A1850)</f>
        <v>#NAME?</v>
      </c>
      <c r="P1850" s="330" t="e">
        <f ca="1">_xll.RiskData('Risk Summary'!$N$36,$A1850)</f>
        <v>#NAME?</v>
      </c>
      <c r="R1850" s="330" t="e">
        <f ca="1">_xll.RiskData('TS CF'!$H$24,$A1850)-F1850</f>
        <v>#NAME?</v>
      </c>
      <c r="S1850" s="330" t="e">
        <f ca="1">_xll.RiskData('TS CF'!$K$24,$A1850)-G1850</f>
        <v>#NAME?</v>
      </c>
      <c r="T1850" s="330" t="e">
        <f ca="1">_xll.RiskData('TS CF'!$N$24,$A1850)-H1850</f>
        <v>#NAME?</v>
      </c>
      <c r="V1850" s="327" t="e">
        <f t="shared" ca="1" si="84"/>
        <v>#NAME?</v>
      </c>
      <c r="W1850" s="327" t="e">
        <f t="shared" ca="1" si="85"/>
        <v>#NAME?</v>
      </c>
      <c r="X1850" s="327" t="e">
        <f t="shared" ca="1" si="86"/>
        <v>#NAME?</v>
      </c>
    </row>
    <row r="1851" spans="1:24">
      <c r="A1851" s="2">
        <v>1844</v>
      </c>
      <c r="B1851" s="617">
        <v>-160478</v>
      </c>
      <c r="C1851" s="617">
        <v>-103593</v>
      </c>
      <c r="D1851" s="617">
        <v>-114388</v>
      </c>
      <c r="F1851" s="330" t="e">
        <f ca="1">_xll.RiskData('Risk Summary'!$H$32,$A1851)</f>
        <v>#NAME?</v>
      </c>
      <c r="G1851" s="330" t="e">
        <f ca="1">_xll.RiskData('Risk Summary'!$K$32,$A1851)</f>
        <v>#NAME?</v>
      </c>
      <c r="H1851" s="330" t="e">
        <f ca="1">_xll.RiskData('Risk Summary'!$N$32,$A1851)</f>
        <v>#NAME?</v>
      </c>
      <c r="J1851" s="330" t="e">
        <f ca="1">_xll.RiskData('Risk Summary'!$H$35,$A1851)</f>
        <v>#NAME?</v>
      </c>
      <c r="K1851" s="330" t="e">
        <f ca="1">_xll.RiskData('Risk Summary'!$K$35,$A1851)</f>
        <v>#NAME?</v>
      </c>
      <c r="L1851" s="330" t="e">
        <f ca="1">_xll.RiskData('Risk Summary'!$N$35,$A1851)</f>
        <v>#NAME?</v>
      </c>
      <c r="N1851" s="330" t="e">
        <f ca="1">_xll.RiskData('Risk Summary'!$H$36,$A1851)</f>
        <v>#NAME?</v>
      </c>
      <c r="O1851" s="330" t="e">
        <f ca="1">_xll.RiskData('Risk Summary'!$K$36,$A1851)</f>
        <v>#NAME?</v>
      </c>
      <c r="P1851" s="330" t="e">
        <f ca="1">_xll.RiskData('Risk Summary'!$N$36,$A1851)</f>
        <v>#NAME?</v>
      </c>
      <c r="R1851" s="330" t="e">
        <f ca="1">_xll.RiskData('TS CF'!$H$24,$A1851)-F1851</f>
        <v>#NAME?</v>
      </c>
      <c r="S1851" s="330" t="e">
        <f ca="1">_xll.RiskData('TS CF'!$K$24,$A1851)-G1851</f>
        <v>#NAME?</v>
      </c>
      <c r="T1851" s="330" t="e">
        <f ca="1">_xll.RiskData('TS CF'!$N$24,$A1851)-H1851</f>
        <v>#NAME?</v>
      </c>
      <c r="V1851" s="327" t="e">
        <f t="shared" ca="1" si="84"/>
        <v>#NAME?</v>
      </c>
      <c r="W1851" s="327" t="e">
        <f t="shared" ca="1" si="85"/>
        <v>#NAME?</v>
      </c>
      <c r="X1851" s="327" t="e">
        <f t="shared" ca="1" si="86"/>
        <v>#NAME?</v>
      </c>
    </row>
    <row r="1852" spans="1:24">
      <c r="A1852" s="2">
        <v>1845</v>
      </c>
      <c r="B1852" s="617">
        <v>-160478</v>
      </c>
      <c r="C1852" s="617">
        <v>-103593</v>
      </c>
      <c r="D1852" s="617">
        <v>-114388</v>
      </c>
      <c r="F1852" s="330" t="e">
        <f ca="1">_xll.RiskData('Risk Summary'!$H$32,$A1852)</f>
        <v>#NAME?</v>
      </c>
      <c r="G1852" s="330" t="e">
        <f ca="1">_xll.RiskData('Risk Summary'!$K$32,$A1852)</f>
        <v>#NAME?</v>
      </c>
      <c r="H1852" s="330" t="e">
        <f ca="1">_xll.RiskData('Risk Summary'!$N$32,$A1852)</f>
        <v>#NAME?</v>
      </c>
      <c r="J1852" s="330" t="e">
        <f ca="1">_xll.RiskData('Risk Summary'!$H$35,$A1852)</f>
        <v>#NAME?</v>
      </c>
      <c r="K1852" s="330" t="e">
        <f ca="1">_xll.RiskData('Risk Summary'!$K$35,$A1852)</f>
        <v>#NAME?</v>
      </c>
      <c r="L1852" s="330" t="e">
        <f ca="1">_xll.RiskData('Risk Summary'!$N$35,$A1852)</f>
        <v>#NAME?</v>
      </c>
      <c r="N1852" s="330" t="e">
        <f ca="1">_xll.RiskData('Risk Summary'!$H$36,$A1852)</f>
        <v>#NAME?</v>
      </c>
      <c r="O1852" s="330" t="e">
        <f ca="1">_xll.RiskData('Risk Summary'!$K$36,$A1852)</f>
        <v>#NAME?</v>
      </c>
      <c r="P1852" s="330" t="e">
        <f ca="1">_xll.RiskData('Risk Summary'!$N$36,$A1852)</f>
        <v>#NAME?</v>
      </c>
      <c r="R1852" s="330" t="e">
        <f ca="1">_xll.RiskData('TS CF'!$H$24,$A1852)-F1852</f>
        <v>#NAME?</v>
      </c>
      <c r="S1852" s="330" t="e">
        <f ca="1">_xll.RiskData('TS CF'!$K$24,$A1852)-G1852</f>
        <v>#NAME?</v>
      </c>
      <c r="T1852" s="330" t="e">
        <f ca="1">_xll.RiskData('TS CF'!$N$24,$A1852)-H1852</f>
        <v>#NAME?</v>
      </c>
      <c r="V1852" s="327" t="e">
        <f t="shared" ca="1" si="84"/>
        <v>#NAME?</v>
      </c>
      <c r="W1852" s="327" t="e">
        <f t="shared" ca="1" si="85"/>
        <v>#NAME?</v>
      </c>
      <c r="X1852" s="327" t="e">
        <f t="shared" ca="1" si="86"/>
        <v>#NAME?</v>
      </c>
    </row>
    <row r="1853" spans="1:24">
      <c r="A1853" s="2">
        <v>1846</v>
      </c>
      <c r="B1853" s="617">
        <v>-160478</v>
      </c>
      <c r="C1853" s="617">
        <v>-103593</v>
      </c>
      <c r="D1853" s="617">
        <v>-114388</v>
      </c>
      <c r="F1853" s="330" t="e">
        <f ca="1">_xll.RiskData('Risk Summary'!$H$32,$A1853)</f>
        <v>#NAME?</v>
      </c>
      <c r="G1853" s="330" t="e">
        <f ca="1">_xll.RiskData('Risk Summary'!$K$32,$A1853)</f>
        <v>#NAME?</v>
      </c>
      <c r="H1853" s="330" t="e">
        <f ca="1">_xll.RiskData('Risk Summary'!$N$32,$A1853)</f>
        <v>#NAME?</v>
      </c>
      <c r="J1853" s="330" t="e">
        <f ca="1">_xll.RiskData('Risk Summary'!$H$35,$A1853)</f>
        <v>#NAME?</v>
      </c>
      <c r="K1853" s="330" t="e">
        <f ca="1">_xll.RiskData('Risk Summary'!$K$35,$A1853)</f>
        <v>#NAME?</v>
      </c>
      <c r="L1853" s="330" t="e">
        <f ca="1">_xll.RiskData('Risk Summary'!$N$35,$A1853)</f>
        <v>#NAME?</v>
      </c>
      <c r="N1853" s="330" t="e">
        <f ca="1">_xll.RiskData('Risk Summary'!$H$36,$A1853)</f>
        <v>#NAME?</v>
      </c>
      <c r="O1853" s="330" t="e">
        <f ca="1">_xll.RiskData('Risk Summary'!$K$36,$A1853)</f>
        <v>#NAME?</v>
      </c>
      <c r="P1853" s="330" t="e">
        <f ca="1">_xll.RiskData('Risk Summary'!$N$36,$A1853)</f>
        <v>#NAME?</v>
      </c>
      <c r="R1853" s="330" t="e">
        <f ca="1">_xll.RiskData('TS CF'!$H$24,$A1853)-F1853</f>
        <v>#NAME?</v>
      </c>
      <c r="S1853" s="330" t="e">
        <f ca="1">_xll.RiskData('TS CF'!$K$24,$A1853)-G1853</f>
        <v>#NAME?</v>
      </c>
      <c r="T1853" s="330" t="e">
        <f ca="1">_xll.RiskData('TS CF'!$N$24,$A1853)-H1853</f>
        <v>#NAME?</v>
      </c>
      <c r="V1853" s="327" t="e">
        <f t="shared" ca="1" si="84"/>
        <v>#NAME?</v>
      </c>
      <c r="W1853" s="327" t="e">
        <f t="shared" ca="1" si="85"/>
        <v>#NAME?</v>
      </c>
      <c r="X1853" s="327" t="e">
        <f t="shared" ca="1" si="86"/>
        <v>#NAME?</v>
      </c>
    </row>
    <row r="1854" spans="1:24">
      <c r="A1854" s="2">
        <v>1847</v>
      </c>
      <c r="B1854" s="617">
        <v>-160478</v>
      </c>
      <c r="C1854" s="617">
        <v>-103593</v>
      </c>
      <c r="D1854" s="617">
        <v>-114388</v>
      </c>
      <c r="F1854" s="330" t="e">
        <f ca="1">_xll.RiskData('Risk Summary'!$H$32,$A1854)</f>
        <v>#NAME?</v>
      </c>
      <c r="G1854" s="330" t="e">
        <f ca="1">_xll.RiskData('Risk Summary'!$K$32,$A1854)</f>
        <v>#NAME?</v>
      </c>
      <c r="H1854" s="330" t="e">
        <f ca="1">_xll.RiskData('Risk Summary'!$N$32,$A1854)</f>
        <v>#NAME?</v>
      </c>
      <c r="J1854" s="330" t="e">
        <f ca="1">_xll.RiskData('Risk Summary'!$H$35,$A1854)</f>
        <v>#NAME?</v>
      </c>
      <c r="K1854" s="330" t="e">
        <f ca="1">_xll.RiskData('Risk Summary'!$K$35,$A1854)</f>
        <v>#NAME?</v>
      </c>
      <c r="L1854" s="330" t="e">
        <f ca="1">_xll.RiskData('Risk Summary'!$N$35,$A1854)</f>
        <v>#NAME?</v>
      </c>
      <c r="N1854" s="330" t="e">
        <f ca="1">_xll.RiskData('Risk Summary'!$H$36,$A1854)</f>
        <v>#NAME?</v>
      </c>
      <c r="O1854" s="330" t="e">
        <f ca="1">_xll.RiskData('Risk Summary'!$K$36,$A1854)</f>
        <v>#NAME?</v>
      </c>
      <c r="P1854" s="330" t="e">
        <f ca="1">_xll.RiskData('Risk Summary'!$N$36,$A1854)</f>
        <v>#NAME?</v>
      </c>
      <c r="R1854" s="330" t="e">
        <f ca="1">_xll.RiskData('TS CF'!$H$24,$A1854)-F1854</f>
        <v>#NAME?</v>
      </c>
      <c r="S1854" s="330" t="e">
        <f ca="1">_xll.RiskData('TS CF'!$K$24,$A1854)-G1854</f>
        <v>#NAME?</v>
      </c>
      <c r="T1854" s="330" t="e">
        <f ca="1">_xll.RiskData('TS CF'!$N$24,$A1854)-H1854</f>
        <v>#NAME?</v>
      </c>
      <c r="V1854" s="327" t="e">
        <f t="shared" ca="1" si="84"/>
        <v>#NAME?</v>
      </c>
      <c r="W1854" s="327" t="e">
        <f t="shared" ca="1" si="85"/>
        <v>#NAME?</v>
      </c>
      <c r="X1854" s="327" t="e">
        <f t="shared" ca="1" si="86"/>
        <v>#NAME?</v>
      </c>
    </row>
    <row r="1855" spans="1:24">
      <c r="A1855" s="2">
        <v>1848</v>
      </c>
      <c r="B1855" s="617">
        <v>-160478</v>
      </c>
      <c r="C1855" s="617">
        <v>-103593</v>
      </c>
      <c r="D1855" s="617">
        <v>-114388</v>
      </c>
      <c r="F1855" s="330" t="e">
        <f ca="1">_xll.RiskData('Risk Summary'!$H$32,$A1855)</f>
        <v>#NAME?</v>
      </c>
      <c r="G1855" s="330" t="e">
        <f ca="1">_xll.RiskData('Risk Summary'!$K$32,$A1855)</f>
        <v>#NAME?</v>
      </c>
      <c r="H1855" s="330" t="e">
        <f ca="1">_xll.RiskData('Risk Summary'!$N$32,$A1855)</f>
        <v>#NAME?</v>
      </c>
      <c r="J1855" s="330" t="e">
        <f ca="1">_xll.RiskData('Risk Summary'!$H$35,$A1855)</f>
        <v>#NAME?</v>
      </c>
      <c r="K1855" s="330" t="e">
        <f ca="1">_xll.RiskData('Risk Summary'!$K$35,$A1855)</f>
        <v>#NAME?</v>
      </c>
      <c r="L1855" s="330" t="e">
        <f ca="1">_xll.RiskData('Risk Summary'!$N$35,$A1855)</f>
        <v>#NAME?</v>
      </c>
      <c r="N1855" s="330" t="e">
        <f ca="1">_xll.RiskData('Risk Summary'!$H$36,$A1855)</f>
        <v>#NAME?</v>
      </c>
      <c r="O1855" s="330" t="e">
        <f ca="1">_xll.RiskData('Risk Summary'!$K$36,$A1855)</f>
        <v>#NAME?</v>
      </c>
      <c r="P1855" s="330" t="e">
        <f ca="1">_xll.RiskData('Risk Summary'!$N$36,$A1855)</f>
        <v>#NAME?</v>
      </c>
      <c r="R1855" s="330" t="e">
        <f ca="1">_xll.RiskData('TS CF'!$H$24,$A1855)-F1855</f>
        <v>#NAME?</v>
      </c>
      <c r="S1855" s="330" t="e">
        <f ca="1">_xll.RiskData('TS CF'!$K$24,$A1855)-G1855</f>
        <v>#NAME?</v>
      </c>
      <c r="T1855" s="330" t="e">
        <f ca="1">_xll.RiskData('TS CF'!$N$24,$A1855)-H1855</f>
        <v>#NAME?</v>
      </c>
      <c r="V1855" s="327" t="e">
        <f t="shared" ca="1" si="84"/>
        <v>#NAME?</v>
      </c>
      <c r="W1855" s="327" t="e">
        <f t="shared" ca="1" si="85"/>
        <v>#NAME?</v>
      </c>
      <c r="X1855" s="327" t="e">
        <f t="shared" ca="1" si="86"/>
        <v>#NAME?</v>
      </c>
    </row>
    <row r="1856" spans="1:24">
      <c r="A1856" s="2">
        <v>1849</v>
      </c>
      <c r="B1856" s="617">
        <v>-160478</v>
      </c>
      <c r="C1856" s="617">
        <v>-103593</v>
      </c>
      <c r="D1856" s="617">
        <v>-114388</v>
      </c>
      <c r="F1856" s="330" t="e">
        <f ca="1">_xll.RiskData('Risk Summary'!$H$32,$A1856)</f>
        <v>#NAME?</v>
      </c>
      <c r="G1856" s="330" t="e">
        <f ca="1">_xll.RiskData('Risk Summary'!$K$32,$A1856)</f>
        <v>#NAME?</v>
      </c>
      <c r="H1856" s="330" t="e">
        <f ca="1">_xll.RiskData('Risk Summary'!$N$32,$A1856)</f>
        <v>#NAME?</v>
      </c>
      <c r="J1856" s="330" t="e">
        <f ca="1">_xll.RiskData('Risk Summary'!$H$35,$A1856)</f>
        <v>#NAME?</v>
      </c>
      <c r="K1856" s="330" t="e">
        <f ca="1">_xll.RiskData('Risk Summary'!$K$35,$A1856)</f>
        <v>#NAME?</v>
      </c>
      <c r="L1856" s="330" t="e">
        <f ca="1">_xll.RiskData('Risk Summary'!$N$35,$A1856)</f>
        <v>#NAME?</v>
      </c>
      <c r="N1856" s="330" t="e">
        <f ca="1">_xll.RiskData('Risk Summary'!$H$36,$A1856)</f>
        <v>#NAME?</v>
      </c>
      <c r="O1856" s="330" t="e">
        <f ca="1">_xll.RiskData('Risk Summary'!$K$36,$A1856)</f>
        <v>#NAME?</v>
      </c>
      <c r="P1856" s="330" t="e">
        <f ca="1">_xll.RiskData('Risk Summary'!$N$36,$A1856)</f>
        <v>#NAME?</v>
      </c>
      <c r="R1856" s="330" t="e">
        <f ca="1">_xll.RiskData('TS CF'!$H$24,$A1856)-F1856</f>
        <v>#NAME?</v>
      </c>
      <c r="S1856" s="330" t="e">
        <f ca="1">_xll.RiskData('TS CF'!$K$24,$A1856)-G1856</f>
        <v>#NAME?</v>
      </c>
      <c r="T1856" s="330" t="e">
        <f ca="1">_xll.RiskData('TS CF'!$N$24,$A1856)-H1856</f>
        <v>#NAME?</v>
      </c>
      <c r="V1856" s="327" t="e">
        <f t="shared" ca="1" si="84"/>
        <v>#NAME?</v>
      </c>
      <c r="W1856" s="327" t="e">
        <f t="shared" ca="1" si="85"/>
        <v>#NAME?</v>
      </c>
      <c r="X1856" s="327" t="e">
        <f t="shared" ca="1" si="86"/>
        <v>#NAME?</v>
      </c>
    </row>
    <row r="1857" spans="1:24">
      <c r="A1857" s="2">
        <v>1850</v>
      </c>
      <c r="B1857" s="617">
        <v>-160478</v>
      </c>
      <c r="C1857" s="617">
        <v>-103593</v>
      </c>
      <c r="D1857" s="617">
        <v>-114388</v>
      </c>
      <c r="F1857" s="330" t="e">
        <f ca="1">_xll.RiskData('Risk Summary'!$H$32,$A1857)</f>
        <v>#NAME?</v>
      </c>
      <c r="G1857" s="330" t="e">
        <f ca="1">_xll.RiskData('Risk Summary'!$K$32,$A1857)</f>
        <v>#NAME?</v>
      </c>
      <c r="H1857" s="330" t="e">
        <f ca="1">_xll.RiskData('Risk Summary'!$N$32,$A1857)</f>
        <v>#NAME?</v>
      </c>
      <c r="J1857" s="330" t="e">
        <f ca="1">_xll.RiskData('Risk Summary'!$H$35,$A1857)</f>
        <v>#NAME?</v>
      </c>
      <c r="K1857" s="330" t="e">
        <f ca="1">_xll.RiskData('Risk Summary'!$K$35,$A1857)</f>
        <v>#NAME?</v>
      </c>
      <c r="L1857" s="330" t="e">
        <f ca="1">_xll.RiskData('Risk Summary'!$N$35,$A1857)</f>
        <v>#NAME?</v>
      </c>
      <c r="N1857" s="330" t="e">
        <f ca="1">_xll.RiskData('Risk Summary'!$H$36,$A1857)</f>
        <v>#NAME?</v>
      </c>
      <c r="O1857" s="330" t="e">
        <f ca="1">_xll.RiskData('Risk Summary'!$K$36,$A1857)</f>
        <v>#NAME?</v>
      </c>
      <c r="P1857" s="330" t="e">
        <f ca="1">_xll.RiskData('Risk Summary'!$N$36,$A1857)</f>
        <v>#NAME?</v>
      </c>
      <c r="R1857" s="330" t="e">
        <f ca="1">_xll.RiskData('TS CF'!$H$24,$A1857)-F1857</f>
        <v>#NAME?</v>
      </c>
      <c r="S1857" s="330" t="e">
        <f ca="1">_xll.RiskData('TS CF'!$K$24,$A1857)-G1857</f>
        <v>#NAME?</v>
      </c>
      <c r="T1857" s="330" t="e">
        <f ca="1">_xll.RiskData('TS CF'!$N$24,$A1857)-H1857</f>
        <v>#NAME?</v>
      </c>
      <c r="V1857" s="327" t="e">
        <f t="shared" ca="1" si="84"/>
        <v>#NAME?</v>
      </c>
      <c r="W1857" s="327" t="e">
        <f t="shared" ca="1" si="85"/>
        <v>#NAME?</v>
      </c>
      <c r="X1857" s="327" t="e">
        <f t="shared" ca="1" si="86"/>
        <v>#NAME?</v>
      </c>
    </row>
    <row r="1858" spans="1:24">
      <c r="A1858" s="2">
        <v>1851</v>
      </c>
      <c r="B1858" s="617">
        <v>-160478</v>
      </c>
      <c r="C1858" s="617">
        <v>-103593</v>
      </c>
      <c r="D1858" s="617">
        <v>-114388</v>
      </c>
      <c r="F1858" s="330" t="e">
        <f ca="1">_xll.RiskData('Risk Summary'!$H$32,$A1858)</f>
        <v>#NAME?</v>
      </c>
      <c r="G1858" s="330" t="e">
        <f ca="1">_xll.RiskData('Risk Summary'!$K$32,$A1858)</f>
        <v>#NAME?</v>
      </c>
      <c r="H1858" s="330" t="e">
        <f ca="1">_xll.RiskData('Risk Summary'!$N$32,$A1858)</f>
        <v>#NAME?</v>
      </c>
      <c r="J1858" s="330" t="e">
        <f ca="1">_xll.RiskData('Risk Summary'!$H$35,$A1858)</f>
        <v>#NAME?</v>
      </c>
      <c r="K1858" s="330" t="e">
        <f ca="1">_xll.RiskData('Risk Summary'!$K$35,$A1858)</f>
        <v>#NAME?</v>
      </c>
      <c r="L1858" s="330" t="e">
        <f ca="1">_xll.RiskData('Risk Summary'!$N$35,$A1858)</f>
        <v>#NAME?</v>
      </c>
      <c r="N1858" s="330" t="e">
        <f ca="1">_xll.RiskData('Risk Summary'!$H$36,$A1858)</f>
        <v>#NAME?</v>
      </c>
      <c r="O1858" s="330" t="e">
        <f ca="1">_xll.RiskData('Risk Summary'!$K$36,$A1858)</f>
        <v>#NAME?</v>
      </c>
      <c r="P1858" s="330" t="e">
        <f ca="1">_xll.RiskData('Risk Summary'!$N$36,$A1858)</f>
        <v>#NAME?</v>
      </c>
      <c r="R1858" s="330" t="e">
        <f ca="1">_xll.RiskData('TS CF'!$H$24,$A1858)-F1858</f>
        <v>#NAME?</v>
      </c>
      <c r="S1858" s="330" t="e">
        <f ca="1">_xll.RiskData('TS CF'!$K$24,$A1858)-G1858</f>
        <v>#NAME?</v>
      </c>
      <c r="T1858" s="330" t="e">
        <f ca="1">_xll.RiskData('TS CF'!$N$24,$A1858)-H1858</f>
        <v>#NAME?</v>
      </c>
      <c r="V1858" s="327" t="e">
        <f t="shared" ca="1" si="84"/>
        <v>#NAME?</v>
      </c>
      <c r="W1858" s="327" t="e">
        <f t="shared" ca="1" si="85"/>
        <v>#NAME?</v>
      </c>
      <c r="X1858" s="327" t="e">
        <f t="shared" ca="1" si="86"/>
        <v>#NAME?</v>
      </c>
    </row>
    <row r="1859" spans="1:24">
      <c r="A1859" s="2">
        <v>1852</v>
      </c>
      <c r="B1859" s="617">
        <v>-160478</v>
      </c>
      <c r="C1859" s="617">
        <v>-103593</v>
      </c>
      <c r="D1859" s="617">
        <v>-114388</v>
      </c>
      <c r="F1859" s="330" t="e">
        <f ca="1">_xll.RiskData('Risk Summary'!$H$32,$A1859)</f>
        <v>#NAME?</v>
      </c>
      <c r="G1859" s="330" t="e">
        <f ca="1">_xll.RiskData('Risk Summary'!$K$32,$A1859)</f>
        <v>#NAME?</v>
      </c>
      <c r="H1859" s="330" t="e">
        <f ca="1">_xll.RiskData('Risk Summary'!$N$32,$A1859)</f>
        <v>#NAME?</v>
      </c>
      <c r="J1859" s="330" t="e">
        <f ca="1">_xll.RiskData('Risk Summary'!$H$35,$A1859)</f>
        <v>#NAME?</v>
      </c>
      <c r="K1859" s="330" t="e">
        <f ca="1">_xll.RiskData('Risk Summary'!$K$35,$A1859)</f>
        <v>#NAME?</v>
      </c>
      <c r="L1859" s="330" t="e">
        <f ca="1">_xll.RiskData('Risk Summary'!$N$35,$A1859)</f>
        <v>#NAME?</v>
      </c>
      <c r="N1859" s="330" t="e">
        <f ca="1">_xll.RiskData('Risk Summary'!$H$36,$A1859)</f>
        <v>#NAME?</v>
      </c>
      <c r="O1859" s="330" t="e">
        <f ca="1">_xll.RiskData('Risk Summary'!$K$36,$A1859)</f>
        <v>#NAME?</v>
      </c>
      <c r="P1859" s="330" t="e">
        <f ca="1">_xll.RiskData('Risk Summary'!$N$36,$A1859)</f>
        <v>#NAME?</v>
      </c>
      <c r="R1859" s="330" t="e">
        <f ca="1">_xll.RiskData('TS CF'!$H$24,$A1859)-F1859</f>
        <v>#NAME?</v>
      </c>
      <c r="S1859" s="330" t="e">
        <f ca="1">_xll.RiskData('TS CF'!$K$24,$A1859)-G1859</f>
        <v>#NAME?</v>
      </c>
      <c r="T1859" s="330" t="e">
        <f ca="1">_xll.RiskData('TS CF'!$N$24,$A1859)-H1859</f>
        <v>#NAME?</v>
      </c>
      <c r="V1859" s="327" t="e">
        <f t="shared" ca="1" si="84"/>
        <v>#NAME?</v>
      </c>
      <c r="W1859" s="327" t="e">
        <f t="shared" ca="1" si="85"/>
        <v>#NAME?</v>
      </c>
      <c r="X1859" s="327" t="e">
        <f t="shared" ca="1" si="86"/>
        <v>#NAME?</v>
      </c>
    </row>
    <row r="1860" spans="1:24">
      <c r="A1860" s="2">
        <v>1853</v>
      </c>
      <c r="B1860" s="617">
        <v>-160478</v>
      </c>
      <c r="C1860" s="617">
        <v>-103593</v>
      </c>
      <c r="D1860" s="617">
        <v>-114388</v>
      </c>
      <c r="F1860" s="330" t="e">
        <f ca="1">_xll.RiskData('Risk Summary'!$H$32,$A1860)</f>
        <v>#NAME?</v>
      </c>
      <c r="G1860" s="330" t="e">
        <f ca="1">_xll.RiskData('Risk Summary'!$K$32,$A1860)</f>
        <v>#NAME?</v>
      </c>
      <c r="H1860" s="330" t="e">
        <f ca="1">_xll.RiskData('Risk Summary'!$N$32,$A1860)</f>
        <v>#NAME?</v>
      </c>
      <c r="J1860" s="330" t="e">
        <f ca="1">_xll.RiskData('Risk Summary'!$H$35,$A1860)</f>
        <v>#NAME?</v>
      </c>
      <c r="K1860" s="330" t="e">
        <f ca="1">_xll.RiskData('Risk Summary'!$K$35,$A1860)</f>
        <v>#NAME?</v>
      </c>
      <c r="L1860" s="330" t="e">
        <f ca="1">_xll.RiskData('Risk Summary'!$N$35,$A1860)</f>
        <v>#NAME?</v>
      </c>
      <c r="N1860" s="330" t="e">
        <f ca="1">_xll.RiskData('Risk Summary'!$H$36,$A1860)</f>
        <v>#NAME?</v>
      </c>
      <c r="O1860" s="330" t="e">
        <f ca="1">_xll.RiskData('Risk Summary'!$K$36,$A1860)</f>
        <v>#NAME?</v>
      </c>
      <c r="P1860" s="330" t="e">
        <f ca="1">_xll.RiskData('Risk Summary'!$N$36,$A1860)</f>
        <v>#NAME?</v>
      </c>
      <c r="R1860" s="330" t="e">
        <f ca="1">_xll.RiskData('TS CF'!$H$24,$A1860)-F1860</f>
        <v>#NAME?</v>
      </c>
      <c r="S1860" s="330" t="e">
        <f ca="1">_xll.RiskData('TS CF'!$K$24,$A1860)-G1860</f>
        <v>#NAME?</v>
      </c>
      <c r="T1860" s="330" t="e">
        <f ca="1">_xll.RiskData('TS CF'!$N$24,$A1860)-H1860</f>
        <v>#NAME?</v>
      </c>
      <c r="V1860" s="327" t="e">
        <f t="shared" ca="1" si="84"/>
        <v>#NAME?</v>
      </c>
      <c r="W1860" s="327" t="e">
        <f t="shared" ca="1" si="85"/>
        <v>#NAME?</v>
      </c>
      <c r="X1860" s="327" t="e">
        <f t="shared" ca="1" si="86"/>
        <v>#NAME?</v>
      </c>
    </row>
    <row r="1861" spans="1:24">
      <c r="A1861" s="2">
        <v>1854</v>
      </c>
      <c r="B1861" s="617">
        <v>-160478</v>
      </c>
      <c r="C1861" s="617">
        <v>-103593</v>
      </c>
      <c r="D1861" s="617">
        <v>-114388</v>
      </c>
      <c r="F1861" s="330" t="e">
        <f ca="1">_xll.RiskData('Risk Summary'!$H$32,$A1861)</f>
        <v>#NAME?</v>
      </c>
      <c r="G1861" s="330" t="e">
        <f ca="1">_xll.RiskData('Risk Summary'!$K$32,$A1861)</f>
        <v>#NAME?</v>
      </c>
      <c r="H1861" s="330" t="e">
        <f ca="1">_xll.RiskData('Risk Summary'!$N$32,$A1861)</f>
        <v>#NAME?</v>
      </c>
      <c r="J1861" s="330" t="e">
        <f ca="1">_xll.RiskData('Risk Summary'!$H$35,$A1861)</f>
        <v>#NAME?</v>
      </c>
      <c r="K1861" s="330" t="e">
        <f ca="1">_xll.RiskData('Risk Summary'!$K$35,$A1861)</f>
        <v>#NAME?</v>
      </c>
      <c r="L1861" s="330" t="e">
        <f ca="1">_xll.RiskData('Risk Summary'!$N$35,$A1861)</f>
        <v>#NAME?</v>
      </c>
      <c r="N1861" s="330" t="e">
        <f ca="1">_xll.RiskData('Risk Summary'!$H$36,$A1861)</f>
        <v>#NAME?</v>
      </c>
      <c r="O1861" s="330" t="e">
        <f ca="1">_xll.RiskData('Risk Summary'!$K$36,$A1861)</f>
        <v>#NAME?</v>
      </c>
      <c r="P1861" s="330" t="e">
        <f ca="1">_xll.RiskData('Risk Summary'!$N$36,$A1861)</f>
        <v>#NAME?</v>
      </c>
      <c r="R1861" s="330" t="e">
        <f ca="1">_xll.RiskData('TS CF'!$H$24,$A1861)-F1861</f>
        <v>#NAME?</v>
      </c>
      <c r="S1861" s="330" t="e">
        <f ca="1">_xll.RiskData('TS CF'!$K$24,$A1861)-G1861</f>
        <v>#NAME?</v>
      </c>
      <c r="T1861" s="330" t="e">
        <f ca="1">_xll.RiskData('TS CF'!$N$24,$A1861)-H1861</f>
        <v>#NAME?</v>
      </c>
      <c r="V1861" s="327" t="e">
        <f t="shared" ca="1" si="84"/>
        <v>#NAME?</v>
      </c>
      <c r="W1861" s="327" t="e">
        <f t="shared" ca="1" si="85"/>
        <v>#NAME?</v>
      </c>
      <c r="X1861" s="327" t="e">
        <f t="shared" ca="1" si="86"/>
        <v>#NAME?</v>
      </c>
    </row>
    <row r="1862" spans="1:24">
      <c r="A1862" s="2">
        <v>1855</v>
      </c>
      <c r="B1862" s="617">
        <v>-160478</v>
      </c>
      <c r="C1862" s="617">
        <v>-103593</v>
      </c>
      <c r="D1862" s="617">
        <v>-114388</v>
      </c>
      <c r="F1862" s="330" t="e">
        <f ca="1">_xll.RiskData('Risk Summary'!$H$32,$A1862)</f>
        <v>#NAME?</v>
      </c>
      <c r="G1862" s="330" t="e">
        <f ca="1">_xll.RiskData('Risk Summary'!$K$32,$A1862)</f>
        <v>#NAME?</v>
      </c>
      <c r="H1862" s="330" t="e">
        <f ca="1">_xll.RiskData('Risk Summary'!$N$32,$A1862)</f>
        <v>#NAME?</v>
      </c>
      <c r="J1862" s="330" t="e">
        <f ca="1">_xll.RiskData('Risk Summary'!$H$35,$A1862)</f>
        <v>#NAME?</v>
      </c>
      <c r="K1862" s="330" t="e">
        <f ca="1">_xll.RiskData('Risk Summary'!$K$35,$A1862)</f>
        <v>#NAME?</v>
      </c>
      <c r="L1862" s="330" t="e">
        <f ca="1">_xll.RiskData('Risk Summary'!$N$35,$A1862)</f>
        <v>#NAME?</v>
      </c>
      <c r="N1862" s="330" t="e">
        <f ca="1">_xll.RiskData('Risk Summary'!$H$36,$A1862)</f>
        <v>#NAME?</v>
      </c>
      <c r="O1862" s="330" t="e">
        <f ca="1">_xll.RiskData('Risk Summary'!$K$36,$A1862)</f>
        <v>#NAME?</v>
      </c>
      <c r="P1862" s="330" t="e">
        <f ca="1">_xll.RiskData('Risk Summary'!$N$36,$A1862)</f>
        <v>#NAME?</v>
      </c>
      <c r="R1862" s="330" t="e">
        <f ca="1">_xll.RiskData('TS CF'!$H$24,$A1862)-F1862</f>
        <v>#NAME?</v>
      </c>
      <c r="S1862" s="330" t="e">
        <f ca="1">_xll.RiskData('TS CF'!$K$24,$A1862)-G1862</f>
        <v>#NAME?</v>
      </c>
      <c r="T1862" s="330" t="e">
        <f ca="1">_xll.RiskData('TS CF'!$N$24,$A1862)-H1862</f>
        <v>#NAME?</v>
      </c>
      <c r="V1862" s="327" t="e">
        <f t="shared" ca="1" si="84"/>
        <v>#NAME?</v>
      </c>
      <c r="W1862" s="327" t="e">
        <f t="shared" ca="1" si="85"/>
        <v>#NAME?</v>
      </c>
      <c r="X1862" s="327" t="e">
        <f t="shared" ca="1" si="86"/>
        <v>#NAME?</v>
      </c>
    </row>
    <row r="1863" spans="1:24">
      <c r="A1863" s="2">
        <v>1856</v>
      </c>
      <c r="B1863" s="617">
        <v>-160478</v>
      </c>
      <c r="C1863" s="617">
        <v>-103593</v>
      </c>
      <c r="D1863" s="617">
        <v>-114388</v>
      </c>
      <c r="F1863" s="330" t="e">
        <f ca="1">_xll.RiskData('Risk Summary'!$H$32,$A1863)</f>
        <v>#NAME?</v>
      </c>
      <c r="G1863" s="330" t="e">
        <f ca="1">_xll.RiskData('Risk Summary'!$K$32,$A1863)</f>
        <v>#NAME?</v>
      </c>
      <c r="H1863" s="330" t="e">
        <f ca="1">_xll.RiskData('Risk Summary'!$N$32,$A1863)</f>
        <v>#NAME?</v>
      </c>
      <c r="J1863" s="330" t="e">
        <f ca="1">_xll.RiskData('Risk Summary'!$H$35,$A1863)</f>
        <v>#NAME?</v>
      </c>
      <c r="K1863" s="330" t="e">
        <f ca="1">_xll.RiskData('Risk Summary'!$K$35,$A1863)</f>
        <v>#NAME?</v>
      </c>
      <c r="L1863" s="330" t="e">
        <f ca="1">_xll.RiskData('Risk Summary'!$N$35,$A1863)</f>
        <v>#NAME?</v>
      </c>
      <c r="N1863" s="330" t="e">
        <f ca="1">_xll.RiskData('Risk Summary'!$H$36,$A1863)</f>
        <v>#NAME?</v>
      </c>
      <c r="O1863" s="330" t="e">
        <f ca="1">_xll.RiskData('Risk Summary'!$K$36,$A1863)</f>
        <v>#NAME?</v>
      </c>
      <c r="P1863" s="330" t="e">
        <f ca="1">_xll.RiskData('Risk Summary'!$N$36,$A1863)</f>
        <v>#NAME?</v>
      </c>
      <c r="R1863" s="330" t="e">
        <f ca="1">_xll.RiskData('TS CF'!$H$24,$A1863)-F1863</f>
        <v>#NAME?</v>
      </c>
      <c r="S1863" s="330" t="e">
        <f ca="1">_xll.RiskData('TS CF'!$K$24,$A1863)-G1863</f>
        <v>#NAME?</v>
      </c>
      <c r="T1863" s="330" t="e">
        <f ca="1">_xll.RiskData('TS CF'!$N$24,$A1863)-H1863</f>
        <v>#NAME?</v>
      </c>
      <c r="V1863" s="327" t="e">
        <f t="shared" ca="1" si="84"/>
        <v>#NAME?</v>
      </c>
      <c r="W1863" s="327" t="e">
        <f t="shared" ca="1" si="85"/>
        <v>#NAME?</v>
      </c>
      <c r="X1863" s="327" t="e">
        <f t="shared" ca="1" si="86"/>
        <v>#NAME?</v>
      </c>
    </row>
    <row r="1864" spans="1:24">
      <c r="A1864" s="2">
        <v>1857</v>
      </c>
      <c r="B1864" s="617">
        <v>-160478</v>
      </c>
      <c r="C1864" s="617">
        <v>-103593</v>
      </c>
      <c r="D1864" s="617">
        <v>-114388</v>
      </c>
      <c r="F1864" s="330" t="e">
        <f ca="1">_xll.RiskData('Risk Summary'!$H$32,$A1864)</f>
        <v>#NAME?</v>
      </c>
      <c r="G1864" s="330" t="e">
        <f ca="1">_xll.RiskData('Risk Summary'!$K$32,$A1864)</f>
        <v>#NAME?</v>
      </c>
      <c r="H1864" s="330" t="e">
        <f ca="1">_xll.RiskData('Risk Summary'!$N$32,$A1864)</f>
        <v>#NAME?</v>
      </c>
      <c r="J1864" s="330" t="e">
        <f ca="1">_xll.RiskData('Risk Summary'!$H$35,$A1864)</f>
        <v>#NAME?</v>
      </c>
      <c r="K1864" s="330" t="e">
        <f ca="1">_xll.RiskData('Risk Summary'!$K$35,$A1864)</f>
        <v>#NAME?</v>
      </c>
      <c r="L1864" s="330" t="e">
        <f ca="1">_xll.RiskData('Risk Summary'!$N$35,$A1864)</f>
        <v>#NAME?</v>
      </c>
      <c r="N1864" s="330" t="e">
        <f ca="1">_xll.RiskData('Risk Summary'!$H$36,$A1864)</f>
        <v>#NAME?</v>
      </c>
      <c r="O1864" s="330" t="e">
        <f ca="1">_xll.RiskData('Risk Summary'!$K$36,$A1864)</f>
        <v>#NAME?</v>
      </c>
      <c r="P1864" s="330" t="e">
        <f ca="1">_xll.RiskData('Risk Summary'!$N$36,$A1864)</f>
        <v>#NAME?</v>
      </c>
      <c r="R1864" s="330" t="e">
        <f ca="1">_xll.RiskData('TS CF'!$H$24,$A1864)-F1864</f>
        <v>#NAME?</v>
      </c>
      <c r="S1864" s="330" t="e">
        <f ca="1">_xll.RiskData('TS CF'!$K$24,$A1864)-G1864</f>
        <v>#NAME?</v>
      </c>
      <c r="T1864" s="330" t="e">
        <f ca="1">_xll.RiskData('TS CF'!$N$24,$A1864)-H1864</f>
        <v>#NAME?</v>
      </c>
      <c r="V1864" s="327" t="e">
        <f t="shared" ca="1" si="84"/>
        <v>#NAME?</v>
      </c>
      <c r="W1864" s="327" t="e">
        <f t="shared" ca="1" si="85"/>
        <v>#NAME?</v>
      </c>
      <c r="X1864" s="327" t="e">
        <f t="shared" ca="1" si="86"/>
        <v>#NAME?</v>
      </c>
    </row>
    <row r="1865" spans="1:24">
      <c r="A1865" s="2">
        <v>1858</v>
      </c>
      <c r="B1865" s="617">
        <v>-160478</v>
      </c>
      <c r="C1865" s="617">
        <v>-103593</v>
      </c>
      <c r="D1865" s="617">
        <v>-114388</v>
      </c>
      <c r="F1865" s="330" t="e">
        <f ca="1">_xll.RiskData('Risk Summary'!$H$32,$A1865)</f>
        <v>#NAME?</v>
      </c>
      <c r="G1865" s="330" t="e">
        <f ca="1">_xll.RiskData('Risk Summary'!$K$32,$A1865)</f>
        <v>#NAME?</v>
      </c>
      <c r="H1865" s="330" t="e">
        <f ca="1">_xll.RiskData('Risk Summary'!$N$32,$A1865)</f>
        <v>#NAME?</v>
      </c>
      <c r="J1865" s="330" t="e">
        <f ca="1">_xll.RiskData('Risk Summary'!$H$35,$A1865)</f>
        <v>#NAME?</v>
      </c>
      <c r="K1865" s="330" t="e">
        <f ca="1">_xll.RiskData('Risk Summary'!$K$35,$A1865)</f>
        <v>#NAME?</v>
      </c>
      <c r="L1865" s="330" t="e">
        <f ca="1">_xll.RiskData('Risk Summary'!$N$35,$A1865)</f>
        <v>#NAME?</v>
      </c>
      <c r="N1865" s="330" t="e">
        <f ca="1">_xll.RiskData('Risk Summary'!$H$36,$A1865)</f>
        <v>#NAME?</v>
      </c>
      <c r="O1865" s="330" t="e">
        <f ca="1">_xll.RiskData('Risk Summary'!$K$36,$A1865)</f>
        <v>#NAME?</v>
      </c>
      <c r="P1865" s="330" t="e">
        <f ca="1">_xll.RiskData('Risk Summary'!$N$36,$A1865)</f>
        <v>#NAME?</v>
      </c>
      <c r="R1865" s="330" t="e">
        <f ca="1">_xll.RiskData('TS CF'!$H$24,$A1865)-F1865</f>
        <v>#NAME?</v>
      </c>
      <c r="S1865" s="330" t="e">
        <f ca="1">_xll.RiskData('TS CF'!$K$24,$A1865)-G1865</f>
        <v>#NAME?</v>
      </c>
      <c r="T1865" s="330" t="e">
        <f ca="1">_xll.RiskData('TS CF'!$N$24,$A1865)-H1865</f>
        <v>#NAME?</v>
      </c>
      <c r="V1865" s="327" t="e">
        <f t="shared" ca="1" si="84"/>
        <v>#NAME?</v>
      </c>
      <c r="W1865" s="327" t="e">
        <f t="shared" ca="1" si="85"/>
        <v>#NAME?</v>
      </c>
      <c r="X1865" s="327" t="e">
        <f t="shared" ca="1" si="86"/>
        <v>#NAME?</v>
      </c>
    </row>
    <row r="1866" spans="1:24">
      <c r="A1866" s="2">
        <v>1859</v>
      </c>
      <c r="B1866" s="617">
        <v>-160478</v>
      </c>
      <c r="C1866" s="617">
        <v>-103593</v>
      </c>
      <c r="D1866" s="617">
        <v>-114388</v>
      </c>
      <c r="F1866" s="330" t="e">
        <f ca="1">_xll.RiskData('Risk Summary'!$H$32,$A1866)</f>
        <v>#NAME?</v>
      </c>
      <c r="G1866" s="330" t="e">
        <f ca="1">_xll.RiskData('Risk Summary'!$K$32,$A1866)</f>
        <v>#NAME?</v>
      </c>
      <c r="H1866" s="330" t="e">
        <f ca="1">_xll.RiskData('Risk Summary'!$N$32,$A1866)</f>
        <v>#NAME?</v>
      </c>
      <c r="J1866" s="330" t="e">
        <f ca="1">_xll.RiskData('Risk Summary'!$H$35,$A1866)</f>
        <v>#NAME?</v>
      </c>
      <c r="K1866" s="330" t="e">
        <f ca="1">_xll.RiskData('Risk Summary'!$K$35,$A1866)</f>
        <v>#NAME?</v>
      </c>
      <c r="L1866" s="330" t="e">
        <f ca="1">_xll.RiskData('Risk Summary'!$N$35,$A1866)</f>
        <v>#NAME?</v>
      </c>
      <c r="N1866" s="330" t="e">
        <f ca="1">_xll.RiskData('Risk Summary'!$H$36,$A1866)</f>
        <v>#NAME?</v>
      </c>
      <c r="O1866" s="330" t="e">
        <f ca="1">_xll.RiskData('Risk Summary'!$K$36,$A1866)</f>
        <v>#NAME?</v>
      </c>
      <c r="P1866" s="330" t="e">
        <f ca="1">_xll.RiskData('Risk Summary'!$N$36,$A1866)</f>
        <v>#NAME?</v>
      </c>
      <c r="R1866" s="330" t="e">
        <f ca="1">_xll.RiskData('TS CF'!$H$24,$A1866)-F1866</f>
        <v>#NAME?</v>
      </c>
      <c r="S1866" s="330" t="e">
        <f ca="1">_xll.RiskData('TS CF'!$K$24,$A1866)-G1866</f>
        <v>#NAME?</v>
      </c>
      <c r="T1866" s="330" t="e">
        <f ca="1">_xll.RiskData('TS CF'!$N$24,$A1866)-H1866</f>
        <v>#NAME?</v>
      </c>
      <c r="V1866" s="327" t="e">
        <f t="shared" ref="V1866:V1929" ca="1" si="87">V1865</f>
        <v>#NAME?</v>
      </c>
      <c r="W1866" s="327" t="e">
        <f t="shared" ref="W1866:W1929" ca="1" si="88">W1865</f>
        <v>#NAME?</v>
      </c>
      <c r="X1866" s="327" t="e">
        <f t="shared" ref="X1866:X1929" ca="1" si="89">X1865</f>
        <v>#NAME?</v>
      </c>
    </row>
    <row r="1867" spans="1:24">
      <c r="A1867" s="2">
        <v>1860</v>
      </c>
      <c r="B1867" s="617">
        <v>-160478</v>
      </c>
      <c r="C1867" s="617">
        <v>-103593</v>
      </c>
      <c r="D1867" s="617">
        <v>-114388</v>
      </c>
      <c r="F1867" s="330" t="e">
        <f ca="1">_xll.RiskData('Risk Summary'!$H$32,$A1867)</f>
        <v>#NAME?</v>
      </c>
      <c r="G1867" s="330" t="e">
        <f ca="1">_xll.RiskData('Risk Summary'!$K$32,$A1867)</f>
        <v>#NAME?</v>
      </c>
      <c r="H1867" s="330" t="e">
        <f ca="1">_xll.RiskData('Risk Summary'!$N$32,$A1867)</f>
        <v>#NAME?</v>
      </c>
      <c r="J1867" s="330" t="e">
        <f ca="1">_xll.RiskData('Risk Summary'!$H$35,$A1867)</f>
        <v>#NAME?</v>
      </c>
      <c r="K1867" s="330" t="e">
        <f ca="1">_xll.RiskData('Risk Summary'!$K$35,$A1867)</f>
        <v>#NAME?</v>
      </c>
      <c r="L1867" s="330" t="e">
        <f ca="1">_xll.RiskData('Risk Summary'!$N$35,$A1867)</f>
        <v>#NAME?</v>
      </c>
      <c r="N1867" s="330" t="e">
        <f ca="1">_xll.RiskData('Risk Summary'!$H$36,$A1867)</f>
        <v>#NAME?</v>
      </c>
      <c r="O1867" s="330" t="e">
        <f ca="1">_xll.RiskData('Risk Summary'!$K$36,$A1867)</f>
        <v>#NAME?</v>
      </c>
      <c r="P1867" s="330" t="e">
        <f ca="1">_xll.RiskData('Risk Summary'!$N$36,$A1867)</f>
        <v>#NAME?</v>
      </c>
      <c r="R1867" s="330" t="e">
        <f ca="1">_xll.RiskData('TS CF'!$H$24,$A1867)-F1867</f>
        <v>#NAME?</v>
      </c>
      <c r="S1867" s="330" t="e">
        <f ca="1">_xll.RiskData('TS CF'!$K$24,$A1867)-G1867</f>
        <v>#NAME?</v>
      </c>
      <c r="T1867" s="330" t="e">
        <f ca="1">_xll.RiskData('TS CF'!$N$24,$A1867)-H1867</f>
        <v>#NAME?</v>
      </c>
      <c r="V1867" s="327" t="e">
        <f t="shared" ca="1" si="87"/>
        <v>#NAME?</v>
      </c>
      <c r="W1867" s="327" t="e">
        <f t="shared" ca="1" si="88"/>
        <v>#NAME?</v>
      </c>
      <c r="X1867" s="327" t="e">
        <f t="shared" ca="1" si="89"/>
        <v>#NAME?</v>
      </c>
    </row>
    <row r="1868" spans="1:24">
      <c r="A1868" s="2">
        <v>1861</v>
      </c>
      <c r="B1868" s="617">
        <v>-160478</v>
      </c>
      <c r="C1868" s="617">
        <v>-103593</v>
      </c>
      <c r="D1868" s="617">
        <v>-114388</v>
      </c>
      <c r="F1868" s="330" t="e">
        <f ca="1">_xll.RiskData('Risk Summary'!$H$32,$A1868)</f>
        <v>#NAME?</v>
      </c>
      <c r="G1868" s="330" t="e">
        <f ca="1">_xll.RiskData('Risk Summary'!$K$32,$A1868)</f>
        <v>#NAME?</v>
      </c>
      <c r="H1868" s="330" t="e">
        <f ca="1">_xll.RiskData('Risk Summary'!$N$32,$A1868)</f>
        <v>#NAME?</v>
      </c>
      <c r="J1868" s="330" t="e">
        <f ca="1">_xll.RiskData('Risk Summary'!$H$35,$A1868)</f>
        <v>#NAME?</v>
      </c>
      <c r="K1868" s="330" t="e">
        <f ca="1">_xll.RiskData('Risk Summary'!$K$35,$A1868)</f>
        <v>#NAME?</v>
      </c>
      <c r="L1868" s="330" t="e">
        <f ca="1">_xll.RiskData('Risk Summary'!$N$35,$A1868)</f>
        <v>#NAME?</v>
      </c>
      <c r="N1868" s="330" t="e">
        <f ca="1">_xll.RiskData('Risk Summary'!$H$36,$A1868)</f>
        <v>#NAME?</v>
      </c>
      <c r="O1868" s="330" t="e">
        <f ca="1">_xll.RiskData('Risk Summary'!$K$36,$A1868)</f>
        <v>#NAME?</v>
      </c>
      <c r="P1868" s="330" t="e">
        <f ca="1">_xll.RiskData('Risk Summary'!$N$36,$A1868)</f>
        <v>#NAME?</v>
      </c>
      <c r="R1868" s="330" t="e">
        <f ca="1">_xll.RiskData('TS CF'!$H$24,$A1868)-F1868</f>
        <v>#NAME?</v>
      </c>
      <c r="S1868" s="330" t="e">
        <f ca="1">_xll.RiskData('TS CF'!$K$24,$A1868)-G1868</f>
        <v>#NAME?</v>
      </c>
      <c r="T1868" s="330" t="e">
        <f ca="1">_xll.RiskData('TS CF'!$N$24,$A1868)-H1868</f>
        <v>#NAME?</v>
      </c>
      <c r="V1868" s="327" t="e">
        <f t="shared" ca="1" si="87"/>
        <v>#NAME?</v>
      </c>
      <c r="W1868" s="327" t="e">
        <f t="shared" ca="1" si="88"/>
        <v>#NAME?</v>
      </c>
      <c r="X1868" s="327" t="e">
        <f t="shared" ca="1" si="89"/>
        <v>#NAME?</v>
      </c>
    </row>
    <row r="1869" spans="1:24">
      <c r="A1869" s="2">
        <v>1862</v>
      </c>
      <c r="B1869" s="617">
        <v>-160478</v>
      </c>
      <c r="C1869" s="617">
        <v>-103593</v>
      </c>
      <c r="D1869" s="617">
        <v>-114388</v>
      </c>
      <c r="F1869" s="330" t="e">
        <f ca="1">_xll.RiskData('Risk Summary'!$H$32,$A1869)</f>
        <v>#NAME?</v>
      </c>
      <c r="G1869" s="330" t="e">
        <f ca="1">_xll.RiskData('Risk Summary'!$K$32,$A1869)</f>
        <v>#NAME?</v>
      </c>
      <c r="H1869" s="330" t="e">
        <f ca="1">_xll.RiskData('Risk Summary'!$N$32,$A1869)</f>
        <v>#NAME?</v>
      </c>
      <c r="J1869" s="330" t="e">
        <f ca="1">_xll.RiskData('Risk Summary'!$H$35,$A1869)</f>
        <v>#NAME?</v>
      </c>
      <c r="K1869" s="330" t="e">
        <f ca="1">_xll.RiskData('Risk Summary'!$K$35,$A1869)</f>
        <v>#NAME?</v>
      </c>
      <c r="L1869" s="330" t="e">
        <f ca="1">_xll.RiskData('Risk Summary'!$N$35,$A1869)</f>
        <v>#NAME?</v>
      </c>
      <c r="N1869" s="330" t="e">
        <f ca="1">_xll.RiskData('Risk Summary'!$H$36,$A1869)</f>
        <v>#NAME?</v>
      </c>
      <c r="O1869" s="330" t="e">
        <f ca="1">_xll.RiskData('Risk Summary'!$K$36,$A1869)</f>
        <v>#NAME?</v>
      </c>
      <c r="P1869" s="330" t="e">
        <f ca="1">_xll.RiskData('Risk Summary'!$N$36,$A1869)</f>
        <v>#NAME?</v>
      </c>
      <c r="R1869" s="330" t="e">
        <f ca="1">_xll.RiskData('TS CF'!$H$24,$A1869)-F1869</f>
        <v>#NAME?</v>
      </c>
      <c r="S1869" s="330" t="e">
        <f ca="1">_xll.RiskData('TS CF'!$K$24,$A1869)-G1869</f>
        <v>#NAME?</v>
      </c>
      <c r="T1869" s="330" t="e">
        <f ca="1">_xll.RiskData('TS CF'!$N$24,$A1869)-H1869</f>
        <v>#NAME?</v>
      </c>
      <c r="V1869" s="327" t="e">
        <f t="shared" ca="1" si="87"/>
        <v>#NAME?</v>
      </c>
      <c r="W1869" s="327" t="e">
        <f t="shared" ca="1" si="88"/>
        <v>#NAME?</v>
      </c>
      <c r="X1869" s="327" t="e">
        <f t="shared" ca="1" si="89"/>
        <v>#NAME?</v>
      </c>
    </row>
    <row r="1870" spans="1:24">
      <c r="A1870" s="2">
        <v>1863</v>
      </c>
      <c r="B1870" s="617">
        <v>-160478</v>
      </c>
      <c r="C1870" s="617">
        <v>-103593</v>
      </c>
      <c r="D1870" s="617">
        <v>-114388</v>
      </c>
      <c r="F1870" s="330" t="e">
        <f ca="1">_xll.RiskData('Risk Summary'!$H$32,$A1870)</f>
        <v>#NAME?</v>
      </c>
      <c r="G1870" s="330" t="e">
        <f ca="1">_xll.RiskData('Risk Summary'!$K$32,$A1870)</f>
        <v>#NAME?</v>
      </c>
      <c r="H1870" s="330" t="e">
        <f ca="1">_xll.RiskData('Risk Summary'!$N$32,$A1870)</f>
        <v>#NAME?</v>
      </c>
      <c r="J1870" s="330" t="e">
        <f ca="1">_xll.RiskData('Risk Summary'!$H$35,$A1870)</f>
        <v>#NAME?</v>
      </c>
      <c r="K1870" s="330" t="e">
        <f ca="1">_xll.RiskData('Risk Summary'!$K$35,$A1870)</f>
        <v>#NAME?</v>
      </c>
      <c r="L1870" s="330" t="e">
        <f ca="1">_xll.RiskData('Risk Summary'!$N$35,$A1870)</f>
        <v>#NAME?</v>
      </c>
      <c r="N1870" s="330" t="e">
        <f ca="1">_xll.RiskData('Risk Summary'!$H$36,$A1870)</f>
        <v>#NAME?</v>
      </c>
      <c r="O1870" s="330" t="e">
        <f ca="1">_xll.RiskData('Risk Summary'!$K$36,$A1870)</f>
        <v>#NAME?</v>
      </c>
      <c r="P1870" s="330" t="e">
        <f ca="1">_xll.RiskData('Risk Summary'!$N$36,$A1870)</f>
        <v>#NAME?</v>
      </c>
      <c r="R1870" s="330" t="e">
        <f ca="1">_xll.RiskData('TS CF'!$H$24,$A1870)-F1870</f>
        <v>#NAME?</v>
      </c>
      <c r="S1870" s="330" t="e">
        <f ca="1">_xll.RiskData('TS CF'!$K$24,$A1870)-G1870</f>
        <v>#NAME?</v>
      </c>
      <c r="T1870" s="330" t="e">
        <f ca="1">_xll.RiskData('TS CF'!$N$24,$A1870)-H1870</f>
        <v>#NAME?</v>
      </c>
      <c r="V1870" s="327" t="e">
        <f t="shared" ca="1" si="87"/>
        <v>#NAME?</v>
      </c>
      <c r="W1870" s="327" t="e">
        <f t="shared" ca="1" si="88"/>
        <v>#NAME?</v>
      </c>
      <c r="X1870" s="327" t="e">
        <f t="shared" ca="1" si="89"/>
        <v>#NAME?</v>
      </c>
    </row>
    <row r="1871" spans="1:24">
      <c r="A1871" s="2">
        <v>1864</v>
      </c>
      <c r="B1871" s="617">
        <v>-160478</v>
      </c>
      <c r="C1871" s="617">
        <v>-103593</v>
      </c>
      <c r="D1871" s="617">
        <v>-114388</v>
      </c>
      <c r="F1871" s="330" t="e">
        <f ca="1">_xll.RiskData('Risk Summary'!$H$32,$A1871)</f>
        <v>#NAME?</v>
      </c>
      <c r="G1871" s="330" t="e">
        <f ca="1">_xll.RiskData('Risk Summary'!$K$32,$A1871)</f>
        <v>#NAME?</v>
      </c>
      <c r="H1871" s="330" t="e">
        <f ca="1">_xll.RiskData('Risk Summary'!$N$32,$A1871)</f>
        <v>#NAME?</v>
      </c>
      <c r="J1871" s="330" t="e">
        <f ca="1">_xll.RiskData('Risk Summary'!$H$35,$A1871)</f>
        <v>#NAME?</v>
      </c>
      <c r="K1871" s="330" t="e">
        <f ca="1">_xll.RiskData('Risk Summary'!$K$35,$A1871)</f>
        <v>#NAME?</v>
      </c>
      <c r="L1871" s="330" t="e">
        <f ca="1">_xll.RiskData('Risk Summary'!$N$35,$A1871)</f>
        <v>#NAME?</v>
      </c>
      <c r="N1871" s="330" t="e">
        <f ca="1">_xll.RiskData('Risk Summary'!$H$36,$A1871)</f>
        <v>#NAME?</v>
      </c>
      <c r="O1871" s="330" t="e">
        <f ca="1">_xll.RiskData('Risk Summary'!$K$36,$A1871)</f>
        <v>#NAME?</v>
      </c>
      <c r="P1871" s="330" t="e">
        <f ca="1">_xll.RiskData('Risk Summary'!$N$36,$A1871)</f>
        <v>#NAME?</v>
      </c>
      <c r="R1871" s="330" t="e">
        <f ca="1">_xll.RiskData('TS CF'!$H$24,$A1871)-F1871</f>
        <v>#NAME?</v>
      </c>
      <c r="S1871" s="330" t="e">
        <f ca="1">_xll.RiskData('TS CF'!$K$24,$A1871)-G1871</f>
        <v>#NAME?</v>
      </c>
      <c r="T1871" s="330" t="e">
        <f ca="1">_xll.RiskData('TS CF'!$N$24,$A1871)-H1871</f>
        <v>#NAME?</v>
      </c>
      <c r="V1871" s="327" t="e">
        <f t="shared" ca="1" si="87"/>
        <v>#NAME?</v>
      </c>
      <c r="W1871" s="327" t="e">
        <f t="shared" ca="1" si="88"/>
        <v>#NAME?</v>
      </c>
      <c r="X1871" s="327" t="e">
        <f t="shared" ca="1" si="89"/>
        <v>#NAME?</v>
      </c>
    </row>
    <row r="1872" spans="1:24">
      <c r="A1872" s="2">
        <v>1865</v>
      </c>
      <c r="B1872" s="617">
        <v>-160478</v>
      </c>
      <c r="C1872" s="617">
        <v>-103593</v>
      </c>
      <c r="D1872" s="617">
        <v>-114388</v>
      </c>
      <c r="F1872" s="330" t="e">
        <f ca="1">_xll.RiskData('Risk Summary'!$H$32,$A1872)</f>
        <v>#NAME?</v>
      </c>
      <c r="G1872" s="330" t="e">
        <f ca="1">_xll.RiskData('Risk Summary'!$K$32,$A1872)</f>
        <v>#NAME?</v>
      </c>
      <c r="H1872" s="330" t="e">
        <f ca="1">_xll.RiskData('Risk Summary'!$N$32,$A1872)</f>
        <v>#NAME?</v>
      </c>
      <c r="J1872" s="330" t="e">
        <f ca="1">_xll.RiskData('Risk Summary'!$H$35,$A1872)</f>
        <v>#NAME?</v>
      </c>
      <c r="K1872" s="330" t="e">
        <f ca="1">_xll.RiskData('Risk Summary'!$K$35,$A1872)</f>
        <v>#NAME?</v>
      </c>
      <c r="L1872" s="330" t="e">
        <f ca="1">_xll.RiskData('Risk Summary'!$N$35,$A1872)</f>
        <v>#NAME?</v>
      </c>
      <c r="N1872" s="330" t="e">
        <f ca="1">_xll.RiskData('Risk Summary'!$H$36,$A1872)</f>
        <v>#NAME?</v>
      </c>
      <c r="O1872" s="330" t="e">
        <f ca="1">_xll.RiskData('Risk Summary'!$K$36,$A1872)</f>
        <v>#NAME?</v>
      </c>
      <c r="P1872" s="330" t="e">
        <f ca="1">_xll.RiskData('Risk Summary'!$N$36,$A1872)</f>
        <v>#NAME?</v>
      </c>
      <c r="R1872" s="330" t="e">
        <f ca="1">_xll.RiskData('TS CF'!$H$24,$A1872)-F1872</f>
        <v>#NAME?</v>
      </c>
      <c r="S1872" s="330" t="e">
        <f ca="1">_xll.RiskData('TS CF'!$K$24,$A1872)-G1872</f>
        <v>#NAME?</v>
      </c>
      <c r="T1872" s="330" t="e">
        <f ca="1">_xll.RiskData('TS CF'!$N$24,$A1872)-H1872</f>
        <v>#NAME?</v>
      </c>
      <c r="V1872" s="327" t="e">
        <f t="shared" ca="1" si="87"/>
        <v>#NAME?</v>
      </c>
      <c r="W1872" s="327" t="e">
        <f t="shared" ca="1" si="88"/>
        <v>#NAME?</v>
      </c>
      <c r="X1872" s="327" t="e">
        <f t="shared" ca="1" si="89"/>
        <v>#NAME?</v>
      </c>
    </row>
    <row r="1873" spans="1:24">
      <c r="A1873" s="2">
        <v>1866</v>
      </c>
      <c r="B1873" s="617">
        <v>-160478</v>
      </c>
      <c r="C1873" s="617">
        <v>-103593</v>
      </c>
      <c r="D1873" s="617">
        <v>-114388</v>
      </c>
      <c r="F1873" s="330" t="e">
        <f ca="1">_xll.RiskData('Risk Summary'!$H$32,$A1873)</f>
        <v>#NAME?</v>
      </c>
      <c r="G1873" s="330" t="e">
        <f ca="1">_xll.RiskData('Risk Summary'!$K$32,$A1873)</f>
        <v>#NAME?</v>
      </c>
      <c r="H1873" s="330" t="e">
        <f ca="1">_xll.RiskData('Risk Summary'!$N$32,$A1873)</f>
        <v>#NAME?</v>
      </c>
      <c r="J1873" s="330" t="e">
        <f ca="1">_xll.RiskData('Risk Summary'!$H$35,$A1873)</f>
        <v>#NAME?</v>
      </c>
      <c r="K1873" s="330" t="e">
        <f ca="1">_xll.RiskData('Risk Summary'!$K$35,$A1873)</f>
        <v>#NAME?</v>
      </c>
      <c r="L1873" s="330" t="e">
        <f ca="1">_xll.RiskData('Risk Summary'!$N$35,$A1873)</f>
        <v>#NAME?</v>
      </c>
      <c r="N1873" s="330" t="e">
        <f ca="1">_xll.RiskData('Risk Summary'!$H$36,$A1873)</f>
        <v>#NAME?</v>
      </c>
      <c r="O1873" s="330" t="e">
        <f ca="1">_xll.RiskData('Risk Summary'!$K$36,$A1873)</f>
        <v>#NAME?</v>
      </c>
      <c r="P1873" s="330" t="e">
        <f ca="1">_xll.RiskData('Risk Summary'!$N$36,$A1873)</f>
        <v>#NAME?</v>
      </c>
      <c r="R1873" s="330" t="e">
        <f ca="1">_xll.RiskData('TS CF'!$H$24,$A1873)-F1873</f>
        <v>#NAME?</v>
      </c>
      <c r="S1873" s="330" t="e">
        <f ca="1">_xll.RiskData('TS CF'!$K$24,$A1873)-G1873</f>
        <v>#NAME?</v>
      </c>
      <c r="T1873" s="330" t="e">
        <f ca="1">_xll.RiskData('TS CF'!$N$24,$A1873)-H1873</f>
        <v>#NAME?</v>
      </c>
      <c r="V1873" s="327" t="e">
        <f t="shared" ca="1" si="87"/>
        <v>#NAME?</v>
      </c>
      <c r="W1873" s="327" t="e">
        <f t="shared" ca="1" si="88"/>
        <v>#NAME?</v>
      </c>
      <c r="X1873" s="327" t="e">
        <f t="shared" ca="1" si="89"/>
        <v>#NAME?</v>
      </c>
    </row>
    <row r="1874" spans="1:24">
      <c r="A1874" s="2">
        <v>1867</v>
      </c>
      <c r="B1874" s="617">
        <v>-160478</v>
      </c>
      <c r="C1874" s="617">
        <v>-103593</v>
      </c>
      <c r="D1874" s="617">
        <v>-114388</v>
      </c>
      <c r="F1874" s="330" t="e">
        <f ca="1">_xll.RiskData('Risk Summary'!$H$32,$A1874)</f>
        <v>#NAME?</v>
      </c>
      <c r="G1874" s="330" t="e">
        <f ca="1">_xll.RiskData('Risk Summary'!$K$32,$A1874)</f>
        <v>#NAME?</v>
      </c>
      <c r="H1874" s="330" t="e">
        <f ca="1">_xll.RiskData('Risk Summary'!$N$32,$A1874)</f>
        <v>#NAME?</v>
      </c>
      <c r="J1874" s="330" t="e">
        <f ca="1">_xll.RiskData('Risk Summary'!$H$35,$A1874)</f>
        <v>#NAME?</v>
      </c>
      <c r="K1874" s="330" t="e">
        <f ca="1">_xll.RiskData('Risk Summary'!$K$35,$A1874)</f>
        <v>#NAME?</v>
      </c>
      <c r="L1874" s="330" t="e">
        <f ca="1">_xll.RiskData('Risk Summary'!$N$35,$A1874)</f>
        <v>#NAME?</v>
      </c>
      <c r="N1874" s="330" t="e">
        <f ca="1">_xll.RiskData('Risk Summary'!$H$36,$A1874)</f>
        <v>#NAME?</v>
      </c>
      <c r="O1874" s="330" t="e">
        <f ca="1">_xll.RiskData('Risk Summary'!$K$36,$A1874)</f>
        <v>#NAME?</v>
      </c>
      <c r="P1874" s="330" t="e">
        <f ca="1">_xll.RiskData('Risk Summary'!$N$36,$A1874)</f>
        <v>#NAME?</v>
      </c>
      <c r="R1874" s="330" t="e">
        <f ca="1">_xll.RiskData('TS CF'!$H$24,$A1874)-F1874</f>
        <v>#NAME?</v>
      </c>
      <c r="S1874" s="330" t="e">
        <f ca="1">_xll.RiskData('TS CF'!$K$24,$A1874)-G1874</f>
        <v>#NAME?</v>
      </c>
      <c r="T1874" s="330" t="e">
        <f ca="1">_xll.RiskData('TS CF'!$N$24,$A1874)-H1874</f>
        <v>#NAME?</v>
      </c>
      <c r="V1874" s="327" t="e">
        <f t="shared" ca="1" si="87"/>
        <v>#NAME?</v>
      </c>
      <c r="W1874" s="327" t="e">
        <f t="shared" ca="1" si="88"/>
        <v>#NAME?</v>
      </c>
      <c r="X1874" s="327" t="e">
        <f t="shared" ca="1" si="89"/>
        <v>#NAME?</v>
      </c>
    </row>
    <row r="1875" spans="1:24">
      <c r="A1875" s="2">
        <v>1868</v>
      </c>
      <c r="B1875" s="617">
        <v>-160478</v>
      </c>
      <c r="C1875" s="617">
        <v>-103593</v>
      </c>
      <c r="D1875" s="617">
        <v>-114388</v>
      </c>
      <c r="F1875" s="330" t="e">
        <f ca="1">_xll.RiskData('Risk Summary'!$H$32,$A1875)</f>
        <v>#NAME?</v>
      </c>
      <c r="G1875" s="330" t="e">
        <f ca="1">_xll.RiskData('Risk Summary'!$K$32,$A1875)</f>
        <v>#NAME?</v>
      </c>
      <c r="H1875" s="330" t="e">
        <f ca="1">_xll.RiskData('Risk Summary'!$N$32,$A1875)</f>
        <v>#NAME?</v>
      </c>
      <c r="J1875" s="330" t="e">
        <f ca="1">_xll.RiskData('Risk Summary'!$H$35,$A1875)</f>
        <v>#NAME?</v>
      </c>
      <c r="K1875" s="330" t="e">
        <f ca="1">_xll.RiskData('Risk Summary'!$K$35,$A1875)</f>
        <v>#NAME?</v>
      </c>
      <c r="L1875" s="330" t="e">
        <f ca="1">_xll.RiskData('Risk Summary'!$N$35,$A1875)</f>
        <v>#NAME?</v>
      </c>
      <c r="N1875" s="330" t="e">
        <f ca="1">_xll.RiskData('Risk Summary'!$H$36,$A1875)</f>
        <v>#NAME?</v>
      </c>
      <c r="O1875" s="330" t="e">
        <f ca="1">_xll.RiskData('Risk Summary'!$K$36,$A1875)</f>
        <v>#NAME?</v>
      </c>
      <c r="P1875" s="330" t="e">
        <f ca="1">_xll.RiskData('Risk Summary'!$N$36,$A1875)</f>
        <v>#NAME?</v>
      </c>
      <c r="R1875" s="330" t="e">
        <f ca="1">_xll.RiskData('TS CF'!$H$24,$A1875)-F1875</f>
        <v>#NAME?</v>
      </c>
      <c r="S1875" s="330" t="e">
        <f ca="1">_xll.RiskData('TS CF'!$K$24,$A1875)-G1875</f>
        <v>#NAME?</v>
      </c>
      <c r="T1875" s="330" t="e">
        <f ca="1">_xll.RiskData('TS CF'!$N$24,$A1875)-H1875</f>
        <v>#NAME?</v>
      </c>
      <c r="V1875" s="327" t="e">
        <f t="shared" ca="1" si="87"/>
        <v>#NAME?</v>
      </c>
      <c r="W1875" s="327" t="e">
        <f t="shared" ca="1" si="88"/>
        <v>#NAME?</v>
      </c>
      <c r="X1875" s="327" t="e">
        <f t="shared" ca="1" si="89"/>
        <v>#NAME?</v>
      </c>
    </row>
    <row r="1876" spans="1:24">
      <c r="A1876" s="2">
        <v>1869</v>
      </c>
      <c r="B1876" s="617">
        <v>-160478</v>
      </c>
      <c r="C1876" s="617">
        <v>-103593</v>
      </c>
      <c r="D1876" s="617">
        <v>-114388</v>
      </c>
      <c r="F1876" s="330" t="e">
        <f ca="1">_xll.RiskData('Risk Summary'!$H$32,$A1876)</f>
        <v>#NAME?</v>
      </c>
      <c r="G1876" s="330" t="e">
        <f ca="1">_xll.RiskData('Risk Summary'!$K$32,$A1876)</f>
        <v>#NAME?</v>
      </c>
      <c r="H1876" s="330" t="e">
        <f ca="1">_xll.RiskData('Risk Summary'!$N$32,$A1876)</f>
        <v>#NAME?</v>
      </c>
      <c r="J1876" s="330" t="e">
        <f ca="1">_xll.RiskData('Risk Summary'!$H$35,$A1876)</f>
        <v>#NAME?</v>
      </c>
      <c r="K1876" s="330" t="e">
        <f ca="1">_xll.RiskData('Risk Summary'!$K$35,$A1876)</f>
        <v>#NAME?</v>
      </c>
      <c r="L1876" s="330" t="e">
        <f ca="1">_xll.RiskData('Risk Summary'!$N$35,$A1876)</f>
        <v>#NAME?</v>
      </c>
      <c r="N1876" s="330" t="e">
        <f ca="1">_xll.RiskData('Risk Summary'!$H$36,$A1876)</f>
        <v>#NAME?</v>
      </c>
      <c r="O1876" s="330" t="e">
        <f ca="1">_xll.RiskData('Risk Summary'!$K$36,$A1876)</f>
        <v>#NAME?</v>
      </c>
      <c r="P1876" s="330" t="e">
        <f ca="1">_xll.RiskData('Risk Summary'!$N$36,$A1876)</f>
        <v>#NAME?</v>
      </c>
      <c r="R1876" s="330" t="e">
        <f ca="1">_xll.RiskData('TS CF'!$H$24,$A1876)-F1876</f>
        <v>#NAME?</v>
      </c>
      <c r="S1876" s="330" t="e">
        <f ca="1">_xll.RiskData('TS CF'!$K$24,$A1876)-G1876</f>
        <v>#NAME?</v>
      </c>
      <c r="T1876" s="330" t="e">
        <f ca="1">_xll.RiskData('TS CF'!$N$24,$A1876)-H1876</f>
        <v>#NAME?</v>
      </c>
      <c r="V1876" s="327" t="e">
        <f t="shared" ca="1" si="87"/>
        <v>#NAME?</v>
      </c>
      <c r="W1876" s="327" t="e">
        <f t="shared" ca="1" si="88"/>
        <v>#NAME?</v>
      </c>
      <c r="X1876" s="327" t="e">
        <f t="shared" ca="1" si="89"/>
        <v>#NAME?</v>
      </c>
    </row>
    <row r="1877" spans="1:24">
      <c r="A1877" s="2">
        <v>1870</v>
      </c>
      <c r="B1877" s="617">
        <v>-160478</v>
      </c>
      <c r="C1877" s="617">
        <v>-103593</v>
      </c>
      <c r="D1877" s="617">
        <v>-114388</v>
      </c>
      <c r="F1877" s="330" t="e">
        <f ca="1">_xll.RiskData('Risk Summary'!$H$32,$A1877)</f>
        <v>#NAME?</v>
      </c>
      <c r="G1877" s="330" t="e">
        <f ca="1">_xll.RiskData('Risk Summary'!$K$32,$A1877)</f>
        <v>#NAME?</v>
      </c>
      <c r="H1877" s="330" t="e">
        <f ca="1">_xll.RiskData('Risk Summary'!$N$32,$A1877)</f>
        <v>#NAME?</v>
      </c>
      <c r="J1877" s="330" t="e">
        <f ca="1">_xll.RiskData('Risk Summary'!$H$35,$A1877)</f>
        <v>#NAME?</v>
      </c>
      <c r="K1877" s="330" t="e">
        <f ca="1">_xll.RiskData('Risk Summary'!$K$35,$A1877)</f>
        <v>#NAME?</v>
      </c>
      <c r="L1877" s="330" t="e">
        <f ca="1">_xll.RiskData('Risk Summary'!$N$35,$A1877)</f>
        <v>#NAME?</v>
      </c>
      <c r="N1877" s="330" t="e">
        <f ca="1">_xll.RiskData('Risk Summary'!$H$36,$A1877)</f>
        <v>#NAME?</v>
      </c>
      <c r="O1877" s="330" t="e">
        <f ca="1">_xll.RiskData('Risk Summary'!$K$36,$A1877)</f>
        <v>#NAME?</v>
      </c>
      <c r="P1877" s="330" t="e">
        <f ca="1">_xll.RiskData('Risk Summary'!$N$36,$A1877)</f>
        <v>#NAME?</v>
      </c>
      <c r="R1877" s="330" t="e">
        <f ca="1">_xll.RiskData('TS CF'!$H$24,$A1877)-F1877</f>
        <v>#NAME?</v>
      </c>
      <c r="S1877" s="330" t="e">
        <f ca="1">_xll.RiskData('TS CF'!$K$24,$A1877)-G1877</f>
        <v>#NAME?</v>
      </c>
      <c r="T1877" s="330" t="e">
        <f ca="1">_xll.RiskData('TS CF'!$N$24,$A1877)-H1877</f>
        <v>#NAME?</v>
      </c>
      <c r="V1877" s="327" t="e">
        <f t="shared" ca="1" si="87"/>
        <v>#NAME?</v>
      </c>
      <c r="W1877" s="327" t="e">
        <f t="shared" ca="1" si="88"/>
        <v>#NAME?</v>
      </c>
      <c r="X1877" s="327" t="e">
        <f t="shared" ca="1" si="89"/>
        <v>#NAME?</v>
      </c>
    </row>
    <row r="1878" spans="1:24">
      <c r="A1878" s="2">
        <v>1871</v>
      </c>
      <c r="B1878" s="617">
        <v>-160478</v>
      </c>
      <c r="C1878" s="617">
        <v>-103593</v>
      </c>
      <c r="D1878" s="617">
        <v>-114388</v>
      </c>
      <c r="F1878" s="330" t="e">
        <f ca="1">_xll.RiskData('Risk Summary'!$H$32,$A1878)</f>
        <v>#NAME?</v>
      </c>
      <c r="G1878" s="330" t="e">
        <f ca="1">_xll.RiskData('Risk Summary'!$K$32,$A1878)</f>
        <v>#NAME?</v>
      </c>
      <c r="H1878" s="330" t="e">
        <f ca="1">_xll.RiskData('Risk Summary'!$N$32,$A1878)</f>
        <v>#NAME?</v>
      </c>
      <c r="J1878" s="330" t="e">
        <f ca="1">_xll.RiskData('Risk Summary'!$H$35,$A1878)</f>
        <v>#NAME?</v>
      </c>
      <c r="K1878" s="330" t="e">
        <f ca="1">_xll.RiskData('Risk Summary'!$K$35,$A1878)</f>
        <v>#NAME?</v>
      </c>
      <c r="L1878" s="330" t="e">
        <f ca="1">_xll.RiskData('Risk Summary'!$N$35,$A1878)</f>
        <v>#NAME?</v>
      </c>
      <c r="N1878" s="330" t="e">
        <f ca="1">_xll.RiskData('Risk Summary'!$H$36,$A1878)</f>
        <v>#NAME?</v>
      </c>
      <c r="O1878" s="330" t="e">
        <f ca="1">_xll.RiskData('Risk Summary'!$K$36,$A1878)</f>
        <v>#NAME?</v>
      </c>
      <c r="P1878" s="330" t="e">
        <f ca="1">_xll.RiskData('Risk Summary'!$N$36,$A1878)</f>
        <v>#NAME?</v>
      </c>
      <c r="R1878" s="330" t="e">
        <f ca="1">_xll.RiskData('TS CF'!$H$24,$A1878)-F1878</f>
        <v>#NAME?</v>
      </c>
      <c r="S1878" s="330" t="e">
        <f ca="1">_xll.RiskData('TS CF'!$K$24,$A1878)-G1878</f>
        <v>#NAME?</v>
      </c>
      <c r="T1878" s="330" t="e">
        <f ca="1">_xll.RiskData('TS CF'!$N$24,$A1878)-H1878</f>
        <v>#NAME?</v>
      </c>
      <c r="V1878" s="327" t="e">
        <f t="shared" ca="1" si="87"/>
        <v>#NAME?</v>
      </c>
      <c r="W1878" s="327" t="e">
        <f t="shared" ca="1" si="88"/>
        <v>#NAME?</v>
      </c>
      <c r="X1878" s="327" t="e">
        <f t="shared" ca="1" si="89"/>
        <v>#NAME?</v>
      </c>
    </row>
    <row r="1879" spans="1:24">
      <c r="A1879" s="2">
        <v>1872</v>
      </c>
      <c r="B1879" s="617">
        <v>-160478</v>
      </c>
      <c r="C1879" s="617">
        <v>-103593</v>
      </c>
      <c r="D1879" s="617">
        <v>-114388</v>
      </c>
      <c r="F1879" s="330" t="e">
        <f ca="1">_xll.RiskData('Risk Summary'!$H$32,$A1879)</f>
        <v>#NAME?</v>
      </c>
      <c r="G1879" s="330" t="e">
        <f ca="1">_xll.RiskData('Risk Summary'!$K$32,$A1879)</f>
        <v>#NAME?</v>
      </c>
      <c r="H1879" s="330" t="e">
        <f ca="1">_xll.RiskData('Risk Summary'!$N$32,$A1879)</f>
        <v>#NAME?</v>
      </c>
      <c r="J1879" s="330" t="e">
        <f ca="1">_xll.RiskData('Risk Summary'!$H$35,$A1879)</f>
        <v>#NAME?</v>
      </c>
      <c r="K1879" s="330" t="e">
        <f ca="1">_xll.RiskData('Risk Summary'!$K$35,$A1879)</f>
        <v>#NAME?</v>
      </c>
      <c r="L1879" s="330" t="e">
        <f ca="1">_xll.RiskData('Risk Summary'!$N$35,$A1879)</f>
        <v>#NAME?</v>
      </c>
      <c r="N1879" s="330" t="e">
        <f ca="1">_xll.RiskData('Risk Summary'!$H$36,$A1879)</f>
        <v>#NAME?</v>
      </c>
      <c r="O1879" s="330" t="e">
        <f ca="1">_xll.RiskData('Risk Summary'!$K$36,$A1879)</f>
        <v>#NAME?</v>
      </c>
      <c r="P1879" s="330" t="e">
        <f ca="1">_xll.RiskData('Risk Summary'!$N$36,$A1879)</f>
        <v>#NAME?</v>
      </c>
      <c r="R1879" s="330" t="e">
        <f ca="1">_xll.RiskData('TS CF'!$H$24,$A1879)-F1879</f>
        <v>#NAME?</v>
      </c>
      <c r="S1879" s="330" t="e">
        <f ca="1">_xll.RiskData('TS CF'!$K$24,$A1879)-G1879</f>
        <v>#NAME?</v>
      </c>
      <c r="T1879" s="330" t="e">
        <f ca="1">_xll.RiskData('TS CF'!$N$24,$A1879)-H1879</f>
        <v>#NAME?</v>
      </c>
      <c r="V1879" s="327" t="e">
        <f t="shared" ca="1" si="87"/>
        <v>#NAME?</v>
      </c>
      <c r="W1879" s="327" t="e">
        <f t="shared" ca="1" si="88"/>
        <v>#NAME?</v>
      </c>
      <c r="X1879" s="327" t="e">
        <f t="shared" ca="1" si="89"/>
        <v>#NAME?</v>
      </c>
    </row>
    <row r="1880" spans="1:24">
      <c r="A1880" s="2">
        <v>1873</v>
      </c>
      <c r="B1880" s="617">
        <v>-160478</v>
      </c>
      <c r="C1880" s="617">
        <v>-103593</v>
      </c>
      <c r="D1880" s="617">
        <v>-114388</v>
      </c>
      <c r="F1880" s="330" t="e">
        <f ca="1">_xll.RiskData('Risk Summary'!$H$32,$A1880)</f>
        <v>#NAME?</v>
      </c>
      <c r="G1880" s="330" t="e">
        <f ca="1">_xll.RiskData('Risk Summary'!$K$32,$A1880)</f>
        <v>#NAME?</v>
      </c>
      <c r="H1880" s="330" t="e">
        <f ca="1">_xll.RiskData('Risk Summary'!$N$32,$A1880)</f>
        <v>#NAME?</v>
      </c>
      <c r="J1880" s="330" t="e">
        <f ca="1">_xll.RiskData('Risk Summary'!$H$35,$A1880)</f>
        <v>#NAME?</v>
      </c>
      <c r="K1880" s="330" t="e">
        <f ca="1">_xll.RiskData('Risk Summary'!$K$35,$A1880)</f>
        <v>#NAME?</v>
      </c>
      <c r="L1880" s="330" t="e">
        <f ca="1">_xll.RiskData('Risk Summary'!$N$35,$A1880)</f>
        <v>#NAME?</v>
      </c>
      <c r="N1880" s="330" t="e">
        <f ca="1">_xll.RiskData('Risk Summary'!$H$36,$A1880)</f>
        <v>#NAME?</v>
      </c>
      <c r="O1880" s="330" t="e">
        <f ca="1">_xll.RiskData('Risk Summary'!$K$36,$A1880)</f>
        <v>#NAME?</v>
      </c>
      <c r="P1880" s="330" t="e">
        <f ca="1">_xll.RiskData('Risk Summary'!$N$36,$A1880)</f>
        <v>#NAME?</v>
      </c>
      <c r="R1880" s="330" t="e">
        <f ca="1">_xll.RiskData('TS CF'!$H$24,$A1880)-F1880</f>
        <v>#NAME?</v>
      </c>
      <c r="S1880" s="330" t="e">
        <f ca="1">_xll.RiskData('TS CF'!$K$24,$A1880)-G1880</f>
        <v>#NAME?</v>
      </c>
      <c r="T1880" s="330" t="e">
        <f ca="1">_xll.RiskData('TS CF'!$N$24,$A1880)-H1880</f>
        <v>#NAME?</v>
      </c>
      <c r="V1880" s="327" t="e">
        <f t="shared" ca="1" si="87"/>
        <v>#NAME?</v>
      </c>
      <c r="W1880" s="327" t="e">
        <f t="shared" ca="1" si="88"/>
        <v>#NAME?</v>
      </c>
      <c r="X1880" s="327" t="e">
        <f t="shared" ca="1" si="89"/>
        <v>#NAME?</v>
      </c>
    </row>
    <row r="1881" spans="1:24">
      <c r="A1881" s="2">
        <v>1874</v>
      </c>
      <c r="B1881" s="617">
        <v>-160478</v>
      </c>
      <c r="C1881" s="617">
        <v>-103593</v>
      </c>
      <c r="D1881" s="617">
        <v>-114388</v>
      </c>
      <c r="F1881" s="330" t="e">
        <f ca="1">_xll.RiskData('Risk Summary'!$H$32,$A1881)</f>
        <v>#NAME?</v>
      </c>
      <c r="G1881" s="330" t="e">
        <f ca="1">_xll.RiskData('Risk Summary'!$K$32,$A1881)</f>
        <v>#NAME?</v>
      </c>
      <c r="H1881" s="330" t="e">
        <f ca="1">_xll.RiskData('Risk Summary'!$N$32,$A1881)</f>
        <v>#NAME?</v>
      </c>
      <c r="J1881" s="330" t="e">
        <f ca="1">_xll.RiskData('Risk Summary'!$H$35,$A1881)</f>
        <v>#NAME?</v>
      </c>
      <c r="K1881" s="330" t="e">
        <f ca="1">_xll.RiskData('Risk Summary'!$K$35,$A1881)</f>
        <v>#NAME?</v>
      </c>
      <c r="L1881" s="330" t="e">
        <f ca="1">_xll.RiskData('Risk Summary'!$N$35,$A1881)</f>
        <v>#NAME?</v>
      </c>
      <c r="N1881" s="330" t="e">
        <f ca="1">_xll.RiskData('Risk Summary'!$H$36,$A1881)</f>
        <v>#NAME?</v>
      </c>
      <c r="O1881" s="330" t="e">
        <f ca="1">_xll.RiskData('Risk Summary'!$K$36,$A1881)</f>
        <v>#NAME?</v>
      </c>
      <c r="P1881" s="330" t="e">
        <f ca="1">_xll.RiskData('Risk Summary'!$N$36,$A1881)</f>
        <v>#NAME?</v>
      </c>
      <c r="R1881" s="330" t="e">
        <f ca="1">_xll.RiskData('TS CF'!$H$24,$A1881)-F1881</f>
        <v>#NAME?</v>
      </c>
      <c r="S1881" s="330" t="e">
        <f ca="1">_xll.RiskData('TS CF'!$K$24,$A1881)-G1881</f>
        <v>#NAME?</v>
      </c>
      <c r="T1881" s="330" t="e">
        <f ca="1">_xll.RiskData('TS CF'!$N$24,$A1881)-H1881</f>
        <v>#NAME?</v>
      </c>
      <c r="V1881" s="327" t="e">
        <f t="shared" ca="1" si="87"/>
        <v>#NAME?</v>
      </c>
      <c r="W1881" s="327" t="e">
        <f t="shared" ca="1" si="88"/>
        <v>#NAME?</v>
      </c>
      <c r="X1881" s="327" t="e">
        <f t="shared" ca="1" si="89"/>
        <v>#NAME?</v>
      </c>
    </row>
    <row r="1882" spans="1:24">
      <c r="A1882" s="2">
        <v>1875</v>
      </c>
      <c r="B1882" s="617">
        <v>-160478</v>
      </c>
      <c r="C1882" s="617">
        <v>-103593</v>
      </c>
      <c r="D1882" s="617">
        <v>-114388</v>
      </c>
      <c r="F1882" s="330" t="e">
        <f ca="1">_xll.RiskData('Risk Summary'!$H$32,$A1882)</f>
        <v>#NAME?</v>
      </c>
      <c r="G1882" s="330" t="e">
        <f ca="1">_xll.RiskData('Risk Summary'!$K$32,$A1882)</f>
        <v>#NAME?</v>
      </c>
      <c r="H1882" s="330" t="e">
        <f ca="1">_xll.RiskData('Risk Summary'!$N$32,$A1882)</f>
        <v>#NAME?</v>
      </c>
      <c r="J1882" s="330" t="e">
        <f ca="1">_xll.RiskData('Risk Summary'!$H$35,$A1882)</f>
        <v>#NAME?</v>
      </c>
      <c r="K1882" s="330" t="e">
        <f ca="1">_xll.RiskData('Risk Summary'!$K$35,$A1882)</f>
        <v>#NAME?</v>
      </c>
      <c r="L1882" s="330" t="e">
        <f ca="1">_xll.RiskData('Risk Summary'!$N$35,$A1882)</f>
        <v>#NAME?</v>
      </c>
      <c r="N1882" s="330" t="e">
        <f ca="1">_xll.RiskData('Risk Summary'!$H$36,$A1882)</f>
        <v>#NAME?</v>
      </c>
      <c r="O1882" s="330" t="e">
        <f ca="1">_xll.RiskData('Risk Summary'!$K$36,$A1882)</f>
        <v>#NAME?</v>
      </c>
      <c r="P1882" s="330" t="e">
        <f ca="1">_xll.RiskData('Risk Summary'!$N$36,$A1882)</f>
        <v>#NAME?</v>
      </c>
      <c r="R1882" s="330" t="e">
        <f ca="1">_xll.RiskData('TS CF'!$H$24,$A1882)-F1882</f>
        <v>#NAME?</v>
      </c>
      <c r="S1882" s="330" t="e">
        <f ca="1">_xll.RiskData('TS CF'!$K$24,$A1882)-G1882</f>
        <v>#NAME?</v>
      </c>
      <c r="T1882" s="330" t="e">
        <f ca="1">_xll.RiskData('TS CF'!$N$24,$A1882)-H1882</f>
        <v>#NAME?</v>
      </c>
      <c r="V1882" s="327" t="e">
        <f t="shared" ca="1" si="87"/>
        <v>#NAME?</v>
      </c>
      <c r="W1882" s="327" t="e">
        <f t="shared" ca="1" si="88"/>
        <v>#NAME?</v>
      </c>
      <c r="X1882" s="327" t="e">
        <f t="shared" ca="1" si="89"/>
        <v>#NAME?</v>
      </c>
    </row>
    <row r="1883" spans="1:24">
      <c r="A1883" s="2">
        <v>1876</v>
      </c>
      <c r="B1883" s="617">
        <v>-160478</v>
      </c>
      <c r="C1883" s="617">
        <v>-103593</v>
      </c>
      <c r="D1883" s="617">
        <v>-114388</v>
      </c>
      <c r="F1883" s="330" t="e">
        <f ca="1">_xll.RiskData('Risk Summary'!$H$32,$A1883)</f>
        <v>#NAME?</v>
      </c>
      <c r="G1883" s="330" t="e">
        <f ca="1">_xll.RiskData('Risk Summary'!$K$32,$A1883)</f>
        <v>#NAME?</v>
      </c>
      <c r="H1883" s="330" t="e">
        <f ca="1">_xll.RiskData('Risk Summary'!$N$32,$A1883)</f>
        <v>#NAME?</v>
      </c>
      <c r="J1883" s="330" t="e">
        <f ca="1">_xll.RiskData('Risk Summary'!$H$35,$A1883)</f>
        <v>#NAME?</v>
      </c>
      <c r="K1883" s="330" t="e">
        <f ca="1">_xll.RiskData('Risk Summary'!$K$35,$A1883)</f>
        <v>#NAME?</v>
      </c>
      <c r="L1883" s="330" t="e">
        <f ca="1">_xll.RiskData('Risk Summary'!$N$35,$A1883)</f>
        <v>#NAME?</v>
      </c>
      <c r="N1883" s="330" t="e">
        <f ca="1">_xll.RiskData('Risk Summary'!$H$36,$A1883)</f>
        <v>#NAME?</v>
      </c>
      <c r="O1883" s="330" t="e">
        <f ca="1">_xll.RiskData('Risk Summary'!$K$36,$A1883)</f>
        <v>#NAME?</v>
      </c>
      <c r="P1883" s="330" t="e">
        <f ca="1">_xll.RiskData('Risk Summary'!$N$36,$A1883)</f>
        <v>#NAME?</v>
      </c>
      <c r="R1883" s="330" t="e">
        <f ca="1">_xll.RiskData('TS CF'!$H$24,$A1883)-F1883</f>
        <v>#NAME?</v>
      </c>
      <c r="S1883" s="330" t="e">
        <f ca="1">_xll.RiskData('TS CF'!$K$24,$A1883)-G1883</f>
        <v>#NAME?</v>
      </c>
      <c r="T1883" s="330" t="e">
        <f ca="1">_xll.RiskData('TS CF'!$N$24,$A1883)-H1883</f>
        <v>#NAME?</v>
      </c>
      <c r="V1883" s="327" t="e">
        <f t="shared" ca="1" si="87"/>
        <v>#NAME?</v>
      </c>
      <c r="W1883" s="327" t="e">
        <f t="shared" ca="1" si="88"/>
        <v>#NAME?</v>
      </c>
      <c r="X1883" s="327" t="e">
        <f t="shared" ca="1" si="89"/>
        <v>#NAME?</v>
      </c>
    </row>
    <row r="1884" spans="1:24">
      <c r="A1884" s="2">
        <v>1877</v>
      </c>
      <c r="B1884" s="617">
        <v>-160478</v>
      </c>
      <c r="C1884" s="617">
        <v>-103593</v>
      </c>
      <c r="D1884" s="617">
        <v>-114388</v>
      </c>
      <c r="F1884" s="330" t="e">
        <f ca="1">_xll.RiskData('Risk Summary'!$H$32,$A1884)</f>
        <v>#NAME?</v>
      </c>
      <c r="G1884" s="330" t="e">
        <f ca="1">_xll.RiskData('Risk Summary'!$K$32,$A1884)</f>
        <v>#NAME?</v>
      </c>
      <c r="H1884" s="330" t="e">
        <f ca="1">_xll.RiskData('Risk Summary'!$N$32,$A1884)</f>
        <v>#NAME?</v>
      </c>
      <c r="J1884" s="330" t="e">
        <f ca="1">_xll.RiskData('Risk Summary'!$H$35,$A1884)</f>
        <v>#NAME?</v>
      </c>
      <c r="K1884" s="330" t="e">
        <f ca="1">_xll.RiskData('Risk Summary'!$K$35,$A1884)</f>
        <v>#NAME?</v>
      </c>
      <c r="L1884" s="330" t="e">
        <f ca="1">_xll.RiskData('Risk Summary'!$N$35,$A1884)</f>
        <v>#NAME?</v>
      </c>
      <c r="N1884" s="330" t="e">
        <f ca="1">_xll.RiskData('Risk Summary'!$H$36,$A1884)</f>
        <v>#NAME?</v>
      </c>
      <c r="O1884" s="330" t="e">
        <f ca="1">_xll.RiskData('Risk Summary'!$K$36,$A1884)</f>
        <v>#NAME?</v>
      </c>
      <c r="P1884" s="330" t="e">
        <f ca="1">_xll.RiskData('Risk Summary'!$N$36,$A1884)</f>
        <v>#NAME?</v>
      </c>
      <c r="R1884" s="330" t="e">
        <f ca="1">_xll.RiskData('TS CF'!$H$24,$A1884)-F1884</f>
        <v>#NAME?</v>
      </c>
      <c r="S1884" s="330" t="e">
        <f ca="1">_xll.RiskData('TS CF'!$K$24,$A1884)-G1884</f>
        <v>#NAME?</v>
      </c>
      <c r="T1884" s="330" t="e">
        <f ca="1">_xll.RiskData('TS CF'!$N$24,$A1884)-H1884</f>
        <v>#NAME?</v>
      </c>
      <c r="V1884" s="327" t="e">
        <f t="shared" ca="1" si="87"/>
        <v>#NAME?</v>
      </c>
      <c r="W1884" s="327" t="e">
        <f t="shared" ca="1" si="88"/>
        <v>#NAME?</v>
      </c>
      <c r="X1884" s="327" t="e">
        <f t="shared" ca="1" si="89"/>
        <v>#NAME?</v>
      </c>
    </row>
    <row r="1885" spans="1:24">
      <c r="A1885" s="2">
        <v>1878</v>
      </c>
      <c r="B1885" s="617">
        <v>-160478</v>
      </c>
      <c r="C1885" s="617">
        <v>-103593</v>
      </c>
      <c r="D1885" s="617">
        <v>-114388</v>
      </c>
      <c r="F1885" s="330" t="e">
        <f ca="1">_xll.RiskData('Risk Summary'!$H$32,$A1885)</f>
        <v>#NAME?</v>
      </c>
      <c r="G1885" s="330" t="e">
        <f ca="1">_xll.RiskData('Risk Summary'!$K$32,$A1885)</f>
        <v>#NAME?</v>
      </c>
      <c r="H1885" s="330" t="e">
        <f ca="1">_xll.RiskData('Risk Summary'!$N$32,$A1885)</f>
        <v>#NAME?</v>
      </c>
      <c r="J1885" s="330" t="e">
        <f ca="1">_xll.RiskData('Risk Summary'!$H$35,$A1885)</f>
        <v>#NAME?</v>
      </c>
      <c r="K1885" s="330" t="e">
        <f ca="1">_xll.RiskData('Risk Summary'!$K$35,$A1885)</f>
        <v>#NAME?</v>
      </c>
      <c r="L1885" s="330" t="e">
        <f ca="1">_xll.RiskData('Risk Summary'!$N$35,$A1885)</f>
        <v>#NAME?</v>
      </c>
      <c r="N1885" s="330" t="e">
        <f ca="1">_xll.RiskData('Risk Summary'!$H$36,$A1885)</f>
        <v>#NAME?</v>
      </c>
      <c r="O1885" s="330" t="e">
        <f ca="1">_xll.RiskData('Risk Summary'!$K$36,$A1885)</f>
        <v>#NAME?</v>
      </c>
      <c r="P1885" s="330" t="e">
        <f ca="1">_xll.RiskData('Risk Summary'!$N$36,$A1885)</f>
        <v>#NAME?</v>
      </c>
      <c r="R1885" s="330" t="e">
        <f ca="1">_xll.RiskData('TS CF'!$H$24,$A1885)-F1885</f>
        <v>#NAME?</v>
      </c>
      <c r="S1885" s="330" t="e">
        <f ca="1">_xll.RiskData('TS CF'!$K$24,$A1885)-G1885</f>
        <v>#NAME?</v>
      </c>
      <c r="T1885" s="330" t="e">
        <f ca="1">_xll.RiskData('TS CF'!$N$24,$A1885)-H1885</f>
        <v>#NAME?</v>
      </c>
      <c r="V1885" s="327" t="e">
        <f t="shared" ca="1" si="87"/>
        <v>#NAME?</v>
      </c>
      <c r="W1885" s="327" t="e">
        <f t="shared" ca="1" si="88"/>
        <v>#NAME?</v>
      </c>
      <c r="X1885" s="327" t="e">
        <f t="shared" ca="1" si="89"/>
        <v>#NAME?</v>
      </c>
    </row>
    <row r="1886" spans="1:24">
      <c r="A1886" s="2">
        <v>1879</v>
      </c>
      <c r="B1886" s="617">
        <v>-160478</v>
      </c>
      <c r="C1886" s="617">
        <v>-103593</v>
      </c>
      <c r="D1886" s="617">
        <v>-114388</v>
      </c>
      <c r="F1886" s="330" t="e">
        <f ca="1">_xll.RiskData('Risk Summary'!$H$32,$A1886)</f>
        <v>#NAME?</v>
      </c>
      <c r="G1886" s="330" t="e">
        <f ca="1">_xll.RiskData('Risk Summary'!$K$32,$A1886)</f>
        <v>#NAME?</v>
      </c>
      <c r="H1886" s="330" t="e">
        <f ca="1">_xll.RiskData('Risk Summary'!$N$32,$A1886)</f>
        <v>#NAME?</v>
      </c>
      <c r="J1886" s="330" t="e">
        <f ca="1">_xll.RiskData('Risk Summary'!$H$35,$A1886)</f>
        <v>#NAME?</v>
      </c>
      <c r="K1886" s="330" t="e">
        <f ca="1">_xll.RiskData('Risk Summary'!$K$35,$A1886)</f>
        <v>#NAME?</v>
      </c>
      <c r="L1886" s="330" t="e">
        <f ca="1">_xll.RiskData('Risk Summary'!$N$35,$A1886)</f>
        <v>#NAME?</v>
      </c>
      <c r="N1886" s="330" t="e">
        <f ca="1">_xll.RiskData('Risk Summary'!$H$36,$A1886)</f>
        <v>#NAME?</v>
      </c>
      <c r="O1886" s="330" t="e">
        <f ca="1">_xll.RiskData('Risk Summary'!$K$36,$A1886)</f>
        <v>#NAME?</v>
      </c>
      <c r="P1886" s="330" t="e">
        <f ca="1">_xll.RiskData('Risk Summary'!$N$36,$A1886)</f>
        <v>#NAME?</v>
      </c>
      <c r="R1886" s="330" t="e">
        <f ca="1">_xll.RiskData('TS CF'!$H$24,$A1886)-F1886</f>
        <v>#NAME?</v>
      </c>
      <c r="S1886" s="330" t="e">
        <f ca="1">_xll.RiskData('TS CF'!$K$24,$A1886)-G1886</f>
        <v>#NAME?</v>
      </c>
      <c r="T1886" s="330" t="e">
        <f ca="1">_xll.RiskData('TS CF'!$N$24,$A1886)-H1886</f>
        <v>#NAME?</v>
      </c>
      <c r="V1886" s="327" t="e">
        <f t="shared" ca="1" si="87"/>
        <v>#NAME?</v>
      </c>
      <c r="W1886" s="327" t="e">
        <f t="shared" ca="1" si="88"/>
        <v>#NAME?</v>
      </c>
      <c r="X1886" s="327" t="e">
        <f t="shared" ca="1" si="89"/>
        <v>#NAME?</v>
      </c>
    </row>
    <row r="1887" spans="1:24">
      <c r="A1887" s="2">
        <v>1880</v>
      </c>
      <c r="B1887" s="617">
        <v>-160478</v>
      </c>
      <c r="C1887" s="617">
        <v>-103593</v>
      </c>
      <c r="D1887" s="617">
        <v>-114388</v>
      </c>
      <c r="F1887" s="330" t="e">
        <f ca="1">_xll.RiskData('Risk Summary'!$H$32,$A1887)</f>
        <v>#NAME?</v>
      </c>
      <c r="G1887" s="330" t="e">
        <f ca="1">_xll.RiskData('Risk Summary'!$K$32,$A1887)</f>
        <v>#NAME?</v>
      </c>
      <c r="H1887" s="330" t="e">
        <f ca="1">_xll.RiskData('Risk Summary'!$N$32,$A1887)</f>
        <v>#NAME?</v>
      </c>
      <c r="J1887" s="330" t="e">
        <f ca="1">_xll.RiskData('Risk Summary'!$H$35,$A1887)</f>
        <v>#NAME?</v>
      </c>
      <c r="K1887" s="330" t="e">
        <f ca="1">_xll.RiskData('Risk Summary'!$K$35,$A1887)</f>
        <v>#NAME?</v>
      </c>
      <c r="L1887" s="330" t="e">
        <f ca="1">_xll.RiskData('Risk Summary'!$N$35,$A1887)</f>
        <v>#NAME?</v>
      </c>
      <c r="N1887" s="330" t="e">
        <f ca="1">_xll.RiskData('Risk Summary'!$H$36,$A1887)</f>
        <v>#NAME?</v>
      </c>
      <c r="O1887" s="330" t="e">
        <f ca="1">_xll.RiskData('Risk Summary'!$K$36,$A1887)</f>
        <v>#NAME?</v>
      </c>
      <c r="P1887" s="330" t="e">
        <f ca="1">_xll.RiskData('Risk Summary'!$N$36,$A1887)</f>
        <v>#NAME?</v>
      </c>
      <c r="R1887" s="330" t="e">
        <f ca="1">_xll.RiskData('TS CF'!$H$24,$A1887)-F1887</f>
        <v>#NAME?</v>
      </c>
      <c r="S1887" s="330" t="e">
        <f ca="1">_xll.RiskData('TS CF'!$K$24,$A1887)-G1887</f>
        <v>#NAME?</v>
      </c>
      <c r="T1887" s="330" t="e">
        <f ca="1">_xll.RiskData('TS CF'!$N$24,$A1887)-H1887</f>
        <v>#NAME?</v>
      </c>
      <c r="V1887" s="327" t="e">
        <f t="shared" ca="1" si="87"/>
        <v>#NAME?</v>
      </c>
      <c r="W1887" s="327" t="e">
        <f t="shared" ca="1" si="88"/>
        <v>#NAME?</v>
      </c>
      <c r="X1887" s="327" t="e">
        <f t="shared" ca="1" si="89"/>
        <v>#NAME?</v>
      </c>
    </row>
    <row r="1888" spans="1:24">
      <c r="A1888" s="2">
        <v>1881</v>
      </c>
      <c r="B1888" s="617">
        <v>-160478</v>
      </c>
      <c r="C1888" s="617">
        <v>-103593</v>
      </c>
      <c r="D1888" s="617">
        <v>-114388</v>
      </c>
      <c r="F1888" s="330" t="e">
        <f ca="1">_xll.RiskData('Risk Summary'!$H$32,$A1888)</f>
        <v>#NAME?</v>
      </c>
      <c r="G1888" s="330" t="e">
        <f ca="1">_xll.RiskData('Risk Summary'!$K$32,$A1888)</f>
        <v>#NAME?</v>
      </c>
      <c r="H1888" s="330" t="e">
        <f ca="1">_xll.RiskData('Risk Summary'!$N$32,$A1888)</f>
        <v>#NAME?</v>
      </c>
      <c r="J1888" s="330" t="e">
        <f ca="1">_xll.RiskData('Risk Summary'!$H$35,$A1888)</f>
        <v>#NAME?</v>
      </c>
      <c r="K1888" s="330" t="e">
        <f ca="1">_xll.RiskData('Risk Summary'!$K$35,$A1888)</f>
        <v>#NAME?</v>
      </c>
      <c r="L1888" s="330" t="e">
        <f ca="1">_xll.RiskData('Risk Summary'!$N$35,$A1888)</f>
        <v>#NAME?</v>
      </c>
      <c r="N1888" s="330" t="e">
        <f ca="1">_xll.RiskData('Risk Summary'!$H$36,$A1888)</f>
        <v>#NAME?</v>
      </c>
      <c r="O1888" s="330" t="e">
        <f ca="1">_xll.RiskData('Risk Summary'!$K$36,$A1888)</f>
        <v>#NAME?</v>
      </c>
      <c r="P1888" s="330" t="e">
        <f ca="1">_xll.RiskData('Risk Summary'!$N$36,$A1888)</f>
        <v>#NAME?</v>
      </c>
      <c r="R1888" s="330" t="e">
        <f ca="1">_xll.RiskData('TS CF'!$H$24,$A1888)-F1888</f>
        <v>#NAME?</v>
      </c>
      <c r="S1888" s="330" t="e">
        <f ca="1">_xll.RiskData('TS CF'!$K$24,$A1888)-G1888</f>
        <v>#NAME?</v>
      </c>
      <c r="T1888" s="330" t="e">
        <f ca="1">_xll.RiskData('TS CF'!$N$24,$A1888)-H1888</f>
        <v>#NAME?</v>
      </c>
      <c r="V1888" s="327" t="e">
        <f t="shared" ca="1" si="87"/>
        <v>#NAME?</v>
      </c>
      <c r="W1888" s="327" t="e">
        <f t="shared" ca="1" si="88"/>
        <v>#NAME?</v>
      </c>
      <c r="X1888" s="327" t="e">
        <f t="shared" ca="1" si="89"/>
        <v>#NAME?</v>
      </c>
    </row>
    <row r="1889" spans="1:24">
      <c r="A1889" s="2">
        <v>1882</v>
      </c>
      <c r="B1889" s="617">
        <v>-160478</v>
      </c>
      <c r="C1889" s="617">
        <v>-103593</v>
      </c>
      <c r="D1889" s="617">
        <v>-114388</v>
      </c>
      <c r="F1889" s="330" t="e">
        <f ca="1">_xll.RiskData('Risk Summary'!$H$32,$A1889)</f>
        <v>#NAME?</v>
      </c>
      <c r="G1889" s="330" t="e">
        <f ca="1">_xll.RiskData('Risk Summary'!$K$32,$A1889)</f>
        <v>#NAME?</v>
      </c>
      <c r="H1889" s="330" t="e">
        <f ca="1">_xll.RiskData('Risk Summary'!$N$32,$A1889)</f>
        <v>#NAME?</v>
      </c>
      <c r="J1889" s="330" t="e">
        <f ca="1">_xll.RiskData('Risk Summary'!$H$35,$A1889)</f>
        <v>#NAME?</v>
      </c>
      <c r="K1889" s="330" t="e">
        <f ca="1">_xll.RiskData('Risk Summary'!$K$35,$A1889)</f>
        <v>#NAME?</v>
      </c>
      <c r="L1889" s="330" t="e">
        <f ca="1">_xll.RiskData('Risk Summary'!$N$35,$A1889)</f>
        <v>#NAME?</v>
      </c>
      <c r="N1889" s="330" t="e">
        <f ca="1">_xll.RiskData('Risk Summary'!$H$36,$A1889)</f>
        <v>#NAME?</v>
      </c>
      <c r="O1889" s="330" t="e">
        <f ca="1">_xll.RiskData('Risk Summary'!$K$36,$A1889)</f>
        <v>#NAME?</v>
      </c>
      <c r="P1889" s="330" t="e">
        <f ca="1">_xll.RiskData('Risk Summary'!$N$36,$A1889)</f>
        <v>#NAME?</v>
      </c>
      <c r="R1889" s="330" t="e">
        <f ca="1">_xll.RiskData('TS CF'!$H$24,$A1889)-F1889</f>
        <v>#NAME?</v>
      </c>
      <c r="S1889" s="330" t="e">
        <f ca="1">_xll.RiskData('TS CF'!$K$24,$A1889)-G1889</f>
        <v>#NAME?</v>
      </c>
      <c r="T1889" s="330" t="e">
        <f ca="1">_xll.RiskData('TS CF'!$N$24,$A1889)-H1889</f>
        <v>#NAME?</v>
      </c>
      <c r="V1889" s="327" t="e">
        <f t="shared" ca="1" si="87"/>
        <v>#NAME?</v>
      </c>
      <c r="W1889" s="327" t="e">
        <f t="shared" ca="1" si="88"/>
        <v>#NAME?</v>
      </c>
      <c r="X1889" s="327" t="e">
        <f t="shared" ca="1" si="89"/>
        <v>#NAME?</v>
      </c>
    </row>
    <row r="1890" spans="1:24">
      <c r="A1890" s="2">
        <v>1883</v>
      </c>
      <c r="B1890" s="617">
        <v>-160478</v>
      </c>
      <c r="C1890" s="617">
        <v>-103593</v>
      </c>
      <c r="D1890" s="617">
        <v>-114388</v>
      </c>
      <c r="F1890" s="330" t="e">
        <f ca="1">_xll.RiskData('Risk Summary'!$H$32,$A1890)</f>
        <v>#NAME?</v>
      </c>
      <c r="G1890" s="330" t="e">
        <f ca="1">_xll.RiskData('Risk Summary'!$K$32,$A1890)</f>
        <v>#NAME?</v>
      </c>
      <c r="H1890" s="330" t="e">
        <f ca="1">_xll.RiskData('Risk Summary'!$N$32,$A1890)</f>
        <v>#NAME?</v>
      </c>
      <c r="J1890" s="330" t="e">
        <f ca="1">_xll.RiskData('Risk Summary'!$H$35,$A1890)</f>
        <v>#NAME?</v>
      </c>
      <c r="K1890" s="330" t="e">
        <f ca="1">_xll.RiskData('Risk Summary'!$K$35,$A1890)</f>
        <v>#NAME?</v>
      </c>
      <c r="L1890" s="330" t="e">
        <f ca="1">_xll.RiskData('Risk Summary'!$N$35,$A1890)</f>
        <v>#NAME?</v>
      </c>
      <c r="N1890" s="330" t="e">
        <f ca="1">_xll.RiskData('Risk Summary'!$H$36,$A1890)</f>
        <v>#NAME?</v>
      </c>
      <c r="O1890" s="330" t="e">
        <f ca="1">_xll.RiskData('Risk Summary'!$K$36,$A1890)</f>
        <v>#NAME?</v>
      </c>
      <c r="P1890" s="330" t="e">
        <f ca="1">_xll.RiskData('Risk Summary'!$N$36,$A1890)</f>
        <v>#NAME?</v>
      </c>
      <c r="R1890" s="330" t="e">
        <f ca="1">_xll.RiskData('TS CF'!$H$24,$A1890)-F1890</f>
        <v>#NAME?</v>
      </c>
      <c r="S1890" s="330" t="e">
        <f ca="1">_xll.RiskData('TS CF'!$K$24,$A1890)-G1890</f>
        <v>#NAME?</v>
      </c>
      <c r="T1890" s="330" t="e">
        <f ca="1">_xll.RiskData('TS CF'!$N$24,$A1890)-H1890</f>
        <v>#NAME?</v>
      </c>
      <c r="V1890" s="327" t="e">
        <f t="shared" ca="1" si="87"/>
        <v>#NAME?</v>
      </c>
      <c r="W1890" s="327" t="e">
        <f t="shared" ca="1" si="88"/>
        <v>#NAME?</v>
      </c>
      <c r="X1890" s="327" t="e">
        <f t="shared" ca="1" si="89"/>
        <v>#NAME?</v>
      </c>
    </row>
    <row r="1891" spans="1:24">
      <c r="A1891" s="2">
        <v>1884</v>
      </c>
      <c r="B1891" s="617">
        <v>-160478</v>
      </c>
      <c r="C1891" s="617">
        <v>-103593</v>
      </c>
      <c r="D1891" s="617">
        <v>-114388</v>
      </c>
      <c r="F1891" s="330" t="e">
        <f ca="1">_xll.RiskData('Risk Summary'!$H$32,$A1891)</f>
        <v>#NAME?</v>
      </c>
      <c r="G1891" s="330" t="e">
        <f ca="1">_xll.RiskData('Risk Summary'!$K$32,$A1891)</f>
        <v>#NAME?</v>
      </c>
      <c r="H1891" s="330" t="e">
        <f ca="1">_xll.RiskData('Risk Summary'!$N$32,$A1891)</f>
        <v>#NAME?</v>
      </c>
      <c r="J1891" s="330" t="e">
        <f ca="1">_xll.RiskData('Risk Summary'!$H$35,$A1891)</f>
        <v>#NAME?</v>
      </c>
      <c r="K1891" s="330" t="e">
        <f ca="1">_xll.RiskData('Risk Summary'!$K$35,$A1891)</f>
        <v>#NAME?</v>
      </c>
      <c r="L1891" s="330" t="e">
        <f ca="1">_xll.RiskData('Risk Summary'!$N$35,$A1891)</f>
        <v>#NAME?</v>
      </c>
      <c r="N1891" s="330" t="e">
        <f ca="1">_xll.RiskData('Risk Summary'!$H$36,$A1891)</f>
        <v>#NAME?</v>
      </c>
      <c r="O1891" s="330" t="e">
        <f ca="1">_xll.RiskData('Risk Summary'!$K$36,$A1891)</f>
        <v>#NAME?</v>
      </c>
      <c r="P1891" s="330" t="e">
        <f ca="1">_xll.RiskData('Risk Summary'!$N$36,$A1891)</f>
        <v>#NAME?</v>
      </c>
      <c r="R1891" s="330" t="e">
        <f ca="1">_xll.RiskData('TS CF'!$H$24,$A1891)-F1891</f>
        <v>#NAME?</v>
      </c>
      <c r="S1891" s="330" t="e">
        <f ca="1">_xll.RiskData('TS CF'!$K$24,$A1891)-G1891</f>
        <v>#NAME?</v>
      </c>
      <c r="T1891" s="330" t="e">
        <f ca="1">_xll.RiskData('TS CF'!$N$24,$A1891)-H1891</f>
        <v>#NAME?</v>
      </c>
      <c r="V1891" s="327" t="e">
        <f t="shared" ca="1" si="87"/>
        <v>#NAME?</v>
      </c>
      <c r="W1891" s="327" t="e">
        <f t="shared" ca="1" si="88"/>
        <v>#NAME?</v>
      </c>
      <c r="X1891" s="327" t="e">
        <f t="shared" ca="1" si="89"/>
        <v>#NAME?</v>
      </c>
    </row>
    <row r="1892" spans="1:24">
      <c r="A1892" s="2">
        <v>1885</v>
      </c>
      <c r="B1892" s="617">
        <v>-160478</v>
      </c>
      <c r="C1892" s="617">
        <v>-103593</v>
      </c>
      <c r="D1892" s="617">
        <v>-114388</v>
      </c>
      <c r="F1892" s="330" t="e">
        <f ca="1">_xll.RiskData('Risk Summary'!$H$32,$A1892)</f>
        <v>#NAME?</v>
      </c>
      <c r="G1892" s="330" t="e">
        <f ca="1">_xll.RiskData('Risk Summary'!$K$32,$A1892)</f>
        <v>#NAME?</v>
      </c>
      <c r="H1892" s="330" t="e">
        <f ca="1">_xll.RiskData('Risk Summary'!$N$32,$A1892)</f>
        <v>#NAME?</v>
      </c>
      <c r="J1892" s="330" t="e">
        <f ca="1">_xll.RiskData('Risk Summary'!$H$35,$A1892)</f>
        <v>#NAME?</v>
      </c>
      <c r="K1892" s="330" t="e">
        <f ca="1">_xll.RiskData('Risk Summary'!$K$35,$A1892)</f>
        <v>#NAME?</v>
      </c>
      <c r="L1892" s="330" t="e">
        <f ca="1">_xll.RiskData('Risk Summary'!$N$35,$A1892)</f>
        <v>#NAME?</v>
      </c>
      <c r="N1892" s="330" t="e">
        <f ca="1">_xll.RiskData('Risk Summary'!$H$36,$A1892)</f>
        <v>#NAME?</v>
      </c>
      <c r="O1892" s="330" t="e">
        <f ca="1">_xll.RiskData('Risk Summary'!$K$36,$A1892)</f>
        <v>#NAME?</v>
      </c>
      <c r="P1892" s="330" t="e">
        <f ca="1">_xll.RiskData('Risk Summary'!$N$36,$A1892)</f>
        <v>#NAME?</v>
      </c>
      <c r="R1892" s="330" t="e">
        <f ca="1">_xll.RiskData('TS CF'!$H$24,$A1892)-F1892</f>
        <v>#NAME?</v>
      </c>
      <c r="S1892" s="330" t="e">
        <f ca="1">_xll.RiskData('TS CF'!$K$24,$A1892)-G1892</f>
        <v>#NAME?</v>
      </c>
      <c r="T1892" s="330" t="e">
        <f ca="1">_xll.RiskData('TS CF'!$N$24,$A1892)-H1892</f>
        <v>#NAME?</v>
      </c>
      <c r="V1892" s="327" t="e">
        <f t="shared" ca="1" si="87"/>
        <v>#NAME?</v>
      </c>
      <c r="W1892" s="327" t="e">
        <f t="shared" ca="1" si="88"/>
        <v>#NAME?</v>
      </c>
      <c r="X1892" s="327" t="e">
        <f t="shared" ca="1" si="89"/>
        <v>#NAME?</v>
      </c>
    </row>
    <row r="1893" spans="1:24">
      <c r="A1893" s="2">
        <v>1886</v>
      </c>
      <c r="B1893" s="617">
        <v>-160478</v>
      </c>
      <c r="C1893" s="617">
        <v>-103593</v>
      </c>
      <c r="D1893" s="617">
        <v>-114388</v>
      </c>
      <c r="F1893" s="330" t="e">
        <f ca="1">_xll.RiskData('Risk Summary'!$H$32,$A1893)</f>
        <v>#NAME?</v>
      </c>
      <c r="G1893" s="330" t="e">
        <f ca="1">_xll.RiskData('Risk Summary'!$K$32,$A1893)</f>
        <v>#NAME?</v>
      </c>
      <c r="H1893" s="330" t="e">
        <f ca="1">_xll.RiskData('Risk Summary'!$N$32,$A1893)</f>
        <v>#NAME?</v>
      </c>
      <c r="J1893" s="330" t="e">
        <f ca="1">_xll.RiskData('Risk Summary'!$H$35,$A1893)</f>
        <v>#NAME?</v>
      </c>
      <c r="K1893" s="330" t="e">
        <f ca="1">_xll.RiskData('Risk Summary'!$K$35,$A1893)</f>
        <v>#NAME?</v>
      </c>
      <c r="L1893" s="330" t="e">
        <f ca="1">_xll.RiskData('Risk Summary'!$N$35,$A1893)</f>
        <v>#NAME?</v>
      </c>
      <c r="N1893" s="330" t="e">
        <f ca="1">_xll.RiskData('Risk Summary'!$H$36,$A1893)</f>
        <v>#NAME?</v>
      </c>
      <c r="O1893" s="330" t="e">
        <f ca="1">_xll.RiskData('Risk Summary'!$K$36,$A1893)</f>
        <v>#NAME?</v>
      </c>
      <c r="P1893" s="330" t="e">
        <f ca="1">_xll.RiskData('Risk Summary'!$N$36,$A1893)</f>
        <v>#NAME?</v>
      </c>
      <c r="R1893" s="330" t="e">
        <f ca="1">_xll.RiskData('TS CF'!$H$24,$A1893)-F1893</f>
        <v>#NAME?</v>
      </c>
      <c r="S1893" s="330" t="e">
        <f ca="1">_xll.RiskData('TS CF'!$K$24,$A1893)-G1893</f>
        <v>#NAME?</v>
      </c>
      <c r="T1893" s="330" t="e">
        <f ca="1">_xll.RiskData('TS CF'!$N$24,$A1893)-H1893</f>
        <v>#NAME?</v>
      </c>
      <c r="V1893" s="327" t="e">
        <f t="shared" ca="1" si="87"/>
        <v>#NAME?</v>
      </c>
      <c r="W1893" s="327" t="e">
        <f t="shared" ca="1" si="88"/>
        <v>#NAME?</v>
      </c>
      <c r="X1893" s="327" t="e">
        <f t="shared" ca="1" si="89"/>
        <v>#NAME?</v>
      </c>
    </row>
    <row r="1894" spans="1:24">
      <c r="A1894" s="2">
        <v>1887</v>
      </c>
      <c r="B1894" s="617">
        <v>-160478</v>
      </c>
      <c r="C1894" s="617">
        <v>-103593</v>
      </c>
      <c r="D1894" s="617">
        <v>-114388</v>
      </c>
      <c r="F1894" s="330" t="e">
        <f ca="1">_xll.RiskData('Risk Summary'!$H$32,$A1894)</f>
        <v>#NAME?</v>
      </c>
      <c r="G1894" s="330" t="e">
        <f ca="1">_xll.RiskData('Risk Summary'!$K$32,$A1894)</f>
        <v>#NAME?</v>
      </c>
      <c r="H1894" s="330" t="e">
        <f ca="1">_xll.RiskData('Risk Summary'!$N$32,$A1894)</f>
        <v>#NAME?</v>
      </c>
      <c r="J1894" s="330" t="e">
        <f ca="1">_xll.RiskData('Risk Summary'!$H$35,$A1894)</f>
        <v>#NAME?</v>
      </c>
      <c r="K1894" s="330" t="e">
        <f ca="1">_xll.RiskData('Risk Summary'!$K$35,$A1894)</f>
        <v>#NAME?</v>
      </c>
      <c r="L1894" s="330" t="e">
        <f ca="1">_xll.RiskData('Risk Summary'!$N$35,$A1894)</f>
        <v>#NAME?</v>
      </c>
      <c r="N1894" s="330" t="e">
        <f ca="1">_xll.RiskData('Risk Summary'!$H$36,$A1894)</f>
        <v>#NAME?</v>
      </c>
      <c r="O1894" s="330" t="e">
        <f ca="1">_xll.RiskData('Risk Summary'!$K$36,$A1894)</f>
        <v>#NAME?</v>
      </c>
      <c r="P1894" s="330" t="e">
        <f ca="1">_xll.RiskData('Risk Summary'!$N$36,$A1894)</f>
        <v>#NAME?</v>
      </c>
      <c r="R1894" s="330" t="e">
        <f ca="1">_xll.RiskData('TS CF'!$H$24,$A1894)-F1894</f>
        <v>#NAME?</v>
      </c>
      <c r="S1894" s="330" t="e">
        <f ca="1">_xll.RiskData('TS CF'!$K$24,$A1894)-G1894</f>
        <v>#NAME?</v>
      </c>
      <c r="T1894" s="330" t="e">
        <f ca="1">_xll.RiskData('TS CF'!$N$24,$A1894)-H1894</f>
        <v>#NAME?</v>
      </c>
      <c r="V1894" s="327" t="e">
        <f t="shared" ca="1" si="87"/>
        <v>#NAME?</v>
      </c>
      <c r="W1894" s="327" t="e">
        <f t="shared" ca="1" si="88"/>
        <v>#NAME?</v>
      </c>
      <c r="X1894" s="327" t="e">
        <f t="shared" ca="1" si="89"/>
        <v>#NAME?</v>
      </c>
    </row>
    <row r="1895" spans="1:24">
      <c r="A1895" s="2">
        <v>1888</v>
      </c>
      <c r="B1895" s="617">
        <v>-160478</v>
      </c>
      <c r="C1895" s="617">
        <v>-103593</v>
      </c>
      <c r="D1895" s="617">
        <v>-114388</v>
      </c>
      <c r="F1895" s="330" t="e">
        <f ca="1">_xll.RiskData('Risk Summary'!$H$32,$A1895)</f>
        <v>#NAME?</v>
      </c>
      <c r="G1895" s="330" t="e">
        <f ca="1">_xll.RiskData('Risk Summary'!$K$32,$A1895)</f>
        <v>#NAME?</v>
      </c>
      <c r="H1895" s="330" t="e">
        <f ca="1">_xll.RiskData('Risk Summary'!$N$32,$A1895)</f>
        <v>#NAME?</v>
      </c>
      <c r="J1895" s="330" t="e">
        <f ca="1">_xll.RiskData('Risk Summary'!$H$35,$A1895)</f>
        <v>#NAME?</v>
      </c>
      <c r="K1895" s="330" t="e">
        <f ca="1">_xll.RiskData('Risk Summary'!$K$35,$A1895)</f>
        <v>#NAME?</v>
      </c>
      <c r="L1895" s="330" t="e">
        <f ca="1">_xll.RiskData('Risk Summary'!$N$35,$A1895)</f>
        <v>#NAME?</v>
      </c>
      <c r="N1895" s="330" t="e">
        <f ca="1">_xll.RiskData('Risk Summary'!$H$36,$A1895)</f>
        <v>#NAME?</v>
      </c>
      <c r="O1895" s="330" t="e">
        <f ca="1">_xll.RiskData('Risk Summary'!$K$36,$A1895)</f>
        <v>#NAME?</v>
      </c>
      <c r="P1895" s="330" t="e">
        <f ca="1">_xll.RiskData('Risk Summary'!$N$36,$A1895)</f>
        <v>#NAME?</v>
      </c>
      <c r="R1895" s="330" t="e">
        <f ca="1">_xll.RiskData('TS CF'!$H$24,$A1895)-F1895</f>
        <v>#NAME?</v>
      </c>
      <c r="S1895" s="330" t="e">
        <f ca="1">_xll.RiskData('TS CF'!$K$24,$A1895)-G1895</f>
        <v>#NAME?</v>
      </c>
      <c r="T1895" s="330" t="e">
        <f ca="1">_xll.RiskData('TS CF'!$N$24,$A1895)-H1895</f>
        <v>#NAME?</v>
      </c>
      <c r="V1895" s="327" t="e">
        <f t="shared" ca="1" si="87"/>
        <v>#NAME?</v>
      </c>
      <c r="W1895" s="327" t="e">
        <f t="shared" ca="1" si="88"/>
        <v>#NAME?</v>
      </c>
      <c r="X1895" s="327" t="e">
        <f t="shared" ca="1" si="89"/>
        <v>#NAME?</v>
      </c>
    </row>
    <row r="1896" spans="1:24">
      <c r="A1896" s="2">
        <v>1889</v>
      </c>
      <c r="B1896" s="617">
        <v>-160478</v>
      </c>
      <c r="C1896" s="617">
        <v>-103593</v>
      </c>
      <c r="D1896" s="617">
        <v>-114388</v>
      </c>
      <c r="F1896" s="330" t="e">
        <f ca="1">_xll.RiskData('Risk Summary'!$H$32,$A1896)</f>
        <v>#NAME?</v>
      </c>
      <c r="G1896" s="330" t="e">
        <f ca="1">_xll.RiskData('Risk Summary'!$K$32,$A1896)</f>
        <v>#NAME?</v>
      </c>
      <c r="H1896" s="330" t="e">
        <f ca="1">_xll.RiskData('Risk Summary'!$N$32,$A1896)</f>
        <v>#NAME?</v>
      </c>
      <c r="J1896" s="330" t="e">
        <f ca="1">_xll.RiskData('Risk Summary'!$H$35,$A1896)</f>
        <v>#NAME?</v>
      </c>
      <c r="K1896" s="330" t="e">
        <f ca="1">_xll.RiskData('Risk Summary'!$K$35,$A1896)</f>
        <v>#NAME?</v>
      </c>
      <c r="L1896" s="330" t="e">
        <f ca="1">_xll.RiskData('Risk Summary'!$N$35,$A1896)</f>
        <v>#NAME?</v>
      </c>
      <c r="N1896" s="330" t="e">
        <f ca="1">_xll.RiskData('Risk Summary'!$H$36,$A1896)</f>
        <v>#NAME?</v>
      </c>
      <c r="O1896" s="330" t="e">
        <f ca="1">_xll.RiskData('Risk Summary'!$K$36,$A1896)</f>
        <v>#NAME?</v>
      </c>
      <c r="P1896" s="330" t="e">
        <f ca="1">_xll.RiskData('Risk Summary'!$N$36,$A1896)</f>
        <v>#NAME?</v>
      </c>
      <c r="R1896" s="330" t="e">
        <f ca="1">_xll.RiskData('TS CF'!$H$24,$A1896)-F1896</f>
        <v>#NAME?</v>
      </c>
      <c r="S1896" s="330" t="e">
        <f ca="1">_xll.RiskData('TS CF'!$K$24,$A1896)-G1896</f>
        <v>#NAME?</v>
      </c>
      <c r="T1896" s="330" t="e">
        <f ca="1">_xll.RiskData('TS CF'!$N$24,$A1896)-H1896</f>
        <v>#NAME?</v>
      </c>
      <c r="V1896" s="327" t="e">
        <f t="shared" ca="1" si="87"/>
        <v>#NAME?</v>
      </c>
      <c r="W1896" s="327" t="e">
        <f t="shared" ca="1" si="88"/>
        <v>#NAME?</v>
      </c>
      <c r="X1896" s="327" t="e">
        <f t="shared" ca="1" si="89"/>
        <v>#NAME?</v>
      </c>
    </row>
    <row r="1897" spans="1:24">
      <c r="A1897" s="2">
        <v>1890</v>
      </c>
      <c r="B1897" s="617">
        <v>-160478</v>
      </c>
      <c r="C1897" s="617">
        <v>-103593</v>
      </c>
      <c r="D1897" s="617">
        <v>-114388</v>
      </c>
      <c r="F1897" s="330" t="e">
        <f ca="1">_xll.RiskData('Risk Summary'!$H$32,$A1897)</f>
        <v>#NAME?</v>
      </c>
      <c r="G1897" s="330" t="e">
        <f ca="1">_xll.RiskData('Risk Summary'!$K$32,$A1897)</f>
        <v>#NAME?</v>
      </c>
      <c r="H1897" s="330" t="e">
        <f ca="1">_xll.RiskData('Risk Summary'!$N$32,$A1897)</f>
        <v>#NAME?</v>
      </c>
      <c r="J1897" s="330" t="e">
        <f ca="1">_xll.RiskData('Risk Summary'!$H$35,$A1897)</f>
        <v>#NAME?</v>
      </c>
      <c r="K1897" s="330" t="e">
        <f ca="1">_xll.RiskData('Risk Summary'!$K$35,$A1897)</f>
        <v>#NAME?</v>
      </c>
      <c r="L1897" s="330" t="e">
        <f ca="1">_xll.RiskData('Risk Summary'!$N$35,$A1897)</f>
        <v>#NAME?</v>
      </c>
      <c r="N1897" s="330" t="e">
        <f ca="1">_xll.RiskData('Risk Summary'!$H$36,$A1897)</f>
        <v>#NAME?</v>
      </c>
      <c r="O1897" s="330" t="e">
        <f ca="1">_xll.RiskData('Risk Summary'!$K$36,$A1897)</f>
        <v>#NAME?</v>
      </c>
      <c r="P1897" s="330" t="e">
        <f ca="1">_xll.RiskData('Risk Summary'!$N$36,$A1897)</f>
        <v>#NAME?</v>
      </c>
      <c r="R1897" s="330" t="e">
        <f ca="1">_xll.RiskData('TS CF'!$H$24,$A1897)-F1897</f>
        <v>#NAME?</v>
      </c>
      <c r="S1897" s="330" t="e">
        <f ca="1">_xll.RiskData('TS CF'!$K$24,$A1897)-G1897</f>
        <v>#NAME?</v>
      </c>
      <c r="T1897" s="330" t="e">
        <f ca="1">_xll.RiskData('TS CF'!$N$24,$A1897)-H1897</f>
        <v>#NAME?</v>
      </c>
      <c r="V1897" s="327" t="e">
        <f t="shared" ca="1" si="87"/>
        <v>#NAME?</v>
      </c>
      <c r="W1897" s="327" t="e">
        <f t="shared" ca="1" si="88"/>
        <v>#NAME?</v>
      </c>
      <c r="X1897" s="327" t="e">
        <f t="shared" ca="1" si="89"/>
        <v>#NAME?</v>
      </c>
    </row>
    <row r="1898" spans="1:24">
      <c r="A1898" s="2">
        <v>1891</v>
      </c>
      <c r="B1898" s="617">
        <v>-160478</v>
      </c>
      <c r="C1898" s="617">
        <v>-103593</v>
      </c>
      <c r="D1898" s="617">
        <v>-114388</v>
      </c>
      <c r="F1898" s="330" t="e">
        <f ca="1">_xll.RiskData('Risk Summary'!$H$32,$A1898)</f>
        <v>#NAME?</v>
      </c>
      <c r="G1898" s="330" t="e">
        <f ca="1">_xll.RiskData('Risk Summary'!$K$32,$A1898)</f>
        <v>#NAME?</v>
      </c>
      <c r="H1898" s="330" t="e">
        <f ca="1">_xll.RiskData('Risk Summary'!$N$32,$A1898)</f>
        <v>#NAME?</v>
      </c>
      <c r="J1898" s="330" t="e">
        <f ca="1">_xll.RiskData('Risk Summary'!$H$35,$A1898)</f>
        <v>#NAME?</v>
      </c>
      <c r="K1898" s="330" t="e">
        <f ca="1">_xll.RiskData('Risk Summary'!$K$35,$A1898)</f>
        <v>#NAME?</v>
      </c>
      <c r="L1898" s="330" t="e">
        <f ca="1">_xll.RiskData('Risk Summary'!$N$35,$A1898)</f>
        <v>#NAME?</v>
      </c>
      <c r="N1898" s="330" t="e">
        <f ca="1">_xll.RiskData('Risk Summary'!$H$36,$A1898)</f>
        <v>#NAME?</v>
      </c>
      <c r="O1898" s="330" t="e">
        <f ca="1">_xll.RiskData('Risk Summary'!$K$36,$A1898)</f>
        <v>#NAME?</v>
      </c>
      <c r="P1898" s="330" t="e">
        <f ca="1">_xll.RiskData('Risk Summary'!$N$36,$A1898)</f>
        <v>#NAME?</v>
      </c>
      <c r="R1898" s="330" t="e">
        <f ca="1">_xll.RiskData('TS CF'!$H$24,$A1898)-F1898</f>
        <v>#NAME?</v>
      </c>
      <c r="S1898" s="330" t="e">
        <f ca="1">_xll.RiskData('TS CF'!$K$24,$A1898)-G1898</f>
        <v>#NAME?</v>
      </c>
      <c r="T1898" s="330" t="e">
        <f ca="1">_xll.RiskData('TS CF'!$N$24,$A1898)-H1898</f>
        <v>#NAME?</v>
      </c>
      <c r="V1898" s="327" t="e">
        <f t="shared" ca="1" si="87"/>
        <v>#NAME?</v>
      </c>
      <c r="W1898" s="327" t="e">
        <f t="shared" ca="1" si="88"/>
        <v>#NAME?</v>
      </c>
      <c r="X1898" s="327" t="e">
        <f t="shared" ca="1" si="89"/>
        <v>#NAME?</v>
      </c>
    </row>
    <row r="1899" spans="1:24">
      <c r="A1899" s="2">
        <v>1892</v>
      </c>
      <c r="B1899" s="617">
        <v>-160478</v>
      </c>
      <c r="C1899" s="617">
        <v>-103593</v>
      </c>
      <c r="D1899" s="617">
        <v>-114388</v>
      </c>
      <c r="F1899" s="330" t="e">
        <f ca="1">_xll.RiskData('Risk Summary'!$H$32,$A1899)</f>
        <v>#NAME?</v>
      </c>
      <c r="G1899" s="330" t="e">
        <f ca="1">_xll.RiskData('Risk Summary'!$K$32,$A1899)</f>
        <v>#NAME?</v>
      </c>
      <c r="H1899" s="330" t="e">
        <f ca="1">_xll.RiskData('Risk Summary'!$N$32,$A1899)</f>
        <v>#NAME?</v>
      </c>
      <c r="J1899" s="330" t="e">
        <f ca="1">_xll.RiskData('Risk Summary'!$H$35,$A1899)</f>
        <v>#NAME?</v>
      </c>
      <c r="K1899" s="330" t="e">
        <f ca="1">_xll.RiskData('Risk Summary'!$K$35,$A1899)</f>
        <v>#NAME?</v>
      </c>
      <c r="L1899" s="330" t="e">
        <f ca="1">_xll.RiskData('Risk Summary'!$N$35,$A1899)</f>
        <v>#NAME?</v>
      </c>
      <c r="N1899" s="330" t="e">
        <f ca="1">_xll.RiskData('Risk Summary'!$H$36,$A1899)</f>
        <v>#NAME?</v>
      </c>
      <c r="O1899" s="330" t="e">
        <f ca="1">_xll.RiskData('Risk Summary'!$K$36,$A1899)</f>
        <v>#NAME?</v>
      </c>
      <c r="P1899" s="330" t="e">
        <f ca="1">_xll.RiskData('Risk Summary'!$N$36,$A1899)</f>
        <v>#NAME?</v>
      </c>
      <c r="R1899" s="330" t="e">
        <f ca="1">_xll.RiskData('TS CF'!$H$24,$A1899)-F1899</f>
        <v>#NAME?</v>
      </c>
      <c r="S1899" s="330" t="e">
        <f ca="1">_xll.RiskData('TS CF'!$K$24,$A1899)-G1899</f>
        <v>#NAME?</v>
      </c>
      <c r="T1899" s="330" t="e">
        <f ca="1">_xll.RiskData('TS CF'!$N$24,$A1899)-H1899</f>
        <v>#NAME?</v>
      </c>
      <c r="V1899" s="327" t="e">
        <f t="shared" ca="1" si="87"/>
        <v>#NAME?</v>
      </c>
      <c r="W1899" s="327" t="e">
        <f t="shared" ca="1" si="88"/>
        <v>#NAME?</v>
      </c>
      <c r="X1899" s="327" t="e">
        <f t="shared" ca="1" si="89"/>
        <v>#NAME?</v>
      </c>
    </row>
    <row r="1900" spans="1:24">
      <c r="A1900" s="2">
        <v>1893</v>
      </c>
      <c r="B1900" s="617">
        <v>-160478</v>
      </c>
      <c r="C1900" s="617">
        <v>-103593</v>
      </c>
      <c r="D1900" s="617">
        <v>-114388</v>
      </c>
      <c r="F1900" s="330" t="e">
        <f ca="1">_xll.RiskData('Risk Summary'!$H$32,$A1900)</f>
        <v>#NAME?</v>
      </c>
      <c r="G1900" s="330" t="e">
        <f ca="1">_xll.RiskData('Risk Summary'!$K$32,$A1900)</f>
        <v>#NAME?</v>
      </c>
      <c r="H1900" s="330" t="e">
        <f ca="1">_xll.RiskData('Risk Summary'!$N$32,$A1900)</f>
        <v>#NAME?</v>
      </c>
      <c r="J1900" s="330" t="e">
        <f ca="1">_xll.RiskData('Risk Summary'!$H$35,$A1900)</f>
        <v>#NAME?</v>
      </c>
      <c r="K1900" s="330" t="e">
        <f ca="1">_xll.RiskData('Risk Summary'!$K$35,$A1900)</f>
        <v>#NAME?</v>
      </c>
      <c r="L1900" s="330" t="e">
        <f ca="1">_xll.RiskData('Risk Summary'!$N$35,$A1900)</f>
        <v>#NAME?</v>
      </c>
      <c r="N1900" s="330" t="e">
        <f ca="1">_xll.RiskData('Risk Summary'!$H$36,$A1900)</f>
        <v>#NAME?</v>
      </c>
      <c r="O1900" s="330" t="e">
        <f ca="1">_xll.RiskData('Risk Summary'!$K$36,$A1900)</f>
        <v>#NAME?</v>
      </c>
      <c r="P1900" s="330" t="e">
        <f ca="1">_xll.RiskData('Risk Summary'!$N$36,$A1900)</f>
        <v>#NAME?</v>
      </c>
      <c r="R1900" s="330" t="e">
        <f ca="1">_xll.RiskData('TS CF'!$H$24,$A1900)-F1900</f>
        <v>#NAME?</v>
      </c>
      <c r="S1900" s="330" t="e">
        <f ca="1">_xll.RiskData('TS CF'!$K$24,$A1900)-G1900</f>
        <v>#NAME?</v>
      </c>
      <c r="T1900" s="330" t="e">
        <f ca="1">_xll.RiskData('TS CF'!$N$24,$A1900)-H1900</f>
        <v>#NAME?</v>
      </c>
      <c r="V1900" s="327" t="e">
        <f t="shared" ca="1" si="87"/>
        <v>#NAME?</v>
      </c>
      <c r="W1900" s="327" t="e">
        <f t="shared" ca="1" si="88"/>
        <v>#NAME?</v>
      </c>
      <c r="X1900" s="327" t="e">
        <f t="shared" ca="1" si="89"/>
        <v>#NAME?</v>
      </c>
    </row>
    <row r="1901" spans="1:24">
      <c r="A1901" s="2">
        <v>1894</v>
      </c>
      <c r="B1901" s="617">
        <v>-160478</v>
      </c>
      <c r="C1901" s="617">
        <v>-103593</v>
      </c>
      <c r="D1901" s="617">
        <v>-114388</v>
      </c>
      <c r="F1901" s="330" t="e">
        <f ca="1">_xll.RiskData('Risk Summary'!$H$32,$A1901)</f>
        <v>#NAME?</v>
      </c>
      <c r="G1901" s="330" t="e">
        <f ca="1">_xll.RiskData('Risk Summary'!$K$32,$A1901)</f>
        <v>#NAME?</v>
      </c>
      <c r="H1901" s="330" t="e">
        <f ca="1">_xll.RiskData('Risk Summary'!$N$32,$A1901)</f>
        <v>#NAME?</v>
      </c>
      <c r="J1901" s="330" t="e">
        <f ca="1">_xll.RiskData('Risk Summary'!$H$35,$A1901)</f>
        <v>#NAME?</v>
      </c>
      <c r="K1901" s="330" t="e">
        <f ca="1">_xll.RiskData('Risk Summary'!$K$35,$A1901)</f>
        <v>#NAME?</v>
      </c>
      <c r="L1901" s="330" t="e">
        <f ca="1">_xll.RiskData('Risk Summary'!$N$35,$A1901)</f>
        <v>#NAME?</v>
      </c>
      <c r="N1901" s="330" t="e">
        <f ca="1">_xll.RiskData('Risk Summary'!$H$36,$A1901)</f>
        <v>#NAME?</v>
      </c>
      <c r="O1901" s="330" t="e">
        <f ca="1">_xll.RiskData('Risk Summary'!$K$36,$A1901)</f>
        <v>#NAME?</v>
      </c>
      <c r="P1901" s="330" t="e">
        <f ca="1">_xll.RiskData('Risk Summary'!$N$36,$A1901)</f>
        <v>#NAME?</v>
      </c>
      <c r="R1901" s="330" t="e">
        <f ca="1">_xll.RiskData('TS CF'!$H$24,$A1901)-F1901</f>
        <v>#NAME?</v>
      </c>
      <c r="S1901" s="330" t="e">
        <f ca="1">_xll.RiskData('TS CF'!$K$24,$A1901)-G1901</f>
        <v>#NAME?</v>
      </c>
      <c r="T1901" s="330" t="e">
        <f ca="1">_xll.RiskData('TS CF'!$N$24,$A1901)-H1901</f>
        <v>#NAME?</v>
      </c>
      <c r="V1901" s="327" t="e">
        <f t="shared" ca="1" si="87"/>
        <v>#NAME?</v>
      </c>
      <c r="W1901" s="327" t="e">
        <f t="shared" ca="1" si="88"/>
        <v>#NAME?</v>
      </c>
      <c r="X1901" s="327" t="e">
        <f t="shared" ca="1" si="89"/>
        <v>#NAME?</v>
      </c>
    </row>
    <row r="1902" spans="1:24">
      <c r="A1902" s="2">
        <v>1895</v>
      </c>
      <c r="B1902" s="617">
        <v>-160478</v>
      </c>
      <c r="C1902" s="617">
        <v>-103593</v>
      </c>
      <c r="D1902" s="617">
        <v>-114388</v>
      </c>
      <c r="F1902" s="330" t="e">
        <f ca="1">_xll.RiskData('Risk Summary'!$H$32,$A1902)</f>
        <v>#NAME?</v>
      </c>
      <c r="G1902" s="330" t="e">
        <f ca="1">_xll.RiskData('Risk Summary'!$K$32,$A1902)</f>
        <v>#NAME?</v>
      </c>
      <c r="H1902" s="330" t="e">
        <f ca="1">_xll.RiskData('Risk Summary'!$N$32,$A1902)</f>
        <v>#NAME?</v>
      </c>
      <c r="J1902" s="330" t="e">
        <f ca="1">_xll.RiskData('Risk Summary'!$H$35,$A1902)</f>
        <v>#NAME?</v>
      </c>
      <c r="K1902" s="330" t="e">
        <f ca="1">_xll.RiskData('Risk Summary'!$K$35,$A1902)</f>
        <v>#NAME?</v>
      </c>
      <c r="L1902" s="330" t="e">
        <f ca="1">_xll.RiskData('Risk Summary'!$N$35,$A1902)</f>
        <v>#NAME?</v>
      </c>
      <c r="N1902" s="330" t="e">
        <f ca="1">_xll.RiskData('Risk Summary'!$H$36,$A1902)</f>
        <v>#NAME?</v>
      </c>
      <c r="O1902" s="330" t="e">
        <f ca="1">_xll.RiskData('Risk Summary'!$K$36,$A1902)</f>
        <v>#NAME?</v>
      </c>
      <c r="P1902" s="330" t="e">
        <f ca="1">_xll.RiskData('Risk Summary'!$N$36,$A1902)</f>
        <v>#NAME?</v>
      </c>
      <c r="R1902" s="330" t="e">
        <f ca="1">_xll.RiskData('TS CF'!$H$24,$A1902)-F1902</f>
        <v>#NAME?</v>
      </c>
      <c r="S1902" s="330" t="e">
        <f ca="1">_xll.RiskData('TS CF'!$K$24,$A1902)-G1902</f>
        <v>#NAME?</v>
      </c>
      <c r="T1902" s="330" t="e">
        <f ca="1">_xll.RiskData('TS CF'!$N$24,$A1902)-H1902</f>
        <v>#NAME?</v>
      </c>
      <c r="V1902" s="327" t="e">
        <f t="shared" ca="1" si="87"/>
        <v>#NAME?</v>
      </c>
      <c r="W1902" s="327" t="e">
        <f t="shared" ca="1" si="88"/>
        <v>#NAME?</v>
      </c>
      <c r="X1902" s="327" t="e">
        <f t="shared" ca="1" si="89"/>
        <v>#NAME?</v>
      </c>
    </row>
    <row r="1903" spans="1:24">
      <c r="A1903" s="2">
        <v>1896</v>
      </c>
      <c r="B1903" s="617">
        <v>-160478</v>
      </c>
      <c r="C1903" s="617">
        <v>-103593</v>
      </c>
      <c r="D1903" s="617">
        <v>-114388</v>
      </c>
      <c r="F1903" s="330" t="e">
        <f ca="1">_xll.RiskData('Risk Summary'!$H$32,$A1903)</f>
        <v>#NAME?</v>
      </c>
      <c r="G1903" s="330" t="e">
        <f ca="1">_xll.RiskData('Risk Summary'!$K$32,$A1903)</f>
        <v>#NAME?</v>
      </c>
      <c r="H1903" s="330" t="e">
        <f ca="1">_xll.RiskData('Risk Summary'!$N$32,$A1903)</f>
        <v>#NAME?</v>
      </c>
      <c r="J1903" s="330" t="e">
        <f ca="1">_xll.RiskData('Risk Summary'!$H$35,$A1903)</f>
        <v>#NAME?</v>
      </c>
      <c r="K1903" s="330" t="e">
        <f ca="1">_xll.RiskData('Risk Summary'!$K$35,$A1903)</f>
        <v>#NAME?</v>
      </c>
      <c r="L1903" s="330" t="e">
        <f ca="1">_xll.RiskData('Risk Summary'!$N$35,$A1903)</f>
        <v>#NAME?</v>
      </c>
      <c r="N1903" s="330" t="e">
        <f ca="1">_xll.RiskData('Risk Summary'!$H$36,$A1903)</f>
        <v>#NAME?</v>
      </c>
      <c r="O1903" s="330" t="e">
        <f ca="1">_xll.RiskData('Risk Summary'!$K$36,$A1903)</f>
        <v>#NAME?</v>
      </c>
      <c r="P1903" s="330" t="e">
        <f ca="1">_xll.RiskData('Risk Summary'!$N$36,$A1903)</f>
        <v>#NAME?</v>
      </c>
      <c r="R1903" s="330" t="e">
        <f ca="1">_xll.RiskData('TS CF'!$H$24,$A1903)-F1903</f>
        <v>#NAME?</v>
      </c>
      <c r="S1903" s="330" t="e">
        <f ca="1">_xll.RiskData('TS CF'!$K$24,$A1903)-G1903</f>
        <v>#NAME?</v>
      </c>
      <c r="T1903" s="330" t="e">
        <f ca="1">_xll.RiskData('TS CF'!$N$24,$A1903)-H1903</f>
        <v>#NAME?</v>
      </c>
      <c r="V1903" s="327" t="e">
        <f t="shared" ca="1" si="87"/>
        <v>#NAME?</v>
      </c>
      <c r="W1903" s="327" t="e">
        <f t="shared" ca="1" si="88"/>
        <v>#NAME?</v>
      </c>
      <c r="X1903" s="327" t="e">
        <f t="shared" ca="1" si="89"/>
        <v>#NAME?</v>
      </c>
    </row>
    <row r="1904" spans="1:24">
      <c r="A1904" s="2">
        <v>1897</v>
      </c>
      <c r="B1904" s="617">
        <v>-160478</v>
      </c>
      <c r="C1904" s="617">
        <v>-103593</v>
      </c>
      <c r="D1904" s="617">
        <v>-114388</v>
      </c>
      <c r="F1904" s="330" t="e">
        <f ca="1">_xll.RiskData('Risk Summary'!$H$32,$A1904)</f>
        <v>#NAME?</v>
      </c>
      <c r="G1904" s="330" t="e">
        <f ca="1">_xll.RiskData('Risk Summary'!$K$32,$A1904)</f>
        <v>#NAME?</v>
      </c>
      <c r="H1904" s="330" t="e">
        <f ca="1">_xll.RiskData('Risk Summary'!$N$32,$A1904)</f>
        <v>#NAME?</v>
      </c>
      <c r="J1904" s="330" t="e">
        <f ca="1">_xll.RiskData('Risk Summary'!$H$35,$A1904)</f>
        <v>#NAME?</v>
      </c>
      <c r="K1904" s="330" t="e">
        <f ca="1">_xll.RiskData('Risk Summary'!$K$35,$A1904)</f>
        <v>#NAME?</v>
      </c>
      <c r="L1904" s="330" t="e">
        <f ca="1">_xll.RiskData('Risk Summary'!$N$35,$A1904)</f>
        <v>#NAME?</v>
      </c>
      <c r="N1904" s="330" t="e">
        <f ca="1">_xll.RiskData('Risk Summary'!$H$36,$A1904)</f>
        <v>#NAME?</v>
      </c>
      <c r="O1904" s="330" t="e">
        <f ca="1">_xll.RiskData('Risk Summary'!$K$36,$A1904)</f>
        <v>#NAME?</v>
      </c>
      <c r="P1904" s="330" t="e">
        <f ca="1">_xll.RiskData('Risk Summary'!$N$36,$A1904)</f>
        <v>#NAME?</v>
      </c>
      <c r="R1904" s="330" t="e">
        <f ca="1">_xll.RiskData('TS CF'!$H$24,$A1904)-F1904</f>
        <v>#NAME?</v>
      </c>
      <c r="S1904" s="330" t="e">
        <f ca="1">_xll.RiskData('TS CF'!$K$24,$A1904)-G1904</f>
        <v>#NAME?</v>
      </c>
      <c r="T1904" s="330" t="e">
        <f ca="1">_xll.RiskData('TS CF'!$N$24,$A1904)-H1904</f>
        <v>#NAME?</v>
      </c>
      <c r="V1904" s="327" t="e">
        <f t="shared" ca="1" si="87"/>
        <v>#NAME?</v>
      </c>
      <c r="W1904" s="327" t="e">
        <f t="shared" ca="1" si="88"/>
        <v>#NAME?</v>
      </c>
      <c r="X1904" s="327" t="e">
        <f t="shared" ca="1" si="89"/>
        <v>#NAME?</v>
      </c>
    </row>
    <row r="1905" spans="1:24">
      <c r="A1905" s="2">
        <v>1898</v>
      </c>
      <c r="B1905" s="617">
        <v>-160478</v>
      </c>
      <c r="C1905" s="617">
        <v>-103593</v>
      </c>
      <c r="D1905" s="617">
        <v>-114388</v>
      </c>
      <c r="F1905" s="330" t="e">
        <f ca="1">_xll.RiskData('Risk Summary'!$H$32,$A1905)</f>
        <v>#NAME?</v>
      </c>
      <c r="G1905" s="330" t="e">
        <f ca="1">_xll.RiskData('Risk Summary'!$K$32,$A1905)</f>
        <v>#NAME?</v>
      </c>
      <c r="H1905" s="330" t="e">
        <f ca="1">_xll.RiskData('Risk Summary'!$N$32,$A1905)</f>
        <v>#NAME?</v>
      </c>
      <c r="J1905" s="330" t="e">
        <f ca="1">_xll.RiskData('Risk Summary'!$H$35,$A1905)</f>
        <v>#NAME?</v>
      </c>
      <c r="K1905" s="330" t="e">
        <f ca="1">_xll.RiskData('Risk Summary'!$K$35,$A1905)</f>
        <v>#NAME?</v>
      </c>
      <c r="L1905" s="330" t="e">
        <f ca="1">_xll.RiskData('Risk Summary'!$N$35,$A1905)</f>
        <v>#NAME?</v>
      </c>
      <c r="N1905" s="330" t="e">
        <f ca="1">_xll.RiskData('Risk Summary'!$H$36,$A1905)</f>
        <v>#NAME?</v>
      </c>
      <c r="O1905" s="330" t="e">
        <f ca="1">_xll.RiskData('Risk Summary'!$K$36,$A1905)</f>
        <v>#NAME?</v>
      </c>
      <c r="P1905" s="330" t="e">
        <f ca="1">_xll.RiskData('Risk Summary'!$N$36,$A1905)</f>
        <v>#NAME?</v>
      </c>
      <c r="R1905" s="330" t="e">
        <f ca="1">_xll.RiskData('TS CF'!$H$24,$A1905)-F1905</f>
        <v>#NAME?</v>
      </c>
      <c r="S1905" s="330" t="e">
        <f ca="1">_xll.RiskData('TS CF'!$K$24,$A1905)-G1905</f>
        <v>#NAME?</v>
      </c>
      <c r="T1905" s="330" t="e">
        <f ca="1">_xll.RiskData('TS CF'!$N$24,$A1905)-H1905</f>
        <v>#NAME?</v>
      </c>
      <c r="V1905" s="327" t="e">
        <f t="shared" ca="1" si="87"/>
        <v>#NAME?</v>
      </c>
      <c r="W1905" s="327" t="e">
        <f t="shared" ca="1" si="88"/>
        <v>#NAME?</v>
      </c>
      <c r="X1905" s="327" t="e">
        <f t="shared" ca="1" si="89"/>
        <v>#NAME?</v>
      </c>
    </row>
    <row r="1906" spans="1:24">
      <c r="A1906" s="2">
        <v>1899</v>
      </c>
      <c r="B1906" s="617">
        <v>-160478</v>
      </c>
      <c r="C1906" s="617">
        <v>-103593</v>
      </c>
      <c r="D1906" s="617">
        <v>-114388</v>
      </c>
      <c r="F1906" s="330" t="e">
        <f ca="1">_xll.RiskData('Risk Summary'!$H$32,$A1906)</f>
        <v>#NAME?</v>
      </c>
      <c r="G1906" s="330" t="e">
        <f ca="1">_xll.RiskData('Risk Summary'!$K$32,$A1906)</f>
        <v>#NAME?</v>
      </c>
      <c r="H1906" s="330" t="e">
        <f ca="1">_xll.RiskData('Risk Summary'!$N$32,$A1906)</f>
        <v>#NAME?</v>
      </c>
      <c r="J1906" s="330" t="e">
        <f ca="1">_xll.RiskData('Risk Summary'!$H$35,$A1906)</f>
        <v>#NAME?</v>
      </c>
      <c r="K1906" s="330" t="e">
        <f ca="1">_xll.RiskData('Risk Summary'!$K$35,$A1906)</f>
        <v>#NAME?</v>
      </c>
      <c r="L1906" s="330" t="e">
        <f ca="1">_xll.RiskData('Risk Summary'!$N$35,$A1906)</f>
        <v>#NAME?</v>
      </c>
      <c r="N1906" s="330" t="e">
        <f ca="1">_xll.RiskData('Risk Summary'!$H$36,$A1906)</f>
        <v>#NAME?</v>
      </c>
      <c r="O1906" s="330" t="e">
        <f ca="1">_xll.RiskData('Risk Summary'!$K$36,$A1906)</f>
        <v>#NAME?</v>
      </c>
      <c r="P1906" s="330" t="e">
        <f ca="1">_xll.RiskData('Risk Summary'!$N$36,$A1906)</f>
        <v>#NAME?</v>
      </c>
      <c r="R1906" s="330" t="e">
        <f ca="1">_xll.RiskData('TS CF'!$H$24,$A1906)-F1906</f>
        <v>#NAME?</v>
      </c>
      <c r="S1906" s="330" t="e">
        <f ca="1">_xll.RiskData('TS CF'!$K$24,$A1906)-G1906</f>
        <v>#NAME?</v>
      </c>
      <c r="T1906" s="330" t="e">
        <f ca="1">_xll.RiskData('TS CF'!$N$24,$A1906)-H1906</f>
        <v>#NAME?</v>
      </c>
      <c r="V1906" s="327" t="e">
        <f t="shared" ca="1" si="87"/>
        <v>#NAME?</v>
      </c>
      <c r="W1906" s="327" t="e">
        <f t="shared" ca="1" si="88"/>
        <v>#NAME?</v>
      </c>
      <c r="X1906" s="327" t="e">
        <f t="shared" ca="1" si="89"/>
        <v>#NAME?</v>
      </c>
    </row>
    <row r="1907" spans="1:24">
      <c r="A1907" s="2">
        <v>1900</v>
      </c>
      <c r="B1907" s="617">
        <v>-160478</v>
      </c>
      <c r="C1907" s="617">
        <v>-103593</v>
      </c>
      <c r="D1907" s="617">
        <v>-114388</v>
      </c>
      <c r="F1907" s="330" t="e">
        <f ca="1">_xll.RiskData('Risk Summary'!$H$32,$A1907)</f>
        <v>#NAME?</v>
      </c>
      <c r="G1907" s="330" t="e">
        <f ca="1">_xll.RiskData('Risk Summary'!$K$32,$A1907)</f>
        <v>#NAME?</v>
      </c>
      <c r="H1907" s="330" t="e">
        <f ca="1">_xll.RiskData('Risk Summary'!$N$32,$A1907)</f>
        <v>#NAME?</v>
      </c>
      <c r="J1907" s="330" t="e">
        <f ca="1">_xll.RiskData('Risk Summary'!$H$35,$A1907)</f>
        <v>#NAME?</v>
      </c>
      <c r="K1907" s="330" t="e">
        <f ca="1">_xll.RiskData('Risk Summary'!$K$35,$A1907)</f>
        <v>#NAME?</v>
      </c>
      <c r="L1907" s="330" t="e">
        <f ca="1">_xll.RiskData('Risk Summary'!$N$35,$A1907)</f>
        <v>#NAME?</v>
      </c>
      <c r="N1907" s="330" t="e">
        <f ca="1">_xll.RiskData('Risk Summary'!$H$36,$A1907)</f>
        <v>#NAME?</v>
      </c>
      <c r="O1907" s="330" t="e">
        <f ca="1">_xll.RiskData('Risk Summary'!$K$36,$A1907)</f>
        <v>#NAME?</v>
      </c>
      <c r="P1907" s="330" t="e">
        <f ca="1">_xll.RiskData('Risk Summary'!$N$36,$A1907)</f>
        <v>#NAME?</v>
      </c>
      <c r="R1907" s="330" t="e">
        <f ca="1">_xll.RiskData('TS CF'!$H$24,$A1907)-F1907</f>
        <v>#NAME?</v>
      </c>
      <c r="S1907" s="330" t="e">
        <f ca="1">_xll.RiskData('TS CF'!$K$24,$A1907)-G1907</f>
        <v>#NAME?</v>
      </c>
      <c r="T1907" s="330" t="e">
        <f ca="1">_xll.RiskData('TS CF'!$N$24,$A1907)-H1907</f>
        <v>#NAME?</v>
      </c>
      <c r="V1907" s="327" t="e">
        <f t="shared" ca="1" si="87"/>
        <v>#NAME?</v>
      </c>
      <c r="W1907" s="327" t="e">
        <f t="shared" ca="1" si="88"/>
        <v>#NAME?</v>
      </c>
      <c r="X1907" s="327" t="e">
        <f t="shared" ca="1" si="89"/>
        <v>#NAME?</v>
      </c>
    </row>
    <row r="1908" spans="1:24">
      <c r="A1908" s="2">
        <v>1901</v>
      </c>
      <c r="B1908" s="617">
        <v>-160478</v>
      </c>
      <c r="C1908" s="617">
        <v>-103593</v>
      </c>
      <c r="D1908" s="617">
        <v>-114388</v>
      </c>
      <c r="F1908" s="330" t="e">
        <f ca="1">_xll.RiskData('Risk Summary'!$H$32,$A1908)</f>
        <v>#NAME?</v>
      </c>
      <c r="G1908" s="330" t="e">
        <f ca="1">_xll.RiskData('Risk Summary'!$K$32,$A1908)</f>
        <v>#NAME?</v>
      </c>
      <c r="H1908" s="330" t="e">
        <f ca="1">_xll.RiskData('Risk Summary'!$N$32,$A1908)</f>
        <v>#NAME?</v>
      </c>
      <c r="J1908" s="330" t="e">
        <f ca="1">_xll.RiskData('Risk Summary'!$H$35,$A1908)</f>
        <v>#NAME?</v>
      </c>
      <c r="K1908" s="330" t="e">
        <f ca="1">_xll.RiskData('Risk Summary'!$K$35,$A1908)</f>
        <v>#NAME?</v>
      </c>
      <c r="L1908" s="330" t="e">
        <f ca="1">_xll.RiskData('Risk Summary'!$N$35,$A1908)</f>
        <v>#NAME?</v>
      </c>
      <c r="N1908" s="330" t="e">
        <f ca="1">_xll.RiskData('Risk Summary'!$H$36,$A1908)</f>
        <v>#NAME?</v>
      </c>
      <c r="O1908" s="330" t="e">
        <f ca="1">_xll.RiskData('Risk Summary'!$K$36,$A1908)</f>
        <v>#NAME?</v>
      </c>
      <c r="P1908" s="330" t="e">
        <f ca="1">_xll.RiskData('Risk Summary'!$N$36,$A1908)</f>
        <v>#NAME?</v>
      </c>
      <c r="R1908" s="330" t="e">
        <f ca="1">_xll.RiskData('TS CF'!$H$24,$A1908)-F1908</f>
        <v>#NAME?</v>
      </c>
      <c r="S1908" s="330" t="e">
        <f ca="1">_xll.RiskData('TS CF'!$K$24,$A1908)-G1908</f>
        <v>#NAME?</v>
      </c>
      <c r="T1908" s="330" t="e">
        <f ca="1">_xll.RiskData('TS CF'!$N$24,$A1908)-H1908</f>
        <v>#NAME?</v>
      </c>
      <c r="V1908" s="327" t="e">
        <f t="shared" ca="1" si="87"/>
        <v>#NAME?</v>
      </c>
      <c r="W1908" s="327" t="e">
        <f t="shared" ca="1" si="88"/>
        <v>#NAME?</v>
      </c>
      <c r="X1908" s="327" t="e">
        <f t="shared" ca="1" si="89"/>
        <v>#NAME?</v>
      </c>
    </row>
    <row r="1909" spans="1:24">
      <c r="A1909" s="2">
        <v>1902</v>
      </c>
      <c r="B1909" s="617">
        <v>-160478</v>
      </c>
      <c r="C1909" s="617">
        <v>-103593</v>
      </c>
      <c r="D1909" s="617">
        <v>-114388</v>
      </c>
      <c r="F1909" s="330" t="e">
        <f ca="1">_xll.RiskData('Risk Summary'!$H$32,$A1909)</f>
        <v>#NAME?</v>
      </c>
      <c r="G1909" s="330" t="e">
        <f ca="1">_xll.RiskData('Risk Summary'!$K$32,$A1909)</f>
        <v>#NAME?</v>
      </c>
      <c r="H1909" s="330" t="e">
        <f ca="1">_xll.RiskData('Risk Summary'!$N$32,$A1909)</f>
        <v>#NAME?</v>
      </c>
      <c r="J1909" s="330" t="e">
        <f ca="1">_xll.RiskData('Risk Summary'!$H$35,$A1909)</f>
        <v>#NAME?</v>
      </c>
      <c r="K1909" s="330" t="e">
        <f ca="1">_xll.RiskData('Risk Summary'!$K$35,$A1909)</f>
        <v>#NAME?</v>
      </c>
      <c r="L1909" s="330" t="e">
        <f ca="1">_xll.RiskData('Risk Summary'!$N$35,$A1909)</f>
        <v>#NAME?</v>
      </c>
      <c r="N1909" s="330" t="e">
        <f ca="1">_xll.RiskData('Risk Summary'!$H$36,$A1909)</f>
        <v>#NAME?</v>
      </c>
      <c r="O1909" s="330" t="e">
        <f ca="1">_xll.RiskData('Risk Summary'!$K$36,$A1909)</f>
        <v>#NAME?</v>
      </c>
      <c r="P1909" s="330" t="e">
        <f ca="1">_xll.RiskData('Risk Summary'!$N$36,$A1909)</f>
        <v>#NAME?</v>
      </c>
      <c r="R1909" s="330" t="e">
        <f ca="1">_xll.RiskData('TS CF'!$H$24,$A1909)-F1909</f>
        <v>#NAME?</v>
      </c>
      <c r="S1909" s="330" t="e">
        <f ca="1">_xll.RiskData('TS CF'!$K$24,$A1909)-G1909</f>
        <v>#NAME?</v>
      </c>
      <c r="T1909" s="330" t="e">
        <f ca="1">_xll.RiskData('TS CF'!$N$24,$A1909)-H1909</f>
        <v>#NAME?</v>
      </c>
      <c r="V1909" s="327" t="e">
        <f t="shared" ca="1" si="87"/>
        <v>#NAME?</v>
      </c>
      <c r="W1909" s="327" t="e">
        <f t="shared" ca="1" si="88"/>
        <v>#NAME?</v>
      </c>
      <c r="X1909" s="327" t="e">
        <f t="shared" ca="1" si="89"/>
        <v>#NAME?</v>
      </c>
    </row>
    <row r="1910" spans="1:24">
      <c r="A1910" s="2">
        <v>1903</v>
      </c>
      <c r="B1910" s="617">
        <v>-160478</v>
      </c>
      <c r="C1910" s="617">
        <v>-103593</v>
      </c>
      <c r="D1910" s="617">
        <v>-114388</v>
      </c>
      <c r="F1910" s="330" t="e">
        <f ca="1">_xll.RiskData('Risk Summary'!$H$32,$A1910)</f>
        <v>#NAME?</v>
      </c>
      <c r="G1910" s="330" t="e">
        <f ca="1">_xll.RiskData('Risk Summary'!$K$32,$A1910)</f>
        <v>#NAME?</v>
      </c>
      <c r="H1910" s="330" t="e">
        <f ca="1">_xll.RiskData('Risk Summary'!$N$32,$A1910)</f>
        <v>#NAME?</v>
      </c>
      <c r="J1910" s="330" t="e">
        <f ca="1">_xll.RiskData('Risk Summary'!$H$35,$A1910)</f>
        <v>#NAME?</v>
      </c>
      <c r="K1910" s="330" t="e">
        <f ca="1">_xll.RiskData('Risk Summary'!$K$35,$A1910)</f>
        <v>#NAME?</v>
      </c>
      <c r="L1910" s="330" t="e">
        <f ca="1">_xll.RiskData('Risk Summary'!$N$35,$A1910)</f>
        <v>#NAME?</v>
      </c>
      <c r="N1910" s="330" t="e">
        <f ca="1">_xll.RiskData('Risk Summary'!$H$36,$A1910)</f>
        <v>#NAME?</v>
      </c>
      <c r="O1910" s="330" t="e">
        <f ca="1">_xll.RiskData('Risk Summary'!$K$36,$A1910)</f>
        <v>#NAME?</v>
      </c>
      <c r="P1910" s="330" t="e">
        <f ca="1">_xll.RiskData('Risk Summary'!$N$36,$A1910)</f>
        <v>#NAME?</v>
      </c>
      <c r="R1910" s="330" t="e">
        <f ca="1">_xll.RiskData('TS CF'!$H$24,$A1910)-F1910</f>
        <v>#NAME?</v>
      </c>
      <c r="S1910" s="330" t="e">
        <f ca="1">_xll.RiskData('TS CF'!$K$24,$A1910)-G1910</f>
        <v>#NAME?</v>
      </c>
      <c r="T1910" s="330" t="e">
        <f ca="1">_xll.RiskData('TS CF'!$N$24,$A1910)-H1910</f>
        <v>#NAME?</v>
      </c>
      <c r="V1910" s="327" t="e">
        <f t="shared" ca="1" si="87"/>
        <v>#NAME?</v>
      </c>
      <c r="W1910" s="327" t="e">
        <f t="shared" ca="1" si="88"/>
        <v>#NAME?</v>
      </c>
      <c r="X1910" s="327" t="e">
        <f t="shared" ca="1" si="89"/>
        <v>#NAME?</v>
      </c>
    </row>
    <row r="1911" spans="1:24">
      <c r="A1911" s="2">
        <v>1904</v>
      </c>
      <c r="B1911" s="617">
        <v>-160478</v>
      </c>
      <c r="C1911" s="617">
        <v>-103593</v>
      </c>
      <c r="D1911" s="617">
        <v>-114388</v>
      </c>
      <c r="F1911" s="330" t="e">
        <f ca="1">_xll.RiskData('Risk Summary'!$H$32,$A1911)</f>
        <v>#NAME?</v>
      </c>
      <c r="G1911" s="330" t="e">
        <f ca="1">_xll.RiskData('Risk Summary'!$K$32,$A1911)</f>
        <v>#NAME?</v>
      </c>
      <c r="H1911" s="330" t="e">
        <f ca="1">_xll.RiskData('Risk Summary'!$N$32,$A1911)</f>
        <v>#NAME?</v>
      </c>
      <c r="J1911" s="330" t="e">
        <f ca="1">_xll.RiskData('Risk Summary'!$H$35,$A1911)</f>
        <v>#NAME?</v>
      </c>
      <c r="K1911" s="330" t="e">
        <f ca="1">_xll.RiskData('Risk Summary'!$K$35,$A1911)</f>
        <v>#NAME?</v>
      </c>
      <c r="L1911" s="330" t="e">
        <f ca="1">_xll.RiskData('Risk Summary'!$N$35,$A1911)</f>
        <v>#NAME?</v>
      </c>
      <c r="N1911" s="330" t="e">
        <f ca="1">_xll.RiskData('Risk Summary'!$H$36,$A1911)</f>
        <v>#NAME?</v>
      </c>
      <c r="O1911" s="330" t="e">
        <f ca="1">_xll.RiskData('Risk Summary'!$K$36,$A1911)</f>
        <v>#NAME?</v>
      </c>
      <c r="P1911" s="330" t="e">
        <f ca="1">_xll.RiskData('Risk Summary'!$N$36,$A1911)</f>
        <v>#NAME?</v>
      </c>
      <c r="R1911" s="330" t="e">
        <f ca="1">_xll.RiskData('TS CF'!$H$24,$A1911)-F1911</f>
        <v>#NAME?</v>
      </c>
      <c r="S1911" s="330" t="e">
        <f ca="1">_xll.RiskData('TS CF'!$K$24,$A1911)-G1911</f>
        <v>#NAME?</v>
      </c>
      <c r="T1911" s="330" t="e">
        <f ca="1">_xll.RiskData('TS CF'!$N$24,$A1911)-H1911</f>
        <v>#NAME?</v>
      </c>
      <c r="V1911" s="327" t="e">
        <f t="shared" ca="1" si="87"/>
        <v>#NAME?</v>
      </c>
      <c r="W1911" s="327" t="e">
        <f t="shared" ca="1" si="88"/>
        <v>#NAME?</v>
      </c>
      <c r="X1911" s="327" t="e">
        <f t="shared" ca="1" si="89"/>
        <v>#NAME?</v>
      </c>
    </row>
    <row r="1912" spans="1:24">
      <c r="A1912" s="2">
        <v>1905</v>
      </c>
      <c r="B1912" s="617">
        <v>-160478</v>
      </c>
      <c r="C1912" s="617">
        <v>-103593</v>
      </c>
      <c r="D1912" s="617">
        <v>-114388</v>
      </c>
      <c r="F1912" s="330" t="e">
        <f ca="1">_xll.RiskData('Risk Summary'!$H$32,$A1912)</f>
        <v>#NAME?</v>
      </c>
      <c r="G1912" s="330" t="e">
        <f ca="1">_xll.RiskData('Risk Summary'!$K$32,$A1912)</f>
        <v>#NAME?</v>
      </c>
      <c r="H1912" s="330" t="e">
        <f ca="1">_xll.RiskData('Risk Summary'!$N$32,$A1912)</f>
        <v>#NAME?</v>
      </c>
      <c r="J1912" s="330" t="e">
        <f ca="1">_xll.RiskData('Risk Summary'!$H$35,$A1912)</f>
        <v>#NAME?</v>
      </c>
      <c r="K1912" s="330" t="e">
        <f ca="1">_xll.RiskData('Risk Summary'!$K$35,$A1912)</f>
        <v>#NAME?</v>
      </c>
      <c r="L1912" s="330" t="e">
        <f ca="1">_xll.RiskData('Risk Summary'!$N$35,$A1912)</f>
        <v>#NAME?</v>
      </c>
      <c r="N1912" s="330" t="e">
        <f ca="1">_xll.RiskData('Risk Summary'!$H$36,$A1912)</f>
        <v>#NAME?</v>
      </c>
      <c r="O1912" s="330" t="e">
        <f ca="1">_xll.RiskData('Risk Summary'!$K$36,$A1912)</f>
        <v>#NAME?</v>
      </c>
      <c r="P1912" s="330" t="e">
        <f ca="1">_xll.RiskData('Risk Summary'!$N$36,$A1912)</f>
        <v>#NAME?</v>
      </c>
      <c r="R1912" s="330" t="e">
        <f ca="1">_xll.RiskData('TS CF'!$H$24,$A1912)-F1912</f>
        <v>#NAME?</v>
      </c>
      <c r="S1912" s="330" t="e">
        <f ca="1">_xll.RiskData('TS CF'!$K$24,$A1912)-G1912</f>
        <v>#NAME?</v>
      </c>
      <c r="T1912" s="330" t="e">
        <f ca="1">_xll.RiskData('TS CF'!$N$24,$A1912)-H1912</f>
        <v>#NAME?</v>
      </c>
      <c r="V1912" s="327" t="e">
        <f t="shared" ca="1" si="87"/>
        <v>#NAME?</v>
      </c>
      <c r="W1912" s="327" t="e">
        <f t="shared" ca="1" si="88"/>
        <v>#NAME?</v>
      </c>
      <c r="X1912" s="327" t="e">
        <f t="shared" ca="1" si="89"/>
        <v>#NAME?</v>
      </c>
    </row>
    <row r="1913" spans="1:24">
      <c r="A1913" s="2">
        <v>1906</v>
      </c>
      <c r="B1913" s="617">
        <v>-160478</v>
      </c>
      <c r="C1913" s="617">
        <v>-103593</v>
      </c>
      <c r="D1913" s="617">
        <v>-114388</v>
      </c>
      <c r="F1913" s="330" t="e">
        <f ca="1">_xll.RiskData('Risk Summary'!$H$32,$A1913)</f>
        <v>#NAME?</v>
      </c>
      <c r="G1913" s="330" t="e">
        <f ca="1">_xll.RiskData('Risk Summary'!$K$32,$A1913)</f>
        <v>#NAME?</v>
      </c>
      <c r="H1913" s="330" t="e">
        <f ca="1">_xll.RiskData('Risk Summary'!$N$32,$A1913)</f>
        <v>#NAME?</v>
      </c>
      <c r="J1913" s="330" t="e">
        <f ca="1">_xll.RiskData('Risk Summary'!$H$35,$A1913)</f>
        <v>#NAME?</v>
      </c>
      <c r="K1913" s="330" t="e">
        <f ca="1">_xll.RiskData('Risk Summary'!$K$35,$A1913)</f>
        <v>#NAME?</v>
      </c>
      <c r="L1913" s="330" t="e">
        <f ca="1">_xll.RiskData('Risk Summary'!$N$35,$A1913)</f>
        <v>#NAME?</v>
      </c>
      <c r="N1913" s="330" t="e">
        <f ca="1">_xll.RiskData('Risk Summary'!$H$36,$A1913)</f>
        <v>#NAME?</v>
      </c>
      <c r="O1913" s="330" t="e">
        <f ca="1">_xll.RiskData('Risk Summary'!$K$36,$A1913)</f>
        <v>#NAME?</v>
      </c>
      <c r="P1913" s="330" t="e">
        <f ca="1">_xll.RiskData('Risk Summary'!$N$36,$A1913)</f>
        <v>#NAME?</v>
      </c>
      <c r="R1913" s="330" t="e">
        <f ca="1">_xll.RiskData('TS CF'!$H$24,$A1913)-F1913</f>
        <v>#NAME?</v>
      </c>
      <c r="S1913" s="330" t="e">
        <f ca="1">_xll.RiskData('TS CF'!$K$24,$A1913)-G1913</f>
        <v>#NAME?</v>
      </c>
      <c r="T1913" s="330" t="e">
        <f ca="1">_xll.RiskData('TS CF'!$N$24,$A1913)-H1913</f>
        <v>#NAME?</v>
      </c>
      <c r="V1913" s="327" t="e">
        <f t="shared" ca="1" si="87"/>
        <v>#NAME?</v>
      </c>
      <c r="W1913" s="327" t="e">
        <f t="shared" ca="1" si="88"/>
        <v>#NAME?</v>
      </c>
      <c r="X1913" s="327" t="e">
        <f t="shared" ca="1" si="89"/>
        <v>#NAME?</v>
      </c>
    </row>
    <row r="1914" spans="1:24">
      <c r="A1914" s="2">
        <v>1907</v>
      </c>
      <c r="B1914" s="617">
        <v>-160478</v>
      </c>
      <c r="C1914" s="617">
        <v>-103593</v>
      </c>
      <c r="D1914" s="617">
        <v>-114388</v>
      </c>
      <c r="F1914" s="330" t="e">
        <f ca="1">_xll.RiskData('Risk Summary'!$H$32,$A1914)</f>
        <v>#NAME?</v>
      </c>
      <c r="G1914" s="330" t="e">
        <f ca="1">_xll.RiskData('Risk Summary'!$K$32,$A1914)</f>
        <v>#NAME?</v>
      </c>
      <c r="H1914" s="330" t="e">
        <f ca="1">_xll.RiskData('Risk Summary'!$N$32,$A1914)</f>
        <v>#NAME?</v>
      </c>
      <c r="J1914" s="330" t="e">
        <f ca="1">_xll.RiskData('Risk Summary'!$H$35,$A1914)</f>
        <v>#NAME?</v>
      </c>
      <c r="K1914" s="330" t="e">
        <f ca="1">_xll.RiskData('Risk Summary'!$K$35,$A1914)</f>
        <v>#NAME?</v>
      </c>
      <c r="L1914" s="330" t="e">
        <f ca="1">_xll.RiskData('Risk Summary'!$N$35,$A1914)</f>
        <v>#NAME?</v>
      </c>
      <c r="N1914" s="330" t="e">
        <f ca="1">_xll.RiskData('Risk Summary'!$H$36,$A1914)</f>
        <v>#NAME?</v>
      </c>
      <c r="O1914" s="330" t="e">
        <f ca="1">_xll.RiskData('Risk Summary'!$K$36,$A1914)</f>
        <v>#NAME?</v>
      </c>
      <c r="P1914" s="330" t="e">
        <f ca="1">_xll.RiskData('Risk Summary'!$N$36,$A1914)</f>
        <v>#NAME?</v>
      </c>
      <c r="R1914" s="330" t="e">
        <f ca="1">_xll.RiskData('TS CF'!$H$24,$A1914)-F1914</f>
        <v>#NAME?</v>
      </c>
      <c r="S1914" s="330" t="e">
        <f ca="1">_xll.RiskData('TS CF'!$K$24,$A1914)-G1914</f>
        <v>#NAME?</v>
      </c>
      <c r="T1914" s="330" t="e">
        <f ca="1">_xll.RiskData('TS CF'!$N$24,$A1914)-H1914</f>
        <v>#NAME?</v>
      </c>
      <c r="V1914" s="327" t="e">
        <f t="shared" ca="1" si="87"/>
        <v>#NAME?</v>
      </c>
      <c r="W1914" s="327" t="e">
        <f t="shared" ca="1" si="88"/>
        <v>#NAME?</v>
      </c>
      <c r="X1914" s="327" t="e">
        <f t="shared" ca="1" si="89"/>
        <v>#NAME?</v>
      </c>
    </row>
    <row r="1915" spans="1:24">
      <c r="A1915" s="2">
        <v>1908</v>
      </c>
      <c r="B1915" s="617">
        <v>-160478</v>
      </c>
      <c r="C1915" s="617">
        <v>-103593</v>
      </c>
      <c r="D1915" s="617">
        <v>-114388</v>
      </c>
      <c r="F1915" s="330" t="e">
        <f ca="1">_xll.RiskData('Risk Summary'!$H$32,$A1915)</f>
        <v>#NAME?</v>
      </c>
      <c r="G1915" s="330" t="e">
        <f ca="1">_xll.RiskData('Risk Summary'!$K$32,$A1915)</f>
        <v>#NAME?</v>
      </c>
      <c r="H1915" s="330" t="e">
        <f ca="1">_xll.RiskData('Risk Summary'!$N$32,$A1915)</f>
        <v>#NAME?</v>
      </c>
      <c r="J1915" s="330" t="e">
        <f ca="1">_xll.RiskData('Risk Summary'!$H$35,$A1915)</f>
        <v>#NAME?</v>
      </c>
      <c r="K1915" s="330" t="e">
        <f ca="1">_xll.RiskData('Risk Summary'!$K$35,$A1915)</f>
        <v>#NAME?</v>
      </c>
      <c r="L1915" s="330" t="e">
        <f ca="1">_xll.RiskData('Risk Summary'!$N$35,$A1915)</f>
        <v>#NAME?</v>
      </c>
      <c r="N1915" s="330" t="e">
        <f ca="1">_xll.RiskData('Risk Summary'!$H$36,$A1915)</f>
        <v>#NAME?</v>
      </c>
      <c r="O1915" s="330" t="e">
        <f ca="1">_xll.RiskData('Risk Summary'!$K$36,$A1915)</f>
        <v>#NAME?</v>
      </c>
      <c r="P1915" s="330" t="e">
        <f ca="1">_xll.RiskData('Risk Summary'!$N$36,$A1915)</f>
        <v>#NAME?</v>
      </c>
      <c r="R1915" s="330" t="e">
        <f ca="1">_xll.RiskData('TS CF'!$H$24,$A1915)-F1915</f>
        <v>#NAME?</v>
      </c>
      <c r="S1915" s="330" t="e">
        <f ca="1">_xll.RiskData('TS CF'!$K$24,$A1915)-G1915</f>
        <v>#NAME?</v>
      </c>
      <c r="T1915" s="330" t="e">
        <f ca="1">_xll.RiskData('TS CF'!$N$24,$A1915)-H1915</f>
        <v>#NAME?</v>
      </c>
      <c r="V1915" s="327" t="e">
        <f t="shared" ca="1" si="87"/>
        <v>#NAME?</v>
      </c>
      <c r="W1915" s="327" t="e">
        <f t="shared" ca="1" si="88"/>
        <v>#NAME?</v>
      </c>
      <c r="X1915" s="327" t="e">
        <f t="shared" ca="1" si="89"/>
        <v>#NAME?</v>
      </c>
    </row>
    <row r="1916" spans="1:24">
      <c r="A1916" s="2">
        <v>1909</v>
      </c>
      <c r="B1916" s="617">
        <v>-160478</v>
      </c>
      <c r="C1916" s="617">
        <v>-103593</v>
      </c>
      <c r="D1916" s="617">
        <v>-114388</v>
      </c>
      <c r="F1916" s="330" t="e">
        <f ca="1">_xll.RiskData('Risk Summary'!$H$32,$A1916)</f>
        <v>#NAME?</v>
      </c>
      <c r="G1916" s="330" t="e">
        <f ca="1">_xll.RiskData('Risk Summary'!$K$32,$A1916)</f>
        <v>#NAME?</v>
      </c>
      <c r="H1916" s="330" t="e">
        <f ca="1">_xll.RiskData('Risk Summary'!$N$32,$A1916)</f>
        <v>#NAME?</v>
      </c>
      <c r="J1916" s="330" t="e">
        <f ca="1">_xll.RiskData('Risk Summary'!$H$35,$A1916)</f>
        <v>#NAME?</v>
      </c>
      <c r="K1916" s="330" t="e">
        <f ca="1">_xll.RiskData('Risk Summary'!$K$35,$A1916)</f>
        <v>#NAME?</v>
      </c>
      <c r="L1916" s="330" t="e">
        <f ca="1">_xll.RiskData('Risk Summary'!$N$35,$A1916)</f>
        <v>#NAME?</v>
      </c>
      <c r="N1916" s="330" t="e">
        <f ca="1">_xll.RiskData('Risk Summary'!$H$36,$A1916)</f>
        <v>#NAME?</v>
      </c>
      <c r="O1916" s="330" t="e">
        <f ca="1">_xll.RiskData('Risk Summary'!$K$36,$A1916)</f>
        <v>#NAME?</v>
      </c>
      <c r="P1916" s="330" t="e">
        <f ca="1">_xll.RiskData('Risk Summary'!$N$36,$A1916)</f>
        <v>#NAME?</v>
      </c>
      <c r="R1916" s="330" t="e">
        <f ca="1">_xll.RiskData('TS CF'!$H$24,$A1916)-F1916</f>
        <v>#NAME?</v>
      </c>
      <c r="S1916" s="330" t="e">
        <f ca="1">_xll.RiskData('TS CF'!$K$24,$A1916)-G1916</f>
        <v>#NAME?</v>
      </c>
      <c r="T1916" s="330" t="e">
        <f ca="1">_xll.RiskData('TS CF'!$N$24,$A1916)-H1916</f>
        <v>#NAME?</v>
      </c>
      <c r="V1916" s="327" t="e">
        <f t="shared" ca="1" si="87"/>
        <v>#NAME?</v>
      </c>
      <c r="W1916" s="327" t="e">
        <f t="shared" ca="1" si="88"/>
        <v>#NAME?</v>
      </c>
      <c r="X1916" s="327" t="e">
        <f t="shared" ca="1" si="89"/>
        <v>#NAME?</v>
      </c>
    </row>
    <row r="1917" spans="1:24">
      <c r="A1917" s="2">
        <v>1910</v>
      </c>
      <c r="B1917" s="617">
        <v>-160478</v>
      </c>
      <c r="C1917" s="617">
        <v>-103593</v>
      </c>
      <c r="D1917" s="617">
        <v>-114388</v>
      </c>
      <c r="F1917" s="330" t="e">
        <f ca="1">_xll.RiskData('Risk Summary'!$H$32,$A1917)</f>
        <v>#NAME?</v>
      </c>
      <c r="G1917" s="330" t="e">
        <f ca="1">_xll.RiskData('Risk Summary'!$K$32,$A1917)</f>
        <v>#NAME?</v>
      </c>
      <c r="H1917" s="330" t="e">
        <f ca="1">_xll.RiskData('Risk Summary'!$N$32,$A1917)</f>
        <v>#NAME?</v>
      </c>
      <c r="J1917" s="330" t="e">
        <f ca="1">_xll.RiskData('Risk Summary'!$H$35,$A1917)</f>
        <v>#NAME?</v>
      </c>
      <c r="K1917" s="330" t="e">
        <f ca="1">_xll.RiskData('Risk Summary'!$K$35,$A1917)</f>
        <v>#NAME?</v>
      </c>
      <c r="L1917" s="330" t="e">
        <f ca="1">_xll.RiskData('Risk Summary'!$N$35,$A1917)</f>
        <v>#NAME?</v>
      </c>
      <c r="N1917" s="330" t="e">
        <f ca="1">_xll.RiskData('Risk Summary'!$H$36,$A1917)</f>
        <v>#NAME?</v>
      </c>
      <c r="O1917" s="330" t="e">
        <f ca="1">_xll.RiskData('Risk Summary'!$K$36,$A1917)</f>
        <v>#NAME?</v>
      </c>
      <c r="P1917" s="330" t="e">
        <f ca="1">_xll.RiskData('Risk Summary'!$N$36,$A1917)</f>
        <v>#NAME?</v>
      </c>
      <c r="R1917" s="330" t="e">
        <f ca="1">_xll.RiskData('TS CF'!$H$24,$A1917)-F1917</f>
        <v>#NAME?</v>
      </c>
      <c r="S1917" s="330" t="e">
        <f ca="1">_xll.RiskData('TS CF'!$K$24,$A1917)-G1917</f>
        <v>#NAME?</v>
      </c>
      <c r="T1917" s="330" t="e">
        <f ca="1">_xll.RiskData('TS CF'!$N$24,$A1917)-H1917</f>
        <v>#NAME?</v>
      </c>
      <c r="V1917" s="327" t="e">
        <f t="shared" ca="1" si="87"/>
        <v>#NAME?</v>
      </c>
      <c r="W1917" s="327" t="e">
        <f t="shared" ca="1" si="88"/>
        <v>#NAME?</v>
      </c>
      <c r="X1917" s="327" t="e">
        <f t="shared" ca="1" si="89"/>
        <v>#NAME?</v>
      </c>
    </row>
    <row r="1918" spans="1:24">
      <c r="A1918" s="2">
        <v>1911</v>
      </c>
      <c r="B1918" s="617">
        <v>-160478</v>
      </c>
      <c r="C1918" s="617">
        <v>-103593</v>
      </c>
      <c r="D1918" s="617">
        <v>-114388</v>
      </c>
      <c r="F1918" s="330" t="e">
        <f ca="1">_xll.RiskData('Risk Summary'!$H$32,$A1918)</f>
        <v>#NAME?</v>
      </c>
      <c r="G1918" s="330" t="e">
        <f ca="1">_xll.RiskData('Risk Summary'!$K$32,$A1918)</f>
        <v>#NAME?</v>
      </c>
      <c r="H1918" s="330" t="e">
        <f ca="1">_xll.RiskData('Risk Summary'!$N$32,$A1918)</f>
        <v>#NAME?</v>
      </c>
      <c r="J1918" s="330" t="e">
        <f ca="1">_xll.RiskData('Risk Summary'!$H$35,$A1918)</f>
        <v>#NAME?</v>
      </c>
      <c r="K1918" s="330" t="e">
        <f ca="1">_xll.RiskData('Risk Summary'!$K$35,$A1918)</f>
        <v>#NAME?</v>
      </c>
      <c r="L1918" s="330" t="e">
        <f ca="1">_xll.RiskData('Risk Summary'!$N$35,$A1918)</f>
        <v>#NAME?</v>
      </c>
      <c r="N1918" s="330" t="e">
        <f ca="1">_xll.RiskData('Risk Summary'!$H$36,$A1918)</f>
        <v>#NAME?</v>
      </c>
      <c r="O1918" s="330" t="e">
        <f ca="1">_xll.RiskData('Risk Summary'!$K$36,$A1918)</f>
        <v>#NAME?</v>
      </c>
      <c r="P1918" s="330" t="e">
        <f ca="1">_xll.RiskData('Risk Summary'!$N$36,$A1918)</f>
        <v>#NAME?</v>
      </c>
      <c r="R1918" s="330" t="e">
        <f ca="1">_xll.RiskData('TS CF'!$H$24,$A1918)-F1918</f>
        <v>#NAME?</v>
      </c>
      <c r="S1918" s="330" t="e">
        <f ca="1">_xll.RiskData('TS CF'!$K$24,$A1918)-G1918</f>
        <v>#NAME?</v>
      </c>
      <c r="T1918" s="330" t="e">
        <f ca="1">_xll.RiskData('TS CF'!$N$24,$A1918)-H1918</f>
        <v>#NAME?</v>
      </c>
      <c r="V1918" s="327" t="e">
        <f t="shared" ca="1" si="87"/>
        <v>#NAME?</v>
      </c>
      <c r="W1918" s="327" t="e">
        <f t="shared" ca="1" si="88"/>
        <v>#NAME?</v>
      </c>
      <c r="X1918" s="327" t="e">
        <f t="shared" ca="1" si="89"/>
        <v>#NAME?</v>
      </c>
    </row>
    <row r="1919" spans="1:24">
      <c r="A1919" s="2">
        <v>1912</v>
      </c>
      <c r="B1919" s="617">
        <v>-160478</v>
      </c>
      <c r="C1919" s="617">
        <v>-103593</v>
      </c>
      <c r="D1919" s="617">
        <v>-114388</v>
      </c>
      <c r="F1919" s="330" t="e">
        <f ca="1">_xll.RiskData('Risk Summary'!$H$32,$A1919)</f>
        <v>#NAME?</v>
      </c>
      <c r="G1919" s="330" t="e">
        <f ca="1">_xll.RiskData('Risk Summary'!$K$32,$A1919)</f>
        <v>#NAME?</v>
      </c>
      <c r="H1919" s="330" t="e">
        <f ca="1">_xll.RiskData('Risk Summary'!$N$32,$A1919)</f>
        <v>#NAME?</v>
      </c>
      <c r="J1919" s="330" t="e">
        <f ca="1">_xll.RiskData('Risk Summary'!$H$35,$A1919)</f>
        <v>#NAME?</v>
      </c>
      <c r="K1919" s="330" t="e">
        <f ca="1">_xll.RiskData('Risk Summary'!$K$35,$A1919)</f>
        <v>#NAME?</v>
      </c>
      <c r="L1919" s="330" t="e">
        <f ca="1">_xll.RiskData('Risk Summary'!$N$35,$A1919)</f>
        <v>#NAME?</v>
      </c>
      <c r="N1919" s="330" t="e">
        <f ca="1">_xll.RiskData('Risk Summary'!$H$36,$A1919)</f>
        <v>#NAME?</v>
      </c>
      <c r="O1919" s="330" t="e">
        <f ca="1">_xll.RiskData('Risk Summary'!$K$36,$A1919)</f>
        <v>#NAME?</v>
      </c>
      <c r="P1919" s="330" t="e">
        <f ca="1">_xll.RiskData('Risk Summary'!$N$36,$A1919)</f>
        <v>#NAME?</v>
      </c>
      <c r="R1919" s="330" t="e">
        <f ca="1">_xll.RiskData('TS CF'!$H$24,$A1919)-F1919</f>
        <v>#NAME?</v>
      </c>
      <c r="S1919" s="330" t="e">
        <f ca="1">_xll.RiskData('TS CF'!$K$24,$A1919)-G1919</f>
        <v>#NAME?</v>
      </c>
      <c r="T1919" s="330" t="e">
        <f ca="1">_xll.RiskData('TS CF'!$N$24,$A1919)-H1919</f>
        <v>#NAME?</v>
      </c>
      <c r="V1919" s="327" t="e">
        <f t="shared" ca="1" si="87"/>
        <v>#NAME?</v>
      </c>
      <c r="W1919" s="327" t="e">
        <f t="shared" ca="1" si="88"/>
        <v>#NAME?</v>
      </c>
      <c r="X1919" s="327" t="e">
        <f t="shared" ca="1" si="89"/>
        <v>#NAME?</v>
      </c>
    </row>
    <row r="1920" spans="1:24">
      <c r="A1920" s="2">
        <v>1913</v>
      </c>
      <c r="B1920" s="617">
        <v>-160478</v>
      </c>
      <c r="C1920" s="617">
        <v>-103593</v>
      </c>
      <c r="D1920" s="617">
        <v>-114388</v>
      </c>
      <c r="F1920" s="330" t="e">
        <f ca="1">_xll.RiskData('Risk Summary'!$H$32,$A1920)</f>
        <v>#NAME?</v>
      </c>
      <c r="G1920" s="330" t="e">
        <f ca="1">_xll.RiskData('Risk Summary'!$K$32,$A1920)</f>
        <v>#NAME?</v>
      </c>
      <c r="H1920" s="330" t="e">
        <f ca="1">_xll.RiskData('Risk Summary'!$N$32,$A1920)</f>
        <v>#NAME?</v>
      </c>
      <c r="J1920" s="330" t="e">
        <f ca="1">_xll.RiskData('Risk Summary'!$H$35,$A1920)</f>
        <v>#NAME?</v>
      </c>
      <c r="K1920" s="330" t="e">
        <f ca="1">_xll.RiskData('Risk Summary'!$K$35,$A1920)</f>
        <v>#NAME?</v>
      </c>
      <c r="L1920" s="330" t="e">
        <f ca="1">_xll.RiskData('Risk Summary'!$N$35,$A1920)</f>
        <v>#NAME?</v>
      </c>
      <c r="N1920" s="330" t="e">
        <f ca="1">_xll.RiskData('Risk Summary'!$H$36,$A1920)</f>
        <v>#NAME?</v>
      </c>
      <c r="O1920" s="330" t="e">
        <f ca="1">_xll.RiskData('Risk Summary'!$K$36,$A1920)</f>
        <v>#NAME?</v>
      </c>
      <c r="P1920" s="330" t="e">
        <f ca="1">_xll.RiskData('Risk Summary'!$N$36,$A1920)</f>
        <v>#NAME?</v>
      </c>
      <c r="R1920" s="330" t="e">
        <f ca="1">_xll.RiskData('TS CF'!$H$24,$A1920)-F1920</f>
        <v>#NAME?</v>
      </c>
      <c r="S1920" s="330" t="e">
        <f ca="1">_xll.RiskData('TS CF'!$K$24,$A1920)-G1920</f>
        <v>#NAME?</v>
      </c>
      <c r="T1920" s="330" t="e">
        <f ca="1">_xll.RiskData('TS CF'!$N$24,$A1920)-H1920</f>
        <v>#NAME?</v>
      </c>
      <c r="V1920" s="327" t="e">
        <f t="shared" ca="1" si="87"/>
        <v>#NAME?</v>
      </c>
      <c r="W1920" s="327" t="e">
        <f t="shared" ca="1" si="88"/>
        <v>#NAME?</v>
      </c>
      <c r="X1920" s="327" t="e">
        <f t="shared" ca="1" si="89"/>
        <v>#NAME?</v>
      </c>
    </row>
    <row r="1921" spans="1:24">
      <c r="A1921" s="2">
        <v>1914</v>
      </c>
      <c r="B1921" s="617">
        <v>-160478</v>
      </c>
      <c r="C1921" s="617">
        <v>-103593</v>
      </c>
      <c r="D1921" s="617">
        <v>-114388</v>
      </c>
      <c r="F1921" s="330" t="e">
        <f ca="1">_xll.RiskData('Risk Summary'!$H$32,$A1921)</f>
        <v>#NAME?</v>
      </c>
      <c r="G1921" s="330" t="e">
        <f ca="1">_xll.RiskData('Risk Summary'!$K$32,$A1921)</f>
        <v>#NAME?</v>
      </c>
      <c r="H1921" s="330" t="e">
        <f ca="1">_xll.RiskData('Risk Summary'!$N$32,$A1921)</f>
        <v>#NAME?</v>
      </c>
      <c r="J1921" s="330" t="e">
        <f ca="1">_xll.RiskData('Risk Summary'!$H$35,$A1921)</f>
        <v>#NAME?</v>
      </c>
      <c r="K1921" s="330" t="e">
        <f ca="1">_xll.RiskData('Risk Summary'!$K$35,$A1921)</f>
        <v>#NAME?</v>
      </c>
      <c r="L1921" s="330" t="e">
        <f ca="1">_xll.RiskData('Risk Summary'!$N$35,$A1921)</f>
        <v>#NAME?</v>
      </c>
      <c r="N1921" s="330" t="e">
        <f ca="1">_xll.RiskData('Risk Summary'!$H$36,$A1921)</f>
        <v>#NAME?</v>
      </c>
      <c r="O1921" s="330" t="e">
        <f ca="1">_xll.RiskData('Risk Summary'!$K$36,$A1921)</f>
        <v>#NAME?</v>
      </c>
      <c r="P1921" s="330" t="e">
        <f ca="1">_xll.RiskData('Risk Summary'!$N$36,$A1921)</f>
        <v>#NAME?</v>
      </c>
      <c r="R1921" s="330" t="e">
        <f ca="1">_xll.RiskData('TS CF'!$H$24,$A1921)-F1921</f>
        <v>#NAME?</v>
      </c>
      <c r="S1921" s="330" t="e">
        <f ca="1">_xll.RiskData('TS CF'!$K$24,$A1921)-G1921</f>
        <v>#NAME?</v>
      </c>
      <c r="T1921" s="330" t="e">
        <f ca="1">_xll.RiskData('TS CF'!$N$24,$A1921)-H1921</f>
        <v>#NAME?</v>
      </c>
      <c r="V1921" s="327" t="e">
        <f t="shared" ca="1" si="87"/>
        <v>#NAME?</v>
      </c>
      <c r="W1921" s="327" t="e">
        <f t="shared" ca="1" si="88"/>
        <v>#NAME?</v>
      </c>
      <c r="X1921" s="327" t="e">
        <f t="shared" ca="1" si="89"/>
        <v>#NAME?</v>
      </c>
    </row>
    <row r="1922" spans="1:24">
      <c r="A1922" s="2">
        <v>1915</v>
      </c>
      <c r="B1922" s="617">
        <v>-160478</v>
      </c>
      <c r="C1922" s="617">
        <v>-103593</v>
      </c>
      <c r="D1922" s="617">
        <v>-114388</v>
      </c>
      <c r="F1922" s="330" t="e">
        <f ca="1">_xll.RiskData('Risk Summary'!$H$32,$A1922)</f>
        <v>#NAME?</v>
      </c>
      <c r="G1922" s="330" t="e">
        <f ca="1">_xll.RiskData('Risk Summary'!$K$32,$A1922)</f>
        <v>#NAME?</v>
      </c>
      <c r="H1922" s="330" t="e">
        <f ca="1">_xll.RiskData('Risk Summary'!$N$32,$A1922)</f>
        <v>#NAME?</v>
      </c>
      <c r="J1922" s="330" t="e">
        <f ca="1">_xll.RiskData('Risk Summary'!$H$35,$A1922)</f>
        <v>#NAME?</v>
      </c>
      <c r="K1922" s="330" t="e">
        <f ca="1">_xll.RiskData('Risk Summary'!$K$35,$A1922)</f>
        <v>#NAME?</v>
      </c>
      <c r="L1922" s="330" t="e">
        <f ca="1">_xll.RiskData('Risk Summary'!$N$35,$A1922)</f>
        <v>#NAME?</v>
      </c>
      <c r="N1922" s="330" t="e">
        <f ca="1">_xll.RiskData('Risk Summary'!$H$36,$A1922)</f>
        <v>#NAME?</v>
      </c>
      <c r="O1922" s="330" t="e">
        <f ca="1">_xll.RiskData('Risk Summary'!$K$36,$A1922)</f>
        <v>#NAME?</v>
      </c>
      <c r="P1922" s="330" t="e">
        <f ca="1">_xll.RiskData('Risk Summary'!$N$36,$A1922)</f>
        <v>#NAME?</v>
      </c>
      <c r="R1922" s="330" t="e">
        <f ca="1">_xll.RiskData('TS CF'!$H$24,$A1922)-F1922</f>
        <v>#NAME?</v>
      </c>
      <c r="S1922" s="330" t="e">
        <f ca="1">_xll.RiskData('TS CF'!$K$24,$A1922)-G1922</f>
        <v>#NAME?</v>
      </c>
      <c r="T1922" s="330" t="e">
        <f ca="1">_xll.RiskData('TS CF'!$N$24,$A1922)-H1922</f>
        <v>#NAME?</v>
      </c>
      <c r="V1922" s="327" t="e">
        <f t="shared" ca="1" si="87"/>
        <v>#NAME?</v>
      </c>
      <c r="W1922" s="327" t="e">
        <f t="shared" ca="1" si="88"/>
        <v>#NAME?</v>
      </c>
      <c r="X1922" s="327" t="e">
        <f t="shared" ca="1" si="89"/>
        <v>#NAME?</v>
      </c>
    </row>
    <row r="1923" spans="1:24">
      <c r="A1923" s="2">
        <v>1916</v>
      </c>
      <c r="B1923" s="617">
        <v>-160478</v>
      </c>
      <c r="C1923" s="617">
        <v>-103593</v>
      </c>
      <c r="D1923" s="617">
        <v>-114388</v>
      </c>
      <c r="F1923" s="330" t="e">
        <f ca="1">_xll.RiskData('Risk Summary'!$H$32,$A1923)</f>
        <v>#NAME?</v>
      </c>
      <c r="G1923" s="330" t="e">
        <f ca="1">_xll.RiskData('Risk Summary'!$K$32,$A1923)</f>
        <v>#NAME?</v>
      </c>
      <c r="H1923" s="330" t="e">
        <f ca="1">_xll.RiskData('Risk Summary'!$N$32,$A1923)</f>
        <v>#NAME?</v>
      </c>
      <c r="J1923" s="330" t="e">
        <f ca="1">_xll.RiskData('Risk Summary'!$H$35,$A1923)</f>
        <v>#NAME?</v>
      </c>
      <c r="K1923" s="330" t="e">
        <f ca="1">_xll.RiskData('Risk Summary'!$K$35,$A1923)</f>
        <v>#NAME?</v>
      </c>
      <c r="L1923" s="330" t="e">
        <f ca="1">_xll.RiskData('Risk Summary'!$N$35,$A1923)</f>
        <v>#NAME?</v>
      </c>
      <c r="N1923" s="330" t="e">
        <f ca="1">_xll.RiskData('Risk Summary'!$H$36,$A1923)</f>
        <v>#NAME?</v>
      </c>
      <c r="O1923" s="330" t="e">
        <f ca="1">_xll.RiskData('Risk Summary'!$K$36,$A1923)</f>
        <v>#NAME?</v>
      </c>
      <c r="P1923" s="330" t="e">
        <f ca="1">_xll.RiskData('Risk Summary'!$N$36,$A1923)</f>
        <v>#NAME?</v>
      </c>
      <c r="R1923" s="330" t="e">
        <f ca="1">_xll.RiskData('TS CF'!$H$24,$A1923)-F1923</f>
        <v>#NAME?</v>
      </c>
      <c r="S1923" s="330" t="e">
        <f ca="1">_xll.RiskData('TS CF'!$K$24,$A1923)-G1923</f>
        <v>#NAME?</v>
      </c>
      <c r="T1923" s="330" t="e">
        <f ca="1">_xll.RiskData('TS CF'!$N$24,$A1923)-H1923</f>
        <v>#NAME?</v>
      </c>
      <c r="V1923" s="327" t="e">
        <f t="shared" ca="1" si="87"/>
        <v>#NAME?</v>
      </c>
      <c r="W1923" s="327" t="e">
        <f t="shared" ca="1" si="88"/>
        <v>#NAME?</v>
      </c>
      <c r="X1923" s="327" t="e">
        <f t="shared" ca="1" si="89"/>
        <v>#NAME?</v>
      </c>
    </row>
    <row r="1924" spans="1:24">
      <c r="A1924" s="2">
        <v>1917</v>
      </c>
      <c r="B1924" s="617">
        <v>-160478</v>
      </c>
      <c r="C1924" s="617">
        <v>-103593</v>
      </c>
      <c r="D1924" s="617">
        <v>-114388</v>
      </c>
      <c r="F1924" s="330" t="e">
        <f ca="1">_xll.RiskData('Risk Summary'!$H$32,$A1924)</f>
        <v>#NAME?</v>
      </c>
      <c r="G1924" s="330" t="e">
        <f ca="1">_xll.RiskData('Risk Summary'!$K$32,$A1924)</f>
        <v>#NAME?</v>
      </c>
      <c r="H1924" s="330" t="e">
        <f ca="1">_xll.RiskData('Risk Summary'!$N$32,$A1924)</f>
        <v>#NAME?</v>
      </c>
      <c r="J1924" s="330" t="e">
        <f ca="1">_xll.RiskData('Risk Summary'!$H$35,$A1924)</f>
        <v>#NAME?</v>
      </c>
      <c r="K1924" s="330" t="e">
        <f ca="1">_xll.RiskData('Risk Summary'!$K$35,$A1924)</f>
        <v>#NAME?</v>
      </c>
      <c r="L1924" s="330" t="e">
        <f ca="1">_xll.RiskData('Risk Summary'!$N$35,$A1924)</f>
        <v>#NAME?</v>
      </c>
      <c r="N1924" s="330" t="e">
        <f ca="1">_xll.RiskData('Risk Summary'!$H$36,$A1924)</f>
        <v>#NAME?</v>
      </c>
      <c r="O1924" s="330" t="e">
        <f ca="1">_xll.RiskData('Risk Summary'!$K$36,$A1924)</f>
        <v>#NAME?</v>
      </c>
      <c r="P1924" s="330" t="e">
        <f ca="1">_xll.RiskData('Risk Summary'!$N$36,$A1924)</f>
        <v>#NAME?</v>
      </c>
      <c r="R1924" s="330" t="e">
        <f ca="1">_xll.RiskData('TS CF'!$H$24,$A1924)-F1924</f>
        <v>#NAME?</v>
      </c>
      <c r="S1924" s="330" t="e">
        <f ca="1">_xll.RiskData('TS CF'!$K$24,$A1924)-G1924</f>
        <v>#NAME?</v>
      </c>
      <c r="T1924" s="330" t="e">
        <f ca="1">_xll.RiskData('TS CF'!$N$24,$A1924)-H1924</f>
        <v>#NAME?</v>
      </c>
      <c r="V1924" s="327" t="e">
        <f t="shared" ca="1" si="87"/>
        <v>#NAME?</v>
      </c>
      <c r="W1924" s="327" t="e">
        <f t="shared" ca="1" si="88"/>
        <v>#NAME?</v>
      </c>
      <c r="X1924" s="327" t="e">
        <f t="shared" ca="1" si="89"/>
        <v>#NAME?</v>
      </c>
    </row>
    <row r="1925" spans="1:24">
      <c r="A1925" s="2">
        <v>1918</v>
      </c>
      <c r="B1925" s="617">
        <v>-160478</v>
      </c>
      <c r="C1925" s="617">
        <v>-103593</v>
      </c>
      <c r="D1925" s="617">
        <v>-114388</v>
      </c>
      <c r="F1925" s="330" t="e">
        <f ca="1">_xll.RiskData('Risk Summary'!$H$32,$A1925)</f>
        <v>#NAME?</v>
      </c>
      <c r="G1925" s="330" t="e">
        <f ca="1">_xll.RiskData('Risk Summary'!$K$32,$A1925)</f>
        <v>#NAME?</v>
      </c>
      <c r="H1925" s="330" t="e">
        <f ca="1">_xll.RiskData('Risk Summary'!$N$32,$A1925)</f>
        <v>#NAME?</v>
      </c>
      <c r="J1925" s="330" t="e">
        <f ca="1">_xll.RiskData('Risk Summary'!$H$35,$A1925)</f>
        <v>#NAME?</v>
      </c>
      <c r="K1925" s="330" t="e">
        <f ca="1">_xll.RiskData('Risk Summary'!$K$35,$A1925)</f>
        <v>#NAME?</v>
      </c>
      <c r="L1925" s="330" t="e">
        <f ca="1">_xll.RiskData('Risk Summary'!$N$35,$A1925)</f>
        <v>#NAME?</v>
      </c>
      <c r="N1925" s="330" t="e">
        <f ca="1">_xll.RiskData('Risk Summary'!$H$36,$A1925)</f>
        <v>#NAME?</v>
      </c>
      <c r="O1925" s="330" t="e">
        <f ca="1">_xll.RiskData('Risk Summary'!$K$36,$A1925)</f>
        <v>#NAME?</v>
      </c>
      <c r="P1925" s="330" t="e">
        <f ca="1">_xll.RiskData('Risk Summary'!$N$36,$A1925)</f>
        <v>#NAME?</v>
      </c>
      <c r="R1925" s="330" t="e">
        <f ca="1">_xll.RiskData('TS CF'!$H$24,$A1925)-F1925</f>
        <v>#NAME?</v>
      </c>
      <c r="S1925" s="330" t="e">
        <f ca="1">_xll.RiskData('TS CF'!$K$24,$A1925)-G1925</f>
        <v>#NAME?</v>
      </c>
      <c r="T1925" s="330" t="e">
        <f ca="1">_xll.RiskData('TS CF'!$N$24,$A1925)-H1925</f>
        <v>#NAME?</v>
      </c>
      <c r="V1925" s="327" t="e">
        <f t="shared" ca="1" si="87"/>
        <v>#NAME?</v>
      </c>
      <c r="W1925" s="327" t="e">
        <f t="shared" ca="1" si="88"/>
        <v>#NAME?</v>
      </c>
      <c r="X1925" s="327" t="e">
        <f t="shared" ca="1" si="89"/>
        <v>#NAME?</v>
      </c>
    </row>
    <row r="1926" spans="1:24">
      <c r="A1926" s="2">
        <v>1919</v>
      </c>
      <c r="B1926" s="617">
        <v>-160478</v>
      </c>
      <c r="C1926" s="617">
        <v>-103593</v>
      </c>
      <c r="D1926" s="617">
        <v>-114388</v>
      </c>
      <c r="F1926" s="330" t="e">
        <f ca="1">_xll.RiskData('Risk Summary'!$H$32,$A1926)</f>
        <v>#NAME?</v>
      </c>
      <c r="G1926" s="330" t="e">
        <f ca="1">_xll.RiskData('Risk Summary'!$K$32,$A1926)</f>
        <v>#NAME?</v>
      </c>
      <c r="H1926" s="330" t="e">
        <f ca="1">_xll.RiskData('Risk Summary'!$N$32,$A1926)</f>
        <v>#NAME?</v>
      </c>
      <c r="J1926" s="330" t="e">
        <f ca="1">_xll.RiskData('Risk Summary'!$H$35,$A1926)</f>
        <v>#NAME?</v>
      </c>
      <c r="K1926" s="330" t="e">
        <f ca="1">_xll.RiskData('Risk Summary'!$K$35,$A1926)</f>
        <v>#NAME?</v>
      </c>
      <c r="L1926" s="330" t="e">
        <f ca="1">_xll.RiskData('Risk Summary'!$N$35,$A1926)</f>
        <v>#NAME?</v>
      </c>
      <c r="N1926" s="330" t="e">
        <f ca="1">_xll.RiskData('Risk Summary'!$H$36,$A1926)</f>
        <v>#NAME?</v>
      </c>
      <c r="O1926" s="330" t="e">
        <f ca="1">_xll.RiskData('Risk Summary'!$K$36,$A1926)</f>
        <v>#NAME?</v>
      </c>
      <c r="P1926" s="330" t="e">
        <f ca="1">_xll.RiskData('Risk Summary'!$N$36,$A1926)</f>
        <v>#NAME?</v>
      </c>
      <c r="R1926" s="330" t="e">
        <f ca="1">_xll.RiskData('TS CF'!$H$24,$A1926)-F1926</f>
        <v>#NAME?</v>
      </c>
      <c r="S1926" s="330" t="e">
        <f ca="1">_xll.RiskData('TS CF'!$K$24,$A1926)-G1926</f>
        <v>#NAME?</v>
      </c>
      <c r="T1926" s="330" t="e">
        <f ca="1">_xll.RiskData('TS CF'!$N$24,$A1926)-H1926</f>
        <v>#NAME?</v>
      </c>
      <c r="V1926" s="327" t="e">
        <f t="shared" ca="1" si="87"/>
        <v>#NAME?</v>
      </c>
      <c r="W1926" s="327" t="e">
        <f t="shared" ca="1" si="88"/>
        <v>#NAME?</v>
      </c>
      <c r="X1926" s="327" t="e">
        <f t="shared" ca="1" si="89"/>
        <v>#NAME?</v>
      </c>
    </row>
    <row r="1927" spans="1:24">
      <c r="A1927" s="2">
        <v>1920</v>
      </c>
      <c r="B1927" s="617">
        <v>-160478</v>
      </c>
      <c r="C1927" s="617">
        <v>-103593</v>
      </c>
      <c r="D1927" s="617">
        <v>-114388</v>
      </c>
      <c r="F1927" s="330" t="e">
        <f ca="1">_xll.RiskData('Risk Summary'!$H$32,$A1927)</f>
        <v>#NAME?</v>
      </c>
      <c r="G1927" s="330" t="e">
        <f ca="1">_xll.RiskData('Risk Summary'!$K$32,$A1927)</f>
        <v>#NAME?</v>
      </c>
      <c r="H1927" s="330" t="e">
        <f ca="1">_xll.RiskData('Risk Summary'!$N$32,$A1927)</f>
        <v>#NAME?</v>
      </c>
      <c r="J1927" s="330" t="e">
        <f ca="1">_xll.RiskData('Risk Summary'!$H$35,$A1927)</f>
        <v>#NAME?</v>
      </c>
      <c r="K1927" s="330" t="e">
        <f ca="1">_xll.RiskData('Risk Summary'!$K$35,$A1927)</f>
        <v>#NAME?</v>
      </c>
      <c r="L1927" s="330" t="e">
        <f ca="1">_xll.RiskData('Risk Summary'!$N$35,$A1927)</f>
        <v>#NAME?</v>
      </c>
      <c r="N1927" s="330" t="e">
        <f ca="1">_xll.RiskData('Risk Summary'!$H$36,$A1927)</f>
        <v>#NAME?</v>
      </c>
      <c r="O1927" s="330" t="e">
        <f ca="1">_xll.RiskData('Risk Summary'!$K$36,$A1927)</f>
        <v>#NAME?</v>
      </c>
      <c r="P1927" s="330" t="e">
        <f ca="1">_xll.RiskData('Risk Summary'!$N$36,$A1927)</f>
        <v>#NAME?</v>
      </c>
      <c r="R1927" s="330" t="e">
        <f ca="1">_xll.RiskData('TS CF'!$H$24,$A1927)-F1927</f>
        <v>#NAME?</v>
      </c>
      <c r="S1927" s="330" t="e">
        <f ca="1">_xll.RiskData('TS CF'!$K$24,$A1927)-G1927</f>
        <v>#NAME?</v>
      </c>
      <c r="T1927" s="330" t="e">
        <f ca="1">_xll.RiskData('TS CF'!$N$24,$A1927)-H1927</f>
        <v>#NAME?</v>
      </c>
      <c r="V1927" s="327" t="e">
        <f t="shared" ca="1" si="87"/>
        <v>#NAME?</v>
      </c>
      <c r="W1927" s="327" t="e">
        <f t="shared" ca="1" si="88"/>
        <v>#NAME?</v>
      </c>
      <c r="X1927" s="327" t="e">
        <f t="shared" ca="1" si="89"/>
        <v>#NAME?</v>
      </c>
    </row>
    <row r="1928" spans="1:24">
      <c r="A1928" s="2">
        <v>1921</v>
      </c>
      <c r="B1928" s="617">
        <v>-160478</v>
      </c>
      <c r="C1928" s="617">
        <v>-103593</v>
      </c>
      <c r="D1928" s="617">
        <v>-114388</v>
      </c>
      <c r="F1928" s="330" t="e">
        <f ca="1">_xll.RiskData('Risk Summary'!$H$32,$A1928)</f>
        <v>#NAME?</v>
      </c>
      <c r="G1928" s="330" t="e">
        <f ca="1">_xll.RiskData('Risk Summary'!$K$32,$A1928)</f>
        <v>#NAME?</v>
      </c>
      <c r="H1928" s="330" t="e">
        <f ca="1">_xll.RiskData('Risk Summary'!$N$32,$A1928)</f>
        <v>#NAME?</v>
      </c>
      <c r="J1928" s="330" t="e">
        <f ca="1">_xll.RiskData('Risk Summary'!$H$35,$A1928)</f>
        <v>#NAME?</v>
      </c>
      <c r="K1928" s="330" t="e">
        <f ca="1">_xll.RiskData('Risk Summary'!$K$35,$A1928)</f>
        <v>#NAME?</v>
      </c>
      <c r="L1928" s="330" t="e">
        <f ca="1">_xll.RiskData('Risk Summary'!$N$35,$A1928)</f>
        <v>#NAME?</v>
      </c>
      <c r="N1928" s="330" t="e">
        <f ca="1">_xll.RiskData('Risk Summary'!$H$36,$A1928)</f>
        <v>#NAME?</v>
      </c>
      <c r="O1928" s="330" t="e">
        <f ca="1">_xll.RiskData('Risk Summary'!$K$36,$A1928)</f>
        <v>#NAME?</v>
      </c>
      <c r="P1928" s="330" t="e">
        <f ca="1">_xll.RiskData('Risk Summary'!$N$36,$A1928)</f>
        <v>#NAME?</v>
      </c>
      <c r="R1928" s="330" t="e">
        <f ca="1">_xll.RiskData('TS CF'!$H$24,$A1928)-F1928</f>
        <v>#NAME?</v>
      </c>
      <c r="S1928" s="330" t="e">
        <f ca="1">_xll.RiskData('TS CF'!$K$24,$A1928)-G1928</f>
        <v>#NAME?</v>
      </c>
      <c r="T1928" s="330" t="e">
        <f ca="1">_xll.RiskData('TS CF'!$N$24,$A1928)-H1928</f>
        <v>#NAME?</v>
      </c>
      <c r="V1928" s="327" t="e">
        <f t="shared" ca="1" si="87"/>
        <v>#NAME?</v>
      </c>
      <c r="W1928" s="327" t="e">
        <f t="shared" ca="1" si="88"/>
        <v>#NAME?</v>
      </c>
      <c r="X1928" s="327" t="e">
        <f t="shared" ca="1" si="89"/>
        <v>#NAME?</v>
      </c>
    </row>
    <row r="1929" spans="1:24">
      <c r="A1929" s="2">
        <v>1922</v>
      </c>
      <c r="B1929" s="617">
        <v>-160478</v>
      </c>
      <c r="C1929" s="617">
        <v>-103593</v>
      </c>
      <c r="D1929" s="617">
        <v>-114388</v>
      </c>
      <c r="F1929" s="330" t="e">
        <f ca="1">_xll.RiskData('Risk Summary'!$H$32,$A1929)</f>
        <v>#NAME?</v>
      </c>
      <c r="G1929" s="330" t="e">
        <f ca="1">_xll.RiskData('Risk Summary'!$K$32,$A1929)</f>
        <v>#NAME?</v>
      </c>
      <c r="H1929" s="330" t="e">
        <f ca="1">_xll.RiskData('Risk Summary'!$N$32,$A1929)</f>
        <v>#NAME?</v>
      </c>
      <c r="J1929" s="330" t="e">
        <f ca="1">_xll.RiskData('Risk Summary'!$H$35,$A1929)</f>
        <v>#NAME?</v>
      </c>
      <c r="K1929" s="330" t="e">
        <f ca="1">_xll.RiskData('Risk Summary'!$K$35,$A1929)</f>
        <v>#NAME?</v>
      </c>
      <c r="L1929" s="330" t="e">
        <f ca="1">_xll.RiskData('Risk Summary'!$N$35,$A1929)</f>
        <v>#NAME?</v>
      </c>
      <c r="N1929" s="330" t="e">
        <f ca="1">_xll.RiskData('Risk Summary'!$H$36,$A1929)</f>
        <v>#NAME?</v>
      </c>
      <c r="O1929" s="330" t="e">
        <f ca="1">_xll.RiskData('Risk Summary'!$K$36,$A1929)</f>
        <v>#NAME?</v>
      </c>
      <c r="P1929" s="330" t="e">
        <f ca="1">_xll.RiskData('Risk Summary'!$N$36,$A1929)</f>
        <v>#NAME?</v>
      </c>
      <c r="R1929" s="330" t="e">
        <f ca="1">_xll.RiskData('TS CF'!$H$24,$A1929)-F1929</f>
        <v>#NAME?</v>
      </c>
      <c r="S1929" s="330" t="e">
        <f ca="1">_xll.RiskData('TS CF'!$K$24,$A1929)-G1929</f>
        <v>#NAME?</v>
      </c>
      <c r="T1929" s="330" t="e">
        <f ca="1">_xll.RiskData('TS CF'!$N$24,$A1929)-H1929</f>
        <v>#NAME?</v>
      </c>
      <c r="V1929" s="327" t="e">
        <f t="shared" ca="1" si="87"/>
        <v>#NAME?</v>
      </c>
      <c r="W1929" s="327" t="e">
        <f t="shared" ca="1" si="88"/>
        <v>#NAME?</v>
      </c>
      <c r="X1929" s="327" t="e">
        <f t="shared" ca="1" si="89"/>
        <v>#NAME?</v>
      </c>
    </row>
    <row r="1930" spans="1:24">
      <c r="A1930" s="2">
        <v>1923</v>
      </c>
      <c r="B1930" s="617">
        <v>-160478</v>
      </c>
      <c r="C1930" s="617">
        <v>-103593</v>
      </c>
      <c r="D1930" s="617">
        <v>-114388</v>
      </c>
      <c r="F1930" s="330" t="e">
        <f ca="1">_xll.RiskData('Risk Summary'!$H$32,$A1930)</f>
        <v>#NAME?</v>
      </c>
      <c r="G1930" s="330" t="e">
        <f ca="1">_xll.RiskData('Risk Summary'!$K$32,$A1930)</f>
        <v>#NAME?</v>
      </c>
      <c r="H1930" s="330" t="e">
        <f ca="1">_xll.RiskData('Risk Summary'!$N$32,$A1930)</f>
        <v>#NAME?</v>
      </c>
      <c r="J1930" s="330" t="e">
        <f ca="1">_xll.RiskData('Risk Summary'!$H$35,$A1930)</f>
        <v>#NAME?</v>
      </c>
      <c r="K1930" s="330" t="e">
        <f ca="1">_xll.RiskData('Risk Summary'!$K$35,$A1930)</f>
        <v>#NAME?</v>
      </c>
      <c r="L1930" s="330" t="e">
        <f ca="1">_xll.RiskData('Risk Summary'!$N$35,$A1930)</f>
        <v>#NAME?</v>
      </c>
      <c r="N1930" s="330" t="e">
        <f ca="1">_xll.RiskData('Risk Summary'!$H$36,$A1930)</f>
        <v>#NAME?</v>
      </c>
      <c r="O1930" s="330" t="e">
        <f ca="1">_xll.RiskData('Risk Summary'!$K$36,$A1930)</f>
        <v>#NAME?</v>
      </c>
      <c r="P1930" s="330" t="e">
        <f ca="1">_xll.RiskData('Risk Summary'!$N$36,$A1930)</f>
        <v>#NAME?</v>
      </c>
      <c r="R1930" s="330" t="e">
        <f ca="1">_xll.RiskData('TS CF'!$H$24,$A1930)-F1930</f>
        <v>#NAME?</v>
      </c>
      <c r="S1930" s="330" t="e">
        <f ca="1">_xll.RiskData('TS CF'!$K$24,$A1930)-G1930</f>
        <v>#NAME?</v>
      </c>
      <c r="T1930" s="330" t="e">
        <f ca="1">_xll.RiskData('TS CF'!$N$24,$A1930)-H1930</f>
        <v>#NAME?</v>
      </c>
      <c r="V1930" s="327" t="e">
        <f t="shared" ref="V1930:V1993" ca="1" si="90">V1929</f>
        <v>#NAME?</v>
      </c>
      <c r="W1930" s="327" t="e">
        <f t="shared" ref="W1930:W1993" ca="1" si="91">W1929</f>
        <v>#NAME?</v>
      </c>
      <c r="X1930" s="327" t="e">
        <f t="shared" ref="X1930:X1993" ca="1" si="92">X1929</f>
        <v>#NAME?</v>
      </c>
    </row>
    <row r="1931" spans="1:24">
      <c r="A1931" s="2">
        <v>1924</v>
      </c>
      <c r="B1931" s="617">
        <v>-160478</v>
      </c>
      <c r="C1931" s="617">
        <v>-103593</v>
      </c>
      <c r="D1931" s="617">
        <v>-114388</v>
      </c>
      <c r="F1931" s="330" t="e">
        <f ca="1">_xll.RiskData('Risk Summary'!$H$32,$A1931)</f>
        <v>#NAME?</v>
      </c>
      <c r="G1931" s="330" t="e">
        <f ca="1">_xll.RiskData('Risk Summary'!$K$32,$A1931)</f>
        <v>#NAME?</v>
      </c>
      <c r="H1931" s="330" t="e">
        <f ca="1">_xll.RiskData('Risk Summary'!$N$32,$A1931)</f>
        <v>#NAME?</v>
      </c>
      <c r="J1931" s="330" t="e">
        <f ca="1">_xll.RiskData('Risk Summary'!$H$35,$A1931)</f>
        <v>#NAME?</v>
      </c>
      <c r="K1931" s="330" t="e">
        <f ca="1">_xll.RiskData('Risk Summary'!$K$35,$A1931)</f>
        <v>#NAME?</v>
      </c>
      <c r="L1931" s="330" t="e">
        <f ca="1">_xll.RiskData('Risk Summary'!$N$35,$A1931)</f>
        <v>#NAME?</v>
      </c>
      <c r="N1931" s="330" t="e">
        <f ca="1">_xll.RiskData('Risk Summary'!$H$36,$A1931)</f>
        <v>#NAME?</v>
      </c>
      <c r="O1931" s="330" t="e">
        <f ca="1">_xll.RiskData('Risk Summary'!$K$36,$A1931)</f>
        <v>#NAME?</v>
      </c>
      <c r="P1931" s="330" t="e">
        <f ca="1">_xll.RiskData('Risk Summary'!$N$36,$A1931)</f>
        <v>#NAME?</v>
      </c>
      <c r="R1931" s="330" t="e">
        <f ca="1">_xll.RiskData('TS CF'!$H$24,$A1931)-F1931</f>
        <v>#NAME?</v>
      </c>
      <c r="S1931" s="330" t="e">
        <f ca="1">_xll.RiskData('TS CF'!$K$24,$A1931)-G1931</f>
        <v>#NAME?</v>
      </c>
      <c r="T1931" s="330" t="e">
        <f ca="1">_xll.RiskData('TS CF'!$N$24,$A1931)-H1931</f>
        <v>#NAME?</v>
      </c>
      <c r="V1931" s="327" t="e">
        <f t="shared" ca="1" si="90"/>
        <v>#NAME?</v>
      </c>
      <c r="W1931" s="327" t="e">
        <f t="shared" ca="1" si="91"/>
        <v>#NAME?</v>
      </c>
      <c r="X1931" s="327" t="e">
        <f t="shared" ca="1" si="92"/>
        <v>#NAME?</v>
      </c>
    </row>
    <row r="1932" spans="1:24">
      <c r="A1932" s="2">
        <v>1925</v>
      </c>
      <c r="B1932" s="617">
        <v>-160478</v>
      </c>
      <c r="C1932" s="617">
        <v>-103593</v>
      </c>
      <c r="D1932" s="617">
        <v>-114388</v>
      </c>
      <c r="F1932" s="330" t="e">
        <f ca="1">_xll.RiskData('Risk Summary'!$H$32,$A1932)</f>
        <v>#NAME?</v>
      </c>
      <c r="G1932" s="330" t="e">
        <f ca="1">_xll.RiskData('Risk Summary'!$K$32,$A1932)</f>
        <v>#NAME?</v>
      </c>
      <c r="H1932" s="330" t="e">
        <f ca="1">_xll.RiskData('Risk Summary'!$N$32,$A1932)</f>
        <v>#NAME?</v>
      </c>
      <c r="J1932" s="330" t="e">
        <f ca="1">_xll.RiskData('Risk Summary'!$H$35,$A1932)</f>
        <v>#NAME?</v>
      </c>
      <c r="K1932" s="330" t="e">
        <f ca="1">_xll.RiskData('Risk Summary'!$K$35,$A1932)</f>
        <v>#NAME?</v>
      </c>
      <c r="L1932" s="330" t="e">
        <f ca="1">_xll.RiskData('Risk Summary'!$N$35,$A1932)</f>
        <v>#NAME?</v>
      </c>
      <c r="N1932" s="330" t="e">
        <f ca="1">_xll.RiskData('Risk Summary'!$H$36,$A1932)</f>
        <v>#NAME?</v>
      </c>
      <c r="O1932" s="330" t="e">
        <f ca="1">_xll.RiskData('Risk Summary'!$K$36,$A1932)</f>
        <v>#NAME?</v>
      </c>
      <c r="P1932" s="330" t="e">
        <f ca="1">_xll.RiskData('Risk Summary'!$N$36,$A1932)</f>
        <v>#NAME?</v>
      </c>
      <c r="R1932" s="330" t="e">
        <f ca="1">_xll.RiskData('TS CF'!$H$24,$A1932)-F1932</f>
        <v>#NAME?</v>
      </c>
      <c r="S1932" s="330" t="e">
        <f ca="1">_xll.RiskData('TS CF'!$K$24,$A1932)-G1932</f>
        <v>#NAME?</v>
      </c>
      <c r="T1932" s="330" t="e">
        <f ca="1">_xll.RiskData('TS CF'!$N$24,$A1932)-H1932</f>
        <v>#NAME?</v>
      </c>
      <c r="V1932" s="327" t="e">
        <f t="shared" ca="1" si="90"/>
        <v>#NAME?</v>
      </c>
      <c r="W1932" s="327" t="e">
        <f t="shared" ca="1" si="91"/>
        <v>#NAME?</v>
      </c>
      <c r="X1932" s="327" t="e">
        <f t="shared" ca="1" si="92"/>
        <v>#NAME?</v>
      </c>
    </row>
    <row r="1933" spans="1:24">
      <c r="A1933" s="2">
        <v>1926</v>
      </c>
      <c r="B1933" s="617">
        <v>-160478</v>
      </c>
      <c r="C1933" s="617">
        <v>-103593</v>
      </c>
      <c r="D1933" s="617">
        <v>-114388</v>
      </c>
      <c r="F1933" s="330" t="e">
        <f ca="1">_xll.RiskData('Risk Summary'!$H$32,$A1933)</f>
        <v>#NAME?</v>
      </c>
      <c r="G1933" s="330" t="e">
        <f ca="1">_xll.RiskData('Risk Summary'!$K$32,$A1933)</f>
        <v>#NAME?</v>
      </c>
      <c r="H1933" s="330" t="e">
        <f ca="1">_xll.RiskData('Risk Summary'!$N$32,$A1933)</f>
        <v>#NAME?</v>
      </c>
      <c r="J1933" s="330" t="e">
        <f ca="1">_xll.RiskData('Risk Summary'!$H$35,$A1933)</f>
        <v>#NAME?</v>
      </c>
      <c r="K1933" s="330" t="e">
        <f ca="1">_xll.RiskData('Risk Summary'!$K$35,$A1933)</f>
        <v>#NAME?</v>
      </c>
      <c r="L1933" s="330" t="e">
        <f ca="1">_xll.RiskData('Risk Summary'!$N$35,$A1933)</f>
        <v>#NAME?</v>
      </c>
      <c r="N1933" s="330" t="e">
        <f ca="1">_xll.RiskData('Risk Summary'!$H$36,$A1933)</f>
        <v>#NAME?</v>
      </c>
      <c r="O1933" s="330" t="e">
        <f ca="1">_xll.RiskData('Risk Summary'!$K$36,$A1933)</f>
        <v>#NAME?</v>
      </c>
      <c r="P1933" s="330" t="e">
        <f ca="1">_xll.RiskData('Risk Summary'!$N$36,$A1933)</f>
        <v>#NAME?</v>
      </c>
      <c r="R1933" s="330" t="e">
        <f ca="1">_xll.RiskData('TS CF'!$H$24,$A1933)-F1933</f>
        <v>#NAME?</v>
      </c>
      <c r="S1933" s="330" t="e">
        <f ca="1">_xll.RiskData('TS CF'!$K$24,$A1933)-G1933</f>
        <v>#NAME?</v>
      </c>
      <c r="T1933" s="330" t="e">
        <f ca="1">_xll.RiskData('TS CF'!$N$24,$A1933)-H1933</f>
        <v>#NAME?</v>
      </c>
      <c r="V1933" s="327" t="e">
        <f t="shared" ca="1" si="90"/>
        <v>#NAME?</v>
      </c>
      <c r="W1933" s="327" t="e">
        <f t="shared" ca="1" si="91"/>
        <v>#NAME?</v>
      </c>
      <c r="X1933" s="327" t="e">
        <f t="shared" ca="1" si="92"/>
        <v>#NAME?</v>
      </c>
    </row>
    <row r="1934" spans="1:24">
      <c r="A1934" s="2">
        <v>1927</v>
      </c>
      <c r="B1934" s="617">
        <v>-160478</v>
      </c>
      <c r="C1934" s="617">
        <v>-103593</v>
      </c>
      <c r="D1934" s="617">
        <v>-114388</v>
      </c>
      <c r="F1934" s="330" t="e">
        <f ca="1">_xll.RiskData('Risk Summary'!$H$32,$A1934)</f>
        <v>#NAME?</v>
      </c>
      <c r="G1934" s="330" t="e">
        <f ca="1">_xll.RiskData('Risk Summary'!$K$32,$A1934)</f>
        <v>#NAME?</v>
      </c>
      <c r="H1934" s="330" t="e">
        <f ca="1">_xll.RiskData('Risk Summary'!$N$32,$A1934)</f>
        <v>#NAME?</v>
      </c>
      <c r="J1934" s="330" t="e">
        <f ca="1">_xll.RiskData('Risk Summary'!$H$35,$A1934)</f>
        <v>#NAME?</v>
      </c>
      <c r="K1934" s="330" t="e">
        <f ca="1">_xll.RiskData('Risk Summary'!$K$35,$A1934)</f>
        <v>#NAME?</v>
      </c>
      <c r="L1934" s="330" t="e">
        <f ca="1">_xll.RiskData('Risk Summary'!$N$35,$A1934)</f>
        <v>#NAME?</v>
      </c>
      <c r="N1934" s="330" t="e">
        <f ca="1">_xll.RiskData('Risk Summary'!$H$36,$A1934)</f>
        <v>#NAME?</v>
      </c>
      <c r="O1934" s="330" t="e">
        <f ca="1">_xll.RiskData('Risk Summary'!$K$36,$A1934)</f>
        <v>#NAME?</v>
      </c>
      <c r="P1934" s="330" t="e">
        <f ca="1">_xll.RiskData('Risk Summary'!$N$36,$A1934)</f>
        <v>#NAME?</v>
      </c>
      <c r="R1934" s="330" t="e">
        <f ca="1">_xll.RiskData('TS CF'!$H$24,$A1934)-F1934</f>
        <v>#NAME?</v>
      </c>
      <c r="S1934" s="330" t="e">
        <f ca="1">_xll.RiskData('TS CF'!$K$24,$A1934)-G1934</f>
        <v>#NAME?</v>
      </c>
      <c r="T1934" s="330" t="e">
        <f ca="1">_xll.RiskData('TS CF'!$N$24,$A1934)-H1934</f>
        <v>#NAME?</v>
      </c>
      <c r="V1934" s="327" t="e">
        <f t="shared" ca="1" si="90"/>
        <v>#NAME?</v>
      </c>
      <c r="W1934" s="327" t="e">
        <f t="shared" ca="1" si="91"/>
        <v>#NAME?</v>
      </c>
      <c r="X1934" s="327" t="e">
        <f t="shared" ca="1" si="92"/>
        <v>#NAME?</v>
      </c>
    </row>
    <row r="1935" spans="1:24">
      <c r="A1935" s="2">
        <v>1928</v>
      </c>
      <c r="B1935" s="617">
        <v>-160478</v>
      </c>
      <c r="C1935" s="617">
        <v>-103593</v>
      </c>
      <c r="D1935" s="617">
        <v>-114388</v>
      </c>
      <c r="F1935" s="330" t="e">
        <f ca="1">_xll.RiskData('Risk Summary'!$H$32,$A1935)</f>
        <v>#NAME?</v>
      </c>
      <c r="G1935" s="330" t="e">
        <f ca="1">_xll.RiskData('Risk Summary'!$K$32,$A1935)</f>
        <v>#NAME?</v>
      </c>
      <c r="H1935" s="330" t="e">
        <f ca="1">_xll.RiskData('Risk Summary'!$N$32,$A1935)</f>
        <v>#NAME?</v>
      </c>
      <c r="J1935" s="330" t="e">
        <f ca="1">_xll.RiskData('Risk Summary'!$H$35,$A1935)</f>
        <v>#NAME?</v>
      </c>
      <c r="K1935" s="330" t="e">
        <f ca="1">_xll.RiskData('Risk Summary'!$K$35,$A1935)</f>
        <v>#NAME?</v>
      </c>
      <c r="L1935" s="330" t="e">
        <f ca="1">_xll.RiskData('Risk Summary'!$N$35,$A1935)</f>
        <v>#NAME?</v>
      </c>
      <c r="N1935" s="330" t="e">
        <f ca="1">_xll.RiskData('Risk Summary'!$H$36,$A1935)</f>
        <v>#NAME?</v>
      </c>
      <c r="O1935" s="330" t="e">
        <f ca="1">_xll.RiskData('Risk Summary'!$K$36,$A1935)</f>
        <v>#NAME?</v>
      </c>
      <c r="P1935" s="330" t="e">
        <f ca="1">_xll.RiskData('Risk Summary'!$N$36,$A1935)</f>
        <v>#NAME?</v>
      </c>
      <c r="R1935" s="330" t="e">
        <f ca="1">_xll.RiskData('TS CF'!$H$24,$A1935)-F1935</f>
        <v>#NAME?</v>
      </c>
      <c r="S1935" s="330" t="e">
        <f ca="1">_xll.RiskData('TS CF'!$K$24,$A1935)-G1935</f>
        <v>#NAME?</v>
      </c>
      <c r="T1935" s="330" t="e">
        <f ca="1">_xll.RiskData('TS CF'!$N$24,$A1935)-H1935</f>
        <v>#NAME?</v>
      </c>
      <c r="V1935" s="327" t="e">
        <f t="shared" ca="1" si="90"/>
        <v>#NAME?</v>
      </c>
      <c r="W1935" s="327" t="e">
        <f t="shared" ca="1" si="91"/>
        <v>#NAME?</v>
      </c>
      <c r="X1935" s="327" t="e">
        <f t="shared" ca="1" si="92"/>
        <v>#NAME?</v>
      </c>
    </row>
    <row r="1936" spans="1:24">
      <c r="A1936" s="2">
        <v>1929</v>
      </c>
      <c r="B1936" s="617">
        <v>-160478</v>
      </c>
      <c r="C1936" s="617">
        <v>-103593</v>
      </c>
      <c r="D1936" s="617">
        <v>-114388</v>
      </c>
      <c r="F1936" s="330" t="e">
        <f ca="1">_xll.RiskData('Risk Summary'!$H$32,$A1936)</f>
        <v>#NAME?</v>
      </c>
      <c r="G1936" s="330" t="e">
        <f ca="1">_xll.RiskData('Risk Summary'!$K$32,$A1936)</f>
        <v>#NAME?</v>
      </c>
      <c r="H1936" s="330" t="e">
        <f ca="1">_xll.RiskData('Risk Summary'!$N$32,$A1936)</f>
        <v>#NAME?</v>
      </c>
      <c r="J1936" s="330" t="e">
        <f ca="1">_xll.RiskData('Risk Summary'!$H$35,$A1936)</f>
        <v>#NAME?</v>
      </c>
      <c r="K1936" s="330" t="e">
        <f ca="1">_xll.RiskData('Risk Summary'!$K$35,$A1936)</f>
        <v>#NAME?</v>
      </c>
      <c r="L1936" s="330" t="e">
        <f ca="1">_xll.RiskData('Risk Summary'!$N$35,$A1936)</f>
        <v>#NAME?</v>
      </c>
      <c r="N1936" s="330" t="e">
        <f ca="1">_xll.RiskData('Risk Summary'!$H$36,$A1936)</f>
        <v>#NAME?</v>
      </c>
      <c r="O1936" s="330" t="e">
        <f ca="1">_xll.RiskData('Risk Summary'!$K$36,$A1936)</f>
        <v>#NAME?</v>
      </c>
      <c r="P1936" s="330" t="e">
        <f ca="1">_xll.RiskData('Risk Summary'!$N$36,$A1936)</f>
        <v>#NAME?</v>
      </c>
      <c r="R1936" s="330" t="e">
        <f ca="1">_xll.RiskData('TS CF'!$H$24,$A1936)-F1936</f>
        <v>#NAME?</v>
      </c>
      <c r="S1936" s="330" t="e">
        <f ca="1">_xll.RiskData('TS CF'!$K$24,$A1936)-G1936</f>
        <v>#NAME?</v>
      </c>
      <c r="T1936" s="330" t="e">
        <f ca="1">_xll.RiskData('TS CF'!$N$24,$A1936)-H1936</f>
        <v>#NAME?</v>
      </c>
      <c r="V1936" s="327" t="e">
        <f t="shared" ca="1" si="90"/>
        <v>#NAME?</v>
      </c>
      <c r="W1936" s="327" t="e">
        <f t="shared" ca="1" si="91"/>
        <v>#NAME?</v>
      </c>
      <c r="X1936" s="327" t="e">
        <f t="shared" ca="1" si="92"/>
        <v>#NAME?</v>
      </c>
    </row>
    <row r="1937" spans="1:24">
      <c r="A1937" s="2">
        <v>1930</v>
      </c>
      <c r="B1937" s="617">
        <v>-160478</v>
      </c>
      <c r="C1937" s="617">
        <v>-103593</v>
      </c>
      <c r="D1937" s="617">
        <v>-114388</v>
      </c>
      <c r="F1937" s="330" t="e">
        <f ca="1">_xll.RiskData('Risk Summary'!$H$32,$A1937)</f>
        <v>#NAME?</v>
      </c>
      <c r="G1937" s="330" t="e">
        <f ca="1">_xll.RiskData('Risk Summary'!$K$32,$A1937)</f>
        <v>#NAME?</v>
      </c>
      <c r="H1937" s="330" t="e">
        <f ca="1">_xll.RiskData('Risk Summary'!$N$32,$A1937)</f>
        <v>#NAME?</v>
      </c>
      <c r="J1937" s="330" t="e">
        <f ca="1">_xll.RiskData('Risk Summary'!$H$35,$A1937)</f>
        <v>#NAME?</v>
      </c>
      <c r="K1937" s="330" t="e">
        <f ca="1">_xll.RiskData('Risk Summary'!$K$35,$A1937)</f>
        <v>#NAME?</v>
      </c>
      <c r="L1937" s="330" t="e">
        <f ca="1">_xll.RiskData('Risk Summary'!$N$35,$A1937)</f>
        <v>#NAME?</v>
      </c>
      <c r="N1937" s="330" t="e">
        <f ca="1">_xll.RiskData('Risk Summary'!$H$36,$A1937)</f>
        <v>#NAME?</v>
      </c>
      <c r="O1937" s="330" t="e">
        <f ca="1">_xll.RiskData('Risk Summary'!$K$36,$A1937)</f>
        <v>#NAME?</v>
      </c>
      <c r="P1937" s="330" t="e">
        <f ca="1">_xll.RiskData('Risk Summary'!$N$36,$A1937)</f>
        <v>#NAME?</v>
      </c>
      <c r="R1937" s="330" t="e">
        <f ca="1">_xll.RiskData('TS CF'!$H$24,$A1937)-F1937</f>
        <v>#NAME?</v>
      </c>
      <c r="S1937" s="330" t="e">
        <f ca="1">_xll.RiskData('TS CF'!$K$24,$A1937)-G1937</f>
        <v>#NAME?</v>
      </c>
      <c r="T1937" s="330" t="e">
        <f ca="1">_xll.RiskData('TS CF'!$N$24,$A1937)-H1937</f>
        <v>#NAME?</v>
      </c>
      <c r="V1937" s="327" t="e">
        <f t="shared" ca="1" si="90"/>
        <v>#NAME?</v>
      </c>
      <c r="W1937" s="327" t="e">
        <f t="shared" ca="1" si="91"/>
        <v>#NAME?</v>
      </c>
      <c r="X1937" s="327" t="e">
        <f t="shared" ca="1" si="92"/>
        <v>#NAME?</v>
      </c>
    </row>
    <row r="1938" spans="1:24">
      <c r="A1938" s="2">
        <v>1931</v>
      </c>
      <c r="B1938" s="617">
        <v>-160478</v>
      </c>
      <c r="C1938" s="617">
        <v>-103593</v>
      </c>
      <c r="D1938" s="617">
        <v>-114388</v>
      </c>
      <c r="F1938" s="330" t="e">
        <f ca="1">_xll.RiskData('Risk Summary'!$H$32,$A1938)</f>
        <v>#NAME?</v>
      </c>
      <c r="G1938" s="330" t="e">
        <f ca="1">_xll.RiskData('Risk Summary'!$K$32,$A1938)</f>
        <v>#NAME?</v>
      </c>
      <c r="H1938" s="330" t="e">
        <f ca="1">_xll.RiskData('Risk Summary'!$N$32,$A1938)</f>
        <v>#NAME?</v>
      </c>
      <c r="J1938" s="330" t="e">
        <f ca="1">_xll.RiskData('Risk Summary'!$H$35,$A1938)</f>
        <v>#NAME?</v>
      </c>
      <c r="K1938" s="330" t="e">
        <f ca="1">_xll.RiskData('Risk Summary'!$K$35,$A1938)</f>
        <v>#NAME?</v>
      </c>
      <c r="L1938" s="330" t="e">
        <f ca="1">_xll.RiskData('Risk Summary'!$N$35,$A1938)</f>
        <v>#NAME?</v>
      </c>
      <c r="N1938" s="330" t="e">
        <f ca="1">_xll.RiskData('Risk Summary'!$H$36,$A1938)</f>
        <v>#NAME?</v>
      </c>
      <c r="O1938" s="330" t="e">
        <f ca="1">_xll.RiskData('Risk Summary'!$K$36,$A1938)</f>
        <v>#NAME?</v>
      </c>
      <c r="P1938" s="330" t="e">
        <f ca="1">_xll.RiskData('Risk Summary'!$N$36,$A1938)</f>
        <v>#NAME?</v>
      </c>
      <c r="R1938" s="330" t="e">
        <f ca="1">_xll.RiskData('TS CF'!$H$24,$A1938)-F1938</f>
        <v>#NAME?</v>
      </c>
      <c r="S1938" s="330" t="e">
        <f ca="1">_xll.RiskData('TS CF'!$K$24,$A1938)-G1938</f>
        <v>#NAME?</v>
      </c>
      <c r="T1938" s="330" t="e">
        <f ca="1">_xll.RiskData('TS CF'!$N$24,$A1938)-H1938</f>
        <v>#NAME?</v>
      </c>
      <c r="V1938" s="327" t="e">
        <f t="shared" ca="1" si="90"/>
        <v>#NAME?</v>
      </c>
      <c r="W1938" s="327" t="e">
        <f t="shared" ca="1" si="91"/>
        <v>#NAME?</v>
      </c>
      <c r="X1938" s="327" t="e">
        <f t="shared" ca="1" si="92"/>
        <v>#NAME?</v>
      </c>
    </row>
    <row r="1939" spans="1:24">
      <c r="A1939" s="2">
        <v>1932</v>
      </c>
      <c r="B1939" s="617">
        <v>-160478</v>
      </c>
      <c r="C1939" s="617">
        <v>-103593</v>
      </c>
      <c r="D1939" s="617">
        <v>-114388</v>
      </c>
      <c r="F1939" s="330" t="e">
        <f ca="1">_xll.RiskData('Risk Summary'!$H$32,$A1939)</f>
        <v>#NAME?</v>
      </c>
      <c r="G1939" s="330" t="e">
        <f ca="1">_xll.RiskData('Risk Summary'!$K$32,$A1939)</f>
        <v>#NAME?</v>
      </c>
      <c r="H1939" s="330" t="e">
        <f ca="1">_xll.RiskData('Risk Summary'!$N$32,$A1939)</f>
        <v>#NAME?</v>
      </c>
      <c r="J1939" s="330" t="e">
        <f ca="1">_xll.RiskData('Risk Summary'!$H$35,$A1939)</f>
        <v>#NAME?</v>
      </c>
      <c r="K1939" s="330" t="e">
        <f ca="1">_xll.RiskData('Risk Summary'!$K$35,$A1939)</f>
        <v>#NAME?</v>
      </c>
      <c r="L1939" s="330" t="e">
        <f ca="1">_xll.RiskData('Risk Summary'!$N$35,$A1939)</f>
        <v>#NAME?</v>
      </c>
      <c r="N1939" s="330" t="e">
        <f ca="1">_xll.RiskData('Risk Summary'!$H$36,$A1939)</f>
        <v>#NAME?</v>
      </c>
      <c r="O1939" s="330" t="e">
        <f ca="1">_xll.RiskData('Risk Summary'!$K$36,$A1939)</f>
        <v>#NAME?</v>
      </c>
      <c r="P1939" s="330" t="e">
        <f ca="1">_xll.RiskData('Risk Summary'!$N$36,$A1939)</f>
        <v>#NAME?</v>
      </c>
      <c r="R1939" s="330" t="e">
        <f ca="1">_xll.RiskData('TS CF'!$H$24,$A1939)-F1939</f>
        <v>#NAME?</v>
      </c>
      <c r="S1939" s="330" t="e">
        <f ca="1">_xll.RiskData('TS CF'!$K$24,$A1939)-G1939</f>
        <v>#NAME?</v>
      </c>
      <c r="T1939" s="330" t="e">
        <f ca="1">_xll.RiskData('TS CF'!$N$24,$A1939)-H1939</f>
        <v>#NAME?</v>
      </c>
      <c r="V1939" s="327" t="e">
        <f t="shared" ca="1" si="90"/>
        <v>#NAME?</v>
      </c>
      <c r="W1939" s="327" t="e">
        <f t="shared" ca="1" si="91"/>
        <v>#NAME?</v>
      </c>
      <c r="X1939" s="327" t="e">
        <f t="shared" ca="1" si="92"/>
        <v>#NAME?</v>
      </c>
    </row>
    <row r="1940" spans="1:24">
      <c r="A1940" s="2">
        <v>1933</v>
      </c>
      <c r="B1940" s="617">
        <v>-160478</v>
      </c>
      <c r="C1940" s="617">
        <v>-103593</v>
      </c>
      <c r="D1940" s="617">
        <v>-114388</v>
      </c>
      <c r="F1940" s="330" t="e">
        <f ca="1">_xll.RiskData('Risk Summary'!$H$32,$A1940)</f>
        <v>#NAME?</v>
      </c>
      <c r="G1940" s="330" t="e">
        <f ca="1">_xll.RiskData('Risk Summary'!$K$32,$A1940)</f>
        <v>#NAME?</v>
      </c>
      <c r="H1940" s="330" t="e">
        <f ca="1">_xll.RiskData('Risk Summary'!$N$32,$A1940)</f>
        <v>#NAME?</v>
      </c>
      <c r="J1940" s="330" t="e">
        <f ca="1">_xll.RiskData('Risk Summary'!$H$35,$A1940)</f>
        <v>#NAME?</v>
      </c>
      <c r="K1940" s="330" t="e">
        <f ca="1">_xll.RiskData('Risk Summary'!$K$35,$A1940)</f>
        <v>#NAME?</v>
      </c>
      <c r="L1940" s="330" t="e">
        <f ca="1">_xll.RiskData('Risk Summary'!$N$35,$A1940)</f>
        <v>#NAME?</v>
      </c>
      <c r="N1940" s="330" t="e">
        <f ca="1">_xll.RiskData('Risk Summary'!$H$36,$A1940)</f>
        <v>#NAME?</v>
      </c>
      <c r="O1940" s="330" t="e">
        <f ca="1">_xll.RiskData('Risk Summary'!$K$36,$A1940)</f>
        <v>#NAME?</v>
      </c>
      <c r="P1940" s="330" t="e">
        <f ca="1">_xll.RiskData('Risk Summary'!$N$36,$A1940)</f>
        <v>#NAME?</v>
      </c>
      <c r="R1940" s="330" t="e">
        <f ca="1">_xll.RiskData('TS CF'!$H$24,$A1940)-F1940</f>
        <v>#NAME?</v>
      </c>
      <c r="S1940" s="330" t="e">
        <f ca="1">_xll.RiskData('TS CF'!$K$24,$A1940)-G1940</f>
        <v>#NAME?</v>
      </c>
      <c r="T1940" s="330" t="e">
        <f ca="1">_xll.RiskData('TS CF'!$N$24,$A1940)-H1940</f>
        <v>#NAME?</v>
      </c>
      <c r="V1940" s="327" t="e">
        <f t="shared" ca="1" si="90"/>
        <v>#NAME?</v>
      </c>
      <c r="W1940" s="327" t="e">
        <f t="shared" ca="1" si="91"/>
        <v>#NAME?</v>
      </c>
      <c r="X1940" s="327" t="e">
        <f t="shared" ca="1" si="92"/>
        <v>#NAME?</v>
      </c>
    </row>
    <row r="1941" spans="1:24">
      <c r="A1941" s="2">
        <v>1934</v>
      </c>
      <c r="B1941" s="617">
        <v>-160478</v>
      </c>
      <c r="C1941" s="617">
        <v>-103593</v>
      </c>
      <c r="D1941" s="617">
        <v>-114388</v>
      </c>
      <c r="F1941" s="330" t="e">
        <f ca="1">_xll.RiskData('Risk Summary'!$H$32,$A1941)</f>
        <v>#NAME?</v>
      </c>
      <c r="G1941" s="330" t="e">
        <f ca="1">_xll.RiskData('Risk Summary'!$K$32,$A1941)</f>
        <v>#NAME?</v>
      </c>
      <c r="H1941" s="330" t="e">
        <f ca="1">_xll.RiskData('Risk Summary'!$N$32,$A1941)</f>
        <v>#NAME?</v>
      </c>
      <c r="J1941" s="330" t="e">
        <f ca="1">_xll.RiskData('Risk Summary'!$H$35,$A1941)</f>
        <v>#NAME?</v>
      </c>
      <c r="K1941" s="330" t="e">
        <f ca="1">_xll.RiskData('Risk Summary'!$K$35,$A1941)</f>
        <v>#NAME?</v>
      </c>
      <c r="L1941" s="330" t="e">
        <f ca="1">_xll.RiskData('Risk Summary'!$N$35,$A1941)</f>
        <v>#NAME?</v>
      </c>
      <c r="N1941" s="330" t="e">
        <f ca="1">_xll.RiskData('Risk Summary'!$H$36,$A1941)</f>
        <v>#NAME?</v>
      </c>
      <c r="O1941" s="330" t="e">
        <f ca="1">_xll.RiskData('Risk Summary'!$K$36,$A1941)</f>
        <v>#NAME?</v>
      </c>
      <c r="P1941" s="330" t="e">
        <f ca="1">_xll.RiskData('Risk Summary'!$N$36,$A1941)</f>
        <v>#NAME?</v>
      </c>
      <c r="R1941" s="330" t="e">
        <f ca="1">_xll.RiskData('TS CF'!$H$24,$A1941)-F1941</f>
        <v>#NAME?</v>
      </c>
      <c r="S1941" s="330" t="e">
        <f ca="1">_xll.RiskData('TS CF'!$K$24,$A1941)-G1941</f>
        <v>#NAME?</v>
      </c>
      <c r="T1941" s="330" t="e">
        <f ca="1">_xll.RiskData('TS CF'!$N$24,$A1941)-H1941</f>
        <v>#NAME?</v>
      </c>
      <c r="V1941" s="327" t="e">
        <f t="shared" ca="1" si="90"/>
        <v>#NAME?</v>
      </c>
      <c r="W1941" s="327" t="e">
        <f t="shared" ca="1" si="91"/>
        <v>#NAME?</v>
      </c>
      <c r="X1941" s="327" t="e">
        <f t="shared" ca="1" si="92"/>
        <v>#NAME?</v>
      </c>
    </row>
    <row r="1942" spans="1:24">
      <c r="A1942" s="2">
        <v>1935</v>
      </c>
      <c r="B1942" s="617">
        <v>-160478</v>
      </c>
      <c r="C1942" s="617">
        <v>-103593</v>
      </c>
      <c r="D1942" s="617">
        <v>-114388</v>
      </c>
      <c r="F1942" s="330" t="e">
        <f ca="1">_xll.RiskData('Risk Summary'!$H$32,$A1942)</f>
        <v>#NAME?</v>
      </c>
      <c r="G1942" s="330" t="e">
        <f ca="1">_xll.RiskData('Risk Summary'!$K$32,$A1942)</f>
        <v>#NAME?</v>
      </c>
      <c r="H1942" s="330" t="e">
        <f ca="1">_xll.RiskData('Risk Summary'!$N$32,$A1942)</f>
        <v>#NAME?</v>
      </c>
      <c r="J1942" s="330" t="e">
        <f ca="1">_xll.RiskData('Risk Summary'!$H$35,$A1942)</f>
        <v>#NAME?</v>
      </c>
      <c r="K1942" s="330" t="e">
        <f ca="1">_xll.RiskData('Risk Summary'!$K$35,$A1942)</f>
        <v>#NAME?</v>
      </c>
      <c r="L1942" s="330" t="e">
        <f ca="1">_xll.RiskData('Risk Summary'!$N$35,$A1942)</f>
        <v>#NAME?</v>
      </c>
      <c r="N1942" s="330" t="e">
        <f ca="1">_xll.RiskData('Risk Summary'!$H$36,$A1942)</f>
        <v>#NAME?</v>
      </c>
      <c r="O1942" s="330" t="e">
        <f ca="1">_xll.RiskData('Risk Summary'!$K$36,$A1942)</f>
        <v>#NAME?</v>
      </c>
      <c r="P1942" s="330" t="e">
        <f ca="1">_xll.RiskData('Risk Summary'!$N$36,$A1942)</f>
        <v>#NAME?</v>
      </c>
      <c r="R1942" s="330" t="e">
        <f ca="1">_xll.RiskData('TS CF'!$H$24,$A1942)-F1942</f>
        <v>#NAME?</v>
      </c>
      <c r="S1942" s="330" t="e">
        <f ca="1">_xll.RiskData('TS CF'!$K$24,$A1942)-G1942</f>
        <v>#NAME?</v>
      </c>
      <c r="T1942" s="330" t="e">
        <f ca="1">_xll.RiskData('TS CF'!$N$24,$A1942)-H1942</f>
        <v>#NAME?</v>
      </c>
      <c r="V1942" s="327" t="e">
        <f t="shared" ca="1" si="90"/>
        <v>#NAME?</v>
      </c>
      <c r="W1942" s="327" t="e">
        <f t="shared" ca="1" si="91"/>
        <v>#NAME?</v>
      </c>
      <c r="X1942" s="327" t="e">
        <f t="shared" ca="1" si="92"/>
        <v>#NAME?</v>
      </c>
    </row>
    <row r="1943" spans="1:24">
      <c r="A1943" s="2">
        <v>1936</v>
      </c>
      <c r="B1943" s="617">
        <v>-160478</v>
      </c>
      <c r="C1943" s="617">
        <v>-103593</v>
      </c>
      <c r="D1943" s="617">
        <v>-114388</v>
      </c>
      <c r="F1943" s="330" t="e">
        <f ca="1">_xll.RiskData('Risk Summary'!$H$32,$A1943)</f>
        <v>#NAME?</v>
      </c>
      <c r="G1943" s="330" t="e">
        <f ca="1">_xll.RiskData('Risk Summary'!$K$32,$A1943)</f>
        <v>#NAME?</v>
      </c>
      <c r="H1943" s="330" t="e">
        <f ca="1">_xll.RiskData('Risk Summary'!$N$32,$A1943)</f>
        <v>#NAME?</v>
      </c>
      <c r="J1943" s="330" t="e">
        <f ca="1">_xll.RiskData('Risk Summary'!$H$35,$A1943)</f>
        <v>#NAME?</v>
      </c>
      <c r="K1943" s="330" t="e">
        <f ca="1">_xll.RiskData('Risk Summary'!$K$35,$A1943)</f>
        <v>#NAME?</v>
      </c>
      <c r="L1943" s="330" t="e">
        <f ca="1">_xll.RiskData('Risk Summary'!$N$35,$A1943)</f>
        <v>#NAME?</v>
      </c>
      <c r="N1943" s="330" t="e">
        <f ca="1">_xll.RiskData('Risk Summary'!$H$36,$A1943)</f>
        <v>#NAME?</v>
      </c>
      <c r="O1943" s="330" t="e">
        <f ca="1">_xll.RiskData('Risk Summary'!$K$36,$A1943)</f>
        <v>#NAME?</v>
      </c>
      <c r="P1943" s="330" t="e">
        <f ca="1">_xll.RiskData('Risk Summary'!$N$36,$A1943)</f>
        <v>#NAME?</v>
      </c>
      <c r="R1943" s="330" t="e">
        <f ca="1">_xll.RiskData('TS CF'!$H$24,$A1943)-F1943</f>
        <v>#NAME?</v>
      </c>
      <c r="S1943" s="330" t="e">
        <f ca="1">_xll.RiskData('TS CF'!$K$24,$A1943)-G1943</f>
        <v>#NAME?</v>
      </c>
      <c r="T1943" s="330" t="e">
        <f ca="1">_xll.RiskData('TS CF'!$N$24,$A1943)-H1943</f>
        <v>#NAME?</v>
      </c>
      <c r="V1943" s="327" t="e">
        <f t="shared" ca="1" si="90"/>
        <v>#NAME?</v>
      </c>
      <c r="W1943" s="327" t="e">
        <f t="shared" ca="1" si="91"/>
        <v>#NAME?</v>
      </c>
      <c r="X1943" s="327" t="e">
        <f t="shared" ca="1" si="92"/>
        <v>#NAME?</v>
      </c>
    </row>
    <row r="1944" spans="1:24">
      <c r="A1944" s="2">
        <v>1937</v>
      </c>
      <c r="B1944" s="617">
        <v>-160478</v>
      </c>
      <c r="C1944" s="617">
        <v>-103593</v>
      </c>
      <c r="D1944" s="617">
        <v>-114388</v>
      </c>
      <c r="F1944" s="330" t="e">
        <f ca="1">_xll.RiskData('Risk Summary'!$H$32,$A1944)</f>
        <v>#NAME?</v>
      </c>
      <c r="G1944" s="330" t="e">
        <f ca="1">_xll.RiskData('Risk Summary'!$K$32,$A1944)</f>
        <v>#NAME?</v>
      </c>
      <c r="H1944" s="330" t="e">
        <f ca="1">_xll.RiskData('Risk Summary'!$N$32,$A1944)</f>
        <v>#NAME?</v>
      </c>
      <c r="J1944" s="330" t="e">
        <f ca="1">_xll.RiskData('Risk Summary'!$H$35,$A1944)</f>
        <v>#NAME?</v>
      </c>
      <c r="K1944" s="330" t="e">
        <f ca="1">_xll.RiskData('Risk Summary'!$K$35,$A1944)</f>
        <v>#NAME?</v>
      </c>
      <c r="L1944" s="330" t="e">
        <f ca="1">_xll.RiskData('Risk Summary'!$N$35,$A1944)</f>
        <v>#NAME?</v>
      </c>
      <c r="N1944" s="330" t="e">
        <f ca="1">_xll.RiskData('Risk Summary'!$H$36,$A1944)</f>
        <v>#NAME?</v>
      </c>
      <c r="O1944" s="330" t="e">
        <f ca="1">_xll.RiskData('Risk Summary'!$K$36,$A1944)</f>
        <v>#NAME?</v>
      </c>
      <c r="P1944" s="330" t="e">
        <f ca="1">_xll.RiskData('Risk Summary'!$N$36,$A1944)</f>
        <v>#NAME?</v>
      </c>
      <c r="R1944" s="330" t="e">
        <f ca="1">_xll.RiskData('TS CF'!$H$24,$A1944)-F1944</f>
        <v>#NAME?</v>
      </c>
      <c r="S1944" s="330" t="e">
        <f ca="1">_xll.RiskData('TS CF'!$K$24,$A1944)-G1944</f>
        <v>#NAME?</v>
      </c>
      <c r="T1944" s="330" t="e">
        <f ca="1">_xll.RiskData('TS CF'!$N$24,$A1944)-H1944</f>
        <v>#NAME?</v>
      </c>
      <c r="V1944" s="327" t="e">
        <f t="shared" ca="1" si="90"/>
        <v>#NAME?</v>
      </c>
      <c r="W1944" s="327" t="e">
        <f t="shared" ca="1" si="91"/>
        <v>#NAME?</v>
      </c>
      <c r="X1944" s="327" t="e">
        <f t="shared" ca="1" si="92"/>
        <v>#NAME?</v>
      </c>
    </row>
    <row r="1945" spans="1:24">
      <c r="A1945" s="2">
        <v>1938</v>
      </c>
      <c r="B1945" s="617">
        <v>-160478</v>
      </c>
      <c r="C1945" s="617">
        <v>-103593</v>
      </c>
      <c r="D1945" s="617">
        <v>-114388</v>
      </c>
      <c r="F1945" s="330" t="e">
        <f ca="1">_xll.RiskData('Risk Summary'!$H$32,$A1945)</f>
        <v>#NAME?</v>
      </c>
      <c r="G1945" s="330" t="e">
        <f ca="1">_xll.RiskData('Risk Summary'!$K$32,$A1945)</f>
        <v>#NAME?</v>
      </c>
      <c r="H1945" s="330" t="e">
        <f ca="1">_xll.RiskData('Risk Summary'!$N$32,$A1945)</f>
        <v>#NAME?</v>
      </c>
      <c r="J1945" s="330" t="e">
        <f ca="1">_xll.RiskData('Risk Summary'!$H$35,$A1945)</f>
        <v>#NAME?</v>
      </c>
      <c r="K1945" s="330" t="e">
        <f ca="1">_xll.RiskData('Risk Summary'!$K$35,$A1945)</f>
        <v>#NAME?</v>
      </c>
      <c r="L1945" s="330" t="e">
        <f ca="1">_xll.RiskData('Risk Summary'!$N$35,$A1945)</f>
        <v>#NAME?</v>
      </c>
      <c r="N1945" s="330" t="e">
        <f ca="1">_xll.RiskData('Risk Summary'!$H$36,$A1945)</f>
        <v>#NAME?</v>
      </c>
      <c r="O1945" s="330" t="e">
        <f ca="1">_xll.RiskData('Risk Summary'!$K$36,$A1945)</f>
        <v>#NAME?</v>
      </c>
      <c r="P1945" s="330" t="e">
        <f ca="1">_xll.RiskData('Risk Summary'!$N$36,$A1945)</f>
        <v>#NAME?</v>
      </c>
      <c r="R1945" s="330" t="e">
        <f ca="1">_xll.RiskData('TS CF'!$H$24,$A1945)-F1945</f>
        <v>#NAME?</v>
      </c>
      <c r="S1945" s="330" t="e">
        <f ca="1">_xll.RiskData('TS CF'!$K$24,$A1945)-G1945</f>
        <v>#NAME?</v>
      </c>
      <c r="T1945" s="330" t="e">
        <f ca="1">_xll.RiskData('TS CF'!$N$24,$A1945)-H1945</f>
        <v>#NAME?</v>
      </c>
      <c r="V1945" s="327" t="e">
        <f t="shared" ca="1" si="90"/>
        <v>#NAME?</v>
      </c>
      <c r="W1945" s="327" t="e">
        <f t="shared" ca="1" si="91"/>
        <v>#NAME?</v>
      </c>
      <c r="X1945" s="327" t="e">
        <f t="shared" ca="1" si="92"/>
        <v>#NAME?</v>
      </c>
    </row>
    <row r="1946" spans="1:24">
      <c r="A1946" s="2">
        <v>1939</v>
      </c>
      <c r="B1946" s="617">
        <v>-160478</v>
      </c>
      <c r="C1946" s="617">
        <v>-103593</v>
      </c>
      <c r="D1946" s="617">
        <v>-114388</v>
      </c>
      <c r="F1946" s="330" t="e">
        <f ca="1">_xll.RiskData('Risk Summary'!$H$32,$A1946)</f>
        <v>#NAME?</v>
      </c>
      <c r="G1946" s="330" t="e">
        <f ca="1">_xll.RiskData('Risk Summary'!$K$32,$A1946)</f>
        <v>#NAME?</v>
      </c>
      <c r="H1946" s="330" t="e">
        <f ca="1">_xll.RiskData('Risk Summary'!$N$32,$A1946)</f>
        <v>#NAME?</v>
      </c>
      <c r="J1946" s="330" t="e">
        <f ca="1">_xll.RiskData('Risk Summary'!$H$35,$A1946)</f>
        <v>#NAME?</v>
      </c>
      <c r="K1946" s="330" t="e">
        <f ca="1">_xll.RiskData('Risk Summary'!$K$35,$A1946)</f>
        <v>#NAME?</v>
      </c>
      <c r="L1946" s="330" t="e">
        <f ca="1">_xll.RiskData('Risk Summary'!$N$35,$A1946)</f>
        <v>#NAME?</v>
      </c>
      <c r="N1946" s="330" t="e">
        <f ca="1">_xll.RiskData('Risk Summary'!$H$36,$A1946)</f>
        <v>#NAME?</v>
      </c>
      <c r="O1946" s="330" t="e">
        <f ca="1">_xll.RiskData('Risk Summary'!$K$36,$A1946)</f>
        <v>#NAME?</v>
      </c>
      <c r="P1946" s="330" t="e">
        <f ca="1">_xll.RiskData('Risk Summary'!$N$36,$A1946)</f>
        <v>#NAME?</v>
      </c>
      <c r="R1946" s="330" t="e">
        <f ca="1">_xll.RiskData('TS CF'!$H$24,$A1946)-F1946</f>
        <v>#NAME?</v>
      </c>
      <c r="S1946" s="330" t="e">
        <f ca="1">_xll.RiskData('TS CF'!$K$24,$A1946)-G1946</f>
        <v>#NAME?</v>
      </c>
      <c r="T1946" s="330" t="e">
        <f ca="1">_xll.RiskData('TS CF'!$N$24,$A1946)-H1946</f>
        <v>#NAME?</v>
      </c>
      <c r="V1946" s="327" t="e">
        <f t="shared" ca="1" si="90"/>
        <v>#NAME?</v>
      </c>
      <c r="W1946" s="327" t="e">
        <f t="shared" ca="1" si="91"/>
        <v>#NAME?</v>
      </c>
      <c r="X1946" s="327" t="e">
        <f t="shared" ca="1" si="92"/>
        <v>#NAME?</v>
      </c>
    </row>
    <row r="1947" spans="1:24">
      <c r="A1947" s="2">
        <v>1940</v>
      </c>
      <c r="B1947" s="617">
        <v>-160478</v>
      </c>
      <c r="C1947" s="617">
        <v>-103593</v>
      </c>
      <c r="D1947" s="617">
        <v>-114388</v>
      </c>
      <c r="F1947" s="330" t="e">
        <f ca="1">_xll.RiskData('Risk Summary'!$H$32,$A1947)</f>
        <v>#NAME?</v>
      </c>
      <c r="G1947" s="330" t="e">
        <f ca="1">_xll.RiskData('Risk Summary'!$K$32,$A1947)</f>
        <v>#NAME?</v>
      </c>
      <c r="H1947" s="330" t="e">
        <f ca="1">_xll.RiskData('Risk Summary'!$N$32,$A1947)</f>
        <v>#NAME?</v>
      </c>
      <c r="J1947" s="330" t="e">
        <f ca="1">_xll.RiskData('Risk Summary'!$H$35,$A1947)</f>
        <v>#NAME?</v>
      </c>
      <c r="K1947" s="330" t="e">
        <f ca="1">_xll.RiskData('Risk Summary'!$K$35,$A1947)</f>
        <v>#NAME?</v>
      </c>
      <c r="L1947" s="330" t="e">
        <f ca="1">_xll.RiskData('Risk Summary'!$N$35,$A1947)</f>
        <v>#NAME?</v>
      </c>
      <c r="N1947" s="330" t="e">
        <f ca="1">_xll.RiskData('Risk Summary'!$H$36,$A1947)</f>
        <v>#NAME?</v>
      </c>
      <c r="O1947" s="330" t="e">
        <f ca="1">_xll.RiskData('Risk Summary'!$K$36,$A1947)</f>
        <v>#NAME?</v>
      </c>
      <c r="P1947" s="330" t="e">
        <f ca="1">_xll.RiskData('Risk Summary'!$N$36,$A1947)</f>
        <v>#NAME?</v>
      </c>
      <c r="R1947" s="330" t="e">
        <f ca="1">_xll.RiskData('TS CF'!$H$24,$A1947)-F1947</f>
        <v>#NAME?</v>
      </c>
      <c r="S1947" s="330" t="e">
        <f ca="1">_xll.RiskData('TS CF'!$K$24,$A1947)-G1947</f>
        <v>#NAME?</v>
      </c>
      <c r="T1947" s="330" t="e">
        <f ca="1">_xll.RiskData('TS CF'!$N$24,$A1947)-H1947</f>
        <v>#NAME?</v>
      </c>
      <c r="V1947" s="327" t="e">
        <f t="shared" ca="1" si="90"/>
        <v>#NAME?</v>
      </c>
      <c r="W1947" s="327" t="e">
        <f t="shared" ca="1" si="91"/>
        <v>#NAME?</v>
      </c>
      <c r="X1947" s="327" t="e">
        <f t="shared" ca="1" si="92"/>
        <v>#NAME?</v>
      </c>
    </row>
    <row r="1948" spans="1:24">
      <c r="A1948" s="2">
        <v>1941</v>
      </c>
      <c r="B1948" s="617">
        <v>-160478</v>
      </c>
      <c r="C1948" s="617">
        <v>-103593</v>
      </c>
      <c r="D1948" s="617">
        <v>-114388</v>
      </c>
      <c r="F1948" s="330" t="e">
        <f ca="1">_xll.RiskData('Risk Summary'!$H$32,$A1948)</f>
        <v>#NAME?</v>
      </c>
      <c r="G1948" s="330" t="e">
        <f ca="1">_xll.RiskData('Risk Summary'!$K$32,$A1948)</f>
        <v>#NAME?</v>
      </c>
      <c r="H1948" s="330" t="e">
        <f ca="1">_xll.RiskData('Risk Summary'!$N$32,$A1948)</f>
        <v>#NAME?</v>
      </c>
      <c r="J1948" s="330" t="e">
        <f ca="1">_xll.RiskData('Risk Summary'!$H$35,$A1948)</f>
        <v>#NAME?</v>
      </c>
      <c r="K1948" s="330" t="e">
        <f ca="1">_xll.RiskData('Risk Summary'!$K$35,$A1948)</f>
        <v>#NAME?</v>
      </c>
      <c r="L1948" s="330" t="e">
        <f ca="1">_xll.RiskData('Risk Summary'!$N$35,$A1948)</f>
        <v>#NAME?</v>
      </c>
      <c r="N1948" s="330" t="e">
        <f ca="1">_xll.RiskData('Risk Summary'!$H$36,$A1948)</f>
        <v>#NAME?</v>
      </c>
      <c r="O1948" s="330" t="e">
        <f ca="1">_xll.RiskData('Risk Summary'!$K$36,$A1948)</f>
        <v>#NAME?</v>
      </c>
      <c r="P1948" s="330" t="e">
        <f ca="1">_xll.RiskData('Risk Summary'!$N$36,$A1948)</f>
        <v>#NAME?</v>
      </c>
      <c r="R1948" s="330" t="e">
        <f ca="1">_xll.RiskData('TS CF'!$H$24,$A1948)-F1948</f>
        <v>#NAME?</v>
      </c>
      <c r="S1948" s="330" t="e">
        <f ca="1">_xll.RiskData('TS CF'!$K$24,$A1948)-G1948</f>
        <v>#NAME?</v>
      </c>
      <c r="T1948" s="330" t="e">
        <f ca="1">_xll.RiskData('TS CF'!$N$24,$A1948)-H1948</f>
        <v>#NAME?</v>
      </c>
      <c r="V1948" s="327" t="e">
        <f t="shared" ca="1" si="90"/>
        <v>#NAME?</v>
      </c>
      <c r="W1948" s="327" t="e">
        <f t="shared" ca="1" si="91"/>
        <v>#NAME?</v>
      </c>
      <c r="X1948" s="327" t="e">
        <f t="shared" ca="1" si="92"/>
        <v>#NAME?</v>
      </c>
    </row>
    <row r="1949" spans="1:24">
      <c r="A1949" s="2">
        <v>1942</v>
      </c>
      <c r="B1949" s="617">
        <v>-160478</v>
      </c>
      <c r="C1949" s="617">
        <v>-103593</v>
      </c>
      <c r="D1949" s="617">
        <v>-114388</v>
      </c>
      <c r="F1949" s="330" t="e">
        <f ca="1">_xll.RiskData('Risk Summary'!$H$32,$A1949)</f>
        <v>#NAME?</v>
      </c>
      <c r="G1949" s="330" t="e">
        <f ca="1">_xll.RiskData('Risk Summary'!$K$32,$A1949)</f>
        <v>#NAME?</v>
      </c>
      <c r="H1949" s="330" t="e">
        <f ca="1">_xll.RiskData('Risk Summary'!$N$32,$A1949)</f>
        <v>#NAME?</v>
      </c>
      <c r="J1949" s="330" t="e">
        <f ca="1">_xll.RiskData('Risk Summary'!$H$35,$A1949)</f>
        <v>#NAME?</v>
      </c>
      <c r="K1949" s="330" t="e">
        <f ca="1">_xll.RiskData('Risk Summary'!$K$35,$A1949)</f>
        <v>#NAME?</v>
      </c>
      <c r="L1949" s="330" t="e">
        <f ca="1">_xll.RiskData('Risk Summary'!$N$35,$A1949)</f>
        <v>#NAME?</v>
      </c>
      <c r="N1949" s="330" t="e">
        <f ca="1">_xll.RiskData('Risk Summary'!$H$36,$A1949)</f>
        <v>#NAME?</v>
      </c>
      <c r="O1949" s="330" t="e">
        <f ca="1">_xll.RiskData('Risk Summary'!$K$36,$A1949)</f>
        <v>#NAME?</v>
      </c>
      <c r="P1949" s="330" t="e">
        <f ca="1">_xll.RiskData('Risk Summary'!$N$36,$A1949)</f>
        <v>#NAME?</v>
      </c>
      <c r="R1949" s="330" t="e">
        <f ca="1">_xll.RiskData('TS CF'!$H$24,$A1949)-F1949</f>
        <v>#NAME?</v>
      </c>
      <c r="S1949" s="330" t="e">
        <f ca="1">_xll.RiskData('TS CF'!$K$24,$A1949)-G1949</f>
        <v>#NAME?</v>
      </c>
      <c r="T1949" s="330" t="e">
        <f ca="1">_xll.RiskData('TS CF'!$N$24,$A1949)-H1949</f>
        <v>#NAME?</v>
      </c>
      <c r="V1949" s="327" t="e">
        <f t="shared" ca="1" si="90"/>
        <v>#NAME?</v>
      </c>
      <c r="W1949" s="327" t="e">
        <f t="shared" ca="1" si="91"/>
        <v>#NAME?</v>
      </c>
      <c r="X1949" s="327" t="e">
        <f t="shared" ca="1" si="92"/>
        <v>#NAME?</v>
      </c>
    </row>
    <row r="1950" spans="1:24">
      <c r="A1950" s="2">
        <v>1943</v>
      </c>
      <c r="B1950" s="617">
        <v>-160478</v>
      </c>
      <c r="C1950" s="617">
        <v>-103593</v>
      </c>
      <c r="D1950" s="617">
        <v>-114388</v>
      </c>
      <c r="F1950" s="330" t="e">
        <f ca="1">_xll.RiskData('Risk Summary'!$H$32,$A1950)</f>
        <v>#NAME?</v>
      </c>
      <c r="G1950" s="330" t="e">
        <f ca="1">_xll.RiskData('Risk Summary'!$K$32,$A1950)</f>
        <v>#NAME?</v>
      </c>
      <c r="H1950" s="330" t="e">
        <f ca="1">_xll.RiskData('Risk Summary'!$N$32,$A1950)</f>
        <v>#NAME?</v>
      </c>
      <c r="J1950" s="330" t="e">
        <f ca="1">_xll.RiskData('Risk Summary'!$H$35,$A1950)</f>
        <v>#NAME?</v>
      </c>
      <c r="K1950" s="330" t="e">
        <f ca="1">_xll.RiskData('Risk Summary'!$K$35,$A1950)</f>
        <v>#NAME?</v>
      </c>
      <c r="L1950" s="330" t="e">
        <f ca="1">_xll.RiskData('Risk Summary'!$N$35,$A1950)</f>
        <v>#NAME?</v>
      </c>
      <c r="N1950" s="330" t="e">
        <f ca="1">_xll.RiskData('Risk Summary'!$H$36,$A1950)</f>
        <v>#NAME?</v>
      </c>
      <c r="O1950" s="330" t="e">
        <f ca="1">_xll.RiskData('Risk Summary'!$K$36,$A1950)</f>
        <v>#NAME?</v>
      </c>
      <c r="P1950" s="330" t="e">
        <f ca="1">_xll.RiskData('Risk Summary'!$N$36,$A1950)</f>
        <v>#NAME?</v>
      </c>
      <c r="R1950" s="330" t="e">
        <f ca="1">_xll.RiskData('TS CF'!$H$24,$A1950)-F1950</f>
        <v>#NAME?</v>
      </c>
      <c r="S1950" s="330" t="e">
        <f ca="1">_xll.RiskData('TS CF'!$K$24,$A1950)-G1950</f>
        <v>#NAME?</v>
      </c>
      <c r="T1950" s="330" t="e">
        <f ca="1">_xll.RiskData('TS CF'!$N$24,$A1950)-H1950</f>
        <v>#NAME?</v>
      </c>
      <c r="V1950" s="327" t="e">
        <f t="shared" ca="1" si="90"/>
        <v>#NAME?</v>
      </c>
      <c r="W1950" s="327" t="e">
        <f t="shared" ca="1" si="91"/>
        <v>#NAME?</v>
      </c>
      <c r="X1950" s="327" t="e">
        <f t="shared" ca="1" si="92"/>
        <v>#NAME?</v>
      </c>
    </row>
    <row r="1951" spans="1:24">
      <c r="A1951" s="2">
        <v>1944</v>
      </c>
      <c r="B1951" s="617">
        <v>-160478</v>
      </c>
      <c r="C1951" s="617">
        <v>-103593</v>
      </c>
      <c r="D1951" s="617">
        <v>-114388</v>
      </c>
      <c r="F1951" s="330" t="e">
        <f ca="1">_xll.RiskData('Risk Summary'!$H$32,$A1951)</f>
        <v>#NAME?</v>
      </c>
      <c r="G1951" s="330" t="e">
        <f ca="1">_xll.RiskData('Risk Summary'!$K$32,$A1951)</f>
        <v>#NAME?</v>
      </c>
      <c r="H1951" s="330" t="e">
        <f ca="1">_xll.RiskData('Risk Summary'!$N$32,$A1951)</f>
        <v>#NAME?</v>
      </c>
      <c r="J1951" s="330" t="e">
        <f ca="1">_xll.RiskData('Risk Summary'!$H$35,$A1951)</f>
        <v>#NAME?</v>
      </c>
      <c r="K1951" s="330" t="e">
        <f ca="1">_xll.RiskData('Risk Summary'!$K$35,$A1951)</f>
        <v>#NAME?</v>
      </c>
      <c r="L1951" s="330" t="e">
        <f ca="1">_xll.RiskData('Risk Summary'!$N$35,$A1951)</f>
        <v>#NAME?</v>
      </c>
      <c r="N1951" s="330" t="e">
        <f ca="1">_xll.RiskData('Risk Summary'!$H$36,$A1951)</f>
        <v>#NAME?</v>
      </c>
      <c r="O1951" s="330" t="e">
        <f ca="1">_xll.RiskData('Risk Summary'!$K$36,$A1951)</f>
        <v>#NAME?</v>
      </c>
      <c r="P1951" s="330" t="e">
        <f ca="1">_xll.RiskData('Risk Summary'!$N$36,$A1951)</f>
        <v>#NAME?</v>
      </c>
      <c r="R1951" s="330" t="e">
        <f ca="1">_xll.RiskData('TS CF'!$H$24,$A1951)-F1951</f>
        <v>#NAME?</v>
      </c>
      <c r="S1951" s="330" t="e">
        <f ca="1">_xll.RiskData('TS CF'!$K$24,$A1951)-G1951</f>
        <v>#NAME?</v>
      </c>
      <c r="T1951" s="330" t="e">
        <f ca="1">_xll.RiskData('TS CF'!$N$24,$A1951)-H1951</f>
        <v>#NAME?</v>
      </c>
      <c r="V1951" s="327" t="e">
        <f t="shared" ca="1" si="90"/>
        <v>#NAME?</v>
      </c>
      <c r="W1951" s="327" t="e">
        <f t="shared" ca="1" si="91"/>
        <v>#NAME?</v>
      </c>
      <c r="X1951" s="327" t="e">
        <f t="shared" ca="1" si="92"/>
        <v>#NAME?</v>
      </c>
    </row>
    <row r="1952" spans="1:24">
      <c r="A1952" s="2">
        <v>1945</v>
      </c>
      <c r="B1952" s="617">
        <v>-160478</v>
      </c>
      <c r="C1952" s="617">
        <v>-103593</v>
      </c>
      <c r="D1952" s="617">
        <v>-114388</v>
      </c>
      <c r="F1952" s="330" t="e">
        <f ca="1">_xll.RiskData('Risk Summary'!$H$32,$A1952)</f>
        <v>#NAME?</v>
      </c>
      <c r="G1952" s="330" t="e">
        <f ca="1">_xll.RiskData('Risk Summary'!$K$32,$A1952)</f>
        <v>#NAME?</v>
      </c>
      <c r="H1952" s="330" t="e">
        <f ca="1">_xll.RiskData('Risk Summary'!$N$32,$A1952)</f>
        <v>#NAME?</v>
      </c>
      <c r="J1952" s="330" t="e">
        <f ca="1">_xll.RiskData('Risk Summary'!$H$35,$A1952)</f>
        <v>#NAME?</v>
      </c>
      <c r="K1952" s="330" t="e">
        <f ca="1">_xll.RiskData('Risk Summary'!$K$35,$A1952)</f>
        <v>#NAME?</v>
      </c>
      <c r="L1952" s="330" t="e">
        <f ca="1">_xll.RiskData('Risk Summary'!$N$35,$A1952)</f>
        <v>#NAME?</v>
      </c>
      <c r="N1952" s="330" t="e">
        <f ca="1">_xll.RiskData('Risk Summary'!$H$36,$A1952)</f>
        <v>#NAME?</v>
      </c>
      <c r="O1952" s="330" t="e">
        <f ca="1">_xll.RiskData('Risk Summary'!$K$36,$A1952)</f>
        <v>#NAME?</v>
      </c>
      <c r="P1952" s="330" t="e">
        <f ca="1">_xll.RiskData('Risk Summary'!$N$36,$A1952)</f>
        <v>#NAME?</v>
      </c>
      <c r="R1952" s="330" t="e">
        <f ca="1">_xll.RiskData('TS CF'!$H$24,$A1952)-F1952</f>
        <v>#NAME?</v>
      </c>
      <c r="S1952" s="330" t="e">
        <f ca="1">_xll.RiskData('TS CF'!$K$24,$A1952)-G1952</f>
        <v>#NAME?</v>
      </c>
      <c r="T1952" s="330" t="e">
        <f ca="1">_xll.RiskData('TS CF'!$N$24,$A1952)-H1952</f>
        <v>#NAME?</v>
      </c>
      <c r="V1952" s="327" t="e">
        <f t="shared" ca="1" si="90"/>
        <v>#NAME?</v>
      </c>
      <c r="W1952" s="327" t="e">
        <f t="shared" ca="1" si="91"/>
        <v>#NAME?</v>
      </c>
      <c r="X1952" s="327" t="e">
        <f t="shared" ca="1" si="92"/>
        <v>#NAME?</v>
      </c>
    </row>
    <row r="1953" spans="1:24">
      <c r="A1953" s="2">
        <v>1946</v>
      </c>
      <c r="B1953" s="617">
        <v>-160478</v>
      </c>
      <c r="C1953" s="617">
        <v>-103593</v>
      </c>
      <c r="D1953" s="617">
        <v>-114388</v>
      </c>
      <c r="F1953" s="330" t="e">
        <f ca="1">_xll.RiskData('Risk Summary'!$H$32,$A1953)</f>
        <v>#NAME?</v>
      </c>
      <c r="G1953" s="330" t="e">
        <f ca="1">_xll.RiskData('Risk Summary'!$K$32,$A1953)</f>
        <v>#NAME?</v>
      </c>
      <c r="H1953" s="330" t="e">
        <f ca="1">_xll.RiskData('Risk Summary'!$N$32,$A1953)</f>
        <v>#NAME?</v>
      </c>
      <c r="J1953" s="330" t="e">
        <f ca="1">_xll.RiskData('Risk Summary'!$H$35,$A1953)</f>
        <v>#NAME?</v>
      </c>
      <c r="K1953" s="330" t="e">
        <f ca="1">_xll.RiskData('Risk Summary'!$K$35,$A1953)</f>
        <v>#NAME?</v>
      </c>
      <c r="L1953" s="330" t="e">
        <f ca="1">_xll.RiskData('Risk Summary'!$N$35,$A1953)</f>
        <v>#NAME?</v>
      </c>
      <c r="N1953" s="330" t="e">
        <f ca="1">_xll.RiskData('Risk Summary'!$H$36,$A1953)</f>
        <v>#NAME?</v>
      </c>
      <c r="O1953" s="330" t="e">
        <f ca="1">_xll.RiskData('Risk Summary'!$K$36,$A1953)</f>
        <v>#NAME?</v>
      </c>
      <c r="P1953" s="330" t="e">
        <f ca="1">_xll.RiskData('Risk Summary'!$N$36,$A1953)</f>
        <v>#NAME?</v>
      </c>
      <c r="R1953" s="330" t="e">
        <f ca="1">_xll.RiskData('TS CF'!$H$24,$A1953)-F1953</f>
        <v>#NAME?</v>
      </c>
      <c r="S1953" s="330" t="e">
        <f ca="1">_xll.RiskData('TS CF'!$K$24,$A1953)-G1953</f>
        <v>#NAME?</v>
      </c>
      <c r="T1953" s="330" t="e">
        <f ca="1">_xll.RiskData('TS CF'!$N$24,$A1953)-H1953</f>
        <v>#NAME?</v>
      </c>
      <c r="V1953" s="327" t="e">
        <f t="shared" ca="1" si="90"/>
        <v>#NAME?</v>
      </c>
      <c r="W1953" s="327" t="e">
        <f t="shared" ca="1" si="91"/>
        <v>#NAME?</v>
      </c>
      <c r="X1953" s="327" t="e">
        <f t="shared" ca="1" si="92"/>
        <v>#NAME?</v>
      </c>
    </row>
    <row r="1954" spans="1:24">
      <c r="A1954" s="2">
        <v>1947</v>
      </c>
      <c r="B1954" s="617">
        <v>-160478</v>
      </c>
      <c r="C1954" s="617">
        <v>-103593</v>
      </c>
      <c r="D1954" s="617">
        <v>-114388</v>
      </c>
      <c r="F1954" s="330" t="e">
        <f ca="1">_xll.RiskData('Risk Summary'!$H$32,$A1954)</f>
        <v>#NAME?</v>
      </c>
      <c r="G1954" s="330" t="e">
        <f ca="1">_xll.RiskData('Risk Summary'!$K$32,$A1954)</f>
        <v>#NAME?</v>
      </c>
      <c r="H1954" s="330" t="e">
        <f ca="1">_xll.RiskData('Risk Summary'!$N$32,$A1954)</f>
        <v>#NAME?</v>
      </c>
      <c r="J1954" s="330" t="e">
        <f ca="1">_xll.RiskData('Risk Summary'!$H$35,$A1954)</f>
        <v>#NAME?</v>
      </c>
      <c r="K1954" s="330" t="e">
        <f ca="1">_xll.RiskData('Risk Summary'!$K$35,$A1954)</f>
        <v>#NAME?</v>
      </c>
      <c r="L1954" s="330" t="e">
        <f ca="1">_xll.RiskData('Risk Summary'!$N$35,$A1954)</f>
        <v>#NAME?</v>
      </c>
      <c r="N1954" s="330" t="e">
        <f ca="1">_xll.RiskData('Risk Summary'!$H$36,$A1954)</f>
        <v>#NAME?</v>
      </c>
      <c r="O1954" s="330" t="e">
        <f ca="1">_xll.RiskData('Risk Summary'!$K$36,$A1954)</f>
        <v>#NAME?</v>
      </c>
      <c r="P1954" s="330" t="e">
        <f ca="1">_xll.RiskData('Risk Summary'!$N$36,$A1954)</f>
        <v>#NAME?</v>
      </c>
      <c r="R1954" s="330" t="e">
        <f ca="1">_xll.RiskData('TS CF'!$H$24,$A1954)-F1954</f>
        <v>#NAME?</v>
      </c>
      <c r="S1954" s="330" t="e">
        <f ca="1">_xll.RiskData('TS CF'!$K$24,$A1954)-G1954</f>
        <v>#NAME?</v>
      </c>
      <c r="T1954" s="330" t="e">
        <f ca="1">_xll.RiskData('TS CF'!$N$24,$A1954)-H1954</f>
        <v>#NAME?</v>
      </c>
      <c r="V1954" s="327" t="e">
        <f t="shared" ca="1" si="90"/>
        <v>#NAME?</v>
      </c>
      <c r="W1954" s="327" t="e">
        <f t="shared" ca="1" si="91"/>
        <v>#NAME?</v>
      </c>
      <c r="X1954" s="327" t="e">
        <f t="shared" ca="1" si="92"/>
        <v>#NAME?</v>
      </c>
    </row>
    <row r="1955" spans="1:24">
      <c r="A1955" s="2">
        <v>1948</v>
      </c>
      <c r="B1955" s="617">
        <v>-160478</v>
      </c>
      <c r="C1955" s="617">
        <v>-103593</v>
      </c>
      <c r="D1955" s="617">
        <v>-114388</v>
      </c>
      <c r="F1955" s="330" t="e">
        <f ca="1">_xll.RiskData('Risk Summary'!$H$32,$A1955)</f>
        <v>#NAME?</v>
      </c>
      <c r="G1955" s="330" t="e">
        <f ca="1">_xll.RiskData('Risk Summary'!$K$32,$A1955)</f>
        <v>#NAME?</v>
      </c>
      <c r="H1955" s="330" t="e">
        <f ca="1">_xll.RiskData('Risk Summary'!$N$32,$A1955)</f>
        <v>#NAME?</v>
      </c>
      <c r="J1955" s="330" t="e">
        <f ca="1">_xll.RiskData('Risk Summary'!$H$35,$A1955)</f>
        <v>#NAME?</v>
      </c>
      <c r="K1955" s="330" t="e">
        <f ca="1">_xll.RiskData('Risk Summary'!$K$35,$A1955)</f>
        <v>#NAME?</v>
      </c>
      <c r="L1955" s="330" t="e">
        <f ca="1">_xll.RiskData('Risk Summary'!$N$35,$A1955)</f>
        <v>#NAME?</v>
      </c>
      <c r="N1955" s="330" t="e">
        <f ca="1">_xll.RiskData('Risk Summary'!$H$36,$A1955)</f>
        <v>#NAME?</v>
      </c>
      <c r="O1955" s="330" t="e">
        <f ca="1">_xll.RiskData('Risk Summary'!$K$36,$A1955)</f>
        <v>#NAME?</v>
      </c>
      <c r="P1955" s="330" t="e">
        <f ca="1">_xll.RiskData('Risk Summary'!$N$36,$A1955)</f>
        <v>#NAME?</v>
      </c>
      <c r="R1955" s="330" t="e">
        <f ca="1">_xll.RiskData('TS CF'!$H$24,$A1955)-F1955</f>
        <v>#NAME?</v>
      </c>
      <c r="S1955" s="330" t="e">
        <f ca="1">_xll.RiskData('TS CF'!$K$24,$A1955)-G1955</f>
        <v>#NAME?</v>
      </c>
      <c r="T1955" s="330" t="e">
        <f ca="1">_xll.RiskData('TS CF'!$N$24,$A1955)-H1955</f>
        <v>#NAME?</v>
      </c>
      <c r="V1955" s="327" t="e">
        <f t="shared" ca="1" si="90"/>
        <v>#NAME?</v>
      </c>
      <c r="W1955" s="327" t="e">
        <f t="shared" ca="1" si="91"/>
        <v>#NAME?</v>
      </c>
      <c r="X1955" s="327" t="e">
        <f t="shared" ca="1" si="92"/>
        <v>#NAME?</v>
      </c>
    </row>
    <row r="1956" spans="1:24">
      <c r="A1956" s="2">
        <v>1949</v>
      </c>
      <c r="B1956" s="617">
        <v>-160478</v>
      </c>
      <c r="C1956" s="617">
        <v>-103593</v>
      </c>
      <c r="D1956" s="617">
        <v>-114388</v>
      </c>
      <c r="F1956" s="330" t="e">
        <f ca="1">_xll.RiskData('Risk Summary'!$H$32,$A1956)</f>
        <v>#NAME?</v>
      </c>
      <c r="G1956" s="330" t="e">
        <f ca="1">_xll.RiskData('Risk Summary'!$K$32,$A1956)</f>
        <v>#NAME?</v>
      </c>
      <c r="H1956" s="330" t="e">
        <f ca="1">_xll.RiskData('Risk Summary'!$N$32,$A1956)</f>
        <v>#NAME?</v>
      </c>
      <c r="J1956" s="330" t="e">
        <f ca="1">_xll.RiskData('Risk Summary'!$H$35,$A1956)</f>
        <v>#NAME?</v>
      </c>
      <c r="K1956" s="330" t="e">
        <f ca="1">_xll.RiskData('Risk Summary'!$K$35,$A1956)</f>
        <v>#NAME?</v>
      </c>
      <c r="L1956" s="330" t="e">
        <f ca="1">_xll.RiskData('Risk Summary'!$N$35,$A1956)</f>
        <v>#NAME?</v>
      </c>
      <c r="N1956" s="330" t="e">
        <f ca="1">_xll.RiskData('Risk Summary'!$H$36,$A1956)</f>
        <v>#NAME?</v>
      </c>
      <c r="O1956" s="330" t="e">
        <f ca="1">_xll.RiskData('Risk Summary'!$K$36,$A1956)</f>
        <v>#NAME?</v>
      </c>
      <c r="P1956" s="330" t="e">
        <f ca="1">_xll.RiskData('Risk Summary'!$N$36,$A1956)</f>
        <v>#NAME?</v>
      </c>
      <c r="R1956" s="330" t="e">
        <f ca="1">_xll.RiskData('TS CF'!$H$24,$A1956)-F1956</f>
        <v>#NAME?</v>
      </c>
      <c r="S1956" s="330" t="e">
        <f ca="1">_xll.RiskData('TS CF'!$K$24,$A1956)-G1956</f>
        <v>#NAME?</v>
      </c>
      <c r="T1956" s="330" t="e">
        <f ca="1">_xll.RiskData('TS CF'!$N$24,$A1956)-H1956</f>
        <v>#NAME?</v>
      </c>
      <c r="V1956" s="327" t="e">
        <f t="shared" ca="1" si="90"/>
        <v>#NAME?</v>
      </c>
      <c r="W1956" s="327" t="e">
        <f t="shared" ca="1" si="91"/>
        <v>#NAME?</v>
      </c>
      <c r="X1956" s="327" t="e">
        <f t="shared" ca="1" si="92"/>
        <v>#NAME?</v>
      </c>
    </row>
    <row r="1957" spans="1:24">
      <c r="A1957" s="2">
        <v>1950</v>
      </c>
      <c r="B1957" s="617">
        <v>-160478</v>
      </c>
      <c r="C1957" s="617">
        <v>-103593</v>
      </c>
      <c r="D1957" s="617">
        <v>-114388</v>
      </c>
      <c r="F1957" s="330" t="e">
        <f ca="1">_xll.RiskData('Risk Summary'!$H$32,$A1957)</f>
        <v>#NAME?</v>
      </c>
      <c r="G1957" s="330" t="e">
        <f ca="1">_xll.RiskData('Risk Summary'!$K$32,$A1957)</f>
        <v>#NAME?</v>
      </c>
      <c r="H1957" s="330" t="e">
        <f ca="1">_xll.RiskData('Risk Summary'!$N$32,$A1957)</f>
        <v>#NAME?</v>
      </c>
      <c r="J1957" s="330" t="e">
        <f ca="1">_xll.RiskData('Risk Summary'!$H$35,$A1957)</f>
        <v>#NAME?</v>
      </c>
      <c r="K1957" s="330" t="e">
        <f ca="1">_xll.RiskData('Risk Summary'!$K$35,$A1957)</f>
        <v>#NAME?</v>
      </c>
      <c r="L1957" s="330" t="e">
        <f ca="1">_xll.RiskData('Risk Summary'!$N$35,$A1957)</f>
        <v>#NAME?</v>
      </c>
      <c r="N1957" s="330" t="e">
        <f ca="1">_xll.RiskData('Risk Summary'!$H$36,$A1957)</f>
        <v>#NAME?</v>
      </c>
      <c r="O1957" s="330" t="e">
        <f ca="1">_xll.RiskData('Risk Summary'!$K$36,$A1957)</f>
        <v>#NAME?</v>
      </c>
      <c r="P1957" s="330" t="e">
        <f ca="1">_xll.RiskData('Risk Summary'!$N$36,$A1957)</f>
        <v>#NAME?</v>
      </c>
      <c r="R1957" s="330" t="e">
        <f ca="1">_xll.RiskData('TS CF'!$H$24,$A1957)-F1957</f>
        <v>#NAME?</v>
      </c>
      <c r="S1957" s="330" t="e">
        <f ca="1">_xll.RiskData('TS CF'!$K$24,$A1957)-G1957</f>
        <v>#NAME?</v>
      </c>
      <c r="T1957" s="330" t="e">
        <f ca="1">_xll.RiskData('TS CF'!$N$24,$A1957)-H1957</f>
        <v>#NAME?</v>
      </c>
      <c r="V1957" s="327" t="e">
        <f t="shared" ca="1" si="90"/>
        <v>#NAME?</v>
      </c>
      <c r="W1957" s="327" t="e">
        <f t="shared" ca="1" si="91"/>
        <v>#NAME?</v>
      </c>
      <c r="X1957" s="327" t="e">
        <f t="shared" ca="1" si="92"/>
        <v>#NAME?</v>
      </c>
    </row>
    <row r="1958" spans="1:24">
      <c r="A1958" s="2">
        <v>1951</v>
      </c>
      <c r="B1958" s="617">
        <v>-160478</v>
      </c>
      <c r="C1958" s="617">
        <v>-103593</v>
      </c>
      <c r="D1958" s="617">
        <v>-114388</v>
      </c>
      <c r="F1958" s="330" t="e">
        <f ca="1">_xll.RiskData('Risk Summary'!$H$32,$A1958)</f>
        <v>#NAME?</v>
      </c>
      <c r="G1958" s="330" t="e">
        <f ca="1">_xll.RiskData('Risk Summary'!$K$32,$A1958)</f>
        <v>#NAME?</v>
      </c>
      <c r="H1958" s="330" t="e">
        <f ca="1">_xll.RiskData('Risk Summary'!$N$32,$A1958)</f>
        <v>#NAME?</v>
      </c>
      <c r="J1958" s="330" t="e">
        <f ca="1">_xll.RiskData('Risk Summary'!$H$35,$A1958)</f>
        <v>#NAME?</v>
      </c>
      <c r="K1958" s="330" t="e">
        <f ca="1">_xll.RiskData('Risk Summary'!$K$35,$A1958)</f>
        <v>#NAME?</v>
      </c>
      <c r="L1958" s="330" t="e">
        <f ca="1">_xll.RiskData('Risk Summary'!$N$35,$A1958)</f>
        <v>#NAME?</v>
      </c>
      <c r="N1958" s="330" t="e">
        <f ca="1">_xll.RiskData('Risk Summary'!$H$36,$A1958)</f>
        <v>#NAME?</v>
      </c>
      <c r="O1958" s="330" t="e">
        <f ca="1">_xll.RiskData('Risk Summary'!$K$36,$A1958)</f>
        <v>#NAME?</v>
      </c>
      <c r="P1958" s="330" t="e">
        <f ca="1">_xll.RiskData('Risk Summary'!$N$36,$A1958)</f>
        <v>#NAME?</v>
      </c>
      <c r="R1958" s="330" t="e">
        <f ca="1">_xll.RiskData('TS CF'!$H$24,$A1958)-F1958</f>
        <v>#NAME?</v>
      </c>
      <c r="S1958" s="330" t="e">
        <f ca="1">_xll.RiskData('TS CF'!$K$24,$A1958)-G1958</f>
        <v>#NAME?</v>
      </c>
      <c r="T1958" s="330" t="e">
        <f ca="1">_xll.RiskData('TS CF'!$N$24,$A1958)-H1958</f>
        <v>#NAME?</v>
      </c>
      <c r="V1958" s="327" t="e">
        <f t="shared" ca="1" si="90"/>
        <v>#NAME?</v>
      </c>
      <c r="W1958" s="327" t="e">
        <f t="shared" ca="1" si="91"/>
        <v>#NAME?</v>
      </c>
      <c r="X1958" s="327" t="e">
        <f t="shared" ca="1" si="92"/>
        <v>#NAME?</v>
      </c>
    </row>
    <row r="1959" spans="1:24">
      <c r="A1959" s="2">
        <v>1952</v>
      </c>
      <c r="B1959" s="617">
        <v>-160478</v>
      </c>
      <c r="C1959" s="617">
        <v>-103593</v>
      </c>
      <c r="D1959" s="617">
        <v>-114388</v>
      </c>
      <c r="F1959" s="330" t="e">
        <f ca="1">_xll.RiskData('Risk Summary'!$H$32,$A1959)</f>
        <v>#NAME?</v>
      </c>
      <c r="G1959" s="330" t="e">
        <f ca="1">_xll.RiskData('Risk Summary'!$K$32,$A1959)</f>
        <v>#NAME?</v>
      </c>
      <c r="H1959" s="330" t="e">
        <f ca="1">_xll.RiskData('Risk Summary'!$N$32,$A1959)</f>
        <v>#NAME?</v>
      </c>
      <c r="J1959" s="330" t="e">
        <f ca="1">_xll.RiskData('Risk Summary'!$H$35,$A1959)</f>
        <v>#NAME?</v>
      </c>
      <c r="K1959" s="330" t="e">
        <f ca="1">_xll.RiskData('Risk Summary'!$K$35,$A1959)</f>
        <v>#NAME?</v>
      </c>
      <c r="L1959" s="330" t="e">
        <f ca="1">_xll.RiskData('Risk Summary'!$N$35,$A1959)</f>
        <v>#NAME?</v>
      </c>
      <c r="N1959" s="330" t="e">
        <f ca="1">_xll.RiskData('Risk Summary'!$H$36,$A1959)</f>
        <v>#NAME?</v>
      </c>
      <c r="O1959" s="330" t="e">
        <f ca="1">_xll.RiskData('Risk Summary'!$K$36,$A1959)</f>
        <v>#NAME?</v>
      </c>
      <c r="P1959" s="330" t="e">
        <f ca="1">_xll.RiskData('Risk Summary'!$N$36,$A1959)</f>
        <v>#NAME?</v>
      </c>
      <c r="R1959" s="330" t="e">
        <f ca="1">_xll.RiskData('TS CF'!$H$24,$A1959)-F1959</f>
        <v>#NAME?</v>
      </c>
      <c r="S1959" s="330" t="e">
        <f ca="1">_xll.RiskData('TS CF'!$K$24,$A1959)-G1959</f>
        <v>#NAME?</v>
      </c>
      <c r="T1959" s="330" t="e">
        <f ca="1">_xll.RiskData('TS CF'!$N$24,$A1959)-H1959</f>
        <v>#NAME?</v>
      </c>
      <c r="V1959" s="327" t="e">
        <f t="shared" ca="1" si="90"/>
        <v>#NAME?</v>
      </c>
      <c r="W1959" s="327" t="e">
        <f t="shared" ca="1" si="91"/>
        <v>#NAME?</v>
      </c>
      <c r="X1959" s="327" t="e">
        <f t="shared" ca="1" si="92"/>
        <v>#NAME?</v>
      </c>
    </row>
    <row r="1960" spans="1:24">
      <c r="A1960" s="2">
        <v>1953</v>
      </c>
      <c r="B1960" s="617">
        <v>-160478</v>
      </c>
      <c r="C1960" s="617">
        <v>-103593</v>
      </c>
      <c r="D1960" s="617">
        <v>-114388</v>
      </c>
      <c r="F1960" s="330" t="e">
        <f ca="1">_xll.RiskData('Risk Summary'!$H$32,$A1960)</f>
        <v>#NAME?</v>
      </c>
      <c r="G1960" s="330" t="e">
        <f ca="1">_xll.RiskData('Risk Summary'!$K$32,$A1960)</f>
        <v>#NAME?</v>
      </c>
      <c r="H1960" s="330" t="e">
        <f ca="1">_xll.RiskData('Risk Summary'!$N$32,$A1960)</f>
        <v>#NAME?</v>
      </c>
      <c r="J1960" s="330" t="e">
        <f ca="1">_xll.RiskData('Risk Summary'!$H$35,$A1960)</f>
        <v>#NAME?</v>
      </c>
      <c r="K1960" s="330" t="e">
        <f ca="1">_xll.RiskData('Risk Summary'!$K$35,$A1960)</f>
        <v>#NAME?</v>
      </c>
      <c r="L1960" s="330" t="e">
        <f ca="1">_xll.RiskData('Risk Summary'!$N$35,$A1960)</f>
        <v>#NAME?</v>
      </c>
      <c r="N1960" s="330" t="e">
        <f ca="1">_xll.RiskData('Risk Summary'!$H$36,$A1960)</f>
        <v>#NAME?</v>
      </c>
      <c r="O1960" s="330" t="e">
        <f ca="1">_xll.RiskData('Risk Summary'!$K$36,$A1960)</f>
        <v>#NAME?</v>
      </c>
      <c r="P1960" s="330" t="e">
        <f ca="1">_xll.RiskData('Risk Summary'!$N$36,$A1960)</f>
        <v>#NAME?</v>
      </c>
      <c r="R1960" s="330" t="e">
        <f ca="1">_xll.RiskData('TS CF'!$H$24,$A1960)-F1960</f>
        <v>#NAME?</v>
      </c>
      <c r="S1960" s="330" t="e">
        <f ca="1">_xll.RiskData('TS CF'!$K$24,$A1960)-G1960</f>
        <v>#NAME?</v>
      </c>
      <c r="T1960" s="330" t="e">
        <f ca="1">_xll.RiskData('TS CF'!$N$24,$A1960)-H1960</f>
        <v>#NAME?</v>
      </c>
      <c r="V1960" s="327" t="e">
        <f t="shared" ca="1" si="90"/>
        <v>#NAME?</v>
      </c>
      <c r="W1960" s="327" t="e">
        <f t="shared" ca="1" si="91"/>
        <v>#NAME?</v>
      </c>
      <c r="X1960" s="327" t="e">
        <f t="shared" ca="1" si="92"/>
        <v>#NAME?</v>
      </c>
    </row>
    <row r="1961" spans="1:24">
      <c r="A1961" s="2">
        <v>1954</v>
      </c>
      <c r="B1961" s="617">
        <v>-160478</v>
      </c>
      <c r="C1961" s="617">
        <v>-103593</v>
      </c>
      <c r="D1961" s="617">
        <v>-114388</v>
      </c>
      <c r="F1961" s="330" t="e">
        <f ca="1">_xll.RiskData('Risk Summary'!$H$32,$A1961)</f>
        <v>#NAME?</v>
      </c>
      <c r="G1961" s="330" t="e">
        <f ca="1">_xll.RiskData('Risk Summary'!$K$32,$A1961)</f>
        <v>#NAME?</v>
      </c>
      <c r="H1961" s="330" t="e">
        <f ca="1">_xll.RiskData('Risk Summary'!$N$32,$A1961)</f>
        <v>#NAME?</v>
      </c>
      <c r="J1961" s="330" t="e">
        <f ca="1">_xll.RiskData('Risk Summary'!$H$35,$A1961)</f>
        <v>#NAME?</v>
      </c>
      <c r="K1961" s="330" t="e">
        <f ca="1">_xll.RiskData('Risk Summary'!$K$35,$A1961)</f>
        <v>#NAME?</v>
      </c>
      <c r="L1961" s="330" t="e">
        <f ca="1">_xll.RiskData('Risk Summary'!$N$35,$A1961)</f>
        <v>#NAME?</v>
      </c>
      <c r="N1961" s="330" t="e">
        <f ca="1">_xll.RiskData('Risk Summary'!$H$36,$A1961)</f>
        <v>#NAME?</v>
      </c>
      <c r="O1961" s="330" t="e">
        <f ca="1">_xll.RiskData('Risk Summary'!$K$36,$A1961)</f>
        <v>#NAME?</v>
      </c>
      <c r="P1961" s="330" t="e">
        <f ca="1">_xll.RiskData('Risk Summary'!$N$36,$A1961)</f>
        <v>#NAME?</v>
      </c>
      <c r="R1961" s="330" t="e">
        <f ca="1">_xll.RiskData('TS CF'!$H$24,$A1961)-F1961</f>
        <v>#NAME?</v>
      </c>
      <c r="S1961" s="330" t="e">
        <f ca="1">_xll.RiskData('TS CF'!$K$24,$A1961)-G1961</f>
        <v>#NAME?</v>
      </c>
      <c r="T1961" s="330" t="e">
        <f ca="1">_xll.RiskData('TS CF'!$N$24,$A1961)-H1961</f>
        <v>#NAME?</v>
      </c>
      <c r="V1961" s="327" t="e">
        <f t="shared" ca="1" si="90"/>
        <v>#NAME?</v>
      </c>
      <c r="W1961" s="327" t="e">
        <f t="shared" ca="1" si="91"/>
        <v>#NAME?</v>
      </c>
      <c r="X1961" s="327" t="e">
        <f t="shared" ca="1" si="92"/>
        <v>#NAME?</v>
      </c>
    </row>
    <row r="1962" spans="1:24">
      <c r="A1962" s="2">
        <v>1955</v>
      </c>
      <c r="B1962" s="617">
        <v>-160478</v>
      </c>
      <c r="C1962" s="617">
        <v>-103593</v>
      </c>
      <c r="D1962" s="617">
        <v>-114388</v>
      </c>
      <c r="F1962" s="330" t="e">
        <f ca="1">_xll.RiskData('Risk Summary'!$H$32,$A1962)</f>
        <v>#NAME?</v>
      </c>
      <c r="G1962" s="330" t="e">
        <f ca="1">_xll.RiskData('Risk Summary'!$K$32,$A1962)</f>
        <v>#NAME?</v>
      </c>
      <c r="H1962" s="330" t="e">
        <f ca="1">_xll.RiskData('Risk Summary'!$N$32,$A1962)</f>
        <v>#NAME?</v>
      </c>
      <c r="J1962" s="330" t="e">
        <f ca="1">_xll.RiskData('Risk Summary'!$H$35,$A1962)</f>
        <v>#NAME?</v>
      </c>
      <c r="K1962" s="330" t="e">
        <f ca="1">_xll.RiskData('Risk Summary'!$K$35,$A1962)</f>
        <v>#NAME?</v>
      </c>
      <c r="L1962" s="330" t="e">
        <f ca="1">_xll.RiskData('Risk Summary'!$N$35,$A1962)</f>
        <v>#NAME?</v>
      </c>
      <c r="N1962" s="330" t="e">
        <f ca="1">_xll.RiskData('Risk Summary'!$H$36,$A1962)</f>
        <v>#NAME?</v>
      </c>
      <c r="O1962" s="330" t="e">
        <f ca="1">_xll.RiskData('Risk Summary'!$K$36,$A1962)</f>
        <v>#NAME?</v>
      </c>
      <c r="P1962" s="330" t="e">
        <f ca="1">_xll.RiskData('Risk Summary'!$N$36,$A1962)</f>
        <v>#NAME?</v>
      </c>
      <c r="R1962" s="330" t="e">
        <f ca="1">_xll.RiskData('TS CF'!$H$24,$A1962)-F1962</f>
        <v>#NAME?</v>
      </c>
      <c r="S1962" s="330" t="e">
        <f ca="1">_xll.RiskData('TS CF'!$K$24,$A1962)-G1962</f>
        <v>#NAME?</v>
      </c>
      <c r="T1962" s="330" t="e">
        <f ca="1">_xll.RiskData('TS CF'!$N$24,$A1962)-H1962</f>
        <v>#NAME?</v>
      </c>
      <c r="V1962" s="327" t="e">
        <f t="shared" ca="1" si="90"/>
        <v>#NAME?</v>
      </c>
      <c r="W1962" s="327" t="e">
        <f t="shared" ca="1" si="91"/>
        <v>#NAME?</v>
      </c>
      <c r="X1962" s="327" t="e">
        <f t="shared" ca="1" si="92"/>
        <v>#NAME?</v>
      </c>
    </row>
    <row r="1963" spans="1:24">
      <c r="A1963" s="2">
        <v>1956</v>
      </c>
      <c r="B1963" s="617">
        <v>-160478</v>
      </c>
      <c r="C1963" s="617">
        <v>-103593</v>
      </c>
      <c r="D1963" s="617">
        <v>-114388</v>
      </c>
      <c r="F1963" s="330" t="e">
        <f ca="1">_xll.RiskData('Risk Summary'!$H$32,$A1963)</f>
        <v>#NAME?</v>
      </c>
      <c r="G1963" s="330" t="e">
        <f ca="1">_xll.RiskData('Risk Summary'!$K$32,$A1963)</f>
        <v>#NAME?</v>
      </c>
      <c r="H1963" s="330" t="e">
        <f ca="1">_xll.RiskData('Risk Summary'!$N$32,$A1963)</f>
        <v>#NAME?</v>
      </c>
      <c r="J1963" s="330" t="e">
        <f ca="1">_xll.RiskData('Risk Summary'!$H$35,$A1963)</f>
        <v>#NAME?</v>
      </c>
      <c r="K1963" s="330" t="e">
        <f ca="1">_xll.RiskData('Risk Summary'!$K$35,$A1963)</f>
        <v>#NAME?</v>
      </c>
      <c r="L1963" s="330" t="e">
        <f ca="1">_xll.RiskData('Risk Summary'!$N$35,$A1963)</f>
        <v>#NAME?</v>
      </c>
      <c r="N1963" s="330" t="e">
        <f ca="1">_xll.RiskData('Risk Summary'!$H$36,$A1963)</f>
        <v>#NAME?</v>
      </c>
      <c r="O1963" s="330" t="e">
        <f ca="1">_xll.RiskData('Risk Summary'!$K$36,$A1963)</f>
        <v>#NAME?</v>
      </c>
      <c r="P1963" s="330" t="e">
        <f ca="1">_xll.RiskData('Risk Summary'!$N$36,$A1963)</f>
        <v>#NAME?</v>
      </c>
      <c r="R1963" s="330" t="e">
        <f ca="1">_xll.RiskData('TS CF'!$H$24,$A1963)-F1963</f>
        <v>#NAME?</v>
      </c>
      <c r="S1963" s="330" t="e">
        <f ca="1">_xll.RiskData('TS CF'!$K$24,$A1963)-G1963</f>
        <v>#NAME?</v>
      </c>
      <c r="T1963" s="330" t="e">
        <f ca="1">_xll.RiskData('TS CF'!$N$24,$A1963)-H1963</f>
        <v>#NAME?</v>
      </c>
      <c r="V1963" s="327" t="e">
        <f t="shared" ca="1" si="90"/>
        <v>#NAME?</v>
      </c>
      <c r="W1963" s="327" t="e">
        <f t="shared" ca="1" si="91"/>
        <v>#NAME?</v>
      </c>
      <c r="X1963" s="327" t="e">
        <f t="shared" ca="1" si="92"/>
        <v>#NAME?</v>
      </c>
    </row>
    <row r="1964" spans="1:24">
      <c r="A1964" s="2">
        <v>1957</v>
      </c>
      <c r="B1964" s="617">
        <v>-160478</v>
      </c>
      <c r="C1964" s="617">
        <v>-103593</v>
      </c>
      <c r="D1964" s="617">
        <v>-114388</v>
      </c>
      <c r="F1964" s="330" t="e">
        <f ca="1">_xll.RiskData('Risk Summary'!$H$32,$A1964)</f>
        <v>#NAME?</v>
      </c>
      <c r="G1964" s="330" t="e">
        <f ca="1">_xll.RiskData('Risk Summary'!$K$32,$A1964)</f>
        <v>#NAME?</v>
      </c>
      <c r="H1964" s="330" t="e">
        <f ca="1">_xll.RiskData('Risk Summary'!$N$32,$A1964)</f>
        <v>#NAME?</v>
      </c>
      <c r="J1964" s="330" t="e">
        <f ca="1">_xll.RiskData('Risk Summary'!$H$35,$A1964)</f>
        <v>#NAME?</v>
      </c>
      <c r="K1964" s="330" t="e">
        <f ca="1">_xll.RiskData('Risk Summary'!$K$35,$A1964)</f>
        <v>#NAME?</v>
      </c>
      <c r="L1964" s="330" t="e">
        <f ca="1">_xll.RiskData('Risk Summary'!$N$35,$A1964)</f>
        <v>#NAME?</v>
      </c>
      <c r="N1964" s="330" t="e">
        <f ca="1">_xll.RiskData('Risk Summary'!$H$36,$A1964)</f>
        <v>#NAME?</v>
      </c>
      <c r="O1964" s="330" t="e">
        <f ca="1">_xll.RiskData('Risk Summary'!$K$36,$A1964)</f>
        <v>#NAME?</v>
      </c>
      <c r="P1964" s="330" t="e">
        <f ca="1">_xll.RiskData('Risk Summary'!$N$36,$A1964)</f>
        <v>#NAME?</v>
      </c>
      <c r="R1964" s="330" t="e">
        <f ca="1">_xll.RiskData('TS CF'!$H$24,$A1964)-F1964</f>
        <v>#NAME?</v>
      </c>
      <c r="S1964" s="330" t="e">
        <f ca="1">_xll.RiskData('TS CF'!$K$24,$A1964)-G1964</f>
        <v>#NAME?</v>
      </c>
      <c r="T1964" s="330" t="e">
        <f ca="1">_xll.RiskData('TS CF'!$N$24,$A1964)-H1964</f>
        <v>#NAME?</v>
      </c>
      <c r="V1964" s="327" t="e">
        <f t="shared" ca="1" si="90"/>
        <v>#NAME?</v>
      </c>
      <c r="W1964" s="327" t="e">
        <f t="shared" ca="1" si="91"/>
        <v>#NAME?</v>
      </c>
      <c r="X1964" s="327" t="e">
        <f t="shared" ca="1" si="92"/>
        <v>#NAME?</v>
      </c>
    </row>
    <row r="1965" spans="1:24">
      <c r="A1965" s="2">
        <v>1958</v>
      </c>
      <c r="B1965" s="617">
        <v>-160478</v>
      </c>
      <c r="C1965" s="617">
        <v>-103593</v>
      </c>
      <c r="D1965" s="617">
        <v>-114388</v>
      </c>
      <c r="F1965" s="330" t="e">
        <f ca="1">_xll.RiskData('Risk Summary'!$H$32,$A1965)</f>
        <v>#NAME?</v>
      </c>
      <c r="G1965" s="330" t="e">
        <f ca="1">_xll.RiskData('Risk Summary'!$K$32,$A1965)</f>
        <v>#NAME?</v>
      </c>
      <c r="H1965" s="330" t="e">
        <f ca="1">_xll.RiskData('Risk Summary'!$N$32,$A1965)</f>
        <v>#NAME?</v>
      </c>
      <c r="J1965" s="330" t="e">
        <f ca="1">_xll.RiskData('Risk Summary'!$H$35,$A1965)</f>
        <v>#NAME?</v>
      </c>
      <c r="K1965" s="330" t="e">
        <f ca="1">_xll.RiskData('Risk Summary'!$K$35,$A1965)</f>
        <v>#NAME?</v>
      </c>
      <c r="L1965" s="330" t="e">
        <f ca="1">_xll.RiskData('Risk Summary'!$N$35,$A1965)</f>
        <v>#NAME?</v>
      </c>
      <c r="N1965" s="330" t="e">
        <f ca="1">_xll.RiskData('Risk Summary'!$H$36,$A1965)</f>
        <v>#NAME?</v>
      </c>
      <c r="O1965" s="330" t="e">
        <f ca="1">_xll.RiskData('Risk Summary'!$K$36,$A1965)</f>
        <v>#NAME?</v>
      </c>
      <c r="P1965" s="330" t="e">
        <f ca="1">_xll.RiskData('Risk Summary'!$N$36,$A1965)</f>
        <v>#NAME?</v>
      </c>
      <c r="R1965" s="330" t="e">
        <f ca="1">_xll.RiskData('TS CF'!$H$24,$A1965)-F1965</f>
        <v>#NAME?</v>
      </c>
      <c r="S1965" s="330" t="e">
        <f ca="1">_xll.RiskData('TS CF'!$K$24,$A1965)-G1965</f>
        <v>#NAME?</v>
      </c>
      <c r="T1965" s="330" t="e">
        <f ca="1">_xll.RiskData('TS CF'!$N$24,$A1965)-H1965</f>
        <v>#NAME?</v>
      </c>
      <c r="V1965" s="327" t="e">
        <f t="shared" ca="1" si="90"/>
        <v>#NAME?</v>
      </c>
      <c r="W1965" s="327" t="e">
        <f t="shared" ca="1" si="91"/>
        <v>#NAME?</v>
      </c>
      <c r="X1965" s="327" t="e">
        <f t="shared" ca="1" si="92"/>
        <v>#NAME?</v>
      </c>
    </row>
    <row r="1966" spans="1:24">
      <c r="A1966" s="2">
        <v>1959</v>
      </c>
      <c r="B1966" s="617">
        <v>-160478</v>
      </c>
      <c r="C1966" s="617">
        <v>-103593</v>
      </c>
      <c r="D1966" s="617">
        <v>-114388</v>
      </c>
      <c r="F1966" s="330" t="e">
        <f ca="1">_xll.RiskData('Risk Summary'!$H$32,$A1966)</f>
        <v>#NAME?</v>
      </c>
      <c r="G1966" s="330" t="e">
        <f ca="1">_xll.RiskData('Risk Summary'!$K$32,$A1966)</f>
        <v>#NAME?</v>
      </c>
      <c r="H1966" s="330" t="e">
        <f ca="1">_xll.RiskData('Risk Summary'!$N$32,$A1966)</f>
        <v>#NAME?</v>
      </c>
      <c r="J1966" s="330" t="e">
        <f ca="1">_xll.RiskData('Risk Summary'!$H$35,$A1966)</f>
        <v>#NAME?</v>
      </c>
      <c r="K1966" s="330" t="e">
        <f ca="1">_xll.RiskData('Risk Summary'!$K$35,$A1966)</f>
        <v>#NAME?</v>
      </c>
      <c r="L1966" s="330" t="e">
        <f ca="1">_xll.RiskData('Risk Summary'!$N$35,$A1966)</f>
        <v>#NAME?</v>
      </c>
      <c r="N1966" s="330" t="e">
        <f ca="1">_xll.RiskData('Risk Summary'!$H$36,$A1966)</f>
        <v>#NAME?</v>
      </c>
      <c r="O1966" s="330" t="e">
        <f ca="1">_xll.RiskData('Risk Summary'!$K$36,$A1966)</f>
        <v>#NAME?</v>
      </c>
      <c r="P1966" s="330" t="e">
        <f ca="1">_xll.RiskData('Risk Summary'!$N$36,$A1966)</f>
        <v>#NAME?</v>
      </c>
      <c r="R1966" s="330" t="e">
        <f ca="1">_xll.RiskData('TS CF'!$H$24,$A1966)-F1966</f>
        <v>#NAME?</v>
      </c>
      <c r="S1966" s="330" t="e">
        <f ca="1">_xll.RiskData('TS CF'!$K$24,$A1966)-G1966</f>
        <v>#NAME?</v>
      </c>
      <c r="T1966" s="330" t="e">
        <f ca="1">_xll.RiskData('TS CF'!$N$24,$A1966)-H1966</f>
        <v>#NAME?</v>
      </c>
      <c r="V1966" s="327" t="e">
        <f t="shared" ca="1" si="90"/>
        <v>#NAME?</v>
      </c>
      <c r="W1966" s="327" t="e">
        <f t="shared" ca="1" si="91"/>
        <v>#NAME?</v>
      </c>
      <c r="X1966" s="327" t="e">
        <f t="shared" ca="1" si="92"/>
        <v>#NAME?</v>
      </c>
    </row>
    <row r="1967" spans="1:24">
      <c r="A1967" s="2">
        <v>1960</v>
      </c>
      <c r="B1967" s="617">
        <v>-160478</v>
      </c>
      <c r="C1967" s="617">
        <v>-103593</v>
      </c>
      <c r="D1967" s="617">
        <v>-114388</v>
      </c>
      <c r="F1967" s="330" t="e">
        <f ca="1">_xll.RiskData('Risk Summary'!$H$32,$A1967)</f>
        <v>#NAME?</v>
      </c>
      <c r="G1967" s="330" t="e">
        <f ca="1">_xll.RiskData('Risk Summary'!$K$32,$A1967)</f>
        <v>#NAME?</v>
      </c>
      <c r="H1967" s="330" t="e">
        <f ca="1">_xll.RiskData('Risk Summary'!$N$32,$A1967)</f>
        <v>#NAME?</v>
      </c>
      <c r="J1967" s="330" t="e">
        <f ca="1">_xll.RiskData('Risk Summary'!$H$35,$A1967)</f>
        <v>#NAME?</v>
      </c>
      <c r="K1967" s="330" t="e">
        <f ca="1">_xll.RiskData('Risk Summary'!$K$35,$A1967)</f>
        <v>#NAME?</v>
      </c>
      <c r="L1967" s="330" t="e">
        <f ca="1">_xll.RiskData('Risk Summary'!$N$35,$A1967)</f>
        <v>#NAME?</v>
      </c>
      <c r="N1967" s="330" t="e">
        <f ca="1">_xll.RiskData('Risk Summary'!$H$36,$A1967)</f>
        <v>#NAME?</v>
      </c>
      <c r="O1967" s="330" t="e">
        <f ca="1">_xll.RiskData('Risk Summary'!$K$36,$A1967)</f>
        <v>#NAME?</v>
      </c>
      <c r="P1967" s="330" t="e">
        <f ca="1">_xll.RiskData('Risk Summary'!$N$36,$A1967)</f>
        <v>#NAME?</v>
      </c>
      <c r="R1967" s="330" t="e">
        <f ca="1">_xll.RiskData('TS CF'!$H$24,$A1967)-F1967</f>
        <v>#NAME?</v>
      </c>
      <c r="S1967" s="330" t="e">
        <f ca="1">_xll.RiskData('TS CF'!$K$24,$A1967)-G1967</f>
        <v>#NAME?</v>
      </c>
      <c r="T1967" s="330" t="e">
        <f ca="1">_xll.RiskData('TS CF'!$N$24,$A1967)-H1967</f>
        <v>#NAME?</v>
      </c>
      <c r="V1967" s="327" t="e">
        <f t="shared" ca="1" si="90"/>
        <v>#NAME?</v>
      </c>
      <c r="W1967" s="327" t="e">
        <f t="shared" ca="1" si="91"/>
        <v>#NAME?</v>
      </c>
      <c r="X1967" s="327" t="e">
        <f t="shared" ca="1" si="92"/>
        <v>#NAME?</v>
      </c>
    </row>
    <row r="1968" spans="1:24">
      <c r="A1968" s="2">
        <v>1961</v>
      </c>
      <c r="B1968" s="617">
        <v>-160478</v>
      </c>
      <c r="C1968" s="617">
        <v>-103593</v>
      </c>
      <c r="D1968" s="617">
        <v>-114388</v>
      </c>
      <c r="F1968" s="330" t="e">
        <f ca="1">_xll.RiskData('Risk Summary'!$H$32,$A1968)</f>
        <v>#NAME?</v>
      </c>
      <c r="G1968" s="330" t="e">
        <f ca="1">_xll.RiskData('Risk Summary'!$K$32,$A1968)</f>
        <v>#NAME?</v>
      </c>
      <c r="H1968" s="330" t="e">
        <f ca="1">_xll.RiskData('Risk Summary'!$N$32,$A1968)</f>
        <v>#NAME?</v>
      </c>
      <c r="J1968" s="330" t="e">
        <f ca="1">_xll.RiskData('Risk Summary'!$H$35,$A1968)</f>
        <v>#NAME?</v>
      </c>
      <c r="K1968" s="330" t="e">
        <f ca="1">_xll.RiskData('Risk Summary'!$K$35,$A1968)</f>
        <v>#NAME?</v>
      </c>
      <c r="L1968" s="330" t="e">
        <f ca="1">_xll.RiskData('Risk Summary'!$N$35,$A1968)</f>
        <v>#NAME?</v>
      </c>
      <c r="N1968" s="330" t="e">
        <f ca="1">_xll.RiskData('Risk Summary'!$H$36,$A1968)</f>
        <v>#NAME?</v>
      </c>
      <c r="O1968" s="330" t="e">
        <f ca="1">_xll.RiskData('Risk Summary'!$K$36,$A1968)</f>
        <v>#NAME?</v>
      </c>
      <c r="P1968" s="330" t="e">
        <f ca="1">_xll.RiskData('Risk Summary'!$N$36,$A1968)</f>
        <v>#NAME?</v>
      </c>
      <c r="R1968" s="330" t="e">
        <f ca="1">_xll.RiskData('TS CF'!$H$24,$A1968)-F1968</f>
        <v>#NAME?</v>
      </c>
      <c r="S1968" s="330" t="e">
        <f ca="1">_xll.RiskData('TS CF'!$K$24,$A1968)-G1968</f>
        <v>#NAME?</v>
      </c>
      <c r="T1968" s="330" t="e">
        <f ca="1">_xll.RiskData('TS CF'!$N$24,$A1968)-H1968</f>
        <v>#NAME?</v>
      </c>
      <c r="V1968" s="327" t="e">
        <f t="shared" ca="1" si="90"/>
        <v>#NAME?</v>
      </c>
      <c r="W1968" s="327" t="e">
        <f t="shared" ca="1" si="91"/>
        <v>#NAME?</v>
      </c>
      <c r="X1968" s="327" t="e">
        <f t="shared" ca="1" si="92"/>
        <v>#NAME?</v>
      </c>
    </row>
    <row r="1969" spans="1:24">
      <c r="A1969" s="2">
        <v>1962</v>
      </c>
      <c r="B1969" s="617">
        <v>-160478</v>
      </c>
      <c r="C1969" s="617">
        <v>-103593</v>
      </c>
      <c r="D1969" s="617">
        <v>-114388</v>
      </c>
      <c r="F1969" s="330" t="e">
        <f ca="1">_xll.RiskData('Risk Summary'!$H$32,$A1969)</f>
        <v>#NAME?</v>
      </c>
      <c r="G1969" s="330" t="e">
        <f ca="1">_xll.RiskData('Risk Summary'!$K$32,$A1969)</f>
        <v>#NAME?</v>
      </c>
      <c r="H1969" s="330" t="e">
        <f ca="1">_xll.RiskData('Risk Summary'!$N$32,$A1969)</f>
        <v>#NAME?</v>
      </c>
      <c r="J1969" s="330" t="e">
        <f ca="1">_xll.RiskData('Risk Summary'!$H$35,$A1969)</f>
        <v>#NAME?</v>
      </c>
      <c r="K1969" s="330" t="e">
        <f ca="1">_xll.RiskData('Risk Summary'!$K$35,$A1969)</f>
        <v>#NAME?</v>
      </c>
      <c r="L1969" s="330" t="e">
        <f ca="1">_xll.RiskData('Risk Summary'!$N$35,$A1969)</f>
        <v>#NAME?</v>
      </c>
      <c r="N1969" s="330" t="e">
        <f ca="1">_xll.RiskData('Risk Summary'!$H$36,$A1969)</f>
        <v>#NAME?</v>
      </c>
      <c r="O1969" s="330" t="e">
        <f ca="1">_xll.RiskData('Risk Summary'!$K$36,$A1969)</f>
        <v>#NAME?</v>
      </c>
      <c r="P1969" s="330" t="e">
        <f ca="1">_xll.RiskData('Risk Summary'!$N$36,$A1969)</f>
        <v>#NAME?</v>
      </c>
      <c r="R1969" s="330" t="e">
        <f ca="1">_xll.RiskData('TS CF'!$H$24,$A1969)-F1969</f>
        <v>#NAME?</v>
      </c>
      <c r="S1969" s="330" t="e">
        <f ca="1">_xll.RiskData('TS CF'!$K$24,$A1969)-G1969</f>
        <v>#NAME?</v>
      </c>
      <c r="T1969" s="330" t="e">
        <f ca="1">_xll.RiskData('TS CF'!$N$24,$A1969)-H1969</f>
        <v>#NAME?</v>
      </c>
      <c r="V1969" s="327" t="e">
        <f t="shared" ca="1" si="90"/>
        <v>#NAME?</v>
      </c>
      <c r="W1969" s="327" t="e">
        <f t="shared" ca="1" si="91"/>
        <v>#NAME?</v>
      </c>
      <c r="X1969" s="327" t="e">
        <f t="shared" ca="1" si="92"/>
        <v>#NAME?</v>
      </c>
    </row>
    <row r="1970" spans="1:24">
      <c r="A1970" s="2">
        <v>1963</v>
      </c>
      <c r="B1970" s="617">
        <v>-160478</v>
      </c>
      <c r="C1970" s="617">
        <v>-103593</v>
      </c>
      <c r="D1970" s="617">
        <v>-114388</v>
      </c>
      <c r="F1970" s="330" t="e">
        <f ca="1">_xll.RiskData('Risk Summary'!$H$32,$A1970)</f>
        <v>#NAME?</v>
      </c>
      <c r="G1970" s="330" t="e">
        <f ca="1">_xll.RiskData('Risk Summary'!$K$32,$A1970)</f>
        <v>#NAME?</v>
      </c>
      <c r="H1970" s="330" t="e">
        <f ca="1">_xll.RiskData('Risk Summary'!$N$32,$A1970)</f>
        <v>#NAME?</v>
      </c>
      <c r="J1970" s="330" t="e">
        <f ca="1">_xll.RiskData('Risk Summary'!$H$35,$A1970)</f>
        <v>#NAME?</v>
      </c>
      <c r="K1970" s="330" t="e">
        <f ca="1">_xll.RiskData('Risk Summary'!$K$35,$A1970)</f>
        <v>#NAME?</v>
      </c>
      <c r="L1970" s="330" t="e">
        <f ca="1">_xll.RiskData('Risk Summary'!$N$35,$A1970)</f>
        <v>#NAME?</v>
      </c>
      <c r="N1970" s="330" t="e">
        <f ca="1">_xll.RiskData('Risk Summary'!$H$36,$A1970)</f>
        <v>#NAME?</v>
      </c>
      <c r="O1970" s="330" t="e">
        <f ca="1">_xll.RiskData('Risk Summary'!$K$36,$A1970)</f>
        <v>#NAME?</v>
      </c>
      <c r="P1970" s="330" t="e">
        <f ca="1">_xll.RiskData('Risk Summary'!$N$36,$A1970)</f>
        <v>#NAME?</v>
      </c>
      <c r="R1970" s="330" t="e">
        <f ca="1">_xll.RiskData('TS CF'!$H$24,$A1970)-F1970</f>
        <v>#NAME?</v>
      </c>
      <c r="S1970" s="330" t="e">
        <f ca="1">_xll.RiskData('TS CF'!$K$24,$A1970)-G1970</f>
        <v>#NAME?</v>
      </c>
      <c r="T1970" s="330" t="e">
        <f ca="1">_xll.RiskData('TS CF'!$N$24,$A1970)-H1970</f>
        <v>#NAME?</v>
      </c>
      <c r="V1970" s="327" t="e">
        <f t="shared" ca="1" si="90"/>
        <v>#NAME?</v>
      </c>
      <c r="W1970" s="327" t="e">
        <f t="shared" ca="1" si="91"/>
        <v>#NAME?</v>
      </c>
      <c r="X1970" s="327" t="e">
        <f t="shared" ca="1" si="92"/>
        <v>#NAME?</v>
      </c>
    </row>
    <row r="1971" spans="1:24">
      <c r="A1971" s="2">
        <v>1964</v>
      </c>
      <c r="B1971" s="617">
        <v>-160478</v>
      </c>
      <c r="C1971" s="617">
        <v>-103593</v>
      </c>
      <c r="D1971" s="617">
        <v>-114388</v>
      </c>
      <c r="F1971" s="330" t="e">
        <f ca="1">_xll.RiskData('Risk Summary'!$H$32,$A1971)</f>
        <v>#NAME?</v>
      </c>
      <c r="G1971" s="330" t="e">
        <f ca="1">_xll.RiskData('Risk Summary'!$K$32,$A1971)</f>
        <v>#NAME?</v>
      </c>
      <c r="H1971" s="330" t="e">
        <f ca="1">_xll.RiskData('Risk Summary'!$N$32,$A1971)</f>
        <v>#NAME?</v>
      </c>
      <c r="J1971" s="330" t="e">
        <f ca="1">_xll.RiskData('Risk Summary'!$H$35,$A1971)</f>
        <v>#NAME?</v>
      </c>
      <c r="K1971" s="330" t="e">
        <f ca="1">_xll.RiskData('Risk Summary'!$K$35,$A1971)</f>
        <v>#NAME?</v>
      </c>
      <c r="L1971" s="330" t="e">
        <f ca="1">_xll.RiskData('Risk Summary'!$N$35,$A1971)</f>
        <v>#NAME?</v>
      </c>
      <c r="N1971" s="330" t="e">
        <f ca="1">_xll.RiskData('Risk Summary'!$H$36,$A1971)</f>
        <v>#NAME?</v>
      </c>
      <c r="O1971" s="330" t="e">
        <f ca="1">_xll.RiskData('Risk Summary'!$K$36,$A1971)</f>
        <v>#NAME?</v>
      </c>
      <c r="P1971" s="330" t="e">
        <f ca="1">_xll.RiskData('Risk Summary'!$N$36,$A1971)</f>
        <v>#NAME?</v>
      </c>
      <c r="R1971" s="330" t="e">
        <f ca="1">_xll.RiskData('TS CF'!$H$24,$A1971)-F1971</f>
        <v>#NAME?</v>
      </c>
      <c r="S1971" s="330" t="e">
        <f ca="1">_xll.RiskData('TS CF'!$K$24,$A1971)-G1971</f>
        <v>#NAME?</v>
      </c>
      <c r="T1971" s="330" t="e">
        <f ca="1">_xll.RiskData('TS CF'!$N$24,$A1971)-H1971</f>
        <v>#NAME?</v>
      </c>
      <c r="V1971" s="327" t="e">
        <f t="shared" ca="1" si="90"/>
        <v>#NAME?</v>
      </c>
      <c r="W1971" s="327" t="e">
        <f t="shared" ca="1" si="91"/>
        <v>#NAME?</v>
      </c>
      <c r="X1971" s="327" t="e">
        <f t="shared" ca="1" si="92"/>
        <v>#NAME?</v>
      </c>
    </row>
    <row r="1972" spans="1:24">
      <c r="A1972" s="2">
        <v>1965</v>
      </c>
      <c r="B1972" s="617">
        <v>-160478</v>
      </c>
      <c r="C1972" s="617">
        <v>-103593</v>
      </c>
      <c r="D1972" s="617">
        <v>-114388</v>
      </c>
      <c r="F1972" s="330" t="e">
        <f ca="1">_xll.RiskData('Risk Summary'!$H$32,$A1972)</f>
        <v>#NAME?</v>
      </c>
      <c r="G1972" s="330" t="e">
        <f ca="1">_xll.RiskData('Risk Summary'!$K$32,$A1972)</f>
        <v>#NAME?</v>
      </c>
      <c r="H1972" s="330" t="e">
        <f ca="1">_xll.RiskData('Risk Summary'!$N$32,$A1972)</f>
        <v>#NAME?</v>
      </c>
      <c r="J1972" s="330" t="e">
        <f ca="1">_xll.RiskData('Risk Summary'!$H$35,$A1972)</f>
        <v>#NAME?</v>
      </c>
      <c r="K1972" s="330" t="e">
        <f ca="1">_xll.RiskData('Risk Summary'!$K$35,$A1972)</f>
        <v>#NAME?</v>
      </c>
      <c r="L1972" s="330" t="e">
        <f ca="1">_xll.RiskData('Risk Summary'!$N$35,$A1972)</f>
        <v>#NAME?</v>
      </c>
      <c r="N1972" s="330" t="e">
        <f ca="1">_xll.RiskData('Risk Summary'!$H$36,$A1972)</f>
        <v>#NAME?</v>
      </c>
      <c r="O1972" s="330" t="e">
        <f ca="1">_xll.RiskData('Risk Summary'!$K$36,$A1972)</f>
        <v>#NAME?</v>
      </c>
      <c r="P1972" s="330" t="e">
        <f ca="1">_xll.RiskData('Risk Summary'!$N$36,$A1972)</f>
        <v>#NAME?</v>
      </c>
      <c r="R1972" s="330" t="e">
        <f ca="1">_xll.RiskData('TS CF'!$H$24,$A1972)-F1972</f>
        <v>#NAME?</v>
      </c>
      <c r="S1972" s="330" t="e">
        <f ca="1">_xll.RiskData('TS CF'!$K$24,$A1972)-G1972</f>
        <v>#NAME?</v>
      </c>
      <c r="T1972" s="330" t="e">
        <f ca="1">_xll.RiskData('TS CF'!$N$24,$A1972)-H1972</f>
        <v>#NAME?</v>
      </c>
      <c r="V1972" s="327" t="e">
        <f t="shared" ca="1" si="90"/>
        <v>#NAME?</v>
      </c>
      <c r="W1972" s="327" t="e">
        <f t="shared" ca="1" si="91"/>
        <v>#NAME?</v>
      </c>
      <c r="X1972" s="327" t="e">
        <f t="shared" ca="1" si="92"/>
        <v>#NAME?</v>
      </c>
    </row>
    <row r="1973" spans="1:24">
      <c r="A1973" s="2">
        <v>1966</v>
      </c>
      <c r="B1973" s="617">
        <v>-160478</v>
      </c>
      <c r="C1973" s="617">
        <v>-103593</v>
      </c>
      <c r="D1973" s="617">
        <v>-114388</v>
      </c>
      <c r="F1973" s="330" t="e">
        <f ca="1">_xll.RiskData('Risk Summary'!$H$32,$A1973)</f>
        <v>#NAME?</v>
      </c>
      <c r="G1973" s="330" t="e">
        <f ca="1">_xll.RiskData('Risk Summary'!$K$32,$A1973)</f>
        <v>#NAME?</v>
      </c>
      <c r="H1973" s="330" t="e">
        <f ca="1">_xll.RiskData('Risk Summary'!$N$32,$A1973)</f>
        <v>#NAME?</v>
      </c>
      <c r="J1973" s="330" t="e">
        <f ca="1">_xll.RiskData('Risk Summary'!$H$35,$A1973)</f>
        <v>#NAME?</v>
      </c>
      <c r="K1973" s="330" t="e">
        <f ca="1">_xll.RiskData('Risk Summary'!$K$35,$A1973)</f>
        <v>#NAME?</v>
      </c>
      <c r="L1973" s="330" t="e">
        <f ca="1">_xll.RiskData('Risk Summary'!$N$35,$A1973)</f>
        <v>#NAME?</v>
      </c>
      <c r="N1973" s="330" t="e">
        <f ca="1">_xll.RiskData('Risk Summary'!$H$36,$A1973)</f>
        <v>#NAME?</v>
      </c>
      <c r="O1973" s="330" t="e">
        <f ca="1">_xll.RiskData('Risk Summary'!$K$36,$A1973)</f>
        <v>#NAME?</v>
      </c>
      <c r="P1973" s="330" t="e">
        <f ca="1">_xll.RiskData('Risk Summary'!$N$36,$A1973)</f>
        <v>#NAME?</v>
      </c>
      <c r="R1973" s="330" t="e">
        <f ca="1">_xll.RiskData('TS CF'!$H$24,$A1973)-F1973</f>
        <v>#NAME?</v>
      </c>
      <c r="S1973" s="330" t="e">
        <f ca="1">_xll.RiskData('TS CF'!$K$24,$A1973)-G1973</f>
        <v>#NAME?</v>
      </c>
      <c r="T1973" s="330" t="e">
        <f ca="1">_xll.RiskData('TS CF'!$N$24,$A1973)-H1973</f>
        <v>#NAME?</v>
      </c>
      <c r="V1973" s="327" t="e">
        <f t="shared" ca="1" si="90"/>
        <v>#NAME?</v>
      </c>
      <c r="W1973" s="327" t="e">
        <f t="shared" ca="1" si="91"/>
        <v>#NAME?</v>
      </c>
      <c r="X1973" s="327" t="e">
        <f t="shared" ca="1" si="92"/>
        <v>#NAME?</v>
      </c>
    </row>
    <row r="1974" spans="1:24">
      <c r="A1974" s="2">
        <v>1967</v>
      </c>
      <c r="B1974" s="617">
        <v>-160478</v>
      </c>
      <c r="C1974" s="617">
        <v>-103593</v>
      </c>
      <c r="D1974" s="617">
        <v>-114388</v>
      </c>
      <c r="F1974" s="330" t="e">
        <f ca="1">_xll.RiskData('Risk Summary'!$H$32,$A1974)</f>
        <v>#NAME?</v>
      </c>
      <c r="G1974" s="330" t="e">
        <f ca="1">_xll.RiskData('Risk Summary'!$K$32,$A1974)</f>
        <v>#NAME?</v>
      </c>
      <c r="H1974" s="330" t="e">
        <f ca="1">_xll.RiskData('Risk Summary'!$N$32,$A1974)</f>
        <v>#NAME?</v>
      </c>
      <c r="J1974" s="330" t="e">
        <f ca="1">_xll.RiskData('Risk Summary'!$H$35,$A1974)</f>
        <v>#NAME?</v>
      </c>
      <c r="K1974" s="330" t="e">
        <f ca="1">_xll.RiskData('Risk Summary'!$K$35,$A1974)</f>
        <v>#NAME?</v>
      </c>
      <c r="L1974" s="330" t="e">
        <f ca="1">_xll.RiskData('Risk Summary'!$N$35,$A1974)</f>
        <v>#NAME?</v>
      </c>
      <c r="N1974" s="330" t="e">
        <f ca="1">_xll.RiskData('Risk Summary'!$H$36,$A1974)</f>
        <v>#NAME?</v>
      </c>
      <c r="O1974" s="330" t="e">
        <f ca="1">_xll.RiskData('Risk Summary'!$K$36,$A1974)</f>
        <v>#NAME?</v>
      </c>
      <c r="P1974" s="330" t="e">
        <f ca="1">_xll.RiskData('Risk Summary'!$N$36,$A1974)</f>
        <v>#NAME?</v>
      </c>
      <c r="R1974" s="330" t="e">
        <f ca="1">_xll.RiskData('TS CF'!$H$24,$A1974)-F1974</f>
        <v>#NAME?</v>
      </c>
      <c r="S1974" s="330" t="e">
        <f ca="1">_xll.RiskData('TS CF'!$K$24,$A1974)-G1974</f>
        <v>#NAME?</v>
      </c>
      <c r="T1974" s="330" t="e">
        <f ca="1">_xll.RiskData('TS CF'!$N$24,$A1974)-H1974</f>
        <v>#NAME?</v>
      </c>
      <c r="V1974" s="327" t="e">
        <f t="shared" ca="1" si="90"/>
        <v>#NAME?</v>
      </c>
      <c r="W1974" s="327" t="e">
        <f t="shared" ca="1" si="91"/>
        <v>#NAME?</v>
      </c>
      <c r="X1974" s="327" t="e">
        <f t="shared" ca="1" si="92"/>
        <v>#NAME?</v>
      </c>
    </row>
    <row r="1975" spans="1:24">
      <c r="A1975" s="2">
        <v>1968</v>
      </c>
      <c r="B1975" s="617">
        <v>-160478</v>
      </c>
      <c r="C1975" s="617">
        <v>-103593</v>
      </c>
      <c r="D1975" s="617">
        <v>-114388</v>
      </c>
      <c r="F1975" s="330" t="e">
        <f ca="1">_xll.RiskData('Risk Summary'!$H$32,$A1975)</f>
        <v>#NAME?</v>
      </c>
      <c r="G1975" s="330" t="e">
        <f ca="1">_xll.RiskData('Risk Summary'!$K$32,$A1975)</f>
        <v>#NAME?</v>
      </c>
      <c r="H1975" s="330" t="e">
        <f ca="1">_xll.RiskData('Risk Summary'!$N$32,$A1975)</f>
        <v>#NAME?</v>
      </c>
      <c r="J1975" s="330" t="e">
        <f ca="1">_xll.RiskData('Risk Summary'!$H$35,$A1975)</f>
        <v>#NAME?</v>
      </c>
      <c r="K1975" s="330" t="e">
        <f ca="1">_xll.RiskData('Risk Summary'!$K$35,$A1975)</f>
        <v>#NAME?</v>
      </c>
      <c r="L1975" s="330" t="e">
        <f ca="1">_xll.RiskData('Risk Summary'!$N$35,$A1975)</f>
        <v>#NAME?</v>
      </c>
      <c r="N1975" s="330" t="e">
        <f ca="1">_xll.RiskData('Risk Summary'!$H$36,$A1975)</f>
        <v>#NAME?</v>
      </c>
      <c r="O1975" s="330" t="e">
        <f ca="1">_xll.RiskData('Risk Summary'!$K$36,$A1975)</f>
        <v>#NAME?</v>
      </c>
      <c r="P1975" s="330" t="e">
        <f ca="1">_xll.RiskData('Risk Summary'!$N$36,$A1975)</f>
        <v>#NAME?</v>
      </c>
      <c r="R1975" s="330" t="e">
        <f ca="1">_xll.RiskData('TS CF'!$H$24,$A1975)-F1975</f>
        <v>#NAME?</v>
      </c>
      <c r="S1975" s="330" t="e">
        <f ca="1">_xll.RiskData('TS CF'!$K$24,$A1975)-G1975</f>
        <v>#NAME?</v>
      </c>
      <c r="T1975" s="330" t="e">
        <f ca="1">_xll.RiskData('TS CF'!$N$24,$A1975)-H1975</f>
        <v>#NAME?</v>
      </c>
      <c r="V1975" s="327" t="e">
        <f t="shared" ca="1" si="90"/>
        <v>#NAME?</v>
      </c>
      <c r="W1975" s="327" t="e">
        <f t="shared" ca="1" si="91"/>
        <v>#NAME?</v>
      </c>
      <c r="X1975" s="327" t="e">
        <f t="shared" ca="1" si="92"/>
        <v>#NAME?</v>
      </c>
    </row>
    <row r="1976" spans="1:24">
      <c r="A1976" s="2">
        <v>1969</v>
      </c>
      <c r="B1976" s="617">
        <v>-160478</v>
      </c>
      <c r="C1976" s="617">
        <v>-103593</v>
      </c>
      <c r="D1976" s="617">
        <v>-114388</v>
      </c>
      <c r="F1976" s="330" t="e">
        <f ca="1">_xll.RiskData('Risk Summary'!$H$32,$A1976)</f>
        <v>#NAME?</v>
      </c>
      <c r="G1976" s="330" t="e">
        <f ca="1">_xll.RiskData('Risk Summary'!$K$32,$A1976)</f>
        <v>#NAME?</v>
      </c>
      <c r="H1976" s="330" t="e">
        <f ca="1">_xll.RiskData('Risk Summary'!$N$32,$A1976)</f>
        <v>#NAME?</v>
      </c>
      <c r="J1976" s="330" t="e">
        <f ca="1">_xll.RiskData('Risk Summary'!$H$35,$A1976)</f>
        <v>#NAME?</v>
      </c>
      <c r="K1976" s="330" t="e">
        <f ca="1">_xll.RiskData('Risk Summary'!$K$35,$A1976)</f>
        <v>#NAME?</v>
      </c>
      <c r="L1976" s="330" t="e">
        <f ca="1">_xll.RiskData('Risk Summary'!$N$35,$A1976)</f>
        <v>#NAME?</v>
      </c>
      <c r="N1976" s="330" t="e">
        <f ca="1">_xll.RiskData('Risk Summary'!$H$36,$A1976)</f>
        <v>#NAME?</v>
      </c>
      <c r="O1976" s="330" t="e">
        <f ca="1">_xll.RiskData('Risk Summary'!$K$36,$A1976)</f>
        <v>#NAME?</v>
      </c>
      <c r="P1976" s="330" t="e">
        <f ca="1">_xll.RiskData('Risk Summary'!$N$36,$A1976)</f>
        <v>#NAME?</v>
      </c>
      <c r="R1976" s="330" t="e">
        <f ca="1">_xll.RiskData('TS CF'!$H$24,$A1976)-F1976</f>
        <v>#NAME?</v>
      </c>
      <c r="S1976" s="330" t="e">
        <f ca="1">_xll.RiskData('TS CF'!$K$24,$A1976)-G1976</f>
        <v>#NAME?</v>
      </c>
      <c r="T1976" s="330" t="e">
        <f ca="1">_xll.RiskData('TS CF'!$N$24,$A1976)-H1976</f>
        <v>#NAME?</v>
      </c>
      <c r="V1976" s="327" t="e">
        <f t="shared" ca="1" si="90"/>
        <v>#NAME?</v>
      </c>
      <c r="W1976" s="327" t="e">
        <f t="shared" ca="1" si="91"/>
        <v>#NAME?</v>
      </c>
      <c r="X1976" s="327" t="e">
        <f t="shared" ca="1" si="92"/>
        <v>#NAME?</v>
      </c>
    </row>
    <row r="1977" spans="1:24">
      <c r="A1977" s="2">
        <v>1970</v>
      </c>
      <c r="B1977" s="617">
        <v>-160478</v>
      </c>
      <c r="C1977" s="617">
        <v>-103593</v>
      </c>
      <c r="D1977" s="617">
        <v>-114388</v>
      </c>
      <c r="F1977" s="330" t="e">
        <f ca="1">_xll.RiskData('Risk Summary'!$H$32,$A1977)</f>
        <v>#NAME?</v>
      </c>
      <c r="G1977" s="330" t="e">
        <f ca="1">_xll.RiskData('Risk Summary'!$K$32,$A1977)</f>
        <v>#NAME?</v>
      </c>
      <c r="H1977" s="330" t="e">
        <f ca="1">_xll.RiskData('Risk Summary'!$N$32,$A1977)</f>
        <v>#NAME?</v>
      </c>
      <c r="J1977" s="330" t="e">
        <f ca="1">_xll.RiskData('Risk Summary'!$H$35,$A1977)</f>
        <v>#NAME?</v>
      </c>
      <c r="K1977" s="330" t="e">
        <f ca="1">_xll.RiskData('Risk Summary'!$K$35,$A1977)</f>
        <v>#NAME?</v>
      </c>
      <c r="L1977" s="330" t="e">
        <f ca="1">_xll.RiskData('Risk Summary'!$N$35,$A1977)</f>
        <v>#NAME?</v>
      </c>
      <c r="N1977" s="330" t="e">
        <f ca="1">_xll.RiskData('Risk Summary'!$H$36,$A1977)</f>
        <v>#NAME?</v>
      </c>
      <c r="O1977" s="330" t="e">
        <f ca="1">_xll.RiskData('Risk Summary'!$K$36,$A1977)</f>
        <v>#NAME?</v>
      </c>
      <c r="P1977" s="330" t="e">
        <f ca="1">_xll.RiskData('Risk Summary'!$N$36,$A1977)</f>
        <v>#NAME?</v>
      </c>
      <c r="R1977" s="330" t="e">
        <f ca="1">_xll.RiskData('TS CF'!$H$24,$A1977)-F1977</f>
        <v>#NAME?</v>
      </c>
      <c r="S1977" s="330" t="e">
        <f ca="1">_xll.RiskData('TS CF'!$K$24,$A1977)-G1977</f>
        <v>#NAME?</v>
      </c>
      <c r="T1977" s="330" t="e">
        <f ca="1">_xll.RiskData('TS CF'!$N$24,$A1977)-H1977</f>
        <v>#NAME?</v>
      </c>
      <c r="V1977" s="327" t="e">
        <f t="shared" ca="1" si="90"/>
        <v>#NAME?</v>
      </c>
      <c r="W1977" s="327" t="e">
        <f t="shared" ca="1" si="91"/>
        <v>#NAME?</v>
      </c>
      <c r="X1977" s="327" t="e">
        <f t="shared" ca="1" si="92"/>
        <v>#NAME?</v>
      </c>
    </row>
    <row r="1978" spans="1:24">
      <c r="A1978" s="2">
        <v>1971</v>
      </c>
      <c r="B1978" s="617">
        <v>-160478</v>
      </c>
      <c r="C1978" s="617">
        <v>-103593</v>
      </c>
      <c r="D1978" s="617">
        <v>-114388</v>
      </c>
      <c r="F1978" s="330" t="e">
        <f ca="1">_xll.RiskData('Risk Summary'!$H$32,$A1978)</f>
        <v>#NAME?</v>
      </c>
      <c r="G1978" s="330" t="e">
        <f ca="1">_xll.RiskData('Risk Summary'!$K$32,$A1978)</f>
        <v>#NAME?</v>
      </c>
      <c r="H1978" s="330" t="e">
        <f ca="1">_xll.RiskData('Risk Summary'!$N$32,$A1978)</f>
        <v>#NAME?</v>
      </c>
      <c r="J1978" s="330" t="e">
        <f ca="1">_xll.RiskData('Risk Summary'!$H$35,$A1978)</f>
        <v>#NAME?</v>
      </c>
      <c r="K1978" s="330" t="e">
        <f ca="1">_xll.RiskData('Risk Summary'!$K$35,$A1978)</f>
        <v>#NAME?</v>
      </c>
      <c r="L1978" s="330" t="e">
        <f ca="1">_xll.RiskData('Risk Summary'!$N$35,$A1978)</f>
        <v>#NAME?</v>
      </c>
      <c r="N1978" s="330" t="e">
        <f ca="1">_xll.RiskData('Risk Summary'!$H$36,$A1978)</f>
        <v>#NAME?</v>
      </c>
      <c r="O1978" s="330" t="e">
        <f ca="1">_xll.RiskData('Risk Summary'!$K$36,$A1978)</f>
        <v>#NAME?</v>
      </c>
      <c r="P1978" s="330" t="e">
        <f ca="1">_xll.RiskData('Risk Summary'!$N$36,$A1978)</f>
        <v>#NAME?</v>
      </c>
      <c r="R1978" s="330" t="e">
        <f ca="1">_xll.RiskData('TS CF'!$H$24,$A1978)-F1978</f>
        <v>#NAME?</v>
      </c>
      <c r="S1978" s="330" t="e">
        <f ca="1">_xll.RiskData('TS CF'!$K$24,$A1978)-G1978</f>
        <v>#NAME?</v>
      </c>
      <c r="T1978" s="330" t="e">
        <f ca="1">_xll.RiskData('TS CF'!$N$24,$A1978)-H1978</f>
        <v>#NAME?</v>
      </c>
      <c r="V1978" s="327" t="e">
        <f t="shared" ca="1" si="90"/>
        <v>#NAME?</v>
      </c>
      <c r="W1978" s="327" t="e">
        <f t="shared" ca="1" si="91"/>
        <v>#NAME?</v>
      </c>
      <c r="X1978" s="327" t="e">
        <f t="shared" ca="1" si="92"/>
        <v>#NAME?</v>
      </c>
    </row>
    <row r="1979" spans="1:24">
      <c r="A1979" s="2">
        <v>1972</v>
      </c>
      <c r="B1979" s="617">
        <v>-160478</v>
      </c>
      <c r="C1979" s="617">
        <v>-103593</v>
      </c>
      <c r="D1979" s="617">
        <v>-114388</v>
      </c>
      <c r="F1979" s="330" t="e">
        <f ca="1">_xll.RiskData('Risk Summary'!$H$32,$A1979)</f>
        <v>#NAME?</v>
      </c>
      <c r="G1979" s="330" t="e">
        <f ca="1">_xll.RiskData('Risk Summary'!$K$32,$A1979)</f>
        <v>#NAME?</v>
      </c>
      <c r="H1979" s="330" t="e">
        <f ca="1">_xll.RiskData('Risk Summary'!$N$32,$A1979)</f>
        <v>#NAME?</v>
      </c>
      <c r="J1979" s="330" t="e">
        <f ca="1">_xll.RiskData('Risk Summary'!$H$35,$A1979)</f>
        <v>#NAME?</v>
      </c>
      <c r="K1979" s="330" t="e">
        <f ca="1">_xll.RiskData('Risk Summary'!$K$35,$A1979)</f>
        <v>#NAME?</v>
      </c>
      <c r="L1979" s="330" t="e">
        <f ca="1">_xll.RiskData('Risk Summary'!$N$35,$A1979)</f>
        <v>#NAME?</v>
      </c>
      <c r="N1979" s="330" t="e">
        <f ca="1">_xll.RiskData('Risk Summary'!$H$36,$A1979)</f>
        <v>#NAME?</v>
      </c>
      <c r="O1979" s="330" t="e">
        <f ca="1">_xll.RiskData('Risk Summary'!$K$36,$A1979)</f>
        <v>#NAME?</v>
      </c>
      <c r="P1979" s="330" t="e">
        <f ca="1">_xll.RiskData('Risk Summary'!$N$36,$A1979)</f>
        <v>#NAME?</v>
      </c>
      <c r="R1979" s="330" t="e">
        <f ca="1">_xll.RiskData('TS CF'!$H$24,$A1979)-F1979</f>
        <v>#NAME?</v>
      </c>
      <c r="S1979" s="330" t="e">
        <f ca="1">_xll.RiskData('TS CF'!$K$24,$A1979)-G1979</f>
        <v>#NAME?</v>
      </c>
      <c r="T1979" s="330" t="e">
        <f ca="1">_xll.RiskData('TS CF'!$N$24,$A1979)-H1979</f>
        <v>#NAME?</v>
      </c>
      <c r="V1979" s="327" t="e">
        <f t="shared" ca="1" si="90"/>
        <v>#NAME?</v>
      </c>
      <c r="W1979" s="327" t="e">
        <f t="shared" ca="1" si="91"/>
        <v>#NAME?</v>
      </c>
      <c r="X1979" s="327" t="e">
        <f t="shared" ca="1" si="92"/>
        <v>#NAME?</v>
      </c>
    </row>
    <row r="1980" spans="1:24">
      <c r="A1980" s="2">
        <v>1973</v>
      </c>
      <c r="B1980" s="617">
        <v>-160478</v>
      </c>
      <c r="C1980" s="617">
        <v>-103593</v>
      </c>
      <c r="D1980" s="617">
        <v>-114388</v>
      </c>
      <c r="F1980" s="330" t="e">
        <f ca="1">_xll.RiskData('Risk Summary'!$H$32,$A1980)</f>
        <v>#NAME?</v>
      </c>
      <c r="G1980" s="330" t="e">
        <f ca="1">_xll.RiskData('Risk Summary'!$K$32,$A1980)</f>
        <v>#NAME?</v>
      </c>
      <c r="H1980" s="330" t="e">
        <f ca="1">_xll.RiskData('Risk Summary'!$N$32,$A1980)</f>
        <v>#NAME?</v>
      </c>
      <c r="J1980" s="330" t="e">
        <f ca="1">_xll.RiskData('Risk Summary'!$H$35,$A1980)</f>
        <v>#NAME?</v>
      </c>
      <c r="K1980" s="330" t="e">
        <f ca="1">_xll.RiskData('Risk Summary'!$K$35,$A1980)</f>
        <v>#NAME?</v>
      </c>
      <c r="L1980" s="330" t="e">
        <f ca="1">_xll.RiskData('Risk Summary'!$N$35,$A1980)</f>
        <v>#NAME?</v>
      </c>
      <c r="N1980" s="330" t="e">
        <f ca="1">_xll.RiskData('Risk Summary'!$H$36,$A1980)</f>
        <v>#NAME?</v>
      </c>
      <c r="O1980" s="330" t="e">
        <f ca="1">_xll.RiskData('Risk Summary'!$K$36,$A1980)</f>
        <v>#NAME?</v>
      </c>
      <c r="P1980" s="330" t="e">
        <f ca="1">_xll.RiskData('Risk Summary'!$N$36,$A1980)</f>
        <v>#NAME?</v>
      </c>
      <c r="R1980" s="330" t="e">
        <f ca="1">_xll.RiskData('TS CF'!$H$24,$A1980)-F1980</f>
        <v>#NAME?</v>
      </c>
      <c r="S1980" s="330" t="e">
        <f ca="1">_xll.RiskData('TS CF'!$K$24,$A1980)-G1980</f>
        <v>#NAME?</v>
      </c>
      <c r="T1980" s="330" t="e">
        <f ca="1">_xll.RiskData('TS CF'!$N$24,$A1980)-H1980</f>
        <v>#NAME?</v>
      </c>
      <c r="V1980" s="327" t="e">
        <f t="shared" ca="1" si="90"/>
        <v>#NAME?</v>
      </c>
      <c r="W1980" s="327" t="e">
        <f t="shared" ca="1" si="91"/>
        <v>#NAME?</v>
      </c>
      <c r="X1980" s="327" t="e">
        <f t="shared" ca="1" si="92"/>
        <v>#NAME?</v>
      </c>
    </row>
    <row r="1981" spans="1:24">
      <c r="A1981" s="2">
        <v>1974</v>
      </c>
      <c r="B1981" s="617">
        <v>-160478</v>
      </c>
      <c r="C1981" s="617">
        <v>-103593</v>
      </c>
      <c r="D1981" s="617">
        <v>-114388</v>
      </c>
      <c r="F1981" s="330" t="e">
        <f ca="1">_xll.RiskData('Risk Summary'!$H$32,$A1981)</f>
        <v>#NAME?</v>
      </c>
      <c r="G1981" s="330" t="e">
        <f ca="1">_xll.RiskData('Risk Summary'!$K$32,$A1981)</f>
        <v>#NAME?</v>
      </c>
      <c r="H1981" s="330" t="e">
        <f ca="1">_xll.RiskData('Risk Summary'!$N$32,$A1981)</f>
        <v>#NAME?</v>
      </c>
      <c r="J1981" s="330" t="e">
        <f ca="1">_xll.RiskData('Risk Summary'!$H$35,$A1981)</f>
        <v>#NAME?</v>
      </c>
      <c r="K1981" s="330" t="e">
        <f ca="1">_xll.RiskData('Risk Summary'!$K$35,$A1981)</f>
        <v>#NAME?</v>
      </c>
      <c r="L1981" s="330" t="e">
        <f ca="1">_xll.RiskData('Risk Summary'!$N$35,$A1981)</f>
        <v>#NAME?</v>
      </c>
      <c r="N1981" s="330" t="e">
        <f ca="1">_xll.RiskData('Risk Summary'!$H$36,$A1981)</f>
        <v>#NAME?</v>
      </c>
      <c r="O1981" s="330" t="e">
        <f ca="1">_xll.RiskData('Risk Summary'!$K$36,$A1981)</f>
        <v>#NAME?</v>
      </c>
      <c r="P1981" s="330" t="e">
        <f ca="1">_xll.RiskData('Risk Summary'!$N$36,$A1981)</f>
        <v>#NAME?</v>
      </c>
      <c r="R1981" s="330" t="e">
        <f ca="1">_xll.RiskData('TS CF'!$H$24,$A1981)-F1981</f>
        <v>#NAME?</v>
      </c>
      <c r="S1981" s="330" t="e">
        <f ca="1">_xll.RiskData('TS CF'!$K$24,$A1981)-G1981</f>
        <v>#NAME?</v>
      </c>
      <c r="T1981" s="330" t="e">
        <f ca="1">_xll.RiskData('TS CF'!$N$24,$A1981)-H1981</f>
        <v>#NAME?</v>
      </c>
      <c r="V1981" s="327" t="e">
        <f t="shared" ca="1" si="90"/>
        <v>#NAME?</v>
      </c>
      <c r="W1981" s="327" t="e">
        <f t="shared" ca="1" si="91"/>
        <v>#NAME?</v>
      </c>
      <c r="X1981" s="327" t="e">
        <f t="shared" ca="1" si="92"/>
        <v>#NAME?</v>
      </c>
    </row>
    <row r="1982" spans="1:24">
      <c r="A1982" s="2">
        <v>1975</v>
      </c>
      <c r="B1982" s="617">
        <v>-160478</v>
      </c>
      <c r="C1982" s="617">
        <v>-103593</v>
      </c>
      <c r="D1982" s="617">
        <v>-114388</v>
      </c>
      <c r="F1982" s="330" t="e">
        <f ca="1">_xll.RiskData('Risk Summary'!$H$32,$A1982)</f>
        <v>#NAME?</v>
      </c>
      <c r="G1982" s="330" t="e">
        <f ca="1">_xll.RiskData('Risk Summary'!$K$32,$A1982)</f>
        <v>#NAME?</v>
      </c>
      <c r="H1982" s="330" t="e">
        <f ca="1">_xll.RiskData('Risk Summary'!$N$32,$A1982)</f>
        <v>#NAME?</v>
      </c>
      <c r="J1982" s="330" t="e">
        <f ca="1">_xll.RiskData('Risk Summary'!$H$35,$A1982)</f>
        <v>#NAME?</v>
      </c>
      <c r="K1982" s="330" t="e">
        <f ca="1">_xll.RiskData('Risk Summary'!$K$35,$A1982)</f>
        <v>#NAME?</v>
      </c>
      <c r="L1982" s="330" t="e">
        <f ca="1">_xll.RiskData('Risk Summary'!$N$35,$A1982)</f>
        <v>#NAME?</v>
      </c>
      <c r="N1982" s="330" t="e">
        <f ca="1">_xll.RiskData('Risk Summary'!$H$36,$A1982)</f>
        <v>#NAME?</v>
      </c>
      <c r="O1982" s="330" t="e">
        <f ca="1">_xll.RiskData('Risk Summary'!$K$36,$A1982)</f>
        <v>#NAME?</v>
      </c>
      <c r="P1982" s="330" t="e">
        <f ca="1">_xll.RiskData('Risk Summary'!$N$36,$A1982)</f>
        <v>#NAME?</v>
      </c>
      <c r="R1982" s="330" t="e">
        <f ca="1">_xll.RiskData('TS CF'!$H$24,$A1982)-F1982</f>
        <v>#NAME?</v>
      </c>
      <c r="S1982" s="330" t="e">
        <f ca="1">_xll.RiskData('TS CF'!$K$24,$A1982)-G1982</f>
        <v>#NAME?</v>
      </c>
      <c r="T1982" s="330" t="e">
        <f ca="1">_xll.RiskData('TS CF'!$N$24,$A1982)-H1982</f>
        <v>#NAME?</v>
      </c>
      <c r="V1982" s="327" t="e">
        <f t="shared" ca="1" si="90"/>
        <v>#NAME?</v>
      </c>
      <c r="W1982" s="327" t="e">
        <f t="shared" ca="1" si="91"/>
        <v>#NAME?</v>
      </c>
      <c r="X1982" s="327" t="e">
        <f t="shared" ca="1" si="92"/>
        <v>#NAME?</v>
      </c>
    </row>
    <row r="1983" spans="1:24">
      <c r="A1983" s="2">
        <v>1976</v>
      </c>
      <c r="B1983" s="617">
        <v>-160478</v>
      </c>
      <c r="C1983" s="617">
        <v>-103593</v>
      </c>
      <c r="D1983" s="617">
        <v>-114388</v>
      </c>
      <c r="F1983" s="330" t="e">
        <f ca="1">_xll.RiskData('Risk Summary'!$H$32,$A1983)</f>
        <v>#NAME?</v>
      </c>
      <c r="G1983" s="330" t="e">
        <f ca="1">_xll.RiskData('Risk Summary'!$K$32,$A1983)</f>
        <v>#NAME?</v>
      </c>
      <c r="H1983" s="330" t="e">
        <f ca="1">_xll.RiskData('Risk Summary'!$N$32,$A1983)</f>
        <v>#NAME?</v>
      </c>
      <c r="J1983" s="330" t="e">
        <f ca="1">_xll.RiskData('Risk Summary'!$H$35,$A1983)</f>
        <v>#NAME?</v>
      </c>
      <c r="K1983" s="330" t="e">
        <f ca="1">_xll.RiskData('Risk Summary'!$K$35,$A1983)</f>
        <v>#NAME?</v>
      </c>
      <c r="L1983" s="330" t="e">
        <f ca="1">_xll.RiskData('Risk Summary'!$N$35,$A1983)</f>
        <v>#NAME?</v>
      </c>
      <c r="N1983" s="330" t="e">
        <f ca="1">_xll.RiskData('Risk Summary'!$H$36,$A1983)</f>
        <v>#NAME?</v>
      </c>
      <c r="O1983" s="330" t="e">
        <f ca="1">_xll.RiskData('Risk Summary'!$K$36,$A1983)</f>
        <v>#NAME?</v>
      </c>
      <c r="P1983" s="330" t="e">
        <f ca="1">_xll.RiskData('Risk Summary'!$N$36,$A1983)</f>
        <v>#NAME?</v>
      </c>
      <c r="R1983" s="330" t="e">
        <f ca="1">_xll.RiskData('TS CF'!$H$24,$A1983)-F1983</f>
        <v>#NAME?</v>
      </c>
      <c r="S1983" s="330" t="e">
        <f ca="1">_xll.RiskData('TS CF'!$K$24,$A1983)-G1983</f>
        <v>#NAME?</v>
      </c>
      <c r="T1983" s="330" t="e">
        <f ca="1">_xll.RiskData('TS CF'!$N$24,$A1983)-H1983</f>
        <v>#NAME?</v>
      </c>
      <c r="V1983" s="327" t="e">
        <f t="shared" ca="1" si="90"/>
        <v>#NAME?</v>
      </c>
      <c r="W1983" s="327" t="e">
        <f t="shared" ca="1" si="91"/>
        <v>#NAME?</v>
      </c>
      <c r="X1983" s="327" t="e">
        <f t="shared" ca="1" si="92"/>
        <v>#NAME?</v>
      </c>
    </row>
    <row r="1984" spans="1:24">
      <c r="A1984" s="2">
        <v>1977</v>
      </c>
      <c r="B1984" s="617">
        <v>-160478</v>
      </c>
      <c r="C1984" s="617">
        <v>-103593</v>
      </c>
      <c r="D1984" s="617">
        <v>-114388</v>
      </c>
      <c r="F1984" s="330" t="e">
        <f ca="1">_xll.RiskData('Risk Summary'!$H$32,$A1984)</f>
        <v>#NAME?</v>
      </c>
      <c r="G1984" s="330" t="e">
        <f ca="1">_xll.RiskData('Risk Summary'!$K$32,$A1984)</f>
        <v>#NAME?</v>
      </c>
      <c r="H1984" s="330" t="e">
        <f ca="1">_xll.RiskData('Risk Summary'!$N$32,$A1984)</f>
        <v>#NAME?</v>
      </c>
      <c r="J1984" s="330" t="e">
        <f ca="1">_xll.RiskData('Risk Summary'!$H$35,$A1984)</f>
        <v>#NAME?</v>
      </c>
      <c r="K1984" s="330" t="e">
        <f ca="1">_xll.RiskData('Risk Summary'!$K$35,$A1984)</f>
        <v>#NAME?</v>
      </c>
      <c r="L1984" s="330" t="e">
        <f ca="1">_xll.RiskData('Risk Summary'!$N$35,$A1984)</f>
        <v>#NAME?</v>
      </c>
      <c r="N1984" s="330" t="e">
        <f ca="1">_xll.RiskData('Risk Summary'!$H$36,$A1984)</f>
        <v>#NAME?</v>
      </c>
      <c r="O1984" s="330" t="e">
        <f ca="1">_xll.RiskData('Risk Summary'!$K$36,$A1984)</f>
        <v>#NAME?</v>
      </c>
      <c r="P1984" s="330" t="e">
        <f ca="1">_xll.RiskData('Risk Summary'!$N$36,$A1984)</f>
        <v>#NAME?</v>
      </c>
      <c r="R1984" s="330" t="e">
        <f ca="1">_xll.RiskData('TS CF'!$H$24,$A1984)-F1984</f>
        <v>#NAME?</v>
      </c>
      <c r="S1984" s="330" t="e">
        <f ca="1">_xll.RiskData('TS CF'!$K$24,$A1984)-G1984</f>
        <v>#NAME?</v>
      </c>
      <c r="T1984" s="330" t="e">
        <f ca="1">_xll.RiskData('TS CF'!$N$24,$A1984)-H1984</f>
        <v>#NAME?</v>
      </c>
      <c r="V1984" s="327" t="e">
        <f t="shared" ca="1" si="90"/>
        <v>#NAME?</v>
      </c>
      <c r="W1984" s="327" t="e">
        <f t="shared" ca="1" si="91"/>
        <v>#NAME?</v>
      </c>
      <c r="X1984" s="327" t="e">
        <f t="shared" ca="1" si="92"/>
        <v>#NAME?</v>
      </c>
    </row>
    <row r="1985" spans="1:24">
      <c r="A1985" s="2">
        <v>1978</v>
      </c>
      <c r="B1985" s="617">
        <v>-160478</v>
      </c>
      <c r="C1985" s="617">
        <v>-103593</v>
      </c>
      <c r="D1985" s="617">
        <v>-114388</v>
      </c>
      <c r="F1985" s="330" t="e">
        <f ca="1">_xll.RiskData('Risk Summary'!$H$32,$A1985)</f>
        <v>#NAME?</v>
      </c>
      <c r="G1985" s="330" t="e">
        <f ca="1">_xll.RiskData('Risk Summary'!$K$32,$A1985)</f>
        <v>#NAME?</v>
      </c>
      <c r="H1985" s="330" t="e">
        <f ca="1">_xll.RiskData('Risk Summary'!$N$32,$A1985)</f>
        <v>#NAME?</v>
      </c>
      <c r="J1985" s="330" t="e">
        <f ca="1">_xll.RiskData('Risk Summary'!$H$35,$A1985)</f>
        <v>#NAME?</v>
      </c>
      <c r="K1985" s="330" t="e">
        <f ca="1">_xll.RiskData('Risk Summary'!$K$35,$A1985)</f>
        <v>#NAME?</v>
      </c>
      <c r="L1985" s="330" t="e">
        <f ca="1">_xll.RiskData('Risk Summary'!$N$35,$A1985)</f>
        <v>#NAME?</v>
      </c>
      <c r="N1985" s="330" t="e">
        <f ca="1">_xll.RiskData('Risk Summary'!$H$36,$A1985)</f>
        <v>#NAME?</v>
      </c>
      <c r="O1985" s="330" t="e">
        <f ca="1">_xll.RiskData('Risk Summary'!$K$36,$A1985)</f>
        <v>#NAME?</v>
      </c>
      <c r="P1985" s="330" t="e">
        <f ca="1">_xll.RiskData('Risk Summary'!$N$36,$A1985)</f>
        <v>#NAME?</v>
      </c>
      <c r="R1985" s="330" t="e">
        <f ca="1">_xll.RiskData('TS CF'!$H$24,$A1985)-F1985</f>
        <v>#NAME?</v>
      </c>
      <c r="S1985" s="330" t="e">
        <f ca="1">_xll.RiskData('TS CF'!$K$24,$A1985)-G1985</f>
        <v>#NAME?</v>
      </c>
      <c r="T1985" s="330" t="e">
        <f ca="1">_xll.RiskData('TS CF'!$N$24,$A1985)-H1985</f>
        <v>#NAME?</v>
      </c>
      <c r="V1985" s="327" t="e">
        <f t="shared" ca="1" si="90"/>
        <v>#NAME?</v>
      </c>
      <c r="W1985" s="327" t="e">
        <f t="shared" ca="1" si="91"/>
        <v>#NAME?</v>
      </c>
      <c r="X1985" s="327" t="e">
        <f t="shared" ca="1" si="92"/>
        <v>#NAME?</v>
      </c>
    </row>
    <row r="1986" spans="1:24">
      <c r="A1986" s="2">
        <v>1979</v>
      </c>
      <c r="B1986" s="617">
        <v>-160478</v>
      </c>
      <c r="C1986" s="617">
        <v>-103593</v>
      </c>
      <c r="D1986" s="617">
        <v>-114388</v>
      </c>
      <c r="F1986" s="330" t="e">
        <f ca="1">_xll.RiskData('Risk Summary'!$H$32,$A1986)</f>
        <v>#NAME?</v>
      </c>
      <c r="G1986" s="330" t="e">
        <f ca="1">_xll.RiskData('Risk Summary'!$K$32,$A1986)</f>
        <v>#NAME?</v>
      </c>
      <c r="H1986" s="330" t="e">
        <f ca="1">_xll.RiskData('Risk Summary'!$N$32,$A1986)</f>
        <v>#NAME?</v>
      </c>
      <c r="J1986" s="330" t="e">
        <f ca="1">_xll.RiskData('Risk Summary'!$H$35,$A1986)</f>
        <v>#NAME?</v>
      </c>
      <c r="K1986" s="330" t="e">
        <f ca="1">_xll.RiskData('Risk Summary'!$K$35,$A1986)</f>
        <v>#NAME?</v>
      </c>
      <c r="L1986" s="330" t="e">
        <f ca="1">_xll.RiskData('Risk Summary'!$N$35,$A1986)</f>
        <v>#NAME?</v>
      </c>
      <c r="N1986" s="330" t="e">
        <f ca="1">_xll.RiskData('Risk Summary'!$H$36,$A1986)</f>
        <v>#NAME?</v>
      </c>
      <c r="O1986" s="330" t="e">
        <f ca="1">_xll.RiskData('Risk Summary'!$K$36,$A1986)</f>
        <v>#NAME?</v>
      </c>
      <c r="P1986" s="330" t="e">
        <f ca="1">_xll.RiskData('Risk Summary'!$N$36,$A1986)</f>
        <v>#NAME?</v>
      </c>
      <c r="R1986" s="330" t="e">
        <f ca="1">_xll.RiskData('TS CF'!$H$24,$A1986)-F1986</f>
        <v>#NAME?</v>
      </c>
      <c r="S1986" s="330" t="e">
        <f ca="1">_xll.RiskData('TS CF'!$K$24,$A1986)-G1986</f>
        <v>#NAME?</v>
      </c>
      <c r="T1986" s="330" t="e">
        <f ca="1">_xll.RiskData('TS CF'!$N$24,$A1986)-H1986</f>
        <v>#NAME?</v>
      </c>
      <c r="V1986" s="327" t="e">
        <f t="shared" ca="1" si="90"/>
        <v>#NAME?</v>
      </c>
      <c r="W1986" s="327" t="e">
        <f t="shared" ca="1" si="91"/>
        <v>#NAME?</v>
      </c>
      <c r="X1986" s="327" t="e">
        <f t="shared" ca="1" si="92"/>
        <v>#NAME?</v>
      </c>
    </row>
    <row r="1987" spans="1:24">
      <c r="A1987" s="2">
        <v>1980</v>
      </c>
      <c r="B1987" s="617">
        <v>-160478</v>
      </c>
      <c r="C1987" s="617">
        <v>-103593</v>
      </c>
      <c r="D1987" s="617">
        <v>-114388</v>
      </c>
      <c r="F1987" s="330" t="e">
        <f ca="1">_xll.RiskData('Risk Summary'!$H$32,$A1987)</f>
        <v>#NAME?</v>
      </c>
      <c r="G1987" s="330" t="e">
        <f ca="1">_xll.RiskData('Risk Summary'!$K$32,$A1987)</f>
        <v>#NAME?</v>
      </c>
      <c r="H1987" s="330" t="e">
        <f ca="1">_xll.RiskData('Risk Summary'!$N$32,$A1987)</f>
        <v>#NAME?</v>
      </c>
      <c r="J1987" s="330" t="e">
        <f ca="1">_xll.RiskData('Risk Summary'!$H$35,$A1987)</f>
        <v>#NAME?</v>
      </c>
      <c r="K1987" s="330" t="e">
        <f ca="1">_xll.RiskData('Risk Summary'!$K$35,$A1987)</f>
        <v>#NAME?</v>
      </c>
      <c r="L1987" s="330" t="e">
        <f ca="1">_xll.RiskData('Risk Summary'!$N$35,$A1987)</f>
        <v>#NAME?</v>
      </c>
      <c r="N1987" s="330" t="e">
        <f ca="1">_xll.RiskData('Risk Summary'!$H$36,$A1987)</f>
        <v>#NAME?</v>
      </c>
      <c r="O1987" s="330" t="e">
        <f ca="1">_xll.RiskData('Risk Summary'!$K$36,$A1987)</f>
        <v>#NAME?</v>
      </c>
      <c r="P1987" s="330" t="e">
        <f ca="1">_xll.RiskData('Risk Summary'!$N$36,$A1987)</f>
        <v>#NAME?</v>
      </c>
      <c r="R1987" s="330" t="e">
        <f ca="1">_xll.RiskData('TS CF'!$H$24,$A1987)-F1987</f>
        <v>#NAME?</v>
      </c>
      <c r="S1987" s="330" t="e">
        <f ca="1">_xll.RiskData('TS CF'!$K$24,$A1987)-G1987</f>
        <v>#NAME?</v>
      </c>
      <c r="T1987" s="330" t="e">
        <f ca="1">_xll.RiskData('TS CF'!$N$24,$A1987)-H1987</f>
        <v>#NAME?</v>
      </c>
      <c r="V1987" s="327" t="e">
        <f t="shared" ca="1" si="90"/>
        <v>#NAME?</v>
      </c>
      <c r="W1987" s="327" t="e">
        <f t="shared" ca="1" si="91"/>
        <v>#NAME?</v>
      </c>
      <c r="X1987" s="327" t="e">
        <f t="shared" ca="1" si="92"/>
        <v>#NAME?</v>
      </c>
    </row>
    <row r="1988" spans="1:24">
      <c r="A1988" s="2">
        <v>1981</v>
      </c>
      <c r="B1988" s="617">
        <v>-160478</v>
      </c>
      <c r="C1988" s="617">
        <v>-103593</v>
      </c>
      <c r="D1988" s="617">
        <v>-114388</v>
      </c>
      <c r="F1988" s="330" t="e">
        <f ca="1">_xll.RiskData('Risk Summary'!$H$32,$A1988)</f>
        <v>#NAME?</v>
      </c>
      <c r="G1988" s="330" t="e">
        <f ca="1">_xll.RiskData('Risk Summary'!$K$32,$A1988)</f>
        <v>#NAME?</v>
      </c>
      <c r="H1988" s="330" t="e">
        <f ca="1">_xll.RiskData('Risk Summary'!$N$32,$A1988)</f>
        <v>#NAME?</v>
      </c>
      <c r="J1988" s="330" t="e">
        <f ca="1">_xll.RiskData('Risk Summary'!$H$35,$A1988)</f>
        <v>#NAME?</v>
      </c>
      <c r="K1988" s="330" t="e">
        <f ca="1">_xll.RiskData('Risk Summary'!$K$35,$A1988)</f>
        <v>#NAME?</v>
      </c>
      <c r="L1988" s="330" t="e">
        <f ca="1">_xll.RiskData('Risk Summary'!$N$35,$A1988)</f>
        <v>#NAME?</v>
      </c>
      <c r="N1988" s="330" t="e">
        <f ca="1">_xll.RiskData('Risk Summary'!$H$36,$A1988)</f>
        <v>#NAME?</v>
      </c>
      <c r="O1988" s="330" t="e">
        <f ca="1">_xll.RiskData('Risk Summary'!$K$36,$A1988)</f>
        <v>#NAME?</v>
      </c>
      <c r="P1988" s="330" t="e">
        <f ca="1">_xll.RiskData('Risk Summary'!$N$36,$A1988)</f>
        <v>#NAME?</v>
      </c>
      <c r="R1988" s="330" t="e">
        <f ca="1">_xll.RiskData('TS CF'!$H$24,$A1988)-F1988</f>
        <v>#NAME?</v>
      </c>
      <c r="S1988" s="330" t="e">
        <f ca="1">_xll.RiskData('TS CF'!$K$24,$A1988)-G1988</f>
        <v>#NAME?</v>
      </c>
      <c r="T1988" s="330" t="e">
        <f ca="1">_xll.RiskData('TS CF'!$N$24,$A1988)-H1988</f>
        <v>#NAME?</v>
      </c>
      <c r="V1988" s="327" t="e">
        <f t="shared" ca="1" si="90"/>
        <v>#NAME?</v>
      </c>
      <c r="W1988" s="327" t="e">
        <f t="shared" ca="1" si="91"/>
        <v>#NAME?</v>
      </c>
      <c r="X1988" s="327" t="e">
        <f t="shared" ca="1" si="92"/>
        <v>#NAME?</v>
      </c>
    </row>
    <row r="1989" spans="1:24">
      <c r="A1989" s="2">
        <v>1982</v>
      </c>
      <c r="B1989" s="617">
        <v>-160478</v>
      </c>
      <c r="C1989" s="617">
        <v>-103593</v>
      </c>
      <c r="D1989" s="617">
        <v>-114388</v>
      </c>
      <c r="F1989" s="330" t="e">
        <f ca="1">_xll.RiskData('Risk Summary'!$H$32,$A1989)</f>
        <v>#NAME?</v>
      </c>
      <c r="G1989" s="330" t="e">
        <f ca="1">_xll.RiskData('Risk Summary'!$K$32,$A1989)</f>
        <v>#NAME?</v>
      </c>
      <c r="H1989" s="330" t="e">
        <f ca="1">_xll.RiskData('Risk Summary'!$N$32,$A1989)</f>
        <v>#NAME?</v>
      </c>
      <c r="J1989" s="330" t="e">
        <f ca="1">_xll.RiskData('Risk Summary'!$H$35,$A1989)</f>
        <v>#NAME?</v>
      </c>
      <c r="K1989" s="330" t="e">
        <f ca="1">_xll.RiskData('Risk Summary'!$K$35,$A1989)</f>
        <v>#NAME?</v>
      </c>
      <c r="L1989" s="330" t="e">
        <f ca="1">_xll.RiskData('Risk Summary'!$N$35,$A1989)</f>
        <v>#NAME?</v>
      </c>
      <c r="N1989" s="330" t="e">
        <f ca="1">_xll.RiskData('Risk Summary'!$H$36,$A1989)</f>
        <v>#NAME?</v>
      </c>
      <c r="O1989" s="330" t="e">
        <f ca="1">_xll.RiskData('Risk Summary'!$K$36,$A1989)</f>
        <v>#NAME?</v>
      </c>
      <c r="P1989" s="330" t="e">
        <f ca="1">_xll.RiskData('Risk Summary'!$N$36,$A1989)</f>
        <v>#NAME?</v>
      </c>
      <c r="R1989" s="330" t="e">
        <f ca="1">_xll.RiskData('TS CF'!$H$24,$A1989)-F1989</f>
        <v>#NAME?</v>
      </c>
      <c r="S1989" s="330" t="e">
        <f ca="1">_xll.RiskData('TS CF'!$K$24,$A1989)-G1989</f>
        <v>#NAME?</v>
      </c>
      <c r="T1989" s="330" t="e">
        <f ca="1">_xll.RiskData('TS CF'!$N$24,$A1989)-H1989</f>
        <v>#NAME?</v>
      </c>
      <c r="V1989" s="327" t="e">
        <f t="shared" ca="1" si="90"/>
        <v>#NAME?</v>
      </c>
      <c r="W1989" s="327" t="e">
        <f t="shared" ca="1" si="91"/>
        <v>#NAME?</v>
      </c>
      <c r="X1989" s="327" t="e">
        <f t="shared" ca="1" si="92"/>
        <v>#NAME?</v>
      </c>
    </row>
    <row r="1990" spans="1:24">
      <c r="A1990" s="2">
        <v>1983</v>
      </c>
      <c r="B1990" s="617">
        <v>-160478</v>
      </c>
      <c r="C1990" s="617">
        <v>-103593</v>
      </c>
      <c r="D1990" s="617">
        <v>-114388</v>
      </c>
      <c r="F1990" s="330" t="e">
        <f ca="1">_xll.RiskData('Risk Summary'!$H$32,$A1990)</f>
        <v>#NAME?</v>
      </c>
      <c r="G1990" s="330" t="e">
        <f ca="1">_xll.RiskData('Risk Summary'!$K$32,$A1990)</f>
        <v>#NAME?</v>
      </c>
      <c r="H1990" s="330" t="e">
        <f ca="1">_xll.RiskData('Risk Summary'!$N$32,$A1990)</f>
        <v>#NAME?</v>
      </c>
      <c r="J1990" s="330" t="e">
        <f ca="1">_xll.RiskData('Risk Summary'!$H$35,$A1990)</f>
        <v>#NAME?</v>
      </c>
      <c r="K1990" s="330" t="e">
        <f ca="1">_xll.RiskData('Risk Summary'!$K$35,$A1990)</f>
        <v>#NAME?</v>
      </c>
      <c r="L1990" s="330" t="e">
        <f ca="1">_xll.RiskData('Risk Summary'!$N$35,$A1990)</f>
        <v>#NAME?</v>
      </c>
      <c r="N1990" s="330" t="e">
        <f ca="1">_xll.RiskData('Risk Summary'!$H$36,$A1990)</f>
        <v>#NAME?</v>
      </c>
      <c r="O1990" s="330" t="e">
        <f ca="1">_xll.RiskData('Risk Summary'!$K$36,$A1990)</f>
        <v>#NAME?</v>
      </c>
      <c r="P1990" s="330" t="e">
        <f ca="1">_xll.RiskData('Risk Summary'!$N$36,$A1990)</f>
        <v>#NAME?</v>
      </c>
      <c r="R1990" s="330" t="e">
        <f ca="1">_xll.RiskData('TS CF'!$H$24,$A1990)-F1990</f>
        <v>#NAME?</v>
      </c>
      <c r="S1990" s="330" t="e">
        <f ca="1">_xll.RiskData('TS CF'!$K$24,$A1990)-G1990</f>
        <v>#NAME?</v>
      </c>
      <c r="T1990" s="330" t="e">
        <f ca="1">_xll.RiskData('TS CF'!$N$24,$A1990)-H1990</f>
        <v>#NAME?</v>
      </c>
      <c r="V1990" s="327" t="e">
        <f t="shared" ca="1" si="90"/>
        <v>#NAME?</v>
      </c>
      <c r="W1990" s="327" t="e">
        <f t="shared" ca="1" si="91"/>
        <v>#NAME?</v>
      </c>
      <c r="X1990" s="327" t="e">
        <f t="shared" ca="1" si="92"/>
        <v>#NAME?</v>
      </c>
    </row>
    <row r="1991" spans="1:24">
      <c r="A1991" s="2">
        <v>1984</v>
      </c>
      <c r="B1991" s="617">
        <v>-160478</v>
      </c>
      <c r="C1991" s="617">
        <v>-103593</v>
      </c>
      <c r="D1991" s="617">
        <v>-114388</v>
      </c>
      <c r="F1991" s="330" t="e">
        <f ca="1">_xll.RiskData('Risk Summary'!$H$32,$A1991)</f>
        <v>#NAME?</v>
      </c>
      <c r="G1991" s="330" t="e">
        <f ca="1">_xll.RiskData('Risk Summary'!$K$32,$A1991)</f>
        <v>#NAME?</v>
      </c>
      <c r="H1991" s="330" t="e">
        <f ca="1">_xll.RiskData('Risk Summary'!$N$32,$A1991)</f>
        <v>#NAME?</v>
      </c>
      <c r="J1991" s="330" t="e">
        <f ca="1">_xll.RiskData('Risk Summary'!$H$35,$A1991)</f>
        <v>#NAME?</v>
      </c>
      <c r="K1991" s="330" t="e">
        <f ca="1">_xll.RiskData('Risk Summary'!$K$35,$A1991)</f>
        <v>#NAME?</v>
      </c>
      <c r="L1991" s="330" t="e">
        <f ca="1">_xll.RiskData('Risk Summary'!$N$35,$A1991)</f>
        <v>#NAME?</v>
      </c>
      <c r="N1991" s="330" t="e">
        <f ca="1">_xll.RiskData('Risk Summary'!$H$36,$A1991)</f>
        <v>#NAME?</v>
      </c>
      <c r="O1991" s="330" t="e">
        <f ca="1">_xll.RiskData('Risk Summary'!$K$36,$A1991)</f>
        <v>#NAME?</v>
      </c>
      <c r="P1991" s="330" t="e">
        <f ca="1">_xll.RiskData('Risk Summary'!$N$36,$A1991)</f>
        <v>#NAME?</v>
      </c>
      <c r="R1991" s="330" t="e">
        <f ca="1">_xll.RiskData('TS CF'!$H$24,$A1991)-F1991</f>
        <v>#NAME?</v>
      </c>
      <c r="S1991" s="330" t="e">
        <f ca="1">_xll.RiskData('TS CF'!$K$24,$A1991)-G1991</f>
        <v>#NAME?</v>
      </c>
      <c r="T1991" s="330" t="e">
        <f ca="1">_xll.RiskData('TS CF'!$N$24,$A1991)-H1991</f>
        <v>#NAME?</v>
      </c>
      <c r="V1991" s="327" t="e">
        <f t="shared" ca="1" si="90"/>
        <v>#NAME?</v>
      </c>
      <c r="W1991" s="327" t="e">
        <f t="shared" ca="1" si="91"/>
        <v>#NAME?</v>
      </c>
      <c r="X1991" s="327" t="e">
        <f t="shared" ca="1" si="92"/>
        <v>#NAME?</v>
      </c>
    </row>
    <row r="1992" spans="1:24">
      <c r="A1992" s="2">
        <v>1985</v>
      </c>
      <c r="B1992" s="617">
        <v>-160478</v>
      </c>
      <c r="C1992" s="617">
        <v>-103593</v>
      </c>
      <c r="D1992" s="617">
        <v>-114388</v>
      </c>
      <c r="F1992" s="330" t="e">
        <f ca="1">_xll.RiskData('Risk Summary'!$H$32,$A1992)</f>
        <v>#NAME?</v>
      </c>
      <c r="G1992" s="330" t="e">
        <f ca="1">_xll.RiskData('Risk Summary'!$K$32,$A1992)</f>
        <v>#NAME?</v>
      </c>
      <c r="H1992" s="330" t="e">
        <f ca="1">_xll.RiskData('Risk Summary'!$N$32,$A1992)</f>
        <v>#NAME?</v>
      </c>
      <c r="J1992" s="330" t="e">
        <f ca="1">_xll.RiskData('Risk Summary'!$H$35,$A1992)</f>
        <v>#NAME?</v>
      </c>
      <c r="K1992" s="330" t="e">
        <f ca="1">_xll.RiskData('Risk Summary'!$K$35,$A1992)</f>
        <v>#NAME?</v>
      </c>
      <c r="L1992" s="330" t="e">
        <f ca="1">_xll.RiskData('Risk Summary'!$N$35,$A1992)</f>
        <v>#NAME?</v>
      </c>
      <c r="N1992" s="330" t="e">
        <f ca="1">_xll.RiskData('Risk Summary'!$H$36,$A1992)</f>
        <v>#NAME?</v>
      </c>
      <c r="O1992" s="330" t="e">
        <f ca="1">_xll.RiskData('Risk Summary'!$K$36,$A1992)</f>
        <v>#NAME?</v>
      </c>
      <c r="P1992" s="330" t="e">
        <f ca="1">_xll.RiskData('Risk Summary'!$N$36,$A1992)</f>
        <v>#NAME?</v>
      </c>
      <c r="R1992" s="330" t="e">
        <f ca="1">_xll.RiskData('TS CF'!$H$24,$A1992)-F1992</f>
        <v>#NAME?</v>
      </c>
      <c r="S1992" s="330" t="e">
        <f ca="1">_xll.RiskData('TS CF'!$K$24,$A1992)-G1992</f>
        <v>#NAME?</v>
      </c>
      <c r="T1992" s="330" t="e">
        <f ca="1">_xll.RiskData('TS CF'!$N$24,$A1992)-H1992</f>
        <v>#NAME?</v>
      </c>
      <c r="V1992" s="327" t="e">
        <f t="shared" ca="1" si="90"/>
        <v>#NAME?</v>
      </c>
      <c r="W1992" s="327" t="e">
        <f t="shared" ca="1" si="91"/>
        <v>#NAME?</v>
      </c>
      <c r="X1992" s="327" t="e">
        <f t="shared" ca="1" si="92"/>
        <v>#NAME?</v>
      </c>
    </row>
    <row r="1993" spans="1:24">
      <c r="A1993" s="2">
        <v>1986</v>
      </c>
      <c r="B1993" s="617">
        <v>-160478</v>
      </c>
      <c r="C1993" s="617">
        <v>-103593</v>
      </c>
      <c r="D1993" s="617">
        <v>-114388</v>
      </c>
      <c r="F1993" s="330" t="e">
        <f ca="1">_xll.RiskData('Risk Summary'!$H$32,$A1993)</f>
        <v>#NAME?</v>
      </c>
      <c r="G1993" s="330" t="e">
        <f ca="1">_xll.RiskData('Risk Summary'!$K$32,$A1993)</f>
        <v>#NAME?</v>
      </c>
      <c r="H1993" s="330" t="e">
        <f ca="1">_xll.RiskData('Risk Summary'!$N$32,$A1993)</f>
        <v>#NAME?</v>
      </c>
      <c r="J1993" s="330" t="e">
        <f ca="1">_xll.RiskData('Risk Summary'!$H$35,$A1993)</f>
        <v>#NAME?</v>
      </c>
      <c r="K1993" s="330" t="e">
        <f ca="1">_xll.RiskData('Risk Summary'!$K$35,$A1993)</f>
        <v>#NAME?</v>
      </c>
      <c r="L1993" s="330" t="e">
        <f ca="1">_xll.RiskData('Risk Summary'!$N$35,$A1993)</f>
        <v>#NAME?</v>
      </c>
      <c r="N1993" s="330" t="e">
        <f ca="1">_xll.RiskData('Risk Summary'!$H$36,$A1993)</f>
        <v>#NAME?</v>
      </c>
      <c r="O1993" s="330" t="e">
        <f ca="1">_xll.RiskData('Risk Summary'!$K$36,$A1993)</f>
        <v>#NAME?</v>
      </c>
      <c r="P1993" s="330" t="e">
        <f ca="1">_xll.RiskData('Risk Summary'!$N$36,$A1993)</f>
        <v>#NAME?</v>
      </c>
      <c r="R1993" s="330" t="e">
        <f ca="1">_xll.RiskData('TS CF'!$H$24,$A1993)-F1993</f>
        <v>#NAME?</v>
      </c>
      <c r="S1993" s="330" t="e">
        <f ca="1">_xll.RiskData('TS CF'!$K$24,$A1993)-G1993</f>
        <v>#NAME?</v>
      </c>
      <c r="T1993" s="330" t="e">
        <f ca="1">_xll.RiskData('TS CF'!$N$24,$A1993)-H1993</f>
        <v>#NAME?</v>
      </c>
      <c r="V1993" s="327" t="e">
        <f t="shared" ca="1" si="90"/>
        <v>#NAME?</v>
      </c>
      <c r="W1993" s="327" t="e">
        <f t="shared" ca="1" si="91"/>
        <v>#NAME?</v>
      </c>
      <c r="X1993" s="327" t="e">
        <f t="shared" ca="1" si="92"/>
        <v>#NAME?</v>
      </c>
    </row>
    <row r="1994" spans="1:24">
      <c r="A1994" s="2">
        <v>1987</v>
      </c>
      <c r="B1994" s="617">
        <v>-160478</v>
      </c>
      <c r="C1994" s="617">
        <v>-103593</v>
      </c>
      <c r="D1994" s="617">
        <v>-114388</v>
      </c>
      <c r="F1994" s="330" t="e">
        <f ca="1">_xll.RiskData('Risk Summary'!$H$32,$A1994)</f>
        <v>#NAME?</v>
      </c>
      <c r="G1994" s="330" t="e">
        <f ca="1">_xll.RiskData('Risk Summary'!$K$32,$A1994)</f>
        <v>#NAME?</v>
      </c>
      <c r="H1994" s="330" t="e">
        <f ca="1">_xll.RiskData('Risk Summary'!$N$32,$A1994)</f>
        <v>#NAME?</v>
      </c>
      <c r="J1994" s="330" t="e">
        <f ca="1">_xll.RiskData('Risk Summary'!$H$35,$A1994)</f>
        <v>#NAME?</v>
      </c>
      <c r="K1994" s="330" t="e">
        <f ca="1">_xll.RiskData('Risk Summary'!$K$35,$A1994)</f>
        <v>#NAME?</v>
      </c>
      <c r="L1994" s="330" t="e">
        <f ca="1">_xll.RiskData('Risk Summary'!$N$35,$A1994)</f>
        <v>#NAME?</v>
      </c>
      <c r="N1994" s="330" t="e">
        <f ca="1">_xll.RiskData('Risk Summary'!$H$36,$A1994)</f>
        <v>#NAME?</v>
      </c>
      <c r="O1994" s="330" t="e">
        <f ca="1">_xll.RiskData('Risk Summary'!$K$36,$A1994)</f>
        <v>#NAME?</v>
      </c>
      <c r="P1994" s="330" t="e">
        <f ca="1">_xll.RiskData('Risk Summary'!$N$36,$A1994)</f>
        <v>#NAME?</v>
      </c>
      <c r="R1994" s="330" t="e">
        <f ca="1">_xll.RiskData('TS CF'!$H$24,$A1994)-F1994</f>
        <v>#NAME?</v>
      </c>
      <c r="S1994" s="330" t="e">
        <f ca="1">_xll.RiskData('TS CF'!$K$24,$A1994)-G1994</f>
        <v>#NAME?</v>
      </c>
      <c r="T1994" s="330" t="e">
        <f ca="1">_xll.RiskData('TS CF'!$N$24,$A1994)-H1994</f>
        <v>#NAME?</v>
      </c>
      <c r="V1994" s="327" t="e">
        <f t="shared" ref="V1994:V2057" ca="1" si="93">V1993</f>
        <v>#NAME?</v>
      </c>
      <c r="W1994" s="327" t="e">
        <f t="shared" ref="W1994:W2057" ca="1" si="94">W1993</f>
        <v>#NAME?</v>
      </c>
      <c r="X1994" s="327" t="e">
        <f t="shared" ref="X1994:X2057" ca="1" si="95">X1993</f>
        <v>#NAME?</v>
      </c>
    </row>
    <row r="1995" spans="1:24">
      <c r="A1995" s="2">
        <v>1988</v>
      </c>
      <c r="B1995" s="617">
        <v>-160478</v>
      </c>
      <c r="C1995" s="617">
        <v>-103593</v>
      </c>
      <c r="D1995" s="617">
        <v>-114388</v>
      </c>
      <c r="F1995" s="330" t="e">
        <f ca="1">_xll.RiskData('Risk Summary'!$H$32,$A1995)</f>
        <v>#NAME?</v>
      </c>
      <c r="G1995" s="330" t="e">
        <f ca="1">_xll.RiskData('Risk Summary'!$K$32,$A1995)</f>
        <v>#NAME?</v>
      </c>
      <c r="H1995" s="330" t="e">
        <f ca="1">_xll.RiskData('Risk Summary'!$N$32,$A1995)</f>
        <v>#NAME?</v>
      </c>
      <c r="J1995" s="330" t="e">
        <f ca="1">_xll.RiskData('Risk Summary'!$H$35,$A1995)</f>
        <v>#NAME?</v>
      </c>
      <c r="K1995" s="330" t="e">
        <f ca="1">_xll.RiskData('Risk Summary'!$K$35,$A1995)</f>
        <v>#NAME?</v>
      </c>
      <c r="L1995" s="330" t="e">
        <f ca="1">_xll.RiskData('Risk Summary'!$N$35,$A1995)</f>
        <v>#NAME?</v>
      </c>
      <c r="N1995" s="330" t="e">
        <f ca="1">_xll.RiskData('Risk Summary'!$H$36,$A1995)</f>
        <v>#NAME?</v>
      </c>
      <c r="O1995" s="330" t="e">
        <f ca="1">_xll.RiskData('Risk Summary'!$K$36,$A1995)</f>
        <v>#NAME?</v>
      </c>
      <c r="P1995" s="330" t="e">
        <f ca="1">_xll.RiskData('Risk Summary'!$N$36,$A1995)</f>
        <v>#NAME?</v>
      </c>
      <c r="R1995" s="330" t="e">
        <f ca="1">_xll.RiskData('TS CF'!$H$24,$A1995)-F1995</f>
        <v>#NAME?</v>
      </c>
      <c r="S1995" s="330" t="e">
        <f ca="1">_xll.RiskData('TS CF'!$K$24,$A1995)-G1995</f>
        <v>#NAME?</v>
      </c>
      <c r="T1995" s="330" t="e">
        <f ca="1">_xll.RiskData('TS CF'!$N$24,$A1995)-H1995</f>
        <v>#NAME?</v>
      </c>
      <c r="V1995" s="327" t="e">
        <f t="shared" ca="1" si="93"/>
        <v>#NAME?</v>
      </c>
      <c r="W1995" s="327" t="e">
        <f t="shared" ca="1" si="94"/>
        <v>#NAME?</v>
      </c>
      <c r="X1995" s="327" t="e">
        <f t="shared" ca="1" si="95"/>
        <v>#NAME?</v>
      </c>
    </row>
    <row r="1996" spans="1:24">
      <c r="A1996" s="2">
        <v>1989</v>
      </c>
      <c r="B1996" s="617">
        <v>-160478</v>
      </c>
      <c r="C1996" s="617">
        <v>-103593</v>
      </c>
      <c r="D1996" s="617">
        <v>-114388</v>
      </c>
      <c r="F1996" s="330" t="e">
        <f ca="1">_xll.RiskData('Risk Summary'!$H$32,$A1996)</f>
        <v>#NAME?</v>
      </c>
      <c r="G1996" s="330" t="e">
        <f ca="1">_xll.RiskData('Risk Summary'!$K$32,$A1996)</f>
        <v>#NAME?</v>
      </c>
      <c r="H1996" s="330" t="e">
        <f ca="1">_xll.RiskData('Risk Summary'!$N$32,$A1996)</f>
        <v>#NAME?</v>
      </c>
      <c r="J1996" s="330" t="e">
        <f ca="1">_xll.RiskData('Risk Summary'!$H$35,$A1996)</f>
        <v>#NAME?</v>
      </c>
      <c r="K1996" s="330" t="e">
        <f ca="1">_xll.RiskData('Risk Summary'!$K$35,$A1996)</f>
        <v>#NAME?</v>
      </c>
      <c r="L1996" s="330" t="e">
        <f ca="1">_xll.RiskData('Risk Summary'!$N$35,$A1996)</f>
        <v>#NAME?</v>
      </c>
      <c r="N1996" s="330" t="e">
        <f ca="1">_xll.RiskData('Risk Summary'!$H$36,$A1996)</f>
        <v>#NAME?</v>
      </c>
      <c r="O1996" s="330" t="e">
        <f ca="1">_xll.RiskData('Risk Summary'!$K$36,$A1996)</f>
        <v>#NAME?</v>
      </c>
      <c r="P1996" s="330" t="e">
        <f ca="1">_xll.RiskData('Risk Summary'!$N$36,$A1996)</f>
        <v>#NAME?</v>
      </c>
      <c r="R1996" s="330" t="e">
        <f ca="1">_xll.RiskData('TS CF'!$H$24,$A1996)-F1996</f>
        <v>#NAME?</v>
      </c>
      <c r="S1996" s="330" t="e">
        <f ca="1">_xll.RiskData('TS CF'!$K$24,$A1996)-G1996</f>
        <v>#NAME?</v>
      </c>
      <c r="T1996" s="330" t="e">
        <f ca="1">_xll.RiskData('TS CF'!$N$24,$A1996)-H1996</f>
        <v>#NAME?</v>
      </c>
      <c r="V1996" s="327" t="e">
        <f t="shared" ca="1" si="93"/>
        <v>#NAME?</v>
      </c>
      <c r="W1996" s="327" t="e">
        <f t="shared" ca="1" si="94"/>
        <v>#NAME?</v>
      </c>
      <c r="X1996" s="327" t="e">
        <f t="shared" ca="1" si="95"/>
        <v>#NAME?</v>
      </c>
    </row>
    <row r="1997" spans="1:24">
      <c r="A1997" s="2">
        <v>1990</v>
      </c>
      <c r="B1997" s="617">
        <v>-160478</v>
      </c>
      <c r="C1997" s="617">
        <v>-103593</v>
      </c>
      <c r="D1997" s="617">
        <v>-114388</v>
      </c>
      <c r="F1997" s="330" t="e">
        <f ca="1">_xll.RiskData('Risk Summary'!$H$32,$A1997)</f>
        <v>#NAME?</v>
      </c>
      <c r="G1997" s="330" t="e">
        <f ca="1">_xll.RiskData('Risk Summary'!$K$32,$A1997)</f>
        <v>#NAME?</v>
      </c>
      <c r="H1997" s="330" t="e">
        <f ca="1">_xll.RiskData('Risk Summary'!$N$32,$A1997)</f>
        <v>#NAME?</v>
      </c>
      <c r="J1997" s="330" t="e">
        <f ca="1">_xll.RiskData('Risk Summary'!$H$35,$A1997)</f>
        <v>#NAME?</v>
      </c>
      <c r="K1997" s="330" t="e">
        <f ca="1">_xll.RiskData('Risk Summary'!$K$35,$A1997)</f>
        <v>#NAME?</v>
      </c>
      <c r="L1997" s="330" t="e">
        <f ca="1">_xll.RiskData('Risk Summary'!$N$35,$A1997)</f>
        <v>#NAME?</v>
      </c>
      <c r="N1997" s="330" t="e">
        <f ca="1">_xll.RiskData('Risk Summary'!$H$36,$A1997)</f>
        <v>#NAME?</v>
      </c>
      <c r="O1997" s="330" t="e">
        <f ca="1">_xll.RiskData('Risk Summary'!$K$36,$A1997)</f>
        <v>#NAME?</v>
      </c>
      <c r="P1997" s="330" t="e">
        <f ca="1">_xll.RiskData('Risk Summary'!$N$36,$A1997)</f>
        <v>#NAME?</v>
      </c>
      <c r="R1997" s="330" t="e">
        <f ca="1">_xll.RiskData('TS CF'!$H$24,$A1997)-F1997</f>
        <v>#NAME?</v>
      </c>
      <c r="S1997" s="330" t="e">
        <f ca="1">_xll.RiskData('TS CF'!$K$24,$A1997)-G1997</f>
        <v>#NAME?</v>
      </c>
      <c r="T1997" s="330" t="e">
        <f ca="1">_xll.RiskData('TS CF'!$N$24,$A1997)-H1997</f>
        <v>#NAME?</v>
      </c>
      <c r="V1997" s="327" t="e">
        <f t="shared" ca="1" si="93"/>
        <v>#NAME?</v>
      </c>
      <c r="W1997" s="327" t="e">
        <f t="shared" ca="1" si="94"/>
        <v>#NAME?</v>
      </c>
      <c r="X1997" s="327" t="e">
        <f t="shared" ca="1" si="95"/>
        <v>#NAME?</v>
      </c>
    </row>
    <row r="1998" spans="1:24">
      <c r="A1998" s="2">
        <v>1991</v>
      </c>
      <c r="B1998" s="617">
        <v>-160478</v>
      </c>
      <c r="C1998" s="617">
        <v>-103593</v>
      </c>
      <c r="D1998" s="617">
        <v>-114388</v>
      </c>
      <c r="F1998" s="330" t="e">
        <f ca="1">_xll.RiskData('Risk Summary'!$H$32,$A1998)</f>
        <v>#NAME?</v>
      </c>
      <c r="G1998" s="330" t="e">
        <f ca="1">_xll.RiskData('Risk Summary'!$K$32,$A1998)</f>
        <v>#NAME?</v>
      </c>
      <c r="H1998" s="330" t="e">
        <f ca="1">_xll.RiskData('Risk Summary'!$N$32,$A1998)</f>
        <v>#NAME?</v>
      </c>
      <c r="J1998" s="330" t="e">
        <f ca="1">_xll.RiskData('Risk Summary'!$H$35,$A1998)</f>
        <v>#NAME?</v>
      </c>
      <c r="K1998" s="330" t="e">
        <f ca="1">_xll.RiskData('Risk Summary'!$K$35,$A1998)</f>
        <v>#NAME?</v>
      </c>
      <c r="L1998" s="330" t="e">
        <f ca="1">_xll.RiskData('Risk Summary'!$N$35,$A1998)</f>
        <v>#NAME?</v>
      </c>
      <c r="N1998" s="330" t="e">
        <f ca="1">_xll.RiskData('Risk Summary'!$H$36,$A1998)</f>
        <v>#NAME?</v>
      </c>
      <c r="O1998" s="330" t="e">
        <f ca="1">_xll.RiskData('Risk Summary'!$K$36,$A1998)</f>
        <v>#NAME?</v>
      </c>
      <c r="P1998" s="330" t="e">
        <f ca="1">_xll.RiskData('Risk Summary'!$N$36,$A1998)</f>
        <v>#NAME?</v>
      </c>
      <c r="R1998" s="330" t="e">
        <f ca="1">_xll.RiskData('TS CF'!$H$24,$A1998)-F1998</f>
        <v>#NAME?</v>
      </c>
      <c r="S1998" s="330" t="e">
        <f ca="1">_xll.RiskData('TS CF'!$K$24,$A1998)-G1998</f>
        <v>#NAME?</v>
      </c>
      <c r="T1998" s="330" t="e">
        <f ca="1">_xll.RiskData('TS CF'!$N$24,$A1998)-H1998</f>
        <v>#NAME?</v>
      </c>
      <c r="V1998" s="327" t="e">
        <f t="shared" ca="1" si="93"/>
        <v>#NAME?</v>
      </c>
      <c r="W1998" s="327" t="e">
        <f t="shared" ca="1" si="94"/>
        <v>#NAME?</v>
      </c>
      <c r="X1998" s="327" t="e">
        <f t="shared" ca="1" si="95"/>
        <v>#NAME?</v>
      </c>
    </row>
    <row r="1999" spans="1:24">
      <c r="A1999" s="2">
        <v>1992</v>
      </c>
      <c r="B1999" s="617">
        <v>-160478</v>
      </c>
      <c r="C1999" s="617">
        <v>-103593</v>
      </c>
      <c r="D1999" s="617">
        <v>-114388</v>
      </c>
      <c r="F1999" s="330" t="e">
        <f ca="1">_xll.RiskData('Risk Summary'!$H$32,$A1999)</f>
        <v>#NAME?</v>
      </c>
      <c r="G1999" s="330" t="e">
        <f ca="1">_xll.RiskData('Risk Summary'!$K$32,$A1999)</f>
        <v>#NAME?</v>
      </c>
      <c r="H1999" s="330" t="e">
        <f ca="1">_xll.RiskData('Risk Summary'!$N$32,$A1999)</f>
        <v>#NAME?</v>
      </c>
      <c r="J1999" s="330" t="e">
        <f ca="1">_xll.RiskData('Risk Summary'!$H$35,$A1999)</f>
        <v>#NAME?</v>
      </c>
      <c r="K1999" s="330" t="e">
        <f ca="1">_xll.RiskData('Risk Summary'!$K$35,$A1999)</f>
        <v>#NAME?</v>
      </c>
      <c r="L1999" s="330" t="e">
        <f ca="1">_xll.RiskData('Risk Summary'!$N$35,$A1999)</f>
        <v>#NAME?</v>
      </c>
      <c r="N1999" s="330" t="e">
        <f ca="1">_xll.RiskData('Risk Summary'!$H$36,$A1999)</f>
        <v>#NAME?</v>
      </c>
      <c r="O1999" s="330" t="e">
        <f ca="1">_xll.RiskData('Risk Summary'!$K$36,$A1999)</f>
        <v>#NAME?</v>
      </c>
      <c r="P1999" s="330" t="e">
        <f ca="1">_xll.RiskData('Risk Summary'!$N$36,$A1999)</f>
        <v>#NAME?</v>
      </c>
      <c r="R1999" s="330" t="e">
        <f ca="1">_xll.RiskData('TS CF'!$H$24,$A1999)-F1999</f>
        <v>#NAME?</v>
      </c>
      <c r="S1999" s="330" t="e">
        <f ca="1">_xll.RiskData('TS CF'!$K$24,$A1999)-G1999</f>
        <v>#NAME?</v>
      </c>
      <c r="T1999" s="330" t="e">
        <f ca="1">_xll.RiskData('TS CF'!$N$24,$A1999)-H1999</f>
        <v>#NAME?</v>
      </c>
      <c r="V1999" s="327" t="e">
        <f t="shared" ca="1" si="93"/>
        <v>#NAME?</v>
      </c>
      <c r="W1999" s="327" t="e">
        <f t="shared" ca="1" si="94"/>
        <v>#NAME?</v>
      </c>
      <c r="X1999" s="327" t="e">
        <f t="shared" ca="1" si="95"/>
        <v>#NAME?</v>
      </c>
    </row>
    <row r="2000" spans="1:24">
      <c r="A2000" s="2">
        <v>1993</v>
      </c>
      <c r="B2000" s="617">
        <v>-160478</v>
      </c>
      <c r="C2000" s="617">
        <v>-103593</v>
      </c>
      <c r="D2000" s="617">
        <v>-114388</v>
      </c>
      <c r="F2000" s="330" t="e">
        <f ca="1">_xll.RiskData('Risk Summary'!$H$32,$A2000)</f>
        <v>#NAME?</v>
      </c>
      <c r="G2000" s="330" t="e">
        <f ca="1">_xll.RiskData('Risk Summary'!$K$32,$A2000)</f>
        <v>#NAME?</v>
      </c>
      <c r="H2000" s="330" t="e">
        <f ca="1">_xll.RiskData('Risk Summary'!$N$32,$A2000)</f>
        <v>#NAME?</v>
      </c>
      <c r="J2000" s="330" t="e">
        <f ca="1">_xll.RiskData('Risk Summary'!$H$35,$A2000)</f>
        <v>#NAME?</v>
      </c>
      <c r="K2000" s="330" t="e">
        <f ca="1">_xll.RiskData('Risk Summary'!$K$35,$A2000)</f>
        <v>#NAME?</v>
      </c>
      <c r="L2000" s="330" t="e">
        <f ca="1">_xll.RiskData('Risk Summary'!$N$35,$A2000)</f>
        <v>#NAME?</v>
      </c>
      <c r="N2000" s="330" t="e">
        <f ca="1">_xll.RiskData('Risk Summary'!$H$36,$A2000)</f>
        <v>#NAME?</v>
      </c>
      <c r="O2000" s="330" t="e">
        <f ca="1">_xll.RiskData('Risk Summary'!$K$36,$A2000)</f>
        <v>#NAME?</v>
      </c>
      <c r="P2000" s="330" t="e">
        <f ca="1">_xll.RiskData('Risk Summary'!$N$36,$A2000)</f>
        <v>#NAME?</v>
      </c>
      <c r="R2000" s="330" t="e">
        <f ca="1">_xll.RiskData('TS CF'!$H$24,$A2000)-F2000</f>
        <v>#NAME?</v>
      </c>
      <c r="S2000" s="330" t="e">
        <f ca="1">_xll.RiskData('TS CF'!$K$24,$A2000)-G2000</f>
        <v>#NAME?</v>
      </c>
      <c r="T2000" s="330" t="e">
        <f ca="1">_xll.RiskData('TS CF'!$N$24,$A2000)-H2000</f>
        <v>#NAME?</v>
      </c>
      <c r="V2000" s="327" t="e">
        <f t="shared" ca="1" si="93"/>
        <v>#NAME?</v>
      </c>
      <c r="W2000" s="327" t="e">
        <f t="shared" ca="1" si="94"/>
        <v>#NAME?</v>
      </c>
      <c r="X2000" s="327" t="e">
        <f t="shared" ca="1" si="95"/>
        <v>#NAME?</v>
      </c>
    </row>
    <row r="2001" spans="1:24">
      <c r="A2001" s="2">
        <v>1994</v>
      </c>
      <c r="B2001" s="617">
        <v>-160478</v>
      </c>
      <c r="C2001" s="617">
        <v>-103593</v>
      </c>
      <c r="D2001" s="617">
        <v>-114388</v>
      </c>
      <c r="F2001" s="330" t="e">
        <f ca="1">_xll.RiskData('Risk Summary'!$H$32,$A2001)</f>
        <v>#NAME?</v>
      </c>
      <c r="G2001" s="330" t="e">
        <f ca="1">_xll.RiskData('Risk Summary'!$K$32,$A2001)</f>
        <v>#NAME?</v>
      </c>
      <c r="H2001" s="330" t="e">
        <f ca="1">_xll.RiskData('Risk Summary'!$N$32,$A2001)</f>
        <v>#NAME?</v>
      </c>
      <c r="J2001" s="330" t="e">
        <f ca="1">_xll.RiskData('Risk Summary'!$H$35,$A2001)</f>
        <v>#NAME?</v>
      </c>
      <c r="K2001" s="330" t="e">
        <f ca="1">_xll.RiskData('Risk Summary'!$K$35,$A2001)</f>
        <v>#NAME?</v>
      </c>
      <c r="L2001" s="330" t="e">
        <f ca="1">_xll.RiskData('Risk Summary'!$N$35,$A2001)</f>
        <v>#NAME?</v>
      </c>
      <c r="N2001" s="330" t="e">
        <f ca="1">_xll.RiskData('Risk Summary'!$H$36,$A2001)</f>
        <v>#NAME?</v>
      </c>
      <c r="O2001" s="330" t="e">
        <f ca="1">_xll.RiskData('Risk Summary'!$K$36,$A2001)</f>
        <v>#NAME?</v>
      </c>
      <c r="P2001" s="330" t="e">
        <f ca="1">_xll.RiskData('Risk Summary'!$N$36,$A2001)</f>
        <v>#NAME?</v>
      </c>
      <c r="R2001" s="330" t="e">
        <f ca="1">_xll.RiskData('TS CF'!$H$24,$A2001)-F2001</f>
        <v>#NAME?</v>
      </c>
      <c r="S2001" s="330" t="e">
        <f ca="1">_xll.RiskData('TS CF'!$K$24,$A2001)-G2001</f>
        <v>#NAME?</v>
      </c>
      <c r="T2001" s="330" t="e">
        <f ca="1">_xll.RiskData('TS CF'!$N$24,$A2001)-H2001</f>
        <v>#NAME?</v>
      </c>
      <c r="V2001" s="327" t="e">
        <f t="shared" ca="1" si="93"/>
        <v>#NAME?</v>
      </c>
      <c r="W2001" s="327" t="e">
        <f t="shared" ca="1" si="94"/>
        <v>#NAME?</v>
      </c>
      <c r="X2001" s="327" t="e">
        <f t="shared" ca="1" si="95"/>
        <v>#NAME?</v>
      </c>
    </row>
    <row r="2002" spans="1:24">
      <c r="A2002" s="2">
        <v>1995</v>
      </c>
      <c r="B2002" s="617">
        <v>-160478</v>
      </c>
      <c r="C2002" s="617">
        <v>-103593</v>
      </c>
      <c r="D2002" s="617">
        <v>-114388</v>
      </c>
      <c r="F2002" s="330" t="e">
        <f ca="1">_xll.RiskData('Risk Summary'!$H$32,$A2002)</f>
        <v>#NAME?</v>
      </c>
      <c r="G2002" s="330" t="e">
        <f ca="1">_xll.RiskData('Risk Summary'!$K$32,$A2002)</f>
        <v>#NAME?</v>
      </c>
      <c r="H2002" s="330" t="e">
        <f ca="1">_xll.RiskData('Risk Summary'!$N$32,$A2002)</f>
        <v>#NAME?</v>
      </c>
      <c r="J2002" s="330" t="e">
        <f ca="1">_xll.RiskData('Risk Summary'!$H$35,$A2002)</f>
        <v>#NAME?</v>
      </c>
      <c r="K2002" s="330" t="e">
        <f ca="1">_xll.RiskData('Risk Summary'!$K$35,$A2002)</f>
        <v>#NAME?</v>
      </c>
      <c r="L2002" s="330" t="e">
        <f ca="1">_xll.RiskData('Risk Summary'!$N$35,$A2002)</f>
        <v>#NAME?</v>
      </c>
      <c r="N2002" s="330" t="e">
        <f ca="1">_xll.RiskData('Risk Summary'!$H$36,$A2002)</f>
        <v>#NAME?</v>
      </c>
      <c r="O2002" s="330" t="e">
        <f ca="1">_xll.RiskData('Risk Summary'!$K$36,$A2002)</f>
        <v>#NAME?</v>
      </c>
      <c r="P2002" s="330" t="e">
        <f ca="1">_xll.RiskData('Risk Summary'!$N$36,$A2002)</f>
        <v>#NAME?</v>
      </c>
      <c r="R2002" s="330" t="e">
        <f ca="1">_xll.RiskData('TS CF'!$H$24,$A2002)-F2002</f>
        <v>#NAME?</v>
      </c>
      <c r="S2002" s="330" t="e">
        <f ca="1">_xll.RiskData('TS CF'!$K$24,$A2002)-G2002</f>
        <v>#NAME?</v>
      </c>
      <c r="T2002" s="330" t="e">
        <f ca="1">_xll.RiskData('TS CF'!$N$24,$A2002)-H2002</f>
        <v>#NAME?</v>
      </c>
      <c r="V2002" s="327" t="e">
        <f t="shared" ca="1" si="93"/>
        <v>#NAME?</v>
      </c>
      <c r="W2002" s="327" t="e">
        <f t="shared" ca="1" si="94"/>
        <v>#NAME?</v>
      </c>
      <c r="X2002" s="327" t="e">
        <f t="shared" ca="1" si="95"/>
        <v>#NAME?</v>
      </c>
    </row>
    <row r="2003" spans="1:24">
      <c r="A2003" s="2">
        <v>1996</v>
      </c>
      <c r="B2003" s="617">
        <v>-160478</v>
      </c>
      <c r="C2003" s="617">
        <v>-103593</v>
      </c>
      <c r="D2003" s="617">
        <v>-114388</v>
      </c>
      <c r="F2003" s="330" t="e">
        <f ca="1">_xll.RiskData('Risk Summary'!$H$32,$A2003)</f>
        <v>#NAME?</v>
      </c>
      <c r="G2003" s="330" t="e">
        <f ca="1">_xll.RiskData('Risk Summary'!$K$32,$A2003)</f>
        <v>#NAME?</v>
      </c>
      <c r="H2003" s="330" t="e">
        <f ca="1">_xll.RiskData('Risk Summary'!$N$32,$A2003)</f>
        <v>#NAME?</v>
      </c>
      <c r="J2003" s="330" t="e">
        <f ca="1">_xll.RiskData('Risk Summary'!$H$35,$A2003)</f>
        <v>#NAME?</v>
      </c>
      <c r="K2003" s="330" t="e">
        <f ca="1">_xll.RiskData('Risk Summary'!$K$35,$A2003)</f>
        <v>#NAME?</v>
      </c>
      <c r="L2003" s="330" t="e">
        <f ca="1">_xll.RiskData('Risk Summary'!$N$35,$A2003)</f>
        <v>#NAME?</v>
      </c>
      <c r="N2003" s="330" t="e">
        <f ca="1">_xll.RiskData('Risk Summary'!$H$36,$A2003)</f>
        <v>#NAME?</v>
      </c>
      <c r="O2003" s="330" t="e">
        <f ca="1">_xll.RiskData('Risk Summary'!$K$36,$A2003)</f>
        <v>#NAME?</v>
      </c>
      <c r="P2003" s="330" t="e">
        <f ca="1">_xll.RiskData('Risk Summary'!$N$36,$A2003)</f>
        <v>#NAME?</v>
      </c>
      <c r="R2003" s="330" t="e">
        <f ca="1">_xll.RiskData('TS CF'!$H$24,$A2003)-F2003</f>
        <v>#NAME?</v>
      </c>
      <c r="S2003" s="330" t="e">
        <f ca="1">_xll.RiskData('TS CF'!$K$24,$A2003)-G2003</f>
        <v>#NAME?</v>
      </c>
      <c r="T2003" s="330" t="e">
        <f ca="1">_xll.RiskData('TS CF'!$N$24,$A2003)-H2003</f>
        <v>#NAME?</v>
      </c>
      <c r="V2003" s="327" t="e">
        <f t="shared" ca="1" si="93"/>
        <v>#NAME?</v>
      </c>
      <c r="W2003" s="327" t="e">
        <f t="shared" ca="1" si="94"/>
        <v>#NAME?</v>
      </c>
      <c r="X2003" s="327" t="e">
        <f t="shared" ca="1" si="95"/>
        <v>#NAME?</v>
      </c>
    </row>
    <row r="2004" spans="1:24">
      <c r="A2004" s="2">
        <v>1997</v>
      </c>
      <c r="B2004" s="617">
        <v>-160478</v>
      </c>
      <c r="C2004" s="617">
        <v>-103593</v>
      </c>
      <c r="D2004" s="617">
        <v>-114388</v>
      </c>
      <c r="F2004" s="330" t="e">
        <f ca="1">_xll.RiskData('Risk Summary'!$H$32,$A2004)</f>
        <v>#NAME?</v>
      </c>
      <c r="G2004" s="330" t="e">
        <f ca="1">_xll.RiskData('Risk Summary'!$K$32,$A2004)</f>
        <v>#NAME?</v>
      </c>
      <c r="H2004" s="330" t="e">
        <f ca="1">_xll.RiskData('Risk Summary'!$N$32,$A2004)</f>
        <v>#NAME?</v>
      </c>
      <c r="J2004" s="330" t="e">
        <f ca="1">_xll.RiskData('Risk Summary'!$H$35,$A2004)</f>
        <v>#NAME?</v>
      </c>
      <c r="K2004" s="330" t="e">
        <f ca="1">_xll.RiskData('Risk Summary'!$K$35,$A2004)</f>
        <v>#NAME?</v>
      </c>
      <c r="L2004" s="330" t="e">
        <f ca="1">_xll.RiskData('Risk Summary'!$N$35,$A2004)</f>
        <v>#NAME?</v>
      </c>
      <c r="N2004" s="330" t="e">
        <f ca="1">_xll.RiskData('Risk Summary'!$H$36,$A2004)</f>
        <v>#NAME?</v>
      </c>
      <c r="O2004" s="330" t="e">
        <f ca="1">_xll.RiskData('Risk Summary'!$K$36,$A2004)</f>
        <v>#NAME?</v>
      </c>
      <c r="P2004" s="330" t="e">
        <f ca="1">_xll.RiskData('Risk Summary'!$N$36,$A2004)</f>
        <v>#NAME?</v>
      </c>
      <c r="R2004" s="330" t="e">
        <f ca="1">_xll.RiskData('TS CF'!$H$24,$A2004)-F2004</f>
        <v>#NAME?</v>
      </c>
      <c r="S2004" s="330" t="e">
        <f ca="1">_xll.RiskData('TS CF'!$K$24,$A2004)-G2004</f>
        <v>#NAME?</v>
      </c>
      <c r="T2004" s="330" t="e">
        <f ca="1">_xll.RiskData('TS CF'!$N$24,$A2004)-H2004</f>
        <v>#NAME?</v>
      </c>
      <c r="V2004" s="327" t="e">
        <f t="shared" ca="1" si="93"/>
        <v>#NAME?</v>
      </c>
      <c r="W2004" s="327" t="e">
        <f t="shared" ca="1" si="94"/>
        <v>#NAME?</v>
      </c>
      <c r="X2004" s="327" t="e">
        <f t="shared" ca="1" si="95"/>
        <v>#NAME?</v>
      </c>
    </row>
    <row r="2005" spans="1:24">
      <c r="A2005" s="2">
        <v>1998</v>
      </c>
      <c r="B2005" s="617">
        <v>-160478</v>
      </c>
      <c r="C2005" s="617">
        <v>-103593</v>
      </c>
      <c r="D2005" s="617">
        <v>-114388</v>
      </c>
      <c r="F2005" s="330" t="e">
        <f ca="1">_xll.RiskData('Risk Summary'!$H$32,$A2005)</f>
        <v>#NAME?</v>
      </c>
      <c r="G2005" s="330" t="e">
        <f ca="1">_xll.RiskData('Risk Summary'!$K$32,$A2005)</f>
        <v>#NAME?</v>
      </c>
      <c r="H2005" s="330" t="e">
        <f ca="1">_xll.RiskData('Risk Summary'!$N$32,$A2005)</f>
        <v>#NAME?</v>
      </c>
      <c r="J2005" s="330" t="e">
        <f ca="1">_xll.RiskData('Risk Summary'!$H$35,$A2005)</f>
        <v>#NAME?</v>
      </c>
      <c r="K2005" s="330" t="e">
        <f ca="1">_xll.RiskData('Risk Summary'!$K$35,$A2005)</f>
        <v>#NAME?</v>
      </c>
      <c r="L2005" s="330" t="e">
        <f ca="1">_xll.RiskData('Risk Summary'!$N$35,$A2005)</f>
        <v>#NAME?</v>
      </c>
      <c r="N2005" s="330" t="e">
        <f ca="1">_xll.RiskData('Risk Summary'!$H$36,$A2005)</f>
        <v>#NAME?</v>
      </c>
      <c r="O2005" s="330" t="e">
        <f ca="1">_xll.RiskData('Risk Summary'!$K$36,$A2005)</f>
        <v>#NAME?</v>
      </c>
      <c r="P2005" s="330" t="e">
        <f ca="1">_xll.RiskData('Risk Summary'!$N$36,$A2005)</f>
        <v>#NAME?</v>
      </c>
      <c r="R2005" s="330" t="e">
        <f ca="1">_xll.RiskData('TS CF'!$H$24,$A2005)-F2005</f>
        <v>#NAME?</v>
      </c>
      <c r="S2005" s="330" t="e">
        <f ca="1">_xll.RiskData('TS CF'!$K$24,$A2005)-G2005</f>
        <v>#NAME?</v>
      </c>
      <c r="T2005" s="330" t="e">
        <f ca="1">_xll.RiskData('TS CF'!$N$24,$A2005)-H2005</f>
        <v>#NAME?</v>
      </c>
      <c r="V2005" s="327" t="e">
        <f t="shared" ca="1" si="93"/>
        <v>#NAME?</v>
      </c>
      <c r="W2005" s="327" t="e">
        <f t="shared" ca="1" si="94"/>
        <v>#NAME?</v>
      </c>
      <c r="X2005" s="327" t="e">
        <f t="shared" ca="1" si="95"/>
        <v>#NAME?</v>
      </c>
    </row>
    <row r="2006" spans="1:24">
      <c r="A2006" s="2">
        <v>1999</v>
      </c>
      <c r="B2006" s="617">
        <v>-160478</v>
      </c>
      <c r="C2006" s="617">
        <v>-103593</v>
      </c>
      <c r="D2006" s="617">
        <v>-114388</v>
      </c>
      <c r="F2006" s="330" t="e">
        <f ca="1">_xll.RiskData('Risk Summary'!$H$32,$A2006)</f>
        <v>#NAME?</v>
      </c>
      <c r="G2006" s="330" t="e">
        <f ca="1">_xll.RiskData('Risk Summary'!$K$32,$A2006)</f>
        <v>#NAME?</v>
      </c>
      <c r="H2006" s="330" t="e">
        <f ca="1">_xll.RiskData('Risk Summary'!$N$32,$A2006)</f>
        <v>#NAME?</v>
      </c>
      <c r="J2006" s="330" t="e">
        <f ca="1">_xll.RiskData('Risk Summary'!$H$35,$A2006)</f>
        <v>#NAME?</v>
      </c>
      <c r="K2006" s="330" t="e">
        <f ca="1">_xll.RiskData('Risk Summary'!$K$35,$A2006)</f>
        <v>#NAME?</v>
      </c>
      <c r="L2006" s="330" t="e">
        <f ca="1">_xll.RiskData('Risk Summary'!$N$35,$A2006)</f>
        <v>#NAME?</v>
      </c>
      <c r="N2006" s="330" t="e">
        <f ca="1">_xll.RiskData('Risk Summary'!$H$36,$A2006)</f>
        <v>#NAME?</v>
      </c>
      <c r="O2006" s="330" t="e">
        <f ca="1">_xll.RiskData('Risk Summary'!$K$36,$A2006)</f>
        <v>#NAME?</v>
      </c>
      <c r="P2006" s="330" t="e">
        <f ca="1">_xll.RiskData('Risk Summary'!$N$36,$A2006)</f>
        <v>#NAME?</v>
      </c>
      <c r="R2006" s="330" t="e">
        <f ca="1">_xll.RiskData('TS CF'!$H$24,$A2006)-F2006</f>
        <v>#NAME?</v>
      </c>
      <c r="S2006" s="330" t="e">
        <f ca="1">_xll.RiskData('TS CF'!$K$24,$A2006)-G2006</f>
        <v>#NAME?</v>
      </c>
      <c r="T2006" s="330" t="e">
        <f ca="1">_xll.RiskData('TS CF'!$N$24,$A2006)-H2006</f>
        <v>#NAME?</v>
      </c>
      <c r="V2006" s="327" t="e">
        <f t="shared" ca="1" si="93"/>
        <v>#NAME?</v>
      </c>
      <c r="W2006" s="327" t="e">
        <f t="shared" ca="1" si="94"/>
        <v>#NAME?</v>
      </c>
      <c r="X2006" s="327" t="e">
        <f t="shared" ca="1" si="95"/>
        <v>#NAME?</v>
      </c>
    </row>
    <row r="2007" spans="1:24">
      <c r="A2007" s="2">
        <v>2000</v>
      </c>
      <c r="B2007" s="617">
        <v>-160478</v>
      </c>
      <c r="C2007" s="617">
        <v>-103593</v>
      </c>
      <c r="D2007" s="617">
        <v>-114388</v>
      </c>
      <c r="F2007" s="330" t="e">
        <f ca="1">_xll.RiskData('Risk Summary'!$H$32,$A2007)</f>
        <v>#NAME?</v>
      </c>
      <c r="G2007" s="330" t="e">
        <f ca="1">_xll.RiskData('Risk Summary'!$K$32,$A2007)</f>
        <v>#NAME?</v>
      </c>
      <c r="H2007" s="330" t="e">
        <f ca="1">_xll.RiskData('Risk Summary'!$N$32,$A2007)</f>
        <v>#NAME?</v>
      </c>
      <c r="J2007" s="330" t="e">
        <f ca="1">_xll.RiskData('Risk Summary'!$H$35,$A2007)</f>
        <v>#NAME?</v>
      </c>
      <c r="K2007" s="330" t="e">
        <f ca="1">_xll.RiskData('Risk Summary'!$K$35,$A2007)</f>
        <v>#NAME?</v>
      </c>
      <c r="L2007" s="330" t="e">
        <f ca="1">_xll.RiskData('Risk Summary'!$N$35,$A2007)</f>
        <v>#NAME?</v>
      </c>
      <c r="N2007" s="330" t="e">
        <f ca="1">_xll.RiskData('Risk Summary'!$H$36,$A2007)</f>
        <v>#NAME?</v>
      </c>
      <c r="O2007" s="330" t="e">
        <f ca="1">_xll.RiskData('Risk Summary'!$K$36,$A2007)</f>
        <v>#NAME?</v>
      </c>
      <c r="P2007" s="330" t="e">
        <f ca="1">_xll.RiskData('Risk Summary'!$N$36,$A2007)</f>
        <v>#NAME?</v>
      </c>
      <c r="R2007" s="330" t="e">
        <f ca="1">_xll.RiskData('TS CF'!$H$24,$A2007)-F2007</f>
        <v>#NAME?</v>
      </c>
      <c r="S2007" s="330" t="e">
        <f ca="1">_xll.RiskData('TS CF'!$K$24,$A2007)-G2007</f>
        <v>#NAME?</v>
      </c>
      <c r="T2007" s="330" t="e">
        <f ca="1">_xll.RiskData('TS CF'!$N$24,$A2007)-H2007</f>
        <v>#NAME?</v>
      </c>
      <c r="V2007" s="327" t="e">
        <f t="shared" ca="1" si="93"/>
        <v>#NAME?</v>
      </c>
      <c r="W2007" s="327" t="e">
        <f t="shared" ca="1" si="94"/>
        <v>#NAME?</v>
      </c>
      <c r="X2007" s="327" t="e">
        <f t="shared" ca="1" si="95"/>
        <v>#NAME?</v>
      </c>
    </row>
    <row r="2008" spans="1:24">
      <c r="A2008" s="2">
        <v>2001</v>
      </c>
      <c r="B2008" s="617">
        <v>-160478</v>
      </c>
      <c r="C2008" s="617">
        <v>-103593</v>
      </c>
      <c r="D2008" s="617">
        <v>-114388</v>
      </c>
      <c r="F2008" s="330" t="e">
        <f ca="1">_xll.RiskData('Risk Summary'!$H$32,$A2008)</f>
        <v>#NAME?</v>
      </c>
      <c r="G2008" s="330" t="e">
        <f ca="1">_xll.RiskData('Risk Summary'!$K$32,$A2008)</f>
        <v>#NAME?</v>
      </c>
      <c r="H2008" s="330" t="e">
        <f ca="1">_xll.RiskData('Risk Summary'!$N$32,$A2008)</f>
        <v>#NAME?</v>
      </c>
      <c r="J2008" s="330" t="e">
        <f ca="1">_xll.RiskData('Risk Summary'!$H$35,$A2008)</f>
        <v>#NAME?</v>
      </c>
      <c r="K2008" s="330" t="e">
        <f ca="1">_xll.RiskData('Risk Summary'!$K$35,$A2008)</f>
        <v>#NAME?</v>
      </c>
      <c r="L2008" s="330" t="e">
        <f ca="1">_xll.RiskData('Risk Summary'!$N$35,$A2008)</f>
        <v>#NAME?</v>
      </c>
      <c r="N2008" s="330" t="e">
        <f ca="1">_xll.RiskData('Risk Summary'!$H$36,$A2008)</f>
        <v>#NAME?</v>
      </c>
      <c r="O2008" s="330" t="e">
        <f ca="1">_xll.RiskData('Risk Summary'!$K$36,$A2008)</f>
        <v>#NAME?</v>
      </c>
      <c r="P2008" s="330" t="e">
        <f ca="1">_xll.RiskData('Risk Summary'!$N$36,$A2008)</f>
        <v>#NAME?</v>
      </c>
      <c r="R2008" s="330" t="e">
        <f ca="1">_xll.RiskData('TS CF'!$H$24,$A2008)-F2008</f>
        <v>#NAME?</v>
      </c>
      <c r="S2008" s="330" t="e">
        <f ca="1">_xll.RiskData('TS CF'!$K$24,$A2008)-G2008</f>
        <v>#NAME?</v>
      </c>
      <c r="T2008" s="330" t="e">
        <f ca="1">_xll.RiskData('TS CF'!$N$24,$A2008)-H2008</f>
        <v>#NAME?</v>
      </c>
      <c r="V2008" s="327" t="e">
        <f t="shared" ca="1" si="93"/>
        <v>#NAME?</v>
      </c>
      <c r="W2008" s="327" t="e">
        <f t="shared" ca="1" si="94"/>
        <v>#NAME?</v>
      </c>
      <c r="X2008" s="327" t="e">
        <f t="shared" ca="1" si="95"/>
        <v>#NAME?</v>
      </c>
    </row>
    <row r="2009" spans="1:24">
      <c r="A2009" s="2">
        <v>2002</v>
      </c>
      <c r="B2009" s="617">
        <v>-160478</v>
      </c>
      <c r="C2009" s="617">
        <v>-103593</v>
      </c>
      <c r="D2009" s="617">
        <v>-114388</v>
      </c>
      <c r="F2009" s="330" t="e">
        <f ca="1">_xll.RiskData('Risk Summary'!$H$32,$A2009)</f>
        <v>#NAME?</v>
      </c>
      <c r="G2009" s="330" t="e">
        <f ca="1">_xll.RiskData('Risk Summary'!$K$32,$A2009)</f>
        <v>#NAME?</v>
      </c>
      <c r="H2009" s="330" t="e">
        <f ca="1">_xll.RiskData('Risk Summary'!$N$32,$A2009)</f>
        <v>#NAME?</v>
      </c>
      <c r="J2009" s="330" t="e">
        <f ca="1">_xll.RiskData('Risk Summary'!$H$35,$A2009)</f>
        <v>#NAME?</v>
      </c>
      <c r="K2009" s="330" t="e">
        <f ca="1">_xll.RiskData('Risk Summary'!$K$35,$A2009)</f>
        <v>#NAME?</v>
      </c>
      <c r="L2009" s="330" t="e">
        <f ca="1">_xll.RiskData('Risk Summary'!$N$35,$A2009)</f>
        <v>#NAME?</v>
      </c>
      <c r="N2009" s="330" t="e">
        <f ca="1">_xll.RiskData('Risk Summary'!$H$36,$A2009)</f>
        <v>#NAME?</v>
      </c>
      <c r="O2009" s="330" t="e">
        <f ca="1">_xll.RiskData('Risk Summary'!$K$36,$A2009)</f>
        <v>#NAME?</v>
      </c>
      <c r="P2009" s="330" t="e">
        <f ca="1">_xll.RiskData('Risk Summary'!$N$36,$A2009)</f>
        <v>#NAME?</v>
      </c>
      <c r="R2009" s="330" t="e">
        <f ca="1">_xll.RiskData('TS CF'!$H$24,$A2009)-F2009</f>
        <v>#NAME?</v>
      </c>
      <c r="S2009" s="330" t="e">
        <f ca="1">_xll.RiskData('TS CF'!$K$24,$A2009)-G2009</f>
        <v>#NAME?</v>
      </c>
      <c r="T2009" s="330" t="e">
        <f ca="1">_xll.RiskData('TS CF'!$N$24,$A2009)-H2009</f>
        <v>#NAME?</v>
      </c>
      <c r="V2009" s="327" t="e">
        <f t="shared" ca="1" si="93"/>
        <v>#NAME?</v>
      </c>
      <c r="W2009" s="327" t="e">
        <f t="shared" ca="1" si="94"/>
        <v>#NAME?</v>
      </c>
      <c r="X2009" s="327" t="e">
        <f t="shared" ca="1" si="95"/>
        <v>#NAME?</v>
      </c>
    </row>
    <row r="2010" spans="1:24">
      <c r="A2010" s="2">
        <v>2003</v>
      </c>
      <c r="B2010" s="617">
        <v>-160478</v>
      </c>
      <c r="C2010" s="617">
        <v>-103593</v>
      </c>
      <c r="D2010" s="617">
        <v>-114388</v>
      </c>
      <c r="F2010" s="330" t="e">
        <f ca="1">_xll.RiskData('Risk Summary'!$H$32,$A2010)</f>
        <v>#NAME?</v>
      </c>
      <c r="G2010" s="330" t="e">
        <f ca="1">_xll.RiskData('Risk Summary'!$K$32,$A2010)</f>
        <v>#NAME?</v>
      </c>
      <c r="H2010" s="330" t="e">
        <f ca="1">_xll.RiskData('Risk Summary'!$N$32,$A2010)</f>
        <v>#NAME?</v>
      </c>
      <c r="J2010" s="330" t="e">
        <f ca="1">_xll.RiskData('Risk Summary'!$H$35,$A2010)</f>
        <v>#NAME?</v>
      </c>
      <c r="K2010" s="330" t="e">
        <f ca="1">_xll.RiskData('Risk Summary'!$K$35,$A2010)</f>
        <v>#NAME?</v>
      </c>
      <c r="L2010" s="330" t="e">
        <f ca="1">_xll.RiskData('Risk Summary'!$N$35,$A2010)</f>
        <v>#NAME?</v>
      </c>
      <c r="N2010" s="330" t="e">
        <f ca="1">_xll.RiskData('Risk Summary'!$H$36,$A2010)</f>
        <v>#NAME?</v>
      </c>
      <c r="O2010" s="330" t="e">
        <f ca="1">_xll.RiskData('Risk Summary'!$K$36,$A2010)</f>
        <v>#NAME?</v>
      </c>
      <c r="P2010" s="330" t="e">
        <f ca="1">_xll.RiskData('Risk Summary'!$N$36,$A2010)</f>
        <v>#NAME?</v>
      </c>
      <c r="R2010" s="330" t="e">
        <f ca="1">_xll.RiskData('TS CF'!$H$24,$A2010)-F2010</f>
        <v>#NAME?</v>
      </c>
      <c r="S2010" s="330" t="e">
        <f ca="1">_xll.RiskData('TS CF'!$K$24,$A2010)-G2010</f>
        <v>#NAME?</v>
      </c>
      <c r="T2010" s="330" t="e">
        <f ca="1">_xll.RiskData('TS CF'!$N$24,$A2010)-H2010</f>
        <v>#NAME?</v>
      </c>
      <c r="V2010" s="327" t="e">
        <f t="shared" ca="1" si="93"/>
        <v>#NAME?</v>
      </c>
      <c r="W2010" s="327" t="e">
        <f t="shared" ca="1" si="94"/>
        <v>#NAME?</v>
      </c>
      <c r="X2010" s="327" t="e">
        <f t="shared" ca="1" si="95"/>
        <v>#NAME?</v>
      </c>
    </row>
    <row r="2011" spans="1:24">
      <c r="A2011" s="2">
        <v>2004</v>
      </c>
      <c r="B2011" s="617">
        <v>-160478</v>
      </c>
      <c r="C2011" s="617">
        <v>-103593</v>
      </c>
      <c r="D2011" s="617">
        <v>-114388</v>
      </c>
      <c r="F2011" s="330" t="e">
        <f ca="1">_xll.RiskData('Risk Summary'!$H$32,$A2011)</f>
        <v>#NAME?</v>
      </c>
      <c r="G2011" s="330" t="e">
        <f ca="1">_xll.RiskData('Risk Summary'!$K$32,$A2011)</f>
        <v>#NAME?</v>
      </c>
      <c r="H2011" s="330" t="e">
        <f ca="1">_xll.RiskData('Risk Summary'!$N$32,$A2011)</f>
        <v>#NAME?</v>
      </c>
      <c r="J2011" s="330" t="e">
        <f ca="1">_xll.RiskData('Risk Summary'!$H$35,$A2011)</f>
        <v>#NAME?</v>
      </c>
      <c r="K2011" s="330" t="e">
        <f ca="1">_xll.RiskData('Risk Summary'!$K$35,$A2011)</f>
        <v>#NAME?</v>
      </c>
      <c r="L2011" s="330" t="e">
        <f ca="1">_xll.RiskData('Risk Summary'!$N$35,$A2011)</f>
        <v>#NAME?</v>
      </c>
      <c r="N2011" s="330" t="e">
        <f ca="1">_xll.RiskData('Risk Summary'!$H$36,$A2011)</f>
        <v>#NAME?</v>
      </c>
      <c r="O2011" s="330" t="e">
        <f ca="1">_xll.RiskData('Risk Summary'!$K$36,$A2011)</f>
        <v>#NAME?</v>
      </c>
      <c r="P2011" s="330" t="e">
        <f ca="1">_xll.RiskData('Risk Summary'!$N$36,$A2011)</f>
        <v>#NAME?</v>
      </c>
      <c r="R2011" s="330" t="e">
        <f ca="1">_xll.RiskData('TS CF'!$H$24,$A2011)-F2011</f>
        <v>#NAME?</v>
      </c>
      <c r="S2011" s="330" t="e">
        <f ca="1">_xll.RiskData('TS CF'!$K$24,$A2011)-G2011</f>
        <v>#NAME?</v>
      </c>
      <c r="T2011" s="330" t="e">
        <f ca="1">_xll.RiskData('TS CF'!$N$24,$A2011)-H2011</f>
        <v>#NAME?</v>
      </c>
      <c r="V2011" s="327" t="e">
        <f t="shared" ca="1" si="93"/>
        <v>#NAME?</v>
      </c>
      <c r="W2011" s="327" t="e">
        <f t="shared" ca="1" si="94"/>
        <v>#NAME?</v>
      </c>
      <c r="X2011" s="327" t="e">
        <f t="shared" ca="1" si="95"/>
        <v>#NAME?</v>
      </c>
    </row>
    <row r="2012" spans="1:24">
      <c r="A2012" s="2">
        <v>2005</v>
      </c>
      <c r="B2012" s="617">
        <v>-160478</v>
      </c>
      <c r="C2012" s="617">
        <v>-103593</v>
      </c>
      <c r="D2012" s="617">
        <v>-114388</v>
      </c>
      <c r="F2012" s="330" t="e">
        <f ca="1">_xll.RiskData('Risk Summary'!$H$32,$A2012)</f>
        <v>#NAME?</v>
      </c>
      <c r="G2012" s="330" t="e">
        <f ca="1">_xll.RiskData('Risk Summary'!$K$32,$A2012)</f>
        <v>#NAME?</v>
      </c>
      <c r="H2012" s="330" t="e">
        <f ca="1">_xll.RiskData('Risk Summary'!$N$32,$A2012)</f>
        <v>#NAME?</v>
      </c>
      <c r="J2012" s="330" t="e">
        <f ca="1">_xll.RiskData('Risk Summary'!$H$35,$A2012)</f>
        <v>#NAME?</v>
      </c>
      <c r="K2012" s="330" t="e">
        <f ca="1">_xll.RiskData('Risk Summary'!$K$35,$A2012)</f>
        <v>#NAME?</v>
      </c>
      <c r="L2012" s="330" t="e">
        <f ca="1">_xll.RiskData('Risk Summary'!$N$35,$A2012)</f>
        <v>#NAME?</v>
      </c>
      <c r="N2012" s="330" t="e">
        <f ca="1">_xll.RiskData('Risk Summary'!$H$36,$A2012)</f>
        <v>#NAME?</v>
      </c>
      <c r="O2012" s="330" t="e">
        <f ca="1">_xll.RiskData('Risk Summary'!$K$36,$A2012)</f>
        <v>#NAME?</v>
      </c>
      <c r="P2012" s="330" t="e">
        <f ca="1">_xll.RiskData('Risk Summary'!$N$36,$A2012)</f>
        <v>#NAME?</v>
      </c>
      <c r="R2012" s="330" t="e">
        <f ca="1">_xll.RiskData('TS CF'!$H$24,$A2012)-F2012</f>
        <v>#NAME?</v>
      </c>
      <c r="S2012" s="330" t="e">
        <f ca="1">_xll.RiskData('TS CF'!$K$24,$A2012)-G2012</f>
        <v>#NAME?</v>
      </c>
      <c r="T2012" s="330" t="e">
        <f ca="1">_xll.RiskData('TS CF'!$N$24,$A2012)-H2012</f>
        <v>#NAME?</v>
      </c>
      <c r="V2012" s="327" t="e">
        <f t="shared" ca="1" si="93"/>
        <v>#NAME?</v>
      </c>
      <c r="W2012" s="327" t="e">
        <f t="shared" ca="1" si="94"/>
        <v>#NAME?</v>
      </c>
      <c r="X2012" s="327" t="e">
        <f t="shared" ca="1" si="95"/>
        <v>#NAME?</v>
      </c>
    </row>
    <row r="2013" spans="1:24">
      <c r="A2013" s="2">
        <v>2006</v>
      </c>
      <c r="B2013" s="617">
        <v>-160478</v>
      </c>
      <c r="C2013" s="617">
        <v>-103593</v>
      </c>
      <c r="D2013" s="617">
        <v>-114388</v>
      </c>
      <c r="F2013" s="330" t="e">
        <f ca="1">_xll.RiskData('Risk Summary'!$H$32,$A2013)</f>
        <v>#NAME?</v>
      </c>
      <c r="G2013" s="330" t="e">
        <f ca="1">_xll.RiskData('Risk Summary'!$K$32,$A2013)</f>
        <v>#NAME?</v>
      </c>
      <c r="H2013" s="330" t="e">
        <f ca="1">_xll.RiskData('Risk Summary'!$N$32,$A2013)</f>
        <v>#NAME?</v>
      </c>
      <c r="J2013" s="330" t="e">
        <f ca="1">_xll.RiskData('Risk Summary'!$H$35,$A2013)</f>
        <v>#NAME?</v>
      </c>
      <c r="K2013" s="330" t="e">
        <f ca="1">_xll.RiskData('Risk Summary'!$K$35,$A2013)</f>
        <v>#NAME?</v>
      </c>
      <c r="L2013" s="330" t="e">
        <f ca="1">_xll.RiskData('Risk Summary'!$N$35,$A2013)</f>
        <v>#NAME?</v>
      </c>
      <c r="N2013" s="330" t="e">
        <f ca="1">_xll.RiskData('Risk Summary'!$H$36,$A2013)</f>
        <v>#NAME?</v>
      </c>
      <c r="O2013" s="330" t="e">
        <f ca="1">_xll.RiskData('Risk Summary'!$K$36,$A2013)</f>
        <v>#NAME?</v>
      </c>
      <c r="P2013" s="330" t="e">
        <f ca="1">_xll.RiskData('Risk Summary'!$N$36,$A2013)</f>
        <v>#NAME?</v>
      </c>
      <c r="R2013" s="330" t="e">
        <f ca="1">_xll.RiskData('TS CF'!$H$24,$A2013)-F2013</f>
        <v>#NAME?</v>
      </c>
      <c r="S2013" s="330" t="e">
        <f ca="1">_xll.RiskData('TS CF'!$K$24,$A2013)-G2013</f>
        <v>#NAME?</v>
      </c>
      <c r="T2013" s="330" t="e">
        <f ca="1">_xll.RiskData('TS CF'!$N$24,$A2013)-H2013</f>
        <v>#NAME?</v>
      </c>
      <c r="V2013" s="327" t="e">
        <f t="shared" ca="1" si="93"/>
        <v>#NAME?</v>
      </c>
      <c r="W2013" s="327" t="e">
        <f t="shared" ca="1" si="94"/>
        <v>#NAME?</v>
      </c>
      <c r="X2013" s="327" t="e">
        <f t="shared" ca="1" si="95"/>
        <v>#NAME?</v>
      </c>
    </row>
    <row r="2014" spans="1:24">
      <c r="A2014" s="2">
        <v>2007</v>
      </c>
      <c r="B2014" s="617">
        <v>-160478</v>
      </c>
      <c r="C2014" s="617">
        <v>-103593</v>
      </c>
      <c r="D2014" s="617">
        <v>-114388</v>
      </c>
      <c r="F2014" s="330" t="e">
        <f ca="1">_xll.RiskData('Risk Summary'!$H$32,$A2014)</f>
        <v>#NAME?</v>
      </c>
      <c r="G2014" s="330" t="e">
        <f ca="1">_xll.RiskData('Risk Summary'!$K$32,$A2014)</f>
        <v>#NAME?</v>
      </c>
      <c r="H2014" s="330" t="e">
        <f ca="1">_xll.RiskData('Risk Summary'!$N$32,$A2014)</f>
        <v>#NAME?</v>
      </c>
      <c r="J2014" s="330" t="e">
        <f ca="1">_xll.RiskData('Risk Summary'!$H$35,$A2014)</f>
        <v>#NAME?</v>
      </c>
      <c r="K2014" s="330" t="e">
        <f ca="1">_xll.RiskData('Risk Summary'!$K$35,$A2014)</f>
        <v>#NAME?</v>
      </c>
      <c r="L2014" s="330" t="e">
        <f ca="1">_xll.RiskData('Risk Summary'!$N$35,$A2014)</f>
        <v>#NAME?</v>
      </c>
      <c r="N2014" s="330" t="e">
        <f ca="1">_xll.RiskData('Risk Summary'!$H$36,$A2014)</f>
        <v>#NAME?</v>
      </c>
      <c r="O2014" s="330" t="e">
        <f ca="1">_xll.RiskData('Risk Summary'!$K$36,$A2014)</f>
        <v>#NAME?</v>
      </c>
      <c r="P2014" s="330" t="e">
        <f ca="1">_xll.RiskData('Risk Summary'!$N$36,$A2014)</f>
        <v>#NAME?</v>
      </c>
      <c r="R2014" s="330" t="e">
        <f ca="1">_xll.RiskData('TS CF'!$H$24,$A2014)-F2014</f>
        <v>#NAME?</v>
      </c>
      <c r="S2014" s="330" t="e">
        <f ca="1">_xll.RiskData('TS CF'!$K$24,$A2014)-G2014</f>
        <v>#NAME?</v>
      </c>
      <c r="T2014" s="330" t="e">
        <f ca="1">_xll.RiskData('TS CF'!$N$24,$A2014)-H2014</f>
        <v>#NAME?</v>
      </c>
      <c r="V2014" s="327" t="e">
        <f t="shared" ca="1" si="93"/>
        <v>#NAME?</v>
      </c>
      <c r="W2014" s="327" t="e">
        <f t="shared" ca="1" si="94"/>
        <v>#NAME?</v>
      </c>
      <c r="X2014" s="327" t="e">
        <f t="shared" ca="1" si="95"/>
        <v>#NAME?</v>
      </c>
    </row>
    <row r="2015" spans="1:24">
      <c r="A2015" s="2">
        <v>2008</v>
      </c>
      <c r="B2015" s="617">
        <v>-160478</v>
      </c>
      <c r="C2015" s="617">
        <v>-103593</v>
      </c>
      <c r="D2015" s="617">
        <v>-114388</v>
      </c>
      <c r="F2015" s="330" t="e">
        <f ca="1">_xll.RiskData('Risk Summary'!$H$32,$A2015)</f>
        <v>#NAME?</v>
      </c>
      <c r="G2015" s="330" t="e">
        <f ca="1">_xll.RiskData('Risk Summary'!$K$32,$A2015)</f>
        <v>#NAME?</v>
      </c>
      <c r="H2015" s="330" t="e">
        <f ca="1">_xll.RiskData('Risk Summary'!$N$32,$A2015)</f>
        <v>#NAME?</v>
      </c>
      <c r="J2015" s="330" t="e">
        <f ca="1">_xll.RiskData('Risk Summary'!$H$35,$A2015)</f>
        <v>#NAME?</v>
      </c>
      <c r="K2015" s="330" t="e">
        <f ca="1">_xll.RiskData('Risk Summary'!$K$35,$A2015)</f>
        <v>#NAME?</v>
      </c>
      <c r="L2015" s="330" t="e">
        <f ca="1">_xll.RiskData('Risk Summary'!$N$35,$A2015)</f>
        <v>#NAME?</v>
      </c>
      <c r="N2015" s="330" t="e">
        <f ca="1">_xll.RiskData('Risk Summary'!$H$36,$A2015)</f>
        <v>#NAME?</v>
      </c>
      <c r="O2015" s="330" t="e">
        <f ca="1">_xll.RiskData('Risk Summary'!$K$36,$A2015)</f>
        <v>#NAME?</v>
      </c>
      <c r="P2015" s="330" t="e">
        <f ca="1">_xll.RiskData('Risk Summary'!$N$36,$A2015)</f>
        <v>#NAME?</v>
      </c>
      <c r="R2015" s="330" t="e">
        <f ca="1">_xll.RiskData('TS CF'!$H$24,$A2015)-F2015</f>
        <v>#NAME?</v>
      </c>
      <c r="S2015" s="330" t="e">
        <f ca="1">_xll.RiskData('TS CF'!$K$24,$A2015)-G2015</f>
        <v>#NAME?</v>
      </c>
      <c r="T2015" s="330" t="e">
        <f ca="1">_xll.RiskData('TS CF'!$N$24,$A2015)-H2015</f>
        <v>#NAME?</v>
      </c>
      <c r="V2015" s="327" t="e">
        <f t="shared" ca="1" si="93"/>
        <v>#NAME?</v>
      </c>
      <c r="W2015" s="327" t="e">
        <f t="shared" ca="1" si="94"/>
        <v>#NAME?</v>
      </c>
      <c r="X2015" s="327" t="e">
        <f t="shared" ca="1" si="95"/>
        <v>#NAME?</v>
      </c>
    </row>
    <row r="2016" spans="1:24">
      <c r="A2016" s="2">
        <v>2009</v>
      </c>
      <c r="B2016" s="617">
        <v>-160478</v>
      </c>
      <c r="C2016" s="617">
        <v>-103593</v>
      </c>
      <c r="D2016" s="617">
        <v>-114388</v>
      </c>
      <c r="F2016" s="330" t="e">
        <f ca="1">_xll.RiskData('Risk Summary'!$H$32,$A2016)</f>
        <v>#NAME?</v>
      </c>
      <c r="G2016" s="330" t="e">
        <f ca="1">_xll.RiskData('Risk Summary'!$K$32,$A2016)</f>
        <v>#NAME?</v>
      </c>
      <c r="H2016" s="330" t="e">
        <f ca="1">_xll.RiskData('Risk Summary'!$N$32,$A2016)</f>
        <v>#NAME?</v>
      </c>
      <c r="J2016" s="330" t="e">
        <f ca="1">_xll.RiskData('Risk Summary'!$H$35,$A2016)</f>
        <v>#NAME?</v>
      </c>
      <c r="K2016" s="330" t="e">
        <f ca="1">_xll.RiskData('Risk Summary'!$K$35,$A2016)</f>
        <v>#NAME?</v>
      </c>
      <c r="L2016" s="330" t="e">
        <f ca="1">_xll.RiskData('Risk Summary'!$N$35,$A2016)</f>
        <v>#NAME?</v>
      </c>
      <c r="N2016" s="330" t="e">
        <f ca="1">_xll.RiskData('Risk Summary'!$H$36,$A2016)</f>
        <v>#NAME?</v>
      </c>
      <c r="O2016" s="330" t="e">
        <f ca="1">_xll.RiskData('Risk Summary'!$K$36,$A2016)</f>
        <v>#NAME?</v>
      </c>
      <c r="P2016" s="330" t="e">
        <f ca="1">_xll.RiskData('Risk Summary'!$N$36,$A2016)</f>
        <v>#NAME?</v>
      </c>
      <c r="R2016" s="330" t="e">
        <f ca="1">_xll.RiskData('TS CF'!$H$24,$A2016)-F2016</f>
        <v>#NAME?</v>
      </c>
      <c r="S2016" s="330" t="e">
        <f ca="1">_xll.RiskData('TS CF'!$K$24,$A2016)-G2016</f>
        <v>#NAME?</v>
      </c>
      <c r="T2016" s="330" t="e">
        <f ca="1">_xll.RiskData('TS CF'!$N$24,$A2016)-H2016</f>
        <v>#NAME?</v>
      </c>
      <c r="V2016" s="327" t="e">
        <f t="shared" ca="1" si="93"/>
        <v>#NAME?</v>
      </c>
      <c r="W2016" s="327" t="e">
        <f t="shared" ca="1" si="94"/>
        <v>#NAME?</v>
      </c>
      <c r="X2016" s="327" t="e">
        <f t="shared" ca="1" si="95"/>
        <v>#NAME?</v>
      </c>
    </row>
    <row r="2017" spans="1:24">
      <c r="A2017" s="2">
        <v>2010</v>
      </c>
      <c r="B2017" s="617">
        <v>-160478</v>
      </c>
      <c r="C2017" s="617">
        <v>-103593</v>
      </c>
      <c r="D2017" s="617">
        <v>-114388</v>
      </c>
      <c r="F2017" s="330" t="e">
        <f ca="1">_xll.RiskData('Risk Summary'!$H$32,$A2017)</f>
        <v>#NAME?</v>
      </c>
      <c r="G2017" s="330" t="e">
        <f ca="1">_xll.RiskData('Risk Summary'!$K$32,$A2017)</f>
        <v>#NAME?</v>
      </c>
      <c r="H2017" s="330" t="e">
        <f ca="1">_xll.RiskData('Risk Summary'!$N$32,$A2017)</f>
        <v>#NAME?</v>
      </c>
      <c r="J2017" s="330" t="e">
        <f ca="1">_xll.RiskData('Risk Summary'!$H$35,$A2017)</f>
        <v>#NAME?</v>
      </c>
      <c r="K2017" s="330" t="e">
        <f ca="1">_xll.RiskData('Risk Summary'!$K$35,$A2017)</f>
        <v>#NAME?</v>
      </c>
      <c r="L2017" s="330" t="e">
        <f ca="1">_xll.RiskData('Risk Summary'!$N$35,$A2017)</f>
        <v>#NAME?</v>
      </c>
      <c r="N2017" s="330" t="e">
        <f ca="1">_xll.RiskData('Risk Summary'!$H$36,$A2017)</f>
        <v>#NAME?</v>
      </c>
      <c r="O2017" s="330" t="e">
        <f ca="1">_xll.RiskData('Risk Summary'!$K$36,$A2017)</f>
        <v>#NAME?</v>
      </c>
      <c r="P2017" s="330" t="e">
        <f ca="1">_xll.RiskData('Risk Summary'!$N$36,$A2017)</f>
        <v>#NAME?</v>
      </c>
      <c r="R2017" s="330" t="e">
        <f ca="1">_xll.RiskData('TS CF'!$H$24,$A2017)-F2017</f>
        <v>#NAME?</v>
      </c>
      <c r="S2017" s="330" t="e">
        <f ca="1">_xll.RiskData('TS CF'!$K$24,$A2017)-G2017</f>
        <v>#NAME?</v>
      </c>
      <c r="T2017" s="330" t="e">
        <f ca="1">_xll.RiskData('TS CF'!$N$24,$A2017)-H2017</f>
        <v>#NAME?</v>
      </c>
      <c r="V2017" s="327" t="e">
        <f t="shared" ca="1" si="93"/>
        <v>#NAME?</v>
      </c>
      <c r="W2017" s="327" t="e">
        <f t="shared" ca="1" si="94"/>
        <v>#NAME?</v>
      </c>
      <c r="X2017" s="327" t="e">
        <f t="shared" ca="1" si="95"/>
        <v>#NAME?</v>
      </c>
    </row>
    <row r="2018" spans="1:24">
      <c r="A2018" s="2">
        <v>2011</v>
      </c>
      <c r="B2018" s="617">
        <v>-160478</v>
      </c>
      <c r="C2018" s="617">
        <v>-103593</v>
      </c>
      <c r="D2018" s="617">
        <v>-114388</v>
      </c>
      <c r="F2018" s="330" t="e">
        <f ca="1">_xll.RiskData('Risk Summary'!$H$32,$A2018)</f>
        <v>#NAME?</v>
      </c>
      <c r="G2018" s="330" t="e">
        <f ca="1">_xll.RiskData('Risk Summary'!$K$32,$A2018)</f>
        <v>#NAME?</v>
      </c>
      <c r="H2018" s="330" t="e">
        <f ca="1">_xll.RiskData('Risk Summary'!$N$32,$A2018)</f>
        <v>#NAME?</v>
      </c>
      <c r="J2018" s="330" t="e">
        <f ca="1">_xll.RiskData('Risk Summary'!$H$35,$A2018)</f>
        <v>#NAME?</v>
      </c>
      <c r="K2018" s="330" t="e">
        <f ca="1">_xll.RiskData('Risk Summary'!$K$35,$A2018)</f>
        <v>#NAME?</v>
      </c>
      <c r="L2018" s="330" t="e">
        <f ca="1">_xll.RiskData('Risk Summary'!$N$35,$A2018)</f>
        <v>#NAME?</v>
      </c>
      <c r="N2018" s="330" t="e">
        <f ca="1">_xll.RiskData('Risk Summary'!$H$36,$A2018)</f>
        <v>#NAME?</v>
      </c>
      <c r="O2018" s="330" t="e">
        <f ca="1">_xll.RiskData('Risk Summary'!$K$36,$A2018)</f>
        <v>#NAME?</v>
      </c>
      <c r="P2018" s="330" t="e">
        <f ca="1">_xll.RiskData('Risk Summary'!$N$36,$A2018)</f>
        <v>#NAME?</v>
      </c>
      <c r="R2018" s="330" t="e">
        <f ca="1">_xll.RiskData('TS CF'!$H$24,$A2018)-F2018</f>
        <v>#NAME?</v>
      </c>
      <c r="S2018" s="330" t="e">
        <f ca="1">_xll.RiskData('TS CF'!$K$24,$A2018)-G2018</f>
        <v>#NAME?</v>
      </c>
      <c r="T2018" s="330" t="e">
        <f ca="1">_xll.RiskData('TS CF'!$N$24,$A2018)-H2018</f>
        <v>#NAME?</v>
      </c>
      <c r="V2018" s="327" t="e">
        <f t="shared" ca="1" si="93"/>
        <v>#NAME?</v>
      </c>
      <c r="W2018" s="327" t="e">
        <f t="shared" ca="1" si="94"/>
        <v>#NAME?</v>
      </c>
      <c r="X2018" s="327" t="e">
        <f t="shared" ca="1" si="95"/>
        <v>#NAME?</v>
      </c>
    </row>
    <row r="2019" spans="1:24">
      <c r="A2019" s="2">
        <v>2012</v>
      </c>
      <c r="B2019" s="617">
        <v>-160478</v>
      </c>
      <c r="C2019" s="617">
        <v>-103593</v>
      </c>
      <c r="D2019" s="617">
        <v>-114388</v>
      </c>
      <c r="F2019" s="330" t="e">
        <f ca="1">_xll.RiskData('Risk Summary'!$H$32,$A2019)</f>
        <v>#NAME?</v>
      </c>
      <c r="G2019" s="330" t="e">
        <f ca="1">_xll.RiskData('Risk Summary'!$K$32,$A2019)</f>
        <v>#NAME?</v>
      </c>
      <c r="H2019" s="330" t="e">
        <f ca="1">_xll.RiskData('Risk Summary'!$N$32,$A2019)</f>
        <v>#NAME?</v>
      </c>
      <c r="J2019" s="330" t="e">
        <f ca="1">_xll.RiskData('Risk Summary'!$H$35,$A2019)</f>
        <v>#NAME?</v>
      </c>
      <c r="K2019" s="330" t="e">
        <f ca="1">_xll.RiskData('Risk Summary'!$K$35,$A2019)</f>
        <v>#NAME?</v>
      </c>
      <c r="L2019" s="330" t="e">
        <f ca="1">_xll.RiskData('Risk Summary'!$N$35,$A2019)</f>
        <v>#NAME?</v>
      </c>
      <c r="N2019" s="330" t="e">
        <f ca="1">_xll.RiskData('Risk Summary'!$H$36,$A2019)</f>
        <v>#NAME?</v>
      </c>
      <c r="O2019" s="330" t="e">
        <f ca="1">_xll.RiskData('Risk Summary'!$K$36,$A2019)</f>
        <v>#NAME?</v>
      </c>
      <c r="P2019" s="330" t="e">
        <f ca="1">_xll.RiskData('Risk Summary'!$N$36,$A2019)</f>
        <v>#NAME?</v>
      </c>
      <c r="R2019" s="330" t="e">
        <f ca="1">_xll.RiskData('TS CF'!$H$24,$A2019)-F2019</f>
        <v>#NAME?</v>
      </c>
      <c r="S2019" s="330" t="e">
        <f ca="1">_xll.RiskData('TS CF'!$K$24,$A2019)-G2019</f>
        <v>#NAME?</v>
      </c>
      <c r="T2019" s="330" t="e">
        <f ca="1">_xll.RiskData('TS CF'!$N$24,$A2019)-H2019</f>
        <v>#NAME?</v>
      </c>
      <c r="V2019" s="327" t="e">
        <f t="shared" ca="1" si="93"/>
        <v>#NAME?</v>
      </c>
      <c r="W2019" s="327" t="e">
        <f t="shared" ca="1" si="94"/>
        <v>#NAME?</v>
      </c>
      <c r="X2019" s="327" t="e">
        <f t="shared" ca="1" si="95"/>
        <v>#NAME?</v>
      </c>
    </row>
    <row r="2020" spans="1:24">
      <c r="A2020" s="2">
        <v>2013</v>
      </c>
      <c r="B2020" s="617">
        <v>-160478</v>
      </c>
      <c r="C2020" s="617">
        <v>-103593</v>
      </c>
      <c r="D2020" s="617">
        <v>-114388</v>
      </c>
      <c r="F2020" s="330" t="e">
        <f ca="1">_xll.RiskData('Risk Summary'!$H$32,$A2020)</f>
        <v>#NAME?</v>
      </c>
      <c r="G2020" s="330" t="e">
        <f ca="1">_xll.RiskData('Risk Summary'!$K$32,$A2020)</f>
        <v>#NAME?</v>
      </c>
      <c r="H2020" s="330" t="e">
        <f ca="1">_xll.RiskData('Risk Summary'!$N$32,$A2020)</f>
        <v>#NAME?</v>
      </c>
      <c r="J2020" s="330" t="e">
        <f ca="1">_xll.RiskData('Risk Summary'!$H$35,$A2020)</f>
        <v>#NAME?</v>
      </c>
      <c r="K2020" s="330" t="e">
        <f ca="1">_xll.RiskData('Risk Summary'!$K$35,$A2020)</f>
        <v>#NAME?</v>
      </c>
      <c r="L2020" s="330" t="e">
        <f ca="1">_xll.RiskData('Risk Summary'!$N$35,$A2020)</f>
        <v>#NAME?</v>
      </c>
      <c r="N2020" s="330" t="e">
        <f ca="1">_xll.RiskData('Risk Summary'!$H$36,$A2020)</f>
        <v>#NAME?</v>
      </c>
      <c r="O2020" s="330" t="e">
        <f ca="1">_xll.RiskData('Risk Summary'!$K$36,$A2020)</f>
        <v>#NAME?</v>
      </c>
      <c r="P2020" s="330" t="e">
        <f ca="1">_xll.RiskData('Risk Summary'!$N$36,$A2020)</f>
        <v>#NAME?</v>
      </c>
      <c r="R2020" s="330" t="e">
        <f ca="1">_xll.RiskData('TS CF'!$H$24,$A2020)-F2020</f>
        <v>#NAME?</v>
      </c>
      <c r="S2020" s="330" t="e">
        <f ca="1">_xll.RiskData('TS CF'!$K$24,$A2020)-G2020</f>
        <v>#NAME?</v>
      </c>
      <c r="T2020" s="330" t="e">
        <f ca="1">_xll.RiskData('TS CF'!$N$24,$A2020)-H2020</f>
        <v>#NAME?</v>
      </c>
      <c r="V2020" s="327" t="e">
        <f t="shared" ca="1" si="93"/>
        <v>#NAME?</v>
      </c>
      <c r="W2020" s="327" t="e">
        <f t="shared" ca="1" si="94"/>
        <v>#NAME?</v>
      </c>
      <c r="X2020" s="327" t="e">
        <f t="shared" ca="1" si="95"/>
        <v>#NAME?</v>
      </c>
    </row>
    <row r="2021" spans="1:24">
      <c r="A2021" s="2">
        <v>2014</v>
      </c>
      <c r="B2021" s="617">
        <v>-160478</v>
      </c>
      <c r="C2021" s="617">
        <v>-103593</v>
      </c>
      <c r="D2021" s="617">
        <v>-114388</v>
      </c>
      <c r="F2021" s="330" t="e">
        <f ca="1">_xll.RiskData('Risk Summary'!$H$32,$A2021)</f>
        <v>#NAME?</v>
      </c>
      <c r="G2021" s="330" t="e">
        <f ca="1">_xll.RiskData('Risk Summary'!$K$32,$A2021)</f>
        <v>#NAME?</v>
      </c>
      <c r="H2021" s="330" t="e">
        <f ca="1">_xll.RiskData('Risk Summary'!$N$32,$A2021)</f>
        <v>#NAME?</v>
      </c>
      <c r="J2021" s="330" t="e">
        <f ca="1">_xll.RiskData('Risk Summary'!$H$35,$A2021)</f>
        <v>#NAME?</v>
      </c>
      <c r="K2021" s="330" t="e">
        <f ca="1">_xll.RiskData('Risk Summary'!$K$35,$A2021)</f>
        <v>#NAME?</v>
      </c>
      <c r="L2021" s="330" t="e">
        <f ca="1">_xll.RiskData('Risk Summary'!$N$35,$A2021)</f>
        <v>#NAME?</v>
      </c>
      <c r="N2021" s="330" t="e">
        <f ca="1">_xll.RiskData('Risk Summary'!$H$36,$A2021)</f>
        <v>#NAME?</v>
      </c>
      <c r="O2021" s="330" t="e">
        <f ca="1">_xll.RiskData('Risk Summary'!$K$36,$A2021)</f>
        <v>#NAME?</v>
      </c>
      <c r="P2021" s="330" t="e">
        <f ca="1">_xll.RiskData('Risk Summary'!$N$36,$A2021)</f>
        <v>#NAME?</v>
      </c>
      <c r="R2021" s="330" t="e">
        <f ca="1">_xll.RiskData('TS CF'!$H$24,$A2021)-F2021</f>
        <v>#NAME?</v>
      </c>
      <c r="S2021" s="330" t="e">
        <f ca="1">_xll.RiskData('TS CF'!$K$24,$A2021)-G2021</f>
        <v>#NAME?</v>
      </c>
      <c r="T2021" s="330" t="e">
        <f ca="1">_xll.RiskData('TS CF'!$N$24,$A2021)-H2021</f>
        <v>#NAME?</v>
      </c>
      <c r="V2021" s="327" t="e">
        <f t="shared" ca="1" si="93"/>
        <v>#NAME?</v>
      </c>
      <c r="W2021" s="327" t="e">
        <f t="shared" ca="1" si="94"/>
        <v>#NAME?</v>
      </c>
      <c r="X2021" s="327" t="e">
        <f t="shared" ca="1" si="95"/>
        <v>#NAME?</v>
      </c>
    </row>
    <row r="2022" spans="1:24">
      <c r="A2022" s="2">
        <v>2015</v>
      </c>
      <c r="B2022" s="617">
        <v>-160478</v>
      </c>
      <c r="C2022" s="617">
        <v>-103593</v>
      </c>
      <c r="D2022" s="617">
        <v>-114388</v>
      </c>
      <c r="F2022" s="330" t="e">
        <f ca="1">_xll.RiskData('Risk Summary'!$H$32,$A2022)</f>
        <v>#NAME?</v>
      </c>
      <c r="G2022" s="330" t="e">
        <f ca="1">_xll.RiskData('Risk Summary'!$K$32,$A2022)</f>
        <v>#NAME?</v>
      </c>
      <c r="H2022" s="330" t="e">
        <f ca="1">_xll.RiskData('Risk Summary'!$N$32,$A2022)</f>
        <v>#NAME?</v>
      </c>
      <c r="J2022" s="330" t="e">
        <f ca="1">_xll.RiskData('Risk Summary'!$H$35,$A2022)</f>
        <v>#NAME?</v>
      </c>
      <c r="K2022" s="330" t="e">
        <f ca="1">_xll.RiskData('Risk Summary'!$K$35,$A2022)</f>
        <v>#NAME?</v>
      </c>
      <c r="L2022" s="330" t="e">
        <f ca="1">_xll.RiskData('Risk Summary'!$N$35,$A2022)</f>
        <v>#NAME?</v>
      </c>
      <c r="N2022" s="330" t="e">
        <f ca="1">_xll.RiskData('Risk Summary'!$H$36,$A2022)</f>
        <v>#NAME?</v>
      </c>
      <c r="O2022" s="330" t="e">
        <f ca="1">_xll.RiskData('Risk Summary'!$K$36,$A2022)</f>
        <v>#NAME?</v>
      </c>
      <c r="P2022" s="330" t="e">
        <f ca="1">_xll.RiskData('Risk Summary'!$N$36,$A2022)</f>
        <v>#NAME?</v>
      </c>
      <c r="R2022" s="330" t="e">
        <f ca="1">_xll.RiskData('TS CF'!$H$24,$A2022)-F2022</f>
        <v>#NAME?</v>
      </c>
      <c r="S2022" s="330" t="e">
        <f ca="1">_xll.RiskData('TS CF'!$K$24,$A2022)-G2022</f>
        <v>#NAME?</v>
      </c>
      <c r="T2022" s="330" t="e">
        <f ca="1">_xll.RiskData('TS CF'!$N$24,$A2022)-H2022</f>
        <v>#NAME?</v>
      </c>
      <c r="V2022" s="327" t="e">
        <f t="shared" ca="1" si="93"/>
        <v>#NAME?</v>
      </c>
      <c r="W2022" s="327" t="e">
        <f t="shared" ca="1" si="94"/>
        <v>#NAME?</v>
      </c>
      <c r="X2022" s="327" t="e">
        <f t="shared" ca="1" si="95"/>
        <v>#NAME?</v>
      </c>
    </row>
    <row r="2023" spans="1:24">
      <c r="A2023" s="2">
        <v>2016</v>
      </c>
      <c r="B2023" s="617">
        <v>-160478</v>
      </c>
      <c r="C2023" s="617">
        <v>-103593</v>
      </c>
      <c r="D2023" s="617">
        <v>-114388</v>
      </c>
      <c r="F2023" s="330" t="e">
        <f ca="1">_xll.RiskData('Risk Summary'!$H$32,$A2023)</f>
        <v>#NAME?</v>
      </c>
      <c r="G2023" s="330" t="e">
        <f ca="1">_xll.RiskData('Risk Summary'!$K$32,$A2023)</f>
        <v>#NAME?</v>
      </c>
      <c r="H2023" s="330" t="e">
        <f ca="1">_xll.RiskData('Risk Summary'!$N$32,$A2023)</f>
        <v>#NAME?</v>
      </c>
      <c r="J2023" s="330" t="e">
        <f ca="1">_xll.RiskData('Risk Summary'!$H$35,$A2023)</f>
        <v>#NAME?</v>
      </c>
      <c r="K2023" s="330" t="e">
        <f ca="1">_xll.RiskData('Risk Summary'!$K$35,$A2023)</f>
        <v>#NAME?</v>
      </c>
      <c r="L2023" s="330" t="e">
        <f ca="1">_xll.RiskData('Risk Summary'!$N$35,$A2023)</f>
        <v>#NAME?</v>
      </c>
      <c r="N2023" s="330" t="e">
        <f ca="1">_xll.RiskData('Risk Summary'!$H$36,$A2023)</f>
        <v>#NAME?</v>
      </c>
      <c r="O2023" s="330" t="e">
        <f ca="1">_xll.RiskData('Risk Summary'!$K$36,$A2023)</f>
        <v>#NAME?</v>
      </c>
      <c r="P2023" s="330" t="e">
        <f ca="1">_xll.RiskData('Risk Summary'!$N$36,$A2023)</f>
        <v>#NAME?</v>
      </c>
      <c r="R2023" s="330" t="e">
        <f ca="1">_xll.RiskData('TS CF'!$H$24,$A2023)-F2023</f>
        <v>#NAME?</v>
      </c>
      <c r="S2023" s="330" t="e">
        <f ca="1">_xll.RiskData('TS CF'!$K$24,$A2023)-G2023</f>
        <v>#NAME?</v>
      </c>
      <c r="T2023" s="330" t="e">
        <f ca="1">_xll.RiskData('TS CF'!$N$24,$A2023)-H2023</f>
        <v>#NAME?</v>
      </c>
      <c r="V2023" s="327" t="e">
        <f t="shared" ca="1" si="93"/>
        <v>#NAME?</v>
      </c>
      <c r="W2023" s="327" t="e">
        <f t="shared" ca="1" si="94"/>
        <v>#NAME?</v>
      </c>
      <c r="X2023" s="327" t="e">
        <f t="shared" ca="1" si="95"/>
        <v>#NAME?</v>
      </c>
    </row>
    <row r="2024" spans="1:24">
      <c r="A2024" s="2">
        <v>2017</v>
      </c>
      <c r="B2024" s="617">
        <v>-160478</v>
      </c>
      <c r="C2024" s="617">
        <v>-103593</v>
      </c>
      <c r="D2024" s="617">
        <v>-114388</v>
      </c>
      <c r="F2024" s="330" t="e">
        <f ca="1">_xll.RiskData('Risk Summary'!$H$32,$A2024)</f>
        <v>#NAME?</v>
      </c>
      <c r="G2024" s="330" t="e">
        <f ca="1">_xll.RiskData('Risk Summary'!$K$32,$A2024)</f>
        <v>#NAME?</v>
      </c>
      <c r="H2024" s="330" t="e">
        <f ca="1">_xll.RiskData('Risk Summary'!$N$32,$A2024)</f>
        <v>#NAME?</v>
      </c>
      <c r="J2024" s="330" t="e">
        <f ca="1">_xll.RiskData('Risk Summary'!$H$35,$A2024)</f>
        <v>#NAME?</v>
      </c>
      <c r="K2024" s="330" t="e">
        <f ca="1">_xll.RiskData('Risk Summary'!$K$35,$A2024)</f>
        <v>#NAME?</v>
      </c>
      <c r="L2024" s="330" t="e">
        <f ca="1">_xll.RiskData('Risk Summary'!$N$35,$A2024)</f>
        <v>#NAME?</v>
      </c>
      <c r="N2024" s="330" t="e">
        <f ca="1">_xll.RiskData('Risk Summary'!$H$36,$A2024)</f>
        <v>#NAME?</v>
      </c>
      <c r="O2024" s="330" t="e">
        <f ca="1">_xll.RiskData('Risk Summary'!$K$36,$A2024)</f>
        <v>#NAME?</v>
      </c>
      <c r="P2024" s="330" t="e">
        <f ca="1">_xll.RiskData('Risk Summary'!$N$36,$A2024)</f>
        <v>#NAME?</v>
      </c>
      <c r="R2024" s="330" t="e">
        <f ca="1">_xll.RiskData('TS CF'!$H$24,$A2024)-F2024</f>
        <v>#NAME?</v>
      </c>
      <c r="S2024" s="330" t="e">
        <f ca="1">_xll.RiskData('TS CF'!$K$24,$A2024)-G2024</f>
        <v>#NAME?</v>
      </c>
      <c r="T2024" s="330" t="e">
        <f ca="1">_xll.RiskData('TS CF'!$N$24,$A2024)-H2024</f>
        <v>#NAME?</v>
      </c>
      <c r="V2024" s="327" t="e">
        <f t="shared" ca="1" si="93"/>
        <v>#NAME?</v>
      </c>
      <c r="W2024" s="327" t="e">
        <f t="shared" ca="1" si="94"/>
        <v>#NAME?</v>
      </c>
      <c r="X2024" s="327" t="e">
        <f t="shared" ca="1" si="95"/>
        <v>#NAME?</v>
      </c>
    </row>
    <row r="2025" spans="1:24">
      <c r="A2025" s="2">
        <v>2018</v>
      </c>
      <c r="B2025" s="617">
        <v>-160478</v>
      </c>
      <c r="C2025" s="617">
        <v>-103593</v>
      </c>
      <c r="D2025" s="617">
        <v>-114388</v>
      </c>
      <c r="F2025" s="330" t="e">
        <f ca="1">_xll.RiskData('Risk Summary'!$H$32,$A2025)</f>
        <v>#NAME?</v>
      </c>
      <c r="G2025" s="330" t="e">
        <f ca="1">_xll.RiskData('Risk Summary'!$K$32,$A2025)</f>
        <v>#NAME?</v>
      </c>
      <c r="H2025" s="330" t="e">
        <f ca="1">_xll.RiskData('Risk Summary'!$N$32,$A2025)</f>
        <v>#NAME?</v>
      </c>
      <c r="J2025" s="330" t="e">
        <f ca="1">_xll.RiskData('Risk Summary'!$H$35,$A2025)</f>
        <v>#NAME?</v>
      </c>
      <c r="K2025" s="330" t="e">
        <f ca="1">_xll.RiskData('Risk Summary'!$K$35,$A2025)</f>
        <v>#NAME?</v>
      </c>
      <c r="L2025" s="330" t="e">
        <f ca="1">_xll.RiskData('Risk Summary'!$N$35,$A2025)</f>
        <v>#NAME?</v>
      </c>
      <c r="N2025" s="330" t="e">
        <f ca="1">_xll.RiskData('Risk Summary'!$H$36,$A2025)</f>
        <v>#NAME?</v>
      </c>
      <c r="O2025" s="330" t="e">
        <f ca="1">_xll.RiskData('Risk Summary'!$K$36,$A2025)</f>
        <v>#NAME?</v>
      </c>
      <c r="P2025" s="330" t="e">
        <f ca="1">_xll.RiskData('Risk Summary'!$N$36,$A2025)</f>
        <v>#NAME?</v>
      </c>
      <c r="R2025" s="330" t="e">
        <f ca="1">_xll.RiskData('TS CF'!$H$24,$A2025)-F2025</f>
        <v>#NAME?</v>
      </c>
      <c r="S2025" s="330" t="e">
        <f ca="1">_xll.RiskData('TS CF'!$K$24,$A2025)-G2025</f>
        <v>#NAME?</v>
      </c>
      <c r="T2025" s="330" t="e">
        <f ca="1">_xll.RiskData('TS CF'!$N$24,$A2025)-H2025</f>
        <v>#NAME?</v>
      </c>
      <c r="V2025" s="327" t="e">
        <f t="shared" ca="1" si="93"/>
        <v>#NAME?</v>
      </c>
      <c r="W2025" s="327" t="e">
        <f t="shared" ca="1" si="94"/>
        <v>#NAME?</v>
      </c>
      <c r="X2025" s="327" t="e">
        <f t="shared" ca="1" si="95"/>
        <v>#NAME?</v>
      </c>
    </row>
    <row r="2026" spans="1:24">
      <c r="A2026" s="2">
        <v>2019</v>
      </c>
      <c r="B2026" s="617">
        <v>-160478</v>
      </c>
      <c r="C2026" s="617">
        <v>-103593</v>
      </c>
      <c r="D2026" s="617">
        <v>-114388</v>
      </c>
      <c r="F2026" s="330" t="e">
        <f ca="1">_xll.RiskData('Risk Summary'!$H$32,$A2026)</f>
        <v>#NAME?</v>
      </c>
      <c r="G2026" s="330" t="e">
        <f ca="1">_xll.RiskData('Risk Summary'!$K$32,$A2026)</f>
        <v>#NAME?</v>
      </c>
      <c r="H2026" s="330" t="e">
        <f ca="1">_xll.RiskData('Risk Summary'!$N$32,$A2026)</f>
        <v>#NAME?</v>
      </c>
      <c r="J2026" s="330" t="e">
        <f ca="1">_xll.RiskData('Risk Summary'!$H$35,$A2026)</f>
        <v>#NAME?</v>
      </c>
      <c r="K2026" s="330" t="e">
        <f ca="1">_xll.RiskData('Risk Summary'!$K$35,$A2026)</f>
        <v>#NAME?</v>
      </c>
      <c r="L2026" s="330" t="e">
        <f ca="1">_xll.RiskData('Risk Summary'!$N$35,$A2026)</f>
        <v>#NAME?</v>
      </c>
      <c r="N2026" s="330" t="e">
        <f ca="1">_xll.RiskData('Risk Summary'!$H$36,$A2026)</f>
        <v>#NAME?</v>
      </c>
      <c r="O2026" s="330" t="e">
        <f ca="1">_xll.RiskData('Risk Summary'!$K$36,$A2026)</f>
        <v>#NAME?</v>
      </c>
      <c r="P2026" s="330" t="e">
        <f ca="1">_xll.RiskData('Risk Summary'!$N$36,$A2026)</f>
        <v>#NAME?</v>
      </c>
      <c r="R2026" s="330" t="e">
        <f ca="1">_xll.RiskData('TS CF'!$H$24,$A2026)-F2026</f>
        <v>#NAME?</v>
      </c>
      <c r="S2026" s="330" t="e">
        <f ca="1">_xll.RiskData('TS CF'!$K$24,$A2026)-G2026</f>
        <v>#NAME?</v>
      </c>
      <c r="T2026" s="330" t="e">
        <f ca="1">_xll.RiskData('TS CF'!$N$24,$A2026)-H2026</f>
        <v>#NAME?</v>
      </c>
      <c r="V2026" s="327" t="e">
        <f t="shared" ca="1" si="93"/>
        <v>#NAME?</v>
      </c>
      <c r="W2026" s="327" t="e">
        <f t="shared" ca="1" si="94"/>
        <v>#NAME?</v>
      </c>
      <c r="X2026" s="327" t="e">
        <f t="shared" ca="1" si="95"/>
        <v>#NAME?</v>
      </c>
    </row>
    <row r="2027" spans="1:24">
      <c r="A2027" s="2">
        <v>2020</v>
      </c>
      <c r="B2027" s="617">
        <v>-160478</v>
      </c>
      <c r="C2027" s="617">
        <v>-103593</v>
      </c>
      <c r="D2027" s="617">
        <v>-114388</v>
      </c>
      <c r="F2027" s="330" t="e">
        <f ca="1">_xll.RiskData('Risk Summary'!$H$32,$A2027)</f>
        <v>#NAME?</v>
      </c>
      <c r="G2027" s="330" t="e">
        <f ca="1">_xll.RiskData('Risk Summary'!$K$32,$A2027)</f>
        <v>#NAME?</v>
      </c>
      <c r="H2027" s="330" t="e">
        <f ca="1">_xll.RiskData('Risk Summary'!$N$32,$A2027)</f>
        <v>#NAME?</v>
      </c>
      <c r="J2027" s="330" t="e">
        <f ca="1">_xll.RiskData('Risk Summary'!$H$35,$A2027)</f>
        <v>#NAME?</v>
      </c>
      <c r="K2027" s="330" t="e">
        <f ca="1">_xll.RiskData('Risk Summary'!$K$35,$A2027)</f>
        <v>#NAME?</v>
      </c>
      <c r="L2027" s="330" t="e">
        <f ca="1">_xll.RiskData('Risk Summary'!$N$35,$A2027)</f>
        <v>#NAME?</v>
      </c>
      <c r="N2027" s="330" t="e">
        <f ca="1">_xll.RiskData('Risk Summary'!$H$36,$A2027)</f>
        <v>#NAME?</v>
      </c>
      <c r="O2027" s="330" t="e">
        <f ca="1">_xll.RiskData('Risk Summary'!$K$36,$A2027)</f>
        <v>#NAME?</v>
      </c>
      <c r="P2027" s="330" t="e">
        <f ca="1">_xll.RiskData('Risk Summary'!$N$36,$A2027)</f>
        <v>#NAME?</v>
      </c>
      <c r="R2027" s="330" t="e">
        <f ca="1">_xll.RiskData('TS CF'!$H$24,$A2027)-F2027</f>
        <v>#NAME?</v>
      </c>
      <c r="S2027" s="330" t="e">
        <f ca="1">_xll.RiskData('TS CF'!$K$24,$A2027)-G2027</f>
        <v>#NAME?</v>
      </c>
      <c r="T2027" s="330" t="e">
        <f ca="1">_xll.RiskData('TS CF'!$N$24,$A2027)-H2027</f>
        <v>#NAME?</v>
      </c>
      <c r="V2027" s="327" t="e">
        <f t="shared" ca="1" si="93"/>
        <v>#NAME?</v>
      </c>
      <c r="W2027" s="327" t="e">
        <f t="shared" ca="1" si="94"/>
        <v>#NAME?</v>
      </c>
      <c r="X2027" s="327" t="e">
        <f t="shared" ca="1" si="95"/>
        <v>#NAME?</v>
      </c>
    </row>
    <row r="2028" spans="1:24">
      <c r="A2028" s="2">
        <v>2021</v>
      </c>
      <c r="B2028" s="617">
        <v>-160478</v>
      </c>
      <c r="C2028" s="617">
        <v>-103593</v>
      </c>
      <c r="D2028" s="617">
        <v>-114388</v>
      </c>
      <c r="F2028" s="330" t="e">
        <f ca="1">_xll.RiskData('Risk Summary'!$H$32,$A2028)</f>
        <v>#NAME?</v>
      </c>
      <c r="G2028" s="330" t="e">
        <f ca="1">_xll.RiskData('Risk Summary'!$K$32,$A2028)</f>
        <v>#NAME?</v>
      </c>
      <c r="H2028" s="330" t="e">
        <f ca="1">_xll.RiskData('Risk Summary'!$N$32,$A2028)</f>
        <v>#NAME?</v>
      </c>
      <c r="J2028" s="330" t="e">
        <f ca="1">_xll.RiskData('Risk Summary'!$H$35,$A2028)</f>
        <v>#NAME?</v>
      </c>
      <c r="K2028" s="330" t="e">
        <f ca="1">_xll.RiskData('Risk Summary'!$K$35,$A2028)</f>
        <v>#NAME?</v>
      </c>
      <c r="L2028" s="330" t="e">
        <f ca="1">_xll.RiskData('Risk Summary'!$N$35,$A2028)</f>
        <v>#NAME?</v>
      </c>
      <c r="N2028" s="330" t="e">
        <f ca="1">_xll.RiskData('Risk Summary'!$H$36,$A2028)</f>
        <v>#NAME?</v>
      </c>
      <c r="O2028" s="330" t="e">
        <f ca="1">_xll.RiskData('Risk Summary'!$K$36,$A2028)</f>
        <v>#NAME?</v>
      </c>
      <c r="P2028" s="330" t="e">
        <f ca="1">_xll.RiskData('Risk Summary'!$N$36,$A2028)</f>
        <v>#NAME?</v>
      </c>
      <c r="R2028" s="330" t="e">
        <f ca="1">_xll.RiskData('TS CF'!$H$24,$A2028)-F2028</f>
        <v>#NAME?</v>
      </c>
      <c r="S2028" s="330" t="e">
        <f ca="1">_xll.RiskData('TS CF'!$K$24,$A2028)-G2028</f>
        <v>#NAME?</v>
      </c>
      <c r="T2028" s="330" t="e">
        <f ca="1">_xll.RiskData('TS CF'!$N$24,$A2028)-H2028</f>
        <v>#NAME?</v>
      </c>
      <c r="V2028" s="327" t="e">
        <f t="shared" ca="1" si="93"/>
        <v>#NAME?</v>
      </c>
      <c r="W2028" s="327" t="e">
        <f t="shared" ca="1" si="94"/>
        <v>#NAME?</v>
      </c>
      <c r="X2028" s="327" t="e">
        <f t="shared" ca="1" si="95"/>
        <v>#NAME?</v>
      </c>
    </row>
    <row r="2029" spans="1:24">
      <c r="A2029" s="2">
        <v>2022</v>
      </c>
      <c r="B2029" s="617">
        <v>-160478</v>
      </c>
      <c r="C2029" s="617">
        <v>-103593</v>
      </c>
      <c r="D2029" s="617">
        <v>-114388</v>
      </c>
      <c r="F2029" s="330" t="e">
        <f ca="1">_xll.RiskData('Risk Summary'!$H$32,$A2029)</f>
        <v>#NAME?</v>
      </c>
      <c r="G2029" s="330" t="e">
        <f ca="1">_xll.RiskData('Risk Summary'!$K$32,$A2029)</f>
        <v>#NAME?</v>
      </c>
      <c r="H2029" s="330" t="e">
        <f ca="1">_xll.RiskData('Risk Summary'!$N$32,$A2029)</f>
        <v>#NAME?</v>
      </c>
      <c r="J2029" s="330" t="e">
        <f ca="1">_xll.RiskData('Risk Summary'!$H$35,$A2029)</f>
        <v>#NAME?</v>
      </c>
      <c r="K2029" s="330" t="e">
        <f ca="1">_xll.RiskData('Risk Summary'!$K$35,$A2029)</f>
        <v>#NAME?</v>
      </c>
      <c r="L2029" s="330" t="e">
        <f ca="1">_xll.RiskData('Risk Summary'!$N$35,$A2029)</f>
        <v>#NAME?</v>
      </c>
      <c r="N2029" s="330" t="e">
        <f ca="1">_xll.RiskData('Risk Summary'!$H$36,$A2029)</f>
        <v>#NAME?</v>
      </c>
      <c r="O2029" s="330" t="e">
        <f ca="1">_xll.RiskData('Risk Summary'!$K$36,$A2029)</f>
        <v>#NAME?</v>
      </c>
      <c r="P2029" s="330" t="e">
        <f ca="1">_xll.RiskData('Risk Summary'!$N$36,$A2029)</f>
        <v>#NAME?</v>
      </c>
      <c r="R2029" s="330" t="e">
        <f ca="1">_xll.RiskData('TS CF'!$H$24,$A2029)-F2029</f>
        <v>#NAME?</v>
      </c>
      <c r="S2029" s="330" t="e">
        <f ca="1">_xll.RiskData('TS CF'!$K$24,$A2029)-G2029</f>
        <v>#NAME?</v>
      </c>
      <c r="T2029" s="330" t="e">
        <f ca="1">_xll.RiskData('TS CF'!$N$24,$A2029)-H2029</f>
        <v>#NAME?</v>
      </c>
      <c r="V2029" s="327" t="e">
        <f t="shared" ca="1" si="93"/>
        <v>#NAME?</v>
      </c>
      <c r="W2029" s="327" t="e">
        <f t="shared" ca="1" si="94"/>
        <v>#NAME?</v>
      </c>
      <c r="X2029" s="327" t="e">
        <f t="shared" ca="1" si="95"/>
        <v>#NAME?</v>
      </c>
    </row>
    <row r="2030" spans="1:24">
      <c r="A2030" s="2">
        <v>2023</v>
      </c>
      <c r="B2030" s="617">
        <v>-160478</v>
      </c>
      <c r="C2030" s="617">
        <v>-103593</v>
      </c>
      <c r="D2030" s="617">
        <v>-114388</v>
      </c>
      <c r="F2030" s="330" t="e">
        <f ca="1">_xll.RiskData('Risk Summary'!$H$32,$A2030)</f>
        <v>#NAME?</v>
      </c>
      <c r="G2030" s="330" t="e">
        <f ca="1">_xll.RiskData('Risk Summary'!$K$32,$A2030)</f>
        <v>#NAME?</v>
      </c>
      <c r="H2030" s="330" t="e">
        <f ca="1">_xll.RiskData('Risk Summary'!$N$32,$A2030)</f>
        <v>#NAME?</v>
      </c>
      <c r="J2030" s="330" t="e">
        <f ca="1">_xll.RiskData('Risk Summary'!$H$35,$A2030)</f>
        <v>#NAME?</v>
      </c>
      <c r="K2030" s="330" t="e">
        <f ca="1">_xll.RiskData('Risk Summary'!$K$35,$A2030)</f>
        <v>#NAME?</v>
      </c>
      <c r="L2030" s="330" t="e">
        <f ca="1">_xll.RiskData('Risk Summary'!$N$35,$A2030)</f>
        <v>#NAME?</v>
      </c>
      <c r="N2030" s="330" t="e">
        <f ca="1">_xll.RiskData('Risk Summary'!$H$36,$A2030)</f>
        <v>#NAME?</v>
      </c>
      <c r="O2030" s="330" t="e">
        <f ca="1">_xll.RiskData('Risk Summary'!$K$36,$A2030)</f>
        <v>#NAME?</v>
      </c>
      <c r="P2030" s="330" t="e">
        <f ca="1">_xll.RiskData('Risk Summary'!$N$36,$A2030)</f>
        <v>#NAME?</v>
      </c>
      <c r="R2030" s="330" t="e">
        <f ca="1">_xll.RiskData('TS CF'!$H$24,$A2030)-F2030</f>
        <v>#NAME?</v>
      </c>
      <c r="S2030" s="330" t="e">
        <f ca="1">_xll.RiskData('TS CF'!$K$24,$A2030)-G2030</f>
        <v>#NAME?</v>
      </c>
      <c r="T2030" s="330" t="e">
        <f ca="1">_xll.RiskData('TS CF'!$N$24,$A2030)-H2030</f>
        <v>#NAME?</v>
      </c>
      <c r="V2030" s="327" t="e">
        <f t="shared" ca="1" si="93"/>
        <v>#NAME?</v>
      </c>
      <c r="W2030" s="327" t="e">
        <f t="shared" ca="1" si="94"/>
        <v>#NAME?</v>
      </c>
      <c r="X2030" s="327" t="e">
        <f t="shared" ca="1" si="95"/>
        <v>#NAME?</v>
      </c>
    </row>
    <row r="2031" spans="1:24">
      <c r="A2031" s="2">
        <v>2024</v>
      </c>
      <c r="B2031" s="617">
        <v>-160478</v>
      </c>
      <c r="C2031" s="617">
        <v>-103593</v>
      </c>
      <c r="D2031" s="617">
        <v>-114388</v>
      </c>
      <c r="F2031" s="330" t="e">
        <f ca="1">_xll.RiskData('Risk Summary'!$H$32,$A2031)</f>
        <v>#NAME?</v>
      </c>
      <c r="G2031" s="330" t="e">
        <f ca="1">_xll.RiskData('Risk Summary'!$K$32,$A2031)</f>
        <v>#NAME?</v>
      </c>
      <c r="H2031" s="330" t="e">
        <f ca="1">_xll.RiskData('Risk Summary'!$N$32,$A2031)</f>
        <v>#NAME?</v>
      </c>
      <c r="J2031" s="330" t="e">
        <f ca="1">_xll.RiskData('Risk Summary'!$H$35,$A2031)</f>
        <v>#NAME?</v>
      </c>
      <c r="K2031" s="330" t="e">
        <f ca="1">_xll.RiskData('Risk Summary'!$K$35,$A2031)</f>
        <v>#NAME?</v>
      </c>
      <c r="L2031" s="330" t="e">
        <f ca="1">_xll.RiskData('Risk Summary'!$N$35,$A2031)</f>
        <v>#NAME?</v>
      </c>
      <c r="N2031" s="330" t="e">
        <f ca="1">_xll.RiskData('Risk Summary'!$H$36,$A2031)</f>
        <v>#NAME?</v>
      </c>
      <c r="O2031" s="330" t="e">
        <f ca="1">_xll.RiskData('Risk Summary'!$K$36,$A2031)</f>
        <v>#NAME?</v>
      </c>
      <c r="P2031" s="330" t="e">
        <f ca="1">_xll.RiskData('Risk Summary'!$N$36,$A2031)</f>
        <v>#NAME?</v>
      </c>
      <c r="R2031" s="330" t="e">
        <f ca="1">_xll.RiskData('TS CF'!$H$24,$A2031)-F2031</f>
        <v>#NAME?</v>
      </c>
      <c r="S2031" s="330" t="e">
        <f ca="1">_xll.RiskData('TS CF'!$K$24,$A2031)-G2031</f>
        <v>#NAME?</v>
      </c>
      <c r="T2031" s="330" t="e">
        <f ca="1">_xll.RiskData('TS CF'!$N$24,$A2031)-H2031</f>
        <v>#NAME?</v>
      </c>
      <c r="V2031" s="327" t="e">
        <f t="shared" ca="1" si="93"/>
        <v>#NAME?</v>
      </c>
      <c r="W2031" s="327" t="e">
        <f t="shared" ca="1" si="94"/>
        <v>#NAME?</v>
      </c>
      <c r="X2031" s="327" t="e">
        <f t="shared" ca="1" si="95"/>
        <v>#NAME?</v>
      </c>
    </row>
    <row r="2032" spans="1:24">
      <c r="A2032" s="2">
        <v>2025</v>
      </c>
      <c r="B2032" s="617">
        <v>-160478</v>
      </c>
      <c r="C2032" s="617">
        <v>-103593</v>
      </c>
      <c r="D2032" s="617">
        <v>-114388</v>
      </c>
      <c r="F2032" s="330" t="e">
        <f ca="1">_xll.RiskData('Risk Summary'!$H$32,$A2032)</f>
        <v>#NAME?</v>
      </c>
      <c r="G2032" s="330" t="e">
        <f ca="1">_xll.RiskData('Risk Summary'!$K$32,$A2032)</f>
        <v>#NAME?</v>
      </c>
      <c r="H2032" s="330" t="e">
        <f ca="1">_xll.RiskData('Risk Summary'!$N$32,$A2032)</f>
        <v>#NAME?</v>
      </c>
      <c r="J2032" s="330" t="e">
        <f ca="1">_xll.RiskData('Risk Summary'!$H$35,$A2032)</f>
        <v>#NAME?</v>
      </c>
      <c r="K2032" s="330" t="e">
        <f ca="1">_xll.RiskData('Risk Summary'!$K$35,$A2032)</f>
        <v>#NAME?</v>
      </c>
      <c r="L2032" s="330" t="e">
        <f ca="1">_xll.RiskData('Risk Summary'!$N$35,$A2032)</f>
        <v>#NAME?</v>
      </c>
      <c r="N2032" s="330" t="e">
        <f ca="1">_xll.RiskData('Risk Summary'!$H$36,$A2032)</f>
        <v>#NAME?</v>
      </c>
      <c r="O2032" s="330" t="e">
        <f ca="1">_xll.RiskData('Risk Summary'!$K$36,$A2032)</f>
        <v>#NAME?</v>
      </c>
      <c r="P2032" s="330" t="e">
        <f ca="1">_xll.RiskData('Risk Summary'!$N$36,$A2032)</f>
        <v>#NAME?</v>
      </c>
      <c r="R2032" s="330" t="e">
        <f ca="1">_xll.RiskData('TS CF'!$H$24,$A2032)-F2032</f>
        <v>#NAME?</v>
      </c>
      <c r="S2032" s="330" t="e">
        <f ca="1">_xll.RiskData('TS CF'!$K$24,$A2032)-G2032</f>
        <v>#NAME?</v>
      </c>
      <c r="T2032" s="330" t="e">
        <f ca="1">_xll.RiskData('TS CF'!$N$24,$A2032)-H2032</f>
        <v>#NAME?</v>
      </c>
      <c r="V2032" s="327" t="e">
        <f t="shared" ca="1" si="93"/>
        <v>#NAME?</v>
      </c>
      <c r="W2032" s="327" t="e">
        <f t="shared" ca="1" si="94"/>
        <v>#NAME?</v>
      </c>
      <c r="X2032" s="327" t="e">
        <f t="shared" ca="1" si="95"/>
        <v>#NAME?</v>
      </c>
    </row>
    <row r="2033" spans="1:24">
      <c r="A2033" s="2">
        <v>2026</v>
      </c>
      <c r="B2033" s="617">
        <v>-160478</v>
      </c>
      <c r="C2033" s="617">
        <v>-103593</v>
      </c>
      <c r="D2033" s="617">
        <v>-114388</v>
      </c>
      <c r="F2033" s="330" t="e">
        <f ca="1">_xll.RiskData('Risk Summary'!$H$32,$A2033)</f>
        <v>#NAME?</v>
      </c>
      <c r="G2033" s="330" t="e">
        <f ca="1">_xll.RiskData('Risk Summary'!$K$32,$A2033)</f>
        <v>#NAME?</v>
      </c>
      <c r="H2033" s="330" t="e">
        <f ca="1">_xll.RiskData('Risk Summary'!$N$32,$A2033)</f>
        <v>#NAME?</v>
      </c>
      <c r="J2033" s="330" t="e">
        <f ca="1">_xll.RiskData('Risk Summary'!$H$35,$A2033)</f>
        <v>#NAME?</v>
      </c>
      <c r="K2033" s="330" t="e">
        <f ca="1">_xll.RiskData('Risk Summary'!$K$35,$A2033)</f>
        <v>#NAME?</v>
      </c>
      <c r="L2033" s="330" t="e">
        <f ca="1">_xll.RiskData('Risk Summary'!$N$35,$A2033)</f>
        <v>#NAME?</v>
      </c>
      <c r="N2033" s="330" t="e">
        <f ca="1">_xll.RiskData('Risk Summary'!$H$36,$A2033)</f>
        <v>#NAME?</v>
      </c>
      <c r="O2033" s="330" t="e">
        <f ca="1">_xll.RiskData('Risk Summary'!$K$36,$A2033)</f>
        <v>#NAME?</v>
      </c>
      <c r="P2033" s="330" t="e">
        <f ca="1">_xll.RiskData('Risk Summary'!$N$36,$A2033)</f>
        <v>#NAME?</v>
      </c>
      <c r="R2033" s="330" t="e">
        <f ca="1">_xll.RiskData('TS CF'!$H$24,$A2033)-F2033</f>
        <v>#NAME?</v>
      </c>
      <c r="S2033" s="330" t="e">
        <f ca="1">_xll.RiskData('TS CF'!$K$24,$A2033)-G2033</f>
        <v>#NAME?</v>
      </c>
      <c r="T2033" s="330" t="e">
        <f ca="1">_xll.RiskData('TS CF'!$N$24,$A2033)-H2033</f>
        <v>#NAME?</v>
      </c>
      <c r="V2033" s="327" t="e">
        <f t="shared" ca="1" si="93"/>
        <v>#NAME?</v>
      </c>
      <c r="W2033" s="327" t="e">
        <f t="shared" ca="1" si="94"/>
        <v>#NAME?</v>
      </c>
      <c r="X2033" s="327" t="e">
        <f t="shared" ca="1" si="95"/>
        <v>#NAME?</v>
      </c>
    </row>
    <row r="2034" spans="1:24">
      <c r="A2034" s="2">
        <v>2027</v>
      </c>
      <c r="B2034" s="617">
        <v>-160478</v>
      </c>
      <c r="C2034" s="617">
        <v>-103593</v>
      </c>
      <c r="D2034" s="617">
        <v>-114388</v>
      </c>
      <c r="F2034" s="330" t="e">
        <f ca="1">_xll.RiskData('Risk Summary'!$H$32,$A2034)</f>
        <v>#NAME?</v>
      </c>
      <c r="G2034" s="330" t="e">
        <f ca="1">_xll.RiskData('Risk Summary'!$K$32,$A2034)</f>
        <v>#NAME?</v>
      </c>
      <c r="H2034" s="330" t="e">
        <f ca="1">_xll.RiskData('Risk Summary'!$N$32,$A2034)</f>
        <v>#NAME?</v>
      </c>
      <c r="J2034" s="330" t="e">
        <f ca="1">_xll.RiskData('Risk Summary'!$H$35,$A2034)</f>
        <v>#NAME?</v>
      </c>
      <c r="K2034" s="330" t="e">
        <f ca="1">_xll.RiskData('Risk Summary'!$K$35,$A2034)</f>
        <v>#NAME?</v>
      </c>
      <c r="L2034" s="330" t="e">
        <f ca="1">_xll.RiskData('Risk Summary'!$N$35,$A2034)</f>
        <v>#NAME?</v>
      </c>
      <c r="N2034" s="330" t="e">
        <f ca="1">_xll.RiskData('Risk Summary'!$H$36,$A2034)</f>
        <v>#NAME?</v>
      </c>
      <c r="O2034" s="330" t="e">
        <f ca="1">_xll.RiskData('Risk Summary'!$K$36,$A2034)</f>
        <v>#NAME?</v>
      </c>
      <c r="P2034" s="330" t="e">
        <f ca="1">_xll.RiskData('Risk Summary'!$N$36,$A2034)</f>
        <v>#NAME?</v>
      </c>
      <c r="R2034" s="330" t="e">
        <f ca="1">_xll.RiskData('TS CF'!$H$24,$A2034)-F2034</f>
        <v>#NAME?</v>
      </c>
      <c r="S2034" s="330" t="e">
        <f ca="1">_xll.RiskData('TS CF'!$K$24,$A2034)-G2034</f>
        <v>#NAME?</v>
      </c>
      <c r="T2034" s="330" t="e">
        <f ca="1">_xll.RiskData('TS CF'!$N$24,$A2034)-H2034</f>
        <v>#NAME?</v>
      </c>
      <c r="V2034" s="327" t="e">
        <f t="shared" ca="1" si="93"/>
        <v>#NAME?</v>
      </c>
      <c r="W2034" s="327" t="e">
        <f t="shared" ca="1" si="94"/>
        <v>#NAME?</v>
      </c>
      <c r="X2034" s="327" t="e">
        <f t="shared" ca="1" si="95"/>
        <v>#NAME?</v>
      </c>
    </row>
    <row r="2035" spans="1:24">
      <c r="A2035" s="2">
        <v>2028</v>
      </c>
      <c r="B2035" s="617">
        <v>-160478</v>
      </c>
      <c r="C2035" s="617">
        <v>-103593</v>
      </c>
      <c r="D2035" s="617">
        <v>-114388</v>
      </c>
      <c r="F2035" s="330" t="e">
        <f ca="1">_xll.RiskData('Risk Summary'!$H$32,$A2035)</f>
        <v>#NAME?</v>
      </c>
      <c r="G2035" s="330" t="e">
        <f ca="1">_xll.RiskData('Risk Summary'!$K$32,$A2035)</f>
        <v>#NAME?</v>
      </c>
      <c r="H2035" s="330" t="e">
        <f ca="1">_xll.RiskData('Risk Summary'!$N$32,$A2035)</f>
        <v>#NAME?</v>
      </c>
      <c r="J2035" s="330" t="e">
        <f ca="1">_xll.RiskData('Risk Summary'!$H$35,$A2035)</f>
        <v>#NAME?</v>
      </c>
      <c r="K2035" s="330" t="e">
        <f ca="1">_xll.RiskData('Risk Summary'!$K$35,$A2035)</f>
        <v>#NAME?</v>
      </c>
      <c r="L2035" s="330" t="e">
        <f ca="1">_xll.RiskData('Risk Summary'!$N$35,$A2035)</f>
        <v>#NAME?</v>
      </c>
      <c r="N2035" s="330" t="e">
        <f ca="1">_xll.RiskData('Risk Summary'!$H$36,$A2035)</f>
        <v>#NAME?</v>
      </c>
      <c r="O2035" s="330" t="e">
        <f ca="1">_xll.RiskData('Risk Summary'!$K$36,$A2035)</f>
        <v>#NAME?</v>
      </c>
      <c r="P2035" s="330" t="e">
        <f ca="1">_xll.RiskData('Risk Summary'!$N$36,$A2035)</f>
        <v>#NAME?</v>
      </c>
      <c r="R2035" s="330" t="e">
        <f ca="1">_xll.RiskData('TS CF'!$H$24,$A2035)-F2035</f>
        <v>#NAME?</v>
      </c>
      <c r="S2035" s="330" t="e">
        <f ca="1">_xll.RiskData('TS CF'!$K$24,$A2035)-G2035</f>
        <v>#NAME?</v>
      </c>
      <c r="T2035" s="330" t="e">
        <f ca="1">_xll.RiskData('TS CF'!$N$24,$A2035)-H2035</f>
        <v>#NAME?</v>
      </c>
      <c r="V2035" s="327" t="e">
        <f t="shared" ca="1" si="93"/>
        <v>#NAME?</v>
      </c>
      <c r="W2035" s="327" t="e">
        <f t="shared" ca="1" si="94"/>
        <v>#NAME?</v>
      </c>
      <c r="X2035" s="327" t="e">
        <f t="shared" ca="1" si="95"/>
        <v>#NAME?</v>
      </c>
    </row>
    <row r="2036" spans="1:24">
      <c r="A2036" s="2">
        <v>2029</v>
      </c>
      <c r="B2036" s="617">
        <v>-160478</v>
      </c>
      <c r="C2036" s="617">
        <v>-103593</v>
      </c>
      <c r="D2036" s="617">
        <v>-114388</v>
      </c>
      <c r="F2036" s="330" t="e">
        <f ca="1">_xll.RiskData('Risk Summary'!$H$32,$A2036)</f>
        <v>#NAME?</v>
      </c>
      <c r="G2036" s="330" t="e">
        <f ca="1">_xll.RiskData('Risk Summary'!$K$32,$A2036)</f>
        <v>#NAME?</v>
      </c>
      <c r="H2036" s="330" t="e">
        <f ca="1">_xll.RiskData('Risk Summary'!$N$32,$A2036)</f>
        <v>#NAME?</v>
      </c>
      <c r="J2036" s="330" t="e">
        <f ca="1">_xll.RiskData('Risk Summary'!$H$35,$A2036)</f>
        <v>#NAME?</v>
      </c>
      <c r="K2036" s="330" t="e">
        <f ca="1">_xll.RiskData('Risk Summary'!$K$35,$A2036)</f>
        <v>#NAME?</v>
      </c>
      <c r="L2036" s="330" t="e">
        <f ca="1">_xll.RiskData('Risk Summary'!$N$35,$A2036)</f>
        <v>#NAME?</v>
      </c>
      <c r="N2036" s="330" t="e">
        <f ca="1">_xll.RiskData('Risk Summary'!$H$36,$A2036)</f>
        <v>#NAME?</v>
      </c>
      <c r="O2036" s="330" t="e">
        <f ca="1">_xll.RiskData('Risk Summary'!$K$36,$A2036)</f>
        <v>#NAME?</v>
      </c>
      <c r="P2036" s="330" t="e">
        <f ca="1">_xll.RiskData('Risk Summary'!$N$36,$A2036)</f>
        <v>#NAME?</v>
      </c>
      <c r="R2036" s="330" t="e">
        <f ca="1">_xll.RiskData('TS CF'!$H$24,$A2036)-F2036</f>
        <v>#NAME?</v>
      </c>
      <c r="S2036" s="330" t="e">
        <f ca="1">_xll.RiskData('TS CF'!$K$24,$A2036)-G2036</f>
        <v>#NAME?</v>
      </c>
      <c r="T2036" s="330" t="e">
        <f ca="1">_xll.RiskData('TS CF'!$N$24,$A2036)-H2036</f>
        <v>#NAME?</v>
      </c>
      <c r="V2036" s="327" t="e">
        <f t="shared" ca="1" si="93"/>
        <v>#NAME?</v>
      </c>
      <c r="W2036" s="327" t="e">
        <f t="shared" ca="1" si="94"/>
        <v>#NAME?</v>
      </c>
      <c r="X2036" s="327" t="e">
        <f t="shared" ca="1" si="95"/>
        <v>#NAME?</v>
      </c>
    </row>
    <row r="2037" spans="1:24">
      <c r="A2037" s="2">
        <v>2030</v>
      </c>
      <c r="B2037" s="617">
        <v>-160478</v>
      </c>
      <c r="C2037" s="617">
        <v>-103593</v>
      </c>
      <c r="D2037" s="617">
        <v>-114388</v>
      </c>
      <c r="F2037" s="330" t="e">
        <f ca="1">_xll.RiskData('Risk Summary'!$H$32,$A2037)</f>
        <v>#NAME?</v>
      </c>
      <c r="G2037" s="330" t="e">
        <f ca="1">_xll.RiskData('Risk Summary'!$K$32,$A2037)</f>
        <v>#NAME?</v>
      </c>
      <c r="H2037" s="330" t="e">
        <f ca="1">_xll.RiskData('Risk Summary'!$N$32,$A2037)</f>
        <v>#NAME?</v>
      </c>
      <c r="J2037" s="330" t="e">
        <f ca="1">_xll.RiskData('Risk Summary'!$H$35,$A2037)</f>
        <v>#NAME?</v>
      </c>
      <c r="K2037" s="330" t="e">
        <f ca="1">_xll.RiskData('Risk Summary'!$K$35,$A2037)</f>
        <v>#NAME?</v>
      </c>
      <c r="L2037" s="330" t="e">
        <f ca="1">_xll.RiskData('Risk Summary'!$N$35,$A2037)</f>
        <v>#NAME?</v>
      </c>
      <c r="N2037" s="330" t="e">
        <f ca="1">_xll.RiskData('Risk Summary'!$H$36,$A2037)</f>
        <v>#NAME?</v>
      </c>
      <c r="O2037" s="330" t="e">
        <f ca="1">_xll.RiskData('Risk Summary'!$K$36,$A2037)</f>
        <v>#NAME?</v>
      </c>
      <c r="P2037" s="330" t="e">
        <f ca="1">_xll.RiskData('Risk Summary'!$N$36,$A2037)</f>
        <v>#NAME?</v>
      </c>
      <c r="R2037" s="330" t="e">
        <f ca="1">_xll.RiskData('TS CF'!$H$24,$A2037)-F2037</f>
        <v>#NAME?</v>
      </c>
      <c r="S2037" s="330" t="e">
        <f ca="1">_xll.RiskData('TS CF'!$K$24,$A2037)-G2037</f>
        <v>#NAME?</v>
      </c>
      <c r="T2037" s="330" t="e">
        <f ca="1">_xll.RiskData('TS CF'!$N$24,$A2037)-H2037</f>
        <v>#NAME?</v>
      </c>
      <c r="V2037" s="327" t="e">
        <f t="shared" ca="1" si="93"/>
        <v>#NAME?</v>
      </c>
      <c r="W2037" s="327" t="e">
        <f t="shared" ca="1" si="94"/>
        <v>#NAME?</v>
      </c>
      <c r="X2037" s="327" t="e">
        <f t="shared" ca="1" si="95"/>
        <v>#NAME?</v>
      </c>
    </row>
    <row r="2038" spans="1:24">
      <c r="A2038" s="2">
        <v>2031</v>
      </c>
      <c r="B2038" s="617">
        <v>-160478</v>
      </c>
      <c r="C2038" s="617">
        <v>-103593</v>
      </c>
      <c r="D2038" s="617">
        <v>-114388</v>
      </c>
      <c r="F2038" s="330" t="e">
        <f ca="1">_xll.RiskData('Risk Summary'!$H$32,$A2038)</f>
        <v>#NAME?</v>
      </c>
      <c r="G2038" s="330" t="e">
        <f ca="1">_xll.RiskData('Risk Summary'!$K$32,$A2038)</f>
        <v>#NAME?</v>
      </c>
      <c r="H2038" s="330" t="e">
        <f ca="1">_xll.RiskData('Risk Summary'!$N$32,$A2038)</f>
        <v>#NAME?</v>
      </c>
      <c r="J2038" s="330" t="e">
        <f ca="1">_xll.RiskData('Risk Summary'!$H$35,$A2038)</f>
        <v>#NAME?</v>
      </c>
      <c r="K2038" s="330" t="e">
        <f ca="1">_xll.RiskData('Risk Summary'!$K$35,$A2038)</f>
        <v>#NAME?</v>
      </c>
      <c r="L2038" s="330" t="e">
        <f ca="1">_xll.RiskData('Risk Summary'!$N$35,$A2038)</f>
        <v>#NAME?</v>
      </c>
      <c r="N2038" s="330" t="e">
        <f ca="1">_xll.RiskData('Risk Summary'!$H$36,$A2038)</f>
        <v>#NAME?</v>
      </c>
      <c r="O2038" s="330" t="e">
        <f ca="1">_xll.RiskData('Risk Summary'!$K$36,$A2038)</f>
        <v>#NAME?</v>
      </c>
      <c r="P2038" s="330" t="e">
        <f ca="1">_xll.RiskData('Risk Summary'!$N$36,$A2038)</f>
        <v>#NAME?</v>
      </c>
      <c r="R2038" s="330" t="e">
        <f ca="1">_xll.RiskData('TS CF'!$H$24,$A2038)-F2038</f>
        <v>#NAME?</v>
      </c>
      <c r="S2038" s="330" t="e">
        <f ca="1">_xll.RiskData('TS CF'!$K$24,$A2038)-G2038</f>
        <v>#NAME?</v>
      </c>
      <c r="T2038" s="330" t="e">
        <f ca="1">_xll.RiskData('TS CF'!$N$24,$A2038)-H2038</f>
        <v>#NAME?</v>
      </c>
      <c r="V2038" s="327" t="e">
        <f t="shared" ca="1" si="93"/>
        <v>#NAME?</v>
      </c>
      <c r="W2038" s="327" t="e">
        <f t="shared" ca="1" si="94"/>
        <v>#NAME?</v>
      </c>
      <c r="X2038" s="327" t="e">
        <f t="shared" ca="1" si="95"/>
        <v>#NAME?</v>
      </c>
    </row>
    <row r="2039" spans="1:24">
      <c r="A2039" s="2">
        <v>2032</v>
      </c>
      <c r="B2039" s="617">
        <v>-160478</v>
      </c>
      <c r="C2039" s="617">
        <v>-103593</v>
      </c>
      <c r="D2039" s="617">
        <v>-114388</v>
      </c>
      <c r="F2039" s="330" t="e">
        <f ca="1">_xll.RiskData('Risk Summary'!$H$32,$A2039)</f>
        <v>#NAME?</v>
      </c>
      <c r="G2039" s="330" t="e">
        <f ca="1">_xll.RiskData('Risk Summary'!$K$32,$A2039)</f>
        <v>#NAME?</v>
      </c>
      <c r="H2039" s="330" t="e">
        <f ca="1">_xll.RiskData('Risk Summary'!$N$32,$A2039)</f>
        <v>#NAME?</v>
      </c>
      <c r="J2039" s="330" t="e">
        <f ca="1">_xll.RiskData('Risk Summary'!$H$35,$A2039)</f>
        <v>#NAME?</v>
      </c>
      <c r="K2039" s="330" t="e">
        <f ca="1">_xll.RiskData('Risk Summary'!$K$35,$A2039)</f>
        <v>#NAME?</v>
      </c>
      <c r="L2039" s="330" t="e">
        <f ca="1">_xll.RiskData('Risk Summary'!$N$35,$A2039)</f>
        <v>#NAME?</v>
      </c>
      <c r="N2039" s="330" t="e">
        <f ca="1">_xll.RiskData('Risk Summary'!$H$36,$A2039)</f>
        <v>#NAME?</v>
      </c>
      <c r="O2039" s="330" t="e">
        <f ca="1">_xll.RiskData('Risk Summary'!$K$36,$A2039)</f>
        <v>#NAME?</v>
      </c>
      <c r="P2039" s="330" t="e">
        <f ca="1">_xll.RiskData('Risk Summary'!$N$36,$A2039)</f>
        <v>#NAME?</v>
      </c>
      <c r="R2039" s="330" t="e">
        <f ca="1">_xll.RiskData('TS CF'!$H$24,$A2039)-F2039</f>
        <v>#NAME?</v>
      </c>
      <c r="S2039" s="330" t="e">
        <f ca="1">_xll.RiskData('TS CF'!$K$24,$A2039)-G2039</f>
        <v>#NAME?</v>
      </c>
      <c r="T2039" s="330" t="e">
        <f ca="1">_xll.RiskData('TS CF'!$N$24,$A2039)-H2039</f>
        <v>#NAME?</v>
      </c>
      <c r="V2039" s="327" t="e">
        <f t="shared" ca="1" si="93"/>
        <v>#NAME?</v>
      </c>
      <c r="W2039" s="327" t="e">
        <f t="shared" ca="1" si="94"/>
        <v>#NAME?</v>
      </c>
      <c r="X2039" s="327" t="e">
        <f t="shared" ca="1" si="95"/>
        <v>#NAME?</v>
      </c>
    </row>
    <row r="2040" spans="1:24">
      <c r="A2040" s="2">
        <v>2033</v>
      </c>
      <c r="B2040" s="617">
        <v>-160478</v>
      </c>
      <c r="C2040" s="617">
        <v>-103593</v>
      </c>
      <c r="D2040" s="617">
        <v>-114388</v>
      </c>
      <c r="F2040" s="330" t="e">
        <f ca="1">_xll.RiskData('Risk Summary'!$H$32,$A2040)</f>
        <v>#NAME?</v>
      </c>
      <c r="G2040" s="330" t="e">
        <f ca="1">_xll.RiskData('Risk Summary'!$K$32,$A2040)</f>
        <v>#NAME?</v>
      </c>
      <c r="H2040" s="330" t="e">
        <f ca="1">_xll.RiskData('Risk Summary'!$N$32,$A2040)</f>
        <v>#NAME?</v>
      </c>
      <c r="J2040" s="330" t="e">
        <f ca="1">_xll.RiskData('Risk Summary'!$H$35,$A2040)</f>
        <v>#NAME?</v>
      </c>
      <c r="K2040" s="330" t="e">
        <f ca="1">_xll.RiskData('Risk Summary'!$K$35,$A2040)</f>
        <v>#NAME?</v>
      </c>
      <c r="L2040" s="330" t="e">
        <f ca="1">_xll.RiskData('Risk Summary'!$N$35,$A2040)</f>
        <v>#NAME?</v>
      </c>
      <c r="N2040" s="330" t="e">
        <f ca="1">_xll.RiskData('Risk Summary'!$H$36,$A2040)</f>
        <v>#NAME?</v>
      </c>
      <c r="O2040" s="330" t="e">
        <f ca="1">_xll.RiskData('Risk Summary'!$K$36,$A2040)</f>
        <v>#NAME?</v>
      </c>
      <c r="P2040" s="330" t="e">
        <f ca="1">_xll.RiskData('Risk Summary'!$N$36,$A2040)</f>
        <v>#NAME?</v>
      </c>
      <c r="R2040" s="330" t="e">
        <f ca="1">_xll.RiskData('TS CF'!$H$24,$A2040)-F2040</f>
        <v>#NAME?</v>
      </c>
      <c r="S2040" s="330" t="e">
        <f ca="1">_xll.RiskData('TS CF'!$K$24,$A2040)-G2040</f>
        <v>#NAME?</v>
      </c>
      <c r="T2040" s="330" t="e">
        <f ca="1">_xll.RiskData('TS CF'!$N$24,$A2040)-H2040</f>
        <v>#NAME?</v>
      </c>
      <c r="V2040" s="327" t="e">
        <f t="shared" ca="1" si="93"/>
        <v>#NAME?</v>
      </c>
      <c r="W2040" s="327" t="e">
        <f t="shared" ca="1" si="94"/>
        <v>#NAME?</v>
      </c>
      <c r="X2040" s="327" t="e">
        <f t="shared" ca="1" si="95"/>
        <v>#NAME?</v>
      </c>
    </row>
    <row r="2041" spans="1:24">
      <c r="A2041" s="2">
        <v>2034</v>
      </c>
      <c r="B2041" s="617">
        <v>-160478</v>
      </c>
      <c r="C2041" s="617">
        <v>-103593</v>
      </c>
      <c r="D2041" s="617">
        <v>-114388</v>
      </c>
      <c r="F2041" s="330" t="e">
        <f ca="1">_xll.RiskData('Risk Summary'!$H$32,$A2041)</f>
        <v>#NAME?</v>
      </c>
      <c r="G2041" s="330" t="e">
        <f ca="1">_xll.RiskData('Risk Summary'!$K$32,$A2041)</f>
        <v>#NAME?</v>
      </c>
      <c r="H2041" s="330" t="e">
        <f ca="1">_xll.RiskData('Risk Summary'!$N$32,$A2041)</f>
        <v>#NAME?</v>
      </c>
      <c r="J2041" s="330" t="e">
        <f ca="1">_xll.RiskData('Risk Summary'!$H$35,$A2041)</f>
        <v>#NAME?</v>
      </c>
      <c r="K2041" s="330" t="e">
        <f ca="1">_xll.RiskData('Risk Summary'!$K$35,$A2041)</f>
        <v>#NAME?</v>
      </c>
      <c r="L2041" s="330" t="e">
        <f ca="1">_xll.RiskData('Risk Summary'!$N$35,$A2041)</f>
        <v>#NAME?</v>
      </c>
      <c r="N2041" s="330" t="e">
        <f ca="1">_xll.RiskData('Risk Summary'!$H$36,$A2041)</f>
        <v>#NAME?</v>
      </c>
      <c r="O2041" s="330" t="e">
        <f ca="1">_xll.RiskData('Risk Summary'!$K$36,$A2041)</f>
        <v>#NAME?</v>
      </c>
      <c r="P2041" s="330" t="e">
        <f ca="1">_xll.RiskData('Risk Summary'!$N$36,$A2041)</f>
        <v>#NAME?</v>
      </c>
      <c r="R2041" s="330" t="e">
        <f ca="1">_xll.RiskData('TS CF'!$H$24,$A2041)-F2041</f>
        <v>#NAME?</v>
      </c>
      <c r="S2041" s="330" t="e">
        <f ca="1">_xll.RiskData('TS CF'!$K$24,$A2041)-G2041</f>
        <v>#NAME?</v>
      </c>
      <c r="T2041" s="330" t="e">
        <f ca="1">_xll.RiskData('TS CF'!$N$24,$A2041)-H2041</f>
        <v>#NAME?</v>
      </c>
      <c r="V2041" s="327" t="e">
        <f t="shared" ca="1" si="93"/>
        <v>#NAME?</v>
      </c>
      <c r="W2041" s="327" t="e">
        <f t="shared" ca="1" si="94"/>
        <v>#NAME?</v>
      </c>
      <c r="X2041" s="327" t="e">
        <f t="shared" ca="1" si="95"/>
        <v>#NAME?</v>
      </c>
    </row>
    <row r="2042" spans="1:24">
      <c r="A2042" s="2">
        <v>2035</v>
      </c>
      <c r="B2042" s="617">
        <v>-160478</v>
      </c>
      <c r="C2042" s="617">
        <v>-103593</v>
      </c>
      <c r="D2042" s="617">
        <v>-114388</v>
      </c>
      <c r="F2042" s="330" t="e">
        <f ca="1">_xll.RiskData('Risk Summary'!$H$32,$A2042)</f>
        <v>#NAME?</v>
      </c>
      <c r="G2042" s="330" t="e">
        <f ca="1">_xll.RiskData('Risk Summary'!$K$32,$A2042)</f>
        <v>#NAME?</v>
      </c>
      <c r="H2042" s="330" t="e">
        <f ca="1">_xll.RiskData('Risk Summary'!$N$32,$A2042)</f>
        <v>#NAME?</v>
      </c>
      <c r="J2042" s="330" t="e">
        <f ca="1">_xll.RiskData('Risk Summary'!$H$35,$A2042)</f>
        <v>#NAME?</v>
      </c>
      <c r="K2042" s="330" t="e">
        <f ca="1">_xll.RiskData('Risk Summary'!$K$35,$A2042)</f>
        <v>#NAME?</v>
      </c>
      <c r="L2042" s="330" t="e">
        <f ca="1">_xll.RiskData('Risk Summary'!$N$35,$A2042)</f>
        <v>#NAME?</v>
      </c>
      <c r="N2042" s="330" t="e">
        <f ca="1">_xll.RiskData('Risk Summary'!$H$36,$A2042)</f>
        <v>#NAME?</v>
      </c>
      <c r="O2042" s="330" t="e">
        <f ca="1">_xll.RiskData('Risk Summary'!$K$36,$A2042)</f>
        <v>#NAME?</v>
      </c>
      <c r="P2042" s="330" t="e">
        <f ca="1">_xll.RiskData('Risk Summary'!$N$36,$A2042)</f>
        <v>#NAME?</v>
      </c>
      <c r="R2042" s="330" t="e">
        <f ca="1">_xll.RiskData('TS CF'!$H$24,$A2042)-F2042</f>
        <v>#NAME?</v>
      </c>
      <c r="S2042" s="330" t="e">
        <f ca="1">_xll.RiskData('TS CF'!$K$24,$A2042)-G2042</f>
        <v>#NAME?</v>
      </c>
      <c r="T2042" s="330" t="e">
        <f ca="1">_xll.RiskData('TS CF'!$N$24,$A2042)-H2042</f>
        <v>#NAME?</v>
      </c>
      <c r="V2042" s="327" t="e">
        <f t="shared" ca="1" si="93"/>
        <v>#NAME?</v>
      </c>
      <c r="W2042" s="327" t="e">
        <f t="shared" ca="1" si="94"/>
        <v>#NAME?</v>
      </c>
      <c r="X2042" s="327" t="e">
        <f t="shared" ca="1" si="95"/>
        <v>#NAME?</v>
      </c>
    </row>
    <row r="2043" spans="1:24">
      <c r="A2043" s="2">
        <v>2036</v>
      </c>
      <c r="B2043" s="617">
        <v>-160478</v>
      </c>
      <c r="C2043" s="617">
        <v>-103593</v>
      </c>
      <c r="D2043" s="617">
        <v>-114388</v>
      </c>
      <c r="F2043" s="330" t="e">
        <f ca="1">_xll.RiskData('Risk Summary'!$H$32,$A2043)</f>
        <v>#NAME?</v>
      </c>
      <c r="G2043" s="330" t="e">
        <f ca="1">_xll.RiskData('Risk Summary'!$K$32,$A2043)</f>
        <v>#NAME?</v>
      </c>
      <c r="H2043" s="330" t="e">
        <f ca="1">_xll.RiskData('Risk Summary'!$N$32,$A2043)</f>
        <v>#NAME?</v>
      </c>
      <c r="J2043" s="330" t="e">
        <f ca="1">_xll.RiskData('Risk Summary'!$H$35,$A2043)</f>
        <v>#NAME?</v>
      </c>
      <c r="K2043" s="330" t="e">
        <f ca="1">_xll.RiskData('Risk Summary'!$K$35,$A2043)</f>
        <v>#NAME?</v>
      </c>
      <c r="L2043" s="330" t="e">
        <f ca="1">_xll.RiskData('Risk Summary'!$N$35,$A2043)</f>
        <v>#NAME?</v>
      </c>
      <c r="N2043" s="330" t="e">
        <f ca="1">_xll.RiskData('Risk Summary'!$H$36,$A2043)</f>
        <v>#NAME?</v>
      </c>
      <c r="O2043" s="330" t="e">
        <f ca="1">_xll.RiskData('Risk Summary'!$K$36,$A2043)</f>
        <v>#NAME?</v>
      </c>
      <c r="P2043" s="330" t="e">
        <f ca="1">_xll.RiskData('Risk Summary'!$N$36,$A2043)</f>
        <v>#NAME?</v>
      </c>
      <c r="R2043" s="330" t="e">
        <f ca="1">_xll.RiskData('TS CF'!$H$24,$A2043)-F2043</f>
        <v>#NAME?</v>
      </c>
      <c r="S2043" s="330" t="e">
        <f ca="1">_xll.RiskData('TS CF'!$K$24,$A2043)-G2043</f>
        <v>#NAME?</v>
      </c>
      <c r="T2043" s="330" t="e">
        <f ca="1">_xll.RiskData('TS CF'!$N$24,$A2043)-H2043</f>
        <v>#NAME?</v>
      </c>
      <c r="V2043" s="327" t="e">
        <f t="shared" ca="1" si="93"/>
        <v>#NAME?</v>
      </c>
      <c r="W2043" s="327" t="e">
        <f t="shared" ca="1" si="94"/>
        <v>#NAME?</v>
      </c>
      <c r="X2043" s="327" t="e">
        <f t="shared" ca="1" si="95"/>
        <v>#NAME?</v>
      </c>
    </row>
    <row r="2044" spans="1:24">
      <c r="A2044" s="2">
        <v>2037</v>
      </c>
      <c r="B2044" s="617">
        <v>-160478</v>
      </c>
      <c r="C2044" s="617">
        <v>-103593</v>
      </c>
      <c r="D2044" s="617">
        <v>-114388</v>
      </c>
      <c r="F2044" s="330" t="e">
        <f ca="1">_xll.RiskData('Risk Summary'!$H$32,$A2044)</f>
        <v>#NAME?</v>
      </c>
      <c r="G2044" s="330" t="e">
        <f ca="1">_xll.RiskData('Risk Summary'!$K$32,$A2044)</f>
        <v>#NAME?</v>
      </c>
      <c r="H2044" s="330" t="e">
        <f ca="1">_xll.RiskData('Risk Summary'!$N$32,$A2044)</f>
        <v>#NAME?</v>
      </c>
      <c r="J2044" s="330" t="e">
        <f ca="1">_xll.RiskData('Risk Summary'!$H$35,$A2044)</f>
        <v>#NAME?</v>
      </c>
      <c r="K2044" s="330" t="e">
        <f ca="1">_xll.RiskData('Risk Summary'!$K$35,$A2044)</f>
        <v>#NAME?</v>
      </c>
      <c r="L2044" s="330" t="e">
        <f ca="1">_xll.RiskData('Risk Summary'!$N$35,$A2044)</f>
        <v>#NAME?</v>
      </c>
      <c r="N2044" s="330" t="e">
        <f ca="1">_xll.RiskData('Risk Summary'!$H$36,$A2044)</f>
        <v>#NAME?</v>
      </c>
      <c r="O2044" s="330" t="e">
        <f ca="1">_xll.RiskData('Risk Summary'!$K$36,$A2044)</f>
        <v>#NAME?</v>
      </c>
      <c r="P2044" s="330" t="e">
        <f ca="1">_xll.RiskData('Risk Summary'!$N$36,$A2044)</f>
        <v>#NAME?</v>
      </c>
      <c r="R2044" s="330" t="e">
        <f ca="1">_xll.RiskData('TS CF'!$H$24,$A2044)-F2044</f>
        <v>#NAME?</v>
      </c>
      <c r="S2044" s="330" t="e">
        <f ca="1">_xll.RiskData('TS CF'!$K$24,$A2044)-G2044</f>
        <v>#NAME?</v>
      </c>
      <c r="T2044" s="330" t="e">
        <f ca="1">_xll.RiskData('TS CF'!$N$24,$A2044)-H2044</f>
        <v>#NAME?</v>
      </c>
      <c r="V2044" s="327" t="e">
        <f t="shared" ca="1" si="93"/>
        <v>#NAME?</v>
      </c>
      <c r="W2044" s="327" t="e">
        <f t="shared" ca="1" si="94"/>
        <v>#NAME?</v>
      </c>
      <c r="X2044" s="327" t="e">
        <f t="shared" ca="1" si="95"/>
        <v>#NAME?</v>
      </c>
    </row>
    <row r="2045" spans="1:24">
      <c r="A2045" s="2">
        <v>2038</v>
      </c>
      <c r="B2045" s="617">
        <v>-160478</v>
      </c>
      <c r="C2045" s="617">
        <v>-103593</v>
      </c>
      <c r="D2045" s="617">
        <v>-114388</v>
      </c>
      <c r="F2045" s="330" t="e">
        <f ca="1">_xll.RiskData('Risk Summary'!$H$32,$A2045)</f>
        <v>#NAME?</v>
      </c>
      <c r="G2045" s="330" t="e">
        <f ca="1">_xll.RiskData('Risk Summary'!$K$32,$A2045)</f>
        <v>#NAME?</v>
      </c>
      <c r="H2045" s="330" t="e">
        <f ca="1">_xll.RiskData('Risk Summary'!$N$32,$A2045)</f>
        <v>#NAME?</v>
      </c>
      <c r="J2045" s="330" t="e">
        <f ca="1">_xll.RiskData('Risk Summary'!$H$35,$A2045)</f>
        <v>#NAME?</v>
      </c>
      <c r="K2045" s="330" t="e">
        <f ca="1">_xll.RiskData('Risk Summary'!$K$35,$A2045)</f>
        <v>#NAME?</v>
      </c>
      <c r="L2045" s="330" t="e">
        <f ca="1">_xll.RiskData('Risk Summary'!$N$35,$A2045)</f>
        <v>#NAME?</v>
      </c>
      <c r="N2045" s="330" t="e">
        <f ca="1">_xll.RiskData('Risk Summary'!$H$36,$A2045)</f>
        <v>#NAME?</v>
      </c>
      <c r="O2045" s="330" t="e">
        <f ca="1">_xll.RiskData('Risk Summary'!$K$36,$A2045)</f>
        <v>#NAME?</v>
      </c>
      <c r="P2045" s="330" t="e">
        <f ca="1">_xll.RiskData('Risk Summary'!$N$36,$A2045)</f>
        <v>#NAME?</v>
      </c>
      <c r="R2045" s="330" t="e">
        <f ca="1">_xll.RiskData('TS CF'!$H$24,$A2045)-F2045</f>
        <v>#NAME?</v>
      </c>
      <c r="S2045" s="330" t="e">
        <f ca="1">_xll.RiskData('TS CF'!$K$24,$A2045)-G2045</f>
        <v>#NAME?</v>
      </c>
      <c r="T2045" s="330" t="e">
        <f ca="1">_xll.RiskData('TS CF'!$N$24,$A2045)-H2045</f>
        <v>#NAME?</v>
      </c>
      <c r="V2045" s="327" t="e">
        <f t="shared" ca="1" si="93"/>
        <v>#NAME?</v>
      </c>
      <c r="W2045" s="327" t="e">
        <f t="shared" ca="1" si="94"/>
        <v>#NAME?</v>
      </c>
      <c r="X2045" s="327" t="e">
        <f t="shared" ca="1" si="95"/>
        <v>#NAME?</v>
      </c>
    </row>
    <row r="2046" spans="1:24">
      <c r="A2046" s="2">
        <v>2039</v>
      </c>
      <c r="B2046" s="617">
        <v>-160478</v>
      </c>
      <c r="C2046" s="617">
        <v>-103593</v>
      </c>
      <c r="D2046" s="617">
        <v>-114388</v>
      </c>
      <c r="F2046" s="330" t="e">
        <f ca="1">_xll.RiskData('Risk Summary'!$H$32,$A2046)</f>
        <v>#NAME?</v>
      </c>
      <c r="G2046" s="330" t="e">
        <f ca="1">_xll.RiskData('Risk Summary'!$K$32,$A2046)</f>
        <v>#NAME?</v>
      </c>
      <c r="H2046" s="330" t="e">
        <f ca="1">_xll.RiskData('Risk Summary'!$N$32,$A2046)</f>
        <v>#NAME?</v>
      </c>
      <c r="J2046" s="330" t="e">
        <f ca="1">_xll.RiskData('Risk Summary'!$H$35,$A2046)</f>
        <v>#NAME?</v>
      </c>
      <c r="K2046" s="330" t="e">
        <f ca="1">_xll.RiskData('Risk Summary'!$K$35,$A2046)</f>
        <v>#NAME?</v>
      </c>
      <c r="L2046" s="330" t="e">
        <f ca="1">_xll.RiskData('Risk Summary'!$N$35,$A2046)</f>
        <v>#NAME?</v>
      </c>
      <c r="N2046" s="330" t="e">
        <f ca="1">_xll.RiskData('Risk Summary'!$H$36,$A2046)</f>
        <v>#NAME?</v>
      </c>
      <c r="O2046" s="330" t="e">
        <f ca="1">_xll.RiskData('Risk Summary'!$K$36,$A2046)</f>
        <v>#NAME?</v>
      </c>
      <c r="P2046" s="330" t="e">
        <f ca="1">_xll.RiskData('Risk Summary'!$N$36,$A2046)</f>
        <v>#NAME?</v>
      </c>
      <c r="R2046" s="330" t="e">
        <f ca="1">_xll.RiskData('TS CF'!$H$24,$A2046)-F2046</f>
        <v>#NAME?</v>
      </c>
      <c r="S2046" s="330" t="e">
        <f ca="1">_xll.RiskData('TS CF'!$K$24,$A2046)-G2046</f>
        <v>#NAME?</v>
      </c>
      <c r="T2046" s="330" t="e">
        <f ca="1">_xll.RiskData('TS CF'!$N$24,$A2046)-H2046</f>
        <v>#NAME?</v>
      </c>
      <c r="V2046" s="327" t="e">
        <f t="shared" ca="1" si="93"/>
        <v>#NAME?</v>
      </c>
      <c r="W2046" s="327" t="e">
        <f t="shared" ca="1" si="94"/>
        <v>#NAME?</v>
      </c>
      <c r="X2046" s="327" t="e">
        <f t="shared" ca="1" si="95"/>
        <v>#NAME?</v>
      </c>
    </row>
    <row r="2047" spans="1:24">
      <c r="A2047" s="2">
        <v>2040</v>
      </c>
      <c r="B2047" s="617">
        <v>-160478</v>
      </c>
      <c r="C2047" s="617">
        <v>-103593</v>
      </c>
      <c r="D2047" s="617">
        <v>-114388</v>
      </c>
      <c r="F2047" s="330" t="e">
        <f ca="1">_xll.RiskData('Risk Summary'!$H$32,$A2047)</f>
        <v>#NAME?</v>
      </c>
      <c r="G2047" s="330" t="e">
        <f ca="1">_xll.RiskData('Risk Summary'!$K$32,$A2047)</f>
        <v>#NAME?</v>
      </c>
      <c r="H2047" s="330" t="e">
        <f ca="1">_xll.RiskData('Risk Summary'!$N$32,$A2047)</f>
        <v>#NAME?</v>
      </c>
      <c r="J2047" s="330" t="e">
        <f ca="1">_xll.RiskData('Risk Summary'!$H$35,$A2047)</f>
        <v>#NAME?</v>
      </c>
      <c r="K2047" s="330" t="e">
        <f ca="1">_xll.RiskData('Risk Summary'!$K$35,$A2047)</f>
        <v>#NAME?</v>
      </c>
      <c r="L2047" s="330" t="e">
        <f ca="1">_xll.RiskData('Risk Summary'!$N$35,$A2047)</f>
        <v>#NAME?</v>
      </c>
      <c r="N2047" s="330" t="e">
        <f ca="1">_xll.RiskData('Risk Summary'!$H$36,$A2047)</f>
        <v>#NAME?</v>
      </c>
      <c r="O2047" s="330" t="e">
        <f ca="1">_xll.RiskData('Risk Summary'!$K$36,$A2047)</f>
        <v>#NAME?</v>
      </c>
      <c r="P2047" s="330" t="e">
        <f ca="1">_xll.RiskData('Risk Summary'!$N$36,$A2047)</f>
        <v>#NAME?</v>
      </c>
      <c r="R2047" s="330" t="e">
        <f ca="1">_xll.RiskData('TS CF'!$H$24,$A2047)-F2047</f>
        <v>#NAME?</v>
      </c>
      <c r="S2047" s="330" t="e">
        <f ca="1">_xll.RiskData('TS CF'!$K$24,$A2047)-G2047</f>
        <v>#NAME?</v>
      </c>
      <c r="T2047" s="330" t="e">
        <f ca="1">_xll.RiskData('TS CF'!$N$24,$A2047)-H2047</f>
        <v>#NAME?</v>
      </c>
      <c r="V2047" s="327" t="e">
        <f t="shared" ca="1" si="93"/>
        <v>#NAME?</v>
      </c>
      <c r="W2047" s="327" t="e">
        <f t="shared" ca="1" si="94"/>
        <v>#NAME?</v>
      </c>
      <c r="X2047" s="327" t="e">
        <f t="shared" ca="1" si="95"/>
        <v>#NAME?</v>
      </c>
    </row>
    <row r="2048" spans="1:24">
      <c r="A2048" s="2">
        <v>2041</v>
      </c>
      <c r="B2048" s="617">
        <v>-160478</v>
      </c>
      <c r="C2048" s="617">
        <v>-103593</v>
      </c>
      <c r="D2048" s="617">
        <v>-114388</v>
      </c>
      <c r="F2048" s="330" t="e">
        <f ca="1">_xll.RiskData('Risk Summary'!$H$32,$A2048)</f>
        <v>#NAME?</v>
      </c>
      <c r="G2048" s="330" t="e">
        <f ca="1">_xll.RiskData('Risk Summary'!$K$32,$A2048)</f>
        <v>#NAME?</v>
      </c>
      <c r="H2048" s="330" t="e">
        <f ca="1">_xll.RiskData('Risk Summary'!$N$32,$A2048)</f>
        <v>#NAME?</v>
      </c>
      <c r="J2048" s="330" t="e">
        <f ca="1">_xll.RiskData('Risk Summary'!$H$35,$A2048)</f>
        <v>#NAME?</v>
      </c>
      <c r="K2048" s="330" t="e">
        <f ca="1">_xll.RiskData('Risk Summary'!$K$35,$A2048)</f>
        <v>#NAME?</v>
      </c>
      <c r="L2048" s="330" t="e">
        <f ca="1">_xll.RiskData('Risk Summary'!$N$35,$A2048)</f>
        <v>#NAME?</v>
      </c>
      <c r="N2048" s="330" t="e">
        <f ca="1">_xll.RiskData('Risk Summary'!$H$36,$A2048)</f>
        <v>#NAME?</v>
      </c>
      <c r="O2048" s="330" t="e">
        <f ca="1">_xll.RiskData('Risk Summary'!$K$36,$A2048)</f>
        <v>#NAME?</v>
      </c>
      <c r="P2048" s="330" t="e">
        <f ca="1">_xll.RiskData('Risk Summary'!$N$36,$A2048)</f>
        <v>#NAME?</v>
      </c>
      <c r="R2048" s="330" t="e">
        <f ca="1">_xll.RiskData('TS CF'!$H$24,$A2048)-F2048</f>
        <v>#NAME?</v>
      </c>
      <c r="S2048" s="330" t="e">
        <f ca="1">_xll.RiskData('TS CF'!$K$24,$A2048)-G2048</f>
        <v>#NAME?</v>
      </c>
      <c r="T2048" s="330" t="e">
        <f ca="1">_xll.RiskData('TS CF'!$N$24,$A2048)-H2048</f>
        <v>#NAME?</v>
      </c>
      <c r="V2048" s="327" t="e">
        <f t="shared" ca="1" si="93"/>
        <v>#NAME?</v>
      </c>
      <c r="W2048" s="327" t="e">
        <f t="shared" ca="1" si="94"/>
        <v>#NAME?</v>
      </c>
      <c r="X2048" s="327" t="e">
        <f t="shared" ca="1" si="95"/>
        <v>#NAME?</v>
      </c>
    </row>
    <row r="2049" spans="1:24">
      <c r="A2049" s="2">
        <v>2042</v>
      </c>
      <c r="B2049" s="617">
        <v>-160478</v>
      </c>
      <c r="C2049" s="617">
        <v>-103593</v>
      </c>
      <c r="D2049" s="617">
        <v>-114388</v>
      </c>
      <c r="F2049" s="330" t="e">
        <f ca="1">_xll.RiskData('Risk Summary'!$H$32,$A2049)</f>
        <v>#NAME?</v>
      </c>
      <c r="G2049" s="330" t="e">
        <f ca="1">_xll.RiskData('Risk Summary'!$K$32,$A2049)</f>
        <v>#NAME?</v>
      </c>
      <c r="H2049" s="330" t="e">
        <f ca="1">_xll.RiskData('Risk Summary'!$N$32,$A2049)</f>
        <v>#NAME?</v>
      </c>
      <c r="J2049" s="330" t="e">
        <f ca="1">_xll.RiskData('Risk Summary'!$H$35,$A2049)</f>
        <v>#NAME?</v>
      </c>
      <c r="K2049" s="330" t="e">
        <f ca="1">_xll.RiskData('Risk Summary'!$K$35,$A2049)</f>
        <v>#NAME?</v>
      </c>
      <c r="L2049" s="330" t="e">
        <f ca="1">_xll.RiskData('Risk Summary'!$N$35,$A2049)</f>
        <v>#NAME?</v>
      </c>
      <c r="N2049" s="330" t="e">
        <f ca="1">_xll.RiskData('Risk Summary'!$H$36,$A2049)</f>
        <v>#NAME?</v>
      </c>
      <c r="O2049" s="330" t="e">
        <f ca="1">_xll.RiskData('Risk Summary'!$K$36,$A2049)</f>
        <v>#NAME?</v>
      </c>
      <c r="P2049" s="330" t="e">
        <f ca="1">_xll.RiskData('Risk Summary'!$N$36,$A2049)</f>
        <v>#NAME?</v>
      </c>
      <c r="R2049" s="330" t="e">
        <f ca="1">_xll.RiskData('TS CF'!$H$24,$A2049)-F2049</f>
        <v>#NAME?</v>
      </c>
      <c r="S2049" s="330" t="e">
        <f ca="1">_xll.RiskData('TS CF'!$K$24,$A2049)-G2049</f>
        <v>#NAME?</v>
      </c>
      <c r="T2049" s="330" t="e">
        <f ca="1">_xll.RiskData('TS CF'!$N$24,$A2049)-H2049</f>
        <v>#NAME?</v>
      </c>
      <c r="V2049" s="327" t="e">
        <f t="shared" ca="1" si="93"/>
        <v>#NAME?</v>
      </c>
      <c r="W2049" s="327" t="e">
        <f t="shared" ca="1" si="94"/>
        <v>#NAME?</v>
      </c>
      <c r="X2049" s="327" t="e">
        <f t="shared" ca="1" si="95"/>
        <v>#NAME?</v>
      </c>
    </row>
    <row r="2050" spans="1:24">
      <c r="A2050" s="2">
        <v>2043</v>
      </c>
      <c r="B2050" s="617">
        <v>-160478</v>
      </c>
      <c r="C2050" s="617">
        <v>-103593</v>
      </c>
      <c r="D2050" s="617">
        <v>-114388</v>
      </c>
      <c r="F2050" s="330" t="e">
        <f ca="1">_xll.RiskData('Risk Summary'!$H$32,$A2050)</f>
        <v>#NAME?</v>
      </c>
      <c r="G2050" s="330" t="e">
        <f ca="1">_xll.RiskData('Risk Summary'!$K$32,$A2050)</f>
        <v>#NAME?</v>
      </c>
      <c r="H2050" s="330" t="e">
        <f ca="1">_xll.RiskData('Risk Summary'!$N$32,$A2050)</f>
        <v>#NAME?</v>
      </c>
      <c r="J2050" s="330" t="e">
        <f ca="1">_xll.RiskData('Risk Summary'!$H$35,$A2050)</f>
        <v>#NAME?</v>
      </c>
      <c r="K2050" s="330" t="e">
        <f ca="1">_xll.RiskData('Risk Summary'!$K$35,$A2050)</f>
        <v>#NAME?</v>
      </c>
      <c r="L2050" s="330" t="e">
        <f ca="1">_xll.RiskData('Risk Summary'!$N$35,$A2050)</f>
        <v>#NAME?</v>
      </c>
      <c r="N2050" s="330" t="e">
        <f ca="1">_xll.RiskData('Risk Summary'!$H$36,$A2050)</f>
        <v>#NAME?</v>
      </c>
      <c r="O2050" s="330" t="e">
        <f ca="1">_xll.RiskData('Risk Summary'!$K$36,$A2050)</f>
        <v>#NAME?</v>
      </c>
      <c r="P2050" s="330" t="e">
        <f ca="1">_xll.RiskData('Risk Summary'!$N$36,$A2050)</f>
        <v>#NAME?</v>
      </c>
      <c r="R2050" s="330" t="e">
        <f ca="1">_xll.RiskData('TS CF'!$H$24,$A2050)-F2050</f>
        <v>#NAME?</v>
      </c>
      <c r="S2050" s="330" t="e">
        <f ca="1">_xll.RiskData('TS CF'!$K$24,$A2050)-G2050</f>
        <v>#NAME?</v>
      </c>
      <c r="T2050" s="330" t="e">
        <f ca="1">_xll.RiskData('TS CF'!$N$24,$A2050)-H2050</f>
        <v>#NAME?</v>
      </c>
      <c r="V2050" s="327" t="e">
        <f t="shared" ca="1" si="93"/>
        <v>#NAME?</v>
      </c>
      <c r="W2050" s="327" t="e">
        <f t="shared" ca="1" si="94"/>
        <v>#NAME?</v>
      </c>
      <c r="X2050" s="327" t="e">
        <f t="shared" ca="1" si="95"/>
        <v>#NAME?</v>
      </c>
    </row>
    <row r="2051" spans="1:24">
      <c r="A2051" s="2">
        <v>2044</v>
      </c>
      <c r="B2051" s="617">
        <v>-160478</v>
      </c>
      <c r="C2051" s="617">
        <v>-103593</v>
      </c>
      <c r="D2051" s="617">
        <v>-114388</v>
      </c>
      <c r="F2051" s="330" t="e">
        <f ca="1">_xll.RiskData('Risk Summary'!$H$32,$A2051)</f>
        <v>#NAME?</v>
      </c>
      <c r="G2051" s="330" t="e">
        <f ca="1">_xll.RiskData('Risk Summary'!$K$32,$A2051)</f>
        <v>#NAME?</v>
      </c>
      <c r="H2051" s="330" t="e">
        <f ca="1">_xll.RiskData('Risk Summary'!$N$32,$A2051)</f>
        <v>#NAME?</v>
      </c>
      <c r="J2051" s="330" t="e">
        <f ca="1">_xll.RiskData('Risk Summary'!$H$35,$A2051)</f>
        <v>#NAME?</v>
      </c>
      <c r="K2051" s="330" t="e">
        <f ca="1">_xll.RiskData('Risk Summary'!$K$35,$A2051)</f>
        <v>#NAME?</v>
      </c>
      <c r="L2051" s="330" t="e">
        <f ca="1">_xll.RiskData('Risk Summary'!$N$35,$A2051)</f>
        <v>#NAME?</v>
      </c>
      <c r="N2051" s="330" t="e">
        <f ca="1">_xll.RiskData('Risk Summary'!$H$36,$A2051)</f>
        <v>#NAME?</v>
      </c>
      <c r="O2051" s="330" t="e">
        <f ca="1">_xll.RiskData('Risk Summary'!$K$36,$A2051)</f>
        <v>#NAME?</v>
      </c>
      <c r="P2051" s="330" t="e">
        <f ca="1">_xll.RiskData('Risk Summary'!$N$36,$A2051)</f>
        <v>#NAME?</v>
      </c>
      <c r="R2051" s="330" t="e">
        <f ca="1">_xll.RiskData('TS CF'!$H$24,$A2051)-F2051</f>
        <v>#NAME?</v>
      </c>
      <c r="S2051" s="330" t="e">
        <f ca="1">_xll.RiskData('TS CF'!$K$24,$A2051)-G2051</f>
        <v>#NAME?</v>
      </c>
      <c r="T2051" s="330" t="e">
        <f ca="1">_xll.RiskData('TS CF'!$N$24,$A2051)-H2051</f>
        <v>#NAME?</v>
      </c>
      <c r="V2051" s="327" t="e">
        <f t="shared" ca="1" si="93"/>
        <v>#NAME?</v>
      </c>
      <c r="W2051" s="327" t="e">
        <f t="shared" ca="1" si="94"/>
        <v>#NAME?</v>
      </c>
      <c r="X2051" s="327" t="e">
        <f t="shared" ca="1" si="95"/>
        <v>#NAME?</v>
      </c>
    </row>
    <row r="2052" spans="1:24">
      <c r="A2052" s="2">
        <v>2045</v>
      </c>
      <c r="B2052" s="617">
        <v>-160478</v>
      </c>
      <c r="C2052" s="617">
        <v>-103593</v>
      </c>
      <c r="D2052" s="617">
        <v>-114388</v>
      </c>
      <c r="F2052" s="330" t="e">
        <f ca="1">_xll.RiskData('Risk Summary'!$H$32,$A2052)</f>
        <v>#NAME?</v>
      </c>
      <c r="G2052" s="330" t="e">
        <f ca="1">_xll.RiskData('Risk Summary'!$K$32,$A2052)</f>
        <v>#NAME?</v>
      </c>
      <c r="H2052" s="330" t="e">
        <f ca="1">_xll.RiskData('Risk Summary'!$N$32,$A2052)</f>
        <v>#NAME?</v>
      </c>
      <c r="J2052" s="330" t="e">
        <f ca="1">_xll.RiskData('Risk Summary'!$H$35,$A2052)</f>
        <v>#NAME?</v>
      </c>
      <c r="K2052" s="330" t="e">
        <f ca="1">_xll.RiskData('Risk Summary'!$K$35,$A2052)</f>
        <v>#NAME?</v>
      </c>
      <c r="L2052" s="330" t="e">
        <f ca="1">_xll.RiskData('Risk Summary'!$N$35,$A2052)</f>
        <v>#NAME?</v>
      </c>
      <c r="N2052" s="330" t="e">
        <f ca="1">_xll.RiskData('Risk Summary'!$H$36,$A2052)</f>
        <v>#NAME?</v>
      </c>
      <c r="O2052" s="330" t="e">
        <f ca="1">_xll.RiskData('Risk Summary'!$K$36,$A2052)</f>
        <v>#NAME?</v>
      </c>
      <c r="P2052" s="330" t="e">
        <f ca="1">_xll.RiskData('Risk Summary'!$N$36,$A2052)</f>
        <v>#NAME?</v>
      </c>
      <c r="R2052" s="330" t="e">
        <f ca="1">_xll.RiskData('TS CF'!$H$24,$A2052)-F2052</f>
        <v>#NAME?</v>
      </c>
      <c r="S2052" s="330" t="e">
        <f ca="1">_xll.RiskData('TS CF'!$K$24,$A2052)-G2052</f>
        <v>#NAME?</v>
      </c>
      <c r="T2052" s="330" t="e">
        <f ca="1">_xll.RiskData('TS CF'!$N$24,$A2052)-H2052</f>
        <v>#NAME?</v>
      </c>
      <c r="V2052" s="327" t="e">
        <f t="shared" ca="1" si="93"/>
        <v>#NAME?</v>
      </c>
      <c r="W2052" s="327" t="e">
        <f t="shared" ca="1" si="94"/>
        <v>#NAME?</v>
      </c>
      <c r="X2052" s="327" t="e">
        <f t="shared" ca="1" si="95"/>
        <v>#NAME?</v>
      </c>
    </row>
    <row r="2053" spans="1:24">
      <c r="A2053" s="2">
        <v>2046</v>
      </c>
      <c r="B2053" s="617">
        <v>-160478</v>
      </c>
      <c r="C2053" s="617">
        <v>-103593</v>
      </c>
      <c r="D2053" s="617">
        <v>-114388</v>
      </c>
      <c r="F2053" s="330" t="e">
        <f ca="1">_xll.RiskData('Risk Summary'!$H$32,$A2053)</f>
        <v>#NAME?</v>
      </c>
      <c r="G2053" s="330" t="e">
        <f ca="1">_xll.RiskData('Risk Summary'!$K$32,$A2053)</f>
        <v>#NAME?</v>
      </c>
      <c r="H2053" s="330" t="e">
        <f ca="1">_xll.RiskData('Risk Summary'!$N$32,$A2053)</f>
        <v>#NAME?</v>
      </c>
      <c r="J2053" s="330" t="e">
        <f ca="1">_xll.RiskData('Risk Summary'!$H$35,$A2053)</f>
        <v>#NAME?</v>
      </c>
      <c r="K2053" s="330" t="e">
        <f ca="1">_xll.RiskData('Risk Summary'!$K$35,$A2053)</f>
        <v>#NAME?</v>
      </c>
      <c r="L2053" s="330" t="e">
        <f ca="1">_xll.RiskData('Risk Summary'!$N$35,$A2053)</f>
        <v>#NAME?</v>
      </c>
      <c r="N2053" s="330" t="e">
        <f ca="1">_xll.RiskData('Risk Summary'!$H$36,$A2053)</f>
        <v>#NAME?</v>
      </c>
      <c r="O2053" s="330" t="e">
        <f ca="1">_xll.RiskData('Risk Summary'!$K$36,$A2053)</f>
        <v>#NAME?</v>
      </c>
      <c r="P2053" s="330" t="e">
        <f ca="1">_xll.RiskData('Risk Summary'!$N$36,$A2053)</f>
        <v>#NAME?</v>
      </c>
      <c r="R2053" s="330" t="e">
        <f ca="1">_xll.RiskData('TS CF'!$H$24,$A2053)-F2053</f>
        <v>#NAME?</v>
      </c>
      <c r="S2053" s="330" t="e">
        <f ca="1">_xll.RiskData('TS CF'!$K$24,$A2053)-G2053</f>
        <v>#NAME?</v>
      </c>
      <c r="T2053" s="330" t="e">
        <f ca="1">_xll.RiskData('TS CF'!$N$24,$A2053)-H2053</f>
        <v>#NAME?</v>
      </c>
      <c r="V2053" s="327" t="e">
        <f t="shared" ca="1" si="93"/>
        <v>#NAME?</v>
      </c>
      <c r="W2053" s="327" t="e">
        <f t="shared" ca="1" si="94"/>
        <v>#NAME?</v>
      </c>
      <c r="X2053" s="327" t="e">
        <f t="shared" ca="1" si="95"/>
        <v>#NAME?</v>
      </c>
    </row>
    <row r="2054" spans="1:24">
      <c r="A2054" s="2">
        <v>2047</v>
      </c>
      <c r="B2054" s="617">
        <v>-160478</v>
      </c>
      <c r="C2054" s="617">
        <v>-103593</v>
      </c>
      <c r="D2054" s="617">
        <v>-114388</v>
      </c>
      <c r="F2054" s="330" t="e">
        <f ca="1">_xll.RiskData('Risk Summary'!$H$32,$A2054)</f>
        <v>#NAME?</v>
      </c>
      <c r="G2054" s="330" t="e">
        <f ca="1">_xll.RiskData('Risk Summary'!$K$32,$A2054)</f>
        <v>#NAME?</v>
      </c>
      <c r="H2054" s="330" t="e">
        <f ca="1">_xll.RiskData('Risk Summary'!$N$32,$A2054)</f>
        <v>#NAME?</v>
      </c>
      <c r="J2054" s="330" t="e">
        <f ca="1">_xll.RiskData('Risk Summary'!$H$35,$A2054)</f>
        <v>#NAME?</v>
      </c>
      <c r="K2054" s="330" t="e">
        <f ca="1">_xll.RiskData('Risk Summary'!$K$35,$A2054)</f>
        <v>#NAME?</v>
      </c>
      <c r="L2054" s="330" t="e">
        <f ca="1">_xll.RiskData('Risk Summary'!$N$35,$A2054)</f>
        <v>#NAME?</v>
      </c>
      <c r="N2054" s="330" t="e">
        <f ca="1">_xll.RiskData('Risk Summary'!$H$36,$A2054)</f>
        <v>#NAME?</v>
      </c>
      <c r="O2054" s="330" t="e">
        <f ca="1">_xll.RiskData('Risk Summary'!$K$36,$A2054)</f>
        <v>#NAME?</v>
      </c>
      <c r="P2054" s="330" t="e">
        <f ca="1">_xll.RiskData('Risk Summary'!$N$36,$A2054)</f>
        <v>#NAME?</v>
      </c>
      <c r="R2054" s="330" t="e">
        <f ca="1">_xll.RiskData('TS CF'!$H$24,$A2054)-F2054</f>
        <v>#NAME?</v>
      </c>
      <c r="S2054" s="330" t="e">
        <f ca="1">_xll.RiskData('TS CF'!$K$24,$A2054)-G2054</f>
        <v>#NAME?</v>
      </c>
      <c r="T2054" s="330" t="e">
        <f ca="1">_xll.RiskData('TS CF'!$N$24,$A2054)-H2054</f>
        <v>#NAME?</v>
      </c>
      <c r="V2054" s="327" t="e">
        <f t="shared" ca="1" si="93"/>
        <v>#NAME?</v>
      </c>
      <c r="W2054" s="327" t="e">
        <f t="shared" ca="1" si="94"/>
        <v>#NAME?</v>
      </c>
      <c r="X2054" s="327" t="e">
        <f t="shared" ca="1" si="95"/>
        <v>#NAME?</v>
      </c>
    </row>
    <row r="2055" spans="1:24">
      <c r="A2055" s="2">
        <v>2048</v>
      </c>
      <c r="B2055" s="617">
        <v>-160478</v>
      </c>
      <c r="C2055" s="617">
        <v>-103593</v>
      </c>
      <c r="D2055" s="617">
        <v>-114388</v>
      </c>
      <c r="F2055" s="330" t="e">
        <f ca="1">_xll.RiskData('Risk Summary'!$H$32,$A2055)</f>
        <v>#NAME?</v>
      </c>
      <c r="G2055" s="330" t="e">
        <f ca="1">_xll.RiskData('Risk Summary'!$K$32,$A2055)</f>
        <v>#NAME?</v>
      </c>
      <c r="H2055" s="330" t="e">
        <f ca="1">_xll.RiskData('Risk Summary'!$N$32,$A2055)</f>
        <v>#NAME?</v>
      </c>
      <c r="J2055" s="330" t="e">
        <f ca="1">_xll.RiskData('Risk Summary'!$H$35,$A2055)</f>
        <v>#NAME?</v>
      </c>
      <c r="K2055" s="330" t="e">
        <f ca="1">_xll.RiskData('Risk Summary'!$K$35,$A2055)</f>
        <v>#NAME?</v>
      </c>
      <c r="L2055" s="330" t="e">
        <f ca="1">_xll.RiskData('Risk Summary'!$N$35,$A2055)</f>
        <v>#NAME?</v>
      </c>
      <c r="N2055" s="330" t="e">
        <f ca="1">_xll.RiskData('Risk Summary'!$H$36,$A2055)</f>
        <v>#NAME?</v>
      </c>
      <c r="O2055" s="330" t="e">
        <f ca="1">_xll.RiskData('Risk Summary'!$K$36,$A2055)</f>
        <v>#NAME?</v>
      </c>
      <c r="P2055" s="330" t="e">
        <f ca="1">_xll.RiskData('Risk Summary'!$N$36,$A2055)</f>
        <v>#NAME?</v>
      </c>
      <c r="R2055" s="330" t="e">
        <f ca="1">_xll.RiskData('TS CF'!$H$24,$A2055)-F2055</f>
        <v>#NAME?</v>
      </c>
      <c r="S2055" s="330" t="e">
        <f ca="1">_xll.RiskData('TS CF'!$K$24,$A2055)-G2055</f>
        <v>#NAME?</v>
      </c>
      <c r="T2055" s="330" t="e">
        <f ca="1">_xll.RiskData('TS CF'!$N$24,$A2055)-H2055</f>
        <v>#NAME?</v>
      </c>
      <c r="V2055" s="327" t="e">
        <f t="shared" ca="1" si="93"/>
        <v>#NAME?</v>
      </c>
      <c r="W2055" s="327" t="e">
        <f t="shared" ca="1" si="94"/>
        <v>#NAME?</v>
      </c>
      <c r="X2055" s="327" t="e">
        <f t="shared" ca="1" si="95"/>
        <v>#NAME?</v>
      </c>
    </row>
    <row r="2056" spans="1:24">
      <c r="A2056" s="2">
        <v>2049</v>
      </c>
      <c r="B2056" s="617">
        <v>-160478</v>
      </c>
      <c r="C2056" s="617">
        <v>-103593</v>
      </c>
      <c r="D2056" s="617">
        <v>-114388</v>
      </c>
      <c r="F2056" s="330" t="e">
        <f ca="1">_xll.RiskData('Risk Summary'!$H$32,$A2056)</f>
        <v>#NAME?</v>
      </c>
      <c r="G2056" s="330" t="e">
        <f ca="1">_xll.RiskData('Risk Summary'!$K$32,$A2056)</f>
        <v>#NAME?</v>
      </c>
      <c r="H2056" s="330" t="e">
        <f ca="1">_xll.RiskData('Risk Summary'!$N$32,$A2056)</f>
        <v>#NAME?</v>
      </c>
      <c r="J2056" s="330" t="e">
        <f ca="1">_xll.RiskData('Risk Summary'!$H$35,$A2056)</f>
        <v>#NAME?</v>
      </c>
      <c r="K2056" s="330" t="e">
        <f ca="1">_xll.RiskData('Risk Summary'!$K$35,$A2056)</f>
        <v>#NAME?</v>
      </c>
      <c r="L2056" s="330" t="e">
        <f ca="1">_xll.RiskData('Risk Summary'!$N$35,$A2056)</f>
        <v>#NAME?</v>
      </c>
      <c r="N2056" s="330" t="e">
        <f ca="1">_xll.RiskData('Risk Summary'!$H$36,$A2056)</f>
        <v>#NAME?</v>
      </c>
      <c r="O2056" s="330" t="e">
        <f ca="1">_xll.RiskData('Risk Summary'!$K$36,$A2056)</f>
        <v>#NAME?</v>
      </c>
      <c r="P2056" s="330" t="e">
        <f ca="1">_xll.RiskData('Risk Summary'!$N$36,$A2056)</f>
        <v>#NAME?</v>
      </c>
      <c r="R2056" s="330" t="e">
        <f ca="1">_xll.RiskData('TS CF'!$H$24,$A2056)-F2056</f>
        <v>#NAME?</v>
      </c>
      <c r="S2056" s="330" t="e">
        <f ca="1">_xll.RiskData('TS CF'!$K$24,$A2056)-G2056</f>
        <v>#NAME?</v>
      </c>
      <c r="T2056" s="330" t="e">
        <f ca="1">_xll.RiskData('TS CF'!$N$24,$A2056)-H2056</f>
        <v>#NAME?</v>
      </c>
      <c r="V2056" s="327" t="e">
        <f t="shared" ca="1" si="93"/>
        <v>#NAME?</v>
      </c>
      <c r="W2056" s="327" t="e">
        <f t="shared" ca="1" si="94"/>
        <v>#NAME?</v>
      </c>
      <c r="X2056" s="327" t="e">
        <f t="shared" ca="1" si="95"/>
        <v>#NAME?</v>
      </c>
    </row>
    <row r="2057" spans="1:24">
      <c r="A2057" s="2">
        <v>2050</v>
      </c>
      <c r="B2057" s="617">
        <v>-160478</v>
      </c>
      <c r="C2057" s="617">
        <v>-103593</v>
      </c>
      <c r="D2057" s="617">
        <v>-114388</v>
      </c>
      <c r="F2057" s="330" t="e">
        <f ca="1">_xll.RiskData('Risk Summary'!$H$32,$A2057)</f>
        <v>#NAME?</v>
      </c>
      <c r="G2057" s="330" t="e">
        <f ca="1">_xll.RiskData('Risk Summary'!$K$32,$A2057)</f>
        <v>#NAME?</v>
      </c>
      <c r="H2057" s="330" t="e">
        <f ca="1">_xll.RiskData('Risk Summary'!$N$32,$A2057)</f>
        <v>#NAME?</v>
      </c>
      <c r="J2057" s="330" t="e">
        <f ca="1">_xll.RiskData('Risk Summary'!$H$35,$A2057)</f>
        <v>#NAME?</v>
      </c>
      <c r="K2057" s="330" t="e">
        <f ca="1">_xll.RiskData('Risk Summary'!$K$35,$A2057)</f>
        <v>#NAME?</v>
      </c>
      <c r="L2057" s="330" t="e">
        <f ca="1">_xll.RiskData('Risk Summary'!$N$35,$A2057)</f>
        <v>#NAME?</v>
      </c>
      <c r="N2057" s="330" t="e">
        <f ca="1">_xll.RiskData('Risk Summary'!$H$36,$A2057)</f>
        <v>#NAME?</v>
      </c>
      <c r="O2057" s="330" t="e">
        <f ca="1">_xll.RiskData('Risk Summary'!$K$36,$A2057)</f>
        <v>#NAME?</v>
      </c>
      <c r="P2057" s="330" t="e">
        <f ca="1">_xll.RiskData('Risk Summary'!$N$36,$A2057)</f>
        <v>#NAME?</v>
      </c>
      <c r="R2057" s="330" t="e">
        <f ca="1">_xll.RiskData('TS CF'!$H$24,$A2057)-F2057</f>
        <v>#NAME?</v>
      </c>
      <c r="S2057" s="330" t="e">
        <f ca="1">_xll.RiskData('TS CF'!$K$24,$A2057)-G2057</f>
        <v>#NAME?</v>
      </c>
      <c r="T2057" s="330" t="e">
        <f ca="1">_xll.RiskData('TS CF'!$N$24,$A2057)-H2057</f>
        <v>#NAME?</v>
      </c>
      <c r="V2057" s="327" t="e">
        <f t="shared" ca="1" si="93"/>
        <v>#NAME?</v>
      </c>
      <c r="W2057" s="327" t="e">
        <f t="shared" ca="1" si="94"/>
        <v>#NAME?</v>
      </c>
      <c r="X2057" s="327" t="e">
        <f t="shared" ca="1" si="95"/>
        <v>#NAME?</v>
      </c>
    </row>
    <row r="2058" spans="1:24">
      <c r="A2058" s="2">
        <v>2051</v>
      </c>
      <c r="B2058" s="617">
        <v>-160478</v>
      </c>
      <c r="C2058" s="617">
        <v>-103593</v>
      </c>
      <c r="D2058" s="617">
        <v>-114388</v>
      </c>
      <c r="F2058" s="330" t="e">
        <f ca="1">_xll.RiskData('Risk Summary'!$H$32,$A2058)</f>
        <v>#NAME?</v>
      </c>
      <c r="G2058" s="330" t="e">
        <f ca="1">_xll.RiskData('Risk Summary'!$K$32,$A2058)</f>
        <v>#NAME?</v>
      </c>
      <c r="H2058" s="330" t="e">
        <f ca="1">_xll.RiskData('Risk Summary'!$N$32,$A2058)</f>
        <v>#NAME?</v>
      </c>
      <c r="J2058" s="330" t="e">
        <f ca="1">_xll.RiskData('Risk Summary'!$H$35,$A2058)</f>
        <v>#NAME?</v>
      </c>
      <c r="K2058" s="330" t="e">
        <f ca="1">_xll.RiskData('Risk Summary'!$K$35,$A2058)</f>
        <v>#NAME?</v>
      </c>
      <c r="L2058" s="330" t="e">
        <f ca="1">_xll.RiskData('Risk Summary'!$N$35,$A2058)</f>
        <v>#NAME?</v>
      </c>
      <c r="N2058" s="330" t="e">
        <f ca="1">_xll.RiskData('Risk Summary'!$H$36,$A2058)</f>
        <v>#NAME?</v>
      </c>
      <c r="O2058" s="330" t="e">
        <f ca="1">_xll.RiskData('Risk Summary'!$K$36,$A2058)</f>
        <v>#NAME?</v>
      </c>
      <c r="P2058" s="330" t="e">
        <f ca="1">_xll.RiskData('Risk Summary'!$N$36,$A2058)</f>
        <v>#NAME?</v>
      </c>
      <c r="R2058" s="330" t="e">
        <f ca="1">_xll.RiskData('TS CF'!$H$24,$A2058)-F2058</f>
        <v>#NAME?</v>
      </c>
      <c r="S2058" s="330" t="e">
        <f ca="1">_xll.RiskData('TS CF'!$K$24,$A2058)-G2058</f>
        <v>#NAME?</v>
      </c>
      <c r="T2058" s="330" t="e">
        <f ca="1">_xll.RiskData('TS CF'!$N$24,$A2058)-H2058</f>
        <v>#NAME?</v>
      </c>
      <c r="V2058" s="327" t="e">
        <f t="shared" ref="V2058:V2121" ca="1" si="96">V2057</f>
        <v>#NAME?</v>
      </c>
      <c r="W2058" s="327" t="e">
        <f t="shared" ref="W2058:W2121" ca="1" si="97">W2057</f>
        <v>#NAME?</v>
      </c>
      <c r="X2058" s="327" t="e">
        <f t="shared" ref="X2058:X2121" ca="1" si="98">X2057</f>
        <v>#NAME?</v>
      </c>
    </row>
    <row r="2059" spans="1:24">
      <c r="A2059" s="2">
        <v>2052</v>
      </c>
      <c r="B2059" s="617">
        <v>-160478</v>
      </c>
      <c r="C2059" s="617">
        <v>-103593</v>
      </c>
      <c r="D2059" s="617">
        <v>-114388</v>
      </c>
      <c r="F2059" s="330" t="e">
        <f ca="1">_xll.RiskData('Risk Summary'!$H$32,$A2059)</f>
        <v>#NAME?</v>
      </c>
      <c r="G2059" s="330" t="e">
        <f ca="1">_xll.RiskData('Risk Summary'!$K$32,$A2059)</f>
        <v>#NAME?</v>
      </c>
      <c r="H2059" s="330" t="e">
        <f ca="1">_xll.RiskData('Risk Summary'!$N$32,$A2059)</f>
        <v>#NAME?</v>
      </c>
      <c r="J2059" s="330" t="e">
        <f ca="1">_xll.RiskData('Risk Summary'!$H$35,$A2059)</f>
        <v>#NAME?</v>
      </c>
      <c r="K2059" s="330" t="e">
        <f ca="1">_xll.RiskData('Risk Summary'!$K$35,$A2059)</f>
        <v>#NAME?</v>
      </c>
      <c r="L2059" s="330" t="e">
        <f ca="1">_xll.RiskData('Risk Summary'!$N$35,$A2059)</f>
        <v>#NAME?</v>
      </c>
      <c r="N2059" s="330" t="e">
        <f ca="1">_xll.RiskData('Risk Summary'!$H$36,$A2059)</f>
        <v>#NAME?</v>
      </c>
      <c r="O2059" s="330" t="e">
        <f ca="1">_xll.RiskData('Risk Summary'!$K$36,$A2059)</f>
        <v>#NAME?</v>
      </c>
      <c r="P2059" s="330" t="e">
        <f ca="1">_xll.RiskData('Risk Summary'!$N$36,$A2059)</f>
        <v>#NAME?</v>
      </c>
      <c r="R2059" s="330" t="e">
        <f ca="1">_xll.RiskData('TS CF'!$H$24,$A2059)-F2059</f>
        <v>#NAME?</v>
      </c>
      <c r="S2059" s="330" t="e">
        <f ca="1">_xll.RiskData('TS CF'!$K$24,$A2059)-G2059</f>
        <v>#NAME?</v>
      </c>
      <c r="T2059" s="330" t="e">
        <f ca="1">_xll.RiskData('TS CF'!$N$24,$A2059)-H2059</f>
        <v>#NAME?</v>
      </c>
      <c r="V2059" s="327" t="e">
        <f t="shared" ca="1" si="96"/>
        <v>#NAME?</v>
      </c>
      <c r="W2059" s="327" t="e">
        <f t="shared" ca="1" si="97"/>
        <v>#NAME?</v>
      </c>
      <c r="X2059" s="327" t="e">
        <f t="shared" ca="1" si="98"/>
        <v>#NAME?</v>
      </c>
    </row>
    <row r="2060" spans="1:24">
      <c r="A2060" s="2">
        <v>2053</v>
      </c>
      <c r="B2060" s="617">
        <v>-160478</v>
      </c>
      <c r="C2060" s="617">
        <v>-103593</v>
      </c>
      <c r="D2060" s="617">
        <v>-114388</v>
      </c>
      <c r="F2060" s="330" t="e">
        <f ca="1">_xll.RiskData('Risk Summary'!$H$32,$A2060)</f>
        <v>#NAME?</v>
      </c>
      <c r="G2060" s="330" t="e">
        <f ca="1">_xll.RiskData('Risk Summary'!$K$32,$A2060)</f>
        <v>#NAME?</v>
      </c>
      <c r="H2060" s="330" t="e">
        <f ca="1">_xll.RiskData('Risk Summary'!$N$32,$A2060)</f>
        <v>#NAME?</v>
      </c>
      <c r="J2060" s="330" t="e">
        <f ca="1">_xll.RiskData('Risk Summary'!$H$35,$A2060)</f>
        <v>#NAME?</v>
      </c>
      <c r="K2060" s="330" t="e">
        <f ca="1">_xll.RiskData('Risk Summary'!$K$35,$A2060)</f>
        <v>#NAME?</v>
      </c>
      <c r="L2060" s="330" t="e">
        <f ca="1">_xll.RiskData('Risk Summary'!$N$35,$A2060)</f>
        <v>#NAME?</v>
      </c>
      <c r="N2060" s="330" t="e">
        <f ca="1">_xll.RiskData('Risk Summary'!$H$36,$A2060)</f>
        <v>#NAME?</v>
      </c>
      <c r="O2060" s="330" t="e">
        <f ca="1">_xll.RiskData('Risk Summary'!$K$36,$A2060)</f>
        <v>#NAME?</v>
      </c>
      <c r="P2060" s="330" t="e">
        <f ca="1">_xll.RiskData('Risk Summary'!$N$36,$A2060)</f>
        <v>#NAME?</v>
      </c>
      <c r="R2060" s="330" t="e">
        <f ca="1">_xll.RiskData('TS CF'!$H$24,$A2060)-F2060</f>
        <v>#NAME?</v>
      </c>
      <c r="S2060" s="330" t="e">
        <f ca="1">_xll.RiskData('TS CF'!$K$24,$A2060)-G2060</f>
        <v>#NAME?</v>
      </c>
      <c r="T2060" s="330" t="e">
        <f ca="1">_xll.RiskData('TS CF'!$N$24,$A2060)-H2060</f>
        <v>#NAME?</v>
      </c>
      <c r="V2060" s="327" t="e">
        <f t="shared" ca="1" si="96"/>
        <v>#NAME?</v>
      </c>
      <c r="W2060" s="327" t="e">
        <f t="shared" ca="1" si="97"/>
        <v>#NAME?</v>
      </c>
      <c r="X2060" s="327" t="e">
        <f t="shared" ca="1" si="98"/>
        <v>#NAME?</v>
      </c>
    </row>
    <row r="2061" spans="1:24">
      <c r="A2061" s="2">
        <v>2054</v>
      </c>
      <c r="B2061" s="617">
        <v>-160478</v>
      </c>
      <c r="C2061" s="617">
        <v>-103593</v>
      </c>
      <c r="D2061" s="617">
        <v>-114388</v>
      </c>
      <c r="F2061" s="330" t="e">
        <f ca="1">_xll.RiskData('Risk Summary'!$H$32,$A2061)</f>
        <v>#NAME?</v>
      </c>
      <c r="G2061" s="330" t="e">
        <f ca="1">_xll.RiskData('Risk Summary'!$K$32,$A2061)</f>
        <v>#NAME?</v>
      </c>
      <c r="H2061" s="330" t="e">
        <f ca="1">_xll.RiskData('Risk Summary'!$N$32,$A2061)</f>
        <v>#NAME?</v>
      </c>
      <c r="J2061" s="330" t="e">
        <f ca="1">_xll.RiskData('Risk Summary'!$H$35,$A2061)</f>
        <v>#NAME?</v>
      </c>
      <c r="K2061" s="330" t="e">
        <f ca="1">_xll.RiskData('Risk Summary'!$K$35,$A2061)</f>
        <v>#NAME?</v>
      </c>
      <c r="L2061" s="330" t="e">
        <f ca="1">_xll.RiskData('Risk Summary'!$N$35,$A2061)</f>
        <v>#NAME?</v>
      </c>
      <c r="N2061" s="330" t="e">
        <f ca="1">_xll.RiskData('Risk Summary'!$H$36,$A2061)</f>
        <v>#NAME?</v>
      </c>
      <c r="O2061" s="330" t="e">
        <f ca="1">_xll.RiskData('Risk Summary'!$K$36,$A2061)</f>
        <v>#NAME?</v>
      </c>
      <c r="P2061" s="330" t="e">
        <f ca="1">_xll.RiskData('Risk Summary'!$N$36,$A2061)</f>
        <v>#NAME?</v>
      </c>
      <c r="R2061" s="330" t="e">
        <f ca="1">_xll.RiskData('TS CF'!$H$24,$A2061)-F2061</f>
        <v>#NAME?</v>
      </c>
      <c r="S2061" s="330" t="e">
        <f ca="1">_xll.RiskData('TS CF'!$K$24,$A2061)-G2061</f>
        <v>#NAME?</v>
      </c>
      <c r="T2061" s="330" t="e">
        <f ca="1">_xll.RiskData('TS CF'!$N$24,$A2061)-H2061</f>
        <v>#NAME?</v>
      </c>
      <c r="V2061" s="327" t="e">
        <f t="shared" ca="1" si="96"/>
        <v>#NAME?</v>
      </c>
      <c r="W2061" s="327" t="e">
        <f t="shared" ca="1" si="97"/>
        <v>#NAME?</v>
      </c>
      <c r="X2061" s="327" t="e">
        <f t="shared" ca="1" si="98"/>
        <v>#NAME?</v>
      </c>
    </row>
    <row r="2062" spans="1:24">
      <c r="A2062" s="2">
        <v>2055</v>
      </c>
      <c r="B2062" s="617">
        <v>-160478</v>
      </c>
      <c r="C2062" s="617">
        <v>-103593</v>
      </c>
      <c r="D2062" s="617">
        <v>-114388</v>
      </c>
      <c r="F2062" s="330" t="e">
        <f ca="1">_xll.RiskData('Risk Summary'!$H$32,$A2062)</f>
        <v>#NAME?</v>
      </c>
      <c r="G2062" s="330" t="e">
        <f ca="1">_xll.RiskData('Risk Summary'!$K$32,$A2062)</f>
        <v>#NAME?</v>
      </c>
      <c r="H2062" s="330" t="e">
        <f ca="1">_xll.RiskData('Risk Summary'!$N$32,$A2062)</f>
        <v>#NAME?</v>
      </c>
      <c r="J2062" s="330" t="e">
        <f ca="1">_xll.RiskData('Risk Summary'!$H$35,$A2062)</f>
        <v>#NAME?</v>
      </c>
      <c r="K2062" s="330" t="e">
        <f ca="1">_xll.RiskData('Risk Summary'!$K$35,$A2062)</f>
        <v>#NAME?</v>
      </c>
      <c r="L2062" s="330" t="e">
        <f ca="1">_xll.RiskData('Risk Summary'!$N$35,$A2062)</f>
        <v>#NAME?</v>
      </c>
      <c r="N2062" s="330" t="e">
        <f ca="1">_xll.RiskData('Risk Summary'!$H$36,$A2062)</f>
        <v>#NAME?</v>
      </c>
      <c r="O2062" s="330" t="e">
        <f ca="1">_xll.RiskData('Risk Summary'!$K$36,$A2062)</f>
        <v>#NAME?</v>
      </c>
      <c r="P2062" s="330" t="e">
        <f ca="1">_xll.RiskData('Risk Summary'!$N$36,$A2062)</f>
        <v>#NAME?</v>
      </c>
      <c r="R2062" s="330" t="e">
        <f ca="1">_xll.RiskData('TS CF'!$H$24,$A2062)-F2062</f>
        <v>#NAME?</v>
      </c>
      <c r="S2062" s="330" t="e">
        <f ca="1">_xll.RiskData('TS CF'!$K$24,$A2062)-G2062</f>
        <v>#NAME?</v>
      </c>
      <c r="T2062" s="330" t="e">
        <f ca="1">_xll.RiskData('TS CF'!$N$24,$A2062)-H2062</f>
        <v>#NAME?</v>
      </c>
      <c r="V2062" s="327" t="e">
        <f t="shared" ca="1" si="96"/>
        <v>#NAME?</v>
      </c>
      <c r="W2062" s="327" t="e">
        <f t="shared" ca="1" si="97"/>
        <v>#NAME?</v>
      </c>
      <c r="X2062" s="327" t="e">
        <f t="shared" ca="1" si="98"/>
        <v>#NAME?</v>
      </c>
    </row>
    <row r="2063" spans="1:24">
      <c r="A2063" s="2">
        <v>2056</v>
      </c>
      <c r="B2063" s="617">
        <v>-160478</v>
      </c>
      <c r="C2063" s="617">
        <v>-103593</v>
      </c>
      <c r="D2063" s="617">
        <v>-114388</v>
      </c>
      <c r="F2063" s="330" t="e">
        <f ca="1">_xll.RiskData('Risk Summary'!$H$32,$A2063)</f>
        <v>#NAME?</v>
      </c>
      <c r="G2063" s="330" t="e">
        <f ca="1">_xll.RiskData('Risk Summary'!$K$32,$A2063)</f>
        <v>#NAME?</v>
      </c>
      <c r="H2063" s="330" t="e">
        <f ca="1">_xll.RiskData('Risk Summary'!$N$32,$A2063)</f>
        <v>#NAME?</v>
      </c>
      <c r="J2063" s="330" t="e">
        <f ca="1">_xll.RiskData('Risk Summary'!$H$35,$A2063)</f>
        <v>#NAME?</v>
      </c>
      <c r="K2063" s="330" t="e">
        <f ca="1">_xll.RiskData('Risk Summary'!$K$35,$A2063)</f>
        <v>#NAME?</v>
      </c>
      <c r="L2063" s="330" t="e">
        <f ca="1">_xll.RiskData('Risk Summary'!$N$35,$A2063)</f>
        <v>#NAME?</v>
      </c>
      <c r="N2063" s="330" t="e">
        <f ca="1">_xll.RiskData('Risk Summary'!$H$36,$A2063)</f>
        <v>#NAME?</v>
      </c>
      <c r="O2063" s="330" t="e">
        <f ca="1">_xll.RiskData('Risk Summary'!$K$36,$A2063)</f>
        <v>#NAME?</v>
      </c>
      <c r="P2063" s="330" t="e">
        <f ca="1">_xll.RiskData('Risk Summary'!$N$36,$A2063)</f>
        <v>#NAME?</v>
      </c>
      <c r="R2063" s="330" t="e">
        <f ca="1">_xll.RiskData('TS CF'!$H$24,$A2063)-F2063</f>
        <v>#NAME?</v>
      </c>
      <c r="S2063" s="330" t="e">
        <f ca="1">_xll.RiskData('TS CF'!$K$24,$A2063)-G2063</f>
        <v>#NAME?</v>
      </c>
      <c r="T2063" s="330" t="e">
        <f ca="1">_xll.RiskData('TS CF'!$N$24,$A2063)-H2063</f>
        <v>#NAME?</v>
      </c>
      <c r="V2063" s="327" t="e">
        <f t="shared" ca="1" si="96"/>
        <v>#NAME?</v>
      </c>
      <c r="W2063" s="327" t="e">
        <f t="shared" ca="1" si="97"/>
        <v>#NAME?</v>
      </c>
      <c r="X2063" s="327" t="e">
        <f t="shared" ca="1" si="98"/>
        <v>#NAME?</v>
      </c>
    </row>
    <row r="2064" spans="1:24">
      <c r="A2064" s="2">
        <v>2057</v>
      </c>
      <c r="B2064" s="617">
        <v>-160478</v>
      </c>
      <c r="C2064" s="617">
        <v>-103593</v>
      </c>
      <c r="D2064" s="617">
        <v>-114388</v>
      </c>
      <c r="F2064" s="330" t="e">
        <f ca="1">_xll.RiskData('Risk Summary'!$H$32,$A2064)</f>
        <v>#NAME?</v>
      </c>
      <c r="G2064" s="330" t="e">
        <f ca="1">_xll.RiskData('Risk Summary'!$K$32,$A2064)</f>
        <v>#NAME?</v>
      </c>
      <c r="H2064" s="330" t="e">
        <f ca="1">_xll.RiskData('Risk Summary'!$N$32,$A2064)</f>
        <v>#NAME?</v>
      </c>
      <c r="J2064" s="330" t="e">
        <f ca="1">_xll.RiskData('Risk Summary'!$H$35,$A2064)</f>
        <v>#NAME?</v>
      </c>
      <c r="K2064" s="330" t="e">
        <f ca="1">_xll.RiskData('Risk Summary'!$K$35,$A2064)</f>
        <v>#NAME?</v>
      </c>
      <c r="L2064" s="330" t="e">
        <f ca="1">_xll.RiskData('Risk Summary'!$N$35,$A2064)</f>
        <v>#NAME?</v>
      </c>
      <c r="N2064" s="330" t="e">
        <f ca="1">_xll.RiskData('Risk Summary'!$H$36,$A2064)</f>
        <v>#NAME?</v>
      </c>
      <c r="O2064" s="330" t="e">
        <f ca="1">_xll.RiskData('Risk Summary'!$K$36,$A2064)</f>
        <v>#NAME?</v>
      </c>
      <c r="P2064" s="330" t="e">
        <f ca="1">_xll.RiskData('Risk Summary'!$N$36,$A2064)</f>
        <v>#NAME?</v>
      </c>
      <c r="R2064" s="330" t="e">
        <f ca="1">_xll.RiskData('TS CF'!$H$24,$A2064)-F2064</f>
        <v>#NAME?</v>
      </c>
      <c r="S2064" s="330" t="e">
        <f ca="1">_xll.RiskData('TS CF'!$K$24,$A2064)-G2064</f>
        <v>#NAME?</v>
      </c>
      <c r="T2064" s="330" t="e">
        <f ca="1">_xll.RiskData('TS CF'!$N$24,$A2064)-H2064</f>
        <v>#NAME?</v>
      </c>
      <c r="V2064" s="327" t="e">
        <f t="shared" ca="1" si="96"/>
        <v>#NAME?</v>
      </c>
      <c r="W2064" s="327" t="e">
        <f t="shared" ca="1" si="97"/>
        <v>#NAME?</v>
      </c>
      <c r="X2064" s="327" t="e">
        <f t="shared" ca="1" si="98"/>
        <v>#NAME?</v>
      </c>
    </row>
    <row r="2065" spans="1:24">
      <c r="A2065" s="2">
        <v>2058</v>
      </c>
      <c r="B2065" s="617">
        <v>-160478</v>
      </c>
      <c r="C2065" s="617">
        <v>-103593</v>
      </c>
      <c r="D2065" s="617">
        <v>-114388</v>
      </c>
      <c r="F2065" s="330" t="e">
        <f ca="1">_xll.RiskData('Risk Summary'!$H$32,$A2065)</f>
        <v>#NAME?</v>
      </c>
      <c r="G2065" s="330" t="e">
        <f ca="1">_xll.RiskData('Risk Summary'!$K$32,$A2065)</f>
        <v>#NAME?</v>
      </c>
      <c r="H2065" s="330" t="e">
        <f ca="1">_xll.RiskData('Risk Summary'!$N$32,$A2065)</f>
        <v>#NAME?</v>
      </c>
      <c r="J2065" s="330" t="e">
        <f ca="1">_xll.RiskData('Risk Summary'!$H$35,$A2065)</f>
        <v>#NAME?</v>
      </c>
      <c r="K2065" s="330" t="e">
        <f ca="1">_xll.RiskData('Risk Summary'!$K$35,$A2065)</f>
        <v>#NAME?</v>
      </c>
      <c r="L2065" s="330" t="e">
        <f ca="1">_xll.RiskData('Risk Summary'!$N$35,$A2065)</f>
        <v>#NAME?</v>
      </c>
      <c r="N2065" s="330" t="e">
        <f ca="1">_xll.RiskData('Risk Summary'!$H$36,$A2065)</f>
        <v>#NAME?</v>
      </c>
      <c r="O2065" s="330" t="e">
        <f ca="1">_xll.RiskData('Risk Summary'!$K$36,$A2065)</f>
        <v>#NAME?</v>
      </c>
      <c r="P2065" s="330" t="e">
        <f ca="1">_xll.RiskData('Risk Summary'!$N$36,$A2065)</f>
        <v>#NAME?</v>
      </c>
      <c r="R2065" s="330" t="e">
        <f ca="1">_xll.RiskData('TS CF'!$H$24,$A2065)-F2065</f>
        <v>#NAME?</v>
      </c>
      <c r="S2065" s="330" t="e">
        <f ca="1">_xll.RiskData('TS CF'!$K$24,$A2065)-G2065</f>
        <v>#NAME?</v>
      </c>
      <c r="T2065" s="330" t="e">
        <f ca="1">_xll.RiskData('TS CF'!$N$24,$A2065)-H2065</f>
        <v>#NAME?</v>
      </c>
      <c r="V2065" s="327" t="e">
        <f t="shared" ca="1" si="96"/>
        <v>#NAME?</v>
      </c>
      <c r="W2065" s="327" t="e">
        <f t="shared" ca="1" si="97"/>
        <v>#NAME?</v>
      </c>
      <c r="X2065" s="327" t="e">
        <f t="shared" ca="1" si="98"/>
        <v>#NAME?</v>
      </c>
    </row>
    <row r="2066" spans="1:24">
      <c r="A2066" s="2">
        <v>2059</v>
      </c>
      <c r="B2066" s="617">
        <v>-160478</v>
      </c>
      <c r="C2066" s="617">
        <v>-103593</v>
      </c>
      <c r="D2066" s="617">
        <v>-114388</v>
      </c>
      <c r="F2066" s="330" t="e">
        <f ca="1">_xll.RiskData('Risk Summary'!$H$32,$A2066)</f>
        <v>#NAME?</v>
      </c>
      <c r="G2066" s="330" t="e">
        <f ca="1">_xll.RiskData('Risk Summary'!$K$32,$A2066)</f>
        <v>#NAME?</v>
      </c>
      <c r="H2066" s="330" t="e">
        <f ca="1">_xll.RiskData('Risk Summary'!$N$32,$A2066)</f>
        <v>#NAME?</v>
      </c>
      <c r="J2066" s="330" t="e">
        <f ca="1">_xll.RiskData('Risk Summary'!$H$35,$A2066)</f>
        <v>#NAME?</v>
      </c>
      <c r="K2066" s="330" t="e">
        <f ca="1">_xll.RiskData('Risk Summary'!$K$35,$A2066)</f>
        <v>#NAME?</v>
      </c>
      <c r="L2066" s="330" t="e">
        <f ca="1">_xll.RiskData('Risk Summary'!$N$35,$A2066)</f>
        <v>#NAME?</v>
      </c>
      <c r="N2066" s="330" t="e">
        <f ca="1">_xll.RiskData('Risk Summary'!$H$36,$A2066)</f>
        <v>#NAME?</v>
      </c>
      <c r="O2066" s="330" t="e">
        <f ca="1">_xll.RiskData('Risk Summary'!$K$36,$A2066)</f>
        <v>#NAME?</v>
      </c>
      <c r="P2066" s="330" t="e">
        <f ca="1">_xll.RiskData('Risk Summary'!$N$36,$A2066)</f>
        <v>#NAME?</v>
      </c>
      <c r="R2066" s="330" t="e">
        <f ca="1">_xll.RiskData('TS CF'!$H$24,$A2066)-F2066</f>
        <v>#NAME?</v>
      </c>
      <c r="S2066" s="330" t="e">
        <f ca="1">_xll.RiskData('TS CF'!$K$24,$A2066)-G2066</f>
        <v>#NAME?</v>
      </c>
      <c r="T2066" s="330" t="e">
        <f ca="1">_xll.RiskData('TS CF'!$N$24,$A2066)-H2066</f>
        <v>#NAME?</v>
      </c>
      <c r="V2066" s="327" t="e">
        <f t="shared" ca="1" si="96"/>
        <v>#NAME?</v>
      </c>
      <c r="W2066" s="327" t="e">
        <f t="shared" ca="1" si="97"/>
        <v>#NAME?</v>
      </c>
      <c r="X2066" s="327" t="e">
        <f t="shared" ca="1" si="98"/>
        <v>#NAME?</v>
      </c>
    </row>
    <row r="2067" spans="1:24">
      <c r="A2067" s="2">
        <v>2060</v>
      </c>
      <c r="B2067" s="617">
        <v>-160478</v>
      </c>
      <c r="C2067" s="617">
        <v>-103593</v>
      </c>
      <c r="D2067" s="617">
        <v>-114388</v>
      </c>
      <c r="F2067" s="330" t="e">
        <f ca="1">_xll.RiskData('Risk Summary'!$H$32,$A2067)</f>
        <v>#NAME?</v>
      </c>
      <c r="G2067" s="330" t="e">
        <f ca="1">_xll.RiskData('Risk Summary'!$K$32,$A2067)</f>
        <v>#NAME?</v>
      </c>
      <c r="H2067" s="330" t="e">
        <f ca="1">_xll.RiskData('Risk Summary'!$N$32,$A2067)</f>
        <v>#NAME?</v>
      </c>
      <c r="J2067" s="330" t="e">
        <f ca="1">_xll.RiskData('Risk Summary'!$H$35,$A2067)</f>
        <v>#NAME?</v>
      </c>
      <c r="K2067" s="330" t="e">
        <f ca="1">_xll.RiskData('Risk Summary'!$K$35,$A2067)</f>
        <v>#NAME?</v>
      </c>
      <c r="L2067" s="330" t="e">
        <f ca="1">_xll.RiskData('Risk Summary'!$N$35,$A2067)</f>
        <v>#NAME?</v>
      </c>
      <c r="N2067" s="330" t="e">
        <f ca="1">_xll.RiskData('Risk Summary'!$H$36,$A2067)</f>
        <v>#NAME?</v>
      </c>
      <c r="O2067" s="330" t="e">
        <f ca="1">_xll.RiskData('Risk Summary'!$K$36,$A2067)</f>
        <v>#NAME?</v>
      </c>
      <c r="P2067" s="330" t="e">
        <f ca="1">_xll.RiskData('Risk Summary'!$N$36,$A2067)</f>
        <v>#NAME?</v>
      </c>
      <c r="R2067" s="330" t="e">
        <f ca="1">_xll.RiskData('TS CF'!$H$24,$A2067)-F2067</f>
        <v>#NAME?</v>
      </c>
      <c r="S2067" s="330" t="e">
        <f ca="1">_xll.RiskData('TS CF'!$K$24,$A2067)-G2067</f>
        <v>#NAME?</v>
      </c>
      <c r="T2067" s="330" t="e">
        <f ca="1">_xll.RiskData('TS CF'!$N$24,$A2067)-H2067</f>
        <v>#NAME?</v>
      </c>
      <c r="V2067" s="327" t="e">
        <f t="shared" ca="1" si="96"/>
        <v>#NAME?</v>
      </c>
      <c r="W2067" s="327" t="e">
        <f t="shared" ca="1" si="97"/>
        <v>#NAME?</v>
      </c>
      <c r="X2067" s="327" t="e">
        <f t="shared" ca="1" si="98"/>
        <v>#NAME?</v>
      </c>
    </row>
    <row r="2068" spans="1:24">
      <c r="A2068" s="2">
        <v>2061</v>
      </c>
      <c r="B2068" s="617">
        <v>-160478</v>
      </c>
      <c r="C2068" s="617">
        <v>-103593</v>
      </c>
      <c r="D2068" s="617">
        <v>-114388</v>
      </c>
      <c r="F2068" s="330" t="e">
        <f ca="1">_xll.RiskData('Risk Summary'!$H$32,$A2068)</f>
        <v>#NAME?</v>
      </c>
      <c r="G2068" s="330" t="e">
        <f ca="1">_xll.RiskData('Risk Summary'!$K$32,$A2068)</f>
        <v>#NAME?</v>
      </c>
      <c r="H2068" s="330" t="e">
        <f ca="1">_xll.RiskData('Risk Summary'!$N$32,$A2068)</f>
        <v>#NAME?</v>
      </c>
      <c r="J2068" s="330" t="e">
        <f ca="1">_xll.RiskData('Risk Summary'!$H$35,$A2068)</f>
        <v>#NAME?</v>
      </c>
      <c r="K2068" s="330" t="e">
        <f ca="1">_xll.RiskData('Risk Summary'!$K$35,$A2068)</f>
        <v>#NAME?</v>
      </c>
      <c r="L2068" s="330" t="e">
        <f ca="1">_xll.RiskData('Risk Summary'!$N$35,$A2068)</f>
        <v>#NAME?</v>
      </c>
      <c r="N2068" s="330" t="e">
        <f ca="1">_xll.RiskData('Risk Summary'!$H$36,$A2068)</f>
        <v>#NAME?</v>
      </c>
      <c r="O2068" s="330" t="e">
        <f ca="1">_xll.RiskData('Risk Summary'!$K$36,$A2068)</f>
        <v>#NAME?</v>
      </c>
      <c r="P2068" s="330" t="e">
        <f ca="1">_xll.RiskData('Risk Summary'!$N$36,$A2068)</f>
        <v>#NAME?</v>
      </c>
      <c r="R2068" s="330" t="e">
        <f ca="1">_xll.RiskData('TS CF'!$H$24,$A2068)-F2068</f>
        <v>#NAME?</v>
      </c>
      <c r="S2068" s="330" t="e">
        <f ca="1">_xll.RiskData('TS CF'!$K$24,$A2068)-G2068</f>
        <v>#NAME?</v>
      </c>
      <c r="T2068" s="330" t="e">
        <f ca="1">_xll.RiskData('TS CF'!$N$24,$A2068)-H2068</f>
        <v>#NAME?</v>
      </c>
      <c r="V2068" s="327" t="e">
        <f t="shared" ca="1" si="96"/>
        <v>#NAME?</v>
      </c>
      <c r="W2068" s="327" t="e">
        <f t="shared" ca="1" si="97"/>
        <v>#NAME?</v>
      </c>
      <c r="X2068" s="327" t="e">
        <f t="shared" ca="1" si="98"/>
        <v>#NAME?</v>
      </c>
    </row>
    <row r="2069" spans="1:24">
      <c r="A2069" s="2">
        <v>2062</v>
      </c>
      <c r="B2069" s="617">
        <v>-160478</v>
      </c>
      <c r="C2069" s="617">
        <v>-103593</v>
      </c>
      <c r="D2069" s="617">
        <v>-114388</v>
      </c>
      <c r="F2069" s="330" t="e">
        <f ca="1">_xll.RiskData('Risk Summary'!$H$32,$A2069)</f>
        <v>#NAME?</v>
      </c>
      <c r="G2069" s="330" t="e">
        <f ca="1">_xll.RiskData('Risk Summary'!$K$32,$A2069)</f>
        <v>#NAME?</v>
      </c>
      <c r="H2069" s="330" t="e">
        <f ca="1">_xll.RiskData('Risk Summary'!$N$32,$A2069)</f>
        <v>#NAME?</v>
      </c>
      <c r="J2069" s="330" t="e">
        <f ca="1">_xll.RiskData('Risk Summary'!$H$35,$A2069)</f>
        <v>#NAME?</v>
      </c>
      <c r="K2069" s="330" t="e">
        <f ca="1">_xll.RiskData('Risk Summary'!$K$35,$A2069)</f>
        <v>#NAME?</v>
      </c>
      <c r="L2069" s="330" t="e">
        <f ca="1">_xll.RiskData('Risk Summary'!$N$35,$A2069)</f>
        <v>#NAME?</v>
      </c>
      <c r="N2069" s="330" t="e">
        <f ca="1">_xll.RiskData('Risk Summary'!$H$36,$A2069)</f>
        <v>#NAME?</v>
      </c>
      <c r="O2069" s="330" t="e">
        <f ca="1">_xll.RiskData('Risk Summary'!$K$36,$A2069)</f>
        <v>#NAME?</v>
      </c>
      <c r="P2069" s="330" t="e">
        <f ca="1">_xll.RiskData('Risk Summary'!$N$36,$A2069)</f>
        <v>#NAME?</v>
      </c>
      <c r="R2069" s="330" t="e">
        <f ca="1">_xll.RiskData('TS CF'!$H$24,$A2069)-F2069</f>
        <v>#NAME?</v>
      </c>
      <c r="S2069" s="330" t="e">
        <f ca="1">_xll.RiskData('TS CF'!$K$24,$A2069)-G2069</f>
        <v>#NAME?</v>
      </c>
      <c r="T2069" s="330" t="e">
        <f ca="1">_xll.RiskData('TS CF'!$N$24,$A2069)-H2069</f>
        <v>#NAME?</v>
      </c>
      <c r="V2069" s="327" t="e">
        <f t="shared" ca="1" si="96"/>
        <v>#NAME?</v>
      </c>
      <c r="W2069" s="327" t="e">
        <f t="shared" ca="1" si="97"/>
        <v>#NAME?</v>
      </c>
      <c r="X2069" s="327" t="e">
        <f t="shared" ca="1" si="98"/>
        <v>#NAME?</v>
      </c>
    </row>
    <row r="2070" spans="1:24">
      <c r="A2070" s="2">
        <v>2063</v>
      </c>
      <c r="B2070" s="617">
        <v>-160478</v>
      </c>
      <c r="C2070" s="617">
        <v>-103593</v>
      </c>
      <c r="D2070" s="617">
        <v>-114388</v>
      </c>
      <c r="F2070" s="330" t="e">
        <f ca="1">_xll.RiskData('Risk Summary'!$H$32,$A2070)</f>
        <v>#NAME?</v>
      </c>
      <c r="G2070" s="330" t="e">
        <f ca="1">_xll.RiskData('Risk Summary'!$K$32,$A2070)</f>
        <v>#NAME?</v>
      </c>
      <c r="H2070" s="330" t="e">
        <f ca="1">_xll.RiskData('Risk Summary'!$N$32,$A2070)</f>
        <v>#NAME?</v>
      </c>
      <c r="J2070" s="330" t="e">
        <f ca="1">_xll.RiskData('Risk Summary'!$H$35,$A2070)</f>
        <v>#NAME?</v>
      </c>
      <c r="K2070" s="330" t="e">
        <f ca="1">_xll.RiskData('Risk Summary'!$K$35,$A2070)</f>
        <v>#NAME?</v>
      </c>
      <c r="L2070" s="330" t="e">
        <f ca="1">_xll.RiskData('Risk Summary'!$N$35,$A2070)</f>
        <v>#NAME?</v>
      </c>
      <c r="N2070" s="330" t="e">
        <f ca="1">_xll.RiskData('Risk Summary'!$H$36,$A2070)</f>
        <v>#NAME?</v>
      </c>
      <c r="O2070" s="330" t="e">
        <f ca="1">_xll.RiskData('Risk Summary'!$K$36,$A2070)</f>
        <v>#NAME?</v>
      </c>
      <c r="P2070" s="330" t="e">
        <f ca="1">_xll.RiskData('Risk Summary'!$N$36,$A2070)</f>
        <v>#NAME?</v>
      </c>
      <c r="R2070" s="330" t="e">
        <f ca="1">_xll.RiskData('TS CF'!$H$24,$A2070)-F2070</f>
        <v>#NAME?</v>
      </c>
      <c r="S2070" s="330" t="e">
        <f ca="1">_xll.RiskData('TS CF'!$K$24,$A2070)-G2070</f>
        <v>#NAME?</v>
      </c>
      <c r="T2070" s="330" t="e">
        <f ca="1">_xll.RiskData('TS CF'!$N$24,$A2070)-H2070</f>
        <v>#NAME?</v>
      </c>
      <c r="V2070" s="327" t="e">
        <f t="shared" ca="1" si="96"/>
        <v>#NAME?</v>
      </c>
      <c r="W2070" s="327" t="e">
        <f t="shared" ca="1" si="97"/>
        <v>#NAME?</v>
      </c>
      <c r="X2070" s="327" t="e">
        <f t="shared" ca="1" si="98"/>
        <v>#NAME?</v>
      </c>
    </row>
    <row r="2071" spans="1:24">
      <c r="A2071" s="2">
        <v>2064</v>
      </c>
      <c r="B2071" s="617">
        <v>-160478</v>
      </c>
      <c r="C2071" s="617">
        <v>-103593</v>
      </c>
      <c r="D2071" s="617">
        <v>-114388</v>
      </c>
      <c r="F2071" s="330" t="e">
        <f ca="1">_xll.RiskData('Risk Summary'!$H$32,$A2071)</f>
        <v>#NAME?</v>
      </c>
      <c r="G2071" s="330" t="e">
        <f ca="1">_xll.RiskData('Risk Summary'!$K$32,$A2071)</f>
        <v>#NAME?</v>
      </c>
      <c r="H2071" s="330" t="e">
        <f ca="1">_xll.RiskData('Risk Summary'!$N$32,$A2071)</f>
        <v>#NAME?</v>
      </c>
      <c r="J2071" s="330" t="e">
        <f ca="1">_xll.RiskData('Risk Summary'!$H$35,$A2071)</f>
        <v>#NAME?</v>
      </c>
      <c r="K2071" s="330" t="e">
        <f ca="1">_xll.RiskData('Risk Summary'!$K$35,$A2071)</f>
        <v>#NAME?</v>
      </c>
      <c r="L2071" s="330" t="e">
        <f ca="1">_xll.RiskData('Risk Summary'!$N$35,$A2071)</f>
        <v>#NAME?</v>
      </c>
      <c r="N2071" s="330" t="e">
        <f ca="1">_xll.RiskData('Risk Summary'!$H$36,$A2071)</f>
        <v>#NAME?</v>
      </c>
      <c r="O2071" s="330" t="e">
        <f ca="1">_xll.RiskData('Risk Summary'!$K$36,$A2071)</f>
        <v>#NAME?</v>
      </c>
      <c r="P2071" s="330" t="e">
        <f ca="1">_xll.RiskData('Risk Summary'!$N$36,$A2071)</f>
        <v>#NAME?</v>
      </c>
      <c r="R2071" s="330" t="e">
        <f ca="1">_xll.RiskData('TS CF'!$H$24,$A2071)-F2071</f>
        <v>#NAME?</v>
      </c>
      <c r="S2071" s="330" t="e">
        <f ca="1">_xll.RiskData('TS CF'!$K$24,$A2071)-G2071</f>
        <v>#NAME?</v>
      </c>
      <c r="T2071" s="330" t="e">
        <f ca="1">_xll.RiskData('TS CF'!$N$24,$A2071)-H2071</f>
        <v>#NAME?</v>
      </c>
      <c r="V2071" s="327" t="e">
        <f t="shared" ca="1" si="96"/>
        <v>#NAME?</v>
      </c>
      <c r="W2071" s="327" t="e">
        <f t="shared" ca="1" si="97"/>
        <v>#NAME?</v>
      </c>
      <c r="X2071" s="327" t="e">
        <f t="shared" ca="1" si="98"/>
        <v>#NAME?</v>
      </c>
    </row>
    <row r="2072" spans="1:24">
      <c r="A2072" s="2">
        <v>2065</v>
      </c>
      <c r="B2072" s="617">
        <v>-160478</v>
      </c>
      <c r="C2072" s="617">
        <v>-103593</v>
      </c>
      <c r="D2072" s="617">
        <v>-114388</v>
      </c>
      <c r="F2072" s="330" t="e">
        <f ca="1">_xll.RiskData('Risk Summary'!$H$32,$A2072)</f>
        <v>#NAME?</v>
      </c>
      <c r="G2072" s="330" t="e">
        <f ca="1">_xll.RiskData('Risk Summary'!$K$32,$A2072)</f>
        <v>#NAME?</v>
      </c>
      <c r="H2072" s="330" t="e">
        <f ca="1">_xll.RiskData('Risk Summary'!$N$32,$A2072)</f>
        <v>#NAME?</v>
      </c>
      <c r="J2072" s="330" t="e">
        <f ca="1">_xll.RiskData('Risk Summary'!$H$35,$A2072)</f>
        <v>#NAME?</v>
      </c>
      <c r="K2072" s="330" t="e">
        <f ca="1">_xll.RiskData('Risk Summary'!$K$35,$A2072)</f>
        <v>#NAME?</v>
      </c>
      <c r="L2072" s="330" t="e">
        <f ca="1">_xll.RiskData('Risk Summary'!$N$35,$A2072)</f>
        <v>#NAME?</v>
      </c>
      <c r="N2072" s="330" t="e">
        <f ca="1">_xll.RiskData('Risk Summary'!$H$36,$A2072)</f>
        <v>#NAME?</v>
      </c>
      <c r="O2072" s="330" t="e">
        <f ca="1">_xll.RiskData('Risk Summary'!$K$36,$A2072)</f>
        <v>#NAME?</v>
      </c>
      <c r="P2072" s="330" t="e">
        <f ca="1">_xll.RiskData('Risk Summary'!$N$36,$A2072)</f>
        <v>#NAME?</v>
      </c>
      <c r="R2072" s="330" t="e">
        <f ca="1">_xll.RiskData('TS CF'!$H$24,$A2072)-F2072</f>
        <v>#NAME?</v>
      </c>
      <c r="S2072" s="330" t="e">
        <f ca="1">_xll.RiskData('TS CF'!$K$24,$A2072)-G2072</f>
        <v>#NAME?</v>
      </c>
      <c r="T2072" s="330" t="e">
        <f ca="1">_xll.RiskData('TS CF'!$N$24,$A2072)-H2072</f>
        <v>#NAME?</v>
      </c>
      <c r="V2072" s="327" t="e">
        <f t="shared" ca="1" si="96"/>
        <v>#NAME?</v>
      </c>
      <c r="W2072" s="327" t="e">
        <f t="shared" ca="1" si="97"/>
        <v>#NAME?</v>
      </c>
      <c r="X2072" s="327" t="e">
        <f t="shared" ca="1" si="98"/>
        <v>#NAME?</v>
      </c>
    </row>
    <row r="2073" spans="1:24">
      <c r="A2073" s="2">
        <v>2066</v>
      </c>
      <c r="B2073" s="617">
        <v>-160478</v>
      </c>
      <c r="C2073" s="617">
        <v>-103593</v>
      </c>
      <c r="D2073" s="617">
        <v>-114388</v>
      </c>
      <c r="F2073" s="330" t="e">
        <f ca="1">_xll.RiskData('Risk Summary'!$H$32,$A2073)</f>
        <v>#NAME?</v>
      </c>
      <c r="G2073" s="330" t="e">
        <f ca="1">_xll.RiskData('Risk Summary'!$K$32,$A2073)</f>
        <v>#NAME?</v>
      </c>
      <c r="H2073" s="330" t="e">
        <f ca="1">_xll.RiskData('Risk Summary'!$N$32,$A2073)</f>
        <v>#NAME?</v>
      </c>
      <c r="J2073" s="330" t="e">
        <f ca="1">_xll.RiskData('Risk Summary'!$H$35,$A2073)</f>
        <v>#NAME?</v>
      </c>
      <c r="K2073" s="330" t="e">
        <f ca="1">_xll.RiskData('Risk Summary'!$K$35,$A2073)</f>
        <v>#NAME?</v>
      </c>
      <c r="L2073" s="330" t="e">
        <f ca="1">_xll.RiskData('Risk Summary'!$N$35,$A2073)</f>
        <v>#NAME?</v>
      </c>
      <c r="N2073" s="330" t="e">
        <f ca="1">_xll.RiskData('Risk Summary'!$H$36,$A2073)</f>
        <v>#NAME?</v>
      </c>
      <c r="O2073" s="330" t="e">
        <f ca="1">_xll.RiskData('Risk Summary'!$K$36,$A2073)</f>
        <v>#NAME?</v>
      </c>
      <c r="P2073" s="330" t="e">
        <f ca="1">_xll.RiskData('Risk Summary'!$N$36,$A2073)</f>
        <v>#NAME?</v>
      </c>
      <c r="R2073" s="330" t="e">
        <f ca="1">_xll.RiskData('TS CF'!$H$24,$A2073)-F2073</f>
        <v>#NAME?</v>
      </c>
      <c r="S2073" s="330" t="e">
        <f ca="1">_xll.RiskData('TS CF'!$K$24,$A2073)-G2073</f>
        <v>#NAME?</v>
      </c>
      <c r="T2073" s="330" t="e">
        <f ca="1">_xll.RiskData('TS CF'!$N$24,$A2073)-H2073</f>
        <v>#NAME?</v>
      </c>
      <c r="V2073" s="327" t="e">
        <f t="shared" ca="1" si="96"/>
        <v>#NAME?</v>
      </c>
      <c r="W2073" s="327" t="e">
        <f t="shared" ca="1" si="97"/>
        <v>#NAME?</v>
      </c>
      <c r="X2073" s="327" t="e">
        <f t="shared" ca="1" si="98"/>
        <v>#NAME?</v>
      </c>
    </row>
    <row r="2074" spans="1:24">
      <c r="A2074" s="2">
        <v>2067</v>
      </c>
      <c r="B2074" s="617">
        <v>-160478</v>
      </c>
      <c r="C2074" s="617">
        <v>-103593</v>
      </c>
      <c r="D2074" s="617">
        <v>-114388</v>
      </c>
      <c r="F2074" s="330" t="e">
        <f ca="1">_xll.RiskData('Risk Summary'!$H$32,$A2074)</f>
        <v>#NAME?</v>
      </c>
      <c r="G2074" s="330" t="e">
        <f ca="1">_xll.RiskData('Risk Summary'!$K$32,$A2074)</f>
        <v>#NAME?</v>
      </c>
      <c r="H2074" s="330" t="e">
        <f ca="1">_xll.RiskData('Risk Summary'!$N$32,$A2074)</f>
        <v>#NAME?</v>
      </c>
      <c r="J2074" s="330" t="e">
        <f ca="1">_xll.RiskData('Risk Summary'!$H$35,$A2074)</f>
        <v>#NAME?</v>
      </c>
      <c r="K2074" s="330" t="e">
        <f ca="1">_xll.RiskData('Risk Summary'!$K$35,$A2074)</f>
        <v>#NAME?</v>
      </c>
      <c r="L2074" s="330" t="e">
        <f ca="1">_xll.RiskData('Risk Summary'!$N$35,$A2074)</f>
        <v>#NAME?</v>
      </c>
      <c r="N2074" s="330" t="e">
        <f ca="1">_xll.RiskData('Risk Summary'!$H$36,$A2074)</f>
        <v>#NAME?</v>
      </c>
      <c r="O2074" s="330" t="e">
        <f ca="1">_xll.RiskData('Risk Summary'!$K$36,$A2074)</f>
        <v>#NAME?</v>
      </c>
      <c r="P2074" s="330" t="e">
        <f ca="1">_xll.RiskData('Risk Summary'!$N$36,$A2074)</f>
        <v>#NAME?</v>
      </c>
      <c r="R2074" s="330" t="e">
        <f ca="1">_xll.RiskData('TS CF'!$H$24,$A2074)-F2074</f>
        <v>#NAME?</v>
      </c>
      <c r="S2074" s="330" t="e">
        <f ca="1">_xll.RiskData('TS CF'!$K$24,$A2074)-G2074</f>
        <v>#NAME?</v>
      </c>
      <c r="T2074" s="330" t="e">
        <f ca="1">_xll.RiskData('TS CF'!$N$24,$A2074)-H2074</f>
        <v>#NAME?</v>
      </c>
      <c r="V2074" s="327" t="e">
        <f t="shared" ca="1" si="96"/>
        <v>#NAME?</v>
      </c>
      <c r="W2074" s="327" t="e">
        <f t="shared" ca="1" si="97"/>
        <v>#NAME?</v>
      </c>
      <c r="X2074" s="327" t="e">
        <f t="shared" ca="1" si="98"/>
        <v>#NAME?</v>
      </c>
    </row>
    <row r="2075" spans="1:24">
      <c r="A2075" s="2">
        <v>2068</v>
      </c>
      <c r="B2075" s="617">
        <v>-160478</v>
      </c>
      <c r="C2075" s="617">
        <v>-103593</v>
      </c>
      <c r="D2075" s="617">
        <v>-114388</v>
      </c>
      <c r="F2075" s="330" t="e">
        <f ca="1">_xll.RiskData('Risk Summary'!$H$32,$A2075)</f>
        <v>#NAME?</v>
      </c>
      <c r="G2075" s="330" t="e">
        <f ca="1">_xll.RiskData('Risk Summary'!$K$32,$A2075)</f>
        <v>#NAME?</v>
      </c>
      <c r="H2075" s="330" t="e">
        <f ca="1">_xll.RiskData('Risk Summary'!$N$32,$A2075)</f>
        <v>#NAME?</v>
      </c>
      <c r="J2075" s="330" t="e">
        <f ca="1">_xll.RiskData('Risk Summary'!$H$35,$A2075)</f>
        <v>#NAME?</v>
      </c>
      <c r="K2075" s="330" t="e">
        <f ca="1">_xll.RiskData('Risk Summary'!$K$35,$A2075)</f>
        <v>#NAME?</v>
      </c>
      <c r="L2075" s="330" t="e">
        <f ca="1">_xll.RiskData('Risk Summary'!$N$35,$A2075)</f>
        <v>#NAME?</v>
      </c>
      <c r="N2075" s="330" t="e">
        <f ca="1">_xll.RiskData('Risk Summary'!$H$36,$A2075)</f>
        <v>#NAME?</v>
      </c>
      <c r="O2075" s="330" t="e">
        <f ca="1">_xll.RiskData('Risk Summary'!$K$36,$A2075)</f>
        <v>#NAME?</v>
      </c>
      <c r="P2075" s="330" t="e">
        <f ca="1">_xll.RiskData('Risk Summary'!$N$36,$A2075)</f>
        <v>#NAME?</v>
      </c>
      <c r="R2075" s="330" t="e">
        <f ca="1">_xll.RiskData('TS CF'!$H$24,$A2075)-F2075</f>
        <v>#NAME?</v>
      </c>
      <c r="S2075" s="330" t="e">
        <f ca="1">_xll.RiskData('TS CF'!$K$24,$A2075)-G2075</f>
        <v>#NAME?</v>
      </c>
      <c r="T2075" s="330" t="e">
        <f ca="1">_xll.RiskData('TS CF'!$N$24,$A2075)-H2075</f>
        <v>#NAME?</v>
      </c>
      <c r="V2075" s="327" t="e">
        <f t="shared" ca="1" si="96"/>
        <v>#NAME?</v>
      </c>
      <c r="W2075" s="327" t="e">
        <f t="shared" ca="1" si="97"/>
        <v>#NAME?</v>
      </c>
      <c r="X2075" s="327" t="e">
        <f t="shared" ca="1" si="98"/>
        <v>#NAME?</v>
      </c>
    </row>
    <row r="2076" spans="1:24">
      <c r="A2076" s="2">
        <v>2069</v>
      </c>
      <c r="B2076" s="617">
        <v>-160478</v>
      </c>
      <c r="C2076" s="617">
        <v>-103593</v>
      </c>
      <c r="D2076" s="617">
        <v>-114388</v>
      </c>
      <c r="F2076" s="330" t="e">
        <f ca="1">_xll.RiskData('Risk Summary'!$H$32,$A2076)</f>
        <v>#NAME?</v>
      </c>
      <c r="G2076" s="330" t="e">
        <f ca="1">_xll.RiskData('Risk Summary'!$K$32,$A2076)</f>
        <v>#NAME?</v>
      </c>
      <c r="H2076" s="330" t="e">
        <f ca="1">_xll.RiskData('Risk Summary'!$N$32,$A2076)</f>
        <v>#NAME?</v>
      </c>
      <c r="J2076" s="330" t="e">
        <f ca="1">_xll.RiskData('Risk Summary'!$H$35,$A2076)</f>
        <v>#NAME?</v>
      </c>
      <c r="K2076" s="330" t="e">
        <f ca="1">_xll.RiskData('Risk Summary'!$K$35,$A2076)</f>
        <v>#NAME?</v>
      </c>
      <c r="L2076" s="330" t="e">
        <f ca="1">_xll.RiskData('Risk Summary'!$N$35,$A2076)</f>
        <v>#NAME?</v>
      </c>
      <c r="N2076" s="330" t="e">
        <f ca="1">_xll.RiskData('Risk Summary'!$H$36,$A2076)</f>
        <v>#NAME?</v>
      </c>
      <c r="O2076" s="330" t="e">
        <f ca="1">_xll.RiskData('Risk Summary'!$K$36,$A2076)</f>
        <v>#NAME?</v>
      </c>
      <c r="P2076" s="330" t="e">
        <f ca="1">_xll.RiskData('Risk Summary'!$N$36,$A2076)</f>
        <v>#NAME?</v>
      </c>
      <c r="R2076" s="330" t="e">
        <f ca="1">_xll.RiskData('TS CF'!$H$24,$A2076)-F2076</f>
        <v>#NAME?</v>
      </c>
      <c r="S2076" s="330" t="e">
        <f ca="1">_xll.RiskData('TS CF'!$K$24,$A2076)-G2076</f>
        <v>#NAME?</v>
      </c>
      <c r="T2076" s="330" t="e">
        <f ca="1">_xll.RiskData('TS CF'!$N$24,$A2076)-H2076</f>
        <v>#NAME?</v>
      </c>
      <c r="V2076" s="327" t="e">
        <f t="shared" ca="1" si="96"/>
        <v>#NAME?</v>
      </c>
      <c r="W2076" s="327" t="e">
        <f t="shared" ca="1" si="97"/>
        <v>#NAME?</v>
      </c>
      <c r="X2076" s="327" t="e">
        <f t="shared" ca="1" si="98"/>
        <v>#NAME?</v>
      </c>
    </row>
    <row r="2077" spans="1:24">
      <c r="A2077" s="2">
        <v>2070</v>
      </c>
      <c r="B2077" s="617">
        <v>-160478</v>
      </c>
      <c r="C2077" s="617">
        <v>-103593</v>
      </c>
      <c r="D2077" s="617">
        <v>-114388</v>
      </c>
      <c r="F2077" s="330" t="e">
        <f ca="1">_xll.RiskData('Risk Summary'!$H$32,$A2077)</f>
        <v>#NAME?</v>
      </c>
      <c r="G2077" s="330" t="e">
        <f ca="1">_xll.RiskData('Risk Summary'!$K$32,$A2077)</f>
        <v>#NAME?</v>
      </c>
      <c r="H2077" s="330" t="e">
        <f ca="1">_xll.RiskData('Risk Summary'!$N$32,$A2077)</f>
        <v>#NAME?</v>
      </c>
      <c r="J2077" s="330" t="e">
        <f ca="1">_xll.RiskData('Risk Summary'!$H$35,$A2077)</f>
        <v>#NAME?</v>
      </c>
      <c r="K2077" s="330" t="e">
        <f ca="1">_xll.RiskData('Risk Summary'!$K$35,$A2077)</f>
        <v>#NAME?</v>
      </c>
      <c r="L2077" s="330" t="e">
        <f ca="1">_xll.RiskData('Risk Summary'!$N$35,$A2077)</f>
        <v>#NAME?</v>
      </c>
      <c r="N2077" s="330" t="e">
        <f ca="1">_xll.RiskData('Risk Summary'!$H$36,$A2077)</f>
        <v>#NAME?</v>
      </c>
      <c r="O2077" s="330" t="e">
        <f ca="1">_xll.RiskData('Risk Summary'!$K$36,$A2077)</f>
        <v>#NAME?</v>
      </c>
      <c r="P2077" s="330" t="e">
        <f ca="1">_xll.RiskData('Risk Summary'!$N$36,$A2077)</f>
        <v>#NAME?</v>
      </c>
      <c r="R2077" s="330" t="e">
        <f ca="1">_xll.RiskData('TS CF'!$H$24,$A2077)-F2077</f>
        <v>#NAME?</v>
      </c>
      <c r="S2077" s="330" t="e">
        <f ca="1">_xll.RiskData('TS CF'!$K$24,$A2077)-G2077</f>
        <v>#NAME?</v>
      </c>
      <c r="T2077" s="330" t="e">
        <f ca="1">_xll.RiskData('TS CF'!$N$24,$A2077)-H2077</f>
        <v>#NAME?</v>
      </c>
      <c r="V2077" s="327" t="e">
        <f t="shared" ca="1" si="96"/>
        <v>#NAME?</v>
      </c>
      <c r="W2077" s="327" t="e">
        <f t="shared" ca="1" si="97"/>
        <v>#NAME?</v>
      </c>
      <c r="X2077" s="327" t="e">
        <f t="shared" ca="1" si="98"/>
        <v>#NAME?</v>
      </c>
    </row>
    <row r="2078" spans="1:24">
      <c r="A2078" s="2">
        <v>2071</v>
      </c>
      <c r="B2078" s="617">
        <v>-160478</v>
      </c>
      <c r="C2078" s="617">
        <v>-103593</v>
      </c>
      <c r="D2078" s="617">
        <v>-114388</v>
      </c>
      <c r="F2078" s="330" t="e">
        <f ca="1">_xll.RiskData('Risk Summary'!$H$32,$A2078)</f>
        <v>#NAME?</v>
      </c>
      <c r="G2078" s="330" t="e">
        <f ca="1">_xll.RiskData('Risk Summary'!$K$32,$A2078)</f>
        <v>#NAME?</v>
      </c>
      <c r="H2078" s="330" t="e">
        <f ca="1">_xll.RiskData('Risk Summary'!$N$32,$A2078)</f>
        <v>#NAME?</v>
      </c>
      <c r="J2078" s="330" t="e">
        <f ca="1">_xll.RiskData('Risk Summary'!$H$35,$A2078)</f>
        <v>#NAME?</v>
      </c>
      <c r="K2078" s="330" t="e">
        <f ca="1">_xll.RiskData('Risk Summary'!$K$35,$A2078)</f>
        <v>#NAME?</v>
      </c>
      <c r="L2078" s="330" t="e">
        <f ca="1">_xll.RiskData('Risk Summary'!$N$35,$A2078)</f>
        <v>#NAME?</v>
      </c>
      <c r="N2078" s="330" t="e">
        <f ca="1">_xll.RiskData('Risk Summary'!$H$36,$A2078)</f>
        <v>#NAME?</v>
      </c>
      <c r="O2078" s="330" t="e">
        <f ca="1">_xll.RiskData('Risk Summary'!$K$36,$A2078)</f>
        <v>#NAME?</v>
      </c>
      <c r="P2078" s="330" t="e">
        <f ca="1">_xll.RiskData('Risk Summary'!$N$36,$A2078)</f>
        <v>#NAME?</v>
      </c>
      <c r="R2078" s="330" t="e">
        <f ca="1">_xll.RiskData('TS CF'!$H$24,$A2078)-F2078</f>
        <v>#NAME?</v>
      </c>
      <c r="S2078" s="330" t="e">
        <f ca="1">_xll.RiskData('TS CF'!$K$24,$A2078)-G2078</f>
        <v>#NAME?</v>
      </c>
      <c r="T2078" s="330" t="e">
        <f ca="1">_xll.RiskData('TS CF'!$N$24,$A2078)-H2078</f>
        <v>#NAME?</v>
      </c>
      <c r="V2078" s="327" t="e">
        <f t="shared" ca="1" si="96"/>
        <v>#NAME?</v>
      </c>
      <c r="W2078" s="327" t="e">
        <f t="shared" ca="1" si="97"/>
        <v>#NAME?</v>
      </c>
      <c r="X2078" s="327" t="e">
        <f t="shared" ca="1" si="98"/>
        <v>#NAME?</v>
      </c>
    </row>
    <row r="2079" spans="1:24">
      <c r="A2079" s="2">
        <v>2072</v>
      </c>
      <c r="B2079" s="617">
        <v>-160478</v>
      </c>
      <c r="C2079" s="617">
        <v>-103593</v>
      </c>
      <c r="D2079" s="617">
        <v>-114388</v>
      </c>
      <c r="F2079" s="330" t="e">
        <f ca="1">_xll.RiskData('Risk Summary'!$H$32,$A2079)</f>
        <v>#NAME?</v>
      </c>
      <c r="G2079" s="330" t="e">
        <f ca="1">_xll.RiskData('Risk Summary'!$K$32,$A2079)</f>
        <v>#NAME?</v>
      </c>
      <c r="H2079" s="330" t="e">
        <f ca="1">_xll.RiskData('Risk Summary'!$N$32,$A2079)</f>
        <v>#NAME?</v>
      </c>
      <c r="J2079" s="330" t="e">
        <f ca="1">_xll.RiskData('Risk Summary'!$H$35,$A2079)</f>
        <v>#NAME?</v>
      </c>
      <c r="K2079" s="330" t="e">
        <f ca="1">_xll.RiskData('Risk Summary'!$K$35,$A2079)</f>
        <v>#NAME?</v>
      </c>
      <c r="L2079" s="330" t="e">
        <f ca="1">_xll.RiskData('Risk Summary'!$N$35,$A2079)</f>
        <v>#NAME?</v>
      </c>
      <c r="N2079" s="330" t="e">
        <f ca="1">_xll.RiskData('Risk Summary'!$H$36,$A2079)</f>
        <v>#NAME?</v>
      </c>
      <c r="O2079" s="330" t="e">
        <f ca="1">_xll.RiskData('Risk Summary'!$K$36,$A2079)</f>
        <v>#NAME?</v>
      </c>
      <c r="P2079" s="330" t="e">
        <f ca="1">_xll.RiskData('Risk Summary'!$N$36,$A2079)</f>
        <v>#NAME?</v>
      </c>
      <c r="R2079" s="330" t="e">
        <f ca="1">_xll.RiskData('TS CF'!$H$24,$A2079)-F2079</f>
        <v>#NAME?</v>
      </c>
      <c r="S2079" s="330" t="e">
        <f ca="1">_xll.RiskData('TS CF'!$K$24,$A2079)-G2079</f>
        <v>#NAME?</v>
      </c>
      <c r="T2079" s="330" t="e">
        <f ca="1">_xll.RiskData('TS CF'!$N$24,$A2079)-H2079</f>
        <v>#NAME?</v>
      </c>
      <c r="V2079" s="327" t="e">
        <f t="shared" ca="1" si="96"/>
        <v>#NAME?</v>
      </c>
      <c r="W2079" s="327" t="e">
        <f t="shared" ca="1" si="97"/>
        <v>#NAME?</v>
      </c>
      <c r="X2079" s="327" t="e">
        <f t="shared" ca="1" si="98"/>
        <v>#NAME?</v>
      </c>
    </row>
    <row r="2080" spans="1:24">
      <c r="A2080" s="2">
        <v>2073</v>
      </c>
      <c r="B2080" s="617">
        <v>-160478</v>
      </c>
      <c r="C2080" s="617">
        <v>-103593</v>
      </c>
      <c r="D2080" s="617">
        <v>-114388</v>
      </c>
      <c r="F2080" s="330" t="e">
        <f ca="1">_xll.RiskData('Risk Summary'!$H$32,$A2080)</f>
        <v>#NAME?</v>
      </c>
      <c r="G2080" s="330" t="e">
        <f ca="1">_xll.RiskData('Risk Summary'!$K$32,$A2080)</f>
        <v>#NAME?</v>
      </c>
      <c r="H2080" s="330" t="e">
        <f ca="1">_xll.RiskData('Risk Summary'!$N$32,$A2080)</f>
        <v>#NAME?</v>
      </c>
      <c r="J2080" s="330" t="e">
        <f ca="1">_xll.RiskData('Risk Summary'!$H$35,$A2080)</f>
        <v>#NAME?</v>
      </c>
      <c r="K2080" s="330" t="e">
        <f ca="1">_xll.RiskData('Risk Summary'!$K$35,$A2080)</f>
        <v>#NAME?</v>
      </c>
      <c r="L2080" s="330" t="e">
        <f ca="1">_xll.RiskData('Risk Summary'!$N$35,$A2080)</f>
        <v>#NAME?</v>
      </c>
      <c r="N2080" s="330" t="e">
        <f ca="1">_xll.RiskData('Risk Summary'!$H$36,$A2080)</f>
        <v>#NAME?</v>
      </c>
      <c r="O2080" s="330" t="e">
        <f ca="1">_xll.RiskData('Risk Summary'!$K$36,$A2080)</f>
        <v>#NAME?</v>
      </c>
      <c r="P2080" s="330" t="e">
        <f ca="1">_xll.RiskData('Risk Summary'!$N$36,$A2080)</f>
        <v>#NAME?</v>
      </c>
      <c r="R2080" s="330" t="e">
        <f ca="1">_xll.RiskData('TS CF'!$H$24,$A2080)-F2080</f>
        <v>#NAME?</v>
      </c>
      <c r="S2080" s="330" t="e">
        <f ca="1">_xll.RiskData('TS CF'!$K$24,$A2080)-G2080</f>
        <v>#NAME?</v>
      </c>
      <c r="T2080" s="330" t="e">
        <f ca="1">_xll.RiskData('TS CF'!$N$24,$A2080)-H2080</f>
        <v>#NAME?</v>
      </c>
      <c r="V2080" s="327" t="e">
        <f t="shared" ca="1" si="96"/>
        <v>#NAME?</v>
      </c>
      <c r="W2080" s="327" t="e">
        <f t="shared" ca="1" si="97"/>
        <v>#NAME?</v>
      </c>
      <c r="X2080" s="327" t="e">
        <f t="shared" ca="1" si="98"/>
        <v>#NAME?</v>
      </c>
    </row>
    <row r="2081" spans="1:24">
      <c r="A2081" s="2">
        <v>2074</v>
      </c>
      <c r="B2081" s="617">
        <v>-160478</v>
      </c>
      <c r="C2081" s="617">
        <v>-103593</v>
      </c>
      <c r="D2081" s="617">
        <v>-114388</v>
      </c>
      <c r="F2081" s="330" t="e">
        <f ca="1">_xll.RiskData('Risk Summary'!$H$32,$A2081)</f>
        <v>#NAME?</v>
      </c>
      <c r="G2081" s="330" t="e">
        <f ca="1">_xll.RiskData('Risk Summary'!$K$32,$A2081)</f>
        <v>#NAME?</v>
      </c>
      <c r="H2081" s="330" t="e">
        <f ca="1">_xll.RiskData('Risk Summary'!$N$32,$A2081)</f>
        <v>#NAME?</v>
      </c>
      <c r="J2081" s="330" t="e">
        <f ca="1">_xll.RiskData('Risk Summary'!$H$35,$A2081)</f>
        <v>#NAME?</v>
      </c>
      <c r="K2081" s="330" t="e">
        <f ca="1">_xll.RiskData('Risk Summary'!$K$35,$A2081)</f>
        <v>#NAME?</v>
      </c>
      <c r="L2081" s="330" t="e">
        <f ca="1">_xll.RiskData('Risk Summary'!$N$35,$A2081)</f>
        <v>#NAME?</v>
      </c>
      <c r="N2081" s="330" t="e">
        <f ca="1">_xll.RiskData('Risk Summary'!$H$36,$A2081)</f>
        <v>#NAME?</v>
      </c>
      <c r="O2081" s="330" t="e">
        <f ca="1">_xll.RiskData('Risk Summary'!$K$36,$A2081)</f>
        <v>#NAME?</v>
      </c>
      <c r="P2081" s="330" t="e">
        <f ca="1">_xll.RiskData('Risk Summary'!$N$36,$A2081)</f>
        <v>#NAME?</v>
      </c>
      <c r="R2081" s="330" t="e">
        <f ca="1">_xll.RiskData('TS CF'!$H$24,$A2081)-F2081</f>
        <v>#NAME?</v>
      </c>
      <c r="S2081" s="330" t="e">
        <f ca="1">_xll.RiskData('TS CF'!$K$24,$A2081)-G2081</f>
        <v>#NAME?</v>
      </c>
      <c r="T2081" s="330" t="e">
        <f ca="1">_xll.RiskData('TS CF'!$N$24,$A2081)-H2081</f>
        <v>#NAME?</v>
      </c>
      <c r="V2081" s="327" t="e">
        <f t="shared" ca="1" si="96"/>
        <v>#NAME?</v>
      </c>
      <c r="W2081" s="327" t="e">
        <f t="shared" ca="1" si="97"/>
        <v>#NAME?</v>
      </c>
      <c r="X2081" s="327" t="e">
        <f t="shared" ca="1" si="98"/>
        <v>#NAME?</v>
      </c>
    </row>
    <row r="2082" spans="1:24">
      <c r="A2082" s="2">
        <v>2075</v>
      </c>
      <c r="B2082" s="617">
        <v>-160478</v>
      </c>
      <c r="C2082" s="617">
        <v>-103593</v>
      </c>
      <c r="D2082" s="617">
        <v>-114388</v>
      </c>
      <c r="F2082" s="330" t="e">
        <f ca="1">_xll.RiskData('Risk Summary'!$H$32,$A2082)</f>
        <v>#NAME?</v>
      </c>
      <c r="G2082" s="330" t="e">
        <f ca="1">_xll.RiskData('Risk Summary'!$K$32,$A2082)</f>
        <v>#NAME?</v>
      </c>
      <c r="H2082" s="330" t="e">
        <f ca="1">_xll.RiskData('Risk Summary'!$N$32,$A2082)</f>
        <v>#NAME?</v>
      </c>
      <c r="J2082" s="330" t="e">
        <f ca="1">_xll.RiskData('Risk Summary'!$H$35,$A2082)</f>
        <v>#NAME?</v>
      </c>
      <c r="K2082" s="330" t="e">
        <f ca="1">_xll.RiskData('Risk Summary'!$K$35,$A2082)</f>
        <v>#NAME?</v>
      </c>
      <c r="L2082" s="330" t="e">
        <f ca="1">_xll.RiskData('Risk Summary'!$N$35,$A2082)</f>
        <v>#NAME?</v>
      </c>
      <c r="N2082" s="330" t="e">
        <f ca="1">_xll.RiskData('Risk Summary'!$H$36,$A2082)</f>
        <v>#NAME?</v>
      </c>
      <c r="O2082" s="330" t="e">
        <f ca="1">_xll.RiskData('Risk Summary'!$K$36,$A2082)</f>
        <v>#NAME?</v>
      </c>
      <c r="P2082" s="330" t="e">
        <f ca="1">_xll.RiskData('Risk Summary'!$N$36,$A2082)</f>
        <v>#NAME?</v>
      </c>
      <c r="R2082" s="330" t="e">
        <f ca="1">_xll.RiskData('TS CF'!$H$24,$A2082)-F2082</f>
        <v>#NAME?</v>
      </c>
      <c r="S2082" s="330" t="e">
        <f ca="1">_xll.RiskData('TS CF'!$K$24,$A2082)-G2082</f>
        <v>#NAME?</v>
      </c>
      <c r="T2082" s="330" t="e">
        <f ca="1">_xll.RiskData('TS CF'!$N$24,$A2082)-H2082</f>
        <v>#NAME?</v>
      </c>
      <c r="V2082" s="327" t="e">
        <f t="shared" ca="1" si="96"/>
        <v>#NAME?</v>
      </c>
      <c r="W2082" s="327" t="e">
        <f t="shared" ca="1" si="97"/>
        <v>#NAME?</v>
      </c>
      <c r="X2082" s="327" t="e">
        <f t="shared" ca="1" si="98"/>
        <v>#NAME?</v>
      </c>
    </row>
    <row r="2083" spans="1:24">
      <c r="A2083" s="2">
        <v>2076</v>
      </c>
      <c r="B2083" s="617">
        <v>-160478</v>
      </c>
      <c r="C2083" s="617">
        <v>-103593</v>
      </c>
      <c r="D2083" s="617">
        <v>-114388</v>
      </c>
      <c r="F2083" s="330" t="e">
        <f ca="1">_xll.RiskData('Risk Summary'!$H$32,$A2083)</f>
        <v>#NAME?</v>
      </c>
      <c r="G2083" s="330" t="e">
        <f ca="1">_xll.RiskData('Risk Summary'!$K$32,$A2083)</f>
        <v>#NAME?</v>
      </c>
      <c r="H2083" s="330" t="e">
        <f ca="1">_xll.RiskData('Risk Summary'!$N$32,$A2083)</f>
        <v>#NAME?</v>
      </c>
      <c r="J2083" s="330" t="e">
        <f ca="1">_xll.RiskData('Risk Summary'!$H$35,$A2083)</f>
        <v>#NAME?</v>
      </c>
      <c r="K2083" s="330" t="e">
        <f ca="1">_xll.RiskData('Risk Summary'!$K$35,$A2083)</f>
        <v>#NAME?</v>
      </c>
      <c r="L2083" s="330" t="e">
        <f ca="1">_xll.RiskData('Risk Summary'!$N$35,$A2083)</f>
        <v>#NAME?</v>
      </c>
      <c r="N2083" s="330" t="e">
        <f ca="1">_xll.RiskData('Risk Summary'!$H$36,$A2083)</f>
        <v>#NAME?</v>
      </c>
      <c r="O2083" s="330" t="e">
        <f ca="1">_xll.RiskData('Risk Summary'!$K$36,$A2083)</f>
        <v>#NAME?</v>
      </c>
      <c r="P2083" s="330" t="e">
        <f ca="1">_xll.RiskData('Risk Summary'!$N$36,$A2083)</f>
        <v>#NAME?</v>
      </c>
      <c r="R2083" s="330" t="e">
        <f ca="1">_xll.RiskData('TS CF'!$H$24,$A2083)-F2083</f>
        <v>#NAME?</v>
      </c>
      <c r="S2083" s="330" t="e">
        <f ca="1">_xll.RiskData('TS CF'!$K$24,$A2083)-G2083</f>
        <v>#NAME?</v>
      </c>
      <c r="T2083" s="330" t="e">
        <f ca="1">_xll.RiskData('TS CF'!$N$24,$A2083)-H2083</f>
        <v>#NAME?</v>
      </c>
      <c r="V2083" s="327" t="e">
        <f t="shared" ca="1" si="96"/>
        <v>#NAME?</v>
      </c>
      <c r="W2083" s="327" t="e">
        <f t="shared" ca="1" si="97"/>
        <v>#NAME?</v>
      </c>
      <c r="X2083" s="327" t="e">
        <f t="shared" ca="1" si="98"/>
        <v>#NAME?</v>
      </c>
    </row>
    <row r="2084" spans="1:24">
      <c r="A2084" s="2">
        <v>2077</v>
      </c>
      <c r="B2084" s="617">
        <v>-160478</v>
      </c>
      <c r="C2084" s="617">
        <v>-103593</v>
      </c>
      <c r="D2084" s="617">
        <v>-114388</v>
      </c>
      <c r="F2084" s="330" t="e">
        <f ca="1">_xll.RiskData('Risk Summary'!$H$32,$A2084)</f>
        <v>#NAME?</v>
      </c>
      <c r="G2084" s="330" t="e">
        <f ca="1">_xll.RiskData('Risk Summary'!$K$32,$A2084)</f>
        <v>#NAME?</v>
      </c>
      <c r="H2084" s="330" t="e">
        <f ca="1">_xll.RiskData('Risk Summary'!$N$32,$A2084)</f>
        <v>#NAME?</v>
      </c>
      <c r="J2084" s="330" t="e">
        <f ca="1">_xll.RiskData('Risk Summary'!$H$35,$A2084)</f>
        <v>#NAME?</v>
      </c>
      <c r="K2084" s="330" t="e">
        <f ca="1">_xll.RiskData('Risk Summary'!$K$35,$A2084)</f>
        <v>#NAME?</v>
      </c>
      <c r="L2084" s="330" t="e">
        <f ca="1">_xll.RiskData('Risk Summary'!$N$35,$A2084)</f>
        <v>#NAME?</v>
      </c>
      <c r="N2084" s="330" t="e">
        <f ca="1">_xll.RiskData('Risk Summary'!$H$36,$A2084)</f>
        <v>#NAME?</v>
      </c>
      <c r="O2084" s="330" t="e">
        <f ca="1">_xll.RiskData('Risk Summary'!$K$36,$A2084)</f>
        <v>#NAME?</v>
      </c>
      <c r="P2084" s="330" t="e">
        <f ca="1">_xll.RiskData('Risk Summary'!$N$36,$A2084)</f>
        <v>#NAME?</v>
      </c>
      <c r="R2084" s="330" t="e">
        <f ca="1">_xll.RiskData('TS CF'!$H$24,$A2084)-F2084</f>
        <v>#NAME?</v>
      </c>
      <c r="S2084" s="330" t="e">
        <f ca="1">_xll.RiskData('TS CF'!$K$24,$A2084)-G2084</f>
        <v>#NAME?</v>
      </c>
      <c r="T2084" s="330" t="e">
        <f ca="1">_xll.RiskData('TS CF'!$N$24,$A2084)-H2084</f>
        <v>#NAME?</v>
      </c>
      <c r="V2084" s="327" t="e">
        <f t="shared" ca="1" si="96"/>
        <v>#NAME?</v>
      </c>
      <c r="W2084" s="327" t="e">
        <f t="shared" ca="1" si="97"/>
        <v>#NAME?</v>
      </c>
      <c r="X2084" s="327" t="e">
        <f t="shared" ca="1" si="98"/>
        <v>#NAME?</v>
      </c>
    </row>
    <row r="2085" spans="1:24">
      <c r="A2085" s="2">
        <v>2078</v>
      </c>
      <c r="B2085" s="617">
        <v>-160478</v>
      </c>
      <c r="C2085" s="617">
        <v>-103593</v>
      </c>
      <c r="D2085" s="617">
        <v>-114388</v>
      </c>
      <c r="F2085" s="330" t="e">
        <f ca="1">_xll.RiskData('Risk Summary'!$H$32,$A2085)</f>
        <v>#NAME?</v>
      </c>
      <c r="G2085" s="330" t="e">
        <f ca="1">_xll.RiskData('Risk Summary'!$K$32,$A2085)</f>
        <v>#NAME?</v>
      </c>
      <c r="H2085" s="330" t="e">
        <f ca="1">_xll.RiskData('Risk Summary'!$N$32,$A2085)</f>
        <v>#NAME?</v>
      </c>
      <c r="J2085" s="330" t="e">
        <f ca="1">_xll.RiskData('Risk Summary'!$H$35,$A2085)</f>
        <v>#NAME?</v>
      </c>
      <c r="K2085" s="330" t="e">
        <f ca="1">_xll.RiskData('Risk Summary'!$K$35,$A2085)</f>
        <v>#NAME?</v>
      </c>
      <c r="L2085" s="330" t="e">
        <f ca="1">_xll.RiskData('Risk Summary'!$N$35,$A2085)</f>
        <v>#NAME?</v>
      </c>
      <c r="N2085" s="330" t="e">
        <f ca="1">_xll.RiskData('Risk Summary'!$H$36,$A2085)</f>
        <v>#NAME?</v>
      </c>
      <c r="O2085" s="330" t="e">
        <f ca="1">_xll.RiskData('Risk Summary'!$K$36,$A2085)</f>
        <v>#NAME?</v>
      </c>
      <c r="P2085" s="330" t="e">
        <f ca="1">_xll.RiskData('Risk Summary'!$N$36,$A2085)</f>
        <v>#NAME?</v>
      </c>
      <c r="R2085" s="330" t="e">
        <f ca="1">_xll.RiskData('TS CF'!$H$24,$A2085)-F2085</f>
        <v>#NAME?</v>
      </c>
      <c r="S2085" s="330" t="e">
        <f ca="1">_xll.RiskData('TS CF'!$K$24,$A2085)-G2085</f>
        <v>#NAME?</v>
      </c>
      <c r="T2085" s="330" t="e">
        <f ca="1">_xll.RiskData('TS CF'!$N$24,$A2085)-H2085</f>
        <v>#NAME?</v>
      </c>
      <c r="V2085" s="327" t="e">
        <f t="shared" ca="1" si="96"/>
        <v>#NAME?</v>
      </c>
      <c r="W2085" s="327" t="e">
        <f t="shared" ca="1" si="97"/>
        <v>#NAME?</v>
      </c>
      <c r="X2085" s="327" t="e">
        <f t="shared" ca="1" si="98"/>
        <v>#NAME?</v>
      </c>
    </row>
    <row r="2086" spans="1:24">
      <c r="A2086" s="2">
        <v>2079</v>
      </c>
      <c r="B2086" s="617">
        <v>-160478</v>
      </c>
      <c r="C2086" s="617">
        <v>-103593</v>
      </c>
      <c r="D2086" s="617">
        <v>-114388</v>
      </c>
      <c r="F2086" s="330" t="e">
        <f ca="1">_xll.RiskData('Risk Summary'!$H$32,$A2086)</f>
        <v>#NAME?</v>
      </c>
      <c r="G2086" s="330" t="e">
        <f ca="1">_xll.RiskData('Risk Summary'!$K$32,$A2086)</f>
        <v>#NAME?</v>
      </c>
      <c r="H2086" s="330" t="e">
        <f ca="1">_xll.RiskData('Risk Summary'!$N$32,$A2086)</f>
        <v>#NAME?</v>
      </c>
      <c r="J2086" s="330" t="e">
        <f ca="1">_xll.RiskData('Risk Summary'!$H$35,$A2086)</f>
        <v>#NAME?</v>
      </c>
      <c r="K2086" s="330" t="e">
        <f ca="1">_xll.RiskData('Risk Summary'!$K$35,$A2086)</f>
        <v>#NAME?</v>
      </c>
      <c r="L2086" s="330" t="e">
        <f ca="1">_xll.RiskData('Risk Summary'!$N$35,$A2086)</f>
        <v>#NAME?</v>
      </c>
      <c r="N2086" s="330" t="e">
        <f ca="1">_xll.RiskData('Risk Summary'!$H$36,$A2086)</f>
        <v>#NAME?</v>
      </c>
      <c r="O2086" s="330" t="e">
        <f ca="1">_xll.RiskData('Risk Summary'!$K$36,$A2086)</f>
        <v>#NAME?</v>
      </c>
      <c r="P2086" s="330" t="e">
        <f ca="1">_xll.RiskData('Risk Summary'!$N$36,$A2086)</f>
        <v>#NAME?</v>
      </c>
      <c r="R2086" s="330" t="e">
        <f ca="1">_xll.RiskData('TS CF'!$H$24,$A2086)-F2086</f>
        <v>#NAME?</v>
      </c>
      <c r="S2086" s="330" t="e">
        <f ca="1">_xll.RiskData('TS CF'!$K$24,$A2086)-G2086</f>
        <v>#NAME?</v>
      </c>
      <c r="T2086" s="330" t="e">
        <f ca="1">_xll.RiskData('TS CF'!$N$24,$A2086)-H2086</f>
        <v>#NAME?</v>
      </c>
      <c r="V2086" s="327" t="e">
        <f t="shared" ca="1" si="96"/>
        <v>#NAME?</v>
      </c>
      <c r="W2086" s="327" t="e">
        <f t="shared" ca="1" si="97"/>
        <v>#NAME?</v>
      </c>
      <c r="X2086" s="327" t="e">
        <f t="shared" ca="1" si="98"/>
        <v>#NAME?</v>
      </c>
    </row>
    <row r="2087" spans="1:24">
      <c r="A2087" s="2">
        <v>2080</v>
      </c>
      <c r="B2087" s="617">
        <v>-160478</v>
      </c>
      <c r="C2087" s="617">
        <v>-103593</v>
      </c>
      <c r="D2087" s="617">
        <v>-114388</v>
      </c>
      <c r="F2087" s="330" t="e">
        <f ca="1">_xll.RiskData('Risk Summary'!$H$32,$A2087)</f>
        <v>#NAME?</v>
      </c>
      <c r="G2087" s="330" t="e">
        <f ca="1">_xll.RiskData('Risk Summary'!$K$32,$A2087)</f>
        <v>#NAME?</v>
      </c>
      <c r="H2087" s="330" t="e">
        <f ca="1">_xll.RiskData('Risk Summary'!$N$32,$A2087)</f>
        <v>#NAME?</v>
      </c>
      <c r="J2087" s="330" t="e">
        <f ca="1">_xll.RiskData('Risk Summary'!$H$35,$A2087)</f>
        <v>#NAME?</v>
      </c>
      <c r="K2087" s="330" t="e">
        <f ca="1">_xll.RiskData('Risk Summary'!$K$35,$A2087)</f>
        <v>#NAME?</v>
      </c>
      <c r="L2087" s="330" t="e">
        <f ca="1">_xll.RiskData('Risk Summary'!$N$35,$A2087)</f>
        <v>#NAME?</v>
      </c>
      <c r="N2087" s="330" t="e">
        <f ca="1">_xll.RiskData('Risk Summary'!$H$36,$A2087)</f>
        <v>#NAME?</v>
      </c>
      <c r="O2087" s="330" t="e">
        <f ca="1">_xll.RiskData('Risk Summary'!$K$36,$A2087)</f>
        <v>#NAME?</v>
      </c>
      <c r="P2087" s="330" t="e">
        <f ca="1">_xll.RiskData('Risk Summary'!$N$36,$A2087)</f>
        <v>#NAME?</v>
      </c>
      <c r="R2087" s="330" t="e">
        <f ca="1">_xll.RiskData('TS CF'!$H$24,$A2087)-F2087</f>
        <v>#NAME?</v>
      </c>
      <c r="S2087" s="330" t="e">
        <f ca="1">_xll.RiskData('TS CF'!$K$24,$A2087)-G2087</f>
        <v>#NAME?</v>
      </c>
      <c r="T2087" s="330" t="e">
        <f ca="1">_xll.RiskData('TS CF'!$N$24,$A2087)-H2087</f>
        <v>#NAME?</v>
      </c>
      <c r="V2087" s="327" t="e">
        <f t="shared" ca="1" si="96"/>
        <v>#NAME?</v>
      </c>
      <c r="W2087" s="327" t="e">
        <f t="shared" ca="1" si="97"/>
        <v>#NAME?</v>
      </c>
      <c r="X2087" s="327" t="e">
        <f t="shared" ca="1" si="98"/>
        <v>#NAME?</v>
      </c>
    </row>
    <row r="2088" spans="1:24">
      <c r="A2088" s="2">
        <v>2081</v>
      </c>
      <c r="B2088" s="617">
        <v>-160478</v>
      </c>
      <c r="C2088" s="617">
        <v>-103593</v>
      </c>
      <c r="D2088" s="617">
        <v>-114388</v>
      </c>
      <c r="F2088" s="330" t="e">
        <f ca="1">_xll.RiskData('Risk Summary'!$H$32,$A2088)</f>
        <v>#NAME?</v>
      </c>
      <c r="G2088" s="330" t="e">
        <f ca="1">_xll.RiskData('Risk Summary'!$K$32,$A2088)</f>
        <v>#NAME?</v>
      </c>
      <c r="H2088" s="330" t="e">
        <f ca="1">_xll.RiskData('Risk Summary'!$N$32,$A2088)</f>
        <v>#NAME?</v>
      </c>
      <c r="J2088" s="330" t="e">
        <f ca="1">_xll.RiskData('Risk Summary'!$H$35,$A2088)</f>
        <v>#NAME?</v>
      </c>
      <c r="K2088" s="330" t="e">
        <f ca="1">_xll.RiskData('Risk Summary'!$K$35,$A2088)</f>
        <v>#NAME?</v>
      </c>
      <c r="L2088" s="330" t="e">
        <f ca="1">_xll.RiskData('Risk Summary'!$N$35,$A2088)</f>
        <v>#NAME?</v>
      </c>
      <c r="N2088" s="330" t="e">
        <f ca="1">_xll.RiskData('Risk Summary'!$H$36,$A2088)</f>
        <v>#NAME?</v>
      </c>
      <c r="O2088" s="330" t="e">
        <f ca="1">_xll.RiskData('Risk Summary'!$K$36,$A2088)</f>
        <v>#NAME?</v>
      </c>
      <c r="P2088" s="330" t="e">
        <f ca="1">_xll.RiskData('Risk Summary'!$N$36,$A2088)</f>
        <v>#NAME?</v>
      </c>
      <c r="R2088" s="330" t="e">
        <f ca="1">_xll.RiskData('TS CF'!$H$24,$A2088)-F2088</f>
        <v>#NAME?</v>
      </c>
      <c r="S2088" s="330" t="e">
        <f ca="1">_xll.RiskData('TS CF'!$K$24,$A2088)-G2088</f>
        <v>#NAME?</v>
      </c>
      <c r="T2088" s="330" t="e">
        <f ca="1">_xll.RiskData('TS CF'!$N$24,$A2088)-H2088</f>
        <v>#NAME?</v>
      </c>
      <c r="V2088" s="327" t="e">
        <f t="shared" ca="1" si="96"/>
        <v>#NAME?</v>
      </c>
      <c r="W2088" s="327" t="e">
        <f t="shared" ca="1" si="97"/>
        <v>#NAME?</v>
      </c>
      <c r="X2088" s="327" t="e">
        <f t="shared" ca="1" si="98"/>
        <v>#NAME?</v>
      </c>
    </row>
    <row r="2089" spans="1:24">
      <c r="A2089" s="2">
        <v>2082</v>
      </c>
      <c r="B2089" s="617">
        <v>-160478</v>
      </c>
      <c r="C2089" s="617">
        <v>-103593</v>
      </c>
      <c r="D2089" s="617">
        <v>-114388</v>
      </c>
      <c r="F2089" s="330" t="e">
        <f ca="1">_xll.RiskData('Risk Summary'!$H$32,$A2089)</f>
        <v>#NAME?</v>
      </c>
      <c r="G2089" s="330" t="e">
        <f ca="1">_xll.RiskData('Risk Summary'!$K$32,$A2089)</f>
        <v>#NAME?</v>
      </c>
      <c r="H2089" s="330" t="e">
        <f ca="1">_xll.RiskData('Risk Summary'!$N$32,$A2089)</f>
        <v>#NAME?</v>
      </c>
      <c r="J2089" s="330" t="e">
        <f ca="1">_xll.RiskData('Risk Summary'!$H$35,$A2089)</f>
        <v>#NAME?</v>
      </c>
      <c r="K2089" s="330" t="e">
        <f ca="1">_xll.RiskData('Risk Summary'!$K$35,$A2089)</f>
        <v>#NAME?</v>
      </c>
      <c r="L2089" s="330" t="e">
        <f ca="1">_xll.RiskData('Risk Summary'!$N$35,$A2089)</f>
        <v>#NAME?</v>
      </c>
      <c r="N2089" s="330" t="e">
        <f ca="1">_xll.RiskData('Risk Summary'!$H$36,$A2089)</f>
        <v>#NAME?</v>
      </c>
      <c r="O2089" s="330" t="e">
        <f ca="1">_xll.RiskData('Risk Summary'!$K$36,$A2089)</f>
        <v>#NAME?</v>
      </c>
      <c r="P2089" s="330" t="e">
        <f ca="1">_xll.RiskData('Risk Summary'!$N$36,$A2089)</f>
        <v>#NAME?</v>
      </c>
      <c r="R2089" s="330" t="e">
        <f ca="1">_xll.RiskData('TS CF'!$H$24,$A2089)-F2089</f>
        <v>#NAME?</v>
      </c>
      <c r="S2089" s="330" t="e">
        <f ca="1">_xll.RiskData('TS CF'!$K$24,$A2089)-G2089</f>
        <v>#NAME?</v>
      </c>
      <c r="T2089" s="330" t="e">
        <f ca="1">_xll.RiskData('TS CF'!$N$24,$A2089)-H2089</f>
        <v>#NAME?</v>
      </c>
      <c r="V2089" s="327" t="e">
        <f t="shared" ca="1" si="96"/>
        <v>#NAME?</v>
      </c>
      <c r="W2089" s="327" t="e">
        <f t="shared" ca="1" si="97"/>
        <v>#NAME?</v>
      </c>
      <c r="X2089" s="327" t="e">
        <f t="shared" ca="1" si="98"/>
        <v>#NAME?</v>
      </c>
    </row>
    <row r="2090" spans="1:24">
      <c r="A2090" s="2">
        <v>2083</v>
      </c>
      <c r="B2090" s="617">
        <v>-160478</v>
      </c>
      <c r="C2090" s="617">
        <v>-103593</v>
      </c>
      <c r="D2090" s="617">
        <v>-114388</v>
      </c>
      <c r="F2090" s="330" t="e">
        <f ca="1">_xll.RiskData('Risk Summary'!$H$32,$A2090)</f>
        <v>#NAME?</v>
      </c>
      <c r="G2090" s="330" t="e">
        <f ca="1">_xll.RiskData('Risk Summary'!$K$32,$A2090)</f>
        <v>#NAME?</v>
      </c>
      <c r="H2090" s="330" t="e">
        <f ca="1">_xll.RiskData('Risk Summary'!$N$32,$A2090)</f>
        <v>#NAME?</v>
      </c>
      <c r="J2090" s="330" t="e">
        <f ca="1">_xll.RiskData('Risk Summary'!$H$35,$A2090)</f>
        <v>#NAME?</v>
      </c>
      <c r="K2090" s="330" t="e">
        <f ca="1">_xll.RiskData('Risk Summary'!$K$35,$A2090)</f>
        <v>#NAME?</v>
      </c>
      <c r="L2090" s="330" t="e">
        <f ca="1">_xll.RiskData('Risk Summary'!$N$35,$A2090)</f>
        <v>#NAME?</v>
      </c>
      <c r="N2090" s="330" t="e">
        <f ca="1">_xll.RiskData('Risk Summary'!$H$36,$A2090)</f>
        <v>#NAME?</v>
      </c>
      <c r="O2090" s="330" t="e">
        <f ca="1">_xll.RiskData('Risk Summary'!$K$36,$A2090)</f>
        <v>#NAME?</v>
      </c>
      <c r="P2090" s="330" t="e">
        <f ca="1">_xll.RiskData('Risk Summary'!$N$36,$A2090)</f>
        <v>#NAME?</v>
      </c>
      <c r="R2090" s="330" t="e">
        <f ca="1">_xll.RiskData('TS CF'!$H$24,$A2090)-F2090</f>
        <v>#NAME?</v>
      </c>
      <c r="S2090" s="330" t="e">
        <f ca="1">_xll.RiskData('TS CF'!$K$24,$A2090)-G2090</f>
        <v>#NAME?</v>
      </c>
      <c r="T2090" s="330" t="e">
        <f ca="1">_xll.RiskData('TS CF'!$N$24,$A2090)-H2090</f>
        <v>#NAME?</v>
      </c>
      <c r="V2090" s="327" t="e">
        <f t="shared" ca="1" si="96"/>
        <v>#NAME?</v>
      </c>
      <c r="W2090" s="327" t="e">
        <f t="shared" ca="1" si="97"/>
        <v>#NAME?</v>
      </c>
      <c r="X2090" s="327" t="e">
        <f t="shared" ca="1" si="98"/>
        <v>#NAME?</v>
      </c>
    </row>
    <row r="2091" spans="1:24">
      <c r="A2091" s="2">
        <v>2084</v>
      </c>
      <c r="B2091" s="617">
        <v>-160478</v>
      </c>
      <c r="C2091" s="617">
        <v>-103593</v>
      </c>
      <c r="D2091" s="617">
        <v>-114388</v>
      </c>
      <c r="F2091" s="330" t="e">
        <f ca="1">_xll.RiskData('Risk Summary'!$H$32,$A2091)</f>
        <v>#NAME?</v>
      </c>
      <c r="G2091" s="330" t="e">
        <f ca="1">_xll.RiskData('Risk Summary'!$K$32,$A2091)</f>
        <v>#NAME?</v>
      </c>
      <c r="H2091" s="330" t="e">
        <f ca="1">_xll.RiskData('Risk Summary'!$N$32,$A2091)</f>
        <v>#NAME?</v>
      </c>
      <c r="J2091" s="330" t="e">
        <f ca="1">_xll.RiskData('Risk Summary'!$H$35,$A2091)</f>
        <v>#NAME?</v>
      </c>
      <c r="K2091" s="330" t="e">
        <f ca="1">_xll.RiskData('Risk Summary'!$K$35,$A2091)</f>
        <v>#NAME?</v>
      </c>
      <c r="L2091" s="330" t="e">
        <f ca="1">_xll.RiskData('Risk Summary'!$N$35,$A2091)</f>
        <v>#NAME?</v>
      </c>
      <c r="N2091" s="330" t="e">
        <f ca="1">_xll.RiskData('Risk Summary'!$H$36,$A2091)</f>
        <v>#NAME?</v>
      </c>
      <c r="O2091" s="330" t="e">
        <f ca="1">_xll.RiskData('Risk Summary'!$K$36,$A2091)</f>
        <v>#NAME?</v>
      </c>
      <c r="P2091" s="330" t="e">
        <f ca="1">_xll.RiskData('Risk Summary'!$N$36,$A2091)</f>
        <v>#NAME?</v>
      </c>
      <c r="R2091" s="330" t="e">
        <f ca="1">_xll.RiskData('TS CF'!$H$24,$A2091)-F2091</f>
        <v>#NAME?</v>
      </c>
      <c r="S2091" s="330" t="e">
        <f ca="1">_xll.RiskData('TS CF'!$K$24,$A2091)-G2091</f>
        <v>#NAME?</v>
      </c>
      <c r="T2091" s="330" t="e">
        <f ca="1">_xll.RiskData('TS CF'!$N$24,$A2091)-H2091</f>
        <v>#NAME?</v>
      </c>
      <c r="V2091" s="327" t="e">
        <f t="shared" ca="1" si="96"/>
        <v>#NAME?</v>
      </c>
      <c r="W2091" s="327" t="e">
        <f t="shared" ca="1" si="97"/>
        <v>#NAME?</v>
      </c>
      <c r="X2091" s="327" t="e">
        <f t="shared" ca="1" si="98"/>
        <v>#NAME?</v>
      </c>
    </row>
    <row r="2092" spans="1:24">
      <c r="A2092" s="2">
        <v>2085</v>
      </c>
      <c r="B2092" s="617">
        <v>-160478</v>
      </c>
      <c r="C2092" s="617">
        <v>-103593</v>
      </c>
      <c r="D2092" s="617">
        <v>-114388</v>
      </c>
      <c r="F2092" s="330" t="e">
        <f ca="1">_xll.RiskData('Risk Summary'!$H$32,$A2092)</f>
        <v>#NAME?</v>
      </c>
      <c r="G2092" s="330" t="e">
        <f ca="1">_xll.RiskData('Risk Summary'!$K$32,$A2092)</f>
        <v>#NAME?</v>
      </c>
      <c r="H2092" s="330" t="e">
        <f ca="1">_xll.RiskData('Risk Summary'!$N$32,$A2092)</f>
        <v>#NAME?</v>
      </c>
      <c r="J2092" s="330" t="e">
        <f ca="1">_xll.RiskData('Risk Summary'!$H$35,$A2092)</f>
        <v>#NAME?</v>
      </c>
      <c r="K2092" s="330" t="e">
        <f ca="1">_xll.RiskData('Risk Summary'!$K$35,$A2092)</f>
        <v>#NAME?</v>
      </c>
      <c r="L2092" s="330" t="e">
        <f ca="1">_xll.RiskData('Risk Summary'!$N$35,$A2092)</f>
        <v>#NAME?</v>
      </c>
      <c r="N2092" s="330" t="e">
        <f ca="1">_xll.RiskData('Risk Summary'!$H$36,$A2092)</f>
        <v>#NAME?</v>
      </c>
      <c r="O2092" s="330" t="e">
        <f ca="1">_xll.RiskData('Risk Summary'!$K$36,$A2092)</f>
        <v>#NAME?</v>
      </c>
      <c r="P2092" s="330" t="e">
        <f ca="1">_xll.RiskData('Risk Summary'!$N$36,$A2092)</f>
        <v>#NAME?</v>
      </c>
      <c r="R2092" s="330" t="e">
        <f ca="1">_xll.RiskData('TS CF'!$H$24,$A2092)-F2092</f>
        <v>#NAME?</v>
      </c>
      <c r="S2092" s="330" t="e">
        <f ca="1">_xll.RiskData('TS CF'!$K$24,$A2092)-G2092</f>
        <v>#NAME?</v>
      </c>
      <c r="T2092" s="330" t="e">
        <f ca="1">_xll.RiskData('TS CF'!$N$24,$A2092)-H2092</f>
        <v>#NAME?</v>
      </c>
      <c r="V2092" s="327" t="e">
        <f t="shared" ca="1" si="96"/>
        <v>#NAME?</v>
      </c>
      <c r="W2092" s="327" t="e">
        <f t="shared" ca="1" si="97"/>
        <v>#NAME?</v>
      </c>
      <c r="X2092" s="327" t="e">
        <f t="shared" ca="1" si="98"/>
        <v>#NAME?</v>
      </c>
    </row>
    <row r="2093" spans="1:24">
      <c r="A2093" s="2">
        <v>2086</v>
      </c>
      <c r="B2093" s="617">
        <v>-160478</v>
      </c>
      <c r="C2093" s="617">
        <v>-103593</v>
      </c>
      <c r="D2093" s="617">
        <v>-114388</v>
      </c>
      <c r="F2093" s="330" t="e">
        <f ca="1">_xll.RiskData('Risk Summary'!$H$32,$A2093)</f>
        <v>#NAME?</v>
      </c>
      <c r="G2093" s="330" t="e">
        <f ca="1">_xll.RiskData('Risk Summary'!$K$32,$A2093)</f>
        <v>#NAME?</v>
      </c>
      <c r="H2093" s="330" t="e">
        <f ca="1">_xll.RiskData('Risk Summary'!$N$32,$A2093)</f>
        <v>#NAME?</v>
      </c>
      <c r="J2093" s="330" t="e">
        <f ca="1">_xll.RiskData('Risk Summary'!$H$35,$A2093)</f>
        <v>#NAME?</v>
      </c>
      <c r="K2093" s="330" t="e">
        <f ca="1">_xll.RiskData('Risk Summary'!$K$35,$A2093)</f>
        <v>#NAME?</v>
      </c>
      <c r="L2093" s="330" t="e">
        <f ca="1">_xll.RiskData('Risk Summary'!$N$35,$A2093)</f>
        <v>#NAME?</v>
      </c>
      <c r="N2093" s="330" t="e">
        <f ca="1">_xll.RiskData('Risk Summary'!$H$36,$A2093)</f>
        <v>#NAME?</v>
      </c>
      <c r="O2093" s="330" t="e">
        <f ca="1">_xll.RiskData('Risk Summary'!$K$36,$A2093)</f>
        <v>#NAME?</v>
      </c>
      <c r="P2093" s="330" t="e">
        <f ca="1">_xll.RiskData('Risk Summary'!$N$36,$A2093)</f>
        <v>#NAME?</v>
      </c>
      <c r="R2093" s="330" t="e">
        <f ca="1">_xll.RiskData('TS CF'!$H$24,$A2093)-F2093</f>
        <v>#NAME?</v>
      </c>
      <c r="S2093" s="330" t="e">
        <f ca="1">_xll.RiskData('TS CF'!$K$24,$A2093)-G2093</f>
        <v>#NAME?</v>
      </c>
      <c r="T2093" s="330" t="e">
        <f ca="1">_xll.RiskData('TS CF'!$N$24,$A2093)-H2093</f>
        <v>#NAME?</v>
      </c>
      <c r="V2093" s="327" t="e">
        <f t="shared" ca="1" si="96"/>
        <v>#NAME?</v>
      </c>
      <c r="W2093" s="327" t="e">
        <f t="shared" ca="1" si="97"/>
        <v>#NAME?</v>
      </c>
      <c r="X2093" s="327" t="e">
        <f t="shared" ca="1" si="98"/>
        <v>#NAME?</v>
      </c>
    </row>
    <row r="2094" spans="1:24">
      <c r="A2094" s="2">
        <v>2087</v>
      </c>
      <c r="B2094" s="617">
        <v>-160478</v>
      </c>
      <c r="C2094" s="617">
        <v>-103593</v>
      </c>
      <c r="D2094" s="617">
        <v>-114388</v>
      </c>
      <c r="F2094" s="330" t="e">
        <f ca="1">_xll.RiskData('Risk Summary'!$H$32,$A2094)</f>
        <v>#NAME?</v>
      </c>
      <c r="G2094" s="330" t="e">
        <f ca="1">_xll.RiskData('Risk Summary'!$K$32,$A2094)</f>
        <v>#NAME?</v>
      </c>
      <c r="H2094" s="330" t="e">
        <f ca="1">_xll.RiskData('Risk Summary'!$N$32,$A2094)</f>
        <v>#NAME?</v>
      </c>
      <c r="J2094" s="330" t="e">
        <f ca="1">_xll.RiskData('Risk Summary'!$H$35,$A2094)</f>
        <v>#NAME?</v>
      </c>
      <c r="K2094" s="330" t="e">
        <f ca="1">_xll.RiskData('Risk Summary'!$K$35,$A2094)</f>
        <v>#NAME?</v>
      </c>
      <c r="L2094" s="330" t="e">
        <f ca="1">_xll.RiskData('Risk Summary'!$N$35,$A2094)</f>
        <v>#NAME?</v>
      </c>
      <c r="N2094" s="330" t="e">
        <f ca="1">_xll.RiskData('Risk Summary'!$H$36,$A2094)</f>
        <v>#NAME?</v>
      </c>
      <c r="O2094" s="330" t="e">
        <f ca="1">_xll.RiskData('Risk Summary'!$K$36,$A2094)</f>
        <v>#NAME?</v>
      </c>
      <c r="P2094" s="330" t="e">
        <f ca="1">_xll.RiskData('Risk Summary'!$N$36,$A2094)</f>
        <v>#NAME?</v>
      </c>
      <c r="R2094" s="330" t="e">
        <f ca="1">_xll.RiskData('TS CF'!$H$24,$A2094)-F2094</f>
        <v>#NAME?</v>
      </c>
      <c r="S2094" s="330" t="e">
        <f ca="1">_xll.RiskData('TS CF'!$K$24,$A2094)-G2094</f>
        <v>#NAME?</v>
      </c>
      <c r="T2094" s="330" t="e">
        <f ca="1">_xll.RiskData('TS CF'!$N$24,$A2094)-H2094</f>
        <v>#NAME?</v>
      </c>
      <c r="V2094" s="327" t="e">
        <f t="shared" ca="1" si="96"/>
        <v>#NAME?</v>
      </c>
      <c r="W2094" s="327" t="e">
        <f t="shared" ca="1" si="97"/>
        <v>#NAME?</v>
      </c>
      <c r="X2094" s="327" t="e">
        <f t="shared" ca="1" si="98"/>
        <v>#NAME?</v>
      </c>
    </row>
    <row r="2095" spans="1:24">
      <c r="A2095" s="2">
        <v>2088</v>
      </c>
      <c r="B2095" s="617">
        <v>-160478</v>
      </c>
      <c r="C2095" s="617">
        <v>-103593</v>
      </c>
      <c r="D2095" s="617">
        <v>-114388</v>
      </c>
      <c r="F2095" s="330" t="e">
        <f ca="1">_xll.RiskData('Risk Summary'!$H$32,$A2095)</f>
        <v>#NAME?</v>
      </c>
      <c r="G2095" s="330" t="e">
        <f ca="1">_xll.RiskData('Risk Summary'!$K$32,$A2095)</f>
        <v>#NAME?</v>
      </c>
      <c r="H2095" s="330" t="e">
        <f ca="1">_xll.RiskData('Risk Summary'!$N$32,$A2095)</f>
        <v>#NAME?</v>
      </c>
      <c r="J2095" s="330" t="e">
        <f ca="1">_xll.RiskData('Risk Summary'!$H$35,$A2095)</f>
        <v>#NAME?</v>
      </c>
      <c r="K2095" s="330" t="e">
        <f ca="1">_xll.RiskData('Risk Summary'!$K$35,$A2095)</f>
        <v>#NAME?</v>
      </c>
      <c r="L2095" s="330" t="e">
        <f ca="1">_xll.RiskData('Risk Summary'!$N$35,$A2095)</f>
        <v>#NAME?</v>
      </c>
      <c r="N2095" s="330" t="e">
        <f ca="1">_xll.RiskData('Risk Summary'!$H$36,$A2095)</f>
        <v>#NAME?</v>
      </c>
      <c r="O2095" s="330" t="e">
        <f ca="1">_xll.RiskData('Risk Summary'!$K$36,$A2095)</f>
        <v>#NAME?</v>
      </c>
      <c r="P2095" s="330" t="e">
        <f ca="1">_xll.RiskData('Risk Summary'!$N$36,$A2095)</f>
        <v>#NAME?</v>
      </c>
      <c r="R2095" s="330" t="e">
        <f ca="1">_xll.RiskData('TS CF'!$H$24,$A2095)-F2095</f>
        <v>#NAME?</v>
      </c>
      <c r="S2095" s="330" t="e">
        <f ca="1">_xll.RiskData('TS CF'!$K$24,$A2095)-G2095</f>
        <v>#NAME?</v>
      </c>
      <c r="T2095" s="330" t="e">
        <f ca="1">_xll.RiskData('TS CF'!$N$24,$A2095)-H2095</f>
        <v>#NAME?</v>
      </c>
      <c r="V2095" s="327" t="e">
        <f t="shared" ca="1" si="96"/>
        <v>#NAME?</v>
      </c>
      <c r="W2095" s="327" t="e">
        <f t="shared" ca="1" si="97"/>
        <v>#NAME?</v>
      </c>
      <c r="X2095" s="327" t="e">
        <f t="shared" ca="1" si="98"/>
        <v>#NAME?</v>
      </c>
    </row>
    <row r="2096" spans="1:24">
      <c r="A2096" s="2">
        <v>2089</v>
      </c>
      <c r="B2096" s="617">
        <v>-160478</v>
      </c>
      <c r="C2096" s="617">
        <v>-103593</v>
      </c>
      <c r="D2096" s="617">
        <v>-114388</v>
      </c>
      <c r="F2096" s="330" t="e">
        <f ca="1">_xll.RiskData('Risk Summary'!$H$32,$A2096)</f>
        <v>#NAME?</v>
      </c>
      <c r="G2096" s="330" t="e">
        <f ca="1">_xll.RiskData('Risk Summary'!$K$32,$A2096)</f>
        <v>#NAME?</v>
      </c>
      <c r="H2096" s="330" t="e">
        <f ca="1">_xll.RiskData('Risk Summary'!$N$32,$A2096)</f>
        <v>#NAME?</v>
      </c>
      <c r="J2096" s="330" t="e">
        <f ca="1">_xll.RiskData('Risk Summary'!$H$35,$A2096)</f>
        <v>#NAME?</v>
      </c>
      <c r="K2096" s="330" t="e">
        <f ca="1">_xll.RiskData('Risk Summary'!$K$35,$A2096)</f>
        <v>#NAME?</v>
      </c>
      <c r="L2096" s="330" t="e">
        <f ca="1">_xll.RiskData('Risk Summary'!$N$35,$A2096)</f>
        <v>#NAME?</v>
      </c>
      <c r="N2096" s="330" t="e">
        <f ca="1">_xll.RiskData('Risk Summary'!$H$36,$A2096)</f>
        <v>#NAME?</v>
      </c>
      <c r="O2096" s="330" t="e">
        <f ca="1">_xll.RiskData('Risk Summary'!$K$36,$A2096)</f>
        <v>#NAME?</v>
      </c>
      <c r="P2096" s="330" t="e">
        <f ca="1">_xll.RiskData('Risk Summary'!$N$36,$A2096)</f>
        <v>#NAME?</v>
      </c>
      <c r="R2096" s="330" t="e">
        <f ca="1">_xll.RiskData('TS CF'!$H$24,$A2096)-F2096</f>
        <v>#NAME?</v>
      </c>
      <c r="S2096" s="330" t="e">
        <f ca="1">_xll.RiskData('TS CF'!$K$24,$A2096)-G2096</f>
        <v>#NAME?</v>
      </c>
      <c r="T2096" s="330" t="e">
        <f ca="1">_xll.RiskData('TS CF'!$N$24,$A2096)-H2096</f>
        <v>#NAME?</v>
      </c>
      <c r="V2096" s="327" t="e">
        <f t="shared" ca="1" si="96"/>
        <v>#NAME?</v>
      </c>
      <c r="W2096" s="327" t="e">
        <f t="shared" ca="1" si="97"/>
        <v>#NAME?</v>
      </c>
      <c r="X2096" s="327" t="e">
        <f t="shared" ca="1" si="98"/>
        <v>#NAME?</v>
      </c>
    </row>
    <row r="2097" spans="1:24">
      <c r="A2097" s="2">
        <v>2090</v>
      </c>
      <c r="B2097" s="617">
        <v>-160478</v>
      </c>
      <c r="C2097" s="617">
        <v>-103593</v>
      </c>
      <c r="D2097" s="617">
        <v>-114388</v>
      </c>
      <c r="F2097" s="330" t="e">
        <f ca="1">_xll.RiskData('Risk Summary'!$H$32,$A2097)</f>
        <v>#NAME?</v>
      </c>
      <c r="G2097" s="330" t="e">
        <f ca="1">_xll.RiskData('Risk Summary'!$K$32,$A2097)</f>
        <v>#NAME?</v>
      </c>
      <c r="H2097" s="330" t="e">
        <f ca="1">_xll.RiskData('Risk Summary'!$N$32,$A2097)</f>
        <v>#NAME?</v>
      </c>
      <c r="J2097" s="330" t="e">
        <f ca="1">_xll.RiskData('Risk Summary'!$H$35,$A2097)</f>
        <v>#NAME?</v>
      </c>
      <c r="K2097" s="330" t="e">
        <f ca="1">_xll.RiskData('Risk Summary'!$K$35,$A2097)</f>
        <v>#NAME?</v>
      </c>
      <c r="L2097" s="330" t="e">
        <f ca="1">_xll.RiskData('Risk Summary'!$N$35,$A2097)</f>
        <v>#NAME?</v>
      </c>
      <c r="N2097" s="330" t="e">
        <f ca="1">_xll.RiskData('Risk Summary'!$H$36,$A2097)</f>
        <v>#NAME?</v>
      </c>
      <c r="O2097" s="330" t="e">
        <f ca="1">_xll.RiskData('Risk Summary'!$K$36,$A2097)</f>
        <v>#NAME?</v>
      </c>
      <c r="P2097" s="330" t="e">
        <f ca="1">_xll.RiskData('Risk Summary'!$N$36,$A2097)</f>
        <v>#NAME?</v>
      </c>
      <c r="R2097" s="330" t="e">
        <f ca="1">_xll.RiskData('TS CF'!$H$24,$A2097)-F2097</f>
        <v>#NAME?</v>
      </c>
      <c r="S2097" s="330" t="e">
        <f ca="1">_xll.RiskData('TS CF'!$K$24,$A2097)-G2097</f>
        <v>#NAME?</v>
      </c>
      <c r="T2097" s="330" t="e">
        <f ca="1">_xll.RiskData('TS CF'!$N$24,$A2097)-H2097</f>
        <v>#NAME?</v>
      </c>
      <c r="V2097" s="327" t="e">
        <f t="shared" ca="1" si="96"/>
        <v>#NAME?</v>
      </c>
      <c r="W2097" s="327" t="e">
        <f t="shared" ca="1" si="97"/>
        <v>#NAME?</v>
      </c>
      <c r="X2097" s="327" t="e">
        <f t="shared" ca="1" si="98"/>
        <v>#NAME?</v>
      </c>
    </row>
    <row r="2098" spans="1:24">
      <c r="A2098" s="2">
        <v>2091</v>
      </c>
      <c r="B2098" s="617">
        <v>-160478</v>
      </c>
      <c r="C2098" s="617">
        <v>-103593</v>
      </c>
      <c r="D2098" s="617">
        <v>-114388</v>
      </c>
      <c r="F2098" s="330" t="e">
        <f ca="1">_xll.RiskData('Risk Summary'!$H$32,$A2098)</f>
        <v>#NAME?</v>
      </c>
      <c r="G2098" s="330" t="e">
        <f ca="1">_xll.RiskData('Risk Summary'!$K$32,$A2098)</f>
        <v>#NAME?</v>
      </c>
      <c r="H2098" s="330" t="e">
        <f ca="1">_xll.RiskData('Risk Summary'!$N$32,$A2098)</f>
        <v>#NAME?</v>
      </c>
      <c r="J2098" s="330" t="e">
        <f ca="1">_xll.RiskData('Risk Summary'!$H$35,$A2098)</f>
        <v>#NAME?</v>
      </c>
      <c r="K2098" s="330" t="e">
        <f ca="1">_xll.RiskData('Risk Summary'!$K$35,$A2098)</f>
        <v>#NAME?</v>
      </c>
      <c r="L2098" s="330" t="e">
        <f ca="1">_xll.RiskData('Risk Summary'!$N$35,$A2098)</f>
        <v>#NAME?</v>
      </c>
      <c r="N2098" s="330" t="e">
        <f ca="1">_xll.RiskData('Risk Summary'!$H$36,$A2098)</f>
        <v>#NAME?</v>
      </c>
      <c r="O2098" s="330" t="e">
        <f ca="1">_xll.RiskData('Risk Summary'!$K$36,$A2098)</f>
        <v>#NAME?</v>
      </c>
      <c r="P2098" s="330" t="e">
        <f ca="1">_xll.RiskData('Risk Summary'!$N$36,$A2098)</f>
        <v>#NAME?</v>
      </c>
      <c r="R2098" s="330" t="e">
        <f ca="1">_xll.RiskData('TS CF'!$H$24,$A2098)-F2098</f>
        <v>#NAME?</v>
      </c>
      <c r="S2098" s="330" t="e">
        <f ca="1">_xll.RiskData('TS CF'!$K$24,$A2098)-G2098</f>
        <v>#NAME?</v>
      </c>
      <c r="T2098" s="330" t="e">
        <f ca="1">_xll.RiskData('TS CF'!$N$24,$A2098)-H2098</f>
        <v>#NAME?</v>
      </c>
      <c r="V2098" s="327" t="e">
        <f t="shared" ca="1" si="96"/>
        <v>#NAME?</v>
      </c>
      <c r="W2098" s="327" t="e">
        <f t="shared" ca="1" si="97"/>
        <v>#NAME?</v>
      </c>
      <c r="X2098" s="327" t="e">
        <f t="shared" ca="1" si="98"/>
        <v>#NAME?</v>
      </c>
    </row>
    <row r="2099" spans="1:24">
      <c r="A2099" s="2">
        <v>2092</v>
      </c>
      <c r="B2099" s="617">
        <v>-160478</v>
      </c>
      <c r="C2099" s="617">
        <v>-103593</v>
      </c>
      <c r="D2099" s="617">
        <v>-114388</v>
      </c>
      <c r="F2099" s="330" t="e">
        <f ca="1">_xll.RiskData('Risk Summary'!$H$32,$A2099)</f>
        <v>#NAME?</v>
      </c>
      <c r="G2099" s="330" t="e">
        <f ca="1">_xll.RiskData('Risk Summary'!$K$32,$A2099)</f>
        <v>#NAME?</v>
      </c>
      <c r="H2099" s="330" t="e">
        <f ca="1">_xll.RiskData('Risk Summary'!$N$32,$A2099)</f>
        <v>#NAME?</v>
      </c>
      <c r="J2099" s="330" t="e">
        <f ca="1">_xll.RiskData('Risk Summary'!$H$35,$A2099)</f>
        <v>#NAME?</v>
      </c>
      <c r="K2099" s="330" t="e">
        <f ca="1">_xll.RiskData('Risk Summary'!$K$35,$A2099)</f>
        <v>#NAME?</v>
      </c>
      <c r="L2099" s="330" t="e">
        <f ca="1">_xll.RiskData('Risk Summary'!$N$35,$A2099)</f>
        <v>#NAME?</v>
      </c>
      <c r="N2099" s="330" t="e">
        <f ca="1">_xll.RiskData('Risk Summary'!$H$36,$A2099)</f>
        <v>#NAME?</v>
      </c>
      <c r="O2099" s="330" t="e">
        <f ca="1">_xll.RiskData('Risk Summary'!$K$36,$A2099)</f>
        <v>#NAME?</v>
      </c>
      <c r="P2099" s="330" t="e">
        <f ca="1">_xll.RiskData('Risk Summary'!$N$36,$A2099)</f>
        <v>#NAME?</v>
      </c>
      <c r="R2099" s="330" t="e">
        <f ca="1">_xll.RiskData('TS CF'!$H$24,$A2099)-F2099</f>
        <v>#NAME?</v>
      </c>
      <c r="S2099" s="330" t="e">
        <f ca="1">_xll.RiskData('TS CF'!$K$24,$A2099)-G2099</f>
        <v>#NAME?</v>
      </c>
      <c r="T2099" s="330" t="e">
        <f ca="1">_xll.RiskData('TS CF'!$N$24,$A2099)-H2099</f>
        <v>#NAME?</v>
      </c>
      <c r="V2099" s="327" t="e">
        <f t="shared" ca="1" si="96"/>
        <v>#NAME?</v>
      </c>
      <c r="W2099" s="327" t="e">
        <f t="shared" ca="1" si="97"/>
        <v>#NAME?</v>
      </c>
      <c r="X2099" s="327" t="e">
        <f t="shared" ca="1" si="98"/>
        <v>#NAME?</v>
      </c>
    </row>
    <row r="2100" spans="1:24">
      <c r="A2100" s="2">
        <v>2093</v>
      </c>
      <c r="B2100" s="617">
        <v>-160478</v>
      </c>
      <c r="C2100" s="617">
        <v>-103593</v>
      </c>
      <c r="D2100" s="617">
        <v>-114388</v>
      </c>
      <c r="F2100" s="330" t="e">
        <f ca="1">_xll.RiskData('Risk Summary'!$H$32,$A2100)</f>
        <v>#NAME?</v>
      </c>
      <c r="G2100" s="330" t="e">
        <f ca="1">_xll.RiskData('Risk Summary'!$K$32,$A2100)</f>
        <v>#NAME?</v>
      </c>
      <c r="H2100" s="330" t="e">
        <f ca="1">_xll.RiskData('Risk Summary'!$N$32,$A2100)</f>
        <v>#NAME?</v>
      </c>
      <c r="J2100" s="330" t="e">
        <f ca="1">_xll.RiskData('Risk Summary'!$H$35,$A2100)</f>
        <v>#NAME?</v>
      </c>
      <c r="K2100" s="330" t="e">
        <f ca="1">_xll.RiskData('Risk Summary'!$K$35,$A2100)</f>
        <v>#NAME?</v>
      </c>
      <c r="L2100" s="330" t="e">
        <f ca="1">_xll.RiskData('Risk Summary'!$N$35,$A2100)</f>
        <v>#NAME?</v>
      </c>
      <c r="N2100" s="330" t="e">
        <f ca="1">_xll.RiskData('Risk Summary'!$H$36,$A2100)</f>
        <v>#NAME?</v>
      </c>
      <c r="O2100" s="330" t="e">
        <f ca="1">_xll.RiskData('Risk Summary'!$K$36,$A2100)</f>
        <v>#NAME?</v>
      </c>
      <c r="P2100" s="330" t="e">
        <f ca="1">_xll.RiskData('Risk Summary'!$N$36,$A2100)</f>
        <v>#NAME?</v>
      </c>
      <c r="R2100" s="330" t="e">
        <f ca="1">_xll.RiskData('TS CF'!$H$24,$A2100)-F2100</f>
        <v>#NAME?</v>
      </c>
      <c r="S2100" s="330" t="e">
        <f ca="1">_xll.RiskData('TS CF'!$K$24,$A2100)-G2100</f>
        <v>#NAME?</v>
      </c>
      <c r="T2100" s="330" t="e">
        <f ca="1">_xll.RiskData('TS CF'!$N$24,$A2100)-H2100</f>
        <v>#NAME?</v>
      </c>
      <c r="V2100" s="327" t="e">
        <f t="shared" ca="1" si="96"/>
        <v>#NAME?</v>
      </c>
      <c r="W2100" s="327" t="e">
        <f t="shared" ca="1" si="97"/>
        <v>#NAME?</v>
      </c>
      <c r="X2100" s="327" t="e">
        <f t="shared" ca="1" si="98"/>
        <v>#NAME?</v>
      </c>
    </row>
    <row r="2101" spans="1:24">
      <c r="A2101" s="2">
        <v>2094</v>
      </c>
      <c r="B2101" s="617">
        <v>-160478</v>
      </c>
      <c r="C2101" s="617">
        <v>-103593</v>
      </c>
      <c r="D2101" s="617">
        <v>-114388</v>
      </c>
      <c r="F2101" s="330" t="e">
        <f ca="1">_xll.RiskData('Risk Summary'!$H$32,$A2101)</f>
        <v>#NAME?</v>
      </c>
      <c r="G2101" s="330" t="e">
        <f ca="1">_xll.RiskData('Risk Summary'!$K$32,$A2101)</f>
        <v>#NAME?</v>
      </c>
      <c r="H2101" s="330" t="e">
        <f ca="1">_xll.RiskData('Risk Summary'!$N$32,$A2101)</f>
        <v>#NAME?</v>
      </c>
      <c r="J2101" s="330" t="e">
        <f ca="1">_xll.RiskData('Risk Summary'!$H$35,$A2101)</f>
        <v>#NAME?</v>
      </c>
      <c r="K2101" s="330" t="e">
        <f ca="1">_xll.RiskData('Risk Summary'!$K$35,$A2101)</f>
        <v>#NAME?</v>
      </c>
      <c r="L2101" s="330" t="e">
        <f ca="1">_xll.RiskData('Risk Summary'!$N$35,$A2101)</f>
        <v>#NAME?</v>
      </c>
      <c r="N2101" s="330" t="e">
        <f ca="1">_xll.RiskData('Risk Summary'!$H$36,$A2101)</f>
        <v>#NAME?</v>
      </c>
      <c r="O2101" s="330" t="e">
        <f ca="1">_xll.RiskData('Risk Summary'!$K$36,$A2101)</f>
        <v>#NAME?</v>
      </c>
      <c r="P2101" s="330" t="e">
        <f ca="1">_xll.RiskData('Risk Summary'!$N$36,$A2101)</f>
        <v>#NAME?</v>
      </c>
      <c r="R2101" s="330" t="e">
        <f ca="1">_xll.RiskData('TS CF'!$H$24,$A2101)-F2101</f>
        <v>#NAME?</v>
      </c>
      <c r="S2101" s="330" t="e">
        <f ca="1">_xll.RiskData('TS CF'!$K$24,$A2101)-G2101</f>
        <v>#NAME?</v>
      </c>
      <c r="T2101" s="330" t="e">
        <f ca="1">_xll.RiskData('TS CF'!$N$24,$A2101)-H2101</f>
        <v>#NAME?</v>
      </c>
      <c r="V2101" s="327" t="e">
        <f t="shared" ca="1" si="96"/>
        <v>#NAME?</v>
      </c>
      <c r="W2101" s="327" t="e">
        <f t="shared" ca="1" si="97"/>
        <v>#NAME?</v>
      </c>
      <c r="X2101" s="327" t="e">
        <f t="shared" ca="1" si="98"/>
        <v>#NAME?</v>
      </c>
    </row>
    <row r="2102" spans="1:24">
      <c r="A2102" s="2">
        <v>2095</v>
      </c>
      <c r="B2102" s="617">
        <v>-160478</v>
      </c>
      <c r="C2102" s="617">
        <v>-103593</v>
      </c>
      <c r="D2102" s="617">
        <v>-114388</v>
      </c>
      <c r="F2102" s="330" t="e">
        <f ca="1">_xll.RiskData('Risk Summary'!$H$32,$A2102)</f>
        <v>#NAME?</v>
      </c>
      <c r="G2102" s="330" t="e">
        <f ca="1">_xll.RiskData('Risk Summary'!$K$32,$A2102)</f>
        <v>#NAME?</v>
      </c>
      <c r="H2102" s="330" t="e">
        <f ca="1">_xll.RiskData('Risk Summary'!$N$32,$A2102)</f>
        <v>#NAME?</v>
      </c>
      <c r="J2102" s="330" t="e">
        <f ca="1">_xll.RiskData('Risk Summary'!$H$35,$A2102)</f>
        <v>#NAME?</v>
      </c>
      <c r="K2102" s="330" t="e">
        <f ca="1">_xll.RiskData('Risk Summary'!$K$35,$A2102)</f>
        <v>#NAME?</v>
      </c>
      <c r="L2102" s="330" t="e">
        <f ca="1">_xll.RiskData('Risk Summary'!$N$35,$A2102)</f>
        <v>#NAME?</v>
      </c>
      <c r="N2102" s="330" t="e">
        <f ca="1">_xll.RiskData('Risk Summary'!$H$36,$A2102)</f>
        <v>#NAME?</v>
      </c>
      <c r="O2102" s="330" t="e">
        <f ca="1">_xll.RiskData('Risk Summary'!$K$36,$A2102)</f>
        <v>#NAME?</v>
      </c>
      <c r="P2102" s="330" t="e">
        <f ca="1">_xll.RiskData('Risk Summary'!$N$36,$A2102)</f>
        <v>#NAME?</v>
      </c>
      <c r="R2102" s="330" t="e">
        <f ca="1">_xll.RiskData('TS CF'!$H$24,$A2102)-F2102</f>
        <v>#NAME?</v>
      </c>
      <c r="S2102" s="330" t="e">
        <f ca="1">_xll.RiskData('TS CF'!$K$24,$A2102)-G2102</f>
        <v>#NAME?</v>
      </c>
      <c r="T2102" s="330" t="e">
        <f ca="1">_xll.RiskData('TS CF'!$N$24,$A2102)-H2102</f>
        <v>#NAME?</v>
      </c>
      <c r="V2102" s="327" t="e">
        <f t="shared" ca="1" si="96"/>
        <v>#NAME?</v>
      </c>
      <c r="W2102" s="327" t="e">
        <f t="shared" ca="1" si="97"/>
        <v>#NAME?</v>
      </c>
      <c r="X2102" s="327" t="e">
        <f t="shared" ca="1" si="98"/>
        <v>#NAME?</v>
      </c>
    </row>
    <row r="2103" spans="1:24">
      <c r="A2103" s="2">
        <v>2096</v>
      </c>
      <c r="B2103" s="617">
        <v>-160478</v>
      </c>
      <c r="C2103" s="617">
        <v>-103593</v>
      </c>
      <c r="D2103" s="617">
        <v>-114388</v>
      </c>
      <c r="F2103" s="330" t="e">
        <f ca="1">_xll.RiskData('Risk Summary'!$H$32,$A2103)</f>
        <v>#NAME?</v>
      </c>
      <c r="G2103" s="330" t="e">
        <f ca="1">_xll.RiskData('Risk Summary'!$K$32,$A2103)</f>
        <v>#NAME?</v>
      </c>
      <c r="H2103" s="330" t="e">
        <f ca="1">_xll.RiskData('Risk Summary'!$N$32,$A2103)</f>
        <v>#NAME?</v>
      </c>
      <c r="J2103" s="330" t="e">
        <f ca="1">_xll.RiskData('Risk Summary'!$H$35,$A2103)</f>
        <v>#NAME?</v>
      </c>
      <c r="K2103" s="330" t="e">
        <f ca="1">_xll.RiskData('Risk Summary'!$K$35,$A2103)</f>
        <v>#NAME?</v>
      </c>
      <c r="L2103" s="330" t="e">
        <f ca="1">_xll.RiskData('Risk Summary'!$N$35,$A2103)</f>
        <v>#NAME?</v>
      </c>
      <c r="N2103" s="330" t="e">
        <f ca="1">_xll.RiskData('Risk Summary'!$H$36,$A2103)</f>
        <v>#NAME?</v>
      </c>
      <c r="O2103" s="330" t="e">
        <f ca="1">_xll.RiskData('Risk Summary'!$K$36,$A2103)</f>
        <v>#NAME?</v>
      </c>
      <c r="P2103" s="330" t="e">
        <f ca="1">_xll.RiskData('Risk Summary'!$N$36,$A2103)</f>
        <v>#NAME?</v>
      </c>
      <c r="R2103" s="330" t="e">
        <f ca="1">_xll.RiskData('TS CF'!$H$24,$A2103)-F2103</f>
        <v>#NAME?</v>
      </c>
      <c r="S2103" s="330" t="e">
        <f ca="1">_xll.RiskData('TS CF'!$K$24,$A2103)-G2103</f>
        <v>#NAME?</v>
      </c>
      <c r="T2103" s="330" t="e">
        <f ca="1">_xll.RiskData('TS CF'!$N$24,$A2103)-H2103</f>
        <v>#NAME?</v>
      </c>
      <c r="V2103" s="327" t="e">
        <f t="shared" ca="1" si="96"/>
        <v>#NAME?</v>
      </c>
      <c r="W2103" s="327" t="e">
        <f t="shared" ca="1" si="97"/>
        <v>#NAME?</v>
      </c>
      <c r="X2103" s="327" t="e">
        <f t="shared" ca="1" si="98"/>
        <v>#NAME?</v>
      </c>
    </row>
    <row r="2104" spans="1:24">
      <c r="A2104" s="2">
        <v>2097</v>
      </c>
      <c r="B2104" s="617">
        <v>-160478</v>
      </c>
      <c r="C2104" s="617">
        <v>-103593</v>
      </c>
      <c r="D2104" s="617">
        <v>-114388</v>
      </c>
      <c r="F2104" s="330" t="e">
        <f ca="1">_xll.RiskData('Risk Summary'!$H$32,$A2104)</f>
        <v>#NAME?</v>
      </c>
      <c r="G2104" s="330" t="e">
        <f ca="1">_xll.RiskData('Risk Summary'!$K$32,$A2104)</f>
        <v>#NAME?</v>
      </c>
      <c r="H2104" s="330" t="e">
        <f ca="1">_xll.RiskData('Risk Summary'!$N$32,$A2104)</f>
        <v>#NAME?</v>
      </c>
      <c r="J2104" s="330" t="e">
        <f ca="1">_xll.RiskData('Risk Summary'!$H$35,$A2104)</f>
        <v>#NAME?</v>
      </c>
      <c r="K2104" s="330" t="e">
        <f ca="1">_xll.RiskData('Risk Summary'!$K$35,$A2104)</f>
        <v>#NAME?</v>
      </c>
      <c r="L2104" s="330" t="e">
        <f ca="1">_xll.RiskData('Risk Summary'!$N$35,$A2104)</f>
        <v>#NAME?</v>
      </c>
      <c r="N2104" s="330" t="e">
        <f ca="1">_xll.RiskData('Risk Summary'!$H$36,$A2104)</f>
        <v>#NAME?</v>
      </c>
      <c r="O2104" s="330" t="e">
        <f ca="1">_xll.RiskData('Risk Summary'!$K$36,$A2104)</f>
        <v>#NAME?</v>
      </c>
      <c r="P2104" s="330" t="e">
        <f ca="1">_xll.RiskData('Risk Summary'!$N$36,$A2104)</f>
        <v>#NAME?</v>
      </c>
      <c r="R2104" s="330" t="e">
        <f ca="1">_xll.RiskData('TS CF'!$H$24,$A2104)-F2104</f>
        <v>#NAME?</v>
      </c>
      <c r="S2104" s="330" t="e">
        <f ca="1">_xll.RiskData('TS CF'!$K$24,$A2104)-G2104</f>
        <v>#NAME?</v>
      </c>
      <c r="T2104" s="330" t="e">
        <f ca="1">_xll.RiskData('TS CF'!$N$24,$A2104)-H2104</f>
        <v>#NAME?</v>
      </c>
      <c r="V2104" s="327" t="e">
        <f t="shared" ca="1" si="96"/>
        <v>#NAME?</v>
      </c>
      <c r="W2104" s="327" t="e">
        <f t="shared" ca="1" si="97"/>
        <v>#NAME?</v>
      </c>
      <c r="X2104" s="327" t="e">
        <f t="shared" ca="1" si="98"/>
        <v>#NAME?</v>
      </c>
    </row>
    <row r="2105" spans="1:24">
      <c r="A2105" s="2">
        <v>2098</v>
      </c>
      <c r="B2105" s="617">
        <v>-160478</v>
      </c>
      <c r="C2105" s="617">
        <v>-103593</v>
      </c>
      <c r="D2105" s="617">
        <v>-114388</v>
      </c>
      <c r="F2105" s="330" t="e">
        <f ca="1">_xll.RiskData('Risk Summary'!$H$32,$A2105)</f>
        <v>#NAME?</v>
      </c>
      <c r="G2105" s="330" t="e">
        <f ca="1">_xll.RiskData('Risk Summary'!$K$32,$A2105)</f>
        <v>#NAME?</v>
      </c>
      <c r="H2105" s="330" t="e">
        <f ca="1">_xll.RiskData('Risk Summary'!$N$32,$A2105)</f>
        <v>#NAME?</v>
      </c>
      <c r="J2105" s="330" t="e">
        <f ca="1">_xll.RiskData('Risk Summary'!$H$35,$A2105)</f>
        <v>#NAME?</v>
      </c>
      <c r="K2105" s="330" t="e">
        <f ca="1">_xll.RiskData('Risk Summary'!$K$35,$A2105)</f>
        <v>#NAME?</v>
      </c>
      <c r="L2105" s="330" t="e">
        <f ca="1">_xll.RiskData('Risk Summary'!$N$35,$A2105)</f>
        <v>#NAME?</v>
      </c>
      <c r="N2105" s="330" t="e">
        <f ca="1">_xll.RiskData('Risk Summary'!$H$36,$A2105)</f>
        <v>#NAME?</v>
      </c>
      <c r="O2105" s="330" t="e">
        <f ca="1">_xll.RiskData('Risk Summary'!$K$36,$A2105)</f>
        <v>#NAME?</v>
      </c>
      <c r="P2105" s="330" t="e">
        <f ca="1">_xll.RiskData('Risk Summary'!$N$36,$A2105)</f>
        <v>#NAME?</v>
      </c>
      <c r="R2105" s="330" t="e">
        <f ca="1">_xll.RiskData('TS CF'!$H$24,$A2105)-F2105</f>
        <v>#NAME?</v>
      </c>
      <c r="S2105" s="330" t="e">
        <f ca="1">_xll.RiskData('TS CF'!$K$24,$A2105)-G2105</f>
        <v>#NAME?</v>
      </c>
      <c r="T2105" s="330" t="e">
        <f ca="1">_xll.RiskData('TS CF'!$N$24,$A2105)-H2105</f>
        <v>#NAME?</v>
      </c>
      <c r="V2105" s="327" t="e">
        <f t="shared" ca="1" si="96"/>
        <v>#NAME?</v>
      </c>
      <c r="W2105" s="327" t="e">
        <f t="shared" ca="1" si="97"/>
        <v>#NAME?</v>
      </c>
      <c r="X2105" s="327" t="e">
        <f t="shared" ca="1" si="98"/>
        <v>#NAME?</v>
      </c>
    </row>
    <row r="2106" spans="1:24">
      <c r="A2106" s="2">
        <v>2099</v>
      </c>
      <c r="B2106" s="617">
        <v>-160478</v>
      </c>
      <c r="C2106" s="617">
        <v>-103593</v>
      </c>
      <c r="D2106" s="617">
        <v>-114388</v>
      </c>
      <c r="F2106" s="330" t="e">
        <f ca="1">_xll.RiskData('Risk Summary'!$H$32,$A2106)</f>
        <v>#NAME?</v>
      </c>
      <c r="G2106" s="330" t="e">
        <f ca="1">_xll.RiskData('Risk Summary'!$K$32,$A2106)</f>
        <v>#NAME?</v>
      </c>
      <c r="H2106" s="330" t="e">
        <f ca="1">_xll.RiskData('Risk Summary'!$N$32,$A2106)</f>
        <v>#NAME?</v>
      </c>
      <c r="J2106" s="330" t="e">
        <f ca="1">_xll.RiskData('Risk Summary'!$H$35,$A2106)</f>
        <v>#NAME?</v>
      </c>
      <c r="K2106" s="330" t="e">
        <f ca="1">_xll.RiskData('Risk Summary'!$K$35,$A2106)</f>
        <v>#NAME?</v>
      </c>
      <c r="L2106" s="330" t="e">
        <f ca="1">_xll.RiskData('Risk Summary'!$N$35,$A2106)</f>
        <v>#NAME?</v>
      </c>
      <c r="N2106" s="330" t="e">
        <f ca="1">_xll.RiskData('Risk Summary'!$H$36,$A2106)</f>
        <v>#NAME?</v>
      </c>
      <c r="O2106" s="330" t="e">
        <f ca="1">_xll.RiskData('Risk Summary'!$K$36,$A2106)</f>
        <v>#NAME?</v>
      </c>
      <c r="P2106" s="330" t="e">
        <f ca="1">_xll.RiskData('Risk Summary'!$N$36,$A2106)</f>
        <v>#NAME?</v>
      </c>
      <c r="R2106" s="330" t="e">
        <f ca="1">_xll.RiskData('TS CF'!$H$24,$A2106)-F2106</f>
        <v>#NAME?</v>
      </c>
      <c r="S2106" s="330" t="e">
        <f ca="1">_xll.RiskData('TS CF'!$K$24,$A2106)-G2106</f>
        <v>#NAME?</v>
      </c>
      <c r="T2106" s="330" t="e">
        <f ca="1">_xll.RiskData('TS CF'!$N$24,$A2106)-H2106</f>
        <v>#NAME?</v>
      </c>
      <c r="V2106" s="327" t="e">
        <f t="shared" ca="1" si="96"/>
        <v>#NAME?</v>
      </c>
      <c r="W2106" s="327" t="e">
        <f t="shared" ca="1" si="97"/>
        <v>#NAME?</v>
      </c>
      <c r="X2106" s="327" t="e">
        <f t="shared" ca="1" si="98"/>
        <v>#NAME?</v>
      </c>
    </row>
    <row r="2107" spans="1:24">
      <c r="A2107" s="2">
        <v>2100</v>
      </c>
      <c r="B2107" s="617">
        <v>-160478</v>
      </c>
      <c r="C2107" s="617">
        <v>-103593</v>
      </c>
      <c r="D2107" s="617">
        <v>-114388</v>
      </c>
      <c r="F2107" s="330" t="e">
        <f ca="1">_xll.RiskData('Risk Summary'!$H$32,$A2107)</f>
        <v>#NAME?</v>
      </c>
      <c r="G2107" s="330" t="e">
        <f ca="1">_xll.RiskData('Risk Summary'!$K$32,$A2107)</f>
        <v>#NAME?</v>
      </c>
      <c r="H2107" s="330" t="e">
        <f ca="1">_xll.RiskData('Risk Summary'!$N$32,$A2107)</f>
        <v>#NAME?</v>
      </c>
      <c r="J2107" s="330" t="e">
        <f ca="1">_xll.RiskData('Risk Summary'!$H$35,$A2107)</f>
        <v>#NAME?</v>
      </c>
      <c r="K2107" s="330" t="e">
        <f ca="1">_xll.RiskData('Risk Summary'!$K$35,$A2107)</f>
        <v>#NAME?</v>
      </c>
      <c r="L2107" s="330" t="e">
        <f ca="1">_xll.RiskData('Risk Summary'!$N$35,$A2107)</f>
        <v>#NAME?</v>
      </c>
      <c r="N2107" s="330" t="e">
        <f ca="1">_xll.RiskData('Risk Summary'!$H$36,$A2107)</f>
        <v>#NAME?</v>
      </c>
      <c r="O2107" s="330" t="e">
        <f ca="1">_xll.RiskData('Risk Summary'!$K$36,$A2107)</f>
        <v>#NAME?</v>
      </c>
      <c r="P2107" s="330" t="e">
        <f ca="1">_xll.RiskData('Risk Summary'!$N$36,$A2107)</f>
        <v>#NAME?</v>
      </c>
      <c r="R2107" s="330" t="e">
        <f ca="1">_xll.RiskData('TS CF'!$H$24,$A2107)-F2107</f>
        <v>#NAME?</v>
      </c>
      <c r="S2107" s="330" t="e">
        <f ca="1">_xll.RiskData('TS CF'!$K$24,$A2107)-G2107</f>
        <v>#NAME?</v>
      </c>
      <c r="T2107" s="330" t="e">
        <f ca="1">_xll.RiskData('TS CF'!$N$24,$A2107)-H2107</f>
        <v>#NAME?</v>
      </c>
      <c r="V2107" s="327" t="e">
        <f t="shared" ca="1" si="96"/>
        <v>#NAME?</v>
      </c>
      <c r="W2107" s="327" t="e">
        <f t="shared" ca="1" si="97"/>
        <v>#NAME?</v>
      </c>
      <c r="X2107" s="327" t="e">
        <f t="shared" ca="1" si="98"/>
        <v>#NAME?</v>
      </c>
    </row>
    <row r="2108" spans="1:24">
      <c r="A2108" s="2">
        <v>2101</v>
      </c>
      <c r="B2108" s="617">
        <v>-160478</v>
      </c>
      <c r="C2108" s="617">
        <v>-103593</v>
      </c>
      <c r="D2108" s="617">
        <v>-114388</v>
      </c>
      <c r="F2108" s="330" t="e">
        <f ca="1">_xll.RiskData('Risk Summary'!$H$32,$A2108)</f>
        <v>#NAME?</v>
      </c>
      <c r="G2108" s="330" t="e">
        <f ca="1">_xll.RiskData('Risk Summary'!$K$32,$A2108)</f>
        <v>#NAME?</v>
      </c>
      <c r="H2108" s="330" t="e">
        <f ca="1">_xll.RiskData('Risk Summary'!$N$32,$A2108)</f>
        <v>#NAME?</v>
      </c>
      <c r="J2108" s="330" t="e">
        <f ca="1">_xll.RiskData('Risk Summary'!$H$35,$A2108)</f>
        <v>#NAME?</v>
      </c>
      <c r="K2108" s="330" t="e">
        <f ca="1">_xll.RiskData('Risk Summary'!$K$35,$A2108)</f>
        <v>#NAME?</v>
      </c>
      <c r="L2108" s="330" t="e">
        <f ca="1">_xll.RiskData('Risk Summary'!$N$35,$A2108)</f>
        <v>#NAME?</v>
      </c>
      <c r="N2108" s="330" t="e">
        <f ca="1">_xll.RiskData('Risk Summary'!$H$36,$A2108)</f>
        <v>#NAME?</v>
      </c>
      <c r="O2108" s="330" t="e">
        <f ca="1">_xll.RiskData('Risk Summary'!$K$36,$A2108)</f>
        <v>#NAME?</v>
      </c>
      <c r="P2108" s="330" t="e">
        <f ca="1">_xll.RiskData('Risk Summary'!$N$36,$A2108)</f>
        <v>#NAME?</v>
      </c>
      <c r="R2108" s="330" t="e">
        <f ca="1">_xll.RiskData('TS CF'!$H$24,$A2108)-F2108</f>
        <v>#NAME?</v>
      </c>
      <c r="S2108" s="330" t="e">
        <f ca="1">_xll.RiskData('TS CF'!$K$24,$A2108)-G2108</f>
        <v>#NAME?</v>
      </c>
      <c r="T2108" s="330" t="e">
        <f ca="1">_xll.RiskData('TS CF'!$N$24,$A2108)-H2108</f>
        <v>#NAME?</v>
      </c>
      <c r="V2108" s="327" t="e">
        <f t="shared" ca="1" si="96"/>
        <v>#NAME?</v>
      </c>
      <c r="W2108" s="327" t="e">
        <f t="shared" ca="1" si="97"/>
        <v>#NAME?</v>
      </c>
      <c r="X2108" s="327" t="e">
        <f t="shared" ca="1" si="98"/>
        <v>#NAME?</v>
      </c>
    </row>
    <row r="2109" spans="1:24">
      <c r="A2109" s="2">
        <v>2102</v>
      </c>
      <c r="B2109" s="617">
        <v>-160478</v>
      </c>
      <c r="C2109" s="617">
        <v>-103593</v>
      </c>
      <c r="D2109" s="617">
        <v>-114388</v>
      </c>
      <c r="F2109" s="330" t="e">
        <f ca="1">_xll.RiskData('Risk Summary'!$H$32,$A2109)</f>
        <v>#NAME?</v>
      </c>
      <c r="G2109" s="330" t="e">
        <f ca="1">_xll.RiskData('Risk Summary'!$K$32,$A2109)</f>
        <v>#NAME?</v>
      </c>
      <c r="H2109" s="330" t="e">
        <f ca="1">_xll.RiskData('Risk Summary'!$N$32,$A2109)</f>
        <v>#NAME?</v>
      </c>
      <c r="J2109" s="330" t="e">
        <f ca="1">_xll.RiskData('Risk Summary'!$H$35,$A2109)</f>
        <v>#NAME?</v>
      </c>
      <c r="K2109" s="330" t="e">
        <f ca="1">_xll.RiskData('Risk Summary'!$K$35,$A2109)</f>
        <v>#NAME?</v>
      </c>
      <c r="L2109" s="330" t="e">
        <f ca="1">_xll.RiskData('Risk Summary'!$N$35,$A2109)</f>
        <v>#NAME?</v>
      </c>
      <c r="N2109" s="330" t="e">
        <f ca="1">_xll.RiskData('Risk Summary'!$H$36,$A2109)</f>
        <v>#NAME?</v>
      </c>
      <c r="O2109" s="330" t="e">
        <f ca="1">_xll.RiskData('Risk Summary'!$K$36,$A2109)</f>
        <v>#NAME?</v>
      </c>
      <c r="P2109" s="330" t="e">
        <f ca="1">_xll.RiskData('Risk Summary'!$N$36,$A2109)</f>
        <v>#NAME?</v>
      </c>
      <c r="R2109" s="330" t="e">
        <f ca="1">_xll.RiskData('TS CF'!$H$24,$A2109)-F2109</f>
        <v>#NAME?</v>
      </c>
      <c r="S2109" s="330" t="e">
        <f ca="1">_xll.RiskData('TS CF'!$K$24,$A2109)-G2109</f>
        <v>#NAME?</v>
      </c>
      <c r="T2109" s="330" t="e">
        <f ca="1">_xll.RiskData('TS CF'!$N$24,$A2109)-H2109</f>
        <v>#NAME?</v>
      </c>
      <c r="V2109" s="327" t="e">
        <f t="shared" ca="1" si="96"/>
        <v>#NAME?</v>
      </c>
      <c r="W2109" s="327" t="e">
        <f t="shared" ca="1" si="97"/>
        <v>#NAME?</v>
      </c>
      <c r="X2109" s="327" t="e">
        <f t="shared" ca="1" si="98"/>
        <v>#NAME?</v>
      </c>
    </row>
    <row r="2110" spans="1:24">
      <c r="A2110" s="2">
        <v>2103</v>
      </c>
      <c r="B2110" s="617">
        <v>-160478</v>
      </c>
      <c r="C2110" s="617">
        <v>-103593</v>
      </c>
      <c r="D2110" s="617">
        <v>-114388</v>
      </c>
      <c r="F2110" s="330" t="e">
        <f ca="1">_xll.RiskData('Risk Summary'!$H$32,$A2110)</f>
        <v>#NAME?</v>
      </c>
      <c r="G2110" s="330" t="e">
        <f ca="1">_xll.RiskData('Risk Summary'!$K$32,$A2110)</f>
        <v>#NAME?</v>
      </c>
      <c r="H2110" s="330" t="e">
        <f ca="1">_xll.RiskData('Risk Summary'!$N$32,$A2110)</f>
        <v>#NAME?</v>
      </c>
      <c r="J2110" s="330" t="e">
        <f ca="1">_xll.RiskData('Risk Summary'!$H$35,$A2110)</f>
        <v>#NAME?</v>
      </c>
      <c r="K2110" s="330" t="e">
        <f ca="1">_xll.RiskData('Risk Summary'!$K$35,$A2110)</f>
        <v>#NAME?</v>
      </c>
      <c r="L2110" s="330" t="e">
        <f ca="1">_xll.RiskData('Risk Summary'!$N$35,$A2110)</f>
        <v>#NAME?</v>
      </c>
      <c r="N2110" s="330" t="e">
        <f ca="1">_xll.RiskData('Risk Summary'!$H$36,$A2110)</f>
        <v>#NAME?</v>
      </c>
      <c r="O2110" s="330" t="e">
        <f ca="1">_xll.RiskData('Risk Summary'!$K$36,$A2110)</f>
        <v>#NAME?</v>
      </c>
      <c r="P2110" s="330" t="e">
        <f ca="1">_xll.RiskData('Risk Summary'!$N$36,$A2110)</f>
        <v>#NAME?</v>
      </c>
      <c r="R2110" s="330" t="e">
        <f ca="1">_xll.RiskData('TS CF'!$H$24,$A2110)-F2110</f>
        <v>#NAME?</v>
      </c>
      <c r="S2110" s="330" t="e">
        <f ca="1">_xll.RiskData('TS CF'!$K$24,$A2110)-G2110</f>
        <v>#NAME?</v>
      </c>
      <c r="T2110" s="330" t="e">
        <f ca="1">_xll.RiskData('TS CF'!$N$24,$A2110)-H2110</f>
        <v>#NAME?</v>
      </c>
      <c r="V2110" s="327" t="e">
        <f t="shared" ca="1" si="96"/>
        <v>#NAME?</v>
      </c>
      <c r="W2110" s="327" t="e">
        <f t="shared" ca="1" si="97"/>
        <v>#NAME?</v>
      </c>
      <c r="X2110" s="327" t="e">
        <f t="shared" ca="1" si="98"/>
        <v>#NAME?</v>
      </c>
    </row>
    <row r="2111" spans="1:24">
      <c r="A2111" s="2">
        <v>2104</v>
      </c>
      <c r="B2111" s="617">
        <v>-160478</v>
      </c>
      <c r="C2111" s="617">
        <v>-103593</v>
      </c>
      <c r="D2111" s="617">
        <v>-114388</v>
      </c>
      <c r="F2111" s="330" t="e">
        <f ca="1">_xll.RiskData('Risk Summary'!$H$32,$A2111)</f>
        <v>#NAME?</v>
      </c>
      <c r="G2111" s="330" t="e">
        <f ca="1">_xll.RiskData('Risk Summary'!$K$32,$A2111)</f>
        <v>#NAME?</v>
      </c>
      <c r="H2111" s="330" t="e">
        <f ca="1">_xll.RiskData('Risk Summary'!$N$32,$A2111)</f>
        <v>#NAME?</v>
      </c>
      <c r="J2111" s="330" t="e">
        <f ca="1">_xll.RiskData('Risk Summary'!$H$35,$A2111)</f>
        <v>#NAME?</v>
      </c>
      <c r="K2111" s="330" t="e">
        <f ca="1">_xll.RiskData('Risk Summary'!$K$35,$A2111)</f>
        <v>#NAME?</v>
      </c>
      <c r="L2111" s="330" t="e">
        <f ca="1">_xll.RiskData('Risk Summary'!$N$35,$A2111)</f>
        <v>#NAME?</v>
      </c>
      <c r="N2111" s="330" t="e">
        <f ca="1">_xll.RiskData('Risk Summary'!$H$36,$A2111)</f>
        <v>#NAME?</v>
      </c>
      <c r="O2111" s="330" t="e">
        <f ca="1">_xll.RiskData('Risk Summary'!$K$36,$A2111)</f>
        <v>#NAME?</v>
      </c>
      <c r="P2111" s="330" t="e">
        <f ca="1">_xll.RiskData('Risk Summary'!$N$36,$A2111)</f>
        <v>#NAME?</v>
      </c>
      <c r="R2111" s="330" t="e">
        <f ca="1">_xll.RiskData('TS CF'!$H$24,$A2111)-F2111</f>
        <v>#NAME?</v>
      </c>
      <c r="S2111" s="330" t="e">
        <f ca="1">_xll.RiskData('TS CF'!$K$24,$A2111)-G2111</f>
        <v>#NAME?</v>
      </c>
      <c r="T2111" s="330" t="e">
        <f ca="1">_xll.RiskData('TS CF'!$N$24,$A2111)-H2111</f>
        <v>#NAME?</v>
      </c>
      <c r="V2111" s="327" t="e">
        <f t="shared" ca="1" si="96"/>
        <v>#NAME?</v>
      </c>
      <c r="W2111" s="327" t="e">
        <f t="shared" ca="1" si="97"/>
        <v>#NAME?</v>
      </c>
      <c r="X2111" s="327" t="e">
        <f t="shared" ca="1" si="98"/>
        <v>#NAME?</v>
      </c>
    </row>
    <row r="2112" spans="1:24">
      <c r="A2112" s="2">
        <v>2105</v>
      </c>
      <c r="B2112" s="617">
        <v>-160478</v>
      </c>
      <c r="C2112" s="617">
        <v>-103593</v>
      </c>
      <c r="D2112" s="617">
        <v>-114388</v>
      </c>
      <c r="F2112" s="330" t="e">
        <f ca="1">_xll.RiskData('Risk Summary'!$H$32,$A2112)</f>
        <v>#NAME?</v>
      </c>
      <c r="G2112" s="330" t="e">
        <f ca="1">_xll.RiskData('Risk Summary'!$K$32,$A2112)</f>
        <v>#NAME?</v>
      </c>
      <c r="H2112" s="330" t="e">
        <f ca="1">_xll.RiskData('Risk Summary'!$N$32,$A2112)</f>
        <v>#NAME?</v>
      </c>
      <c r="J2112" s="330" t="e">
        <f ca="1">_xll.RiskData('Risk Summary'!$H$35,$A2112)</f>
        <v>#NAME?</v>
      </c>
      <c r="K2112" s="330" t="e">
        <f ca="1">_xll.RiskData('Risk Summary'!$K$35,$A2112)</f>
        <v>#NAME?</v>
      </c>
      <c r="L2112" s="330" t="e">
        <f ca="1">_xll.RiskData('Risk Summary'!$N$35,$A2112)</f>
        <v>#NAME?</v>
      </c>
      <c r="N2112" s="330" t="e">
        <f ca="1">_xll.RiskData('Risk Summary'!$H$36,$A2112)</f>
        <v>#NAME?</v>
      </c>
      <c r="O2112" s="330" t="e">
        <f ca="1">_xll.RiskData('Risk Summary'!$K$36,$A2112)</f>
        <v>#NAME?</v>
      </c>
      <c r="P2112" s="330" t="e">
        <f ca="1">_xll.RiskData('Risk Summary'!$N$36,$A2112)</f>
        <v>#NAME?</v>
      </c>
      <c r="R2112" s="330" t="e">
        <f ca="1">_xll.RiskData('TS CF'!$H$24,$A2112)-F2112</f>
        <v>#NAME?</v>
      </c>
      <c r="S2112" s="330" t="e">
        <f ca="1">_xll.RiskData('TS CF'!$K$24,$A2112)-G2112</f>
        <v>#NAME?</v>
      </c>
      <c r="T2112" s="330" t="e">
        <f ca="1">_xll.RiskData('TS CF'!$N$24,$A2112)-H2112</f>
        <v>#NAME?</v>
      </c>
      <c r="V2112" s="327" t="e">
        <f t="shared" ca="1" si="96"/>
        <v>#NAME?</v>
      </c>
      <c r="W2112" s="327" t="e">
        <f t="shared" ca="1" si="97"/>
        <v>#NAME?</v>
      </c>
      <c r="X2112" s="327" t="e">
        <f t="shared" ca="1" si="98"/>
        <v>#NAME?</v>
      </c>
    </row>
    <row r="2113" spans="1:24">
      <c r="A2113" s="2">
        <v>2106</v>
      </c>
      <c r="B2113" s="617">
        <v>-160478</v>
      </c>
      <c r="C2113" s="617">
        <v>-103593</v>
      </c>
      <c r="D2113" s="617">
        <v>-114388</v>
      </c>
      <c r="F2113" s="330" t="e">
        <f ca="1">_xll.RiskData('Risk Summary'!$H$32,$A2113)</f>
        <v>#NAME?</v>
      </c>
      <c r="G2113" s="330" t="e">
        <f ca="1">_xll.RiskData('Risk Summary'!$K$32,$A2113)</f>
        <v>#NAME?</v>
      </c>
      <c r="H2113" s="330" t="e">
        <f ca="1">_xll.RiskData('Risk Summary'!$N$32,$A2113)</f>
        <v>#NAME?</v>
      </c>
      <c r="J2113" s="330" t="e">
        <f ca="1">_xll.RiskData('Risk Summary'!$H$35,$A2113)</f>
        <v>#NAME?</v>
      </c>
      <c r="K2113" s="330" t="e">
        <f ca="1">_xll.RiskData('Risk Summary'!$K$35,$A2113)</f>
        <v>#NAME?</v>
      </c>
      <c r="L2113" s="330" t="e">
        <f ca="1">_xll.RiskData('Risk Summary'!$N$35,$A2113)</f>
        <v>#NAME?</v>
      </c>
      <c r="N2113" s="330" t="e">
        <f ca="1">_xll.RiskData('Risk Summary'!$H$36,$A2113)</f>
        <v>#NAME?</v>
      </c>
      <c r="O2113" s="330" t="e">
        <f ca="1">_xll.RiskData('Risk Summary'!$K$36,$A2113)</f>
        <v>#NAME?</v>
      </c>
      <c r="P2113" s="330" t="e">
        <f ca="1">_xll.RiskData('Risk Summary'!$N$36,$A2113)</f>
        <v>#NAME?</v>
      </c>
      <c r="R2113" s="330" t="e">
        <f ca="1">_xll.RiskData('TS CF'!$H$24,$A2113)-F2113</f>
        <v>#NAME?</v>
      </c>
      <c r="S2113" s="330" t="e">
        <f ca="1">_xll.RiskData('TS CF'!$K$24,$A2113)-G2113</f>
        <v>#NAME?</v>
      </c>
      <c r="T2113" s="330" t="e">
        <f ca="1">_xll.RiskData('TS CF'!$N$24,$A2113)-H2113</f>
        <v>#NAME?</v>
      </c>
      <c r="V2113" s="327" t="e">
        <f t="shared" ca="1" si="96"/>
        <v>#NAME?</v>
      </c>
      <c r="W2113" s="327" t="e">
        <f t="shared" ca="1" si="97"/>
        <v>#NAME?</v>
      </c>
      <c r="X2113" s="327" t="e">
        <f t="shared" ca="1" si="98"/>
        <v>#NAME?</v>
      </c>
    </row>
    <row r="2114" spans="1:24">
      <c r="A2114" s="2">
        <v>2107</v>
      </c>
      <c r="B2114" s="617">
        <v>-160478</v>
      </c>
      <c r="C2114" s="617">
        <v>-103593</v>
      </c>
      <c r="D2114" s="617">
        <v>-114388</v>
      </c>
      <c r="F2114" s="330" t="e">
        <f ca="1">_xll.RiskData('Risk Summary'!$H$32,$A2114)</f>
        <v>#NAME?</v>
      </c>
      <c r="G2114" s="330" t="e">
        <f ca="1">_xll.RiskData('Risk Summary'!$K$32,$A2114)</f>
        <v>#NAME?</v>
      </c>
      <c r="H2114" s="330" t="e">
        <f ca="1">_xll.RiskData('Risk Summary'!$N$32,$A2114)</f>
        <v>#NAME?</v>
      </c>
      <c r="J2114" s="330" t="e">
        <f ca="1">_xll.RiskData('Risk Summary'!$H$35,$A2114)</f>
        <v>#NAME?</v>
      </c>
      <c r="K2114" s="330" t="e">
        <f ca="1">_xll.RiskData('Risk Summary'!$K$35,$A2114)</f>
        <v>#NAME?</v>
      </c>
      <c r="L2114" s="330" t="e">
        <f ca="1">_xll.RiskData('Risk Summary'!$N$35,$A2114)</f>
        <v>#NAME?</v>
      </c>
      <c r="N2114" s="330" t="e">
        <f ca="1">_xll.RiskData('Risk Summary'!$H$36,$A2114)</f>
        <v>#NAME?</v>
      </c>
      <c r="O2114" s="330" t="e">
        <f ca="1">_xll.RiskData('Risk Summary'!$K$36,$A2114)</f>
        <v>#NAME?</v>
      </c>
      <c r="P2114" s="330" t="e">
        <f ca="1">_xll.RiskData('Risk Summary'!$N$36,$A2114)</f>
        <v>#NAME?</v>
      </c>
      <c r="R2114" s="330" t="e">
        <f ca="1">_xll.RiskData('TS CF'!$H$24,$A2114)-F2114</f>
        <v>#NAME?</v>
      </c>
      <c r="S2114" s="330" t="e">
        <f ca="1">_xll.RiskData('TS CF'!$K$24,$A2114)-G2114</f>
        <v>#NAME?</v>
      </c>
      <c r="T2114" s="330" t="e">
        <f ca="1">_xll.RiskData('TS CF'!$N$24,$A2114)-H2114</f>
        <v>#NAME?</v>
      </c>
      <c r="V2114" s="327" t="e">
        <f t="shared" ca="1" si="96"/>
        <v>#NAME?</v>
      </c>
      <c r="W2114" s="327" t="e">
        <f t="shared" ca="1" si="97"/>
        <v>#NAME?</v>
      </c>
      <c r="X2114" s="327" t="e">
        <f t="shared" ca="1" si="98"/>
        <v>#NAME?</v>
      </c>
    </row>
    <row r="2115" spans="1:24">
      <c r="A2115" s="2">
        <v>2108</v>
      </c>
      <c r="B2115" s="617">
        <v>-160478</v>
      </c>
      <c r="C2115" s="617">
        <v>-103593</v>
      </c>
      <c r="D2115" s="617">
        <v>-114388</v>
      </c>
      <c r="F2115" s="330" t="e">
        <f ca="1">_xll.RiskData('Risk Summary'!$H$32,$A2115)</f>
        <v>#NAME?</v>
      </c>
      <c r="G2115" s="330" t="e">
        <f ca="1">_xll.RiskData('Risk Summary'!$K$32,$A2115)</f>
        <v>#NAME?</v>
      </c>
      <c r="H2115" s="330" t="e">
        <f ca="1">_xll.RiskData('Risk Summary'!$N$32,$A2115)</f>
        <v>#NAME?</v>
      </c>
      <c r="J2115" s="330" t="e">
        <f ca="1">_xll.RiskData('Risk Summary'!$H$35,$A2115)</f>
        <v>#NAME?</v>
      </c>
      <c r="K2115" s="330" t="e">
        <f ca="1">_xll.RiskData('Risk Summary'!$K$35,$A2115)</f>
        <v>#NAME?</v>
      </c>
      <c r="L2115" s="330" t="e">
        <f ca="1">_xll.RiskData('Risk Summary'!$N$35,$A2115)</f>
        <v>#NAME?</v>
      </c>
      <c r="N2115" s="330" t="e">
        <f ca="1">_xll.RiskData('Risk Summary'!$H$36,$A2115)</f>
        <v>#NAME?</v>
      </c>
      <c r="O2115" s="330" t="e">
        <f ca="1">_xll.RiskData('Risk Summary'!$K$36,$A2115)</f>
        <v>#NAME?</v>
      </c>
      <c r="P2115" s="330" t="e">
        <f ca="1">_xll.RiskData('Risk Summary'!$N$36,$A2115)</f>
        <v>#NAME?</v>
      </c>
      <c r="R2115" s="330" t="e">
        <f ca="1">_xll.RiskData('TS CF'!$H$24,$A2115)-F2115</f>
        <v>#NAME?</v>
      </c>
      <c r="S2115" s="330" t="e">
        <f ca="1">_xll.RiskData('TS CF'!$K$24,$A2115)-G2115</f>
        <v>#NAME?</v>
      </c>
      <c r="T2115" s="330" t="e">
        <f ca="1">_xll.RiskData('TS CF'!$N$24,$A2115)-H2115</f>
        <v>#NAME?</v>
      </c>
      <c r="V2115" s="327" t="e">
        <f t="shared" ca="1" si="96"/>
        <v>#NAME?</v>
      </c>
      <c r="W2115" s="327" t="e">
        <f t="shared" ca="1" si="97"/>
        <v>#NAME?</v>
      </c>
      <c r="X2115" s="327" t="e">
        <f t="shared" ca="1" si="98"/>
        <v>#NAME?</v>
      </c>
    </row>
    <row r="2116" spans="1:24">
      <c r="A2116" s="2">
        <v>2109</v>
      </c>
      <c r="B2116" s="617">
        <v>-160478</v>
      </c>
      <c r="C2116" s="617">
        <v>-103593</v>
      </c>
      <c r="D2116" s="617">
        <v>-114388</v>
      </c>
      <c r="F2116" s="330" t="e">
        <f ca="1">_xll.RiskData('Risk Summary'!$H$32,$A2116)</f>
        <v>#NAME?</v>
      </c>
      <c r="G2116" s="330" t="e">
        <f ca="1">_xll.RiskData('Risk Summary'!$K$32,$A2116)</f>
        <v>#NAME?</v>
      </c>
      <c r="H2116" s="330" t="e">
        <f ca="1">_xll.RiskData('Risk Summary'!$N$32,$A2116)</f>
        <v>#NAME?</v>
      </c>
      <c r="J2116" s="330" t="e">
        <f ca="1">_xll.RiskData('Risk Summary'!$H$35,$A2116)</f>
        <v>#NAME?</v>
      </c>
      <c r="K2116" s="330" t="e">
        <f ca="1">_xll.RiskData('Risk Summary'!$K$35,$A2116)</f>
        <v>#NAME?</v>
      </c>
      <c r="L2116" s="330" t="e">
        <f ca="1">_xll.RiskData('Risk Summary'!$N$35,$A2116)</f>
        <v>#NAME?</v>
      </c>
      <c r="N2116" s="330" t="e">
        <f ca="1">_xll.RiskData('Risk Summary'!$H$36,$A2116)</f>
        <v>#NAME?</v>
      </c>
      <c r="O2116" s="330" t="e">
        <f ca="1">_xll.RiskData('Risk Summary'!$K$36,$A2116)</f>
        <v>#NAME?</v>
      </c>
      <c r="P2116" s="330" t="e">
        <f ca="1">_xll.RiskData('Risk Summary'!$N$36,$A2116)</f>
        <v>#NAME?</v>
      </c>
      <c r="R2116" s="330" t="e">
        <f ca="1">_xll.RiskData('TS CF'!$H$24,$A2116)-F2116</f>
        <v>#NAME?</v>
      </c>
      <c r="S2116" s="330" t="e">
        <f ca="1">_xll.RiskData('TS CF'!$K$24,$A2116)-G2116</f>
        <v>#NAME?</v>
      </c>
      <c r="T2116" s="330" t="e">
        <f ca="1">_xll.RiskData('TS CF'!$N$24,$A2116)-H2116</f>
        <v>#NAME?</v>
      </c>
      <c r="V2116" s="327" t="e">
        <f t="shared" ca="1" si="96"/>
        <v>#NAME?</v>
      </c>
      <c r="W2116" s="327" t="e">
        <f t="shared" ca="1" si="97"/>
        <v>#NAME?</v>
      </c>
      <c r="X2116" s="327" t="e">
        <f t="shared" ca="1" si="98"/>
        <v>#NAME?</v>
      </c>
    </row>
    <row r="2117" spans="1:24">
      <c r="A2117" s="2">
        <v>2110</v>
      </c>
      <c r="B2117" s="617">
        <v>-160478</v>
      </c>
      <c r="C2117" s="617">
        <v>-103593</v>
      </c>
      <c r="D2117" s="617">
        <v>-114388</v>
      </c>
      <c r="F2117" s="330" t="e">
        <f ca="1">_xll.RiskData('Risk Summary'!$H$32,$A2117)</f>
        <v>#NAME?</v>
      </c>
      <c r="G2117" s="330" t="e">
        <f ca="1">_xll.RiskData('Risk Summary'!$K$32,$A2117)</f>
        <v>#NAME?</v>
      </c>
      <c r="H2117" s="330" t="e">
        <f ca="1">_xll.RiskData('Risk Summary'!$N$32,$A2117)</f>
        <v>#NAME?</v>
      </c>
      <c r="J2117" s="330" t="e">
        <f ca="1">_xll.RiskData('Risk Summary'!$H$35,$A2117)</f>
        <v>#NAME?</v>
      </c>
      <c r="K2117" s="330" t="e">
        <f ca="1">_xll.RiskData('Risk Summary'!$K$35,$A2117)</f>
        <v>#NAME?</v>
      </c>
      <c r="L2117" s="330" t="e">
        <f ca="1">_xll.RiskData('Risk Summary'!$N$35,$A2117)</f>
        <v>#NAME?</v>
      </c>
      <c r="N2117" s="330" t="e">
        <f ca="1">_xll.RiskData('Risk Summary'!$H$36,$A2117)</f>
        <v>#NAME?</v>
      </c>
      <c r="O2117" s="330" t="e">
        <f ca="1">_xll.RiskData('Risk Summary'!$K$36,$A2117)</f>
        <v>#NAME?</v>
      </c>
      <c r="P2117" s="330" t="e">
        <f ca="1">_xll.RiskData('Risk Summary'!$N$36,$A2117)</f>
        <v>#NAME?</v>
      </c>
      <c r="R2117" s="330" t="e">
        <f ca="1">_xll.RiskData('TS CF'!$H$24,$A2117)-F2117</f>
        <v>#NAME?</v>
      </c>
      <c r="S2117" s="330" t="e">
        <f ca="1">_xll.RiskData('TS CF'!$K$24,$A2117)-G2117</f>
        <v>#NAME?</v>
      </c>
      <c r="T2117" s="330" t="e">
        <f ca="1">_xll.RiskData('TS CF'!$N$24,$A2117)-H2117</f>
        <v>#NAME?</v>
      </c>
      <c r="V2117" s="327" t="e">
        <f t="shared" ca="1" si="96"/>
        <v>#NAME?</v>
      </c>
      <c r="W2117" s="327" t="e">
        <f t="shared" ca="1" si="97"/>
        <v>#NAME?</v>
      </c>
      <c r="X2117" s="327" t="e">
        <f t="shared" ca="1" si="98"/>
        <v>#NAME?</v>
      </c>
    </row>
    <row r="2118" spans="1:24">
      <c r="A2118" s="2">
        <v>2111</v>
      </c>
      <c r="B2118" s="617">
        <v>-160478</v>
      </c>
      <c r="C2118" s="617">
        <v>-103593</v>
      </c>
      <c r="D2118" s="617">
        <v>-114388</v>
      </c>
      <c r="F2118" s="330" t="e">
        <f ca="1">_xll.RiskData('Risk Summary'!$H$32,$A2118)</f>
        <v>#NAME?</v>
      </c>
      <c r="G2118" s="330" t="e">
        <f ca="1">_xll.RiskData('Risk Summary'!$K$32,$A2118)</f>
        <v>#NAME?</v>
      </c>
      <c r="H2118" s="330" t="e">
        <f ca="1">_xll.RiskData('Risk Summary'!$N$32,$A2118)</f>
        <v>#NAME?</v>
      </c>
      <c r="J2118" s="330" t="e">
        <f ca="1">_xll.RiskData('Risk Summary'!$H$35,$A2118)</f>
        <v>#NAME?</v>
      </c>
      <c r="K2118" s="330" t="e">
        <f ca="1">_xll.RiskData('Risk Summary'!$K$35,$A2118)</f>
        <v>#NAME?</v>
      </c>
      <c r="L2118" s="330" t="e">
        <f ca="1">_xll.RiskData('Risk Summary'!$N$35,$A2118)</f>
        <v>#NAME?</v>
      </c>
      <c r="N2118" s="330" t="e">
        <f ca="1">_xll.RiskData('Risk Summary'!$H$36,$A2118)</f>
        <v>#NAME?</v>
      </c>
      <c r="O2118" s="330" t="e">
        <f ca="1">_xll.RiskData('Risk Summary'!$K$36,$A2118)</f>
        <v>#NAME?</v>
      </c>
      <c r="P2118" s="330" t="e">
        <f ca="1">_xll.RiskData('Risk Summary'!$N$36,$A2118)</f>
        <v>#NAME?</v>
      </c>
      <c r="R2118" s="330" t="e">
        <f ca="1">_xll.RiskData('TS CF'!$H$24,$A2118)-F2118</f>
        <v>#NAME?</v>
      </c>
      <c r="S2118" s="330" t="e">
        <f ca="1">_xll.RiskData('TS CF'!$K$24,$A2118)-G2118</f>
        <v>#NAME?</v>
      </c>
      <c r="T2118" s="330" t="e">
        <f ca="1">_xll.RiskData('TS CF'!$N$24,$A2118)-H2118</f>
        <v>#NAME?</v>
      </c>
      <c r="V2118" s="327" t="e">
        <f t="shared" ca="1" si="96"/>
        <v>#NAME?</v>
      </c>
      <c r="W2118" s="327" t="e">
        <f t="shared" ca="1" si="97"/>
        <v>#NAME?</v>
      </c>
      <c r="X2118" s="327" t="e">
        <f t="shared" ca="1" si="98"/>
        <v>#NAME?</v>
      </c>
    </row>
    <row r="2119" spans="1:24">
      <c r="A2119" s="2">
        <v>2112</v>
      </c>
      <c r="B2119" s="617">
        <v>-160478</v>
      </c>
      <c r="C2119" s="617">
        <v>-103593</v>
      </c>
      <c r="D2119" s="617">
        <v>-114388</v>
      </c>
      <c r="F2119" s="330" t="e">
        <f ca="1">_xll.RiskData('Risk Summary'!$H$32,$A2119)</f>
        <v>#NAME?</v>
      </c>
      <c r="G2119" s="330" t="e">
        <f ca="1">_xll.RiskData('Risk Summary'!$K$32,$A2119)</f>
        <v>#NAME?</v>
      </c>
      <c r="H2119" s="330" t="e">
        <f ca="1">_xll.RiskData('Risk Summary'!$N$32,$A2119)</f>
        <v>#NAME?</v>
      </c>
      <c r="J2119" s="330" t="e">
        <f ca="1">_xll.RiskData('Risk Summary'!$H$35,$A2119)</f>
        <v>#NAME?</v>
      </c>
      <c r="K2119" s="330" t="e">
        <f ca="1">_xll.RiskData('Risk Summary'!$K$35,$A2119)</f>
        <v>#NAME?</v>
      </c>
      <c r="L2119" s="330" t="e">
        <f ca="1">_xll.RiskData('Risk Summary'!$N$35,$A2119)</f>
        <v>#NAME?</v>
      </c>
      <c r="N2119" s="330" t="e">
        <f ca="1">_xll.RiskData('Risk Summary'!$H$36,$A2119)</f>
        <v>#NAME?</v>
      </c>
      <c r="O2119" s="330" t="e">
        <f ca="1">_xll.RiskData('Risk Summary'!$K$36,$A2119)</f>
        <v>#NAME?</v>
      </c>
      <c r="P2119" s="330" t="e">
        <f ca="1">_xll.RiskData('Risk Summary'!$N$36,$A2119)</f>
        <v>#NAME?</v>
      </c>
      <c r="R2119" s="330" t="e">
        <f ca="1">_xll.RiskData('TS CF'!$H$24,$A2119)-F2119</f>
        <v>#NAME?</v>
      </c>
      <c r="S2119" s="330" t="e">
        <f ca="1">_xll.RiskData('TS CF'!$K$24,$A2119)-G2119</f>
        <v>#NAME?</v>
      </c>
      <c r="T2119" s="330" t="e">
        <f ca="1">_xll.RiskData('TS CF'!$N$24,$A2119)-H2119</f>
        <v>#NAME?</v>
      </c>
      <c r="V2119" s="327" t="e">
        <f t="shared" ca="1" si="96"/>
        <v>#NAME?</v>
      </c>
      <c r="W2119" s="327" t="e">
        <f t="shared" ca="1" si="97"/>
        <v>#NAME?</v>
      </c>
      <c r="X2119" s="327" t="e">
        <f t="shared" ca="1" si="98"/>
        <v>#NAME?</v>
      </c>
    </row>
    <row r="2120" spans="1:24">
      <c r="A2120" s="2">
        <v>2113</v>
      </c>
      <c r="B2120" s="617">
        <v>-160478</v>
      </c>
      <c r="C2120" s="617">
        <v>-103593</v>
      </c>
      <c r="D2120" s="617">
        <v>-114388</v>
      </c>
      <c r="F2120" s="330" t="e">
        <f ca="1">_xll.RiskData('Risk Summary'!$H$32,$A2120)</f>
        <v>#NAME?</v>
      </c>
      <c r="G2120" s="330" t="e">
        <f ca="1">_xll.RiskData('Risk Summary'!$K$32,$A2120)</f>
        <v>#NAME?</v>
      </c>
      <c r="H2120" s="330" t="e">
        <f ca="1">_xll.RiskData('Risk Summary'!$N$32,$A2120)</f>
        <v>#NAME?</v>
      </c>
      <c r="J2120" s="330" t="e">
        <f ca="1">_xll.RiskData('Risk Summary'!$H$35,$A2120)</f>
        <v>#NAME?</v>
      </c>
      <c r="K2120" s="330" t="e">
        <f ca="1">_xll.RiskData('Risk Summary'!$K$35,$A2120)</f>
        <v>#NAME?</v>
      </c>
      <c r="L2120" s="330" t="e">
        <f ca="1">_xll.RiskData('Risk Summary'!$N$35,$A2120)</f>
        <v>#NAME?</v>
      </c>
      <c r="N2120" s="330" t="e">
        <f ca="1">_xll.RiskData('Risk Summary'!$H$36,$A2120)</f>
        <v>#NAME?</v>
      </c>
      <c r="O2120" s="330" t="e">
        <f ca="1">_xll.RiskData('Risk Summary'!$K$36,$A2120)</f>
        <v>#NAME?</v>
      </c>
      <c r="P2120" s="330" t="e">
        <f ca="1">_xll.RiskData('Risk Summary'!$N$36,$A2120)</f>
        <v>#NAME?</v>
      </c>
      <c r="R2120" s="330" t="e">
        <f ca="1">_xll.RiskData('TS CF'!$H$24,$A2120)-F2120</f>
        <v>#NAME?</v>
      </c>
      <c r="S2120" s="330" t="e">
        <f ca="1">_xll.RiskData('TS CF'!$K$24,$A2120)-G2120</f>
        <v>#NAME?</v>
      </c>
      <c r="T2120" s="330" t="e">
        <f ca="1">_xll.RiskData('TS CF'!$N$24,$A2120)-H2120</f>
        <v>#NAME?</v>
      </c>
      <c r="V2120" s="327" t="e">
        <f t="shared" ca="1" si="96"/>
        <v>#NAME?</v>
      </c>
      <c r="W2120" s="327" t="e">
        <f t="shared" ca="1" si="97"/>
        <v>#NAME?</v>
      </c>
      <c r="X2120" s="327" t="e">
        <f t="shared" ca="1" si="98"/>
        <v>#NAME?</v>
      </c>
    </row>
    <row r="2121" spans="1:24">
      <c r="A2121" s="2">
        <v>2114</v>
      </c>
      <c r="B2121" s="617">
        <v>-160478</v>
      </c>
      <c r="C2121" s="617">
        <v>-103593</v>
      </c>
      <c r="D2121" s="617">
        <v>-114388</v>
      </c>
      <c r="F2121" s="330" t="e">
        <f ca="1">_xll.RiskData('Risk Summary'!$H$32,$A2121)</f>
        <v>#NAME?</v>
      </c>
      <c r="G2121" s="330" t="e">
        <f ca="1">_xll.RiskData('Risk Summary'!$K$32,$A2121)</f>
        <v>#NAME?</v>
      </c>
      <c r="H2121" s="330" t="e">
        <f ca="1">_xll.RiskData('Risk Summary'!$N$32,$A2121)</f>
        <v>#NAME?</v>
      </c>
      <c r="J2121" s="330" t="e">
        <f ca="1">_xll.RiskData('Risk Summary'!$H$35,$A2121)</f>
        <v>#NAME?</v>
      </c>
      <c r="K2121" s="330" t="e">
        <f ca="1">_xll.RiskData('Risk Summary'!$K$35,$A2121)</f>
        <v>#NAME?</v>
      </c>
      <c r="L2121" s="330" t="e">
        <f ca="1">_xll.RiskData('Risk Summary'!$N$35,$A2121)</f>
        <v>#NAME?</v>
      </c>
      <c r="N2121" s="330" t="e">
        <f ca="1">_xll.RiskData('Risk Summary'!$H$36,$A2121)</f>
        <v>#NAME?</v>
      </c>
      <c r="O2121" s="330" t="e">
        <f ca="1">_xll.RiskData('Risk Summary'!$K$36,$A2121)</f>
        <v>#NAME?</v>
      </c>
      <c r="P2121" s="330" t="e">
        <f ca="1">_xll.RiskData('Risk Summary'!$N$36,$A2121)</f>
        <v>#NAME?</v>
      </c>
      <c r="R2121" s="330" t="e">
        <f ca="1">_xll.RiskData('TS CF'!$H$24,$A2121)-F2121</f>
        <v>#NAME?</v>
      </c>
      <c r="S2121" s="330" t="e">
        <f ca="1">_xll.RiskData('TS CF'!$K$24,$A2121)-G2121</f>
        <v>#NAME?</v>
      </c>
      <c r="T2121" s="330" t="e">
        <f ca="1">_xll.RiskData('TS CF'!$N$24,$A2121)-H2121</f>
        <v>#NAME?</v>
      </c>
      <c r="V2121" s="327" t="e">
        <f t="shared" ca="1" si="96"/>
        <v>#NAME?</v>
      </c>
      <c r="W2121" s="327" t="e">
        <f t="shared" ca="1" si="97"/>
        <v>#NAME?</v>
      </c>
      <c r="X2121" s="327" t="e">
        <f t="shared" ca="1" si="98"/>
        <v>#NAME?</v>
      </c>
    </row>
    <row r="2122" spans="1:24">
      <c r="A2122" s="2">
        <v>2115</v>
      </c>
      <c r="B2122" s="617">
        <v>-160478</v>
      </c>
      <c r="C2122" s="617">
        <v>-103593</v>
      </c>
      <c r="D2122" s="617">
        <v>-114388</v>
      </c>
      <c r="F2122" s="330" t="e">
        <f ca="1">_xll.RiskData('Risk Summary'!$H$32,$A2122)</f>
        <v>#NAME?</v>
      </c>
      <c r="G2122" s="330" t="e">
        <f ca="1">_xll.RiskData('Risk Summary'!$K$32,$A2122)</f>
        <v>#NAME?</v>
      </c>
      <c r="H2122" s="330" t="e">
        <f ca="1">_xll.RiskData('Risk Summary'!$N$32,$A2122)</f>
        <v>#NAME?</v>
      </c>
      <c r="J2122" s="330" t="e">
        <f ca="1">_xll.RiskData('Risk Summary'!$H$35,$A2122)</f>
        <v>#NAME?</v>
      </c>
      <c r="K2122" s="330" t="e">
        <f ca="1">_xll.RiskData('Risk Summary'!$K$35,$A2122)</f>
        <v>#NAME?</v>
      </c>
      <c r="L2122" s="330" t="e">
        <f ca="1">_xll.RiskData('Risk Summary'!$N$35,$A2122)</f>
        <v>#NAME?</v>
      </c>
      <c r="N2122" s="330" t="e">
        <f ca="1">_xll.RiskData('Risk Summary'!$H$36,$A2122)</f>
        <v>#NAME?</v>
      </c>
      <c r="O2122" s="330" t="e">
        <f ca="1">_xll.RiskData('Risk Summary'!$K$36,$A2122)</f>
        <v>#NAME?</v>
      </c>
      <c r="P2122" s="330" t="e">
        <f ca="1">_xll.RiskData('Risk Summary'!$N$36,$A2122)</f>
        <v>#NAME?</v>
      </c>
      <c r="R2122" s="330" t="e">
        <f ca="1">_xll.RiskData('TS CF'!$H$24,$A2122)-F2122</f>
        <v>#NAME?</v>
      </c>
      <c r="S2122" s="330" t="e">
        <f ca="1">_xll.RiskData('TS CF'!$K$24,$A2122)-G2122</f>
        <v>#NAME?</v>
      </c>
      <c r="T2122" s="330" t="e">
        <f ca="1">_xll.RiskData('TS CF'!$N$24,$A2122)-H2122</f>
        <v>#NAME?</v>
      </c>
      <c r="V2122" s="327" t="e">
        <f t="shared" ref="V2122:V2185" ca="1" si="99">V2121</f>
        <v>#NAME?</v>
      </c>
      <c r="W2122" s="327" t="e">
        <f t="shared" ref="W2122:W2185" ca="1" si="100">W2121</f>
        <v>#NAME?</v>
      </c>
      <c r="X2122" s="327" t="e">
        <f t="shared" ref="X2122:X2185" ca="1" si="101">X2121</f>
        <v>#NAME?</v>
      </c>
    </row>
    <row r="2123" spans="1:24">
      <c r="A2123" s="2">
        <v>2116</v>
      </c>
      <c r="B2123" s="617">
        <v>-160478</v>
      </c>
      <c r="C2123" s="617">
        <v>-103593</v>
      </c>
      <c r="D2123" s="617">
        <v>-114388</v>
      </c>
      <c r="F2123" s="330" t="e">
        <f ca="1">_xll.RiskData('Risk Summary'!$H$32,$A2123)</f>
        <v>#NAME?</v>
      </c>
      <c r="G2123" s="330" t="e">
        <f ca="1">_xll.RiskData('Risk Summary'!$K$32,$A2123)</f>
        <v>#NAME?</v>
      </c>
      <c r="H2123" s="330" t="e">
        <f ca="1">_xll.RiskData('Risk Summary'!$N$32,$A2123)</f>
        <v>#NAME?</v>
      </c>
      <c r="J2123" s="330" t="e">
        <f ca="1">_xll.RiskData('Risk Summary'!$H$35,$A2123)</f>
        <v>#NAME?</v>
      </c>
      <c r="K2123" s="330" t="e">
        <f ca="1">_xll.RiskData('Risk Summary'!$K$35,$A2123)</f>
        <v>#NAME?</v>
      </c>
      <c r="L2123" s="330" t="e">
        <f ca="1">_xll.RiskData('Risk Summary'!$N$35,$A2123)</f>
        <v>#NAME?</v>
      </c>
      <c r="N2123" s="330" t="e">
        <f ca="1">_xll.RiskData('Risk Summary'!$H$36,$A2123)</f>
        <v>#NAME?</v>
      </c>
      <c r="O2123" s="330" t="e">
        <f ca="1">_xll.RiskData('Risk Summary'!$K$36,$A2123)</f>
        <v>#NAME?</v>
      </c>
      <c r="P2123" s="330" t="e">
        <f ca="1">_xll.RiskData('Risk Summary'!$N$36,$A2123)</f>
        <v>#NAME?</v>
      </c>
      <c r="R2123" s="330" t="e">
        <f ca="1">_xll.RiskData('TS CF'!$H$24,$A2123)-F2123</f>
        <v>#NAME?</v>
      </c>
      <c r="S2123" s="330" t="e">
        <f ca="1">_xll.RiskData('TS CF'!$K$24,$A2123)-G2123</f>
        <v>#NAME?</v>
      </c>
      <c r="T2123" s="330" t="e">
        <f ca="1">_xll.RiskData('TS CF'!$N$24,$A2123)-H2123</f>
        <v>#NAME?</v>
      </c>
      <c r="V2123" s="327" t="e">
        <f t="shared" ca="1" si="99"/>
        <v>#NAME?</v>
      </c>
      <c r="W2123" s="327" t="e">
        <f t="shared" ca="1" si="100"/>
        <v>#NAME?</v>
      </c>
      <c r="X2123" s="327" t="e">
        <f t="shared" ca="1" si="101"/>
        <v>#NAME?</v>
      </c>
    </row>
    <row r="2124" spans="1:24">
      <c r="A2124" s="2">
        <v>2117</v>
      </c>
      <c r="B2124" s="617">
        <v>-160478</v>
      </c>
      <c r="C2124" s="617">
        <v>-103593</v>
      </c>
      <c r="D2124" s="617">
        <v>-114388</v>
      </c>
      <c r="F2124" s="330" t="e">
        <f ca="1">_xll.RiskData('Risk Summary'!$H$32,$A2124)</f>
        <v>#NAME?</v>
      </c>
      <c r="G2124" s="330" t="e">
        <f ca="1">_xll.RiskData('Risk Summary'!$K$32,$A2124)</f>
        <v>#NAME?</v>
      </c>
      <c r="H2124" s="330" t="e">
        <f ca="1">_xll.RiskData('Risk Summary'!$N$32,$A2124)</f>
        <v>#NAME?</v>
      </c>
      <c r="J2124" s="330" t="e">
        <f ca="1">_xll.RiskData('Risk Summary'!$H$35,$A2124)</f>
        <v>#NAME?</v>
      </c>
      <c r="K2124" s="330" t="e">
        <f ca="1">_xll.RiskData('Risk Summary'!$K$35,$A2124)</f>
        <v>#NAME?</v>
      </c>
      <c r="L2124" s="330" t="e">
        <f ca="1">_xll.RiskData('Risk Summary'!$N$35,$A2124)</f>
        <v>#NAME?</v>
      </c>
      <c r="N2124" s="330" t="e">
        <f ca="1">_xll.RiskData('Risk Summary'!$H$36,$A2124)</f>
        <v>#NAME?</v>
      </c>
      <c r="O2124" s="330" t="e">
        <f ca="1">_xll.RiskData('Risk Summary'!$K$36,$A2124)</f>
        <v>#NAME?</v>
      </c>
      <c r="P2124" s="330" t="e">
        <f ca="1">_xll.RiskData('Risk Summary'!$N$36,$A2124)</f>
        <v>#NAME?</v>
      </c>
      <c r="R2124" s="330" t="e">
        <f ca="1">_xll.RiskData('TS CF'!$H$24,$A2124)-F2124</f>
        <v>#NAME?</v>
      </c>
      <c r="S2124" s="330" t="e">
        <f ca="1">_xll.RiskData('TS CF'!$K$24,$A2124)-G2124</f>
        <v>#NAME?</v>
      </c>
      <c r="T2124" s="330" t="e">
        <f ca="1">_xll.RiskData('TS CF'!$N$24,$A2124)-H2124</f>
        <v>#NAME?</v>
      </c>
      <c r="V2124" s="327" t="e">
        <f t="shared" ca="1" si="99"/>
        <v>#NAME?</v>
      </c>
      <c r="W2124" s="327" t="e">
        <f t="shared" ca="1" si="100"/>
        <v>#NAME?</v>
      </c>
      <c r="X2124" s="327" t="e">
        <f t="shared" ca="1" si="101"/>
        <v>#NAME?</v>
      </c>
    </row>
    <row r="2125" spans="1:24">
      <c r="A2125" s="2">
        <v>2118</v>
      </c>
      <c r="B2125" s="617">
        <v>-160478</v>
      </c>
      <c r="C2125" s="617">
        <v>-103593</v>
      </c>
      <c r="D2125" s="617">
        <v>-114388</v>
      </c>
      <c r="F2125" s="330" t="e">
        <f ca="1">_xll.RiskData('Risk Summary'!$H$32,$A2125)</f>
        <v>#NAME?</v>
      </c>
      <c r="G2125" s="330" t="e">
        <f ca="1">_xll.RiskData('Risk Summary'!$K$32,$A2125)</f>
        <v>#NAME?</v>
      </c>
      <c r="H2125" s="330" t="e">
        <f ca="1">_xll.RiskData('Risk Summary'!$N$32,$A2125)</f>
        <v>#NAME?</v>
      </c>
      <c r="J2125" s="330" t="e">
        <f ca="1">_xll.RiskData('Risk Summary'!$H$35,$A2125)</f>
        <v>#NAME?</v>
      </c>
      <c r="K2125" s="330" t="e">
        <f ca="1">_xll.RiskData('Risk Summary'!$K$35,$A2125)</f>
        <v>#NAME?</v>
      </c>
      <c r="L2125" s="330" t="e">
        <f ca="1">_xll.RiskData('Risk Summary'!$N$35,$A2125)</f>
        <v>#NAME?</v>
      </c>
      <c r="N2125" s="330" t="e">
        <f ca="1">_xll.RiskData('Risk Summary'!$H$36,$A2125)</f>
        <v>#NAME?</v>
      </c>
      <c r="O2125" s="330" t="e">
        <f ca="1">_xll.RiskData('Risk Summary'!$K$36,$A2125)</f>
        <v>#NAME?</v>
      </c>
      <c r="P2125" s="330" t="e">
        <f ca="1">_xll.RiskData('Risk Summary'!$N$36,$A2125)</f>
        <v>#NAME?</v>
      </c>
      <c r="R2125" s="330" t="e">
        <f ca="1">_xll.RiskData('TS CF'!$H$24,$A2125)-F2125</f>
        <v>#NAME?</v>
      </c>
      <c r="S2125" s="330" t="e">
        <f ca="1">_xll.RiskData('TS CF'!$K$24,$A2125)-G2125</f>
        <v>#NAME?</v>
      </c>
      <c r="T2125" s="330" t="e">
        <f ca="1">_xll.RiskData('TS CF'!$N$24,$A2125)-H2125</f>
        <v>#NAME?</v>
      </c>
      <c r="V2125" s="327" t="e">
        <f t="shared" ca="1" si="99"/>
        <v>#NAME?</v>
      </c>
      <c r="W2125" s="327" t="e">
        <f t="shared" ca="1" si="100"/>
        <v>#NAME?</v>
      </c>
      <c r="X2125" s="327" t="e">
        <f t="shared" ca="1" si="101"/>
        <v>#NAME?</v>
      </c>
    </row>
    <row r="2126" spans="1:24">
      <c r="A2126" s="2">
        <v>2119</v>
      </c>
      <c r="B2126" s="617">
        <v>-160478</v>
      </c>
      <c r="C2126" s="617">
        <v>-103593</v>
      </c>
      <c r="D2126" s="617">
        <v>-114388</v>
      </c>
      <c r="F2126" s="330" t="e">
        <f ca="1">_xll.RiskData('Risk Summary'!$H$32,$A2126)</f>
        <v>#NAME?</v>
      </c>
      <c r="G2126" s="330" t="e">
        <f ca="1">_xll.RiskData('Risk Summary'!$K$32,$A2126)</f>
        <v>#NAME?</v>
      </c>
      <c r="H2126" s="330" t="e">
        <f ca="1">_xll.RiskData('Risk Summary'!$N$32,$A2126)</f>
        <v>#NAME?</v>
      </c>
      <c r="J2126" s="330" t="e">
        <f ca="1">_xll.RiskData('Risk Summary'!$H$35,$A2126)</f>
        <v>#NAME?</v>
      </c>
      <c r="K2126" s="330" t="e">
        <f ca="1">_xll.RiskData('Risk Summary'!$K$35,$A2126)</f>
        <v>#NAME?</v>
      </c>
      <c r="L2126" s="330" t="e">
        <f ca="1">_xll.RiskData('Risk Summary'!$N$35,$A2126)</f>
        <v>#NAME?</v>
      </c>
      <c r="N2126" s="330" t="e">
        <f ca="1">_xll.RiskData('Risk Summary'!$H$36,$A2126)</f>
        <v>#NAME?</v>
      </c>
      <c r="O2126" s="330" t="e">
        <f ca="1">_xll.RiskData('Risk Summary'!$K$36,$A2126)</f>
        <v>#NAME?</v>
      </c>
      <c r="P2126" s="330" t="e">
        <f ca="1">_xll.RiskData('Risk Summary'!$N$36,$A2126)</f>
        <v>#NAME?</v>
      </c>
      <c r="R2126" s="330" t="e">
        <f ca="1">_xll.RiskData('TS CF'!$H$24,$A2126)-F2126</f>
        <v>#NAME?</v>
      </c>
      <c r="S2126" s="330" t="e">
        <f ca="1">_xll.RiskData('TS CF'!$K$24,$A2126)-G2126</f>
        <v>#NAME?</v>
      </c>
      <c r="T2126" s="330" t="e">
        <f ca="1">_xll.RiskData('TS CF'!$N$24,$A2126)-H2126</f>
        <v>#NAME?</v>
      </c>
      <c r="V2126" s="327" t="e">
        <f t="shared" ca="1" si="99"/>
        <v>#NAME?</v>
      </c>
      <c r="W2126" s="327" t="e">
        <f t="shared" ca="1" si="100"/>
        <v>#NAME?</v>
      </c>
      <c r="X2126" s="327" t="e">
        <f t="shared" ca="1" si="101"/>
        <v>#NAME?</v>
      </c>
    </row>
    <row r="2127" spans="1:24">
      <c r="A2127" s="2">
        <v>2120</v>
      </c>
      <c r="B2127" s="617">
        <v>-160478</v>
      </c>
      <c r="C2127" s="617">
        <v>-103593</v>
      </c>
      <c r="D2127" s="617">
        <v>-114388</v>
      </c>
      <c r="F2127" s="330" t="e">
        <f ca="1">_xll.RiskData('Risk Summary'!$H$32,$A2127)</f>
        <v>#NAME?</v>
      </c>
      <c r="G2127" s="330" t="e">
        <f ca="1">_xll.RiskData('Risk Summary'!$K$32,$A2127)</f>
        <v>#NAME?</v>
      </c>
      <c r="H2127" s="330" t="e">
        <f ca="1">_xll.RiskData('Risk Summary'!$N$32,$A2127)</f>
        <v>#NAME?</v>
      </c>
      <c r="J2127" s="330" t="e">
        <f ca="1">_xll.RiskData('Risk Summary'!$H$35,$A2127)</f>
        <v>#NAME?</v>
      </c>
      <c r="K2127" s="330" t="e">
        <f ca="1">_xll.RiskData('Risk Summary'!$K$35,$A2127)</f>
        <v>#NAME?</v>
      </c>
      <c r="L2127" s="330" t="e">
        <f ca="1">_xll.RiskData('Risk Summary'!$N$35,$A2127)</f>
        <v>#NAME?</v>
      </c>
      <c r="N2127" s="330" t="e">
        <f ca="1">_xll.RiskData('Risk Summary'!$H$36,$A2127)</f>
        <v>#NAME?</v>
      </c>
      <c r="O2127" s="330" t="e">
        <f ca="1">_xll.RiskData('Risk Summary'!$K$36,$A2127)</f>
        <v>#NAME?</v>
      </c>
      <c r="P2127" s="330" t="e">
        <f ca="1">_xll.RiskData('Risk Summary'!$N$36,$A2127)</f>
        <v>#NAME?</v>
      </c>
      <c r="R2127" s="330" t="e">
        <f ca="1">_xll.RiskData('TS CF'!$H$24,$A2127)-F2127</f>
        <v>#NAME?</v>
      </c>
      <c r="S2127" s="330" t="e">
        <f ca="1">_xll.RiskData('TS CF'!$K$24,$A2127)-G2127</f>
        <v>#NAME?</v>
      </c>
      <c r="T2127" s="330" t="e">
        <f ca="1">_xll.RiskData('TS CF'!$N$24,$A2127)-H2127</f>
        <v>#NAME?</v>
      </c>
      <c r="V2127" s="327" t="e">
        <f t="shared" ca="1" si="99"/>
        <v>#NAME?</v>
      </c>
      <c r="W2127" s="327" t="e">
        <f t="shared" ca="1" si="100"/>
        <v>#NAME?</v>
      </c>
      <c r="X2127" s="327" t="e">
        <f t="shared" ca="1" si="101"/>
        <v>#NAME?</v>
      </c>
    </row>
    <row r="2128" spans="1:24">
      <c r="A2128" s="2">
        <v>2121</v>
      </c>
      <c r="B2128" s="617">
        <v>-160478</v>
      </c>
      <c r="C2128" s="617">
        <v>-103593</v>
      </c>
      <c r="D2128" s="617">
        <v>-114388</v>
      </c>
      <c r="F2128" s="330" t="e">
        <f ca="1">_xll.RiskData('Risk Summary'!$H$32,$A2128)</f>
        <v>#NAME?</v>
      </c>
      <c r="G2128" s="330" t="e">
        <f ca="1">_xll.RiskData('Risk Summary'!$K$32,$A2128)</f>
        <v>#NAME?</v>
      </c>
      <c r="H2128" s="330" t="e">
        <f ca="1">_xll.RiskData('Risk Summary'!$N$32,$A2128)</f>
        <v>#NAME?</v>
      </c>
      <c r="J2128" s="330" t="e">
        <f ca="1">_xll.RiskData('Risk Summary'!$H$35,$A2128)</f>
        <v>#NAME?</v>
      </c>
      <c r="K2128" s="330" t="e">
        <f ca="1">_xll.RiskData('Risk Summary'!$K$35,$A2128)</f>
        <v>#NAME?</v>
      </c>
      <c r="L2128" s="330" t="e">
        <f ca="1">_xll.RiskData('Risk Summary'!$N$35,$A2128)</f>
        <v>#NAME?</v>
      </c>
      <c r="N2128" s="330" t="e">
        <f ca="1">_xll.RiskData('Risk Summary'!$H$36,$A2128)</f>
        <v>#NAME?</v>
      </c>
      <c r="O2128" s="330" t="e">
        <f ca="1">_xll.RiskData('Risk Summary'!$K$36,$A2128)</f>
        <v>#NAME?</v>
      </c>
      <c r="P2128" s="330" t="e">
        <f ca="1">_xll.RiskData('Risk Summary'!$N$36,$A2128)</f>
        <v>#NAME?</v>
      </c>
      <c r="R2128" s="330" t="e">
        <f ca="1">_xll.RiskData('TS CF'!$H$24,$A2128)-F2128</f>
        <v>#NAME?</v>
      </c>
      <c r="S2128" s="330" t="e">
        <f ca="1">_xll.RiskData('TS CF'!$K$24,$A2128)-G2128</f>
        <v>#NAME?</v>
      </c>
      <c r="T2128" s="330" t="e">
        <f ca="1">_xll.RiskData('TS CF'!$N$24,$A2128)-H2128</f>
        <v>#NAME?</v>
      </c>
      <c r="V2128" s="327" t="e">
        <f t="shared" ca="1" si="99"/>
        <v>#NAME?</v>
      </c>
      <c r="W2128" s="327" t="e">
        <f t="shared" ca="1" si="100"/>
        <v>#NAME?</v>
      </c>
      <c r="X2128" s="327" t="e">
        <f t="shared" ca="1" si="101"/>
        <v>#NAME?</v>
      </c>
    </row>
    <row r="2129" spans="1:24">
      <c r="A2129" s="2">
        <v>2122</v>
      </c>
      <c r="B2129" s="617">
        <v>-160478</v>
      </c>
      <c r="C2129" s="617">
        <v>-103593</v>
      </c>
      <c r="D2129" s="617">
        <v>-114388</v>
      </c>
      <c r="F2129" s="330" t="e">
        <f ca="1">_xll.RiskData('Risk Summary'!$H$32,$A2129)</f>
        <v>#NAME?</v>
      </c>
      <c r="G2129" s="330" t="e">
        <f ca="1">_xll.RiskData('Risk Summary'!$K$32,$A2129)</f>
        <v>#NAME?</v>
      </c>
      <c r="H2129" s="330" t="e">
        <f ca="1">_xll.RiskData('Risk Summary'!$N$32,$A2129)</f>
        <v>#NAME?</v>
      </c>
      <c r="J2129" s="330" t="e">
        <f ca="1">_xll.RiskData('Risk Summary'!$H$35,$A2129)</f>
        <v>#NAME?</v>
      </c>
      <c r="K2129" s="330" t="e">
        <f ca="1">_xll.RiskData('Risk Summary'!$K$35,$A2129)</f>
        <v>#NAME?</v>
      </c>
      <c r="L2129" s="330" t="e">
        <f ca="1">_xll.RiskData('Risk Summary'!$N$35,$A2129)</f>
        <v>#NAME?</v>
      </c>
      <c r="N2129" s="330" t="e">
        <f ca="1">_xll.RiskData('Risk Summary'!$H$36,$A2129)</f>
        <v>#NAME?</v>
      </c>
      <c r="O2129" s="330" t="e">
        <f ca="1">_xll.RiskData('Risk Summary'!$K$36,$A2129)</f>
        <v>#NAME?</v>
      </c>
      <c r="P2129" s="330" t="e">
        <f ca="1">_xll.RiskData('Risk Summary'!$N$36,$A2129)</f>
        <v>#NAME?</v>
      </c>
      <c r="R2129" s="330" t="e">
        <f ca="1">_xll.RiskData('TS CF'!$H$24,$A2129)-F2129</f>
        <v>#NAME?</v>
      </c>
      <c r="S2129" s="330" t="e">
        <f ca="1">_xll.RiskData('TS CF'!$K$24,$A2129)-G2129</f>
        <v>#NAME?</v>
      </c>
      <c r="T2129" s="330" t="e">
        <f ca="1">_xll.RiskData('TS CF'!$N$24,$A2129)-H2129</f>
        <v>#NAME?</v>
      </c>
      <c r="V2129" s="327" t="e">
        <f t="shared" ca="1" si="99"/>
        <v>#NAME?</v>
      </c>
      <c r="W2129" s="327" t="e">
        <f t="shared" ca="1" si="100"/>
        <v>#NAME?</v>
      </c>
      <c r="X2129" s="327" t="e">
        <f t="shared" ca="1" si="101"/>
        <v>#NAME?</v>
      </c>
    </row>
    <row r="2130" spans="1:24">
      <c r="A2130" s="2">
        <v>2123</v>
      </c>
      <c r="B2130" s="617">
        <v>-160478</v>
      </c>
      <c r="C2130" s="617">
        <v>-103593</v>
      </c>
      <c r="D2130" s="617">
        <v>-114388</v>
      </c>
      <c r="F2130" s="330" t="e">
        <f ca="1">_xll.RiskData('Risk Summary'!$H$32,$A2130)</f>
        <v>#NAME?</v>
      </c>
      <c r="G2130" s="330" t="e">
        <f ca="1">_xll.RiskData('Risk Summary'!$K$32,$A2130)</f>
        <v>#NAME?</v>
      </c>
      <c r="H2130" s="330" t="e">
        <f ca="1">_xll.RiskData('Risk Summary'!$N$32,$A2130)</f>
        <v>#NAME?</v>
      </c>
      <c r="J2130" s="330" t="e">
        <f ca="1">_xll.RiskData('Risk Summary'!$H$35,$A2130)</f>
        <v>#NAME?</v>
      </c>
      <c r="K2130" s="330" t="e">
        <f ca="1">_xll.RiskData('Risk Summary'!$K$35,$A2130)</f>
        <v>#NAME?</v>
      </c>
      <c r="L2130" s="330" t="e">
        <f ca="1">_xll.RiskData('Risk Summary'!$N$35,$A2130)</f>
        <v>#NAME?</v>
      </c>
      <c r="N2130" s="330" t="e">
        <f ca="1">_xll.RiskData('Risk Summary'!$H$36,$A2130)</f>
        <v>#NAME?</v>
      </c>
      <c r="O2130" s="330" t="e">
        <f ca="1">_xll.RiskData('Risk Summary'!$K$36,$A2130)</f>
        <v>#NAME?</v>
      </c>
      <c r="P2130" s="330" t="e">
        <f ca="1">_xll.RiskData('Risk Summary'!$N$36,$A2130)</f>
        <v>#NAME?</v>
      </c>
      <c r="R2130" s="330" t="e">
        <f ca="1">_xll.RiskData('TS CF'!$H$24,$A2130)-F2130</f>
        <v>#NAME?</v>
      </c>
      <c r="S2130" s="330" t="e">
        <f ca="1">_xll.RiskData('TS CF'!$K$24,$A2130)-G2130</f>
        <v>#NAME?</v>
      </c>
      <c r="T2130" s="330" t="e">
        <f ca="1">_xll.RiskData('TS CF'!$N$24,$A2130)-H2130</f>
        <v>#NAME?</v>
      </c>
      <c r="V2130" s="327" t="e">
        <f t="shared" ca="1" si="99"/>
        <v>#NAME?</v>
      </c>
      <c r="W2130" s="327" t="e">
        <f t="shared" ca="1" si="100"/>
        <v>#NAME?</v>
      </c>
      <c r="X2130" s="327" t="e">
        <f t="shared" ca="1" si="101"/>
        <v>#NAME?</v>
      </c>
    </row>
    <row r="2131" spans="1:24">
      <c r="A2131" s="2">
        <v>2124</v>
      </c>
      <c r="B2131" s="617">
        <v>-160478</v>
      </c>
      <c r="C2131" s="617">
        <v>-103593</v>
      </c>
      <c r="D2131" s="617">
        <v>-114388</v>
      </c>
      <c r="F2131" s="330" t="e">
        <f ca="1">_xll.RiskData('Risk Summary'!$H$32,$A2131)</f>
        <v>#NAME?</v>
      </c>
      <c r="G2131" s="330" t="e">
        <f ca="1">_xll.RiskData('Risk Summary'!$K$32,$A2131)</f>
        <v>#NAME?</v>
      </c>
      <c r="H2131" s="330" t="e">
        <f ca="1">_xll.RiskData('Risk Summary'!$N$32,$A2131)</f>
        <v>#NAME?</v>
      </c>
      <c r="J2131" s="330" t="e">
        <f ca="1">_xll.RiskData('Risk Summary'!$H$35,$A2131)</f>
        <v>#NAME?</v>
      </c>
      <c r="K2131" s="330" t="e">
        <f ca="1">_xll.RiskData('Risk Summary'!$K$35,$A2131)</f>
        <v>#NAME?</v>
      </c>
      <c r="L2131" s="330" t="e">
        <f ca="1">_xll.RiskData('Risk Summary'!$N$35,$A2131)</f>
        <v>#NAME?</v>
      </c>
      <c r="N2131" s="330" t="e">
        <f ca="1">_xll.RiskData('Risk Summary'!$H$36,$A2131)</f>
        <v>#NAME?</v>
      </c>
      <c r="O2131" s="330" t="e">
        <f ca="1">_xll.RiskData('Risk Summary'!$K$36,$A2131)</f>
        <v>#NAME?</v>
      </c>
      <c r="P2131" s="330" t="e">
        <f ca="1">_xll.RiskData('Risk Summary'!$N$36,$A2131)</f>
        <v>#NAME?</v>
      </c>
      <c r="R2131" s="330" t="e">
        <f ca="1">_xll.RiskData('TS CF'!$H$24,$A2131)-F2131</f>
        <v>#NAME?</v>
      </c>
      <c r="S2131" s="330" t="e">
        <f ca="1">_xll.RiskData('TS CF'!$K$24,$A2131)-G2131</f>
        <v>#NAME?</v>
      </c>
      <c r="T2131" s="330" t="e">
        <f ca="1">_xll.RiskData('TS CF'!$N$24,$A2131)-H2131</f>
        <v>#NAME?</v>
      </c>
      <c r="V2131" s="327" t="e">
        <f t="shared" ca="1" si="99"/>
        <v>#NAME?</v>
      </c>
      <c r="W2131" s="327" t="e">
        <f t="shared" ca="1" si="100"/>
        <v>#NAME?</v>
      </c>
      <c r="X2131" s="327" t="e">
        <f t="shared" ca="1" si="101"/>
        <v>#NAME?</v>
      </c>
    </row>
    <row r="2132" spans="1:24">
      <c r="A2132" s="2">
        <v>2125</v>
      </c>
      <c r="B2132" s="617">
        <v>-160478</v>
      </c>
      <c r="C2132" s="617">
        <v>-103593</v>
      </c>
      <c r="D2132" s="617">
        <v>-114388</v>
      </c>
      <c r="F2132" s="330" t="e">
        <f ca="1">_xll.RiskData('Risk Summary'!$H$32,$A2132)</f>
        <v>#NAME?</v>
      </c>
      <c r="G2132" s="330" t="e">
        <f ca="1">_xll.RiskData('Risk Summary'!$K$32,$A2132)</f>
        <v>#NAME?</v>
      </c>
      <c r="H2132" s="330" t="e">
        <f ca="1">_xll.RiskData('Risk Summary'!$N$32,$A2132)</f>
        <v>#NAME?</v>
      </c>
      <c r="J2132" s="330" t="e">
        <f ca="1">_xll.RiskData('Risk Summary'!$H$35,$A2132)</f>
        <v>#NAME?</v>
      </c>
      <c r="K2132" s="330" t="e">
        <f ca="1">_xll.RiskData('Risk Summary'!$K$35,$A2132)</f>
        <v>#NAME?</v>
      </c>
      <c r="L2132" s="330" t="e">
        <f ca="1">_xll.RiskData('Risk Summary'!$N$35,$A2132)</f>
        <v>#NAME?</v>
      </c>
      <c r="N2132" s="330" t="e">
        <f ca="1">_xll.RiskData('Risk Summary'!$H$36,$A2132)</f>
        <v>#NAME?</v>
      </c>
      <c r="O2132" s="330" t="e">
        <f ca="1">_xll.RiskData('Risk Summary'!$K$36,$A2132)</f>
        <v>#NAME?</v>
      </c>
      <c r="P2132" s="330" t="e">
        <f ca="1">_xll.RiskData('Risk Summary'!$N$36,$A2132)</f>
        <v>#NAME?</v>
      </c>
      <c r="R2132" s="330" t="e">
        <f ca="1">_xll.RiskData('TS CF'!$H$24,$A2132)-F2132</f>
        <v>#NAME?</v>
      </c>
      <c r="S2132" s="330" t="e">
        <f ca="1">_xll.RiskData('TS CF'!$K$24,$A2132)-G2132</f>
        <v>#NAME?</v>
      </c>
      <c r="T2132" s="330" t="e">
        <f ca="1">_xll.RiskData('TS CF'!$N$24,$A2132)-H2132</f>
        <v>#NAME?</v>
      </c>
      <c r="V2132" s="327" t="e">
        <f t="shared" ca="1" si="99"/>
        <v>#NAME?</v>
      </c>
      <c r="W2132" s="327" t="e">
        <f t="shared" ca="1" si="100"/>
        <v>#NAME?</v>
      </c>
      <c r="X2132" s="327" t="e">
        <f t="shared" ca="1" si="101"/>
        <v>#NAME?</v>
      </c>
    </row>
    <row r="2133" spans="1:24">
      <c r="A2133" s="2">
        <v>2126</v>
      </c>
      <c r="B2133" s="617">
        <v>-160478</v>
      </c>
      <c r="C2133" s="617">
        <v>-103593</v>
      </c>
      <c r="D2133" s="617">
        <v>-114388</v>
      </c>
      <c r="F2133" s="330" t="e">
        <f ca="1">_xll.RiskData('Risk Summary'!$H$32,$A2133)</f>
        <v>#NAME?</v>
      </c>
      <c r="G2133" s="330" t="e">
        <f ca="1">_xll.RiskData('Risk Summary'!$K$32,$A2133)</f>
        <v>#NAME?</v>
      </c>
      <c r="H2133" s="330" t="e">
        <f ca="1">_xll.RiskData('Risk Summary'!$N$32,$A2133)</f>
        <v>#NAME?</v>
      </c>
      <c r="J2133" s="330" t="e">
        <f ca="1">_xll.RiskData('Risk Summary'!$H$35,$A2133)</f>
        <v>#NAME?</v>
      </c>
      <c r="K2133" s="330" t="e">
        <f ca="1">_xll.RiskData('Risk Summary'!$K$35,$A2133)</f>
        <v>#NAME?</v>
      </c>
      <c r="L2133" s="330" t="e">
        <f ca="1">_xll.RiskData('Risk Summary'!$N$35,$A2133)</f>
        <v>#NAME?</v>
      </c>
      <c r="N2133" s="330" t="e">
        <f ca="1">_xll.RiskData('Risk Summary'!$H$36,$A2133)</f>
        <v>#NAME?</v>
      </c>
      <c r="O2133" s="330" t="e">
        <f ca="1">_xll.RiskData('Risk Summary'!$K$36,$A2133)</f>
        <v>#NAME?</v>
      </c>
      <c r="P2133" s="330" t="e">
        <f ca="1">_xll.RiskData('Risk Summary'!$N$36,$A2133)</f>
        <v>#NAME?</v>
      </c>
      <c r="R2133" s="330" t="e">
        <f ca="1">_xll.RiskData('TS CF'!$H$24,$A2133)-F2133</f>
        <v>#NAME?</v>
      </c>
      <c r="S2133" s="330" t="e">
        <f ca="1">_xll.RiskData('TS CF'!$K$24,$A2133)-G2133</f>
        <v>#NAME?</v>
      </c>
      <c r="T2133" s="330" t="e">
        <f ca="1">_xll.RiskData('TS CF'!$N$24,$A2133)-H2133</f>
        <v>#NAME?</v>
      </c>
      <c r="V2133" s="327" t="e">
        <f t="shared" ca="1" si="99"/>
        <v>#NAME?</v>
      </c>
      <c r="W2133" s="327" t="e">
        <f t="shared" ca="1" si="100"/>
        <v>#NAME?</v>
      </c>
      <c r="X2133" s="327" t="e">
        <f t="shared" ca="1" si="101"/>
        <v>#NAME?</v>
      </c>
    </row>
    <row r="2134" spans="1:24">
      <c r="A2134" s="2">
        <v>2127</v>
      </c>
      <c r="B2134" s="617">
        <v>-160478</v>
      </c>
      <c r="C2134" s="617">
        <v>-103593</v>
      </c>
      <c r="D2134" s="617">
        <v>-114388</v>
      </c>
      <c r="F2134" s="330" t="e">
        <f ca="1">_xll.RiskData('Risk Summary'!$H$32,$A2134)</f>
        <v>#NAME?</v>
      </c>
      <c r="G2134" s="330" t="e">
        <f ca="1">_xll.RiskData('Risk Summary'!$K$32,$A2134)</f>
        <v>#NAME?</v>
      </c>
      <c r="H2134" s="330" t="e">
        <f ca="1">_xll.RiskData('Risk Summary'!$N$32,$A2134)</f>
        <v>#NAME?</v>
      </c>
      <c r="J2134" s="330" t="e">
        <f ca="1">_xll.RiskData('Risk Summary'!$H$35,$A2134)</f>
        <v>#NAME?</v>
      </c>
      <c r="K2134" s="330" t="e">
        <f ca="1">_xll.RiskData('Risk Summary'!$K$35,$A2134)</f>
        <v>#NAME?</v>
      </c>
      <c r="L2134" s="330" t="e">
        <f ca="1">_xll.RiskData('Risk Summary'!$N$35,$A2134)</f>
        <v>#NAME?</v>
      </c>
      <c r="N2134" s="330" t="e">
        <f ca="1">_xll.RiskData('Risk Summary'!$H$36,$A2134)</f>
        <v>#NAME?</v>
      </c>
      <c r="O2134" s="330" t="e">
        <f ca="1">_xll.RiskData('Risk Summary'!$K$36,$A2134)</f>
        <v>#NAME?</v>
      </c>
      <c r="P2134" s="330" t="e">
        <f ca="1">_xll.RiskData('Risk Summary'!$N$36,$A2134)</f>
        <v>#NAME?</v>
      </c>
      <c r="R2134" s="330" t="e">
        <f ca="1">_xll.RiskData('TS CF'!$H$24,$A2134)-F2134</f>
        <v>#NAME?</v>
      </c>
      <c r="S2134" s="330" t="e">
        <f ca="1">_xll.RiskData('TS CF'!$K$24,$A2134)-G2134</f>
        <v>#NAME?</v>
      </c>
      <c r="T2134" s="330" t="e">
        <f ca="1">_xll.RiskData('TS CF'!$N$24,$A2134)-H2134</f>
        <v>#NAME?</v>
      </c>
      <c r="V2134" s="327" t="e">
        <f t="shared" ca="1" si="99"/>
        <v>#NAME?</v>
      </c>
      <c r="W2134" s="327" t="e">
        <f t="shared" ca="1" si="100"/>
        <v>#NAME?</v>
      </c>
      <c r="X2134" s="327" t="e">
        <f t="shared" ca="1" si="101"/>
        <v>#NAME?</v>
      </c>
    </row>
    <row r="2135" spans="1:24">
      <c r="A2135" s="2">
        <v>2128</v>
      </c>
      <c r="B2135" s="617">
        <v>-160478</v>
      </c>
      <c r="C2135" s="617">
        <v>-103593</v>
      </c>
      <c r="D2135" s="617">
        <v>-114388</v>
      </c>
      <c r="F2135" s="330" t="e">
        <f ca="1">_xll.RiskData('Risk Summary'!$H$32,$A2135)</f>
        <v>#NAME?</v>
      </c>
      <c r="G2135" s="330" t="e">
        <f ca="1">_xll.RiskData('Risk Summary'!$K$32,$A2135)</f>
        <v>#NAME?</v>
      </c>
      <c r="H2135" s="330" t="e">
        <f ca="1">_xll.RiskData('Risk Summary'!$N$32,$A2135)</f>
        <v>#NAME?</v>
      </c>
      <c r="J2135" s="330" t="e">
        <f ca="1">_xll.RiskData('Risk Summary'!$H$35,$A2135)</f>
        <v>#NAME?</v>
      </c>
      <c r="K2135" s="330" t="e">
        <f ca="1">_xll.RiskData('Risk Summary'!$K$35,$A2135)</f>
        <v>#NAME?</v>
      </c>
      <c r="L2135" s="330" t="e">
        <f ca="1">_xll.RiskData('Risk Summary'!$N$35,$A2135)</f>
        <v>#NAME?</v>
      </c>
      <c r="N2135" s="330" t="e">
        <f ca="1">_xll.RiskData('Risk Summary'!$H$36,$A2135)</f>
        <v>#NAME?</v>
      </c>
      <c r="O2135" s="330" t="e">
        <f ca="1">_xll.RiskData('Risk Summary'!$K$36,$A2135)</f>
        <v>#NAME?</v>
      </c>
      <c r="P2135" s="330" t="e">
        <f ca="1">_xll.RiskData('Risk Summary'!$N$36,$A2135)</f>
        <v>#NAME?</v>
      </c>
      <c r="R2135" s="330" t="e">
        <f ca="1">_xll.RiskData('TS CF'!$H$24,$A2135)-F2135</f>
        <v>#NAME?</v>
      </c>
      <c r="S2135" s="330" t="e">
        <f ca="1">_xll.RiskData('TS CF'!$K$24,$A2135)-G2135</f>
        <v>#NAME?</v>
      </c>
      <c r="T2135" s="330" t="e">
        <f ca="1">_xll.RiskData('TS CF'!$N$24,$A2135)-H2135</f>
        <v>#NAME?</v>
      </c>
      <c r="V2135" s="327" t="e">
        <f t="shared" ca="1" si="99"/>
        <v>#NAME?</v>
      </c>
      <c r="W2135" s="327" t="e">
        <f t="shared" ca="1" si="100"/>
        <v>#NAME?</v>
      </c>
      <c r="X2135" s="327" t="e">
        <f t="shared" ca="1" si="101"/>
        <v>#NAME?</v>
      </c>
    </row>
    <row r="2136" spans="1:24">
      <c r="A2136" s="2">
        <v>2129</v>
      </c>
      <c r="B2136" s="617">
        <v>-160478</v>
      </c>
      <c r="C2136" s="617">
        <v>-103593</v>
      </c>
      <c r="D2136" s="617">
        <v>-114388</v>
      </c>
      <c r="F2136" s="330" t="e">
        <f ca="1">_xll.RiskData('Risk Summary'!$H$32,$A2136)</f>
        <v>#NAME?</v>
      </c>
      <c r="G2136" s="330" t="e">
        <f ca="1">_xll.RiskData('Risk Summary'!$K$32,$A2136)</f>
        <v>#NAME?</v>
      </c>
      <c r="H2136" s="330" t="e">
        <f ca="1">_xll.RiskData('Risk Summary'!$N$32,$A2136)</f>
        <v>#NAME?</v>
      </c>
      <c r="J2136" s="330" t="e">
        <f ca="1">_xll.RiskData('Risk Summary'!$H$35,$A2136)</f>
        <v>#NAME?</v>
      </c>
      <c r="K2136" s="330" t="e">
        <f ca="1">_xll.RiskData('Risk Summary'!$K$35,$A2136)</f>
        <v>#NAME?</v>
      </c>
      <c r="L2136" s="330" t="e">
        <f ca="1">_xll.RiskData('Risk Summary'!$N$35,$A2136)</f>
        <v>#NAME?</v>
      </c>
      <c r="N2136" s="330" t="e">
        <f ca="1">_xll.RiskData('Risk Summary'!$H$36,$A2136)</f>
        <v>#NAME?</v>
      </c>
      <c r="O2136" s="330" t="e">
        <f ca="1">_xll.RiskData('Risk Summary'!$K$36,$A2136)</f>
        <v>#NAME?</v>
      </c>
      <c r="P2136" s="330" t="e">
        <f ca="1">_xll.RiskData('Risk Summary'!$N$36,$A2136)</f>
        <v>#NAME?</v>
      </c>
      <c r="R2136" s="330" t="e">
        <f ca="1">_xll.RiskData('TS CF'!$H$24,$A2136)-F2136</f>
        <v>#NAME?</v>
      </c>
      <c r="S2136" s="330" t="e">
        <f ca="1">_xll.RiskData('TS CF'!$K$24,$A2136)-G2136</f>
        <v>#NAME?</v>
      </c>
      <c r="T2136" s="330" t="e">
        <f ca="1">_xll.RiskData('TS CF'!$N$24,$A2136)-H2136</f>
        <v>#NAME?</v>
      </c>
      <c r="V2136" s="327" t="e">
        <f t="shared" ca="1" si="99"/>
        <v>#NAME?</v>
      </c>
      <c r="W2136" s="327" t="e">
        <f t="shared" ca="1" si="100"/>
        <v>#NAME?</v>
      </c>
      <c r="X2136" s="327" t="e">
        <f t="shared" ca="1" si="101"/>
        <v>#NAME?</v>
      </c>
    </row>
    <row r="2137" spans="1:24">
      <c r="A2137" s="2">
        <v>2130</v>
      </c>
      <c r="B2137" s="617">
        <v>-160478</v>
      </c>
      <c r="C2137" s="617">
        <v>-103593</v>
      </c>
      <c r="D2137" s="617">
        <v>-114388</v>
      </c>
      <c r="F2137" s="330" t="e">
        <f ca="1">_xll.RiskData('Risk Summary'!$H$32,$A2137)</f>
        <v>#NAME?</v>
      </c>
      <c r="G2137" s="330" t="e">
        <f ca="1">_xll.RiskData('Risk Summary'!$K$32,$A2137)</f>
        <v>#NAME?</v>
      </c>
      <c r="H2137" s="330" t="e">
        <f ca="1">_xll.RiskData('Risk Summary'!$N$32,$A2137)</f>
        <v>#NAME?</v>
      </c>
      <c r="J2137" s="330" t="e">
        <f ca="1">_xll.RiskData('Risk Summary'!$H$35,$A2137)</f>
        <v>#NAME?</v>
      </c>
      <c r="K2137" s="330" t="e">
        <f ca="1">_xll.RiskData('Risk Summary'!$K$35,$A2137)</f>
        <v>#NAME?</v>
      </c>
      <c r="L2137" s="330" t="e">
        <f ca="1">_xll.RiskData('Risk Summary'!$N$35,$A2137)</f>
        <v>#NAME?</v>
      </c>
      <c r="N2137" s="330" t="e">
        <f ca="1">_xll.RiskData('Risk Summary'!$H$36,$A2137)</f>
        <v>#NAME?</v>
      </c>
      <c r="O2137" s="330" t="e">
        <f ca="1">_xll.RiskData('Risk Summary'!$K$36,$A2137)</f>
        <v>#NAME?</v>
      </c>
      <c r="P2137" s="330" t="e">
        <f ca="1">_xll.RiskData('Risk Summary'!$N$36,$A2137)</f>
        <v>#NAME?</v>
      </c>
      <c r="R2137" s="330" t="e">
        <f ca="1">_xll.RiskData('TS CF'!$H$24,$A2137)-F2137</f>
        <v>#NAME?</v>
      </c>
      <c r="S2137" s="330" t="e">
        <f ca="1">_xll.RiskData('TS CF'!$K$24,$A2137)-G2137</f>
        <v>#NAME?</v>
      </c>
      <c r="T2137" s="330" t="e">
        <f ca="1">_xll.RiskData('TS CF'!$N$24,$A2137)-H2137</f>
        <v>#NAME?</v>
      </c>
      <c r="V2137" s="327" t="e">
        <f t="shared" ca="1" si="99"/>
        <v>#NAME?</v>
      </c>
      <c r="W2137" s="327" t="e">
        <f t="shared" ca="1" si="100"/>
        <v>#NAME?</v>
      </c>
      <c r="X2137" s="327" t="e">
        <f t="shared" ca="1" si="101"/>
        <v>#NAME?</v>
      </c>
    </row>
    <row r="2138" spans="1:24">
      <c r="A2138" s="2">
        <v>2131</v>
      </c>
      <c r="B2138" s="617">
        <v>-160478</v>
      </c>
      <c r="C2138" s="617">
        <v>-103593</v>
      </c>
      <c r="D2138" s="617">
        <v>-114388</v>
      </c>
      <c r="F2138" s="330" t="e">
        <f ca="1">_xll.RiskData('Risk Summary'!$H$32,$A2138)</f>
        <v>#NAME?</v>
      </c>
      <c r="G2138" s="330" t="e">
        <f ca="1">_xll.RiskData('Risk Summary'!$K$32,$A2138)</f>
        <v>#NAME?</v>
      </c>
      <c r="H2138" s="330" t="e">
        <f ca="1">_xll.RiskData('Risk Summary'!$N$32,$A2138)</f>
        <v>#NAME?</v>
      </c>
      <c r="J2138" s="330" t="e">
        <f ca="1">_xll.RiskData('Risk Summary'!$H$35,$A2138)</f>
        <v>#NAME?</v>
      </c>
      <c r="K2138" s="330" t="e">
        <f ca="1">_xll.RiskData('Risk Summary'!$K$35,$A2138)</f>
        <v>#NAME?</v>
      </c>
      <c r="L2138" s="330" t="e">
        <f ca="1">_xll.RiskData('Risk Summary'!$N$35,$A2138)</f>
        <v>#NAME?</v>
      </c>
      <c r="N2138" s="330" t="e">
        <f ca="1">_xll.RiskData('Risk Summary'!$H$36,$A2138)</f>
        <v>#NAME?</v>
      </c>
      <c r="O2138" s="330" t="e">
        <f ca="1">_xll.RiskData('Risk Summary'!$K$36,$A2138)</f>
        <v>#NAME?</v>
      </c>
      <c r="P2138" s="330" t="e">
        <f ca="1">_xll.RiskData('Risk Summary'!$N$36,$A2138)</f>
        <v>#NAME?</v>
      </c>
      <c r="R2138" s="330" t="e">
        <f ca="1">_xll.RiskData('TS CF'!$H$24,$A2138)-F2138</f>
        <v>#NAME?</v>
      </c>
      <c r="S2138" s="330" t="e">
        <f ca="1">_xll.RiskData('TS CF'!$K$24,$A2138)-G2138</f>
        <v>#NAME?</v>
      </c>
      <c r="T2138" s="330" t="e">
        <f ca="1">_xll.RiskData('TS CF'!$N$24,$A2138)-H2138</f>
        <v>#NAME?</v>
      </c>
      <c r="V2138" s="327" t="e">
        <f t="shared" ca="1" si="99"/>
        <v>#NAME?</v>
      </c>
      <c r="W2138" s="327" t="e">
        <f t="shared" ca="1" si="100"/>
        <v>#NAME?</v>
      </c>
      <c r="X2138" s="327" t="e">
        <f t="shared" ca="1" si="101"/>
        <v>#NAME?</v>
      </c>
    </row>
    <row r="2139" spans="1:24">
      <c r="A2139" s="2">
        <v>2132</v>
      </c>
      <c r="B2139" s="617">
        <v>-160478</v>
      </c>
      <c r="C2139" s="617">
        <v>-103593</v>
      </c>
      <c r="D2139" s="617">
        <v>-114388</v>
      </c>
      <c r="F2139" s="330" t="e">
        <f ca="1">_xll.RiskData('Risk Summary'!$H$32,$A2139)</f>
        <v>#NAME?</v>
      </c>
      <c r="G2139" s="330" t="e">
        <f ca="1">_xll.RiskData('Risk Summary'!$K$32,$A2139)</f>
        <v>#NAME?</v>
      </c>
      <c r="H2139" s="330" t="e">
        <f ca="1">_xll.RiskData('Risk Summary'!$N$32,$A2139)</f>
        <v>#NAME?</v>
      </c>
      <c r="J2139" s="330" t="e">
        <f ca="1">_xll.RiskData('Risk Summary'!$H$35,$A2139)</f>
        <v>#NAME?</v>
      </c>
      <c r="K2139" s="330" t="e">
        <f ca="1">_xll.RiskData('Risk Summary'!$K$35,$A2139)</f>
        <v>#NAME?</v>
      </c>
      <c r="L2139" s="330" t="e">
        <f ca="1">_xll.RiskData('Risk Summary'!$N$35,$A2139)</f>
        <v>#NAME?</v>
      </c>
      <c r="N2139" s="330" t="e">
        <f ca="1">_xll.RiskData('Risk Summary'!$H$36,$A2139)</f>
        <v>#NAME?</v>
      </c>
      <c r="O2139" s="330" t="e">
        <f ca="1">_xll.RiskData('Risk Summary'!$K$36,$A2139)</f>
        <v>#NAME?</v>
      </c>
      <c r="P2139" s="330" t="e">
        <f ca="1">_xll.RiskData('Risk Summary'!$N$36,$A2139)</f>
        <v>#NAME?</v>
      </c>
      <c r="R2139" s="330" t="e">
        <f ca="1">_xll.RiskData('TS CF'!$H$24,$A2139)-F2139</f>
        <v>#NAME?</v>
      </c>
      <c r="S2139" s="330" t="e">
        <f ca="1">_xll.RiskData('TS CF'!$K$24,$A2139)-G2139</f>
        <v>#NAME?</v>
      </c>
      <c r="T2139" s="330" t="e">
        <f ca="1">_xll.RiskData('TS CF'!$N$24,$A2139)-H2139</f>
        <v>#NAME?</v>
      </c>
      <c r="V2139" s="327" t="e">
        <f t="shared" ca="1" si="99"/>
        <v>#NAME?</v>
      </c>
      <c r="W2139" s="327" t="e">
        <f t="shared" ca="1" si="100"/>
        <v>#NAME?</v>
      </c>
      <c r="X2139" s="327" t="e">
        <f t="shared" ca="1" si="101"/>
        <v>#NAME?</v>
      </c>
    </row>
    <row r="2140" spans="1:24">
      <c r="A2140" s="2">
        <v>2133</v>
      </c>
      <c r="B2140" s="617">
        <v>-160478</v>
      </c>
      <c r="C2140" s="617">
        <v>-103593</v>
      </c>
      <c r="D2140" s="617">
        <v>-114388</v>
      </c>
      <c r="F2140" s="330" t="e">
        <f ca="1">_xll.RiskData('Risk Summary'!$H$32,$A2140)</f>
        <v>#NAME?</v>
      </c>
      <c r="G2140" s="330" t="e">
        <f ca="1">_xll.RiskData('Risk Summary'!$K$32,$A2140)</f>
        <v>#NAME?</v>
      </c>
      <c r="H2140" s="330" t="e">
        <f ca="1">_xll.RiskData('Risk Summary'!$N$32,$A2140)</f>
        <v>#NAME?</v>
      </c>
      <c r="J2140" s="330" t="e">
        <f ca="1">_xll.RiskData('Risk Summary'!$H$35,$A2140)</f>
        <v>#NAME?</v>
      </c>
      <c r="K2140" s="330" t="e">
        <f ca="1">_xll.RiskData('Risk Summary'!$K$35,$A2140)</f>
        <v>#NAME?</v>
      </c>
      <c r="L2140" s="330" t="e">
        <f ca="1">_xll.RiskData('Risk Summary'!$N$35,$A2140)</f>
        <v>#NAME?</v>
      </c>
      <c r="N2140" s="330" t="e">
        <f ca="1">_xll.RiskData('Risk Summary'!$H$36,$A2140)</f>
        <v>#NAME?</v>
      </c>
      <c r="O2140" s="330" t="e">
        <f ca="1">_xll.RiskData('Risk Summary'!$K$36,$A2140)</f>
        <v>#NAME?</v>
      </c>
      <c r="P2140" s="330" t="e">
        <f ca="1">_xll.RiskData('Risk Summary'!$N$36,$A2140)</f>
        <v>#NAME?</v>
      </c>
      <c r="R2140" s="330" t="e">
        <f ca="1">_xll.RiskData('TS CF'!$H$24,$A2140)-F2140</f>
        <v>#NAME?</v>
      </c>
      <c r="S2140" s="330" t="e">
        <f ca="1">_xll.RiskData('TS CF'!$K$24,$A2140)-G2140</f>
        <v>#NAME?</v>
      </c>
      <c r="T2140" s="330" t="e">
        <f ca="1">_xll.RiskData('TS CF'!$N$24,$A2140)-H2140</f>
        <v>#NAME?</v>
      </c>
      <c r="V2140" s="327" t="e">
        <f t="shared" ca="1" si="99"/>
        <v>#NAME?</v>
      </c>
      <c r="W2140" s="327" t="e">
        <f t="shared" ca="1" si="100"/>
        <v>#NAME?</v>
      </c>
      <c r="X2140" s="327" t="e">
        <f t="shared" ca="1" si="101"/>
        <v>#NAME?</v>
      </c>
    </row>
    <row r="2141" spans="1:24">
      <c r="A2141" s="2">
        <v>2134</v>
      </c>
      <c r="B2141" s="617">
        <v>-160478</v>
      </c>
      <c r="C2141" s="617">
        <v>-103593</v>
      </c>
      <c r="D2141" s="617">
        <v>-114388</v>
      </c>
      <c r="F2141" s="330" t="e">
        <f ca="1">_xll.RiskData('Risk Summary'!$H$32,$A2141)</f>
        <v>#NAME?</v>
      </c>
      <c r="G2141" s="330" t="e">
        <f ca="1">_xll.RiskData('Risk Summary'!$K$32,$A2141)</f>
        <v>#NAME?</v>
      </c>
      <c r="H2141" s="330" t="e">
        <f ca="1">_xll.RiskData('Risk Summary'!$N$32,$A2141)</f>
        <v>#NAME?</v>
      </c>
      <c r="J2141" s="330" t="e">
        <f ca="1">_xll.RiskData('Risk Summary'!$H$35,$A2141)</f>
        <v>#NAME?</v>
      </c>
      <c r="K2141" s="330" t="e">
        <f ca="1">_xll.RiskData('Risk Summary'!$K$35,$A2141)</f>
        <v>#NAME?</v>
      </c>
      <c r="L2141" s="330" t="e">
        <f ca="1">_xll.RiskData('Risk Summary'!$N$35,$A2141)</f>
        <v>#NAME?</v>
      </c>
      <c r="N2141" s="330" t="e">
        <f ca="1">_xll.RiskData('Risk Summary'!$H$36,$A2141)</f>
        <v>#NAME?</v>
      </c>
      <c r="O2141" s="330" t="e">
        <f ca="1">_xll.RiskData('Risk Summary'!$K$36,$A2141)</f>
        <v>#NAME?</v>
      </c>
      <c r="P2141" s="330" t="e">
        <f ca="1">_xll.RiskData('Risk Summary'!$N$36,$A2141)</f>
        <v>#NAME?</v>
      </c>
      <c r="R2141" s="330" t="e">
        <f ca="1">_xll.RiskData('TS CF'!$H$24,$A2141)-F2141</f>
        <v>#NAME?</v>
      </c>
      <c r="S2141" s="330" t="e">
        <f ca="1">_xll.RiskData('TS CF'!$K$24,$A2141)-G2141</f>
        <v>#NAME?</v>
      </c>
      <c r="T2141" s="330" t="e">
        <f ca="1">_xll.RiskData('TS CF'!$N$24,$A2141)-H2141</f>
        <v>#NAME?</v>
      </c>
      <c r="V2141" s="327" t="e">
        <f t="shared" ca="1" si="99"/>
        <v>#NAME?</v>
      </c>
      <c r="W2141" s="327" t="e">
        <f t="shared" ca="1" si="100"/>
        <v>#NAME?</v>
      </c>
      <c r="X2141" s="327" t="e">
        <f t="shared" ca="1" si="101"/>
        <v>#NAME?</v>
      </c>
    </row>
    <row r="2142" spans="1:24">
      <c r="A2142" s="2">
        <v>2135</v>
      </c>
      <c r="B2142" s="617">
        <v>-160478</v>
      </c>
      <c r="C2142" s="617">
        <v>-103593</v>
      </c>
      <c r="D2142" s="617">
        <v>-114388</v>
      </c>
      <c r="F2142" s="330" t="e">
        <f ca="1">_xll.RiskData('Risk Summary'!$H$32,$A2142)</f>
        <v>#NAME?</v>
      </c>
      <c r="G2142" s="330" t="e">
        <f ca="1">_xll.RiskData('Risk Summary'!$K$32,$A2142)</f>
        <v>#NAME?</v>
      </c>
      <c r="H2142" s="330" t="e">
        <f ca="1">_xll.RiskData('Risk Summary'!$N$32,$A2142)</f>
        <v>#NAME?</v>
      </c>
      <c r="J2142" s="330" t="e">
        <f ca="1">_xll.RiskData('Risk Summary'!$H$35,$A2142)</f>
        <v>#NAME?</v>
      </c>
      <c r="K2142" s="330" t="e">
        <f ca="1">_xll.RiskData('Risk Summary'!$K$35,$A2142)</f>
        <v>#NAME?</v>
      </c>
      <c r="L2142" s="330" t="e">
        <f ca="1">_xll.RiskData('Risk Summary'!$N$35,$A2142)</f>
        <v>#NAME?</v>
      </c>
      <c r="N2142" s="330" t="e">
        <f ca="1">_xll.RiskData('Risk Summary'!$H$36,$A2142)</f>
        <v>#NAME?</v>
      </c>
      <c r="O2142" s="330" t="e">
        <f ca="1">_xll.RiskData('Risk Summary'!$K$36,$A2142)</f>
        <v>#NAME?</v>
      </c>
      <c r="P2142" s="330" t="e">
        <f ca="1">_xll.RiskData('Risk Summary'!$N$36,$A2142)</f>
        <v>#NAME?</v>
      </c>
      <c r="R2142" s="330" t="e">
        <f ca="1">_xll.RiskData('TS CF'!$H$24,$A2142)-F2142</f>
        <v>#NAME?</v>
      </c>
      <c r="S2142" s="330" t="e">
        <f ca="1">_xll.RiskData('TS CF'!$K$24,$A2142)-G2142</f>
        <v>#NAME?</v>
      </c>
      <c r="T2142" s="330" t="e">
        <f ca="1">_xll.RiskData('TS CF'!$N$24,$A2142)-H2142</f>
        <v>#NAME?</v>
      </c>
      <c r="V2142" s="327" t="e">
        <f t="shared" ca="1" si="99"/>
        <v>#NAME?</v>
      </c>
      <c r="W2142" s="327" t="e">
        <f t="shared" ca="1" si="100"/>
        <v>#NAME?</v>
      </c>
      <c r="X2142" s="327" t="e">
        <f t="shared" ca="1" si="101"/>
        <v>#NAME?</v>
      </c>
    </row>
    <row r="2143" spans="1:24">
      <c r="A2143" s="2">
        <v>2136</v>
      </c>
      <c r="B2143" s="617">
        <v>-160478</v>
      </c>
      <c r="C2143" s="617">
        <v>-103593</v>
      </c>
      <c r="D2143" s="617">
        <v>-114388</v>
      </c>
      <c r="F2143" s="330" t="e">
        <f ca="1">_xll.RiskData('Risk Summary'!$H$32,$A2143)</f>
        <v>#NAME?</v>
      </c>
      <c r="G2143" s="330" t="e">
        <f ca="1">_xll.RiskData('Risk Summary'!$K$32,$A2143)</f>
        <v>#NAME?</v>
      </c>
      <c r="H2143" s="330" t="e">
        <f ca="1">_xll.RiskData('Risk Summary'!$N$32,$A2143)</f>
        <v>#NAME?</v>
      </c>
      <c r="J2143" s="330" t="e">
        <f ca="1">_xll.RiskData('Risk Summary'!$H$35,$A2143)</f>
        <v>#NAME?</v>
      </c>
      <c r="K2143" s="330" t="e">
        <f ca="1">_xll.RiskData('Risk Summary'!$K$35,$A2143)</f>
        <v>#NAME?</v>
      </c>
      <c r="L2143" s="330" t="e">
        <f ca="1">_xll.RiskData('Risk Summary'!$N$35,$A2143)</f>
        <v>#NAME?</v>
      </c>
      <c r="N2143" s="330" t="e">
        <f ca="1">_xll.RiskData('Risk Summary'!$H$36,$A2143)</f>
        <v>#NAME?</v>
      </c>
      <c r="O2143" s="330" t="e">
        <f ca="1">_xll.RiskData('Risk Summary'!$K$36,$A2143)</f>
        <v>#NAME?</v>
      </c>
      <c r="P2143" s="330" t="e">
        <f ca="1">_xll.RiskData('Risk Summary'!$N$36,$A2143)</f>
        <v>#NAME?</v>
      </c>
      <c r="R2143" s="330" t="e">
        <f ca="1">_xll.RiskData('TS CF'!$H$24,$A2143)-F2143</f>
        <v>#NAME?</v>
      </c>
      <c r="S2143" s="330" t="e">
        <f ca="1">_xll.RiskData('TS CF'!$K$24,$A2143)-G2143</f>
        <v>#NAME?</v>
      </c>
      <c r="T2143" s="330" t="e">
        <f ca="1">_xll.RiskData('TS CF'!$N$24,$A2143)-H2143</f>
        <v>#NAME?</v>
      </c>
      <c r="V2143" s="327" t="e">
        <f t="shared" ca="1" si="99"/>
        <v>#NAME?</v>
      </c>
      <c r="W2143" s="327" t="e">
        <f t="shared" ca="1" si="100"/>
        <v>#NAME?</v>
      </c>
      <c r="X2143" s="327" t="e">
        <f t="shared" ca="1" si="101"/>
        <v>#NAME?</v>
      </c>
    </row>
    <row r="2144" spans="1:24">
      <c r="A2144" s="2">
        <v>2137</v>
      </c>
      <c r="B2144" s="617">
        <v>-160478</v>
      </c>
      <c r="C2144" s="617">
        <v>-103593</v>
      </c>
      <c r="D2144" s="617">
        <v>-114388</v>
      </c>
      <c r="F2144" s="330" t="e">
        <f ca="1">_xll.RiskData('Risk Summary'!$H$32,$A2144)</f>
        <v>#NAME?</v>
      </c>
      <c r="G2144" s="330" t="e">
        <f ca="1">_xll.RiskData('Risk Summary'!$K$32,$A2144)</f>
        <v>#NAME?</v>
      </c>
      <c r="H2144" s="330" t="e">
        <f ca="1">_xll.RiskData('Risk Summary'!$N$32,$A2144)</f>
        <v>#NAME?</v>
      </c>
      <c r="J2144" s="330" t="e">
        <f ca="1">_xll.RiskData('Risk Summary'!$H$35,$A2144)</f>
        <v>#NAME?</v>
      </c>
      <c r="K2144" s="330" t="e">
        <f ca="1">_xll.RiskData('Risk Summary'!$K$35,$A2144)</f>
        <v>#NAME?</v>
      </c>
      <c r="L2144" s="330" t="e">
        <f ca="1">_xll.RiskData('Risk Summary'!$N$35,$A2144)</f>
        <v>#NAME?</v>
      </c>
      <c r="N2144" s="330" t="e">
        <f ca="1">_xll.RiskData('Risk Summary'!$H$36,$A2144)</f>
        <v>#NAME?</v>
      </c>
      <c r="O2144" s="330" t="e">
        <f ca="1">_xll.RiskData('Risk Summary'!$K$36,$A2144)</f>
        <v>#NAME?</v>
      </c>
      <c r="P2144" s="330" t="e">
        <f ca="1">_xll.RiskData('Risk Summary'!$N$36,$A2144)</f>
        <v>#NAME?</v>
      </c>
      <c r="R2144" s="330" t="e">
        <f ca="1">_xll.RiskData('TS CF'!$H$24,$A2144)-F2144</f>
        <v>#NAME?</v>
      </c>
      <c r="S2144" s="330" t="e">
        <f ca="1">_xll.RiskData('TS CF'!$K$24,$A2144)-G2144</f>
        <v>#NAME?</v>
      </c>
      <c r="T2144" s="330" t="e">
        <f ca="1">_xll.RiskData('TS CF'!$N$24,$A2144)-H2144</f>
        <v>#NAME?</v>
      </c>
      <c r="V2144" s="327" t="e">
        <f t="shared" ca="1" si="99"/>
        <v>#NAME?</v>
      </c>
      <c r="W2144" s="327" t="e">
        <f t="shared" ca="1" si="100"/>
        <v>#NAME?</v>
      </c>
      <c r="X2144" s="327" t="e">
        <f t="shared" ca="1" si="101"/>
        <v>#NAME?</v>
      </c>
    </row>
    <row r="2145" spans="1:24">
      <c r="A2145" s="2">
        <v>2138</v>
      </c>
      <c r="B2145" s="617">
        <v>-160478</v>
      </c>
      <c r="C2145" s="617">
        <v>-103593</v>
      </c>
      <c r="D2145" s="617">
        <v>-114388</v>
      </c>
      <c r="F2145" s="330" t="e">
        <f ca="1">_xll.RiskData('Risk Summary'!$H$32,$A2145)</f>
        <v>#NAME?</v>
      </c>
      <c r="G2145" s="330" t="e">
        <f ca="1">_xll.RiskData('Risk Summary'!$K$32,$A2145)</f>
        <v>#NAME?</v>
      </c>
      <c r="H2145" s="330" t="e">
        <f ca="1">_xll.RiskData('Risk Summary'!$N$32,$A2145)</f>
        <v>#NAME?</v>
      </c>
      <c r="J2145" s="330" t="e">
        <f ca="1">_xll.RiskData('Risk Summary'!$H$35,$A2145)</f>
        <v>#NAME?</v>
      </c>
      <c r="K2145" s="330" t="e">
        <f ca="1">_xll.RiskData('Risk Summary'!$K$35,$A2145)</f>
        <v>#NAME?</v>
      </c>
      <c r="L2145" s="330" t="e">
        <f ca="1">_xll.RiskData('Risk Summary'!$N$35,$A2145)</f>
        <v>#NAME?</v>
      </c>
      <c r="N2145" s="330" t="e">
        <f ca="1">_xll.RiskData('Risk Summary'!$H$36,$A2145)</f>
        <v>#NAME?</v>
      </c>
      <c r="O2145" s="330" t="e">
        <f ca="1">_xll.RiskData('Risk Summary'!$K$36,$A2145)</f>
        <v>#NAME?</v>
      </c>
      <c r="P2145" s="330" t="e">
        <f ca="1">_xll.RiskData('Risk Summary'!$N$36,$A2145)</f>
        <v>#NAME?</v>
      </c>
      <c r="R2145" s="330" t="e">
        <f ca="1">_xll.RiskData('TS CF'!$H$24,$A2145)-F2145</f>
        <v>#NAME?</v>
      </c>
      <c r="S2145" s="330" t="e">
        <f ca="1">_xll.RiskData('TS CF'!$K$24,$A2145)-G2145</f>
        <v>#NAME?</v>
      </c>
      <c r="T2145" s="330" t="e">
        <f ca="1">_xll.RiskData('TS CF'!$N$24,$A2145)-H2145</f>
        <v>#NAME?</v>
      </c>
      <c r="V2145" s="327" t="e">
        <f t="shared" ca="1" si="99"/>
        <v>#NAME?</v>
      </c>
      <c r="W2145" s="327" t="e">
        <f t="shared" ca="1" si="100"/>
        <v>#NAME?</v>
      </c>
      <c r="X2145" s="327" t="e">
        <f t="shared" ca="1" si="101"/>
        <v>#NAME?</v>
      </c>
    </row>
    <row r="2146" spans="1:24">
      <c r="A2146" s="2">
        <v>2139</v>
      </c>
      <c r="B2146" s="617">
        <v>-160478</v>
      </c>
      <c r="C2146" s="617">
        <v>-103593</v>
      </c>
      <c r="D2146" s="617">
        <v>-114388</v>
      </c>
      <c r="F2146" s="330" t="e">
        <f ca="1">_xll.RiskData('Risk Summary'!$H$32,$A2146)</f>
        <v>#NAME?</v>
      </c>
      <c r="G2146" s="330" t="e">
        <f ca="1">_xll.RiskData('Risk Summary'!$K$32,$A2146)</f>
        <v>#NAME?</v>
      </c>
      <c r="H2146" s="330" t="e">
        <f ca="1">_xll.RiskData('Risk Summary'!$N$32,$A2146)</f>
        <v>#NAME?</v>
      </c>
      <c r="J2146" s="330" t="e">
        <f ca="1">_xll.RiskData('Risk Summary'!$H$35,$A2146)</f>
        <v>#NAME?</v>
      </c>
      <c r="K2146" s="330" t="e">
        <f ca="1">_xll.RiskData('Risk Summary'!$K$35,$A2146)</f>
        <v>#NAME?</v>
      </c>
      <c r="L2146" s="330" t="e">
        <f ca="1">_xll.RiskData('Risk Summary'!$N$35,$A2146)</f>
        <v>#NAME?</v>
      </c>
      <c r="N2146" s="330" t="e">
        <f ca="1">_xll.RiskData('Risk Summary'!$H$36,$A2146)</f>
        <v>#NAME?</v>
      </c>
      <c r="O2146" s="330" t="e">
        <f ca="1">_xll.RiskData('Risk Summary'!$K$36,$A2146)</f>
        <v>#NAME?</v>
      </c>
      <c r="P2146" s="330" t="e">
        <f ca="1">_xll.RiskData('Risk Summary'!$N$36,$A2146)</f>
        <v>#NAME?</v>
      </c>
      <c r="R2146" s="330" t="e">
        <f ca="1">_xll.RiskData('TS CF'!$H$24,$A2146)-F2146</f>
        <v>#NAME?</v>
      </c>
      <c r="S2146" s="330" t="e">
        <f ca="1">_xll.RiskData('TS CF'!$K$24,$A2146)-G2146</f>
        <v>#NAME?</v>
      </c>
      <c r="T2146" s="330" t="e">
        <f ca="1">_xll.RiskData('TS CF'!$N$24,$A2146)-H2146</f>
        <v>#NAME?</v>
      </c>
      <c r="V2146" s="327" t="e">
        <f t="shared" ca="1" si="99"/>
        <v>#NAME?</v>
      </c>
      <c r="W2146" s="327" t="e">
        <f t="shared" ca="1" si="100"/>
        <v>#NAME?</v>
      </c>
      <c r="X2146" s="327" t="e">
        <f t="shared" ca="1" si="101"/>
        <v>#NAME?</v>
      </c>
    </row>
    <row r="2147" spans="1:24">
      <c r="A2147" s="2">
        <v>2140</v>
      </c>
      <c r="B2147" s="617">
        <v>-160478</v>
      </c>
      <c r="C2147" s="617">
        <v>-103593</v>
      </c>
      <c r="D2147" s="617">
        <v>-114388</v>
      </c>
      <c r="F2147" s="330" t="e">
        <f ca="1">_xll.RiskData('Risk Summary'!$H$32,$A2147)</f>
        <v>#NAME?</v>
      </c>
      <c r="G2147" s="330" t="e">
        <f ca="1">_xll.RiskData('Risk Summary'!$K$32,$A2147)</f>
        <v>#NAME?</v>
      </c>
      <c r="H2147" s="330" t="e">
        <f ca="1">_xll.RiskData('Risk Summary'!$N$32,$A2147)</f>
        <v>#NAME?</v>
      </c>
      <c r="J2147" s="330" t="e">
        <f ca="1">_xll.RiskData('Risk Summary'!$H$35,$A2147)</f>
        <v>#NAME?</v>
      </c>
      <c r="K2147" s="330" t="e">
        <f ca="1">_xll.RiskData('Risk Summary'!$K$35,$A2147)</f>
        <v>#NAME?</v>
      </c>
      <c r="L2147" s="330" t="e">
        <f ca="1">_xll.RiskData('Risk Summary'!$N$35,$A2147)</f>
        <v>#NAME?</v>
      </c>
      <c r="N2147" s="330" t="e">
        <f ca="1">_xll.RiskData('Risk Summary'!$H$36,$A2147)</f>
        <v>#NAME?</v>
      </c>
      <c r="O2147" s="330" t="e">
        <f ca="1">_xll.RiskData('Risk Summary'!$K$36,$A2147)</f>
        <v>#NAME?</v>
      </c>
      <c r="P2147" s="330" t="e">
        <f ca="1">_xll.RiskData('Risk Summary'!$N$36,$A2147)</f>
        <v>#NAME?</v>
      </c>
      <c r="R2147" s="330" t="e">
        <f ca="1">_xll.RiskData('TS CF'!$H$24,$A2147)-F2147</f>
        <v>#NAME?</v>
      </c>
      <c r="S2147" s="330" t="e">
        <f ca="1">_xll.RiskData('TS CF'!$K$24,$A2147)-G2147</f>
        <v>#NAME?</v>
      </c>
      <c r="T2147" s="330" t="e">
        <f ca="1">_xll.RiskData('TS CF'!$N$24,$A2147)-H2147</f>
        <v>#NAME?</v>
      </c>
      <c r="V2147" s="327" t="e">
        <f t="shared" ca="1" si="99"/>
        <v>#NAME?</v>
      </c>
      <c r="W2147" s="327" t="e">
        <f t="shared" ca="1" si="100"/>
        <v>#NAME?</v>
      </c>
      <c r="X2147" s="327" t="e">
        <f t="shared" ca="1" si="101"/>
        <v>#NAME?</v>
      </c>
    </row>
    <row r="2148" spans="1:24">
      <c r="A2148" s="2">
        <v>2141</v>
      </c>
      <c r="B2148" s="617">
        <v>-160478</v>
      </c>
      <c r="C2148" s="617">
        <v>-103593</v>
      </c>
      <c r="D2148" s="617">
        <v>-114388</v>
      </c>
      <c r="F2148" s="330" t="e">
        <f ca="1">_xll.RiskData('Risk Summary'!$H$32,$A2148)</f>
        <v>#NAME?</v>
      </c>
      <c r="G2148" s="330" t="e">
        <f ca="1">_xll.RiskData('Risk Summary'!$K$32,$A2148)</f>
        <v>#NAME?</v>
      </c>
      <c r="H2148" s="330" t="e">
        <f ca="1">_xll.RiskData('Risk Summary'!$N$32,$A2148)</f>
        <v>#NAME?</v>
      </c>
      <c r="J2148" s="330" t="e">
        <f ca="1">_xll.RiskData('Risk Summary'!$H$35,$A2148)</f>
        <v>#NAME?</v>
      </c>
      <c r="K2148" s="330" t="e">
        <f ca="1">_xll.RiskData('Risk Summary'!$K$35,$A2148)</f>
        <v>#NAME?</v>
      </c>
      <c r="L2148" s="330" t="e">
        <f ca="1">_xll.RiskData('Risk Summary'!$N$35,$A2148)</f>
        <v>#NAME?</v>
      </c>
      <c r="N2148" s="330" t="e">
        <f ca="1">_xll.RiskData('Risk Summary'!$H$36,$A2148)</f>
        <v>#NAME?</v>
      </c>
      <c r="O2148" s="330" t="e">
        <f ca="1">_xll.RiskData('Risk Summary'!$K$36,$A2148)</f>
        <v>#NAME?</v>
      </c>
      <c r="P2148" s="330" t="e">
        <f ca="1">_xll.RiskData('Risk Summary'!$N$36,$A2148)</f>
        <v>#NAME?</v>
      </c>
      <c r="R2148" s="330" t="e">
        <f ca="1">_xll.RiskData('TS CF'!$H$24,$A2148)-F2148</f>
        <v>#NAME?</v>
      </c>
      <c r="S2148" s="330" t="e">
        <f ca="1">_xll.RiskData('TS CF'!$K$24,$A2148)-G2148</f>
        <v>#NAME?</v>
      </c>
      <c r="T2148" s="330" t="e">
        <f ca="1">_xll.RiskData('TS CF'!$N$24,$A2148)-H2148</f>
        <v>#NAME?</v>
      </c>
      <c r="V2148" s="327" t="e">
        <f t="shared" ca="1" si="99"/>
        <v>#NAME?</v>
      </c>
      <c r="W2148" s="327" t="e">
        <f t="shared" ca="1" si="100"/>
        <v>#NAME?</v>
      </c>
      <c r="X2148" s="327" t="e">
        <f t="shared" ca="1" si="101"/>
        <v>#NAME?</v>
      </c>
    </row>
    <row r="2149" spans="1:24">
      <c r="A2149" s="2">
        <v>2142</v>
      </c>
      <c r="B2149" s="617">
        <v>-160478</v>
      </c>
      <c r="C2149" s="617">
        <v>-103593</v>
      </c>
      <c r="D2149" s="617">
        <v>-114388</v>
      </c>
      <c r="F2149" s="330" t="e">
        <f ca="1">_xll.RiskData('Risk Summary'!$H$32,$A2149)</f>
        <v>#NAME?</v>
      </c>
      <c r="G2149" s="330" t="e">
        <f ca="1">_xll.RiskData('Risk Summary'!$K$32,$A2149)</f>
        <v>#NAME?</v>
      </c>
      <c r="H2149" s="330" t="e">
        <f ca="1">_xll.RiskData('Risk Summary'!$N$32,$A2149)</f>
        <v>#NAME?</v>
      </c>
      <c r="J2149" s="330" t="e">
        <f ca="1">_xll.RiskData('Risk Summary'!$H$35,$A2149)</f>
        <v>#NAME?</v>
      </c>
      <c r="K2149" s="330" t="e">
        <f ca="1">_xll.RiskData('Risk Summary'!$K$35,$A2149)</f>
        <v>#NAME?</v>
      </c>
      <c r="L2149" s="330" t="e">
        <f ca="1">_xll.RiskData('Risk Summary'!$N$35,$A2149)</f>
        <v>#NAME?</v>
      </c>
      <c r="N2149" s="330" t="e">
        <f ca="1">_xll.RiskData('Risk Summary'!$H$36,$A2149)</f>
        <v>#NAME?</v>
      </c>
      <c r="O2149" s="330" t="e">
        <f ca="1">_xll.RiskData('Risk Summary'!$K$36,$A2149)</f>
        <v>#NAME?</v>
      </c>
      <c r="P2149" s="330" t="e">
        <f ca="1">_xll.RiskData('Risk Summary'!$N$36,$A2149)</f>
        <v>#NAME?</v>
      </c>
      <c r="R2149" s="330" t="e">
        <f ca="1">_xll.RiskData('TS CF'!$H$24,$A2149)-F2149</f>
        <v>#NAME?</v>
      </c>
      <c r="S2149" s="330" t="e">
        <f ca="1">_xll.RiskData('TS CF'!$K$24,$A2149)-G2149</f>
        <v>#NAME?</v>
      </c>
      <c r="T2149" s="330" t="e">
        <f ca="1">_xll.RiskData('TS CF'!$N$24,$A2149)-H2149</f>
        <v>#NAME?</v>
      </c>
      <c r="V2149" s="327" t="e">
        <f t="shared" ca="1" si="99"/>
        <v>#NAME?</v>
      </c>
      <c r="W2149" s="327" t="e">
        <f t="shared" ca="1" si="100"/>
        <v>#NAME?</v>
      </c>
      <c r="X2149" s="327" t="e">
        <f t="shared" ca="1" si="101"/>
        <v>#NAME?</v>
      </c>
    </row>
    <row r="2150" spans="1:24">
      <c r="A2150" s="2">
        <v>2143</v>
      </c>
      <c r="B2150" s="617">
        <v>-160478</v>
      </c>
      <c r="C2150" s="617">
        <v>-103593</v>
      </c>
      <c r="D2150" s="617">
        <v>-114388</v>
      </c>
      <c r="F2150" s="330" t="e">
        <f ca="1">_xll.RiskData('Risk Summary'!$H$32,$A2150)</f>
        <v>#NAME?</v>
      </c>
      <c r="G2150" s="330" t="e">
        <f ca="1">_xll.RiskData('Risk Summary'!$K$32,$A2150)</f>
        <v>#NAME?</v>
      </c>
      <c r="H2150" s="330" t="e">
        <f ca="1">_xll.RiskData('Risk Summary'!$N$32,$A2150)</f>
        <v>#NAME?</v>
      </c>
      <c r="J2150" s="330" t="e">
        <f ca="1">_xll.RiskData('Risk Summary'!$H$35,$A2150)</f>
        <v>#NAME?</v>
      </c>
      <c r="K2150" s="330" t="e">
        <f ca="1">_xll.RiskData('Risk Summary'!$K$35,$A2150)</f>
        <v>#NAME?</v>
      </c>
      <c r="L2150" s="330" t="e">
        <f ca="1">_xll.RiskData('Risk Summary'!$N$35,$A2150)</f>
        <v>#NAME?</v>
      </c>
      <c r="N2150" s="330" t="e">
        <f ca="1">_xll.RiskData('Risk Summary'!$H$36,$A2150)</f>
        <v>#NAME?</v>
      </c>
      <c r="O2150" s="330" t="e">
        <f ca="1">_xll.RiskData('Risk Summary'!$K$36,$A2150)</f>
        <v>#NAME?</v>
      </c>
      <c r="P2150" s="330" t="e">
        <f ca="1">_xll.RiskData('Risk Summary'!$N$36,$A2150)</f>
        <v>#NAME?</v>
      </c>
      <c r="R2150" s="330" t="e">
        <f ca="1">_xll.RiskData('TS CF'!$H$24,$A2150)-F2150</f>
        <v>#NAME?</v>
      </c>
      <c r="S2150" s="330" t="e">
        <f ca="1">_xll.RiskData('TS CF'!$K$24,$A2150)-G2150</f>
        <v>#NAME?</v>
      </c>
      <c r="T2150" s="330" t="e">
        <f ca="1">_xll.RiskData('TS CF'!$N$24,$A2150)-H2150</f>
        <v>#NAME?</v>
      </c>
      <c r="V2150" s="327" t="e">
        <f t="shared" ca="1" si="99"/>
        <v>#NAME?</v>
      </c>
      <c r="W2150" s="327" t="e">
        <f t="shared" ca="1" si="100"/>
        <v>#NAME?</v>
      </c>
      <c r="X2150" s="327" t="e">
        <f t="shared" ca="1" si="101"/>
        <v>#NAME?</v>
      </c>
    </row>
    <row r="2151" spans="1:24">
      <c r="A2151" s="2">
        <v>2144</v>
      </c>
      <c r="B2151" s="617">
        <v>-160478</v>
      </c>
      <c r="C2151" s="617">
        <v>-103593</v>
      </c>
      <c r="D2151" s="617">
        <v>-114388</v>
      </c>
      <c r="F2151" s="330" t="e">
        <f ca="1">_xll.RiskData('Risk Summary'!$H$32,$A2151)</f>
        <v>#NAME?</v>
      </c>
      <c r="G2151" s="330" t="e">
        <f ca="1">_xll.RiskData('Risk Summary'!$K$32,$A2151)</f>
        <v>#NAME?</v>
      </c>
      <c r="H2151" s="330" t="e">
        <f ca="1">_xll.RiskData('Risk Summary'!$N$32,$A2151)</f>
        <v>#NAME?</v>
      </c>
      <c r="J2151" s="330" t="e">
        <f ca="1">_xll.RiskData('Risk Summary'!$H$35,$A2151)</f>
        <v>#NAME?</v>
      </c>
      <c r="K2151" s="330" t="e">
        <f ca="1">_xll.RiskData('Risk Summary'!$K$35,$A2151)</f>
        <v>#NAME?</v>
      </c>
      <c r="L2151" s="330" t="e">
        <f ca="1">_xll.RiskData('Risk Summary'!$N$35,$A2151)</f>
        <v>#NAME?</v>
      </c>
      <c r="N2151" s="330" t="e">
        <f ca="1">_xll.RiskData('Risk Summary'!$H$36,$A2151)</f>
        <v>#NAME?</v>
      </c>
      <c r="O2151" s="330" t="e">
        <f ca="1">_xll.RiskData('Risk Summary'!$K$36,$A2151)</f>
        <v>#NAME?</v>
      </c>
      <c r="P2151" s="330" t="e">
        <f ca="1">_xll.RiskData('Risk Summary'!$N$36,$A2151)</f>
        <v>#NAME?</v>
      </c>
      <c r="R2151" s="330" t="e">
        <f ca="1">_xll.RiskData('TS CF'!$H$24,$A2151)-F2151</f>
        <v>#NAME?</v>
      </c>
      <c r="S2151" s="330" t="e">
        <f ca="1">_xll.RiskData('TS CF'!$K$24,$A2151)-G2151</f>
        <v>#NAME?</v>
      </c>
      <c r="T2151" s="330" t="e">
        <f ca="1">_xll.RiskData('TS CF'!$N$24,$A2151)-H2151</f>
        <v>#NAME?</v>
      </c>
      <c r="V2151" s="327" t="e">
        <f t="shared" ca="1" si="99"/>
        <v>#NAME?</v>
      </c>
      <c r="W2151" s="327" t="e">
        <f t="shared" ca="1" si="100"/>
        <v>#NAME?</v>
      </c>
      <c r="X2151" s="327" t="e">
        <f t="shared" ca="1" si="101"/>
        <v>#NAME?</v>
      </c>
    </row>
    <row r="2152" spans="1:24">
      <c r="A2152" s="2">
        <v>2145</v>
      </c>
      <c r="B2152" s="617">
        <v>-160478</v>
      </c>
      <c r="C2152" s="617">
        <v>-103593</v>
      </c>
      <c r="D2152" s="617">
        <v>-114388</v>
      </c>
      <c r="F2152" s="330" t="e">
        <f ca="1">_xll.RiskData('Risk Summary'!$H$32,$A2152)</f>
        <v>#NAME?</v>
      </c>
      <c r="G2152" s="330" t="e">
        <f ca="1">_xll.RiskData('Risk Summary'!$K$32,$A2152)</f>
        <v>#NAME?</v>
      </c>
      <c r="H2152" s="330" t="e">
        <f ca="1">_xll.RiskData('Risk Summary'!$N$32,$A2152)</f>
        <v>#NAME?</v>
      </c>
      <c r="J2152" s="330" t="e">
        <f ca="1">_xll.RiskData('Risk Summary'!$H$35,$A2152)</f>
        <v>#NAME?</v>
      </c>
      <c r="K2152" s="330" t="e">
        <f ca="1">_xll.RiskData('Risk Summary'!$K$35,$A2152)</f>
        <v>#NAME?</v>
      </c>
      <c r="L2152" s="330" t="e">
        <f ca="1">_xll.RiskData('Risk Summary'!$N$35,$A2152)</f>
        <v>#NAME?</v>
      </c>
      <c r="N2152" s="330" t="e">
        <f ca="1">_xll.RiskData('Risk Summary'!$H$36,$A2152)</f>
        <v>#NAME?</v>
      </c>
      <c r="O2152" s="330" t="e">
        <f ca="1">_xll.RiskData('Risk Summary'!$K$36,$A2152)</f>
        <v>#NAME?</v>
      </c>
      <c r="P2152" s="330" t="e">
        <f ca="1">_xll.RiskData('Risk Summary'!$N$36,$A2152)</f>
        <v>#NAME?</v>
      </c>
      <c r="R2152" s="330" t="e">
        <f ca="1">_xll.RiskData('TS CF'!$H$24,$A2152)-F2152</f>
        <v>#NAME?</v>
      </c>
      <c r="S2152" s="330" t="e">
        <f ca="1">_xll.RiskData('TS CF'!$K$24,$A2152)-G2152</f>
        <v>#NAME?</v>
      </c>
      <c r="T2152" s="330" t="e">
        <f ca="1">_xll.RiskData('TS CF'!$N$24,$A2152)-H2152</f>
        <v>#NAME?</v>
      </c>
      <c r="V2152" s="327" t="e">
        <f t="shared" ca="1" si="99"/>
        <v>#NAME?</v>
      </c>
      <c r="W2152" s="327" t="e">
        <f t="shared" ca="1" si="100"/>
        <v>#NAME?</v>
      </c>
      <c r="X2152" s="327" t="e">
        <f t="shared" ca="1" si="101"/>
        <v>#NAME?</v>
      </c>
    </row>
    <row r="2153" spans="1:24">
      <c r="A2153" s="2">
        <v>2146</v>
      </c>
      <c r="B2153" s="617">
        <v>-160478</v>
      </c>
      <c r="C2153" s="617">
        <v>-103593</v>
      </c>
      <c r="D2153" s="617">
        <v>-114388</v>
      </c>
      <c r="F2153" s="330" t="e">
        <f ca="1">_xll.RiskData('Risk Summary'!$H$32,$A2153)</f>
        <v>#NAME?</v>
      </c>
      <c r="G2153" s="330" t="e">
        <f ca="1">_xll.RiskData('Risk Summary'!$K$32,$A2153)</f>
        <v>#NAME?</v>
      </c>
      <c r="H2153" s="330" t="e">
        <f ca="1">_xll.RiskData('Risk Summary'!$N$32,$A2153)</f>
        <v>#NAME?</v>
      </c>
      <c r="J2153" s="330" t="e">
        <f ca="1">_xll.RiskData('Risk Summary'!$H$35,$A2153)</f>
        <v>#NAME?</v>
      </c>
      <c r="K2153" s="330" t="e">
        <f ca="1">_xll.RiskData('Risk Summary'!$K$35,$A2153)</f>
        <v>#NAME?</v>
      </c>
      <c r="L2153" s="330" t="e">
        <f ca="1">_xll.RiskData('Risk Summary'!$N$35,$A2153)</f>
        <v>#NAME?</v>
      </c>
      <c r="N2153" s="330" t="e">
        <f ca="1">_xll.RiskData('Risk Summary'!$H$36,$A2153)</f>
        <v>#NAME?</v>
      </c>
      <c r="O2153" s="330" t="e">
        <f ca="1">_xll.RiskData('Risk Summary'!$K$36,$A2153)</f>
        <v>#NAME?</v>
      </c>
      <c r="P2153" s="330" t="e">
        <f ca="1">_xll.RiskData('Risk Summary'!$N$36,$A2153)</f>
        <v>#NAME?</v>
      </c>
      <c r="R2153" s="330" t="e">
        <f ca="1">_xll.RiskData('TS CF'!$H$24,$A2153)-F2153</f>
        <v>#NAME?</v>
      </c>
      <c r="S2153" s="330" t="e">
        <f ca="1">_xll.RiskData('TS CF'!$K$24,$A2153)-G2153</f>
        <v>#NAME?</v>
      </c>
      <c r="T2153" s="330" t="e">
        <f ca="1">_xll.RiskData('TS CF'!$N$24,$A2153)-H2153</f>
        <v>#NAME?</v>
      </c>
      <c r="V2153" s="327" t="e">
        <f t="shared" ca="1" si="99"/>
        <v>#NAME?</v>
      </c>
      <c r="W2153" s="327" t="e">
        <f t="shared" ca="1" si="100"/>
        <v>#NAME?</v>
      </c>
      <c r="X2153" s="327" t="e">
        <f t="shared" ca="1" si="101"/>
        <v>#NAME?</v>
      </c>
    </row>
    <row r="2154" spans="1:24">
      <c r="A2154" s="2">
        <v>2147</v>
      </c>
      <c r="B2154" s="617">
        <v>-160478</v>
      </c>
      <c r="C2154" s="617">
        <v>-103593</v>
      </c>
      <c r="D2154" s="617">
        <v>-114388</v>
      </c>
      <c r="F2154" s="330" t="e">
        <f ca="1">_xll.RiskData('Risk Summary'!$H$32,$A2154)</f>
        <v>#NAME?</v>
      </c>
      <c r="G2154" s="330" t="e">
        <f ca="1">_xll.RiskData('Risk Summary'!$K$32,$A2154)</f>
        <v>#NAME?</v>
      </c>
      <c r="H2154" s="330" t="e">
        <f ca="1">_xll.RiskData('Risk Summary'!$N$32,$A2154)</f>
        <v>#NAME?</v>
      </c>
      <c r="J2154" s="330" t="e">
        <f ca="1">_xll.RiskData('Risk Summary'!$H$35,$A2154)</f>
        <v>#NAME?</v>
      </c>
      <c r="K2154" s="330" t="e">
        <f ca="1">_xll.RiskData('Risk Summary'!$K$35,$A2154)</f>
        <v>#NAME?</v>
      </c>
      <c r="L2154" s="330" t="e">
        <f ca="1">_xll.RiskData('Risk Summary'!$N$35,$A2154)</f>
        <v>#NAME?</v>
      </c>
      <c r="N2154" s="330" t="e">
        <f ca="1">_xll.RiskData('Risk Summary'!$H$36,$A2154)</f>
        <v>#NAME?</v>
      </c>
      <c r="O2154" s="330" t="e">
        <f ca="1">_xll.RiskData('Risk Summary'!$K$36,$A2154)</f>
        <v>#NAME?</v>
      </c>
      <c r="P2154" s="330" t="e">
        <f ca="1">_xll.RiskData('Risk Summary'!$N$36,$A2154)</f>
        <v>#NAME?</v>
      </c>
      <c r="R2154" s="330" t="e">
        <f ca="1">_xll.RiskData('TS CF'!$H$24,$A2154)-F2154</f>
        <v>#NAME?</v>
      </c>
      <c r="S2154" s="330" t="e">
        <f ca="1">_xll.RiskData('TS CF'!$K$24,$A2154)-G2154</f>
        <v>#NAME?</v>
      </c>
      <c r="T2154" s="330" t="e">
        <f ca="1">_xll.RiskData('TS CF'!$N$24,$A2154)-H2154</f>
        <v>#NAME?</v>
      </c>
      <c r="V2154" s="327" t="e">
        <f t="shared" ca="1" si="99"/>
        <v>#NAME?</v>
      </c>
      <c r="W2154" s="327" t="e">
        <f t="shared" ca="1" si="100"/>
        <v>#NAME?</v>
      </c>
      <c r="X2154" s="327" t="e">
        <f t="shared" ca="1" si="101"/>
        <v>#NAME?</v>
      </c>
    </row>
    <row r="2155" spans="1:24">
      <c r="A2155" s="2">
        <v>2148</v>
      </c>
      <c r="B2155" s="617">
        <v>-160478</v>
      </c>
      <c r="C2155" s="617">
        <v>-103593</v>
      </c>
      <c r="D2155" s="617">
        <v>-114388</v>
      </c>
      <c r="F2155" s="330" t="e">
        <f ca="1">_xll.RiskData('Risk Summary'!$H$32,$A2155)</f>
        <v>#NAME?</v>
      </c>
      <c r="G2155" s="330" t="e">
        <f ca="1">_xll.RiskData('Risk Summary'!$K$32,$A2155)</f>
        <v>#NAME?</v>
      </c>
      <c r="H2155" s="330" t="e">
        <f ca="1">_xll.RiskData('Risk Summary'!$N$32,$A2155)</f>
        <v>#NAME?</v>
      </c>
      <c r="J2155" s="330" t="e">
        <f ca="1">_xll.RiskData('Risk Summary'!$H$35,$A2155)</f>
        <v>#NAME?</v>
      </c>
      <c r="K2155" s="330" t="e">
        <f ca="1">_xll.RiskData('Risk Summary'!$K$35,$A2155)</f>
        <v>#NAME?</v>
      </c>
      <c r="L2155" s="330" t="e">
        <f ca="1">_xll.RiskData('Risk Summary'!$N$35,$A2155)</f>
        <v>#NAME?</v>
      </c>
      <c r="N2155" s="330" t="e">
        <f ca="1">_xll.RiskData('Risk Summary'!$H$36,$A2155)</f>
        <v>#NAME?</v>
      </c>
      <c r="O2155" s="330" t="e">
        <f ca="1">_xll.RiskData('Risk Summary'!$K$36,$A2155)</f>
        <v>#NAME?</v>
      </c>
      <c r="P2155" s="330" t="e">
        <f ca="1">_xll.RiskData('Risk Summary'!$N$36,$A2155)</f>
        <v>#NAME?</v>
      </c>
      <c r="R2155" s="330" t="e">
        <f ca="1">_xll.RiskData('TS CF'!$H$24,$A2155)-F2155</f>
        <v>#NAME?</v>
      </c>
      <c r="S2155" s="330" t="e">
        <f ca="1">_xll.RiskData('TS CF'!$K$24,$A2155)-G2155</f>
        <v>#NAME?</v>
      </c>
      <c r="T2155" s="330" t="e">
        <f ca="1">_xll.RiskData('TS CF'!$N$24,$A2155)-H2155</f>
        <v>#NAME?</v>
      </c>
      <c r="V2155" s="327" t="e">
        <f t="shared" ca="1" si="99"/>
        <v>#NAME?</v>
      </c>
      <c r="W2155" s="327" t="e">
        <f t="shared" ca="1" si="100"/>
        <v>#NAME?</v>
      </c>
      <c r="X2155" s="327" t="e">
        <f t="shared" ca="1" si="101"/>
        <v>#NAME?</v>
      </c>
    </row>
    <row r="2156" spans="1:24">
      <c r="A2156" s="2">
        <v>2149</v>
      </c>
      <c r="B2156" s="617">
        <v>-160478</v>
      </c>
      <c r="C2156" s="617">
        <v>-103593</v>
      </c>
      <c r="D2156" s="617">
        <v>-114388</v>
      </c>
      <c r="F2156" s="330" t="e">
        <f ca="1">_xll.RiskData('Risk Summary'!$H$32,$A2156)</f>
        <v>#NAME?</v>
      </c>
      <c r="G2156" s="330" t="e">
        <f ca="1">_xll.RiskData('Risk Summary'!$K$32,$A2156)</f>
        <v>#NAME?</v>
      </c>
      <c r="H2156" s="330" t="e">
        <f ca="1">_xll.RiskData('Risk Summary'!$N$32,$A2156)</f>
        <v>#NAME?</v>
      </c>
      <c r="J2156" s="330" t="e">
        <f ca="1">_xll.RiskData('Risk Summary'!$H$35,$A2156)</f>
        <v>#NAME?</v>
      </c>
      <c r="K2156" s="330" t="e">
        <f ca="1">_xll.RiskData('Risk Summary'!$K$35,$A2156)</f>
        <v>#NAME?</v>
      </c>
      <c r="L2156" s="330" t="e">
        <f ca="1">_xll.RiskData('Risk Summary'!$N$35,$A2156)</f>
        <v>#NAME?</v>
      </c>
      <c r="N2156" s="330" t="e">
        <f ca="1">_xll.RiskData('Risk Summary'!$H$36,$A2156)</f>
        <v>#NAME?</v>
      </c>
      <c r="O2156" s="330" t="e">
        <f ca="1">_xll.RiskData('Risk Summary'!$K$36,$A2156)</f>
        <v>#NAME?</v>
      </c>
      <c r="P2156" s="330" t="e">
        <f ca="1">_xll.RiskData('Risk Summary'!$N$36,$A2156)</f>
        <v>#NAME?</v>
      </c>
      <c r="R2156" s="330" t="e">
        <f ca="1">_xll.RiskData('TS CF'!$H$24,$A2156)-F2156</f>
        <v>#NAME?</v>
      </c>
      <c r="S2156" s="330" t="e">
        <f ca="1">_xll.RiskData('TS CF'!$K$24,$A2156)-G2156</f>
        <v>#NAME?</v>
      </c>
      <c r="T2156" s="330" t="e">
        <f ca="1">_xll.RiskData('TS CF'!$N$24,$A2156)-H2156</f>
        <v>#NAME?</v>
      </c>
      <c r="V2156" s="327" t="e">
        <f t="shared" ca="1" si="99"/>
        <v>#NAME?</v>
      </c>
      <c r="W2156" s="327" t="e">
        <f t="shared" ca="1" si="100"/>
        <v>#NAME?</v>
      </c>
      <c r="X2156" s="327" t="e">
        <f t="shared" ca="1" si="101"/>
        <v>#NAME?</v>
      </c>
    </row>
    <row r="2157" spans="1:24">
      <c r="A2157" s="2">
        <v>2150</v>
      </c>
      <c r="B2157" s="617">
        <v>-160478</v>
      </c>
      <c r="C2157" s="617">
        <v>-103593</v>
      </c>
      <c r="D2157" s="617">
        <v>-114388</v>
      </c>
      <c r="F2157" s="330" t="e">
        <f ca="1">_xll.RiskData('Risk Summary'!$H$32,$A2157)</f>
        <v>#NAME?</v>
      </c>
      <c r="G2157" s="330" t="e">
        <f ca="1">_xll.RiskData('Risk Summary'!$K$32,$A2157)</f>
        <v>#NAME?</v>
      </c>
      <c r="H2157" s="330" t="e">
        <f ca="1">_xll.RiskData('Risk Summary'!$N$32,$A2157)</f>
        <v>#NAME?</v>
      </c>
      <c r="J2157" s="330" t="e">
        <f ca="1">_xll.RiskData('Risk Summary'!$H$35,$A2157)</f>
        <v>#NAME?</v>
      </c>
      <c r="K2157" s="330" t="e">
        <f ca="1">_xll.RiskData('Risk Summary'!$K$35,$A2157)</f>
        <v>#NAME?</v>
      </c>
      <c r="L2157" s="330" t="e">
        <f ca="1">_xll.RiskData('Risk Summary'!$N$35,$A2157)</f>
        <v>#NAME?</v>
      </c>
      <c r="N2157" s="330" t="e">
        <f ca="1">_xll.RiskData('Risk Summary'!$H$36,$A2157)</f>
        <v>#NAME?</v>
      </c>
      <c r="O2157" s="330" t="e">
        <f ca="1">_xll.RiskData('Risk Summary'!$K$36,$A2157)</f>
        <v>#NAME?</v>
      </c>
      <c r="P2157" s="330" t="e">
        <f ca="1">_xll.RiskData('Risk Summary'!$N$36,$A2157)</f>
        <v>#NAME?</v>
      </c>
      <c r="R2157" s="330" t="e">
        <f ca="1">_xll.RiskData('TS CF'!$H$24,$A2157)-F2157</f>
        <v>#NAME?</v>
      </c>
      <c r="S2157" s="330" t="e">
        <f ca="1">_xll.RiskData('TS CF'!$K$24,$A2157)-G2157</f>
        <v>#NAME?</v>
      </c>
      <c r="T2157" s="330" t="e">
        <f ca="1">_xll.RiskData('TS CF'!$N$24,$A2157)-H2157</f>
        <v>#NAME?</v>
      </c>
      <c r="V2157" s="327" t="e">
        <f t="shared" ca="1" si="99"/>
        <v>#NAME?</v>
      </c>
      <c r="W2157" s="327" t="e">
        <f t="shared" ca="1" si="100"/>
        <v>#NAME?</v>
      </c>
      <c r="X2157" s="327" t="e">
        <f t="shared" ca="1" si="101"/>
        <v>#NAME?</v>
      </c>
    </row>
    <row r="2158" spans="1:24">
      <c r="A2158" s="2">
        <v>2151</v>
      </c>
      <c r="B2158" s="617">
        <v>-160478</v>
      </c>
      <c r="C2158" s="617">
        <v>-103593</v>
      </c>
      <c r="D2158" s="617">
        <v>-114388</v>
      </c>
      <c r="F2158" s="330" t="e">
        <f ca="1">_xll.RiskData('Risk Summary'!$H$32,$A2158)</f>
        <v>#NAME?</v>
      </c>
      <c r="G2158" s="330" t="e">
        <f ca="1">_xll.RiskData('Risk Summary'!$K$32,$A2158)</f>
        <v>#NAME?</v>
      </c>
      <c r="H2158" s="330" t="e">
        <f ca="1">_xll.RiskData('Risk Summary'!$N$32,$A2158)</f>
        <v>#NAME?</v>
      </c>
      <c r="J2158" s="330" t="e">
        <f ca="1">_xll.RiskData('Risk Summary'!$H$35,$A2158)</f>
        <v>#NAME?</v>
      </c>
      <c r="K2158" s="330" t="e">
        <f ca="1">_xll.RiskData('Risk Summary'!$K$35,$A2158)</f>
        <v>#NAME?</v>
      </c>
      <c r="L2158" s="330" t="e">
        <f ca="1">_xll.RiskData('Risk Summary'!$N$35,$A2158)</f>
        <v>#NAME?</v>
      </c>
      <c r="N2158" s="330" t="e">
        <f ca="1">_xll.RiskData('Risk Summary'!$H$36,$A2158)</f>
        <v>#NAME?</v>
      </c>
      <c r="O2158" s="330" t="e">
        <f ca="1">_xll.RiskData('Risk Summary'!$K$36,$A2158)</f>
        <v>#NAME?</v>
      </c>
      <c r="P2158" s="330" t="e">
        <f ca="1">_xll.RiskData('Risk Summary'!$N$36,$A2158)</f>
        <v>#NAME?</v>
      </c>
      <c r="R2158" s="330" t="e">
        <f ca="1">_xll.RiskData('TS CF'!$H$24,$A2158)-F2158</f>
        <v>#NAME?</v>
      </c>
      <c r="S2158" s="330" t="e">
        <f ca="1">_xll.RiskData('TS CF'!$K$24,$A2158)-G2158</f>
        <v>#NAME?</v>
      </c>
      <c r="T2158" s="330" t="e">
        <f ca="1">_xll.RiskData('TS CF'!$N$24,$A2158)-H2158</f>
        <v>#NAME?</v>
      </c>
      <c r="V2158" s="327" t="e">
        <f t="shared" ca="1" si="99"/>
        <v>#NAME?</v>
      </c>
      <c r="W2158" s="327" t="e">
        <f t="shared" ca="1" si="100"/>
        <v>#NAME?</v>
      </c>
      <c r="X2158" s="327" t="e">
        <f t="shared" ca="1" si="101"/>
        <v>#NAME?</v>
      </c>
    </row>
    <row r="2159" spans="1:24">
      <c r="A2159" s="2">
        <v>2152</v>
      </c>
      <c r="B2159" s="617">
        <v>-160478</v>
      </c>
      <c r="C2159" s="617">
        <v>-103593</v>
      </c>
      <c r="D2159" s="617">
        <v>-114388</v>
      </c>
      <c r="F2159" s="330" t="e">
        <f ca="1">_xll.RiskData('Risk Summary'!$H$32,$A2159)</f>
        <v>#NAME?</v>
      </c>
      <c r="G2159" s="330" t="e">
        <f ca="1">_xll.RiskData('Risk Summary'!$K$32,$A2159)</f>
        <v>#NAME?</v>
      </c>
      <c r="H2159" s="330" t="e">
        <f ca="1">_xll.RiskData('Risk Summary'!$N$32,$A2159)</f>
        <v>#NAME?</v>
      </c>
      <c r="J2159" s="330" t="e">
        <f ca="1">_xll.RiskData('Risk Summary'!$H$35,$A2159)</f>
        <v>#NAME?</v>
      </c>
      <c r="K2159" s="330" t="e">
        <f ca="1">_xll.RiskData('Risk Summary'!$K$35,$A2159)</f>
        <v>#NAME?</v>
      </c>
      <c r="L2159" s="330" t="e">
        <f ca="1">_xll.RiskData('Risk Summary'!$N$35,$A2159)</f>
        <v>#NAME?</v>
      </c>
      <c r="N2159" s="330" t="e">
        <f ca="1">_xll.RiskData('Risk Summary'!$H$36,$A2159)</f>
        <v>#NAME?</v>
      </c>
      <c r="O2159" s="330" t="e">
        <f ca="1">_xll.RiskData('Risk Summary'!$K$36,$A2159)</f>
        <v>#NAME?</v>
      </c>
      <c r="P2159" s="330" t="e">
        <f ca="1">_xll.RiskData('Risk Summary'!$N$36,$A2159)</f>
        <v>#NAME?</v>
      </c>
      <c r="R2159" s="330" t="e">
        <f ca="1">_xll.RiskData('TS CF'!$H$24,$A2159)-F2159</f>
        <v>#NAME?</v>
      </c>
      <c r="S2159" s="330" t="e">
        <f ca="1">_xll.RiskData('TS CF'!$K$24,$A2159)-G2159</f>
        <v>#NAME?</v>
      </c>
      <c r="T2159" s="330" t="e">
        <f ca="1">_xll.RiskData('TS CF'!$N$24,$A2159)-H2159</f>
        <v>#NAME?</v>
      </c>
      <c r="V2159" s="327" t="e">
        <f t="shared" ca="1" si="99"/>
        <v>#NAME?</v>
      </c>
      <c r="W2159" s="327" t="e">
        <f t="shared" ca="1" si="100"/>
        <v>#NAME?</v>
      </c>
      <c r="X2159" s="327" t="e">
        <f t="shared" ca="1" si="101"/>
        <v>#NAME?</v>
      </c>
    </row>
    <row r="2160" spans="1:24">
      <c r="A2160" s="2">
        <v>2153</v>
      </c>
      <c r="B2160" s="617">
        <v>-160478</v>
      </c>
      <c r="C2160" s="617">
        <v>-103593</v>
      </c>
      <c r="D2160" s="617">
        <v>-114388</v>
      </c>
      <c r="F2160" s="330" t="e">
        <f ca="1">_xll.RiskData('Risk Summary'!$H$32,$A2160)</f>
        <v>#NAME?</v>
      </c>
      <c r="G2160" s="330" t="e">
        <f ca="1">_xll.RiskData('Risk Summary'!$K$32,$A2160)</f>
        <v>#NAME?</v>
      </c>
      <c r="H2160" s="330" t="e">
        <f ca="1">_xll.RiskData('Risk Summary'!$N$32,$A2160)</f>
        <v>#NAME?</v>
      </c>
      <c r="J2160" s="330" t="e">
        <f ca="1">_xll.RiskData('Risk Summary'!$H$35,$A2160)</f>
        <v>#NAME?</v>
      </c>
      <c r="K2160" s="330" t="e">
        <f ca="1">_xll.RiskData('Risk Summary'!$K$35,$A2160)</f>
        <v>#NAME?</v>
      </c>
      <c r="L2160" s="330" t="e">
        <f ca="1">_xll.RiskData('Risk Summary'!$N$35,$A2160)</f>
        <v>#NAME?</v>
      </c>
      <c r="N2160" s="330" t="e">
        <f ca="1">_xll.RiskData('Risk Summary'!$H$36,$A2160)</f>
        <v>#NAME?</v>
      </c>
      <c r="O2160" s="330" t="e">
        <f ca="1">_xll.RiskData('Risk Summary'!$K$36,$A2160)</f>
        <v>#NAME?</v>
      </c>
      <c r="P2160" s="330" t="e">
        <f ca="1">_xll.RiskData('Risk Summary'!$N$36,$A2160)</f>
        <v>#NAME?</v>
      </c>
      <c r="R2160" s="330" t="e">
        <f ca="1">_xll.RiskData('TS CF'!$H$24,$A2160)-F2160</f>
        <v>#NAME?</v>
      </c>
      <c r="S2160" s="330" t="e">
        <f ca="1">_xll.RiskData('TS CF'!$K$24,$A2160)-G2160</f>
        <v>#NAME?</v>
      </c>
      <c r="T2160" s="330" t="e">
        <f ca="1">_xll.RiskData('TS CF'!$N$24,$A2160)-H2160</f>
        <v>#NAME?</v>
      </c>
      <c r="V2160" s="327" t="e">
        <f t="shared" ca="1" si="99"/>
        <v>#NAME?</v>
      </c>
      <c r="W2160" s="327" t="e">
        <f t="shared" ca="1" si="100"/>
        <v>#NAME?</v>
      </c>
      <c r="X2160" s="327" t="e">
        <f t="shared" ca="1" si="101"/>
        <v>#NAME?</v>
      </c>
    </row>
    <row r="2161" spans="1:24">
      <c r="A2161" s="2">
        <v>2154</v>
      </c>
      <c r="B2161" s="617">
        <v>-160478</v>
      </c>
      <c r="C2161" s="617">
        <v>-103593</v>
      </c>
      <c r="D2161" s="617">
        <v>-114388</v>
      </c>
      <c r="F2161" s="330" t="e">
        <f ca="1">_xll.RiskData('Risk Summary'!$H$32,$A2161)</f>
        <v>#NAME?</v>
      </c>
      <c r="G2161" s="330" t="e">
        <f ca="1">_xll.RiskData('Risk Summary'!$K$32,$A2161)</f>
        <v>#NAME?</v>
      </c>
      <c r="H2161" s="330" t="e">
        <f ca="1">_xll.RiskData('Risk Summary'!$N$32,$A2161)</f>
        <v>#NAME?</v>
      </c>
      <c r="J2161" s="330" t="e">
        <f ca="1">_xll.RiskData('Risk Summary'!$H$35,$A2161)</f>
        <v>#NAME?</v>
      </c>
      <c r="K2161" s="330" t="e">
        <f ca="1">_xll.RiskData('Risk Summary'!$K$35,$A2161)</f>
        <v>#NAME?</v>
      </c>
      <c r="L2161" s="330" t="e">
        <f ca="1">_xll.RiskData('Risk Summary'!$N$35,$A2161)</f>
        <v>#NAME?</v>
      </c>
      <c r="N2161" s="330" t="e">
        <f ca="1">_xll.RiskData('Risk Summary'!$H$36,$A2161)</f>
        <v>#NAME?</v>
      </c>
      <c r="O2161" s="330" t="e">
        <f ca="1">_xll.RiskData('Risk Summary'!$K$36,$A2161)</f>
        <v>#NAME?</v>
      </c>
      <c r="P2161" s="330" t="e">
        <f ca="1">_xll.RiskData('Risk Summary'!$N$36,$A2161)</f>
        <v>#NAME?</v>
      </c>
      <c r="R2161" s="330" t="e">
        <f ca="1">_xll.RiskData('TS CF'!$H$24,$A2161)-F2161</f>
        <v>#NAME?</v>
      </c>
      <c r="S2161" s="330" t="e">
        <f ca="1">_xll.RiskData('TS CF'!$K$24,$A2161)-G2161</f>
        <v>#NAME?</v>
      </c>
      <c r="T2161" s="330" t="e">
        <f ca="1">_xll.RiskData('TS CF'!$N$24,$A2161)-H2161</f>
        <v>#NAME?</v>
      </c>
      <c r="V2161" s="327" t="e">
        <f t="shared" ca="1" si="99"/>
        <v>#NAME?</v>
      </c>
      <c r="W2161" s="327" t="e">
        <f t="shared" ca="1" si="100"/>
        <v>#NAME?</v>
      </c>
      <c r="X2161" s="327" t="e">
        <f t="shared" ca="1" si="101"/>
        <v>#NAME?</v>
      </c>
    </row>
    <row r="2162" spans="1:24">
      <c r="A2162" s="2">
        <v>2155</v>
      </c>
      <c r="B2162" s="617">
        <v>-160478</v>
      </c>
      <c r="C2162" s="617">
        <v>-103593</v>
      </c>
      <c r="D2162" s="617">
        <v>-114388</v>
      </c>
      <c r="F2162" s="330" t="e">
        <f ca="1">_xll.RiskData('Risk Summary'!$H$32,$A2162)</f>
        <v>#NAME?</v>
      </c>
      <c r="G2162" s="330" t="e">
        <f ca="1">_xll.RiskData('Risk Summary'!$K$32,$A2162)</f>
        <v>#NAME?</v>
      </c>
      <c r="H2162" s="330" t="e">
        <f ca="1">_xll.RiskData('Risk Summary'!$N$32,$A2162)</f>
        <v>#NAME?</v>
      </c>
      <c r="J2162" s="330" t="e">
        <f ca="1">_xll.RiskData('Risk Summary'!$H$35,$A2162)</f>
        <v>#NAME?</v>
      </c>
      <c r="K2162" s="330" t="e">
        <f ca="1">_xll.RiskData('Risk Summary'!$K$35,$A2162)</f>
        <v>#NAME?</v>
      </c>
      <c r="L2162" s="330" t="e">
        <f ca="1">_xll.RiskData('Risk Summary'!$N$35,$A2162)</f>
        <v>#NAME?</v>
      </c>
      <c r="N2162" s="330" t="e">
        <f ca="1">_xll.RiskData('Risk Summary'!$H$36,$A2162)</f>
        <v>#NAME?</v>
      </c>
      <c r="O2162" s="330" t="e">
        <f ca="1">_xll.RiskData('Risk Summary'!$K$36,$A2162)</f>
        <v>#NAME?</v>
      </c>
      <c r="P2162" s="330" t="e">
        <f ca="1">_xll.RiskData('Risk Summary'!$N$36,$A2162)</f>
        <v>#NAME?</v>
      </c>
      <c r="R2162" s="330" t="e">
        <f ca="1">_xll.RiskData('TS CF'!$H$24,$A2162)-F2162</f>
        <v>#NAME?</v>
      </c>
      <c r="S2162" s="330" t="e">
        <f ca="1">_xll.RiskData('TS CF'!$K$24,$A2162)-G2162</f>
        <v>#NAME?</v>
      </c>
      <c r="T2162" s="330" t="e">
        <f ca="1">_xll.RiskData('TS CF'!$N$24,$A2162)-H2162</f>
        <v>#NAME?</v>
      </c>
      <c r="V2162" s="327" t="e">
        <f t="shared" ca="1" si="99"/>
        <v>#NAME?</v>
      </c>
      <c r="W2162" s="327" t="e">
        <f t="shared" ca="1" si="100"/>
        <v>#NAME?</v>
      </c>
      <c r="X2162" s="327" t="e">
        <f t="shared" ca="1" si="101"/>
        <v>#NAME?</v>
      </c>
    </row>
    <row r="2163" spans="1:24">
      <c r="A2163" s="2">
        <v>2156</v>
      </c>
      <c r="B2163" s="617">
        <v>-160478</v>
      </c>
      <c r="C2163" s="617">
        <v>-103593</v>
      </c>
      <c r="D2163" s="617">
        <v>-114388</v>
      </c>
      <c r="F2163" s="330" t="e">
        <f ca="1">_xll.RiskData('Risk Summary'!$H$32,$A2163)</f>
        <v>#NAME?</v>
      </c>
      <c r="G2163" s="330" t="e">
        <f ca="1">_xll.RiskData('Risk Summary'!$K$32,$A2163)</f>
        <v>#NAME?</v>
      </c>
      <c r="H2163" s="330" t="e">
        <f ca="1">_xll.RiskData('Risk Summary'!$N$32,$A2163)</f>
        <v>#NAME?</v>
      </c>
      <c r="J2163" s="330" t="e">
        <f ca="1">_xll.RiskData('Risk Summary'!$H$35,$A2163)</f>
        <v>#NAME?</v>
      </c>
      <c r="K2163" s="330" t="e">
        <f ca="1">_xll.RiskData('Risk Summary'!$K$35,$A2163)</f>
        <v>#NAME?</v>
      </c>
      <c r="L2163" s="330" t="e">
        <f ca="1">_xll.RiskData('Risk Summary'!$N$35,$A2163)</f>
        <v>#NAME?</v>
      </c>
      <c r="N2163" s="330" t="e">
        <f ca="1">_xll.RiskData('Risk Summary'!$H$36,$A2163)</f>
        <v>#NAME?</v>
      </c>
      <c r="O2163" s="330" t="e">
        <f ca="1">_xll.RiskData('Risk Summary'!$K$36,$A2163)</f>
        <v>#NAME?</v>
      </c>
      <c r="P2163" s="330" t="e">
        <f ca="1">_xll.RiskData('Risk Summary'!$N$36,$A2163)</f>
        <v>#NAME?</v>
      </c>
      <c r="R2163" s="330" t="e">
        <f ca="1">_xll.RiskData('TS CF'!$H$24,$A2163)-F2163</f>
        <v>#NAME?</v>
      </c>
      <c r="S2163" s="330" t="e">
        <f ca="1">_xll.RiskData('TS CF'!$K$24,$A2163)-G2163</f>
        <v>#NAME?</v>
      </c>
      <c r="T2163" s="330" t="e">
        <f ca="1">_xll.RiskData('TS CF'!$N$24,$A2163)-H2163</f>
        <v>#NAME?</v>
      </c>
      <c r="V2163" s="327" t="e">
        <f t="shared" ca="1" si="99"/>
        <v>#NAME?</v>
      </c>
      <c r="W2163" s="327" t="e">
        <f t="shared" ca="1" si="100"/>
        <v>#NAME?</v>
      </c>
      <c r="X2163" s="327" t="e">
        <f t="shared" ca="1" si="101"/>
        <v>#NAME?</v>
      </c>
    </row>
    <row r="2164" spans="1:24">
      <c r="A2164" s="2">
        <v>2157</v>
      </c>
      <c r="B2164" s="617">
        <v>-160478</v>
      </c>
      <c r="C2164" s="617">
        <v>-103593</v>
      </c>
      <c r="D2164" s="617">
        <v>-114388</v>
      </c>
      <c r="F2164" s="330" t="e">
        <f ca="1">_xll.RiskData('Risk Summary'!$H$32,$A2164)</f>
        <v>#NAME?</v>
      </c>
      <c r="G2164" s="330" t="e">
        <f ca="1">_xll.RiskData('Risk Summary'!$K$32,$A2164)</f>
        <v>#NAME?</v>
      </c>
      <c r="H2164" s="330" t="e">
        <f ca="1">_xll.RiskData('Risk Summary'!$N$32,$A2164)</f>
        <v>#NAME?</v>
      </c>
      <c r="J2164" s="330" t="e">
        <f ca="1">_xll.RiskData('Risk Summary'!$H$35,$A2164)</f>
        <v>#NAME?</v>
      </c>
      <c r="K2164" s="330" t="e">
        <f ca="1">_xll.RiskData('Risk Summary'!$K$35,$A2164)</f>
        <v>#NAME?</v>
      </c>
      <c r="L2164" s="330" t="e">
        <f ca="1">_xll.RiskData('Risk Summary'!$N$35,$A2164)</f>
        <v>#NAME?</v>
      </c>
      <c r="N2164" s="330" t="e">
        <f ca="1">_xll.RiskData('Risk Summary'!$H$36,$A2164)</f>
        <v>#NAME?</v>
      </c>
      <c r="O2164" s="330" t="e">
        <f ca="1">_xll.RiskData('Risk Summary'!$K$36,$A2164)</f>
        <v>#NAME?</v>
      </c>
      <c r="P2164" s="330" t="e">
        <f ca="1">_xll.RiskData('Risk Summary'!$N$36,$A2164)</f>
        <v>#NAME?</v>
      </c>
      <c r="R2164" s="330" t="e">
        <f ca="1">_xll.RiskData('TS CF'!$H$24,$A2164)-F2164</f>
        <v>#NAME?</v>
      </c>
      <c r="S2164" s="330" t="e">
        <f ca="1">_xll.RiskData('TS CF'!$K$24,$A2164)-G2164</f>
        <v>#NAME?</v>
      </c>
      <c r="T2164" s="330" t="e">
        <f ca="1">_xll.RiskData('TS CF'!$N$24,$A2164)-H2164</f>
        <v>#NAME?</v>
      </c>
      <c r="V2164" s="327" t="e">
        <f t="shared" ca="1" si="99"/>
        <v>#NAME?</v>
      </c>
      <c r="W2164" s="327" t="e">
        <f t="shared" ca="1" si="100"/>
        <v>#NAME?</v>
      </c>
      <c r="X2164" s="327" t="e">
        <f t="shared" ca="1" si="101"/>
        <v>#NAME?</v>
      </c>
    </row>
    <row r="2165" spans="1:24">
      <c r="A2165" s="2">
        <v>2158</v>
      </c>
      <c r="B2165" s="617">
        <v>-160478</v>
      </c>
      <c r="C2165" s="617">
        <v>-103593</v>
      </c>
      <c r="D2165" s="617">
        <v>-114388</v>
      </c>
      <c r="F2165" s="330" t="e">
        <f ca="1">_xll.RiskData('Risk Summary'!$H$32,$A2165)</f>
        <v>#NAME?</v>
      </c>
      <c r="G2165" s="330" t="e">
        <f ca="1">_xll.RiskData('Risk Summary'!$K$32,$A2165)</f>
        <v>#NAME?</v>
      </c>
      <c r="H2165" s="330" t="e">
        <f ca="1">_xll.RiskData('Risk Summary'!$N$32,$A2165)</f>
        <v>#NAME?</v>
      </c>
      <c r="J2165" s="330" t="e">
        <f ca="1">_xll.RiskData('Risk Summary'!$H$35,$A2165)</f>
        <v>#NAME?</v>
      </c>
      <c r="K2165" s="330" t="e">
        <f ca="1">_xll.RiskData('Risk Summary'!$K$35,$A2165)</f>
        <v>#NAME?</v>
      </c>
      <c r="L2165" s="330" t="e">
        <f ca="1">_xll.RiskData('Risk Summary'!$N$35,$A2165)</f>
        <v>#NAME?</v>
      </c>
      <c r="N2165" s="330" t="e">
        <f ca="1">_xll.RiskData('Risk Summary'!$H$36,$A2165)</f>
        <v>#NAME?</v>
      </c>
      <c r="O2165" s="330" t="e">
        <f ca="1">_xll.RiskData('Risk Summary'!$K$36,$A2165)</f>
        <v>#NAME?</v>
      </c>
      <c r="P2165" s="330" t="e">
        <f ca="1">_xll.RiskData('Risk Summary'!$N$36,$A2165)</f>
        <v>#NAME?</v>
      </c>
      <c r="R2165" s="330" t="e">
        <f ca="1">_xll.RiskData('TS CF'!$H$24,$A2165)-F2165</f>
        <v>#NAME?</v>
      </c>
      <c r="S2165" s="330" t="e">
        <f ca="1">_xll.RiskData('TS CF'!$K$24,$A2165)-G2165</f>
        <v>#NAME?</v>
      </c>
      <c r="T2165" s="330" t="e">
        <f ca="1">_xll.RiskData('TS CF'!$N$24,$A2165)-H2165</f>
        <v>#NAME?</v>
      </c>
      <c r="V2165" s="327" t="e">
        <f t="shared" ca="1" si="99"/>
        <v>#NAME?</v>
      </c>
      <c r="W2165" s="327" t="e">
        <f t="shared" ca="1" si="100"/>
        <v>#NAME?</v>
      </c>
      <c r="X2165" s="327" t="e">
        <f t="shared" ca="1" si="101"/>
        <v>#NAME?</v>
      </c>
    </row>
    <row r="2166" spans="1:24">
      <c r="A2166" s="2">
        <v>2159</v>
      </c>
      <c r="B2166" s="617">
        <v>-160478</v>
      </c>
      <c r="C2166" s="617">
        <v>-103593</v>
      </c>
      <c r="D2166" s="617">
        <v>-114388</v>
      </c>
      <c r="F2166" s="330" t="e">
        <f ca="1">_xll.RiskData('Risk Summary'!$H$32,$A2166)</f>
        <v>#NAME?</v>
      </c>
      <c r="G2166" s="330" t="e">
        <f ca="1">_xll.RiskData('Risk Summary'!$K$32,$A2166)</f>
        <v>#NAME?</v>
      </c>
      <c r="H2166" s="330" t="e">
        <f ca="1">_xll.RiskData('Risk Summary'!$N$32,$A2166)</f>
        <v>#NAME?</v>
      </c>
      <c r="J2166" s="330" t="e">
        <f ca="1">_xll.RiskData('Risk Summary'!$H$35,$A2166)</f>
        <v>#NAME?</v>
      </c>
      <c r="K2166" s="330" t="e">
        <f ca="1">_xll.RiskData('Risk Summary'!$K$35,$A2166)</f>
        <v>#NAME?</v>
      </c>
      <c r="L2166" s="330" t="e">
        <f ca="1">_xll.RiskData('Risk Summary'!$N$35,$A2166)</f>
        <v>#NAME?</v>
      </c>
      <c r="N2166" s="330" t="e">
        <f ca="1">_xll.RiskData('Risk Summary'!$H$36,$A2166)</f>
        <v>#NAME?</v>
      </c>
      <c r="O2166" s="330" t="e">
        <f ca="1">_xll.RiskData('Risk Summary'!$K$36,$A2166)</f>
        <v>#NAME?</v>
      </c>
      <c r="P2166" s="330" t="e">
        <f ca="1">_xll.RiskData('Risk Summary'!$N$36,$A2166)</f>
        <v>#NAME?</v>
      </c>
      <c r="R2166" s="330" t="e">
        <f ca="1">_xll.RiskData('TS CF'!$H$24,$A2166)-F2166</f>
        <v>#NAME?</v>
      </c>
      <c r="S2166" s="330" t="e">
        <f ca="1">_xll.RiskData('TS CF'!$K$24,$A2166)-G2166</f>
        <v>#NAME?</v>
      </c>
      <c r="T2166" s="330" t="e">
        <f ca="1">_xll.RiskData('TS CF'!$N$24,$A2166)-H2166</f>
        <v>#NAME?</v>
      </c>
      <c r="V2166" s="327" t="e">
        <f t="shared" ca="1" si="99"/>
        <v>#NAME?</v>
      </c>
      <c r="W2166" s="327" t="e">
        <f t="shared" ca="1" si="100"/>
        <v>#NAME?</v>
      </c>
      <c r="X2166" s="327" t="e">
        <f t="shared" ca="1" si="101"/>
        <v>#NAME?</v>
      </c>
    </row>
    <row r="2167" spans="1:24">
      <c r="A2167" s="2">
        <v>2160</v>
      </c>
      <c r="B2167" s="617">
        <v>-160478</v>
      </c>
      <c r="C2167" s="617">
        <v>-103593</v>
      </c>
      <c r="D2167" s="617">
        <v>-114388</v>
      </c>
      <c r="F2167" s="330" t="e">
        <f ca="1">_xll.RiskData('Risk Summary'!$H$32,$A2167)</f>
        <v>#NAME?</v>
      </c>
      <c r="G2167" s="330" t="e">
        <f ca="1">_xll.RiskData('Risk Summary'!$K$32,$A2167)</f>
        <v>#NAME?</v>
      </c>
      <c r="H2167" s="330" t="e">
        <f ca="1">_xll.RiskData('Risk Summary'!$N$32,$A2167)</f>
        <v>#NAME?</v>
      </c>
      <c r="J2167" s="330" t="e">
        <f ca="1">_xll.RiskData('Risk Summary'!$H$35,$A2167)</f>
        <v>#NAME?</v>
      </c>
      <c r="K2167" s="330" t="e">
        <f ca="1">_xll.RiskData('Risk Summary'!$K$35,$A2167)</f>
        <v>#NAME?</v>
      </c>
      <c r="L2167" s="330" t="e">
        <f ca="1">_xll.RiskData('Risk Summary'!$N$35,$A2167)</f>
        <v>#NAME?</v>
      </c>
      <c r="N2167" s="330" t="e">
        <f ca="1">_xll.RiskData('Risk Summary'!$H$36,$A2167)</f>
        <v>#NAME?</v>
      </c>
      <c r="O2167" s="330" t="e">
        <f ca="1">_xll.RiskData('Risk Summary'!$K$36,$A2167)</f>
        <v>#NAME?</v>
      </c>
      <c r="P2167" s="330" t="e">
        <f ca="1">_xll.RiskData('Risk Summary'!$N$36,$A2167)</f>
        <v>#NAME?</v>
      </c>
      <c r="R2167" s="330" t="e">
        <f ca="1">_xll.RiskData('TS CF'!$H$24,$A2167)-F2167</f>
        <v>#NAME?</v>
      </c>
      <c r="S2167" s="330" t="e">
        <f ca="1">_xll.RiskData('TS CF'!$K$24,$A2167)-G2167</f>
        <v>#NAME?</v>
      </c>
      <c r="T2167" s="330" t="e">
        <f ca="1">_xll.RiskData('TS CF'!$N$24,$A2167)-H2167</f>
        <v>#NAME?</v>
      </c>
      <c r="V2167" s="327" t="e">
        <f t="shared" ca="1" si="99"/>
        <v>#NAME?</v>
      </c>
      <c r="W2167" s="327" t="e">
        <f t="shared" ca="1" si="100"/>
        <v>#NAME?</v>
      </c>
      <c r="X2167" s="327" t="e">
        <f t="shared" ca="1" si="101"/>
        <v>#NAME?</v>
      </c>
    </row>
    <row r="2168" spans="1:24">
      <c r="A2168" s="2">
        <v>2161</v>
      </c>
      <c r="B2168" s="617">
        <v>-160478</v>
      </c>
      <c r="C2168" s="617">
        <v>-103593</v>
      </c>
      <c r="D2168" s="617">
        <v>-114388</v>
      </c>
      <c r="F2168" s="330" t="e">
        <f ca="1">_xll.RiskData('Risk Summary'!$H$32,$A2168)</f>
        <v>#NAME?</v>
      </c>
      <c r="G2168" s="330" t="e">
        <f ca="1">_xll.RiskData('Risk Summary'!$K$32,$A2168)</f>
        <v>#NAME?</v>
      </c>
      <c r="H2168" s="330" t="e">
        <f ca="1">_xll.RiskData('Risk Summary'!$N$32,$A2168)</f>
        <v>#NAME?</v>
      </c>
      <c r="J2168" s="330" t="e">
        <f ca="1">_xll.RiskData('Risk Summary'!$H$35,$A2168)</f>
        <v>#NAME?</v>
      </c>
      <c r="K2168" s="330" t="e">
        <f ca="1">_xll.RiskData('Risk Summary'!$K$35,$A2168)</f>
        <v>#NAME?</v>
      </c>
      <c r="L2168" s="330" t="e">
        <f ca="1">_xll.RiskData('Risk Summary'!$N$35,$A2168)</f>
        <v>#NAME?</v>
      </c>
      <c r="N2168" s="330" t="e">
        <f ca="1">_xll.RiskData('Risk Summary'!$H$36,$A2168)</f>
        <v>#NAME?</v>
      </c>
      <c r="O2168" s="330" t="e">
        <f ca="1">_xll.RiskData('Risk Summary'!$K$36,$A2168)</f>
        <v>#NAME?</v>
      </c>
      <c r="P2168" s="330" t="e">
        <f ca="1">_xll.RiskData('Risk Summary'!$N$36,$A2168)</f>
        <v>#NAME?</v>
      </c>
      <c r="R2168" s="330" t="e">
        <f ca="1">_xll.RiskData('TS CF'!$H$24,$A2168)-F2168</f>
        <v>#NAME?</v>
      </c>
      <c r="S2168" s="330" t="e">
        <f ca="1">_xll.RiskData('TS CF'!$K$24,$A2168)-G2168</f>
        <v>#NAME?</v>
      </c>
      <c r="T2168" s="330" t="e">
        <f ca="1">_xll.RiskData('TS CF'!$N$24,$A2168)-H2168</f>
        <v>#NAME?</v>
      </c>
      <c r="V2168" s="327" t="e">
        <f t="shared" ca="1" si="99"/>
        <v>#NAME?</v>
      </c>
      <c r="W2168" s="327" t="e">
        <f t="shared" ca="1" si="100"/>
        <v>#NAME?</v>
      </c>
      <c r="X2168" s="327" t="e">
        <f t="shared" ca="1" si="101"/>
        <v>#NAME?</v>
      </c>
    </row>
    <row r="2169" spans="1:24">
      <c r="A2169" s="2">
        <v>2162</v>
      </c>
      <c r="B2169" s="617">
        <v>-160478</v>
      </c>
      <c r="C2169" s="617">
        <v>-103593</v>
      </c>
      <c r="D2169" s="617">
        <v>-114388</v>
      </c>
      <c r="F2169" s="330" t="e">
        <f ca="1">_xll.RiskData('Risk Summary'!$H$32,$A2169)</f>
        <v>#NAME?</v>
      </c>
      <c r="G2169" s="330" t="e">
        <f ca="1">_xll.RiskData('Risk Summary'!$K$32,$A2169)</f>
        <v>#NAME?</v>
      </c>
      <c r="H2169" s="330" t="e">
        <f ca="1">_xll.RiskData('Risk Summary'!$N$32,$A2169)</f>
        <v>#NAME?</v>
      </c>
      <c r="J2169" s="330" t="e">
        <f ca="1">_xll.RiskData('Risk Summary'!$H$35,$A2169)</f>
        <v>#NAME?</v>
      </c>
      <c r="K2169" s="330" t="e">
        <f ca="1">_xll.RiskData('Risk Summary'!$K$35,$A2169)</f>
        <v>#NAME?</v>
      </c>
      <c r="L2169" s="330" t="e">
        <f ca="1">_xll.RiskData('Risk Summary'!$N$35,$A2169)</f>
        <v>#NAME?</v>
      </c>
      <c r="N2169" s="330" t="e">
        <f ca="1">_xll.RiskData('Risk Summary'!$H$36,$A2169)</f>
        <v>#NAME?</v>
      </c>
      <c r="O2169" s="330" t="e">
        <f ca="1">_xll.RiskData('Risk Summary'!$K$36,$A2169)</f>
        <v>#NAME?</v>
      </c>
      <c r="P2169" s="330" t="e">
        <f ca="1">_xll.RiskData('Risk Summary'!$N$36,$A2169)</f>
        <v>#NAME?</v>
      </c>
      <c r="R2169" s="330" t="e">
        <f ca="1">_xll.RiskData('TS CF'!$H$24,$A2169)-F2169</f>
        <v>#NAME?</v>
      </c>
      <c r="S2169" s="330" t="e">
        <f ca="1">_xll.RiskData('TS CF'!$K$24,$A2169)-G2169</f>
        <v>#NAME?</v>
      </c>
      <c r="T2169" s="330" t="e">
        <f ca="1">_xll.RiskData('TS CF'!$N$24,$A2169)-H2169</f>
        <v>#NAME?</v>
      </c>
      <c r="V2169" s="327" t="e">
        <f t="shared" ca="1" si="99"/>
        <v>#NAME?</v>
      </c>
      <c r="W2169" s="327" t="e">
        <f t="shared" ca="1" si="100"/>
        <v>#NAME?</v>
      </c>
      <c r="X2169" s="327" t="e">
        <f t="shared" ca="1" si="101"/>
        <v>#NAME?</v>
      </c>
    </row>
    <row r="2170" spans="1:24">
      <c r="A2170" s="2">
        <v>2163</v>
      </c>
      <c r="B2170" s="617">
        <v>-160478</v>
      </c>
      <c r="C2170" s="617">
        <v>-103593</v>
      </c>
      <c r="D2170" s="617">
        <v>-114388</v>
      </c>
      <c r="F2170" s="330" t="e">
        <f ca="1">_xll.RiskData('Risk Summary'!$H$32,$A2170)</f>
        <v>#NAME?</v>
      </c>
      <c r="G2170" s="330" t="e">
        <f ca="1">_xll.RiskData('Risk Summary'!$K$32,$A2170)</f>
        <v>#NAME?</v>
      </c>
      <c r="H2170" s="330" t="e">
        <f ca="1">_xll.RiskData('Risk Summary'!$N$32,$A2170)</f>
        <v>#NAME?</v>
      </c>
      <c r="J2170" s="330" t="e">
        <f ca="1">_xll.RiskData('Risk Summary'!$H$35,$A2170)</f>
        <v>#NAME?</v>
      </c>
      <c r="K2170" s="330" t="e">
        <f ca="1">_xll.RiskData('Risk Summary'!$K$35,$A2170)</f>
        <v>#NAME?</v>
      </c>
      <c r="L2170" s="330" t="e">
        <f ca="1">_xll.RiskData('Risk Summary'!$N$35,$A2170)</f>
        <v>#NAME?</v>
      </c>
      <c r="N2170" s="330" t="e">
        <f ca="1">_xll.RiskData('Risk Summary'!$H$36,$A2170)</f>
        <v>#NAME?</v>
      </c>
      <c r="O2170" s="330" t="e">
        <f ca="1">_xll.RiskData('Risk Summary'!$K$36,$A2170)</f>
        <v>#NAME?</v>
      </c>
      <c r="P2170" s="330" t="e">
        <f ca="1">_xll.RiskData('Risk Summary'!$N$36,$A2170)</f>
        <v>#NAME?</v>
      </c>
      <c r="R2170" s="330" t="e">
        <f ca="1">_xll.RiskData('TS CF'!$H$24,$A2170)-F2170</f>
        <v>#NAME?</v>
      </c>
      <c r="S2170" s="330" t="e">
        <f ca="1">_xll.RiskData('TS CF'!$K$24,$A2170)-G2170</f>
        <v>#NAME?</v>
      </c>
      <c r="T2170" s="330" t="e">
        <f ca="1">_xll.RiskData('TS CF'!$N$24,$A2170)-H2170</f>
        <v>#NAME?</v>
      </c>
      <c r="V2170" s="327" t="e">
        <f t="shared" ca="1" si="99"/>
        <v>#NAME?</v>
      </c>
      <c r="W2170" s="327" t="e">
        <f t="shared" ca="1" si="100"/>
        <v>#NAME?</v>
      </c>
      <c r="X2170" s="327" t="e">
        <f t="shared" ca="1" si="101"/>
        <v>#NAME?</v>
      </c>
    </row>
    <row r="2171" spans="1:24">
      <c r="A2171" s="2">
        <v>2164</v>
      </c>
      <c r="B2171" s="617">
        <v>-160478</v>
      </c>
      <c r="C2171" s="617">
        <v>-103593</v>
      </c>
      <c r="D2171" s="617">
        <v>-114388</v>
      </c>
      <c r="F2171" s="330" t="e">
        <f ca="1">_xll.RiskData('Risk Summary'!$H$32,$A2171)</f>
        <v>#NAME?</v>
      </c>
      <c r="G2171" s="330" t="e">
        <f ca="1">_xll.RiskData('Risk Summary'!$K$32,$A2171)</f>
        <v>#NAME?</v>
      </c>
      <c r="H2171" s="330" t="e">
        <f ca="1">_xll.RiskData('Risk Summary'!$N$32,$A2171)</f>
        <v>#NAME?</v>
      </c>
      <c r="J2171" s="330" t="e">
        <f ca="1">_xll.RiskData('Risk Summary'!$H$35,$A2171)</f>
        <v>#NAME?</v>
      </c>
      <c r="K2171" s="330" t="e">
        <f ca="1">_xll.RiskData('Risk Summary'!$K$35,$A2171)</f>
        <v>#NAME?</v>
      </c>
      <c r="L2171" s="330" t="e">
        <f ca="1">_xll.RiskData('Risk Summary'!$N$35,$A2171)</f>
        <v>#NAME?</v>
      </c>
      <c r="N2171" s="330" t="e">
        <f ca="1">_xll.RiskData('Risk Summary'!$H$36,$A2171)</f>
        <v>#NAME?</v>
      </c>
      <c r="O2171" s="330" t="e">
        <f ca="1">_xll.RiskData('Risk Summary'!$K$36,$A2171)</f>
        <v>#NAME?</v>
      </c>
      <c r="P2171" s="330" t="e">
        <f ca="1">_xll.RiskData('Risk Summary'!$N$36,$A2171)</f>
        <v>#NAME?</v>
      </c>
      <c r="R2171" s="330" t="e">
        <f ca="1">_xll.RiskData('TS CF'!$H$24,$A2171)-F2171</f>
        <v>#NAME?</v>
      </c>
      <c r="S2171" s="330" t="e">
        <f ca="1">_xll.RiskData('TS CF'!$K$24,$A2171)-G2171</f>
        <v>#NAME?</v>
      </c>
      <c r="T2171" s="330" t="e">
        <f ca="1">_xll.RiskData('TS CF'!$N$24,$A2171)-H2171</f>
        <v>#NAME?</v>
      </c>
      <c r="V2171" s="327" t="e">
        <f t="shared" ca="1" si="99"/>
        <v>#NAME?</v>
      </c>
      <c r="W2171" s="327" t="e">
        <f t="shared" ca="1" si="100"/>
        <v>#NAME?</v>
      </c>
      <c r="X2171" s="327" t="e">
        <f t="shared" ca="1" si="101"/>
        <v>#NAME?</v>
      </c>
    </row>
    <row r="2172" spans="1:24">
      <c r="A2172" s="2">
        <v>2165</v>
      </c>
      <c r="B2172" s="617">
        <v>-160478</v>
      </c>
      <c r="C2172" s="617">
        <v>-103593</v>
      </c>
      <c r="D2172" s="617">
        <v>-114388</v>
      </c>
      <c r="F2172" s="330" t="e">
        <f ca="1">_xll.RiskData('Risk Summary'!$H$32,$A2172)</f>
        <v>#NAME?</v>
      </c>
      <c r="G2172" s="330" t="e">
        <f ca="1">_xll.RiskData('Risk Summary'!$K$32,$A2172)</f>
        <v>#NAME?</v>
      </c>
      <c r="H2172" s="330" t="e">
        <f ca="1">_xll.RiskData('Risk Summary'!$N$32,$A2172)</f>
        <v>#NAME?</v>
      </c>
      <c r="J2172" s="330" t="e">
        <f ca="1">_xll.RiskData('Risk Summary'!$H$35,$A2172)</f>
        <v>#NAME?</v>
      </c>
      <c r="K2172" s="330" t="e">
        <f ca="1">_xll.RiskData('Risk Summary'!$K$35,$A2172)</f>
        <v>#NAME?</v>
      </c>
      <c r="L2172" s="330" t="e">
        <f ca="1">_xll.RiskData('Risk Summary'!$N$35,$A2172)</f>
        <v>#NAME?</v>
      </c>
      <c r="N2172" s="330" t="e">
        <f ca="1">_xll.RiskData('Risk Summary'!$H$36,$A2172)</f>
        <v>#NAME?</v>
      </c>
      <c r="O2172" s="330" t="e">
        <f ca="1">_xll.RiskData('Risk Summary'!$K$36,$A2172)</f>
        <v>#NAME?</v>
      </c>
      <c r="P2172" s="330" t="e">
        <f ca="1">_xll.RiskData('Risk Summary'!$N$36,$A2172)</f>
        <v>#NAME?</v>
      </c>
      <c r="R2172" s="330" t="e">
        <f ca="1">_xll.RiskData('TS CF'!$H$24,$A2172)-F2172</f>
        <v>#NAME?</v>
      </c>
      <c r="S2172" s="330" t="e">
        <f ca="1">_xll.RiskData('TS CF'!$K$24,$A2172)-G2172</f>
        <v>#NAME?</v>
      </c>
      <c r="T2172" s="330" t="e">
        <f ca="1">_xll.RiskData('TS CF'!$N$24,$A2172)-H2172</f>
        <v>#NAME?</v>
      </c>
      <c r="V2172" s="327" t="e">
        <f t="shared" ca="1" si="99"/>
        <v>#NAME?</v>
      </c>
      <c r="W2172" s="327" t="e">
        <f t="shared" ca="1" si="100"/>
        <v>#NAME?</v>
      </c>
      <c r="X2172" s="327" t="e">
        <f t="shared" ca="1" si="101"/>
        <v>#NAME?</v>
      </c>
    </row>
    <row r="2173" spans="1:24">
      <c r="A2173" s="2">
        <v>2166</v>
      </c>
      <c r="B2173" s="617">
        <v>-160478</v>
      </c>
      <c r="C2173" s="617">
        <v>-103593</v>
      </c>
      <c r="D2173" s="617">
        <v>-114388</v>
      </c>
      <c r="F2173" s="330" t="e">
        <f ca="1">_xll.RiskData('Risk Summary'!$H$32,$A2173)</f>
        <v>#NAME?</v>
      </c>
      <c r="G2173" s="330" t="e">
        <f ca="1">_xll.RiskData('Risk Summary'!$K$32,$A2173)</f>
        <v>#NAME?</v>
      </c>
      <c r="H2173" s="330" t="e">
        <f ca="1">_xll.RiskData('Risk Summary'!$N$32,$A2173)</f>
        <v>#NAME?</v>
      </c>
      <c r="J2173" s="330" t="e">
        <f ca="1">_xll.RiskData('Risk Summary'!$H$35,$A2173)</f>
        <v>#NAME?</v>
      </c>
      <c r="K2173" s="330" t="e">
        <f ca="1">_xll.RiskData('Risk Summary'!$K$35,$A2173)</f>
        <v>#NAME?</v>
      </c>
      <c r="L2173" s="330" t="e">
        <f ca="1">_xll.RiskData('Risk Summary'!$N$35,$A2173)</f>
        <v>#NAME?</v>
      </c>
      <c r="N2173" s="330" t="e">
        <f ca="1">_xll.RiskData('Risk Summary'!$H$36,$A2173)</f>
        <v>#NAME?</v>
      </c>
      <c r="O2173" s="330" t="e">
        <f ca="1">_xll.RiskData('Risk Summary'!$K$36,$A2173)</f>
        <v>#NAME?</v>
      </c>
      <c r="P2173" s="330" t="e">
        <f ca="1">_xll.RiskData('Risk Summary'!$N$36,$A2173)</f>
        <v>#NAME?</v>
      </c>
      <c r="R2173" s="330" t="e">
        <f ca="1">_xll.RiskData('TS CF'!$H$24,$A2173)-F2173</f>
        <v>#NAME?</v>
      </c>
      <c r="S2173" s="330" t="e">
        <f ca="1">_xll.RiskData('TS CF'!$K$24,$A2173)-G2173</f>
        <v>#NAME?</v>
      </c>
      <c r="T2173" s="330" t="e">
        <f ca="1">_xll.RiskData('TS CF'!$N$24,$A2173)-H2173</f>
        <v>#NAME?</v>
      </c>
      <c r="V2173" s="327" t="e">
        <f t="shared" ca="1" si="99"/>
        <v>#NAME?</v>
      </c>
      <c r="W2173" s="327" t="e">
        <f t="shared" ca="1" si="100"/>
        <v>#NAME?</v>
      </c>
      <c r="X2173" s="327" t="e">
        <f t="shared" ca="1" si="101"/>
        <v>#NAME?</v>
      </c>
    </row>
    <row r="2174" spans="1:24">
      <c r="A2174" s="2">
        <v>2167</v>
      </c>
      <c r="B2174" s="617">
        <v>-160478</v>
      </c>
      <c r="C2174" s="617">
        <v>-103593</v>
      </c>
      <c r="D2174" s="617">
        <v>-114388</v>
      </c>
      <c r="F2174" s="330" t="e">
        <f ca="1">_xll.RiskData('Risk Summary'!$H$32,$A2174)</f>
        <v>#NAME?</v>
      </c>
      <c r="G2174" s="330" t="e">
        <f ca="1">_xll.RiskData('Risk Summary'!$K$32,$A2174)</f>
        <v>#NAME?</v>
      </c>
      <c r="H2174" s="330" t="e">
        <f ca="1">_xll.RiskData('Risk Summary'!$N$32,$A2174)</f>
        <v>#NAME?</v>
      </c>
      <c r="J2174" s="330" t="e">
        <f ca="1">_xll.RiskData('Risk Summary'!$H$35,$A2174)</f>
        <v>#NAME?</v>
      </c>
      <c r="K2174" s="330" t="e">
        <f ca="1">_xll.RiskData('Risk Summary'!$K$35,$A2174)</f>
        <v>#NAME?</v>
      </c>
      <c r="L2174" s="330" t="e">
        <f ca="1">_xll.RiskData('Risk Summary'!$N$35,$A2174)</f>
        <v>#NAME?</v>
      </c>
      <c r="N2174" s="330" t="e">
        <f ca="1">_xll.RiskData('Risk Summary'!$H$36,$A2174)</f>
        <v>#NAME?</v>
      </c>
      <c r="O2174" s="330" t="e">
        <f ca="1">_xll.RiskData('Risk Summary'!$K$36,$A2174)</f>
        <v>#NAME?</v>
      </c>
      <c r="P2174" s="330" t="e">
        <f ca="1">_xll.RiskData('Risk Summary'!$N$36,$A2174)</f>
        <v>#NAME?</v>
      </c>
      <c r="R2174" s="330" t="e">
        <f ca="1">_xll.RiskData('TS CF'!$H$24,$A2174)-F2174</f>
        <v>#NAME?</v>
      </c>
      <c r="S2174" s="330" t="e">
        <f ca="1">_xll.RiskData('TS CF'!$K$24,$A2174)-G2174</f>
        <v>#NAME?</v>
      </c>
      <c r="T2174" s="330" t="e">
        <f ca="1">_xll.RiskData('TS CF'!$N$24,$A2174)-H2174</f>
        <v>#NAME?</v>
      </c>
      <c r="V2174" s="327" t="e">
        <f t="shared" ca="1" si="99"/>
        <v>#NAME?</v>
      </c>
      <c r="W2174" s="327" t="e">
        <f t="shared" ca="1" si="100"/>
        <v>#NAME?</v>
      </c>
      <c r="X2174" s="327" t="e">
        <f t="shared" ca="1" si="101"/>
        <v>#NAME?</v>
      </c>
    </row>
    <row r="2175" spans="1:24">
      <c r="A2175" s="2">
        <v>2168</v>
      </c>
      <c r="B2175" s="617">
        <v>-160478</v>
      </c>
      <c r="C2175" s="617">
        <v>-103593</v>
      </c>
      <c r="D2175" s="617">
        <v>-114388</v>
      </c>
      <c r="F2175" s="330" t="e">
        <f ca="1">_xll.RiskData('Risk Summary'!$H$32,$A2175)</f>
        <v>#NAME?</v>
      </c>
      <c r="G2175" s="330" t="e">
        <f ca="1">_xll.RiskData('Risk Summary'!$K$32,$A2175)</f>
        <v>#NAME?</v>
      </c>
      <c r="H2175" s="330" t="e">
        <f ca="1">_xll.RiskData('Risk Summary'!$N$32,$A2175)</f>
        <v>#NAME?</v>
      </c>
      <c r="J2175" s="330" t="e">
        <f ca="1">_xll.RiskData('Risk Summary'!$H$35,$A2175)</f>
        <v>#NAME?</v>
      </c>
      <c r="K2175" s="330" t="e">
        <f ca="1">_xll.RiskData('Risk Summary'!$K$35,$A2175)</f>
        <v>#NAME?</v>
      </c>
      <c r="L2175" s="330" t="e">
        <f ca="1">_xll.RiskData('Risk Summary'!$N$35,$A2175)</f>
        <v>#NAME?</v>
      </c>
      <c r="N2175" s="330" t="e">
        <f ca="1">_xll.RiskData('Risk Summary'!$H$36,$A2175)</f>
        <v>#NAME?</v>
      </c>
      <c r="O2175" s="330" t="e">
        <f ca="1">_xll.RiskData('Risk Summary'!$K$36,$A2175)</f>
        <v>#NAME?</v>
      </c>
      <c r="P2175" s="330" t="e">
        <f ca="1">_xll.RiskData('Risk Summary'!$N$36,$A2175)</f>
        <v>#NAME?</v>
      </c>
      <c r="R2175" s="330" t="e">
        <f ca="1">_xll.RiskData('TS CF'!$H$24,$A2175)-F2175</f>
        <v>#NAME?</v>
      </c>
      <c r="S2175" s="330" t="e">
        <f ca="1">_xll.RiskData('TS CF'!$K$24,$A2175)-G2175</f>
        <v>#NAME?</v>
      </c>
      <c r="T2175" s="330" t="e">
        <f ca="1">_xll.RiskData('TS CF'!$N$24,$A2175)-H2175</f>
        <v>#NAME?</v>
      </c>
      <c r="V2175" s="327" t="e">
        <f t="shared" ca="1" si="99"/>
        <v>#NAME?</v>
      </c>
      <c r="W2175" s="327" t="e">
        <f t="shared" ca="1" si="100"/>
        <v>#NAME?</v>
      </c>
      <c r="X2175" s="327" t="e">
        <f t="shared" ca="1" si="101"/>
        <v>#NAME?</v>
      </c>
    </row>
    <row r="2176" spans="1:24">
      <c r="A2176" s="2">
        <v>2169</v>
      </c>
      <c r="B2176" s="617">
        <v>-160478</v>
      </c>
      <c r="C2176" s="617">
        <v>-103593</v>
      </c>
      <c r="D2176" s="617">
        <v>-114388</v>
      </c>
      <c r="F2176" s="330" t="e">
        <f ca="1">_xll.RiskData('Risk Summary'!$H$32,$A2176)</f>
        <v>#NAME?</v>
      </c>
      <c r="G2176" s="330" t="e">
        <f ca="1">_xll.RiskData('Risk Summary'!$K$32,$A2176)</f>
        <v>#NAME?</v>
      </c>
      <c r="H2176" s="330" t="e">
        <f ca="1">_xll.RiskData('Risk Summary'!$N$32,$A2176)</f>
        <v>#NAME?</v>
      </c>
      <c r="J2176" s="330" t="e">
        <f ca="1">_xll.RiskData('Risk Summary'!$H$35,$A2176)</f>
        <v>#NAME?</v>
      </c>
      <c r="K2176" s="330" t="e">
        <f ca="1">_xll.RiskData('Risk Summary'!$K$35,$A2176)</f>
        <v>#NAME?</v>
      </c>
      <c r="L2176" s="330" t="e">
        <f ca="1">_xll.RiskData('Risk Summary'!$N$35,$A2176)</f>
        <v>#NAME?</v>
      </c>
      <c r="N2176" s="330" t="e">
        <f ca="1">_xll.RiskData('Risk Summary'!$H$36,$A2176)</f>
        <v>#NAME?</v>
      </c>
      <c r="O2176" s="330" t="e">
        <f ca="1">_xll.RiskData('Risk Summary'!$K$36,$A2176)</f>
        <v>#NAME?</v>
      </c>
      <c r="P2176" s="330" t="e">
        <f ca="1">_xll.RiskData('Risk Summary'!$N$36,$A2176)</f>
        <v>#NAME?</v>
      </c>
      <c r="R2176" s="330" t="e">
        <f ca="1">_xll.RiskData('TS CF'!$H$24,$A2176)-F2176</f>
        <v>#NAME?</v>
      </c>
      <c r="S2176" s="330" t="e">
        <f ca="1">_xll.RiskData('TS CF'!$K$24,$A2176)-G2176</f>
        <v>#NAME?</v>
      </c>
      <c r="T2176" s="330" t="e">
        <f ca="1">_xll.RiskData('TS CF'!$N$24,$A2176)-H2176</f>
        <v>#NAME?</v>
      </c>
      <c r="V2176" s="327" t="e">
        <f t="shared" ca="1" si="99"/>
        <v>#NAME?</v>
      </c>
      <c r="W2176" s="327" t="e">
        <f t="shared" ca="1" si="100"/>
        <v>#NAME?</v>
      </c>
      <c r="X2176" s="327" t="e">
        <f t="shared" ca="1" si="101"/>
        <v>#NAME?</v>
      </c>
    </row>
    <row r="2177" spans="1:24">
      <c r="A2177" s="2">
        <v>2170</v>
      </c>
      <c r="B2177" s="617">
        <v>-160478</v>
      </c>
      <c r="C2177" s="617">
        <v>-103593</v>
      </c>
      <c r="D2177" s="617">
        <v>-114388</v>
      </c>
      <c r="F2177" s="330" t="e">
        <f ca="1">_xll.RiskData('Risk Summary'!$H$32,$A2177)</f>
        <v>#NAME?</v>
      </c>
      <c r="G2177" s="330" t="e">
        <f ca="1">_xll.RiskData('Risk Summary'!$K$32,$A2177)</f>
        <v>#NAME?</v>
      </c>
      <c r="H2177" s="330" t="e">
        <f ca="1">_xll.RiskData('Risk Summary'!$N$32,$A2177)</f>
        <v>#NAME?</v>
      </c>
      <c r="J2177" s="330" t="e">
        <f ca="1">_xll.RiskData('Risk Summary'!$H$35,$A2177)</f>
        <v>#NAME?</v>
      </c>
      <c r="K2177" s="330" t="e">
        <f ca="1">_xll.RiskData('Risk Summary'!$K$35,$A2177)</f>
        <v>#NAME?</v>
      </c>
      <c r="L2177" s="330" t="e">
        <f ca="1">_xll.RiskData('Risk Summary'!$N$35,$A2177)</f>
        <v>#NAME?</v>
      </c>
      <c r="N2177" s="330" t="e">
        <f ca="1">_xll.RiskData('Risk Summary'!$H$36,$A2177)</f>
        <v>#NAME?</v>
      </c>
      <c r="O2177" s="330" t="e">
        <f ca="1">_xll.RiskData('Risk Summary'!$K$36,$A2177)</f>
        <v>#NAME?</v>
      </c>
      <c r="P2177" s="330" t="e">
        <f ca="1">_xll.RiskData('Risk Summary'!$N$36,$A2177)</f>
        <v>#NAME?</v>
      </c>
      <c r="R2177" s="330" t="e">
        <f ca="1">_xll.RiskData('TS CF'!$H$24,$A2177)-F2177</f>
        <v>#NAME?</v>
      </c>
      <c r="S2177" s="330" t="e">
        <f ca="1">_xll.RiskData('TS CF'!$K$24,$A2177)-G2177</f>
        <v>#NAME?</v>
      </c>
      <c r="T2177" s="330" t="e">
        <f ca="1">_xll.RiskData('TS CF'!$N$24,$A2177)-H2177</f>
        <v>#NAME?</v>
      </c>
      <c r="V2177" s="327" t="e">
        <f t="shared" ca="1" si="99"/>
        <v>#NAME?</v>
      </c>
      <c r="W2177" s="327" t="e">
        <f t="shared" ca="1" si="100"/>
        <v>#NAME?</v>
      </c>
      <c r="X2177" s="327" t="e">
        <f t="shared" ca="1" si="101"/>
        <v>#NAME?</v>
      </c>
    </row>
    <row r="2178" spans="1:24">
      <c r="A2178" s="2">
        <v>2171</v>
      </c>
      <c r="B2178" s="617">
        <v>-160478</v>
      </c>
      <c r="C2178" s="617">
        <v>-103593</v>
      </c>
      <c r="D2178" s="617">
        <v>-114388</v>
      </c>
      <c r="F2178" s="330" t="e">
        <f ca="1">_xll.RiskData('Risk Summary'!$H$32,$A2178)</f>
        <v>#NAME?</v>
      </c>
      <c r="G2178" s="330" t="e">
        <f ca="1">_xll.RiskData('Risk Summary'!$K$32,$A2178)</f>
        <v>#NAME?</v>
      </c>
      <c r="H2178" s="330" t="e">
        <f ca="1">_xll.RiskData('Risk Summary'!$N$32,$A2178)</f>
        <v>#NAME?</v>
      </c>
      <c r="J2178" s="330" t="e">
        <f ca="1">_xll.RiskData('Risk Summary'!$H$35,$A2178)</f>
        <v>#NAME?</v>
      </c>
      <c r="K2178" s="330" t="e">
        <f ca="1">_xll.RiskData('Risk Summary'!$K$35,$A2178)</f>
        <v>#NAME?</v>
      </c>
      <c r="L2178" s="330" t="e">
        <f ca="1">_xll.RiskData('Risk Summary'!$N$35,$A2178)</f>
        <v>#NAME?</v>
      </c>
      <c r="N2178" s="330" t="e">
        <f ca="1">_xll.RiskData('Risk Summary'!$H$36,$A2178)</f>
        <v>#NAME?</v>
      </c>
      <c r="O2178" s="330" t="e">
        <f ca="1">_xll.RiskData('Risk Summary'!$K$36,$A2178)</f>
        <v>#NAME?</v>
      </c>
      <c r="P2178" s="330" t="e">
        <f ca="1">_xll.RiskData('Risk Summary'!$N$36,$A2178)</f>
        <v>#NAME?</v>
      </c>
      <c r="R2178" s="330" t="e">
        <f ca="1">_xll.RiskData('TS CF'!$H$24,$A2178)-F2178</f>
        <v>#NAME?</v>
      </c>
      <c r="S2178" s="330" t="e">
        <f ca="1">_xll.RiskData('TS CF'!$K$24,$A2178)-G2178</f>
        <v>#NAME?</v>
      </c>
      <c r="T2178" s="330" t="e">
        <f ca="1">_xll.RiskData('TS CF'!$N$24,$A2178)-H2178</f>
        <v>#NAME?</v>
      </c>
      <c r="V2178" s="327" t="e">
        <f t="shared" ca="1" si="99"/>
        <v>#NAME?</v>
      </c>
      <c r="W2178" s="327" t="e">
        <f t="shared" ca="1" si="100"/>
        <v>#NAME?</v>
      </c>
      <c r="X2178" s="327" t="e">
        <f t="shared" ca="1" si="101"/>
        <v>#NAME?</v>
      </c>
    </row>
    <row r="2179" spans="1:24">
      <c r="A2179" s="2">
        <v>2172</v>
      </c>
      <c r="B2179" s="617">
        <v>-160478</v>
      </c>
      <c r="C2179" s="617">
        <v>-103593</v>
      </c>
      <c r="D2179" s="617">
        <v>-114388</v>
      </c>
      <c r="F2179" s="330" t="e">
        <f ca="1">_xll.RiskData('Risk Summary'!$H$32,$A2179)</f>
        <v>#NAME?</v>
      </c>
      <c r="G2179" s="330" t="e">
        <f ca="1">_xll.RiskData('Risk Summary'!$K$32,$A2179)</f>
        <v>#NAME?</v>
      </c>
      <c r="H2179" s="330" t="e">
        <f ca="1">_xll.RiskData('Risk Summary'!$N$32,$A2179)</f>
        <v>#NAME?</v>
      </c>
      <c r="J2179" s="330" t="e">
        <f ca="1">_xll.RiskData('Risk Summary'!$H$35,$A2179)</f>
        <v>#NAME?</v>
      </c>
      <c r="K2179" s="330" t="e">
        <f ca="1">_xll.RiskData('Risk Summary'!$K$35,$A2179)</f>
        <v>#NAME?</v>
      </c>
      <c r="L2179" s="330" t="e">
        <f ca="1">_xll.RiskData('Risk Summary'!$N$35,$A2179)</f>
        <v>#NAME?</v>
      </c>
      <c r="N2179" s="330" t="e">
        <f ca="1">_xll.RiskData('Risk Summary'!$H$36,$A2179)</f>
        <v>#NAME?</v>
      </c>
      <c r="O2179" s="330" t="e">
        <f ca="1">_xll.RiskData('Risk Summary'!$K$36,$A2179)</f>
        <v>#NAME?</v>
      </c>
      <c r="P2179" s="330" t="e">
        <f ca="1">_xll.RiskData('Risk Summary'!$N$36,$A2179)</f>
        <v>#NAME?</v>
      </c>
      <c r="R2179" s="330" t="e">
        <f ca="1">_xll.RiskData('TS CF'!$H$24,$A2179)-F2179</f>
        <v>#NAME?</v>
      </c>
      <c r="S2179" s="330" t="e">
        <f ca="1">_xll.RiskData('TS CF'!$K$24,$A2179)-G2179</f>
        <v>#NAME?</v>
      </c>
      <c r="T2179" s="330" t="e">
        <f ca="1">_xll.RiskData('TS CF'!$N$24,$A2179)-H2179</f>
        <v>#NAME?</v>
      </c>
      <c r="V2179" s="327" t="e">
        <f t="shared" ca="1" si="99"/>
        <v>#NAME?</v>
      </c>
      <c r="W2179" s="327" t="e">
        <f t="shared" ca="1" si="100"/>
        <v>#NAME?</v>
      </c>
      <c r="X2179" s="327" t="e">
        <f t="shared" ca="1" si="101"/>
        <v>#NAME?</v>
      </c>
    </row>
    <row r="2180" spans="1:24">
      <c r="A2180" s="2">
        <v>2173</v>
      </c>
      <c r="B2180" s="617">
        <v>-160478</v>
      </c>
      <c r="C2180" s="617">
        <v>-103593</v>
      </c>
      <c r="D2180" s="617">
        <v>-114388</v>
      </c>
      <c r="F2180" s="330" t="e">
        <f ca="1">_xll.RiskData('Risk Summary'!$H$32,$A2180)</f>
        <v>#NAME?</v>
      </c>
      <c r="G2180" s="330" t="e">
        <f ca="1">_xll.RiskData('Risk Summary'!$K$32,$A2180)</f>
        <v>#NAME?</v>
      </c>
      <c r="H2180" s="330" t="e">
        <f ca="1">_xll.RiskData('Risk Summary'!$N$32,$A2180)</f>
        <v>#NAME?</v>
      </c>
      <c r="J2180" s="330" t="e">
        <f ca="1">_xll.RiskData('Risk Summary'!$H$35,$A2180)</f>
        <v>#NAME?</v>
      </c>
      <c r="K2180" s="330" t="e">
        <f ca="1">_xll.RiskData('Risk Summary'!$K$35,$A2180)</f>
        <v>#NAME?</v>
      </c>
      <c r="L2180" s="330" t="e">
        <f ca="1">_xll.RiskData('Risk Summary'!$N$35,$A2180)</f>
        <v>#NAME?</v>
      </c>
      <c r="N2180" s="330" t="e">
        <f ca="1">_xll.RiskData('Risk Summary'!$H$36,$A2180)</f>
        <v>#NAME?</v>
      </c>
      <c r="O2180" s="330" t="e">
        <f ca="1">_xll.RiskData('Risk Summary'!$K$36,$A2180)</f>
        <v>#NAME?</v>
      </c>
      <c r="P2180" s="330" t="e">
        <f ca="1">_xll.RiskData('Risk Summary'!$N$36,$A2180)</f>
        <v>#NAME?</v>
      </c>
      <c r="R2180" s="330" t="e">
        <f ca="1">_xll.RiskData('TS CF'!$H$24,$A2180)-F2180</f>
        <v>#NAME?</v>
      </c>
      <c r="S2180" s="330" t="e">
        <f ca="1">_xll.RiskData('TS CF'!$K$24,$A2180)-G2180</f>
        <v>#NAME?</v>
      </c>
      <c r="T2180" s="330" t="e">
        <f ca="1">_xll.RiskData('TS CF'!$N$24,$A2180)-H2180</f>
        <v>#NAME?</v>
      </c>
      <c r="V2180" s="327" t="e">
        <f t="shared" ca="1" si="99"/>
        <v>#NAME?</v>
      </c>
      <c r="W2180" s="327" t="e">
        <f t="shared" ca="1" si="100"/>
        <v>#NAME?</v>
      </c>
      <c r="X2180" s="327" t="e">
        <f t="shared" ca="1" si="101"/>
        <v>#NAME?</v>
      </c>
    </row>
    <row r="2181" spans="1:24">
      <c r="A2181" s="2">
        <v>2174</v>
      </c>
      <c r="B2181" s="617">
        <v>-160478</v>
      </c>
      <c r="C2181" s="617">
        <v>-103593</v>
      </c>
      <c r="D2181" s="617">
        <v>-114388</v>
      </c>
      <c r="F2181" s="330" t="e">
        <f ca="1">_xll.RiskData('Risk Summary'!$H$32,$A2181)</f>
        <v>#NAME?</v>
      </c>
      <c r="G2181" s="330" t="e">
        <f ca="1">_xll.RiskData('Risk Summary'!$K$32,$A2181)</f>
        <v>#NAME?</v>
      </c>
      <c r="H2181" s="330" t="e">
        <f ca="1">_xll.RiskData('Risk Summary'!$N$32,$A2181)</f>
        <v>#NAME?</v>
      </c>
      <c r="J2181" s="330" t="e">
        <f ca="1">_xll.RiskData('Risk Summary'!$H$35,$A2181)</f>
        <v>#NAME?</v>
      </c>
      <c r="K2181" s="330" t="e">
        <f ca="1">_xll.RiskData('Risk Summary'!$K$35,$A2181)</f>
        <v>#NAME?</v>
      </c>
      <c r="L2181" s="330" t="e">
        <f ca="1">_xll.RiskData('Risk Summary'!$N$35,$A2181)</f>
        <v>#NAME?</v>
      </c>
      <c r="N2181" s="330" t="e">
        <f ca="1">_xll.RiskData('Risk Summary'!$H$36,$A2181)</f>
        <v>#NAME?</v>
      </c>
      <c r="O2181" s="330" t="e">
        <f ca="1">_xll.RiskData('Risk Summary'!$K$36,$A2181)</f>
        <v>#NAME?</v>
      </c>
      <c r="P2181" s="330" t="e">
        <f ca="1">_xll.RiskData('Risk Summary'!$N$36,$A2181)</f>
        <v>#NAME?</v>
      </c>
      <c r="R2181" s="330" t="e">
        <f ca="1">_xll.RiskData('TS CF'!$H$24,$A2181)-F2181</f>
        <v>#NAME?</v>
      </c>
      <c r="S2181" s="330" t="e">
        <f ca="1">_xll.RiskData('TS CF'!$K$24,$A2181)-G2181</f>
        <v>#NAME?</v>
      </c>
      <c r="T2181" s="330" t="e">
        <f ca="1">_xll.RiskData('TS CF'!$N$24,$A2181)-H2181</f>
        <v>#NAME?</v>
      </c>
      <c r="V2181" s="327" t="e">
        <f t="shared" ca="1" si="99"/>
        <v>#NAME?</v>
      </c>
      <c r="W2181" s="327" t="e">
        <f t="shared" ca="1" si="100"/>
        <v>#NAME?</v>
      </c>
      <c r="X2181" s="327" t="e">
        <f t="shared" ca="1" si="101"/>
        <v>#NAME?</v>
      </c>
    </row>
    <row r="2182" spans="1:24">
      <c r="A2182" s="2">
        <v>2175</v>
      </c>
      <c r="B2182" s="617">
        <v>-160478</v>
      </c>
      <c r="C2182" s="617">
        <v>-103593</v>
      </c>
      <c r="D2182" s="617">
        <v>-114388</v>
      </c>
      <c r="F2182" s="330" t="e">
        <f ca="1">_xll.RiskData('Risk Summary'!$H$32,$A2182)</f>
        <v>#NAME?</v>
      </c>
      <c r="G2182" s="330" t="e">
        <f ca="1">_xll.RiskData('Risk Summary'!$K$32,$A2182)</f>
        <v>#NAME?</v>
      </c>
      <c r="H2182" s="330" t="e">
        <f ca="1">_xll.RiskData('Risk Summary'!$N$32,$A2182)</f>
        <v>#NAME?</v>
      </c>
      <c r="J2182" s="330" t="e">
        <f ca="1">_xll.RiskData('Risk Summary'!$H$35,$A2182)</f>
        <v>#NAME?</v>
      </c>
      <c r="K2182" s="330" t="e">
        <f ca="1">_xll.RiskData('Risk Summary'!$K$35,$A2182)</f>
        <v>#NAME?</v>
      </c>
      <c r="L2182" s="330" t="e">
        <f ca="1">_xll.RiskData('Risk Summary'!$N$35,$A2182)</f>
        <v>#NAME?</v>
      </c>
      <c r="N2182" s="330" t="e">
        <f ca="1">_xll.RiskData('Risk Summary'!$H$36,$A2182)</f>
        <v>#NAME?</v>
      </c>
      <c r="O2182" s="330" t="e">
        <f ca="1">_xll.RiskData('Risk Summary'!$K$36,$A2182)</f>
        <v>#NAME?</v>
      </c>
      <c r="P2182" s="330" t="e">
        <f ca="1">_xll.RiskData('Risk Summary'!$N$36,$A2182)</f>
        <v>#NAME?</v>
      </c>
      <c r="R2182" s="330" t="e">
        <f ca="1">_xll.RiskData('TS CF'!$H$24,$A2182)-F2182</f>
        <v>#NAME?</v>
      </c>
      <c r="S2182" s="330" t="e">
        <f ca="1">_xll.RiskData('TS CF'!$K$24,$A2182)-G2182</f>
        <v>#NAME?</v>
      </c>
      <c r="T2182" s="330" t="e">
        <f ca="1">_xll.RiskData('TS CF'!$N$24,$A2182)-H2182</f>
        <v>#NAME?</v>
      </c>
      <c r="V2182" s="327" t="e">
        <f t="shared" ca="1" si="99"/>
        <v>#NAME?</v>
      </c>
      <c r="W2182" s="327" t="e">
        <f t="shared" ca="1" si="100"/>
        <v>#NAME?</v>
      </c>
      <c r="X2182" s="327" t="e">
        <f t="shared" ca="1" si="101"/>
        <v>#NAME?</v>
      </c>
    </row>
    <row r="2183" spans="1:24">
      <c r="A2183" s="2">
        <v>2176</v>
      </c>
      <c r="B2183" s="617">
        <v>-160478</v>
      </c>
      <c r="C2183" s="617">
        <v>-103593</v>
      </c>
      <c r="D2183" s="617">
        <v>-114388</v>
      </c>
      <c r="F2183" s="330" t="e">
        <f ca="1">_xll.RiskData('Risk Summary'!$H$32,$A2183)</f>
        <v>#NAME?</v>
      </c>
      <c r="G2183" s="330" t="e">
        <f ca="1">_xll.RiskData('Risk Summary'!$K$32,$A2183)</f>
        <v>#NAME?</v>
      </c>
      <c r="H2183" s="330" t="e">
        <f ca="1">_xll.RiskData('Risk Summary'!$N$32,$A2183)</f>
        <v>#NAME?</v>
      </c>
      <c r="J2183" s="330" t="e">
        <f ca="1">_xll.RiskData('Risk Summary'!$H$35,$A2183)</f>
        <v>#NAME?</v>
      </c>
      <c r="K2183" s="330" t="e">
        <f ca="1">_xll.RiskData('Risk Summary'!$K$35,$A2183)</f>
        <v>#NAME?</v>
      </c>
      <c r="L2183" s="330" t="e">
        <f ca="1">_xll.RiskData('Risk Summary'!$N$35,$A2183)</f>
        <v>#NAME?</v>
      </c>
      <c r="N2183" s="330" t="e">
        <f ca="1">_xll.RiskData('Risk Summary'!$H$36,$A2183)</f>
        <v>#NAME?</v>
      </c>
      <c r="O2183" s="330" t="e">
        <f ca="1">_xll.RiskData('Risk Summary'!$K$36,$A2183)</f>
        <v>#NAME?</v>
      </c>
      <c r="P2183" s="330" t="e">
        <f ca="1">_xll.RiskData('Risk Summary'!$N$36,$A2183)</f>
        <v>#NAME?</v>
      </c>
      <c r="R2183" s="330" t="e">
        <f ca="1">_xll.RiskData('TS CF'!$H$24,$A2183)-F2183</f>
        <v>#NAME?</v>
      </c>
      <c r="S2183" s="330" t="e">
        <f ca="1">_xll.RiskData('TS CF'!$K$24,$A2183)-G2183</f>
        <v>#NAME?</v>
      </c>
      <c r="T2183" s="330" t="e">
        <f ca="1">_xll.RiskData('TS CF'!$N$24,$A2183)-H2183</f>
        <v>#NAME?</v>
      </c>
      <c r="V2183" s="327" t="e">
        <f t="shared" ca="1" si="99"/>
        <v>#NAME?</v>
      </c>
      <c r="W2183" s="327" t="e">
        <f t="shared" ca="1" si="100"/>
        <v>#NAME?</v>
      </c>
      <c r="X2183" s="327" t="e">
        <f t="shared" ca="1" si="101"/>
        <v>#NAME?</v>
      </c>
    </row>
    <row r="2184" spans="1:24">
      <c r="A2184" s="2">
        <v>2177</v>
      </c>
      <c r="B2184" s="617">
        <v>-160478</v>
      </c>
      <c r="C2184" s="617">
        <v>-103593</v>
      </c>
      <c r="D2184" s="617">
        <v>-114388</v>
      </c>
      <c r="F2184" s="330" t="e">
        <f ca="1">_xll.RiskData('Risk Summary'!$H$32,$A2184)</f>
        <v>#NAME?</v>
      </c>
      <c r="G2184" s="330" t="e">
        <f ca="1">_xll.RiskData('Risk Summary'!$K$32,$A2184)</f>
        <v>#NAME?</v>
      </c>
      <c r="H2184" s="330" t="e">
        <f ca="1">_xll.RiskData('Risk Summary'!$N$32,$A2184)</f>
        <v>#NAME?</v>
      </c>
      <c r="J2184" s="330" t="e">
        <f ca="1">_xll.RiskData('Risk Summary'!$H$35,$A2184)</f>
        <v>#NAME?</v>
      </c>
      <c r="K2184" s="330" t="e">
        <f ca="1">_xll.RiskData('Risk Summary'!$K$35,$A2184)</f>
        <v>#NAME?</v>
      </c>
      <c r="L2184" s="330" t="e">
        <f ca="1">_xll.RiskData('Risk Summary'!$N$35,$A2184)</f>
        <v>#NAME?</v>
      </c>
      <c r="N2184" s="330" t="e">
        <f ca="1">_xll.RiskData('Risk Summary'!$H$36,$A2184)</f>
        <v>#NAME?</v>
      </c>
      <c r="O2184" s="330" t="e">
        <f ca="1">_xll.RiskData('Risk Summary'!$K$36,$A2184)</f>
        <v>#NAME?</v>
      </c>
      <c r="P2184" s="330" t="e">
        <f ca="1">_xll.RiskData('Risk Summary'!$N$36,$A2184)</f>
        <v>#NAME?</v>
      </c>
      <c r="R2184" s="330" t="e">
        <f ca="1">_xll.RiskData('TS CF'!$H$24,$A2184)-F2184</f>
        <v>#NAME?</v>
      </c>
      <c r="S2184" s="330" t="e">
        <f ca="1">_xll.RiskData('TS CF'!$K$24,$A2184)-G2184</f>
        <v>#NAME?</v>
      </c>
      <c r="T2184" s="330" t="e">
        <f ca="1">_xll.RiskData('TS CF'!$N$24,$A2184)-H2184</f>
        <v>#NAME?</v>
      </c>
      <c r="V2184" s="327" t="e">
        <f t="shared" ca="1" si="99"/>
        <v>#NAME?</v>
      </c>
      <c r="W2184" s="327" t="e">
        <f t="shared" ca="1" si="100"/>
        <v>#NAME?</v>
      </c>
      <c r="X2184" s="327" t="e">
        <f t="shared" ca="1" si="101"/>
        <v>#NAME?</v>
      </c>
    </row>
    <row r="2185" spans="1:24">
      <c r="A2185" s="2">
        <v>2178</v>
      </c>
      <c r="B2185" s="617">
        <v>-160478</v>
      </c>
      <c r="C2185" s="617">
        <v>-103593</v>
      </c>
      <c r="D2185" s="617">
        <v>-114388</v>
      </c>
      <c r="F2185" s="330" t="e">
        <f ca="1">_xll.RiskData('Risk Summary'!$H$32,$A2185)</f>
        <v>#NAME?</v>
      </c>
      <c r="G2185" s="330" t="e">
        <f ca="1">_xll.RiskData('Risk Summary'!$K$32,$A2185)</f>
        <v>#NAME?</v>
      </c>
      <c r="H2185" s="330" t="e">
        <f ca="1">_xll.RiskData('Risk Summary'!$N$32,$A2185)</f>
        <v>#NAME?</v>
      </c>
      <c r="J2185" s="330" t="e">
        <f ca="1">_xll.RiskData('Risk Summary'!$H$35,$A2185)</f>
        <v>#NAME?</v>
      </c>
      <c r="K2185" s="330" t="e">
        <f ca="1">_xll.RiskData('Risk Summary'!$K$35,$A2185)</f>
        <v>#NAME?</v>
      </c>
      <c r="L2185" s="330" t="e">
        <f ca="1">_xll.RiskData('Risk Summary'!$N$35,$A2185)</f>
        <v>#NAME?</v>
      </c>
      <c r="N2185" s="330" t="e">
        <f ca="1">_xll.RiskData('Risk Summary'!$H$36,$A2185)</f>
        <v>#NAME?</v>
      </c>
      <c r="O2185" s="330" t="e">
        <f ca="1">_xll.RiskData('Risk Summary'!$K$36,$A2185)</f>
        <v>#NAME?</v>
      </c>
      <c r="P2185" s="330" t="e">
        <f ca="1">_xll.RiskData('Risk Summary'!$N$36,$A2185)</f>
        <v>#NAME?</v>
      </c>
      <c r="R2185" s="330" t="e">
        <f ca="1">_xll.RiskData('TS CF'!$H$24,$A2185)-F2185</f>
        <v>#NAME?</v>
      </c>
      <c r="S2185" s="330" t="e">
        <f ca="1">_xll.RiskData('TS CF'!$K$24,$A2185)-G2185</f>
        <v>#NAME?</v>
      </c>
      <c r="T2185" s="330" t="e">
        <f ca="1">_xll.RiskData('TS CF'!$N$24,$A2185)-H2185</f>
        <v>#NAME?</v>
      </c>
      <c r="V2185" s="327" t="e">
        <f t="shared" ca="1" si="99"/>
        <v>#NAME?</v>
      </c>
      <c r="W2185" s="327" t="e">
        <f t="shared" ca="1" si="100"/>
        <v>#NAME?</v>
      </c>
      <c r="X2185" s="327" t="e">
        <f t="shared" ca="1" si="101"/>
        <v>#NAME?</v>
      </c>
    </row>
    <row r="2186" spans="1:24">
      <c r="A2186" s="2">
        <v>2179</v>
      </c>
      <c r="B2186" s="617">
        <v>-160478</v>
      </c>
      <c r="C2186" s="617">
        <v>-103593</v>
      </c>
      <c r="D2186" s="617">
        <v>-114388</v>
      </c>
      <c r="F2186" s="330" t="e">
        <f ca="1">_xll.RiskData('Risk Summary'!$H$32,$A2186)</f>
        <v>#NAME?</v>
      </c>
      <c r="G2186" s="330" t="e">
        <f ca="1">_xll.RiskData('Risk Summary'!$K$32,$A2186)</f>
        <v>#NAME?</v>
      </c>
      <c r="H2186" s="330" t="e">
        <f ca="1">_xll.RiskData('Risk Summary'!$N$32,$A2186)</f>
        <v>#NAME?</v>
      </c>
      <c r="J2186" s="330" t="e">
        <f ca="1">_xll.RiskData('Risk Summary'!$H$35,$A2186)</f>
        <v>#NAME?</v>
      </c>
      <c r="K2186" s="330" t="e">
        <f ca="1">_xll.RiskData('Risk Summary'!$K$35,$A2186)</f>
        <v>#NAME?</v>
      </c>
      <c r="L2186" s="330" t="e">
        <f ca="1">_xll.RiskData('Risk Summary'!$N$35,$A2186)</f>
        <v>#NAME?</v>
      </c>
      <c r="N2186" s="330" t="e">
        <f ca="1">_xll.RiskData('Risk Summary'!$H$36,$A2186)</f>
        <v>#NAME?</v>
      </c>
      <c r="O2186" s="330" t="e">
        <f ca="1">_xll.RiskData('Risk Summary'!$K$36,$A2186)</f>
        <v>#NAME?</v>
      </c>
      <c r="P2186" s="330" t="e">
        <f ca="1">_xll.RiskData('Risk Summary'!$N$36,$A2186)</f>
        <v>#NAME?</v>
      </c>
      <c r="R2186" s="330" t="e">
        <f ca="1">_xll.RiskData('TS CF'!$H$24,$A2186)-F2186</f>
        <v>#NAME?</v>
      </c>
      <c r="S2186" s="330" t="e">
        <f ca="1">_xll.RiskData('TS CF'!$K$24,$A2186)-G2186</f>
        <v>#NAME?</v>
      </c>
      <c r="T2186" s="330" t="e">
        <f ca="1">_xll.RiskData('TS CF'!$N$24,$A2186)-H2186</f>
        <v>#NAME?</v>
      </c>
      <c r="V2186" s="327" t="e">
        <f t="shared" ref="V2186:V2249" ca="1" si="102">V2185</f>
        <v>#NAME?</v>
      </c>
      <c r="W2186" s="327" t="e">
        <f t="shared" ref="W2186:W2249" ca="1" si="103">W2185</f>
        <v>#NAME?</v>
      </c>
      <c r="X2186" s="327" t="e">
        <f t="shared" ref="X2186:X2249" ca="1" si="104">X2185</f>
        <v>#NAME?</v>
      </c>
    </row>
    <row r="2187" spans="1:24">
      <c r="A2187" s="2">
        <v>2180</v>
      </c>
      <c r="B2187" s="617">
        <v>-160478</v>
      </c>
      <c r="C2187" s="617">
        <v>-103593</v>
      </c>
      <c r="D2187" s="617">
        <v>-114388</v>
      </c>
      <c r="F2187" s="330" t="e">
        <f ca="1">_xll.RiskData('Risk Summary'!$H$32,$A2187)</f>
        <v>#NAME?</v>
      </c>
      <c r="G2187" s="330" t="e">
        <f ca="1">_xll.RiskData('Risk Summary'!$K$32,$A2187)</f>
        <v>#NAME?</v>
      </c>
      <c r="H2187" s="330" t="e">
        <f ca="1">_xll.RiskData('Risk Summary'!$N$32,$A2187)</f>
        <v>#NAME?</v>
      </c>
      <c r="J2187" s="330" t="e">
        <f ca="1">_xll.RiskData('Risk Summary'!$H$35,$A2187)</f>
        <v>#NAME?</v>
      </c>
      <c r="K2187" s="330" t="e">
        <f ca="1">_xll.RiskData('Risk Summary'!$K$35,$A2187)</f>
        <v>#NAME?</v>
      </c>
      <c r="L2187" s="330" t="e">
        <f ca="1">_xll.RiskData('Risk Summary'!$N$35,$A2187)</f>
        <v>#NAME?</v>
      </c>
      <c r="N2187" s="330" t="e">
        <f ca="1">_xll.RiskData('Risk Summary'!$H$36,$A2187)</f>
        <v>#NAME?</v>
      </c>
      <c r="O2187" s="330" t="e">
        <f ca="1">_xll.RiskData('Risk Summary'!$K$36,$A2187)</f>
        <v>#NAME?</v>
      </c>
      <c r="P2187" s="330" t="e">
        <f ca="1">_xll.RiskData('Risk Summary'!$N$36,$A2187)</f>
        <v>#NAME?</v>
      </c>
      <c r="R2187" s="330" t="e">
        <f ca="1">_xll.RiskData('TS CF'!$H$24,$A2187)-F2187</f>
        <v>#NAME?</v>
      </c>
      <c r="S2187" s="330" t="e">
        <f ca="1">_xll.RiskData('TS CF'!$K$24,$A2187)-G2187</f>
        <v>#NAME?</v>
      </c>
      <c r="T2187" s="330" t="e">
        <f ca="1">_xll.RiskData('TS CF'!$N$24,$A2187)-H2187</f>
        <v>#NAME?</v>
      </c>
      <c r="V2187" s="327" t="e">
        <f t="shared" ca="1" si="102"/>
        <v>#NAME?</v>
      </c>
      <c r="W2187" s="327" t="e">
        <f t="shared" ca="1" si="103"/>
        <v>#NAME?</v>
      </c>
      <c r="X2187" s="327" t="e">
        <f t="shared" ca="1" si="104"/>
        <v>#NAME?</v>
      </c>
    </row>
    <row r="2188" spans="1:24">
      <c r="A2188" s="2">
        <v>2181</v>
      </c>
      <c r="B2188" s="617">
        <v>-160478</v>
      </c>
      <c r="C2188" s="617">
        <v>-103593</v>
      </c>
      <c r="D2188" s="617">
        <v>-114388</v>
      </c>
      <c r="F2188" s="330" t="e">
        <f ca="1">_xll.RiskData('Risk Summary'!$H$32,$A2188)</f>
        <v>#NAME?</v>
      </c>
      <c r="G2188" s="330" t="e">
        <f ca="1">_xll.RiskData('Risk Summary'!$K$32,$A2188)</f>
        <v>#NAME?</v>
      </c>
      <c r="H2188" s="330" t="e">
        <f ca="1">_xll.RiskData('Risk Summary'!$N$32,$A2188)</f>
        <v>#NAME?</v>
      </c>
      <c r="J2188" s="330" t="e">
        <f ca="1">_xll.RiskData('Risk Summary'!$H$35,$A2188)</f>
        <v>#NAME?</v>
      </c>
      <c r="K2188" s="330" t="e">
        <f ca="1">_xll.RiskData('Risk Summary'!$K$35,$A2188)</f>
        <v>#NAME?</v>
      </c>
      <c r="L2188" s="330" t="e">
        <f ca="1">_xll.RiskData('Risk Summary'!$N$35,$A2188)</f>
        <v>#NAME?</v>
      </c>
      <c r="N2188" s="330" t="e">
        <f ca="1">_xll.RiskData('Risk Summary'!$H$36,$A2188)</f>
        <v>#NAME?</v>
      </c>
      <c r="O2188" s="330" t="e">
        <f ca="1">_xll.RiskData('Risk Summary'!$K$36,$A2188)</f>
        <v>#NAME?</v>
      </c>
      <c r="P2188" s="330" t="e">
        <f ca="1">_xll.RiskData('Risk Summary'!$N$36,$A2188)</f>
        <v>#NAME?</v>
      </c>
      <c r="R2188" s="330" t="e">
        <f ca="1">_xll.RiskData('TS CF'!$H$24,$A2188)-F2188</f>
        <v>#NAME?</v>
      </c>
      <c r="S2188" s="330" t="e">
        <f ca="1">_xll.RiskData('TS CF'!$K$24,$A2188)-G2188</f>
        <v>#NAME?</v>
      </c>
      <c r="T2188" s="330" t="e">
        <f ca="1">_xll.RiskData('TS CF'!$N$24,$A2188)-H2188</f>
        <v>#NAME?</v>
      </c>
      <c r="V2188" s="327" t="e">
        <f t="shared" ca="1" si="102"/>
        <v>#NAME?</v>
      </c>
      <c r="W2188" s="327" t="e">
        <f t="shared" ca="1" si="103"/>
        <v>#NAME?</v>
      </c>
      <c r="X2188" s="327" t="e">
        <f t="shared" ca="1" si="104"/>
        <v>#NAME?</v>
      </c>
    </row>
    <row r="2189" spans="1:24">
      <c r="A2189" s="2">
        <v>2182</v>
      </c>
      <c r="B2189" s="617">
        <v>-160478</v>
      </c>
      <c r="C2189" s="617">
        <v>-103593</v>
      </c>
      <c r="D2189" s="617">
        <v>-114388</v>
      </c>
      <c r="F2189" s="330" t="e">
        <f ca="1">_xll.RiskData('Risk Summary'!$H$32,$A2189)</f>
        <v>#NAME?</v>
      </c>
      <c r="G2189" s="330" t="e">
        <f ca="1">_xll.RiskData('Risk Summary'!$K$32,$A2189)</f>
        <v>#NAME?</v>
      </c>
      <c r="H2189" s="330" t="e">
        <f ca="1">_xll.RiskData('Risk Summary'!$N$32,$A2189)</f>
        <v>#NAME?</v>
      </c>
      <c r="J2189" s="330" t="e">
        <f ca="1">_xll.RiskData('Risk Summary'!$H$35,$A2189)</f>
        <v>#NAME?</v>
      </c>
      <c r="K2189" s="330" t="e">
        <f ca="1">_xll.RiskData('Risk Summary'!$K$35,$A2189)</f>
        <v>#NAME?</v>
      </c>
      <c r="L2189" s="330" t="e">
        <f ca="1">_xll.RiskData('Risk Summary'!$N$35,$A2189)</f>
        <v>#NAME?</v>
      </c>
      <c r="N2189" s="330" t="e">
        <f ca="1">_xll.RiskData('Risk Summary'!$H$36,$A2189)</f>
        <v>#NAME?</v>
      </c>
      <c r="O2189" s="330" t="e">
        <f ca="1">_xll.RiskData('Risk Summary'!$K$36,$A2189)</f>
        <v>#NAME?</v>
      </c>
      <c r="P2189" s="330" t="e">
        <f ca="1">_xll.RiskData('Risk Summary'!$N$36,$A2189)</f>
        <v>#NAME?</v>
      </c>
      <c r="R2189" s="330" t="e">
        <f ca="1">_xll.RiskData('TS CF'!$H$24,$A2189)-F2189</f>
        <v>#NAME?</v>
      </c>
      <c r="S2189" s="330" t="e">
        <f ca="1">_xll.RiskData('TS CF'!$K$24,$A2189)-G2189</f>
        <v>#NAME?</v>
      </c>
      <c r="T2189" s="330" t="e">
        <f ca="1">_xll.RiskData('TS CF'!$N$24,$A2189)-H2189</f>
        <v>#NAME?</v>
      </c>
      <c r="V2189" s="327" t="e">
        <f t="shared" ca="1" si="102"/>
        <v>#NAME?</v>
      </c>
      <c r="W2189" s="327" t="e">
        <f t="shared" ca="1" si="103"/>
        <v>#NAME?</v>
      </c>
      <c r="X2189" s="327" t="e">
        <f t="shared" ca="1" si="104"/>
        <v>#NAME?</v>
      </c>
    </row>
    <row r="2190" spans="1:24">
      <c r="A2190" s="2">
        <v>2183</v>
      </c>
      <c r="B2190" s="617">
        <v>-160478</v>
      </c>
      <c r="C2190" s="617">
        <v>-103593</v>
      </c>
      <c r="D2190" s="617">
        <v>-114388</v>
      </c>
      <c r="F2190" s="330" t="e">
        <f ca="1">_xll.RiskData('Risk Summary'!$H$32,$A2190)</f>
        <v>#NAME?</v>
      </c>
      <c r="G2190" s="330" t="e">
        <f ca="1">_xll.RiskData('Risk Summary'!$K$32,$A2190)</f>
        <v>#NAME?</v>
      </c>
      <c r="H2190" s="330" t="e">
        <f ca="1">_xll.RiskData('Risk Summary'!$N$32,$A2190)</f>
        <v>#NAME?</v>
      </c>
      <c r="J2190" s="330" t="e">
        <f ca="1">_xll.RiskData('Risk Summary'!$H$35,$A2190)</f>
        <v>#NAME?</v>
      </c>
      <c r="K2190" s="330" t="e">
        <f ca="1">_xll.RiskData('Risk Summary'!$K$35,$A2190)</f>
        <v>#NAME?</v>
      </c>
      <c r="L2190" s="330" t="e">
        <f ca="1">_xll.RiskData('Risk Summary'!$N$35,$A2190)</f>
        <v>#NAME?</v>
      </c>
      <c r="N2190" s="330" t="e">
        <f ca="1">_xll.RiskData('Risk Summary'!$H$36,$A2190)</f>
        <v>#NAME?</v>
      </c>
      <c r="O2190" s="330" t="e">
        <f ca="1">_xll.RiskData('Risk Summary'!$K$36,$A2190)</f>
        <v>#NAME?</v>
      </c>
      <c r="P2190" s="330" t="e">
        <f ca="1">_xll.RiskData('Risk Summary'!$N$36,$A2190)</f>
        <v>#NAME?</v>
      </c>
      <c r="R2190" s="330" t="e">
        <f ca="1">_xll.RiskData('TS CF'!$H$24,$A2190)-F2190</f>
        <v>#NAME?</v>
      </c>
      <c r="S2190" s="330" t="e">
        <f ca="1">_xll.RiskData('TS CF'!$K$24,$A2190)-G2190</f>
        <v>#NAME?</v>
      </c>
      <c r="T2190" s="330" t="e">
        <f ca="1">_xll.RiskData('TS CF'!$N$24,$A2190)-H2190</f>
        <v>#NAME?</v>
      </c>
      <c r="V2190" s="327" t="e">
        <f t="shared" ca="1" si="102"/>
        <v>#NAME?</v>
      </c>
      <c r="W2190" s="327" t="e">
        <f t="shared" ca="1" si="103"/>
        <v>#NAME?</v>
      </c>
      <c r="X2190" s="327" t="e">
        <f t="shared" ca="1" si="104"/>
        <v>#NAME?</v>
      </c>
    </row>
    <row r="2191" spans="1:24">
      <c r="A2191" s="2">
        <v>2184</v>
      </c>
      <c r="B2191" s="617">
        <v>-160478</v>
      </c>
      <c r="C2191" s="617">
        <v>-103593</v>
      </c>
      <c r="D2191" s="617">
        <v>-114388</v>
      </c>
      <c r="F2191" s="330" t="e">
        <f ca="1">_xll.RiskData('Risk Summary'!$H$32,$A2191)</f>
        <v>#NAME?</v>
      </c>
      <c r="G2191" s="330" t="e">
        <f ca="1">_xll.RiskData('Risk Summary'!$K$32,$A2191)</f>
        <v>#NAME?</v>
      </c>
      <c r="H2191" s="330" t="e">
        <f ca="1">_xll.RiskData('Risk Summary'!$N$32,$A2191)</f>
        <v>#NAME?</v>
      </c>
      <c r="J2191" s="330" t="e">
        <f ca="1">_xll.RiskData('Risk Summary'!$H$35,$A2191)</f>
        <v>#NAME?</v>
      </c>
      <c r="K2191" s="330" t="e">
        <f ca="1">_xll.RiskData('Risk Summary'!$K$35,$A2191)</f>
        <v>#NAME?</v>
      </c>
      <c r="L2191" s="330" t="e">
        <f ca="1">_xll.RiskData('Risk Summary'!$N$35,$A2191)</f>
        <v>#NAME?</v>
      </c>
      <c r="N2191" s="330" t="e">
        <f ca="1">_xll.RiskData('Risk Summary'!$H$36,$A2191)</f>
        <v>#NAME?</v>
      </c>
      <c r="O2191" s="330" t="e">
        <f ca="1">_xll.RiskData('Risk Summary'!$K$36,$A2191)</f>
        <v>#NAME?</v>
      </c>
      <c r="P2191" s="330" t="e">
        <f ca="1">_xll.RiskData('Risk Summary'!$N$36,$A2191)</f>
        <v>#NAME?</v>
      </c>
      <c r="R2191" s="330" t="e">
        <f ca="1">_xll.RiskData('TS CF'!$H$24,$A2191)-F2191</f>
        <v>#NAME?</v>
      </c>
      <c r="S2191" s="330" t="e">
        <f ca="1">_xll.RiskData('TS CF'!$K$24,$A2191)-G2191</f>
        <v>#NAME?</v>
      </c>
      <c r="T2191" s="330" t="e">
        <f ca="1">_xll.RiskData('TS CF'!$N$24,$A2191)-H2191</f>
        <v>#NAME?</v>
      </c>
      <c r="V2191" s="327" t="e">
        <f t="shared" ca="1" si="102"/>
        <v>#NAME?</v>
      </c>
      <c r="W2191" s="327" t="e">
        <f t="shared" ca="1" si="103"/>
        <v>#NAME?</v>
      </c>
      <c r="X2191" s="327" t="e">
        <f t="shared" ca="1" si="104"/>
        <v>#NAME?</v>
      </c>
    </row>
    <row r="2192" spans="1:24">
      <c r="A2192" s="2">
        <v>2185</v>
      </c>
      <c r="B2192" s="617">
        <v>-160478</v>
      </c>
      <c r="C2192" s="617">
        <v>-103593</v>
      </c>
      <c r="D2192" s="617">
        <v>-114388</v>
      </c>
      <c r="F2192" s="330" t="e">
        <f ca="1">_xll.RiskData('Risk Summary'!$H$32,$A2192)</f>
        <v>#NAME?</v>
      </c>
      <c r="G2192" s="330" t="e">
        <f ca="1">_xll.RiskData('Risk Summary'!$K$32,$A2192)</f>
        <v>#NAME?</v>
      </c>
      <c r="H2192" s="330" t="e">
        <f ca="1">_xll.RiskData('Risk Summary'!$N$32,$A2192)</f>
        <v>#NAME?</v>
      </c>
      <c r="J2192" s="330" t="e">
        <f ca="1">_xll.RiskData('Risk Summary'!$H$35,$A2192)</f>
        <v>#NAME?</v>
      </c>
      <c r="K2192" s="330" t="e">
        <f ca="1">_xll.RiskData('Risk Summary'!$K$35,$A2192)</f>
        <v>#NAME?</v>
      </c>
      <c r="L2192" s="330" t="e">
        <f ca="1">_xll.RiskData('Risk Summary'!$N$35,$A2192)</f>
        <v>#NAME?</v>
      </c>
      <c r="N2192" s="330" t="e">
        <f ca="1">_xll.RiskData('Risk Summary'!$H$36,$A2192)</f>
        <v>#NAME?</v>
      </c>
      <c r="O2192" s="330" t="e">
        <f ca="1">_xll.RiskData('Risk Summary'!$K$36,$A2192)</f>
        <v>#NAME?</v>
      </c>
      <c r="P2192" s="330" t="e">
        <f ca="1">_xll.RiskData('Risk Summary'!$N$36,$A2192)</f>
        <v>#NAME?</v>
      </c>
      <c r="R2192" s="330" t="e">
        <f ca="1">_xll.RiskData('TS CF'!$H$24,$A2192)-F2192</f>
        <v>#NAME?</v>
      </c>
      <c r="S2192" s="330" t="e">
        <f ca="1">_xll.RiskData('TS CF'!$K$24,$A2192)-G2192</f>
        <v>#NAME?</v>
      </c>
      <c r="T2192" s="330" t="e">
        <f ca="1">_xll.RiskData('TS CF'!$N$24,$A2192)-H2192</f>
        <v>#NAME?</v>
      </c>
      <c r="V2192" s="327" t="e">
        <f t="shared" ca="1" si="102"/>
        <v>#NAME?</v>
      </c>
      <c r="W2192" s="327" t="e">
        <f t="shared" ca="1" si="103"/>
        <v>#NAME?</v>
      </c>
      <c r="X2192" s="327" t="e">
        <f t="shared" ca="1" si="104"/>
        <v>#NAME?</v>
      </c>
    </row>
    <row r="2193" spans="1:24">
      <c r="A2193" s="2">
        <v>2186</v>
      </c>
      <c r="B2193" s="617">
        <v>-160478</v>
      </c>
      <c r="C2193" s="617">
        <v>-103593</v>
      </c>
      <c r="D2193" s="617">
        <v>-114388</v>
      </c>
      <c r="F2193" s="330" t="e">
        <f ca="1">_xll.RiskData('Risk Summary'!$H$32,$A2193)</f>
        <v>#NAME?</v>
      </c>
      <c r="G2193" s="330" t="e">
        <f ca="1">_xll.RiskData('Risk Summary'!$K$32,$A2193)</f>
        <v>#NAME?</v>
      </c>
      <c r="H2193" s="330" t="e">
        <f ca="1">_xll.RiskData('Risk Summary'!$N$32,$A2193)</f>
        <v>#NAME?</v>
      </c>
      <c r="J2193" s="330" t="e">
        <f ca="1">_xll.RiskData('Risk Summary'!$H$35,$A2193)</f>
        <v>#NAME?</v>
      </c>
      <c r="K2193" s="330" t="e">
        <f ca="1">_xll.RiskData('Risk Summary'!$K$35,$A2193)</f>
        <v>#NAME?</v>
      </c>
      <c r="L2193" s="330" t="e">
        <f ca="1">_xll.RiskData('Risk Summary'!$N$35,$A2193)</f>
        <v>#NAME?</v>
      </c>
      <c r="N2193" s="330" t="e">
        <f ca="1">_xll.RiskData('Risk Summary'!$H$36,$A2193)</f>
        <v>#NAME?</v>
      </c>
      <c r="O2193" s="330" t="e">
        <f ca="1">_xll.RiskData('Risk Summary'!$K$36,$A2193)</f>
        <v>#NAME?</v>
      </c>
      <c r="P2193" s="330" t="e">
        <f ca="1">_xll.RiskData('Risk Summary'!$N$36,$A2193)</f>
        <v>#NAME?</v>
      </c>
      <c r="R2193" s="330" t="e">
        <f ca="1">_xll.RiskData('TS CF'!$H$24,$A2193)-F2193</f>
        <v>#NAME?</v>
      </c>
      <c r="S2193" s="330" t="e">
        <f ca="1">_xll.RiskData('TS CF'!$K$24,$A2193)-G2193</f>
        <v>#NAME?</v>
      </c>
      <c r="T2193" s="330" t="e">
        <f ca="1">_xll.RiskData('TS CF'!$N$24,$A2193)-H2193</f>
        <v>#NAME?</v>
      </c>
      <c r="V2193" s="327" t="e">
        <f t="shared" ca="1" si="102"/>
        <v>#NAME?</v>
      </c>
      <c r="W2193" s="327" t="e">
        <f t="shared" ca="1" si="103"/>
        <v>#NAME?</v>
      </c>
      <c r="X2193" s="327" t="e">
        <f t="shared" ca="1" si="104"/>
        <v>#NAME?</v>
      </c>
    </row>
    <row r="2194" spans="1:24">
      <c r="A2194" s="2">
        <v>2187</v>
      </c>
      <c r="B2194" s="617">
        <v>-160478</v>
      </c>
      <c r="C2194" s="617">
        <v>-103593</v>
      </c>
      <c r="D2194" s="617">
        <v>-114388</v>
      </c>
      <c r="F2194" s="330" t="e">
        <f ca="1">_xll.RiskData('Risk Summary'!$H$32,$A2194)</f>
        <v>#NAME?</v>
      </c>
      <c r="G2194" s="330" t="e">
        <f ca="1">_xll.RiskData('Risk Summary'!$K$32,$A2194)</f>
        <v>#NAME?</v>
      </c>
      <c r="H2194" s="330" t="e">
        <f ca="1">_xll.RiskData('Risk Summary'!$N$32,$A2194)</f>
        <v>#NAME?</v>
      </c>
      <c r="J2194" s="330" t="e">
        <f ca="1">_xll.RiskData('Risk Summary'!$H$35,$A2194)</f>
        <v>#NAME?</v>
      </c>
      <c r="K2194" s="330" t="e">
        <f ca="1">_xll.RiskData('Risk Summary'!$K$35,$A2194)</f>
        <v>#NAME?</v>
      </c>
      <c r="L2194" s="330" t="e">
        <f ca="1">_xll.RiskData('Risk Summary'!$N$35,$A2194)</f>
        <v>#NAME?</v>
      </c>
      <c r="N2194" s="330" t="e">
        <f ca="1">_xll.RiskData('Risk Summary'!$H$36,$A2194)</f>
        <v>#NAME?</v>
      </c>
      <c r="O2194" s="330" t="e">
        <f ca="1">_xll.RiskData('Risk Summary'!$K$36,$A2194)</f>
        <v>#NAME?</v>
      </c>
      <c r="P2194" s="330" t="e">
        <f ca="1">_xll.RiskData('Risk Summary'!$N$36,$A2194)</f>
        <v>#NAME?</v>
      </c>
      <c r="R2194" s="330" t="e">
        <f ca="1">_xll.RiskData('TS CF'!$H$24,$A2194)-F2194</f>
        <v>#NAME?</v>
      </c>
      <c r="S2194" s="330" t="e">
        <f ca="1">_xll.RiskData('TS CF'!$K$24,$A2194)-G2194</f>
        <v>#NAME?</v>
      </c>
      <c r="T2194" s="330" t="e">
        <f ca="1">_xll.RiskData('TS CF'!$N$24,$A2194)-H2194</f>
        <v>#NAME?</v>
      </c>
      <c r="V2194" s="327" t="e">
        <f t="shared" ca="1" si="102"/>
        <v>#NAME?</v>
      </c>
      <c r="W2194" s="327" t="e">
        <f t="shared" ca="1" si="103"/>
        <v>#NAME?</v>
      </c>
      <c r="X2194" s="327" t="e">
        <f t="shared" ca="1" si="104"/>
        <v>#NAME?</v>
      </c>
    </row>
    <row r="2195" spans="1:24">
      <c r="A2195" s="2">
        <v>2188</v>
      </c>
      <c r="B2195" s="617">
        <v>-160478</v>
      </c>
      <c r="C2195" s="617">
        <v>-103593</v>
      </c>
      <c r="D2195" s="617">
        <v>-114388</v>
      </c>
      <c r="F2195" s="330" t="e">
        <f ca="1">_xll.RiskData('Risk Summary'!$H$32,$A2195)</f>
        <v>#NAME?</v>
      </c>
      <c r="G2195" s="330" t="e">
        <f ca="1">_xll.RiskData('Risk Summary'!$K$32,$A2195)</f>
        <v>#NAME?</v>
      </c>
      <c r="H2195" s="330" t="e">
        <f ca="1">_xll.RiskData('Risk Summary'!$N$32,$A2195)</f>
        <v>#NAME?</v>
      </c>
      <c r="J2195" s="330" t="e">
        <f ca="1">_xll.RiskData('Risk Summary'!$H$35,$A2195)</f>
        <v>#NAME?</v>
      </c>
      <c r="K2195" s="330" t="e">
        <f ca="1">_xll.RiskData('Risk Summary'!$K$35,$A2195)</f>
        <v>#NAME?</v>
      </c>
      <c r="L2195" s="330" t="e">
        <f ca="1">_xll.RiskData('Risk Summary'!$N$35,$A2195)</f>
        <v>#NAME?</v>
      </c>
      <c r="N2195" s="330" t="e">
        <f ca="1">_xll.RiskData('Risk Summary'!$H$36,$A2195)</f>
        <v>#NAME?</v>
      </c>
      <c r="O2195" s="330" t="e">
        <f ca="1">_xll.RiskData('Risk Summary'!$K$36,$A2195)</f>
        <v>#NAME?</v>
      </c>
      <c r="P2195" s="330" t="e">
        <f ca="1">_xll.RiskData('Risk Summary'!$N$36,$A2195)</f>
        <v>#NAME?</v>
      </c>
      <c r="R2195" s="330" t="e">
        <f ca="1">_xll.RiskData('TS CF'!$H$24,$A2195)-F2195</f>
        <v>#NAME?</v>
      </c>
      <c r="S2195" s="330" t="e">
        <f ca="1">_xll.RiskData('TS CF'!$K$24,$A2195)-G2195</f>
        <v>#NAME?</v>
      </c>
      <c r="T2195" s="330" t="e">
        <f ca="1">_xll.RiskData('TS CF'!$N$24,$A2195)-H2195</f>
        <v>#NAME?</v>
      </c>
      <c r="V2195" s="327" t="e">
        <f t="shared" ca="1" si="102"/>
        <v>#NAME?</v>
      </c>
      <c r="W2195" s="327" t="e">
        <f t="shared" ca="1" si="103"/>
        <v>#NAME?</v>
      </c>
      <c r="X2195" s="327" t="e">
        <f t="shared" ca="1" si="104"/>
        <v>#NAME?</v>
      </c>
    </row>
    <row r="2196" spans="1:24">
      <c r="A2196" s="2">
        <v>2189</v>
      </c>
      <c r="B2196" s="617">
        <v>-160478</v>
      </c>
      <c r="C2196" s="617">
        <v>-103593</v>
      </c>
      <c r="D2196" s="617">
        <v>-114388</v>
      </c>
      <c r="F2196" s="330" t="e">
        <f ca="1">_xll.RiskData('Risk Summary'!$H$32,$A2196)</f>
        <v>#NAME?</v>
      </c>
      <c r="G2196" s="330" t="e">
        <f ca="1">_xll.RiskData('Risk Summary'!$K$32,$A2196)</f>
        <v>#NAME?</v>
      </c>
      <c r="H2196" s="330" t="e">
        <f ca="1">_xll.RiskData('Risk Summary'!$N$32,$A2196)</f>
        <v>#NAME?</v>
      </c>
      <c r="J2196" s="330" t="e">
        <f ca="1">_xll.RiskData('Risk Summary'!$H$35,$A2196)</f>
        <v>#NAME?</v>
      </c>
      <c r="K2196" s="330" t="e">
        <f ca="1">_xll.RiskData('Risk Summary'!$K$35,$A2196)</f>
        <v>#NAME?</v>
      </c>
      <c r="L2196" s="330" t="e">
        <f ca="1">_xll.RiskData('Risk Summary'!$N$35,$A2196)</f>
        <v>#NAME?</v>
      </c>
      <c r="N2196" s="330" t="e">
        <f ca="1">_xll.RiskData('Risk Summary'!$H$36,$A2196)</f>
        <v>#NAME?</v>
      </c>
      <c r="O2196" s="330" t="e">
        <f ca="1">_xll.RiskData('Risk Summary'!$K$36,$A2196)</f>
        <v>#NAME?</v>
      </c>
      <c r="P2196" s="330" t="e">
        <f ca="1">_xll.RiskData('Risk Summary'!$N$36,$A2196)</f>
        <v>#NAME?</v>
      </c>
      <c r="R2196" s="330" t="e">
        <f ca="1">_xll.RiskData('TS CF'!$H$24,$A2196)-F2196</f>
        <v>#NAME?</v>
      </c>
      <c r="S2196" s="330" t="e">
        <f ca="1">_xll.RiskData('TS CF'!$K$24,$A2196)-G2196</f>
        <v>#NAME?</v>
      </c>
      <c r="T2196" s="330" t="e">
        <f ca="1">_xll.RiskData('TS CF'!$N$24,$A2196)-H2196</f>
        <v>#NAME?</v>
      </c>
      <c r="V2196" s="327" t="e">
        <f t="shared" ca="1" si="102"/>
        <v>#NAME?</v>
      </c>
      <c r="W2196" s="327" t="e">
        <f t="shared" ca="1" si="103"/>
        <v>#NAME?</v>
      </c>
      <c r="X2196" s="327" t="e">
        <f t="shared" ca="1" si="104"/>
        <v>#NAME?</v>
      </c>
    </row>
    <row r="2197" spans="1:24">
      <c r="A2197" s="2">
        <v>2190</v>
      </c>
      <c r="B2197" s="617">
        <v>-160478</v>
      </c>
      <c r="C2197" s="617">
        <v>-103593</v>
      </c>
      <c r="D2197" s="617">
        <v>-114388</v>
      </c>
      <c r="F2197" s="330" t="e">
        <f ca="1">_xll.RiskData('Risk Summary'!$H$32,$A2197)</f>
        <v>#NAME?</v>
      </c>
      <c r="G2197" s="330" t="e">
        <f ca="1">_xll.RiskData('Risk Summary'!$K$32,$A2197)</f>
        <v>#NAME?</v>
      </c>
      <c r="H2197" s="330" t="e">
        <f ca="1">_xll.RiskData('Risk Summary'!$N$32,$A2197)</f>
        <v>#NAME?</v>
      </c>
      <c r="J2197" s="330" t="e">
        <f ca="1">_xll.RiskData('Risk Summary'!$H$35,$A2197)</f>
        <v>#NAME?</v>
      </c>
      <c r="K2197" s="330" t="e">
        <f ca="1">_xll.RiskData('Risk Summary'!$K$35,$A2197)</f>
        <v>#NAME?</v>
      </c>
      <c r="L2197" s="330" t="e">
        <f ca="1">_xll.RiskData('Risk Summary'!$N$35,$A2197)</f>
        <v>#NAME?</v>
      </c>
      <c r="N2197" s="330" t="e">
        <f ca="1">_xll.RiskData('Risk Summary'!$H$36,$A2197)</f>
        <v>#NAME?</v>
      </c>
      <c r="O2197" s="330" t="e">
        <f ca="1">_xll.RiskData('Risk Summary'!$K$36,$A2197)</f>
        <v>#NAME?</v>
      </c>
      <c r="P2197" s="330" t="e">
        <f ca="1">_xll.RiskData('Risk Summary'!$N$36,$A2197)</f>
        <v>#NAME?</v>
      </c>
      <c r="R2197" s="330" t="e">
        <f ca="1">_xll.RiskData('TS CF'!$H$24,$A2197)-F2197</f>
        <v>#NAME?</v>
      </c>
      <c r="S2197" s="330" t="e">
        <f ca="1">_xll.RiskData('TS CF'!$K$24,$A2197)-G2197</f>
        <v>#NAME?</v>
      </c>
      <c r="T2197" s="330" t="e">
        <f ca="1">_xll.RiskData('TS CF'!$N$24,$A2197)-H2197</f>
        <v>#NAME?</v>
      </c>
      <c r="V2197" s="327" t="e">
        <f t="shared" ca="1" si="102"/>
        <v>#NAME?</v>
      </c>
      <c r="W2197" s="327" t="e">
        <f t="shared" ca="1" si="103"/>
        <v>#NAME?</v>
      </c>
      <c r="X2197" s="327" t="e">
        <f t="shared" ca="1" si="104"/>
        <v>#NAME?</v>
      </c>
    </row>
    <row r="2198" spans="1:24">
      <c r="A2198" s="2">
        <v>2191</v>
      </c>
      <c r="B2198" s="617">
        <v>-160478</v>
      </c>
      <c r="C2198" s="617">
        <v>-103593</v>
      </c>
      <c r="D2198" s="617">
        <v>-114388</v>
      </c>
      <c r="F2198" s="330" t="e">
        <f ca="1">_xll.RiskData('Risk Summary'!$H$32,$A2198)</f>
        <v>#NAME?</v>
      </c>
      <c r="G2198" s="330" t="e">
        <f ca="1">_xll.RiskData('Risk Summary'!$K$32,$A2198)</f>
        <v>#NAME?</v>
      </c>
      <c r="H2198" s="330" t="e">
        <f ca="1">_xll.RiskData('Risk Summary'!$N$32,$A2198)</f>
        <v>#NAME?</v>
      </c>
      <c r="J2198" s="330" t="e">
        <f ca="1">_xll.RiskData('Risk Summary'!$H$35,$A2198)</f>
        <v>#NAME?</v>
      </c>
      <c r="K2198" s="330" t="e">
        <f ca="1">_xll.RiskData('Risk Summary'!$K$35,$A2198)</f>
        <v>#NAME?</v>
      </c>
      <c r="L2198" s="330" t="e">
        <f ca="1">_xll.RiskData('Risk Summary'!$N$35,$A2198)</f>
        <v>#NAME?</v>
      </c>
      <c r="N2198" s="330" t="e">
        <f ca="1">_xll.RiskData('Risk Summary'!$H$36,$A2198)</f>
        <v>#NAME?</v>
      </c>
      <c r="O2198" s="330" t="e">
        <f ca="1">_xll.RiskData('Risk Summary'!$K$36,$A2198)</f>
        <v>#NAME?</v>
      </c>
      <c r="P2198" s="330" t="e">
        <f ca="1">_xll.RiskData('Risk Summary'!$N$36,$A2198)</f>
        <v>#NAME?</v>
      </c>
      <c r="R2198" s="330" t="e">
        <f ca="1">_xll.RiskData('TS CF'!$H$24,$A2198)-F2198</f>
        <v>#NAME?</v>
      </c>
      <c r="S2198" s="330" t="e">
        <f ca="1">_xll.RiskData('TS CF'!$K$24,$A2198)-G2198</f>
        <v>#NAME?</v>
      </c>
      <c r="T2198" s="330" t="e">
        <f ca="1">_xll.RiskData('TS CF'!$N$24,$A2198)-H2198</f>
        <v>#NAME?</v>
      </c>
      <c r="V2198" s="327" t="e">
        <f t="shared" ca="1" si="102"/>
        <v>#NAME?</v>
      </c>
      <c r="W2198" s="327" t="e">
        <f t="shared" ca="1" si="103"/>
        <v>#NAME?</v>
      </c>
      <c r="X2198" s="327" t="e">
        <f t="shared" ca="1" si="104"/>
        <v>#NAME?</v>
      </c>
    </row>
    <row r="2199" spans="1:24">
      <c r="A2199" s="2">
        <v>2192</v>
      </c>
      <c r="B2199" s="617">
        <v>-160478</v>
      </c>
      <c r="C2199" s="617">
        <v>-103593</v>
      </c>
      <c r="D2199" s="617">
        <v>-114388</v>
      </c>
      <c r="F2199" s="330" t="e">
        <f ca="1">_xll.RiskData('Risk Summary'!$H$32,$A2199)</f>
        <v>#NAME?</v>
      </c>
      <c r="G2199" s="330" t="e">
        <f ca="1">_xll.RiskData('Risk Summary'!$K$32,$A2199)</f>
        <v>#NAME?</v>
      </c>
      <c r="H2199" s="330" t="e">
        <f ca="1">_xll.RiskData('Risk Summary'!$N$32,$A2199)</f>
        <v>#NAME?</v>
      </c>
      <c r="J2199" s="330" t="e">
        <f ca="1">_xll.RiskData('Risk Summary'!$H$35,$A2199)</f>
        <v>#NAME?</v>
      </c>
      <c r="K2199" s="330" t="e">
        <f ca="1">_xll.RiskData('Risk Summary'!$K$35,$A2199)</f>
        <v>#NAME?</v>
      </c>
      <c r="L2199" s="330" t="e">
        <f ca="1">_xll.RiskData('Risk Summary'!$N$35,$A2199)</f>
        <v>#NAME?</v>
      </c>
      <c r="N2199" s="330" t="e">
        <f ca="1">_xll.RiskData('Risk Summary'!$H$36,$A2199)</f>
        <v>#NAME?</v>
      </c>
      <c r="O2199" s="330" t="e">
        <f ca="1">_xll.RiskData('Risk Summary'!$K$36,$A2199)</f>
        <v>#NAME?</v>
      </c>
      <c r="P2199" s="330" t="e">
        <f ca="1">_xll.RiskData('Risk Summary'!$N$36,$A2199)</f>
        <v>#NAME?</v>
      </c>
      <c r="R2199" s="330" t="e">
        <f ca="1">_xll.RiskData('TS CF'!$H$24,$A2199)-F2199</f>
        <v>#NAME?</v>
      </c>
      <c r="S2199" s="330" t="e">
        <f ca="1">_xll.RiskData('TS CF'!$K$24,$A2199)-G2199</f>
        <v>#NAME?</v>
      </c>
      <c r="T2199" s="330" t="e">
        <f ca="1">_xll.RiskData('TS CF'!$N$24,$A2199)-H2199</f>
        <v>#NAME?</v>
      </c>
      <c r="V2199" s="327" t="e">
        <f t="shared" ca="1" si="102"/>
        <v>#NAME?</v>
      </c>
      <c r="W2199" s="327" t="e">
        <f t="shared" ca="1" si="103"/>
        <v>#NAME?</v>
      </c>
      <c r="X2199" s="327" t="e">
        <f t="shared" ca="1" si="104"/>
        <v>#NAME?</v>
      </c>
    </row>
    <row r="2200" spans="1:24">
      <c r="A2200" s="2">
        <v>2193</v>
      </c>
      <c r="B2200" s="617">
        <v>-160478</v>
      </c>
      <c r="C2200" s="617">
        <v>-103593</v>
      </c>
      <c r="D2200" s="617">
        <v>-114388</v>
      </c>
      <c r="F2200" s="330" t="e">
        <f ca="1">_xll.RiskData('Risk Summary'!$H$32,$A2200)</f>
        <v>#NAME?</v>
      </c>
      <c r="G2200" s="330" t="e">
        <f ca="1">_xll.RiskData('Risk Summary'!$K$32,$A2200)</f>
        <v>#NAME?</v>
      </c>
      <c r="H2200" s="330" t="e">
        <f ca="1">_xll.RiskData('Risk Summary'!$N$32,$A2200)</f>
        <v>#NAME?</v>
      </c>
      <c r="J2200" s="330" t="e">
        <f ca="1">_xll.RiskData('Risk Summary'!$H$35,$A2200)</f>
        <v>#NAME?</v>
      </c>
      <c r="K2200" s="330" t="e">
        <f ca="1">_xll.RiskData('Risk Summary'!$K$35,$A2200)</f>
        <v>#NAME?</v>
      </c>
      <c r="L2200" s="330" t="e">
        <f ca="1">_xll.RiskData('Risk Summary'!$N$35,$A2200)</f>
        <v>#NAME?</v>
      </c>
      <c r="N2200" s="330" t="e">
        <f ca="1">_xll.RiskData('Risk Summary'!$H$36,$A2200)</f>
        <v>#NAME?</v>
      </c>
      <c r="O2200" s="330" t="e">
        <f ca="1">_xll.RiskData('Risk Summary'!$K$36,$A2200)</f>
        <v>#NAME?</v>
      </c>
      <c r="P2200" s="330" t="e">
        <f ca="1">_xll.RiskData('Risk Summary'!$N$36,$A2200)</f>
        <v>#NAME?</v>
      </c>
      <c r="R2200" s="330" t="e">
        <f ca="1">_xll.RiskData('TS CF'!$H$24,$A2200)-F2200</f>
        <v>#NAME?</v>
      </c>
      <c r="S2200" s="330" t="e">
        <f ca="1">_xll.RiskData('TS CF'!$K$24,$A2200)-G2200</f>
        <v>#NAME?</v>
      </c>
      <c r="T2200" s="330" t="e">
        <f ca="1">_xll.RiskData('TS CF'!$N$24,$A2200)-H2200</f>
        <v>#NAME?</v>
      </c>
      <c r="V2200" s="327" t="e">
        <f t="shared" ca="1" si="102"/>
        <v>#NAME?</v>
      </c>
      <c r="W2200" s="327" t="e">
        <f t="shared" ca="1" si="103"/>
        <v>#NAME?</v>
      </c>
      <c r="X2200" s="327" t="e">
        <f t="shared" ca="1" si="104"/>
        <v>#NAME?</v>
      </c>
    </row>
    <row r="2201" spans="1:24">
      <c r="A2201" s="2">
        <v>2194</v>
      </c>
      <c r="B2201" s="617">
        <v>-160478</v>
      </c>
      <c r="C2201" s="617">
        <v>-103593</v>
      </c>
      <c r="D2201" s="617">
        <v>-114388</v>
      </c>
      <c r="F2201" s="330" t="e">
        <f ca="1">_xll.RiskData('Risk Summary'!$H$32,$A2201)</f>
        <v>#NAME?</v>
      </c>
      <c r="G2201" s="330" t="e">
        <f ca="1">_xll.RiskData('Risk Summary'!$K$32,$A2201)</f>
        <v>#NAME?</v>
      </c>
      <c r="H2201" s="330" t="e">
        <f ca="1">_xll.RiskData('Risk Summary'!$N$32,$A2201)</f>
        <v>#NAME?</v>
      </c>
      <c r="J2201" s="330" t="e">
        <f ca="1">_xll.RiskData('Risk Summary'!$H$35,$A2201)</f>
        <v>#NAME?</v>
      </c>
      <c r="K2201" s="330" t="e">
        <f ca="1">_xll.RiskData('Risk Summary'!$K$35,$A2201)</f>
        <v>#NAME?</v>
      </c>
      <c r="L2201" s="330" t="e">
        <f ca="1">_xll.RiskData('Risk Summary'!$N$35,$A2201)</f>
        <v>#NAME?</v>
      </c>
      <c r="N2201" s="330" t="e">
        <f ca="1">_xll.RiskData('Risk Summary'!$H$36,$A2201)</f>
        <v>#NAME?</v>
      </c>
      <c r="O2201" s="330" t="e">
        <f ca="1">_xll.RiskData('Risk Summary'!$K$36,$A2201)</f>
        <v>#NAME?</v>
      </c>
      <c r="P2201" s="330" t="e">
        <f ca="1">_xll.RiskData('Risk Summary'!$N$36,$A2201)</f>
        <v>#NAME?</v>
      </c>
      <c r="R2201" s="330" t="e">
        <f ca="1">_xll.RiskData('TS CF'!$H$24,$A2201)-F2201</f>
        <v>#NAME?</v>
      </c>
      <c r="S2201" s="330" t="e">
        <f ca="1">_xll.RiskData('TS CF'!$K$24,$A2201)-G2201</f>
        <v>#NAME?</v>
      </c>
      <c r="T2201" s="330" t="e">
        <f ca="1">_xll.RiskData('TS CF'!$N$24,$A2201)-H2201</f>
        <v>#NAME?</v>
      </c>
      <c r="V2201" s="327" t="e">
        <f t="shared" ca="1" si="102"/>
        <v>#NAME?</v>
      </c>
      <c r="W2201" s="327" t="e">
        <f t="shared" ca="1" si="103"/>
        <v>#NAME?</v>
      </c>
      <c r="X2201" s="327" t="e">
        <f t="shared" ca="1" si="104"/>
        <v>#NAME?</v>
      </c>
    </row>
    <row r="2202" spans="1:24">
      <c r="A2202" s="2">
        <v>2195</v>
      </c>
      <c r="B2202" s="617">
        <v>-160478</v>
      </c>
      <c r="C2202" s="617">
        <v>-103593</v>
      </c>
      <c r="D2202" s="617">
        <v>-114388</v>
      </c>
      <c r="F2202" s="330" t="e">
        <f ca="1">_xll.RiskData('Risk Summary'!$H$32,$A2202)</f>
        <v>#NAME?</v>
      </c>
      <c r="G2202" s="330" t="e">
        <f ca="1">_xll.RiskData('Risk Summary'!$K$32,$A2202)</f>
        <v>#NAME?</v>
      </c>
      <c r="H2202" s="330" t="e">
        <f ca="1">_xll.RiskData('Risk Summary'!$N$32,$A2202)</f>
        <v>#NAME?</v>
      </c>
      <c r="J2202" s="330" t="e">
        <f ca="1">_xll.RiskData('Risk Summary'!$H$35,$A2202)</f>
        <v>#NAME?</v>
      </c>
      <c r="K2202" s="330" t="e">
        <f ca="1">_xll.RiskData('Risk Summary'!$K$35,$A2202)</f>
        <v>#NAME?</v>
      </c>
      <c r="L2202" s="330" t="e">
        <f ca="1">_xll.RiskData('Risk Summary'!$N$35,$A2202)</f>
        <v>#NAME?</v>
      </c>
      <c r="N2202" s="330" t="e">
        <f ca="1">_xll.RiskData('Risk Summary'!$H$36,$A2202)</f>
        <v>#NAME?</v>
      </c>
      <c r="O2202" s="330" t="e">
        <f ca="1">_xll.RiskData('Risk Summary'!$K$36,$A2202)</f>
        <v>#NAME?</v>
      </c>
      <c r="P2202" s="330" t="e">
        <f ca="1">_xll.RiskData('Risk Summary'!$N$36,$A2202)</f>
        <v>#NAME?</v>
      </c>
      <c r="R2202" s="330" t="e">
        <f ca="1">_xll.RiskData('TS CF'!$H$24,$A2202)-F2202</f>
        <v>#NAME?</v>
      </c>
      <c r="S2202" s="330" t="e">
        <f ca="1">_xll.RiskData('TS CF'!$K$24,$A2202)-G2202</f>
        <v>#NAME?</v>
      </c>
      <c r="T2202" s="330" t="e">
        <f ca="1">_xll.RiskData('TS CF'!$N$24,$A2202)-H2202</f>
        <v>#NAME?</v>
      </c>
      <c r="V2202" s="327" t="e">
        <f t="shared" ca="1" si="102"/>
        <v>#NAME?</v>
      </c>
      <c r="W2202" s="327" t="e">
        <f t="shared" ca="1" si="103"/>
        <v>#NAME?</v>
      </c>
      <c r="X2202" s="327" t="e">
        <f t="shared" ca="1" si="104"/>
        <v>#NAME?</v>
      </c>
    </row>
    <row r="2203" spans="1:24">
      <c r="A2203" s="2">
        <v>2196</v>
      </c>
      <c r="B2203" s="617">
        <v>-160478</v>
      </c>
      <c r="C2203" s="617">
        <v>-103593</v>
      </c>
      <c r="D2203" s="617">
        <v>-114388</v>
      </c>
      <c r="F2203" s="330" t="e">
        <f ca="1">_xll.RiskData('Risk Summary'!$H$32,$A2203)</f>
        <v>#NAME?</v>
      </c>
      <c r="G2203" s="330" t="e">
        <f ca="1">_xll.RiskData('Risk Summary'!$K$32,$A2203)</f>
        <v>#NAME?</v>
      </c>
      <c r="H2203" s="330" t="e">
        <f ca="1">_xll.RiskData('Risk Summary'!$N$32,$A2203)</f>
        <v>#NAME?</v>
      </c>
      <c r="J2203" s="330" t="e">
        <f ca="1">_xll.RiskData('Risk Summary'!$H$35,$A2203)</f>
        <v>#NAME?</v>
      </c>
      <c r="K2203" s="330" t="e">
        <f ca="1">_xll.RiskData('Risk Summary'!$K$35,$A2203)</f>
        <v>#NAME?</v>
      </c>
      <c r="L2203" s="330" t="e">
        <f ca="1">_xll.RiskData('Risk Summary'!$N$35,$A2203)</f>
        <v>#NAME?</v>
      </c>
      <c r="N2203" s="330" t="e">
        <f ca="1">_xll.RiskData('Risk Summary'!$H$36,$A2203)</f>
        <v>#NAME?</v>
      </c>
      <c r="O2203" s="330" t="e">
        <f ca="1">_xll.RiskData('Risk Summary'!$K$36,$A2203)</f>
        <v>#NAME?</v>
      </c>
      <c r="P2203" s="330" t="e">
        <f ca="1">_xll.RiskData('Risk Summary'!$N$36,$A2203)</f>
        <v>#NAME?</v>
      </c>
      <c r="R2203" s="330" t="e">
        <f ca="1">_xll.RiskData('TS CF'!$H$24,$A2203)-F2203</f>
        <v>#NAME?</v>
      </c>
      <c r="S2203" s="330" t="e">
        <f ca="1">_xll.RiskData('TS CF'!$K$24,$A2203)-G2203</f>
        <v>#NAME?</v>
      </c>
      <c r="T2203" s="330" t="e">
        <f ca="1">_xll.RiskData('TS CF'!$N$24,$A2203)-H2203</f>
        <v>#NAME?</v>
      </c>
      <c r="V2203" s="327" t="e">
        <f t="shared" ca="1" si="102"/>
        <v>#NAME?</v>
      </c>
      <c r="W2203" s="327" t="e">
        <f t="shared" ca="1" si="103"/>
        <v>#NAME?</v>
      </c>
      <c r="X2203" s="327" t="e">
        <f t="shared" ca="1" si="104"/>
        <v>#NAME?</v>
      </c>
    </row>
    <row r="2204" spans="1:24">
      <c r="A2204" s="2">
        <v>2197</v>
      </c>
      <c r="B2204" s="617">
        <v>-160478</v>
      </c>
      <c r="C2204" s="617">
        <v>-103593</v>
      </c>
      <c r="D2204" s="617">
        <v>-114388</v>
      </c>
      <c r="F2204" s="330" t="e">
        <f ca="1">_xll.RiskData('Risk Summary'!$H$32,$A2204)</f>
        <v>#NAME?</v>
      </c>
      <c r="G2204" s="330" t="e">
        <f ca="1">_xll.RiskData('Risk Summary'!$K$32,$A2204)</f>
        <v>#NAME?</v>
      </c>
      <c r="H2204" s="330" t="e">
        <f ca="1">_xll.RiskData('Risk Summary'!$N$32,$A2204)</f>
        <v>#NAME?</v>
      </c>
      <c r="J2204" s="330" t="e">
        <f ca="1">_xll.RiskData('Risk Summary'!$H$35,$A2204)</f>
        <v>#NAME?</v>
      </c>
      <c r="K2204" s="330" t="e">
        <f ca="1">_xll.RiskData('Risk Summary'!$K$35,$A2204)</f>
        <v>#NAME?</v>
      </c>
      <c r="L2204" s="330" t="e">
        <f ca="1">_xll.RiskData('Risk Summary'!$N$35,$A2204)</f>
        <v>#NAME?</v>
      </c>
      <c r="N2204" s="330" t="e">
        <f ca="1">_xll.RiskData('Risk Summary'!$H$36,$A2204)</f>
        <v>#NAME?</v>
      </c>
      <c r="O2204" s="330" t="e">
        <f ca="1">_xll.RiskData('Risk Summary'!$K$36,$A2204)</f>
        <v>#NAME?</v>
      </c>
      <c r="P2204" s="330" t="e">
        <f ca="1">_xll.RiskData('Risk Summary'!$N$36,$A2204)</f>
        <v>#NAME?</v>
      </c>
      <c r="R2204" s="330" t="e">
        <f ca="1">_xll.RiskData('TS CF'!$H$24,$A2204)-F2204</f>
        <v>#NAME?</v>
      </c>
      <c r="S2204" s="330" t="e">
        <f ca="1">_xll.RiskData('TS CF'!$K$24,$A2204)-G2204</f>
        <v>#NAME?</v>
      </c>
      <c r="T2204" s="330" t="e">
        <f ca="1">_xll.RiskData('TS CF'!$N$24,$A2204)-H2204</f>
        <v>#NAME?</v>
      </c>
      <c r="V2204" s="327" t="e">
        <f t="shared" ca="1" si="102"/>
        <v>#NAME?</v>
      </c>
      <c r="W2204" s="327" t="e">
        <f t="shared" ca="1" si="103"/>
        <v>#NAME?</v>
      </c>
      <c r="X2204" s="327" t="e">
        <f t="shared" ca="1" si="104"/>
        <v>#NAME?</v>
      </c>
    </row>
    <row r="2205" spans="1:24">
      <c r="A2205" s="2">
        <v>2198</v>
      </c>
      <c r="B2205" s="617">
        <v>-160478</v>
      </c>
      <c r="C2205" s="617">
        <v>-103593</v>
      </c>
      <c r="D2205" s="617">
        <v>-114388</v>
      </c>
      <c r="F2205" s="330" t="e">
        <f ca="1">_xll.RiskData('Risk Summary'!$H$32,$A2205)</f>
        <v>#NAME?</v>
      </c>
      <c r="G2205" s="330" t="e">
        <f ca="1">_xll.RiskData('Risk Summary'!$K$32,$A2205)</f>
        <v>#NAME?</v>
      </c>
      <c r="H2205" s="330" t="e">
        <f ca="1">_xll.RiskData('Risk Summary'!$N$32,$A2205)</f>
        <v>#NAME?</v>
      </c>
      <c r="J2205" s="330" t="e">
        <f ca="1">_xll.RiskData('Risk Summary'!$H$35,$A2205)</f>
        <v>#NAME?</v>
      </c>
      <c r="K2205" s="330" t="e">
        <f ca="1">_xll.RiskData('Risk Summary'!$K$35,$A2205)</f>
        <v>#NAME?</v>
      </c>
      <c r="L2205" s="330" t="e">
        <f ca="1">_xll.RiskData('Risk Summary'!$N$35,$A2205)</f>
        <v>#NAME?</v>
      </c>
      <c r="N2205" s="330" t="e">
        <f ca="1">_xll.RiskData('Risk Summary'!$H$36,$A2205)</f>
        <v>#NAME?</v>
      </c>
      <c r="O2205" s="330" t="e">
        <f ca="1">_xll.RiskData('Risk Summary'!$K$36,$A2205)</f>
        <v>#NAME?</v>
      </c>
      <c r="P2205" s="330" t="e">
        <f ca="1">_xll.RiskData('Risk Summary'!$N$36,$A2205)</f>
        <v>#NAME?</v>
      </c>
      <c r="R2205" s="330" t="e">
        <f ca="1">_xll.RiskData('TS CF'!$H$24,$A2205)-F2205</f>
        <v>#NAME?</v>
      </c>
      <c r="S2205" s="330" t="e">
        <f ca="1">_xll.RiskData('TS CF'!$K$24,$A2205)-G2205</f>
        <v>#NAME?</v>
      </c>
      <c r="T2205" s="330" t="e">
        <f ca="1">_xll.RiskData('TS CF'!$N$24,$A2205)-H2205</f>
        <v>#NAME?</v>
      </c>
      <c r="V2205" s="327" t="e">
        <f t="shared" ca="1" si="102"/>
        <v>#NAME?</v>
      </c>
      <c r="W2205" s="327" t="e">
        <f t="shared" ca="1" si="103"/>
        <v>#NAME?</v>
      </c>
      <c r="X2205" s="327" t="e">
        <f t="shared" ca="1" si="104"/>
        <v>#NAME?</v>
      </c>
    </row>
    <row r="2206" spans="1:24">
      <c r="A2206" s="2">
        <v>2199</v>
      </c>
      <c r="B2206" s="617">
        <v>-160478</v>
      </c>
      <c r="C2206" s="617">
        <v>-103593</v>
      </c>
      <c r="D2206" s="617">
        <v>-114388</v>
      </c>
      <c r="F2206" s="330" t="e">
        <f ca="1">_xll.RiskData('Risk Summary'!$H$32,$A2206)</f>
        <v>#NAME?</v>
      </c>
      <c r="G2206" s="330" t="e">
        <f ca="1">_xll.RiskData('Risk Summary'!$K$32,$A2206)</f>
        <v>#NAME?</v>
      </c>
      <c r="H2206" s="330" t="e">
        <f ca="1">_xll.RiskData('Risk Summary'!$N$32,$A2206)</f>
        <v>#NAME?</v>
      </c>
      <c r="J2206" s="330" t="e">
        <f ca="1">_xll.RiskData('Risk Summary'!$H$35,$A2206)</f>
        <v>#NAME?</v>
      </c>
      <c r="K2206" s="330" t="e">
        <f ca="1">_xll.RiskData('Risk Summary'!$K$35,$A2206)</f>
        <v>#NAME?</v>
      </c>
      <c r="L2206" s="330" t="e">
        <f ca="1">_xll.RiskData('Risk Summary'!$N$35,$A2206)</f>
        <v>#NAME?</v>
      </c>
      <c r="N2206" s="330" t="e">
        <f ca="1">_xll.RiskData('Risk Summary'!$H$36,$A2206)</f>
        <v>#NAME?</v>
      </c>
      <c r="O2206" s="330" t="e">
        <f ca="1">_xll.RiskData('Risk Summary'!$K$36,$A2206)</f>
        <v>#NAME?</v>
      </c>
      <c r="P2206" s="330" t="e">
        <f ca="1">_xll.RiskData('Risk Summary'!$N$36,$A2206)</f>
        <v>#NAME?</v>
      </c>
      <c r="R2206" s="330" t="e">
        <f ca="1">_xll.RiskData('TS CF'!$H$24,$A2206)-F2206</f>
        <v>#NAME?</v>
      </c>
      <c r="S2206" s="330" t="e">
        <f ca="1">_xll.RiskData('TS CF'!$K$24,$A2206)-G2206</f>
        <v>#NAME?</v>
      </c>
      <c r="T2206" s="330" t="e">
        <f ca="1">_xll.RiskData('TS CF'!$N$24,$A2206)-H2206</f>
        <v>#NAME?</v>
      </c>
      <c r="V2206" s="327" t="e">
        <f t="shared" ca="1" si="102"/>
        <v>#NAME?</v>
      </c>
      <c r="W2206" s="327" t="e">
        <f t="shared" ca="1" si="103"/>
        <v>#NAME?</v>
      </c>
      <c r="X2206" s="327" t="e">
        <f t="shared" ca="1" si="104"/>
        <v>#NAME?</v>
      </c>
    </row>
    <row r="2207" spans="1:24">
      <c r="A2207" s="2">
        <v>2200</v>
      </c>
      <c r="B2207" s="617">
        <v>-160478</v>
      </c>
      <c r="C2207" s="617">
        <v>-103593</v>
      </c>
      <c r="D2207" s="617">
        <v>-114388</v>
      </c>
      <c r="F2207" s="330" t="e">
        <f ca="1">_xll.RiskData('Risk Summary'!$H$32,$A2207)</f>
        <v>#NAME?</v>
      </c>
      <c r="G2207" s="330" t="e">
        <f ca="1">_xll.RiskData('Risk Summary'!$K$32,$A2207)</f>
        <v>#NAME?</v>
      </c>
      <c r="H2207" s="330" t="e">
        <f ca="1">_xll.RiskData('Risk Summary'!$N$32,$A2207)</f>
        <v>#NAME?</v>
      </c>
      <c r="J2207" s="330" t="e">
        <f ca="1">_xll.RiskData('Risk Summary'!$H$35,$A2207)</f>
        <v>#NAME?</v>
      </c>
      <c r="K2207" s="330" t="e">
        <f ca="1">_xll.RiskData('Risk Summary'!$K$35,$A2207)</f>
        <v>#NAME?</v>
      </c>
      <c r="L2207" s="330" t="e">
        <f ca="1">_xll.RiskData('Risk Summary'!$N$35,$A2207)</f>
        <v>#NAME?</v>
      </c>
      <c r="N2207" s="330" t="e">
        <f ca="1">_xll.RiskData('Risk Summary'!$H$36,$A2207)</f>
        <v>#NAME?</v>
      </c>
      <c r="O2207" s="330" t="e">
        <f ca="1">_xll.RiskData('Risk Summary'!$K$36,$A2207)</f>
        <v>#NAME?</v>
      </c>
      <c r="P2207" s="330" t="e">
        <f ca="1">_xll.RiskData('Risk Summary'!$N$36,$A2207)</f>
        <v>#NAME?</v>
      </c>
      <c r="R2207" s="330" t="e">
        <f ca="1">_xll.RiskData('TS CF'!$H$24,$A2207)-F2207</f>
        <v>#NAME?</v>
      </c>
      <c r="S2207" s="330" t="e">
        <f ca="1">_xll.RiskData('TS CF'!$K$24,$A2207)-G2207</f>
        <v>#NAME?</v>
      </c>
      <c r="T2207" s="330" t="e">
        <f ca="1">_xll.RiskData('TS CF'!$N$24,$A2207)-H2207</f>
        <v>#NAME?</v>
      </c>
      <c r="V2207" s="327" t="e">
        <f t="shared" ca="1" si="102"/>
        <v>#NAME?</v>
      </c>
      <c r="W2207" s="327" t="e">
        <f t="shared" ca="1" si="103"/>
        <v>#NAME?</v>
      </c>
      <c r="X2207" s="327" t="e">
        <f t="shared" ca="1" si="104"/>
        <v>#NAME?</v>
      </c>
    </row>
    <row r="2208" spans="1:24">
      <c r="A2208" s="2">
        <v>2201</v>
      </c>
      <c r="B2208" s="617">
        <v>-160478</v>
      </c>
      <c r="C2208" s="617">
        <v>-103593</v>
      </c>
      <c r="D2208" s="617">
        <v>-114388</v>
      </c>
      <c r="F2208" s="330" t="e">
        <f ca="1">_xll.RiskData('Risk Summary'!$H$32,$A2208)</f>
        <v>#NAME?</v>
      </c>
      <c r="G2208" s="330" t="e">
        <f ca="1">_xll.RiskData('Risk Summary'!$K$32,$A2208)</f>
        <v>#NAME?</v>
      </c>
      <c r="H2208" s="330" t="e">
        <f ca="1">_xll.RiskData('Risk Summary'!$N$32,$A2208)</f>
        <v>#NAME?</v>
      </c>
      <c r="J2208" s="330" t="e">
        <f ca="1">_xll.RiskData('Risk Summary'!$H$35,$A2208)</f>
        <v>#NAME?</v>
      </c>
      <c r="K2208" s="330" t="e">
        <f ca="1">_xll.RiskData('Risk Summary'!$K$35,$A2208)</f>
        <v>#NAME?</v>
      </c>
      <c r="L2208" s="330" t="e">
        <f ca="1">_xll.RiskData('Risk Summary'!$N$35,$A2208)</f>
        <v>#NAME?</v>
      </c>
      <c r="N2208" s="330" t="e">
        <f ca="1">_xll.RiskData('Risk Summary'!$H$36,$A2208)</f>
        <v>#NAME?</v>
      </c>
      <c r="O2208" s="330" t="e">
        <f ca="1">_xll.RiskData('Risk Summary'!$K$36,$A2208)</f>
        <v>#NAME?</v>
      </c>
      <c r="P2208" s="330" t="e">
        <f ca="1">_xll.RiskData('Risk Summary'!$N$36,$A2208)</f>
        <v>#NAME?</v>
      </c>
      <c r="R2208" s="330" t="e">
        <f ca="1">_xll.RiskData('TS CF'!$H$24,$A2208)-F2208</f>
        <v>#NAME?</v>
      </c>
      <c r="S2208" s="330" t="e">
        <f ca="1">_xll.RiskData('TS CF'!$K$24,$A2208)-G2208</f>
        <v>#NAME?</v>
      </c>
      <c r="T2208" s="330" t="e">
        <f ca="1">_xll.RiskData('TS CF'!$N$24,$A2208)-H2208</f>
        <v>#NAME?</v>
      </c>
      <c r="V2208" s="327" t="e">
        <f t="shared" ca="1" si="102"/>
        <v>#NAME?</v>
      </c>
      <c r="W2208" s="327" t="e">
        <f t="shared" ca="1" si="103"/>
        <v>#NAME?</v>
      </c>
      <c r="X2208" s="327" t="e">
        <f t="shared" ca="1" si="104"/>
        <v>#NAME?</v>
      </c>
    </row>
    <row r="2209" spans="1:24">
      <c r="A2209" s="2">
        <v>2202</v>
      </c>
      <c r="B2209" s="617">
        <v>-160478</v>
      </c>
      <c r="C2209" s="617">
        <v>-103593</v>
      </c>
      <c r="D2209" s="617">
        <v>-114388</v>
      </c>
      <c r="F2209" s="330" t="e">
        <f ca="1">_xll.RiskData('Risk Summary'!$H$32,$A2209)</f>
        <v>#NAME?</v>
      </c>
      <c r="G2209" s="330" t="e">
        <f ca="1">_xll.RiskData('Risk Summary'!$K$32,$A2209)</f>
        <v>#NAME?</v>
      </c>
      <c r="H2209" s="330" t="e">
        <f ca="1">_xll.RiskData('Risk Summary'!$N$32,$A2209)</f>
        <v>#NAME?</v>
      </c>
      <c r="J2209" s="330" t="e">
        <f ca="1">_xll.RiskData('Risk Summary'!$H$35,$A2209)</f>
        <v>#NAME?</v>
      </c>
      <c r="K2209" s="330" t="e">
        <f ca="1">_xll.RiskData('Risk Summary'!$K$35,$A2209)</f>
        <v>#NAME?</v>
      </c>
      <c r="L2209" s="330" t="e">
        <f ca="1">_xll.RiskData('Risk Summary'!$N$35,$A2209)</f>
        <v>#NAME?</v>
      </c>
      <c r="N2209" s="330" t="e">
        <f ca="1">_xll.RiskData('Risk Summary'!$H$36,$A2209)</f>
        <v>#NAME?</v>
      </c>
      <c r="O2209" s="330" t="e">
        <f ca="1">_xll.RiskData('Risk Summary'!$K$36,$A2209)</f>
        <v>#NAME?</v>
      </c>
      <c r="P2209" s="330" t="e">
        <f ca="1">_xll.RiskData('Risk Summary'!$N$36,$A2209)</f>
        <v>#NAME?</v>
      </c>
      <c r="R2209" s="330" t="e">
        <f ca="1">_xll.RiskData('TS CF'!$H$24,$A2209)-F2209</f>
        <v>#NAME?</v>
      </c>
      <c r="S2209" s="330" t="e">
        <f ca="1">_xll.RiskData('TS CF'!$K$24,$A2209)-G2209</f>
        <v>#NAME?</v>
      </c>
      <c r="T2209" s="330" t="e">
        <f ca="1">_xll.RiskData('TS CF'!$N$24,$A2209)-H2209</f>
        <v>#NAME?</v>
      </c>
      <c r="V2209" s="327" t="e">
        <f t="shared" ca="1" si="102"/>
        <v>#NAME?</v>
      </c>
      <c r="W2209" s="327" t="e">
        <f t="shared" ca="1" si="103"/>
        <v>#NAME?</v>
      </c>
      <c r="X2209" s="327" t="e">
        <f t="shared" ca="1" si="104"/>
        <v>#NAME?</v>
      </c>
    </row>
    <row r="2210" spans="1:24">
      <c r="A2210" s="2">
        <v>2203</v>
      </c>
      <c r="B2210" s="617">
        <v>-160478</v>
      </c>
      <c r="C2210" s="617">
        <v>-103593</v>
      </c>
      <c r="D2210" s="617">
        <v>-114388</v>
      </c>
      <c r="F2210" s="330" t="e">
        <f ca="1">_xll.RiskData('Risk Summary'!$H$32,$A2210)</f>
        <v>#NAME?</v>
      </c>
      <c r="G2210" s="330" t="e">
        <f ca="1">_xll.RiskData('Risk Summary'!$K$32,$A2210)</f>
        <v>#NAME?</v>
      </c>
      <c r="H2210" s="330" t="e">
        <f ca="1">_xll.RiskData('Risk Summary'!$N$32,$A2210)</f>
        <v>#NAME?</v>
      </c>
      <c r="J2210" s="330" t="e">
        <f ca="1">_xll.RiskData('Risk Summary'!$H$35,$A2210)</f>
        <v>#NAME?</v>
      </c>
      <c r="K2210" s="330" t="e">
        <f ca="1">_xll.RiskData('Risk Summary'!$K$35,$A2210)</f>
        <v>#NAME?</v>
      </c>
      <c r="L2210" s="330" t="e">
        <f ca="1">_xll.RiskData('Risk Summary'!$N$35,$A2210)</f>
        <v>#NAME?</v>
      </c>
      <c r="N2210" s="330" t="e">
        <f ca="1">_xll.RiskData('Risk Summary'!$H$36,$A2210)</f>
        <v>#NAME?</v>
      </c>
      <c r="O2210" s="330" t="e">
        <f ca="1">_xll.RiskData('Risk Summary'!$K$36,$A2210)</f>
        <v>#NAME?</v>
      </c>
      <c r="P2210" s="330" t="e">
        <f ca="1">_xll.RiskData('Risk Summary'!$N$36,$A2210)</f>
        <v>#NAME?</v>
      </c>
      <c r="R2210" s="330" t="e">
        <f ca="1">_xll.RiskData('TS CF'!$H$24,$A2210)-F2210</f>
        <v>#NAME?</v>
      </c>
      <c r="S2210" s="330" t="e">
        <f ca="1">_xll.RiskData('TS CF'!$K$24,$A2210)-G2210</f>
        <v>#NAME?</v>
      </c>
      <c r="T2210" s="330" t="e">
        <f ca="1">_xll.RiskData('TS CF'!$N$24,$A2210)-H2210</f>
        <v>#NAME?</v>
      </c>
      <c r="V2210" s="327" t="e">
        <f t="shared" ca="1" si="102"/>
        <v>#NAME?</v>
      </c>
      <c r="W2210" s="327" t="e">
        <f t="shared" ca="1" si="103"/>
        <v>#NAME?</v>
      </c>
      <c r="X2210" s="327" t="e">
        <f t="shared" ca="1" si="104"/>
        <v>#NAME?</v>
      </c>
    </row>
    <row r="2211" spans="1:24">
      <c r="A2211" s="2">
        <v>2204</v>
      </c>
      <c r="B2211" s="617">
        <v>-160478</v>
      </c>
      <c r="C2211" s="617">
        <v>-103593</v>
      </c>
      <c r="D2211" s="617">
        <v>-114388</v>
      </c>
      <c r="F2211" s="330" t="e">
        <f ca="1">_xll.RiskData('Risk Summary'!$H$32,$A2211)</f>
        <v>#NAME?</v>
      </c>
      <c r="G2211" s="330" t="e">
        <f ca="1">_xll.RiskData('Risk Summary'!$K$32,$A2211)</f>
        <v>#NAME?</v>
      </c>
      <c r="H2211" s="330" t="e">
        <f ca="1">_xll.RiskData('Risk Summary'!$N$32,$A2211)</f>
        <v>#NAME?</v>
      </c>
      <c r="J2211" s="330" t="e">
        <f ca="1">_xll.RiskData('Risk Summary'!$H$35,$A2211)</f>
        <v>#NAME?</v>
      </c>
      <c r="K2211" s="330" t="e">
        <f ca="1">_xll.RiskData('Risk Summary'!$K$35,$A2211)</f>
        <v>#NAME?</v>
      </c>
      <c r="L2211" s="330" t="e">
        <f ca="1">_xll.RiskData('Risk Summary'!$N$35,$A2211)</f>
        <v>#NAME?</v>
      </c>
      <c r="N2211" s="330" t="e">
        <f ca="1">_xll.RiskData('Risk Summary'!$H$36,$A2211)</f>
        <v>#NAME?</v>
      </c>
      <c r="O2211" s="330" t="e">
        <f ca="1">_xll.RiskData('Risk Summary'!$K$36,$A2211)</f>
        <v>#NAME?</v>
      </c>
      <c r="P2211" s="330" t="e">
        <f ca="1">_xll.RiskData('Risk Summary'!$N$36,$A2211)</f>
        <v>#NAME?</v>
      </c>
      <c r="R2211" s="330" t="e">
        <f ca="1">_xll.RiskData('TS CF'!$H$24,$A2211)-F2211</f>
        <v>#NAME?</v>
      </c>
      <c r="S2211" s="330" t="e">
        <f ca="1">_xll.RiskData('TS CF'!$K$24,$A2211)-G2211</f>
        <v>#NAME?</v>
      </c>
      <c r="T2211" s="330" t="e">
        <f ca="1">_xll.RiskData('TS CF'!$N$24,$A2211)-H2211</f>
        <v>#NAME?</v>
      </c>
      <c r="V2211" s="327" t="e">
        <f t="shared" ca="1" si="102"/>
        <v>#NAME?</v>
      </c>
      <c r="W2211" s="327" t="e">
        <f t="shared" ca="1" si="103"/>
        <v>#NAME?</v>
      </c>
      <c r="X2211" s="327" t="e">
        <f t="shared" ca="1" si="104"/>
        <v>#NAME?</v>
      </c>
    </row>
    <row r="2212" spans="1:24">
      <c r="A2212" s="2">
        <v>2205</v>
      </c>
      <c r="B2212" s="617">
        <v>-160478</v>
      </c>
      <c r="C2212" s="617">
        <v>-103593</v>
      </c>
      <c r="D2212" s="617">
        <v>-114388</v>
      </c>
      <c r="F2212" s="330" t="e">
        <f ca="1">_xll.RiskData('Risk Summary'!$H$32,$A2212)</f>
        <v>#NAME?</v>
      </c>
      <c r="G2212" s="330" t="e">
        <f ca="1">_xll.RiskData('Risk Summary'!$K$32,$A2212)</f>
        <v>#NAME?</v>
      </c>
      <c r="H2212" s="330" t="e">
        <f ca="1">_xll.RiskData('Risk Summary'!$N$32,$A2212)</f>
        <v>#NAME?</v>
      </c>
      <c r="J2212" s="330" t="e">
        <f ca="1">_xll.RiskData('Risk Summary'!$H$35,$A2212)</f>
        <v>#NAME?</v>
      </c>
      <c r="K2212" s="330" t="e">
        <f ca="1">_xll.RiskData('Risk Summary'!$K$35,$A2212)</f>
        <v>#NAME?</v>
      </c>
      <c r="L2212" s="330" t="e">
        <f ca="1">_xll.RiskData('Risk Summary'!$N$35,$A2212)</f>
        <v>#NAME?</v>
      </c>
      <c r="N2212" s="330" t="e">
        <f ca="1">_xll.RiskData('Risk Summary'!$H$36,$A2212)</f>
        <v>#NAME?</v>
      </c>
      <c r="O2212" s="330" t="e">
        <f ca="1">_xll.RiskData('Risk Summary'!$K$36,$A2212)</f>
        <v>#NAME?</v>
      </c>
      <c r="P2212" s="330" t="e">
        <f ca="1">_xll.RiskData('Risk Summary'!$N$36,$A2212)</f>
        <v>#NAME?</v>
      </c>
      <c r="R2212" s="330" t="e">
        <f ca="1">_xll.RiskData('TS CF'!$H$24,$A2212)-F2212</f>
        <v>#NAME?</v>
      </c>
      <c r="S2212" s="330" t="e">
        <f ca="1">_xll.RiskData('TS CF'!$K$24,$A2212)-G2212</f>
        <v>#NAME?</v>
      </c>
      <c r="T2212" s="330" t="e">
        <f ca="1">_xll.RiskData('TS CF'!$N$24,$A2212)-H2212</f>
        <v>#NAME?</v>
      </c>
      <c r="V2212" s="327" t="e">
        <f t="shared" ca="1" si="102"/>
        <v>#NAME?</v>
      </c>
      <c r="W2212" s="327" t="e">
        <f t="shared" ca="1" si="103"/>
        <v>#NAME?</v>
      </c>
      <c r="X2212" s="327" t="e">
        <f t="shared" ca="1" si="104"/>
        <v>#NAME?</v>
      </c>
    </row>
    <row r="2213" spans="1:24">
      <c r="A2213" s="2">
        <v>2206</v>
      </c>
      <c r="B2213" s="617">
        <v>-160478</v>
      </c>
      <c r="C2213" s="617">
        <v>-103593</v>
      </c>
      <c r="D2213" s="617">
        <v>-114388</v>
      </c>
      <c r="F2213" s="330" t="e">
        <f ca="1">_xll.RiskData('Risk Summary'!$H$32,$A2213)</f>
        <v>#NAME?</v>
      </c>
      <c r="G2213" s="330" t="e">
        <f ca="1">_xll.RiskData('Risk Summary'!$K$32,$A2213)</f>
        <v>#NAME?</v>
      </c>
      <c r="H2213" s="330" t="e">
        <f ca="1">_xll.RiskData('Risk Summary'!$N$32,$A2213)</f>
        <v>#NAME?</v>
      </c>
      <c r="J2213" s="330" t="e">
        <f ca="1">_xll.RiskData('Risk Summary'!$H$35,$A2213)</f>
        <v>#NAME?</v>
      </c>
      <c r="K2213" s="330" t="e">
        <f ca="1">_xll.RiskData('Risk Summary'!$K$35,$A2213)</f>
        <v>#NAME?</v>
      </c>
      <c r="L2213" s="330" t="e">
        <f ca="1">_xll.RiskData('Risk Summary'!$N$35,$A2213)</f>
        <v>#NAME?</v>
      </c>
      <c r="N2213" s="330" t="e">
        <f ca="1">_xll.RiskData('Risk Summary'!$H$36,$A2213)</f>
        <v>#NAME?</v>
      </c>
      <c r="O2213" s="330" t="e">
        <f ca="1">_xll.RiskData('Risk Summary'!$K$36,$A2213)</f>
        <v>#NAME?</v>
      </c>
      <c r="P2213" s="330" t="e">
        <f ca="1">_xll.RiskData('Risk Summary'!$N$36,$A2213)</f>
        <v>#NAME?</v>
      </c>
      <c r="R2213" s="330" t="e">
        <f ca="1">_xll.RiskData('TS CF'!$H$24,$A2213)-F2213</f>
        <v>#NAME?</v>
      </c>
      <c r="S2213" s="330" t="e">
        <f ca="1">_xll.RiskData('TS CF'!$K$24,$A2213)-G2213</f>
        <v>#NAME?</v>
      </c>
      <c r="T2213" s="330" t="e">
        <f ca="1">_xll.RiskData('TS CF'!$N$24,$A2213)-H2213</f>
        <v>#NAME?</v>
      </c>
      <c r="V2213" s="327" t="e">
        <f t="shared" ca="1" si="102"/>
        <v>#NAME?</v>
      </c>
      <c r="W2213" s="327" t="e">
        <f t="shared" ca="1" si="103"/>
        <v>#NAME?</v>
      </c>
      <c r="X2213" s="327" t="e">
        <f t="shared" ca="1" si="104"/>
        <v>#NAME?</v>
      </c>
    </row>
    <row r="2214" spans="1:24">
      <c r="A2214" s="2">
        <v>2207</v>
      </c>
      <c r="B2214" s="617">
        <v>-160478</v>
      </c>
      <c r="C2214" s="617">
        <v>-103593</v>
      </c>
      <c r="D2214" s="617">
        <v>-114388</v>
      </c>
      <c r="F2214" s="330" t="e">
        <f ca="1">_xll.RiskData('Risk Summary'!$H$32,$A2214)</f>
        <v>#NAME?</v>
      </c>
      <c r="G2214" s="330" t="e">
        <f ca="1">_xll.RiskData('Risk Summary'!$K$32,$A2214)</f>
        <v>#NAME?</v>
      </c>
      <c r="H2214" s="330" t="e">
        <f ca="1">_xll.RiskData('Risk Summary'!$N$32,$A2214)</f>
        <v>#NAME?</v>
      </c>
      <c r="J2214" s="330" t="e">
        <f ca="1">_xll.RiskData('Risk Summary'!$H$35,$A2214)</f>
        <v>#NAME?</v>
      </c>
      <c r="K2214" s="330" t="e">
        <f ca="1">_xll.RiskData('Risk Summary'!$K$35,$A2214)</f>
        <v>#NAME?</v>
      </c>
      <c r="L2214" s="330" t="e">
        <f ca="1">_xll.RiskData('Risk Summary'!$N$35,$A2214)</f>
        <v>#NAME?</v>
      </c>
      <c r="N2214" s="330" t="e">
        <f ca="1">_xll.RiskData('Risk Summary'!$H$36,$A2214)</f>
        <v>#NAME?</v>
      </c>
      <c r="O2214" s="330" t="e">
        <f ca="1">_xll.RiskData('Risk Summary'!$K$36,$A2214)</f>
        <v>#NAME?</v>
      </c>
      <c r="P2214" s="330" t="e">
        <f ca="1">_xll.RiskData('Risk Summary'!$N$36,$A2214)</f>
        <v>#NAME?</v>
      </c>
      <c r="R2214" s="330" t="e">
        <f ca="1">_xll.RiskData('TS CF'!$H$24,$A2214)-F2214</f>
        <v>#NAME?</v>
      </c>
      <c r="S2214" s="330" t="e">
        <f ca="1">_xll.RiskData('TS CF'!$K$24,$A2214)-G2214</f>
        <v>#NAME?</v>
      </c>
      <c r="T2214" s="330" t="e">
        <f ca="1">_xll.RiskData('TS CF'!$N$24,$A2214)-H2214</f>
        <v>#NAME?</v>
      </c>
      <c r="V2214" s="327" t="e">
        <f t="shared" ca="1" si="102"/>
        <v>#NAME?</v>
      </c>
      <c r="W2214" s="327" t="e">
        <f t="shared" ca="1" si="103"/>
        <v>#NAME?</v>
      </c>
      <c r="X2214" s="327" t="e">
        <f t="shared" ca="1" si="104"/>
        <v>#NAME?</v>
      </c>
    </row>
    <row r="2215" spans="1:24">
      <c r="A2215" s="2">
        <v>2208</v>
      </c>
      <c r="B2215" s="617">
        <v>-160478</v>
      </c>
      <c r="C2215" s="617">
        <v>-103593</v>
      </c>
      <c r="D2215" s="617">
        <v>-114388</v>
      </c>
      <c r="F2215" s="330" t="e">
        <f ca="1">_xll.RiskData('Risk Summary'!$H$32,$A2215)</f>
        <v>#NAME?</v>
      </c>
      <c r="G2215" s="330" t="e">
        <f ca="1">_xll.RiskData('Risk Summary'!$K$32,$A2215)</f>
        <v>#NAME?</v>
      </c>
      <c r="H2215" s="330" t="e">
        <f ca="1">_xll.RiskData('Risk Summary'!$N$32,$A2215)</f>
        <v>#NAME?</v>
      </c>
      <c r="J2215" s="330" t="e">
        <f ca="1">_xll.RiskData('Risk Summary'!$H$35,$A2215)</f>
        <v>#NAME?</v>
      </c>
      <c r="K2215" s="330" t="e">
        <f ca="1">_xll.RiskData('Risk Summary'!$K$35,$A2215)</f>
        <v>#NAME?</v>
      </c>
      <c r="L2215" s="330" t="e">
        <f ca="1">_xll.RiskData('Risk Summary'!$N$35,$A2215)</f>
        <v>#NAME?</v>
      </c>
      <c r="N2215" s="330" t="e">
        <f ca="1">_xll.RiskData('Risk Summary'!$H$36,$A2215)</f>
        <v>#NAME?</v>
      </c>
      <c r="O2215" s="330" t="e">
        <f ca="1">_xll.RiskData('Risk Summary'!$K$36,$A2215)</f>
        <v>#NAME?</v>
      </c>
      <c r="P2215" s="330" t="e">
        <f ca="1">_xll.RiskData('Risk Summary'!$N$36,$A2215)</f>
        <v>#NAME?</v>
      </c>
      <c r="R2215" s="330" t="e">
        <f ca="1">_xll.RiskData('TS CF'!$H$24,$A2215)-F2215</f>
        <v>#NAME?</v>
      </c>
      <c r="S2215" s="330" t="e">
        <f ca="1">_xll.RiskData('TS CF'!$K$24,$A2215)-G2215</f>
        <v>#NAME?</v>
      </c>
      <c r="T2215" s="330" t="e">
        <f ca="1">_xll.RiskData('TS CF'!$N$24,$A2215)-H2215</f>
        <v>#NAME?</v>
      </c>
      <c r="V2215" s="327" t="e">
        <f t="shared" ca="1" si="102"/>
        <v>#NAME?</v>
      </c>
      <c r="W2215" s="327" t="e">
        <f t="shared" ca="1" si="103"/>
        <v>#NAME?</v>
      </c>
      <c r="X2215" s="327" t="e">
        <f t="shared" ca="1" si="104"/>
        <v>#NAME?</v>
      </c>
    </row>
    <row r="2216" spans="1:24">
      <c r="A2216" s="2">
        <v>2209</v>
      </c>
      <c r="B2216" s="617">
        <v>-160478</v>
      </c>
      <c r="C2216" s="617">
        <v>-103593</v>
      </c>
      <c r="D2216" s="617">
        <v>-114388</v>
      </c>
      <c r="F2216" s="330" t="e">
        <f ca="1">_xll.RiskData('Risk Summary'!$H$32,$A2216)</f>
        <v>#NAME?</v>
      </c>
      <c r="G2216" s="330" t="e">
        <f ca="1">_xll.RiskData('Risk Summary'!$K$32,$A2216)</f>
        <v>#NAME?</v>
      </c>
      <c r="H2216" s="330" t="e">
        <f ca="1">_xll.RiskData('Risk Summary'!$N$32,$A2216)</f>
        <v>#NAME?</v>
      </c>
      <c r="J2216" s="330" t="e">
        <f ca="1">_xll.RiskData('Risk Summary'!$H$35,$A2216)</f>
        <v>#NAME?</v>
      </c>
      <c r="K2216" s="330" t="e">
        <f ca="1">_xll.RiskData('Risk Summary'!$K$35,$A2216)</f>
        <v>#NAME?</v>
      </c>
      <c r="L2216" s="330" t="e">
        <f ca="1">_xll.RiskData('Risk Summary'!$N$35,$A2216)</f>
        <v>#NAME?</v>
      </c>
      <c r="N2216" s="330" t="e">
        <f ca="1">_xll.RiskData('Risk Summary'!$H$36,$A2216)</f>
        <v>#NAME?</v>
      </c>
      <c r="O2216" s="330" t="e">
        <f ca="1">_xll.RiskData('Risk Summary'!$K$36,$A2216)</f>
        <v>#NAME?</v>
      </c>
      <c r="P2216" s="330" t="e">
        <f ca="1">_xll.RiskData('Risk Summary'!$N$36,$A2216)</f>
        <v>#NAME?</v>
      </c>
      <c r="R2216" s="330" t="e">
        <f ca="1">_xll.RiskData('TS CF'!$H$24,$A2216)-F2216</f>
        <v>#NAME?</v>
      </c>
      <c r="S2216" s="330" t="e">
        <f ca="1">_xll.RiskData('TS CF'!$K$24,$A2216)-G2216</f>
        <v>#NAME?</v>
      </c>
      <c r="T2216" s="330" t="e">
        <f ca="1">_xll.RiskData('TS CF'!$N$24,$A2216)-H2216</f>
        <v>#NAME?</v>
      </c>
      <c r="V2216" s="327" t="e">
        <f t="shared" ca="1" si="102"/>
        <v>#NAME?</v>
      </c>
      <c r="W2216" s="327" t="e">
        <f t="shared" ca="1" si="103"/>
        <v>#NAME?</v>
      </c>
      <c r="X2216" s="327" t="e">
        <f t="shared" ca="1" si="104"/>
        <v>#NAME?</v>
      </c>
    </row>
    <row r="2217" spans="1:24">
      <c r="A2217" s="2">
        <v>2210</v>
      </c>
      <c r="B2217" s="617">
        <v>-160478</v>
      </c>
      <c r="C2217" s="617">
        <v>-103593</v>
      </c>
      <c r="D2217" s="617">
        <v>-114388</v>
      </c>
      <c r="F2217" s="330" t="e">
        <f ca="1">_xll.RiskData('Risk Summary'!$H$32,$A2217)</f>
        <v>#NAME?</v>
      </c>
      <c r="G2217" s="330" t="e">
        <f ca="1">_xll.RiskData('Risk Summary'!$K$32,$A2217)</f>
        <v>#NAME?</v>
      </c>
      <c r="H2217" s="330" t="e">
        <f ca="1">_xll.RiskData('Risk Summary'!$N$32,$A2217)</f>
        <v>#NAME?</v>
      </c>
      <c r="J2217" s="330" t="e">
        <f ca="1">_xll.RiskData('Risk Summary'!$H$35,$A2217)</f>
        <v>#NAME?</v>
      </c>
      <c r="K2217" s="330" t="e">
        <f ca="1">_xll.RiskData('Risk Summary'!$K$35,$A2217)</f>
        <v>#NAME?</v>
      </c>
      <c r="L2217" s="330" t="e">
        <f ca="1">_xll.RiskData('Risk Summary'!$N$35,$A2217)</f>
        <v>#NAME?</v>
      </c>
      <c r="N2217" s="330" t="e">
        <f ca="1">_xll.RiskData('Risk Summary'!$H$36,$A2217)</f>
        <v>#NAME?</v>
      </c>
      <c r="O2217" s="330" t="e">
        <f ca="1">_xll.RiskData('Risk Summary'!$K$36,$A2217)</f>
        <v>#NAME?</v>
      </c>
      <c r="P2217" s="330" t="e">
        <f ca="1">_xll.RiskData('Risk Summary'!$N$36,$A2217)</f>
        <v>#NAME?</v>
      </c>
      <c r="R2217" s="330" t="e">
        <f ca="1">_xll.RiskData('TS CF'!$H$24,$A2217)-F2217</f>
        <v>#NAME?</v>
      </c>
      <c r="S2217" s="330" t="e">
        <f ca="1">_xll.RiskData('TS CF'!$K$24,$A2217)-G2217</f>
        <v>#NAME?</v>
      </c>
      <c r="T2217" s="330" t="e">
        <f ca="1">_xll.RiskData('TS CF'!$N$24,$A2217)-H2217</f>
        <v>#NAME?</v>
      </c>
      <c r="V2217" s="327" t="e">
        <f t="shared" ca="1" si="102"/>
        <v>#NAME?</v>
      </c>
      <c r="W2217" s="327" t="e">
        <f t="shared" ca="1" si="103"/>
        <v>#NAME?</v>
      </c>
      <c r="X2217" s="327" t="e">
        <f t="shared" ca="1" si="104"/>
        <v>#NAME?</v>
      </c>
    </row>
    <row r="2218" spans="1:24">
      <c r="A2218" s="2">
        <v>2211</v>
      </c>
      <c r="B2218" s="617">
        <v>-160478</v>
      </c>
      <c r="C2218" s="617">
        <v>-103593</v>
      </c>
      <c r="D2218" s="617">
        <v>-114388</v>
      </c>
      <c r="F2218" s="330" t="e">
        <f ca="1">_xll.RiskData('Risk Summary'!$H$32,$A2218)</f>
        <v>#NAME?</v>
      </c>
      <c r="G2218" s="330" t="e">
        <f ca="1">_xll.RiskData('Risk Summary'!$K$32,$A2218)</f>
        <v>#NAME?</v>
      </c>
      <c r="H2218" s="330" t="e">
        <f ca="1">_xll.RiskData('Risk Summary'!$N$32,$A2218)</f>
        <v>#NAME?</v>
      </c>
      <c r="J2218" s="330" t="e">
        <f ca="1">_xll.RiskData('Risk Summary'!$H$35,$A2218)</f>
        <v>#NAME?</v>
      </c>
      <c r="K2218" s="330" t="e">
        <f ca="1">_xll.RiskData('Risk Summary'!$K$35,$A2218)</f>
        <v>#NAME?</v>
      </c>
      <c r="L2218" s="330" t="e">
        <f ca="1">_xll.RiskData('Risk Summary'!$N$35,$A2218)</f>
        <v>#NAME?</v>
      </c>
      <c r="N2218" s="330" t="e">
        <f ca="1">_xll.RiskData('Risk Summary'!$H$36,$A2218)</f>
        <v>#NAME?</v>
      </c>
      <c r="O2218" s="330" t="e">
        <f ca="1">_xll.RiskData('Risk Summary'!$K$36,$A2218)</f>
        <v>#NAME?</v>
      </c>
      <c r="P2218" s="330" t="e">
        <f ca="1">_xll.RiskData('Risk Summary'!$N$36,$A2218)</f>
        <v>#NAME?</v>
      </c>
      <c r="R2218" s="330" t="e">
        <f ca="1">_xll.RiskData('TS CF'!$H$24,$A2218)-F2218</f>
        <v>#NAME?</v>
      </c>
      <c r="S2218" s="330" t="e">
        <f ca="1">_xll.RiskData('TS CF'!$K$24,$A2218)-G2218</f>
        <v>#NAME?</v>
      </c>
      <c r="T2218" s="330" t="e">
        <f ca="1">_xll.RiskData('TS CF'!$N$24,$A2218)-H2218</f>
        <v>#NAME?</v>
      </c>
      <c r="V2218" s="327" t="e">
        <f t="shared" ca="1" si="102"/>
        <v>#NAME?</v>
      </c>
      <c r="W2218" s="327" t="e">
        <f t="shared" ca="1" si="103"/>
        <v>#NAME?</v>
      </c>
      <c r="X2218" s="327" t="e">
        <f t="shared" ca="1" si="104"/>
        <v>#NAME?</v>
      </c>
    </row>
    <row r="2219" spans="1:24">
      <c r="A2219" s="2">
        <v>2212</v>
      </c>
      <c r="B2219" s="617">
        <v>-160478</v>
      </c>
      <c r="C2219" s="617">
        <v>-103593</v>
      </c>
      <c r="D2219" s="617">
        <v>-114388</v>
      </c>
      <c r="F2219" s="330" t="e">
        <f ca="1">_xll.RiskData('Risk Summary'!$H$32,$A2219)</f>
        <v>#NAME?</v>
      </c>
      <c r="G2219" s="330" t="e">
        <f ca="1">_xll.RiskData('Risk Summary'!$K$32,$A2219)</f>
        <v>#NAME?</v>
      </c>
      <c r="H2219" s="330" t="e">
        <f ca="1">_xll.RiskData('Risk Summary'!$N$32,$A2219)</f>
        <v>#NAME?</v>
      </c>
      <c r="J2219" s="330" t="e">
        <f ca="1">_xll.RiskData('Risk Summary'!$H$35,$A2219)</f>
        <v>#NAME?</v>
      </c>
      <c r="K2219" s="330" t="e">
        <f ca="1">_xll.RiskData('Risk Summary'!$K$35,$A2219)</f>
        <v>#NAME?</v>
      </c>
      <c r="L2219" s="330" t="e">
        <f ca="1">_xll.RiskData('Risk Summary'!$N$35,$A2219)</f>
        <v>#NAME?</v>
      </c>
      <c r="N2219" s="330" t="e">
        <f ca="1">_xll.RiskData('Risk Summary'!$H$36,$A2219)</f>
        <v>#NAME?</v>
      </c>
      <c r="O2219" s="330" t="e">
        <f ca="1">_xll.RiskData('Risk Summary'!$K$36,$A2219)</f>
        <v>#NAME?</v>
      </c>
      <c r="P2219" s="330" t="e">
        <f ca="1">_xll.RiskData('Risk Summary'!$N$36,$A2219)</f>
        <v>#NAME?</v>
      </c>
      <c r="R2219" s="330" t="e">
        <f ca="1">_xll.RiskData('TS CF'!$H$24,$A2219)-F2219</f>
        <v>#NAME?</v>
      </c>
      <c r="S2219" s="330" t="e">
        <f ca="1">_xll.RiskData('TS CF'!$K$24,$A2219)-G2219</f>
        <v>#NAME?</v>
      </c>
      <c r="T2219" s="330" t="e">
        <f ca="1">_xll.RiskData('TS CF'!$N$24,$A2219)-H2219</f>
        <v>#NAME?</v>
      </c>
      <c r="V2219" s="327" t="e">
        <f t="shared" ca="1" si="102"/>
        <v>#NAME?</v>
      </c>
      <c r="W2219" s="327" t="e">
        <f t="shared" ca="1" si="103"/>
        <v>#NAME?</v>
      </c>
      <c r="X2219" s="327" t="e">
        <f t="shared" ca="1" si="104"/>
        <v>#NAME?</v>
      </c>
    </row>
    <row r="2220" spans="1:24">
      <c r="A2220" s="2">
        <v>2213</v>
      </c>
      <c r="B2220" s="617">
        <v>-160478</v>
      </c>
      <c r="C2220" s="617">
        <v>-103593</v>
      </c>
      <c r="D2220" s="617">
        <v>-114388</v>
      </c>
      <c r="F2220" s="330" t="e">
        <f ca="1">_xll.RiskData('Risk Summary'!$H$32,$A2220)</f>
        <v>#NAME?</v>
      </c>
      <c r="G2220" s="330" t="e">
        <f ca="1">_xll.RiskData('Risk Summary'!$K$32,$A2220)</f>
        <v>#NAME?</v>
      </c>
      <c r="H2220" s="330" t="e">
        <f ca="1">_xll.RiskData('Risk Summary'!$N$32,$A2220)</f>
        <v>#NAME?</v>
      </c>
      <c r="J2220" s="330" t="e">
        <f ca="1">_xll.RiskData('Risk Summary'!$H$35,$A2220)</f>
        <v>#NAME?</v>
      </c>
      <c r="K2220" s="330" t="e">
        <f ca="1">_xll.RiskData('Risk Summary'!$K$35,$A2220)</f>
        <v>#NAME?</v>
      </c>
      <c r="L2220" s="330" t="e">
        <f ca="1">_xll.RiskData('Risk Summary'!$N$35,$A2220)</f>
        <v>#NAME?</v>
      </c>
      <c r="N2220" s="330" t="e">
        <f ca="1">_xll.RiskData('Risk Summary'!$H$36,$A2220)</f>
        <v>#NAME?</v>
      </c>
      <c r="O2220" s="330" t="e">
        <f ca="1">_xll.RiskData('Risk Summary'!$K$36,$A2220)</f>
        <v>#NAME?</v>
      </c>
      <c r="P2220" s="330" t="e">
        <f ca="1">_xll.RiskData('Risk Summary'!$N$36,$A2220)</f>
        <v>#NAME?</v>
      </c>
      <c r="R2220" s="330" t="e">
        <f ca="1">_xll.RiskData('TS CF'!$H$24,$A2220)-F2220</f>
        <v>#NAME?</v>
      </c>
      <c r="S2220" s="330" t="e">
        <f ca="1">_xll.RiskData('TS CF'!$K$24,$A2220)-G2220</f>
        <v>#NAME?</v>
      </c>
      <c r="T2220" s="330" t="e">
        <f ca="1">_xll.RiskData('TS CF'!$N$24,$A2220)-H2220</f>
        <v>#NAME?</v>
      </c>
      <c r="V2220" s="327" t="e">
        <f t="shared" ca="1" si="102"/>
        <v>#NAME?</v>
      </c>
      <c r="W2220" s="327" t="e">
        <f t="shared" ca="1" si="103"/>
        <v>#NAME?</v>
      </c>
      <c r="X2220" s="327" t="e">
        <f t="shared" ca="1" si="104"/>
        <v>#NAME?</v>
      </c>
    </row>
    <row r="2221" spans="1:24">
      <c r="A2221" s="2">
        <v>2214</v>
      </c>
      <c r="B2221" s="617">
        <v>-160478</v>
      </c>
      <c r="C2221" s="617">
        <v>-103593</v>
      </c>
      <c r="D2221" s="617">
        <v>-114388</v>
      </c>
      <c r="F2221" s="330" t="e">
        <f ca="1">_xll.RiskData('Risk Summary'!$H$32,$A2221)</f>
        <v>#NAME?</v>
      </c>
      <c r="G2221" s="330" t="e">
        <f ca="1">_xll.RiskData('Risk Summary'!$K$32,$A2221)</f>
        <v>#NAME?</v>
      </c>
      <c r="H2221" s="330" t="e">
        <f ca="1">_xll.RiskData('Risk Summary'!$N$32,$A2221)</f>
        <v>#NAME?</v>
      </c>
      <c r="J2221" s="330" t="e">
        <f ca="1">_xll.RiskData('Risk Summary'!$H$35,$A2221)</f>
        <v>#NAME?</v>
      </c>
      <c r="K2221" s="330" t="e">
        <f ca="1">_xll.RiskData('Risk Summary'!$K$35,$A2221)</f>
        <v>#NAME?</v>
      </c>
      <c r="L2221" s="330" t="e">
        <f ca="1">_xll.RiskData('Risk Summary'!$N$35,$A2221)</f>
        <v>#NAME?</v>
      </c>
      <c r="N2221" s="330" t="e">
        <f ca="1">_xll.RiskData('Risk Summary'!$H$36,$A2221)</f>
        <v>#NAME?</v>
      </c>
      <c r="O2221" s="330" t="e">
        <f ca="1">_xll.RiskData('Risk Summary'!$K$36,$A2221)</f>
        <v>#NAME?</v>
      </c>
      <c r="P2221" s="330" t="e">
        <f ca="1">_xll.RiskData('Risk Summary'!$N$36,$A2221)</f>
        <v>#NAME?</v>
      </c>
      <c r="R2221" s="330" t="e">
        <f ca="1">_xll.RiskData('TS CF'!$H$24,$A2221)-F2221</f>
        <v>#NAME?</v>
      </c>
      <c r="S2221" s="330" t="e">
        <f ca="1">_xll.RiskData('TS CF'!$K$24,$A2221)-G2221</f>
        <v>#NAME?</v>
      </c>
      <c r="T2221" s="330" t="e">
        <f ca="1">_xll.RiskData('TS CF'!$N$24,$A2221)-H2221</f>
        <v>#NAME?</v>
      </c>
      <c r="V2221" s="327" t="e">
        <f t="shared" ca="1" si="102"/>
        <v>#NAME?</v>
      </c>
      <c r="W2221" s="327" t="e">
        <f t="shared" ca="1" si="103"/>
        <v>#NAME?</v>
      </c>
      <c r="X2221" s="327" t="e">
        <f t="shared" ca="1" si="104"/>
        <v>#NAME?</v>
      </c>
    </row>
    <row r="2222" spans="1:24">
      <c r="A2222" s="2">
        <v>2215</v>
      </c>
      <c r="B2222" s="617">
        <v>-160478</v>
      </c>
      <c r="C2222" s="617">
        <v>-103593</v>
      </c>
      <c r="D2222" s="617">
        <v>-114388</v>
      </c>
      <c r="F2222" s="330" t="e">
        <f ca="1">_xll.RiskData('Risk Summary'!$H$32,$A2222)</f>
        <v>#NAME?</v>
      </c>
      <c r="G2222" s="330" t="e">
        <f ca="1">_xll.RiskData('Risk Summary'!$K$32,$A2222)</f>
        <v>#NAME?</v>
      </c>
      <c r="H2222" s="330" t="e">
        <f ca="1">_xll.RiskData('Risk Summary'!$N$32,$A2222)</f>
        <v>#NAME?</v>
      </c>
      <c r="J2222" s="330" t="e">
        <f ca="1">_xll.RiskData('Risk Summary'!$H$35,$A2222)</f>
        <v>#NAME?</v>
      </c>
      <c r="K2222" s="330" t="e">
        <f ca="1">_xll.RiskData('Risk Summary'!$K$35,$A2222)</f>
        <v>#NAME?</v>
      </c>
      <c r="L2222" s="330" t="e">
        <f ca="1">_xll.RiskData('Risk Summary'!$N$35,$A2222)</f>
        <v>#NAME?</v>
      </c>
      <c r="N2222" s="330" t="e">
        <f ca="1">_xll.RiskData('Risk Summary'!$H$36,$A2222)</f>
        <v>#NAME?</v>
      </c>
      <c r="O2222" s="330" t="e">
        <f ca="1">_xll.RiskData('Risk Summary'!$K$36,$A2222)</f>
        <v>#NAME?</v>
      </c>
      <c r="P2222" s="330" t="e">
        <f ca="1">_xll.RiskData('Risk Summary'!$N$36,$A2222)</f>
        <v>#NAME?</v>
      </c>
      <c r="R2222" s="330" t="e">
        <f ca="1">_xll.RiskData('TS CF'!$H$24,$A2222)-F2222</f>
        <v>#NAME?</v>
      </c>
      <c r="S2222" s="330" t="e">
        <f ca="1">_xll.RiskData('TS CF'!$K$24,$A2222)-G2222</f>
        <v>#NAME?</v>
      </c>
      <c r="T2222" s="330" t="e">
        <f ca="1">_xll.RiskData('TS CF'!$N$24,$A2222)-H2222</f>
        <v>#NAME?</v>
      </c>
      <c r="V2222" s="327" t="e">
        <f t="shared" ca="1" si="102"/>
        <v>#NAME?</v>
      </c>
      <c r="W2222" s="327" t="e">
        <f t="shared" ca="1" si="103"/>
        <v>#NAME?</v>
      </c>
      <c r="X2222" s="327" t="e">
        <f t="shared" ca="1" si="104"/>
        <v>#NAME?</v>
      </c>
    </row>
    <row r="2223" spans="1:24">
      <c r="A2223" s="2">
        <v>2216</v>
      </c>
      <c r="B2223" s="617">
        <v>-160478</v>
      </c>
      <c r="C2223" s="617">
        <v>-103593</v>
      </c>
      <c r="D2223" s="617">
        <v>-114388</v>
      </c>
      <c r="F2223" s="330" t="e">
        <f ca="1">_xll.RiskData('Risk Summary'!$H$32,$A2223)</f>
        <v>#NAME?</v>
      </c>
      <c r="G2223" s="330" t="e">
        <f ca="1">_xll.RiskData('Risk Summary'!$K$32,$A2223)</f>
        <v>#NAME?</v>
      </c>
      <c r="H2223" s="330" t="e">
        <f ca="1">_xll.RiskData('Risk Summary'!$N$32,$A2223)</f>
        <v>#NAME?</v>
      </c>
      <c r="J2223" s="330" t="e">
        <f ca="1">_xll.RiskData('Risk Summary'!$H$35,$A2223)</f>
        <v>#NAME?</v>
      </c>
      <c r="K2223" s="330" t="e">
        <f ca="1">_xll.RiskData('Risk Summary'!$K$35,$A2223)</f>
        <v>#NAME?</v>
      </c>
      <c r="L2223" s="330" t="e">
        <f ca="1">_xll.RiskData('Risk Summary'!$N$35,$A2223)</f>
        <v>#NAME?</v>
      </c>
      <c r="N2223" s="330" t="e">
        <f ca="1">_xll.RiskData('Risk Summary'!$H$36,$A2223)</f>
        <v>#NAME?</v>
      </c>
      <c r="O2223" s="330" t="e">
        <f ca="1">_xll.RiskData('Risk Summary'!$K$36,$A2223)</f>
        <v>#NAME?</v>
      </c>
      <c r="P2223" s="330" t="e">
        <f ca="1">_xll.RiskData('Risk Summary'!$N$36,$A2223)</f>
        <v>#NAME?</v>
      </c>
      <c r="R2223" s="330" t="e">
        <f ca="1">_xll.RiskData('TS CF'!$H$24,$A2223)-F2223</f>
        <v>#NAME?</v>
      </c>
      <c r="S2223" s="330" t="e">
        <f ca="1">_xll.RiskData('TS CF'!$K$24,$A2223)-G2223</f>
        <v>#NAME?</v>
      </c>
      <c r="T2223" s="330" t="e">
        <f ca="1">_xll.RiskData('TS CF'!$N$24,$A2223)-H2223</f>
        <v>#NAME?</v>
      </c>
      <c r="V2223" s="327" t="e">
        <f t="shared" ca="1" si="102"/>
        <v>#NAME?</v>
      </c>
      <c r="W2223" s="327" t="e">
        <f t="shared" ca="1" si="103"/>
        <v>#NAME?</v>
      </c>
      <c r="X2223" s="327" t="e">
        <f t="shared" ca="1" si="104"/>
        <v>#NAME?</v>
      </c>
    </row>
    <row r="2224" spans="1:24">
      <c r="A2224" s="2">
        <v>2217</v>
      </c>
      <c r="B2224" s="617">
        <v>-160478</v>
      </c>
      <c r="C2224" s="617">
        <v>-103593</v>
      </c>
      <c r="D2224" s="617">
        <v>-114388</v>
      </c>
      <c r="F2224" s="330" t="e">
        <f ca="1">_xll.RiskData('Risk Summary'!$H$32,$A2224)</f>
        <v>#NAME?</v>
      </c>
      <c r="G2224" s="330" t="e">
        <f ca="1">_xll.RiskData('Risk Summary'!$K$32,$A2224)</f>
        <v>#NAME?</v>
      </c>
      <c r="H2224" s="330" t="e">
        <f ca="1">_xll.RiskData('Risk Summary'!$N$32,$A2224)</f>
        <v>#NAME?</v>
      </c>
      <c r="J2224" s="330" t="e">
        <f ca="1">_xll.RiskData('Risk Summary'!$H$35,$A2224)</f>
        <v>#NAME?</v>
      </c>
      <c r="K2224" s="330" t="e">
        <f ca="1">_xll.RiskData('Risk Summary'!$K$35,$A2224)</f>
        <v>#NAME?</v>
      </c>
      <c r="L2224" s="330" t="e">
        <f ca="1">_xll.RiskData('Risk Summary'!$N$35,$A2224)</f>
        <v>#NAME?</v>
      </c>
      <c r="N2224" s="330" t="e">
        <f ca="1">_xll.RiskData('Risk Summary'!$H$36,$A2224)</f>
        <v>#NAME?</v>
      </c>
      <c r="O2224" s="330" t="e">
        <f ca="1">_xll.RiskData('Risk Summary'!$K$36,$A2224)</f>
        <v>#NAME?</v>
      </c>
      <c r="P2224" s="330" t="e">
        <f ca="1">_xll.RiskData('Risk Summary'!$N$36,$A2224)</f>
        <v>#NAME?</v>
      </c>
      <c r="R2224" s="330" t="e">
        <f ca="1">_xll.RiskData('TS CF'!$H$24,$A2224)-F2224</f>
        <v>#NAME?</v>
      </c>
      <c r="S2224" s="330" t="e">
        <f ca="1">_xll.RiskData('TS CF'!$K$24,$A2224)-G2224</f>
        <v>#NAME?</v>
      </c>
      <c r="T2224" s="330" t="e">
        <f ca="1">_xll.RiskData('TS CF'!$N$24,$A2224)-H2224</f>
        <v>#NAME?</v>
      </c>
      <c r="V2224" s="327" t="e">
        <f t="shared" ca="1" si="102"/>
        <v>#NAME?</v>
      </c>
      <c r="W2224" s="327" t="e">
        <f t="shared" ca="1" si="103"/>
        <v>#NAME?</v>
      </c>
      <c r="X2224" s="327" t="e">
        <f t="shared" ca="1" si="104"/>
        <v>#NAME?</v>
      </c>
    </row>
    <row r="2225" spans="1:24">
      <c r="A2225" s="2">
        <v>2218</v>
      </c>
      <c r="B2225" s="617">
        <v>-160478</v>
      </c>
      <c r="C2225" s="617">
        <v>-103593</v>
      </c>
      <c r="D2225" s="617">
        <v>-114388</v>
      </c>
      <c r="F2225" s="330" t="e">
        <f ca="1">_xll.RiskData('Risk Summary'!$H$32,$A2225)</f>
        <v>#NAME?</v>
      </c>
      <c r="G2225" s="330" t="e">
        <f ca="1">_xll.RiskData('Risk Summary'!$K$32,$A2225)</f>
        <v>#NAME?</v>
      </c>
      <c r="H2225" s="330" t="e">
        <f ca="1">_xll.RiskData('Risk Summary'!$N$32,$A2225)</f>
        <v>#NAME?</v>
      </c>
      <c r="J2225" s="330" t="e">
        <f ca="1">_xll.RiskData('Risk Summary'!$H$35,$A2225)</f>
        <v>#NAME?</v>
      </c>
      <c r="K2225" s="330" t="e">
        <f ca="1">_xll.RiskData('Risk Summary'!$K$35,$A2225)</f>
        <v>#NAME?</v>
      </c>
      <c r="L2225" s="330" t="e">
        <f ca="1">_xll.RiskData('Risk Summary'!$N$35,$A2225)</f>
        <v>#NAME?</v>
      </c>
      <c r="N2225" s="330" t="e">
        <f ca="1">_xll.RiskData('Risk Summary'!$H$36,$A2225)</f>
        <v>#NAME?</v>
      </c>
      <c r="O2225" s="330" t="e">
        <f ca="1">_xll.RiskData('Risk Summary'!$K$36,$A2225)</f>
        <v>#NAME?</v>
      </c>
      <c r="P2225" s="330" t="e">
        <f ca="1">_xll.RiskData('Risk Summary'!$N$36,$A2225)</f>
        <v>#NAME?</v>
      </c>
      <c r="R2225" s="330" t="e">
        <f ca="1">_xll.RiskData('TS CF'!$H$24,$A2225)-F2225</f>
        <v>#NAME?</v>
      </c>
      <c r="S2225" s="330" t="e">
        <f ca="1">_xll.RiskData('TS CF'!$K$24,$A2225)-G2225</f>
        <v>#NAME?</v>
      </c>
      <c r="T2225" s="330" t="e">
        <f ca="1">_xll.RiskData('TS CF'!$N$24,$A2225)-H2225</f>
        <v>#NAME?</v>
      </c>
      <c r="V2225" s="327" t="e">
        <f t="shared" ca="1" si="102"/>
        <v>#NAME?</v>
      </c>
      <c r="W2225" s="327" t="e">
        <f t="shared" ca="1" si="103"/>
        <v>#NAME?</v>
      </c>
      <c r="X2225" s="327" t="e">
        <f t="shared" ca="1" si="104"/>
        <v>#NAME?</v>
      </c>
    </row>
    <row r="2226" spans="1:24">
      <c r="A2226" s="2">
        <v>2219</v>
      </c>
      <c r="B2226" s="617">
        <v>-160478</v>
      </c>
      <c r="C2226" s="617">
        <v>-103593</v>
      </c>
      <c r="D2226" s="617">
        <v>-114388</v>
      </c>
      <c r="F2226" s="330" t="e">
        <f ca="1">_xll.RiskData('Risk Summary'!$H$32,$A2226)</f>
        <v>#NAME?</v>
      </c>
      <c r="G2226" s="330" t="e">
        <f ca="1">_xll.RiskData('Risk Summary'!$K$32,$A2226)</f>
        <v>#NAME?</v>
      </c>
      <c r="H2226" s="330" t="e">
        <f ca="1">_xll.RiskData('Risk Summary'!$N$32,$A2226)</f>
        <v>#NAME?</v>
      </c>
      <c r="J2226" s="330" t="e">
        <f ca="1">_xll.RiskData('Risk Summary'!$H$35,$A2226)</f>
        <v>#NAME?</v>
      </c>
      <c r="K2226" s="330" t="e">
        <f ca="1">_xll.RiskData('Risk Summary'!$K$35,$A2226)</f>
        <v>#NAME?</v>
      </c>
      <c r="L2226" s="330" t="e">
        <f ca="1">_xll.RiskData('Risk Summary'!$N$35,$A2226)</f>
        <v>#NAME?</v>
      </c>
      <c r="N2226" s="330" t="e">
        <f ca="1">_xll.RiskData('Risk Summary'!$H$36,$A2226)</f>
        <v>#NAME?</v>
      </c>
      <c r="O2226" s="330" t="e">
        <f ca="1">_xll.RiskData('Risk Summary'!$K$36,$A2226)</f>
        <v>#NAME?</v>
      </c>
      <c r="P2226" s="330" t="e">
        <f ca="1">_xll.RiskData('Risk Summary'!$N$36,$A2226)</f>
        <v>#NAME?</v>
      </c>
      <c r="R2226" s="330" t="e">
        <f ca="1">_xll.RiskData('TS CF'!$H$24,$A2226)-F2226</f>
        <v>#NAME?</v>
      </c>
      <c r="S2226" s="330" t="e">
        <f ca="1">_xll.RiskData('TS CF'!$K$24,$A2226)-G2226</f>
        <v>#NAME?</v>
      </c>
      <c r="T2226" s="330" t="e">
        <f ca="1">_xll.RiskData('TS CF'!$N$24,$A2226)-H2226</f>
        <v>#NAME?</v>
      </c>
      <c r="V2226" s="327" t="e">
        <f t="shared" ca="1" si="102"/>
        <v>#NAME?</v>
      </c>
      <c r="W2226" s="327" t="e">
        <f t="shared" ca="1" si="103"/>
        <v>#NAME?</v>
      </c>
      <c r="X2226" s="327" t="e">
        <f t="shared" ca="1" si="104"/>
        <v>#NAME?</v>
      </c>
    </row>
    <row r="2227" spans="1:24">
      <c r="A2227" s="2">
        <v>2220</v>
      </c>
      <c r="B2227" s="617">
        <v>-160478</v>
      </c>
      <c r="C2227" s="617">
        <v>-103593</v>
      </c>
      <c r="D2227" s="617">
        <v>-114388</v>
      </c>
      <c r="F2227" s="330" t="e">
        <f ca="1">_xll.RiskData('Risk Summary'!$H$32,$A2227)</f>
        <v>#NAME?</v>
      </c>
      <c r="G2227" s="330" t="e">
        <f ca="1">_xll.RiskData('Risk Summary'!$K$32,$A2227)</f>
        <v>#NAME?</v>
      </c>
      <c r="H2227" s="330" t="e">
        <f ca="1">_xll.RiskData('Risk Summary'!$N$32,$A2227)</f>
        <v>#NAME?</v>
      </c>
      <c r="J2227" s="330" t="e">
        <f ca="1">_xll.RiskData('Risk Summary'!$H$35,$A2227)</f>
        <v>#NAME?</v>
      </c>
      <c r="K2227" s="330" t="e">
        <f ca="1">_xll.RiskData('Risk Summary'!$K$35,$A2227)</f>
        <v>#NAME?</v>
      </c>
      <c r="L2227" s="330" t="e">
        <f ca="1">_xll.RiskData('Risk Summary'!$N$35,$A2227)</f>
        <v>#NAME?</v>
      </c>
      <c r="N2227" s="330" t="e">
        <f ca="1">_xll.RiskData('Risk Summary'!$H$36,$A2227)</f>
        <v>#NAME?</v>
      </c>
      <c r="O2227" s="330" t="e">
        <f ca="1">_xll.RiskData('Risk Summary'!$K$36,$A2227)</f>
        <v>#NAME?</v>
      </c>
      <c r="P2227" s="330" t="e">
        <f ca="1">_xll.RiskData('Risk Summary'!$N$36,$A2227)</f>
        <v>#NAME?</v>
      </c>
      <c r="R2227" s="330" t="e">
        <f ca="1">_xll.RiskData('TS CF'!$H$24,$A2227)-F2227</f>
        <v>#NAME?</v>
      </c>
      <c r="S2227" s="330" t="e">
        <f ca="1">_xll.RiskData('TS CF'!$K$24,$A2227)-G2227</f>
        <v>#NAME?</v>
      </c>
      <c r="T2227" s="330" t="e">
        <f ca="1">_xll.RiskData('TS CF'!$N$24,$A2227)-H2227</f>
        <v>#NAME?</v>
      </c>
      <c r="V2227" s="327" t="e">
        <f t="shared" ca="1" si="102"/>
        <v>#NAME?</v>
      </c>
      <c r="W2227" s="327" t="e">
        <f t="shared" ca="1" si="103"/>
        <v>#NAME?</v>
      </c>
      <c r="X2227" s="327" t="e">
        <f t="shared" ca="1" si="104"/>
        <v>#NAME?</v>
      </c>
    </row>
    <row r="2228" spans="1:24">
      <c r="A2228" s="2">
        <v>2221</v>
      </c>
      <c r="B2228" s="617">
        <v>-160478</v>
      </c>
      <c r="C2228" s="617">
        <v>-103593</v>
      </c>
      <c r="D2228" s="617">
        <v>-114388</v>
      </c>
      <c r="F2228" s="330" t="e">
        <f ca="1">_xll.RiskData('Risk Summary'!$H$32,$A2228)</f>
        <v>#NAME?</v>
      </c>
      <c r="G2228" s="330" t="e">
        <f ca="1">_xll.RiskData('Risk Summary'!$K$32,$A2228)</f>
        <v>#NAME?</v>
      </c>
      <c r="H2228" s="330" t="e">
        <f ca="1">_xll.RiskData('Risk Summary'!$N$32,$A2228)</f>
        <v>#NAME?</v>
      </c>
      <c r="J2228" s="330" t="e">
        <f ca="1">_xll.RiskData('Risk Summary'!$H$35,$A2228)</f>
        <v>#NAME?</v>
      </c>
      <c r="K2228" s="330" t="e">
        <f ca="1">_xll.RiskData('Risk Summary'!$K$35,$A2228)</f>
        <v>#NAME?</v>
      </c>
      <c r="L2228" s="330" t="e">
        <f ca="1">_xll.RiskData('Risk Summary'!$N$35,$A2228)</f>
        <v>#NAME?</v>
      </c>
      <c r="N2228" s="330" t="e">
        <f ca="1">_xll.RiskData('Risk Summary'!$H$36,$A2228)</f>
        <v>#NAME?</v>
      </c>
      <c r="O2228" s="330" t="e">
        <f ca="1">_xll.RiskData('Risk Summary'!$K$36,$A2228)</f>
        <v>#NAME?</v>
      </c>
      <c r="P2228" s="330" t="e">
        <f ca="1">_xll.RiskData('Risk Summary'!$N$36,$A2228)</f>
        <v>#NAME?</v>
      </c>
      <c r="R2228" s="330" t="e">
        <f ca="1">_xll.RiskData('TS CF'!$H$24,$A2228)-F2228</f>
        <v>#NAME?</v>
      </c>
      <c r="S2228" s="330" t="e">
        <f ca="1">_xll.RiskData('TS CF'!$K$24,$A2228)-G2228</f>
        <v>#NAME?</v>
      </c>
      <c r="T2228" s="330" t="e">
        <f ca="1">_xll.RiskData('TS CF'!$N$24,$A2228)-H2228</f>
        <v>#NAME?</v>
      </c>
      <c r="V2228" s="327" t="e">
        <f t="shared" ca="1" si="102"/>
        <v>#NAME?</v>
      </c>
      <c r="W2228" s="327" t="e">
        <f t="shared" ca="1" si="103"/>
        <v>#NAME?</v>
      </c>
      <c r="X2228" s="327" t="e">
        <f t="shared" ca="1" si="104"/>
        <v>#NAME?</v>
      </c>
    </row>
    <row r="2229" spans="1:24">
      <c r="A2229" s="2">
        <v>2222</v>
      </c>
      <c r="B2229" s="617">
        <v>-160478</v>
      </c>
      <c r="C2229" s="617">
        <v>-103593</v>
      </c>
      <c r="D2229" s="617">
        <v>-114388</v>
      </c>
      <c r="F2229" s="330" t="e">
        <f ca="1">_xll.RiskData('Risk Summary'!$H$32,$A2229)</f>
        <v>#NAME?</v>
      </c>
      <c r="G2229" s="330" t="e">
        <f ca="1">_xll.RiskData('Risk Summary'!$K$32,$A2229)</f>
        <v>#NAME?</v>
      </c>
      <c r="H2229" s="330" t="e">
        <f ca="1">_xll.RiskData('Risk Summary'!$N$32,$A2229)</f>
        <v>#NAME?</v>
      </c>
      <c r="J2229" s="330" t="e">
        <f ca="1">_xll.RiskData('Risk Summary'!$H$35,$A2229)</f>
        <v>#NAME?</v>
      </c>
      <c r="K2229" s="330" t="e">
        <f ca="1">_xll.RiskData('Risk Summary'!$K$35,$A2229)</f>
        <v>#NAME?</v>
      </c>
      <c r="L2229" s="330" t="e">
        <f ca="1">_xll.RiskData('Risk Summary'!$N$35,$A2229)</f>
        <v>#NAME?</v>
      </c>
      <c r="N2229" s="330" t="e">
        <f ca="1">_xll.RiskData('Risk Summary'!$H$36,$A2229)</f>
        <v>#NAME?</v>
      </c>
      <c r="O2229" s="330" t="e">
        <f ca="1">_xll.RiskData('Risk Summary'!$K$36,$A2229)</f>
        <v>#NAME?</v>
      </c>
      <c r="P2229" s="330" t="e">
        <f ca="1">_xll.RiskData('Risk Summary'!$N$36,$A2229)</f>
        <v>#NAME?</v>
      </c>
      <c r="R2229" s="330" t="e">
        <f ca="1">_xll.RiskData('TS CF'!$H$24,$A2229)-F2229</f>
        <v>#NAME?</v>
      </c>
      <c r="S2229" s="330" t="e">
        <f ca="1">_xll.RiskData('TS CF'!$K$24,$A2229)-G2229</f>
        <v>#NAME?</v>
      </c>
      <c r="T2229" s="330" t="e">
        <f ca="1">_xll.RiskData('TS CF'!$N$24,$A2229)-H2229</f>
        <v>#NAME?</v>
      </c>
      <c r="V2229" s="327" t="e">
        <f t="shared" ca="1" si="102"/>
        <v>#NAME?</v>
      </c>
      <c r="W2229" s="327" t="e">
        <f t="shared" ca="1" si="103"/>
        <v>#NAME?</v>
      </c>
      <c r="X2229" s="327" t="e">
        <f t="shared" ca="1" si="104"/>
        <v>#NAME?</v>
      </c>
    </row>
    <row r="2230" spans="1:24">
      <c r="A2230" s="2">
        <v>2223</v>
      </c>
      <c r="B2230" s="617">
        <v>-160478</v>
      </c>
      <c r="C2230" s="617">
        <v>-103593</v>
      </c>
      <c r="D2230" s="617">
        <v>-114388</v>
      </c>
      <c r="F2230" s="330" t="e">
        <f ca="1">_xll.RiskData('Risk Summary'!$H$32,$A2230)</f>
        <v>#NAME?</v>
      </c>
      <c r="G2230" s="330" t="e">
        <f ca="1">_xll.RiskData('Risk Summary'!$K$32,$A2230)</f>
        <v>#NAME?</v>
      </c>
      <c r="H2230" s="330" t="e">
        <f ca="1">_xll.RiskData('Risk Summary'!$N$32,$A2230)</f>
        <v>#NAME?</v>
      </c>
      <c r="J2230" s="330" t="e">
        <f ca="1">_xll.RiskData('Risk Summary'!$H$35,$A2230)</f>
        <v>#NAME?</v>
      </c>
      <c r="K2230" s="330" t="e">
        <f ca="1">_xll.RiskData('Risk Summary'!$K$35,$A2230)</f>
        <v>#NAME?</v>
      </c>
      <c r="L2230" s="330" t="e">
        <f ca="1">_xll.RiskData('Risk Summary'!$N$35,$A2230)</f>
        <v>#NAME?</v>
      </c>
      <c r="N2230" s="330" t="e">
        <f ca="1">_xll.RiskData('Risk Summary'!$H$36,$A2230)</f>
        <v>#NAME?</v>
      </c>
      <c r="O2230" s="330" t="e">
        <f ca="1">_xll.RiskData('Risk Summary'!$K$36,$A2230)</f>
        <v>#NAME?</v>
      </c>
      <c r="P2230" s="330" t="e">
        <f ca="1">_xll.RiskData('Risk Summary'!$N$36,$A2230)</f>
        <v>#NAME?</v>
      </c>
      <c r="R2230" s="330" t="e">
        <f ca="1">_xll.RiskData('TS CF'!$H$24,$A2230)-F2230</f>
        <v>#NAME?</v>
      </c>
      <c r="S2230" s="330" t="e">
        <f ca="1">_xll.RiskData('TS CF'!$K$24,$A2230)-G2230</f>
        <v>#NAME?</v>
      </c>
      <c r="T2230" s="330" t="e">
        <f ca="1">_xll.RiskData('TS CF'!$N$24,$A2230)-H2230</f>
        <v>#NAME?</v>
      </c>
      <c r="V2230" s="327" t="e">
        <f t="shared" ca="1" si="102"/>
        <v>#NAME?</v>
      </c>
      <c r="W2230" s="327" t="e">
        <f t="shared" ca="1" si="103"/>
        <v>#NAME?</v>
      </c>
      <c r="X2230" s="327" t="e">
        <f t="shared" ca="1" si="104"/>
        <v>#NAME?</v>
      </c>
    </row>
    <row r="2231" spans="1:24">
      <c r="A2231" s="2">
        <v>2224</v>
      </c>
      <c r="B2231" s="617">
        <v>-160478</v>
      </c>
      <c r="C2231" s="617">
        <v>-103593</v>
      </c>
      <c r="D2231" s="617">
        <v>-114388</v>
      </c>
      <c r="F2231" s="330" t="e">
        <f ca="1">_xll.RiskData('Risk Summary'!$H$32,$A2231)</f>
        <v>#NAME?</v>
      </c>
      <c r="G2231" s="330" t="e">
        <f ca="1">_xll.RiskData('Risk Summary'!$K$32,$A2231)</f>
        <v>#NAME?</v>
      </c>
      <c r="H2231" s="330" t="e">
        <f ca="1">_xll.RiskData('Risk Summary'!$N$32,$A2231)</f>
        <v>#NAME?</v>
      </c>
      <c r="J2231" s="330" t="e">
        <f ca="1">_xll.RiskData('Risk Summary'!$H$35,$A2231)</f>
        <v>#NAME?</v>
      </c>
      <c r="K2231" s="330" t="e">
        <f ca="1">_xll.RiskData('Risk Summary'!$K$35,$A2231)</f>
        <v>#NAME?</v>
      </c>
      <c r="L2231" s="330" t="e">
        <f ca="1">_xll.RiskData('Risk Summary'!$N$35,$A2231)</f>
        <v>#NAME?</v>
      </c>
      <c r="N2231" s="330" t="e">
        <f ca="1">_xll.RiskData('Risk Summary'!$H$36,$A2231)</f>
        <v>#NAME?</v>
      </c>
      <c r="O2231" s="330" t="e">
        <f ca="1">_xll.RiskData('Risk Summary'!$K$36,$A2231)</f>
        <v>#NAME?</v>
      </c>
      <c r="P2231" s="330" t="e">
        <f ca="1">_xll.RiskData('Risk Summary'!$N$36,$A2231)</f>
        <v>#NAME?</v>
      </c>
      <c r="R2231" s="330" t="e">
        <f ca="1">_xll.RiskData('TS CF'!$H$24,$A2231)-F2231</f>
        <v>#NAME?</v>
      </c>
      <c r="S2231" s="330" t="e">
        <f ca="1">_xll.RiskData('TS CF'!$K$24,$A2231)-G2231</f>
        <v>#NAME?</v>
      </c>
      <c r="T2231" s="330" t="e">
        <f ca="1">_xll.RiskData('TS CF'!$N$24,$A2231)-H2231</f>
        <v>#NAME?</v>
      </c>
      <c r="V2231" s="327" t="e">
        <f t="shared" ca="1" si="102"/>
        <v>#NAME?</v>
      </c>
      <c r="W2231" s="327" t="e">
        <f t="shared" ca="1" si="103"/>
        <v>#NAME?</v>
      </c>
      <c r="X2231" s="327" t="e">
        <f t="shared" ca="1" si="104"/>
        <v>#NAME?</v>
      </c>
    </row>
    <row r="2232" spans="1:24">
      <c r="A2232" s="2">
        <v>2225</v>
      </c>
      <c r="B2232" s="617">
        <v>-160478</v>
      </c>
      <c r="C2232" s="617">
        <v>-103593</v>
      </c>
      <c r="D2232" s="617">
        <v>-114388</v>
      </c>
      <c r="F2232" s="330" t="e">
        <f ca="1">_xll.RiskData('Risk Summary'!$H$32,$A2232)</f>
        <v>#NAME?</v>
      </c>
      <c r="G2232" s="330" t="e">
        <f ca="1">_xll.RiskData('Risk Summary'!$K$32,$A2232)</f>
        <v>#NAME?</v>
      </c>
      <c r="H2232" s="330" t="e">
        <f ca="1">_xll.RiskData('Risk Summary'!$N$32,$A2232)</f>
        <v>#NAME?</v>
      </c>
      <c r="J2232" s="330" t="e">
        <f ca="1">_xll.RiskData('Risk Summary'!$H$35,$A2232)</f>
        <v>#NAME?</v>
      </c>
      <c r="K2232" s="330" t="e">
        <f ca="1">_xll.RiskData('Risk Summary'!$K$35,$A2232)</f>
        <v>#NAME?</v>
      </c>
      <c r="L2232" s="330" t="e">
        <f ca="1">_xll.RiskData('Risk Summary'!$N$35,$A2232)</f>
        <v>#NAME?</v>
      </c>
      <c r="N2232" s="330" t="e">
        <f ca="1">_xll.RiskData('Risk Summary'!$H$36,$A2232)</f>
        <v>#NAME?</v>
      </c>
      <c r="O2232" s="330" t="e">
        <f ca="1">_xll.RiskData('Risk Summary'!$K$36,$A2232)</f>
        <v>#NAME?</v>
      </c>
      <c r="P2232" s="330" t="e">
        <f ca="1">_xll.RiskData('Risk Summary'!$N$36,$A2232)</f>
        <v>#NAME?</v>
      </c>
      <c r="R2232" s="330" t="e">
        <f ca="1">_xll.RiskData('TS CF'!$H$24,$A2232)-F2232</f>
        <v>#NAME?</v>
      </c>
      <c r="S2232" s="330" t="e">
        <f ca="1">_xll.RiskData('TS CF'!$K$24,$A2232)-G2232</f>
        <v>#NAME?</v>
      </c>
      <c r="T2232" s="330" t="e">
        <f ca="1">_xll.RiskData('TS CF'!$N$24,$A2232)-H2232</f>
        <v>#NAME?</v>
      </c>
      <c r="V2232" s="327" t="e">
        <f t="shared" ca="1" si="102"/>
        <v>#NAME?</v>
      </c>
      <c r="W2232" s="327" t="e">
        <f t="shared" ca="1" si="103"/>
        <v>#NAME?</v>
      </c>
      <c r="X2232" s="327" t="e">
        <f t="shared" ca="1" si="104"/>
        <v>#NAME?</v>
      </c>
    </row>
    <row r="2233" spans="1:24">
      <c r="A2233" s="2">
        <v>2226</v>
      </c>
      <c r="B2233" s="617">
        <v>-160478</v>
      </c>
      <c r="C2233" s="617">
        <v>-103593</v>
      </c>
      <c r="D2233" s="617">
        <v>-114388</v>
      </c>
      <c r="F2233" s="330" t="e">
        <f ca="1">_xll.RiskData('Risk Summary'!$H$32,$A2233)</f>
        <v>#NAME?</v>
      </c>
      <c r="G2233" s="330" t="e">
        <f ca="1">_xll.RiskData('Risk Summary'!$K$32,$A2233)</f>
        <v>#NAME?</v>
      </c>
      <c r="H2233" s="330" t="e">
        <f ca="1">_xll.RiskData('Risk Summary'!$N$32,$A2233)</f>
        <v>#NAME?</v>
      </c>
      <c r="J2233" s="330" t="e">
        <f ca="1">_xll.RiskData('Risk Summary'!$H$35,$A2233)</f>
        <v>#NAME?</v>
      </c>
      <c r="K2233" s="330" t="e">
        <f ca="1">_xll.RiskData('Risk Summary'!$K$35,$A2233)</f>
        <v>#NAME?</v>
      </c>
      <c r="L2233" s="330" t="e">
        <f ca="1">_xll.RiskData('Risk Summary'!$N$35,$A2233)</f>
        <v>#NAME?</v>
      </c>
      <c r="N2233" s="330" t="e">
        <f ca="1">_xll.RiskData('Risk Summary'!$H$36,$A2233)</f>
        <v>#NAME?</v>
      </c>
      <c r="O2233" s="330" t="e">
        <f ca="1">_xll.RiskData('Risk Summary'!$K$36,$A2233)</f>
        <v>#NAME?</v>
      </c>
      <c r="P2233" s="330" t="e">
        <f ca="1">_xll.RiskData('Risk Summary'!$N$36,$A2233)</f>
        <v>#NAME?</v>
      </c>
      <c r="R2233" s="330" t="e">
        <f ca="1">_xll.RiskData('TS CF'!$H$24,$A2233)-F2233</f>
        <v>#NAME?</v>
      </c>
      <c r="S2233" s="330" t="e">
        <f ca="1">_xll.RiskData('TS CF'!$K$24,$A2233)-G2233</f>
        <v>#NAME?</v>
      </c>
      <c r="T2233" s="330" t="e">
        <f ca="1">_xll.RiskData('TS CF'!$N$24,$A2233)-H2233</f>
        <v>#NAME?</v>
      </c>
      <c r="V2233" s="327" t="e">
        <f t="shared" ca="1" si="102"/>
        <v>#NAME?</v>
      </c>
      <c r="W2233" s="327" t="e">
        <f t="shared" ca="1" si="103"/>
        <v>#NAME?</v>
      </c>
      <c r="X2233" s="327" t="e">
        <f t="shared" ca="1" si="104"/>
        <v>#NAME?</v>
      </c>
    </row>
    <row r="2234" spans="1:24">
      <c r="A2234" s="2">
        <v>2227</v>
      </c>
      <c r="B2234" s="617">
        <v>-160478</v>
      </c>
      <c r="C2234" s="617">
        <v>-103593</v>
      </c>
      <c r="D2234" s="617">
        <v>-114388</v>
      </c>
      <c r="F2234" s="330" t="e">
        <f ca="1">_xll.RiskData('Risk Summary'!$H$32,$A2234)</f>
        <v>#NAME?</v>
      </c>
      <c r="G2234" s="330" t="e">
        <f ca="1">_xll.RiskData('Risk Summary'!$K$32,$A2234)</f>
        <v>#NAME?</v>
      </c>
      <c r="H2234" s="330" t="e">
        <f ca="1">_xll.RiskData('Risk Summary'!$N$32,$A2234)</f>
        <v>#NAME?</v>
      </c>
      <c r="J2234" s="330" t="e">
        <f ca="1">_xll.RiskData('Risk Summary'!$H$35,$A2234)</f>
        <v>#NAME?</v>
      </c>
      <c r="K2234" s="330" t="e">
        <f ca="1">_xll.RiskData('Risk Summary'!$K$35,$A2234)</f>
        <v>#NAME?</v>
      </c>
      <c r="L2234" s="330" t="e">
        <f ca="1">_xll.RiskData('Risk Summary'!$N$35,$A2234)</f>
        <v>#NAME?</v>
      </c>
      <c r="N2234" s="330" t="e">
        <f ca="1">_xll.RiskData('Risk Summary'!$H$36,$A2234)</f>
        <v>#NAME?</v>
      </c>
      <c r="O2234" s="330" t="e">
        <f ca="1">_xll.RiskData('Risk Summary'!$K$36,$A2234)</f>
        <v>#NAME?</v>
      </c>
      <c r="P2234" s="330" t="e">
        <f ca="1">_xll.RiskData('Risk Summary'!$N$36,$A2234)</f>
        <v>#NAME?</v>
      </c>
      <c r="R2234" s="330" t="e">
        <f ca="1">_xll.RiskData('TS CF'!$H$24,$A2234)-F2234</f>
        <v>#NAME?</v>
      </c>
      <c r="S2234" s="330" t="e">
        <f ca="1">_xll.RiskData('TS CF'!$K$24,$A2234)-G2234</f>
        <v>#NAME?</v>
      </c>
      <c r="T2234" s="330" t="e">
        <f ca="1">_xll.RiskData('TS CF'!$N$24,$A2234)-H2234</f>
        <v>#NAME?</v>
      </c>
      <c r="V2234" s="327" t="e">
        <f t="shared" ca="1" si="102"/>
        <v>#NAME?</v>
      </c>
      <c r="W2234" s="327" t="e">
        <f t="shared" ca="1" si="103"/>
        <v>#NAME?</v>
      </c>
      <c r="X2234" s="327" t="e">
        <f t="shared" ca="1" si="104"/>
        <v>#NAME?</v>
      </c>
    </row>
    <row r="2235" spans="1:24">
      <c r="A2235" s="2">
        <v>2228</v>
      </c>
      <c r="B2235" s="617">
        <v>-160478</v>
      </c>
      <c r="C2235" s="617">
        <v>-103593</v>
      </c>
      <c r="D2235" s="617">
        <v>-114388</v>
      </c>
      <c r="F2235" s="330" t="e">
        <f ca="1">_xll.RiskData('Risk Summary'!$H$32,$A2235)</f>
        <v>#NAME?</v>
      </c>
      <c r="G2235" s="330" t="e">
        <f ca="1">_xll.RiskData('Risk Summary'!$K$32,$A2235)</f>
        <v>#NAME?</v>
      </c>
      <c r="H2235" s="330" t="e">
        <f ca="1">_xll.RiskData('Risk Summary'!$N$32,$A2235)</f>
        <v>#NAME?</v>
      </c>
      <c r="J2235" s="330" t="e">
        <f ca="1">_xll.RiskData('Risk Summary'!$H$35,$A2235)</f>
        <v>#NAME?</v>
      </c>
      <c r="K2235" s="330" t="e">
        <f ca="1">_xll.RiskData('Risk Summary'!$K$35,$A2235)</f>
        <v>#NAME?</v>
      </c>
      <c r="L2235" s="330" t="e">
        <f ca="1">_xll.RiskData('Risk Summary'!$N$35,$A2235)</f>
        <v>#NAME?</v>
      </c>
      <c r="N2235" s="330" t="e">
        <f ca="1">_xll.RiskData('Risk Summary'!$H$36,$A2235)</f>
        <v>#NAME?</v>
      </c>
      <c r="O2235" s="330" t="e">
        <f ca="1">_xll.RiskData('Risk Summary'!$K$36,$A2235)</f>
        <v>#NAME?</v>
      </c>
      <c r="P2235" s="330" t="e">
        <f ca="1">_xll.RiskData('Risk Summary'!$N$36,$A2235)</f>
        <v>#NAME?</v>
      </c>
      <c r="R2235" s="330" t="e">
        <f ca="1">_xll.RiskData('TS CF'!$H$24,$A2235)-F2235</f>
        <v>#NAME?</v>
      </c>
      <c r="S2235" s="330" t="e">
        <f ca="1">_xll.RiskData('TS CF'!$K$24,$A2235)-G2235</f>
        <v>#NAME?</v>
      </c>
      <c r="T2235" s="330" t="e">
        <f ca="1">_xll.RiskData('TS CF'!$N$24,$A2235)-H2235</f>
        <v>#NAME?</v>
      </c>
      <c r="V2235" s="327" t="e">
        <f t="shared" ca="1" si="102"/>
        <v>#NAME?</v>
      </c>
      <c r="W2235" s="327" t="e">
        <f t="shared" ca="1" si="103"/>
        <v>#NAME?</v>
      </c>
      <c r="X2235" s="327" t="e">
        <f t="shared" ca="1" si="104"/>
        <v>#NAME?</v>
      </c>
    </row>
    <row r="2236" spans="1:24">
      <c r="A2236" s="2">
        <v>2229</v>
      </c>
      <c r="B2236" s="617">
        <v>-160478</v>
      </c>
      <c r="C2236" s="617">
        <v>-103593</v>
      </c>
      <c r="D2236" s="617">
        <v>-114388</v>
      </c>
      <c r="F2236" s="330" t="e">
        <f ca="1">_xll.RiskData('Risk Summary'!$H$32,$A2236)</f>
        <v>#NAME?</v>
      </c>
      <c r="G2236" s="330" t="e">
        <f ca="1">_xll.RiskData('Risk Summary'!$K$32,$A2236)</f>
        <v>#NAME?</v>
      </c>
      <c r="H2236" s="330" t="e">
        <f ca="1">_xll.RiskData('Risk Summary'!$N$32,$A2236)</f>
        <v>#NAME?</v>
      </c>
      <c r="J2236" s="330" t="e">
        <f ca="1">_xll.RiskData('Risk Summary'!$H$35,$A2236)</f>
        <v>#NAME?</v>
      </c>
      <c r="K2236" s="330" t="e">
        <f ca="1">_xll.RiskData('Risk Summary'!$K$35,$A2236)</f>
        <v>#NAME?</v>
      </c>
      <c r="L2236" s="330" t="e">
        <f ca="1">_xll.RiskData('Risk Summary'!$N$35,$A2236)</f>
        <v>#NAME?</v>
      </c>
      <c r="N2236" s="330" t="e">
        <f ca="1">_xll.RiskData('Risk Summary'!$H$36,$A2236)</f>
        <v>#NAME?</v>
      </c>
      <c r="O2236" s="330" t="e">
        <f ca="1">_xll.RiskData('Risk Summary'!$K$36,$A2236)</f>
        <v>#NAME?</v>
      </c>
      <c r="P2236" s="330" t="e">
        <f ca="1">_xll.RiskData('Risk Summary'!$N$36,$A2236)</f>
        <v>#NAME?</v>
      </c>
      <c r="R2236" s="330" t="e">
        <f ca="1">_xll.RiskData('TS CF'!$H$24,$A2236)-F2236</f>
        <v>#NAME?</v>
      </c>
      <c r="S2236" s="330" t="e">
        <f ca="1">_xll.RiskData('TS CF'!$K$24,$A2236)-G2236</f>
        <v>#NAME?</v>
      </c>
      <c r="T2236" s="330" t="e">
        <f ca="1">_xll.RiskData('TS CF'!$N$24,$A2236)-H2236</f>
        <v>#NAME?</v>
      </c>
      <c r="V2236" s="327" t="e">
        <f t="shared" ca="1" si="102"/>
        <v>#NAME?</v>
      </c>
      <c r="W2236" s="327" t="e">
        <f t="shared" ca="1" si="103"/>
        <v>#NAME?</v>
      </c>
      <c r="X2236" s="327" t="e">
        <f t="shared" ca="1" si="104"/>
        <v>#NAME?</v>
      </c>
    </row>
    <row r="2237" spans="1:24">
      <c r="A2237" s="2">
        <v>2230</v>
      </c>
      <c r="B2237" s="617">
        <v>-160478</v>
      </c>
      <c r="C2237" s="617">
        <v>-103593</v>
      </c>
      <c r="D2237" s="617">
        <v>-114388</v>
      </c>
      <c r="F2237" s="330" t="e">
        <f ca="1">_xll.RiskData('Risk Summary'!$H$32,$A2237)</f>
        <v>#NAME?</v>
      </c>
      <c r="G2237" s="330" t="e">
        <f ca="1">_xll.RiskData('Risk Summary'!$K$32,$A2237)</f>
        <v>#NAME?</v>
      </c>
      <c r="H2237" s="330" t="e">
        <f ca="1">_xll.RiskData('Risk Summary'!$N$32,$A2237)</f>
        <v>#NAME?</v>
      </c>
      <c r="J2237" s="330" t="e">
        <f ca="1">_xll.RiskData('Risk Summary'!$H$35,$A2237)</f>
        <v>#NAME?</v>
      </c>
      <c r="K2237" s="330" t="e">
        <f ca="1">_xll.RiskData('Risk Summary'!$K$35,$A2237)</f>
        <v>#NAME?</v>
      </c>
      <c r="L2237" s="330" t="e">
        <f ca="1">_xll.RiskData('Risk Summary'!$N$35,$A2237)</f>
        <v>#NAME?</v>
      </c>
      <c r="N2237" s="330" t="e">
        <f ca="1">_xll.RiskData('Risk Summary'!$H$36,$A2237)</f>
        <v>#NAME?</v>
      </c>
      <c r="O2237" s="330" t="e">
        <f ca="1">_xll.RiskData('Risk Summary'!$K$36,$A2237)</f>
        <v>#NAME?</v>
      </c>
      <c r="P2237" s="330" t="e">
        <f ca="1">_xll.RiskData('Risk Summary'!$N$36,$A2237)</f>
        <v>#NAME?</v>
      </c>
      <c r="R2237" s="330" t="e">
        <f ca="1">_xll.RiskData('TS CF'!$H$24,$A2237)-F2237</f>
        <v>#NAME?</v>
      </c>
      <c r="S2237" s="330" t="e">
        <f ca="1">_xll.RiskData('TS CF'!$K$24,$A2237)-G2237</f>
        <v>#NAME?</v>
      </c>
      <c r="T2237" s="330" t="e">
        <f ca="1">_xll.RiskData('TS CF'!$N$24,$A2237)-H2237</f>
        <v>#NAME?</v>
      </c>
      <c r="V2237" s="327" t="e">
        <f t="shared" ca="1" si="102"/>
        <v>#NAME?</v>
      </c>
      <c r="W2237" s="327" t="e">
        <f t="shared" ca="1" si="103"/>
        <v>#NAME?</v>
      </c>
      <c r="X2237" s="327" t="e">
        <f t="shared" ca="1" si="104"/>
        <v>#NAME?</v>
      </c>
    </row>
    <row r="2238" spans="1:24">
      <c r="A2238" s="2">
        <v>2231</v>
      </c>
      <c r="B2238" s="617">
        <v>-160478</v>
      </c>
      <c r="C2238" s="617">
        <v>-103593</v>
      </c>
      <c r="D2238" s="617">
        <v>-114388</v>
      </c>
      <c r="F2238" s="330" t="e">
        <f ca="1">_xll.RiskData('Risk Summary'!$H$32,$A2238)</f>
        <v>#NAME?</v>
      </c>
      <c r="G2238" s="330" t="e">
        <f ca="1">_xll.RiskData('Risk Summary'!$K$32,$A2238)</f>
        <v>#NAME?</v>
      </c>
      <c r="H2238" s="330" t="e">
        <f ca="1">_xll.RiskData('Risk Summary'!$N$32,$A2238)</f>
        <v>#NAME?</v>
      </c>
      <c r="J2238" s="330" t="e">
        <f ca="1">_xll.RiskData('Risk Summary'!$H$35,$A2238)</f>
        <v>#NAME?</v>
      </c>
      <c r="K2238" s="330" t="e">
        <f ca="1">_xll.RiskData('Risk Summary'!$K$35,$A2238)</f>
        <v>#NAME?</v>
      </c>
      <c r="L2238" s="330" t="e">
        <f ca="1">_xll.RiskData('Risk Summary'!$N$35,$A2238)</f>
        <v>#NAME?</v>
      </c>
      <c r="N2238" s="330" t="e">
        <f ca="1">_xll.RiskData('Risk Summary'!$H$36,$A2238)</f>
        <v>#NAME?</v>
      </c>
      <c r="O2238" s="330" t="e">
        <f ca="1">_xll.RiskData('Risk Summary'!$K$36,$A2238)</f>
        <v>#NAME?</v>
      </c>
      <c r="P2238" s="330" t="e">
        <f ca="1">_xll.RiskData('Risk Summary'!$N$36,$A2238)</f>
        <v>#NAME?</v>
      </c>
      <c r="R2238" s="330" t="e">
        <f ca="1">_xll.RiskData('TS CF'!$H$24,$A2238)-F2238</f>
        <v>#NAME?</v>
      </c>
      <c r="S2238" s="330" t="e">
        <f ca="1">_xll.RiskData('TS CF'!$K$24,$A2238)-G2238</f>
        <v>#NAME?</v>
      </c>
      <c r="T2238" s="330" t="e">
        <f ca="1">_xll.RiskData('TS CF'!$N$24,$A2238)-H2238</f>
        <v>#NAME?</v>
      </c>
      <c r="V2238" s="327" t="e">
        <f t="shared" ca="1" si="102"/>
        <v>#NAME?</v>
      </c>
      <c r="W2238" s="327" t="e">
        <f t="shared" ca="1" si="103"/>
        <v>#NAME?</v>
      </c>
      <c r="X2238" s="327" t="e">
        <f t="shared" ca="1" si="104"/>
        <v>#NAME?</v>
      </c>
    </row>
    <row r="2239" spans="1:24">
      <c r="A2239" s="2">
        <v>2232</v>
      </c>
      <c r="B2239" s="617">
        <v>-160478</v>
      </c>
      <c r="C2239" s="617">
        <v>-103593</v>
      </c>
      <c r="D2239" s="617">
        <v>-114388</v>
      </c>
      <c r="F2239" s="330" t="e">
        <f ca="1">_xll.RiskData('Risk Summary'!$H$32,$A2239)</f>
        <v>#NAME?</v>
      </c>
      <c r="G2239" s="330" t="e">
        <f ca="1">_xll.RiskData('Risk Summary'!$K$32,$A2239)</f>
        <v>#NAME?</v>
      </c>
      <c r="H2239" s="330" t="e">
        <f ca="1">_xll.RiskData('Risk Summary'!$N$32,$A2239)</f>
        <v>#NAME?</v>
      </c>
      <c r="J2239" s="330" t="e">
        <f ca="1">_xll.RiskData('Risk Summary'!$H$35,$A2239)</f>
        <v>#NAME?</v>
      </c>
      <c r="K2239" s="330" t="e">
        <f ca="1">_xll.RiskData('Risk Summary'!$K$35,$A2239)</f>
        <v>#NAME?</v>
      </c>
      <c r="L2239" s="330" t="e">
        <f ca="1">_xll.RiskData('Risk Summary'!$N$35,$A2239)</f>
        <v>#NAME?</v>
      </c>
      <c r="N2239" s="330" t="e">
        <f ca="1">_xll.RiskData('Risk Summary'!$H$36,$A2239)</f>
        <v>#NAME?</v>
      </c>
      <c r="O2239" s="330" t="e">
        <f ca="1">_xll.RiskData('Risk Summary'!$K$36,$A2239)</f>
        <v>#NAME?</v>
      </c>
      <c r="P2239" s="330" t="e">
        <f ca="1">_xll.RiskData('Risk Summary'!$N$36,$A2239)</f>
        <v>#NAME?</v>
      </c>
      <c r="R2239" s="330" t="e">
        <f ca="1">_xll.RiskData('TS CF'!$H$24,$A2239)-F2239</f>
        <v>#NAME?</v>
      </c>
      <c r="S2239" s="330" t="e">
        <f ca="1">_xll.RiskData('TS CF'!$K$24,$A2239)-G2239</f>
        <v>#NAME?</v>
      </c>
      <c r="T2239" s="330" t="e">
        <f ca="1">_xll.RiskData('TS CF'!$N$24,$A2239)-H2239</f>
        <v>#NAME?</v>
      </c>
      <c r="V2239" s="327" t="e">
        <f t="shared" ca="1" si="102"/>
        <v>#NAME?</v>
      </c>
      <c r="W2239" s="327" t="e">
        <f t="shared" ca="1" si="103"/>
        <v>#NAME?</v>
      </c>
      <c r="X2239" s="327" t="e">
        <f t="shared" ca="1" si="104"/>
        <v>#NAME?</v>
      </c>
    </row>
    <row r="2240" spans="1:24">
      <c r="A2240" s="2">
        <v>2233</v>
      </c>
      <c r="B2240" s="617">
        <v>-160478</v>
      </c>
      <c r="C2240" s="617">
        <v>-103593</v>
      </c>
      <c r="D2240" s="617">
        <v>-114388</v>
      </c>
      <c r="F2240" s="330" t="e">
        <f ca="1">_xll.RiskData('Risk Summary'!$H$32,$A2240)</f>
        <v>#NAME?</v>
      </c>
      <c r="G2240" s="330" t="e">
        <f ca="1">_xll.RiskData('Risk Summary'!$K$32,$A2240)</f>
        <v>#NAME?</v>
      </c>
      <c r="H2240" s="330" t="e">
        <f ca="1">_xll.RiskData('Risk Summary'!$N$32,$A2240)</f>
        <v>#NAME?</v>
      </c>
      <c r="J2240" s="330" t="e">
        <f ca="1">_xll.RiskData('Risk Summary'!$H$35,$A2240)</f>
        <v>#NAME?</v>
      </c>
      <c r="K2240" s="330" t="e">
        <f ca="1">_xll.RiskData('Risk Summary'!$K$35,$A2240)</f>
        <v>#NAME?</v>
      </c>
      <c r="L2240" s="330" t="e">
        <f ca="1">_xll.RiskData('Risk Summary'!$N$35,$A2240)</f>
        <v>#NAME?</v>
      </c>
      <c r="N2240" s="330" t="e">
        <f ca="1">_xll.RiskData('Risk Summary'!$H$36,$A2240)</f>
        <v>#NAME?</v>
      </c>
      <c r="O2240" s="330" t="e">
        <f ca="1">_xll.RiskData('Risk Summary'!$K$36,$A2240)</f>
        <v>#NAME?</v>
      </c>
      <c r="P2240" s="330" t="e">
        <f ca="1">_xll.RiskData('Risk Summary'!$N$36,$A2240)</f>
        <v>#NAME?</v>
      </c>
      <c r="R2240" s="330" t="e">
        <f ca="1">_xll.RiskData('TS CF'!$H$24,$A2240)-F2240</f>
        <v>#NAME?</v>
      </c>
      <c r="S2240" s="330" t="e">
        <f ca="1">_xll.RiskData('TS CF'!$K$24,$A2240)-G2240</f>
        <v>#NAME?</v>
      </c>
      <c r="T2240" s="330" t="e">
        <f ca="1">_xll.RiskData('TS CF'!$N$24,$A2240)-H2240</f>
        <v>#NAME?</v>
      </c>
      <c r="V2240" s="327" t="e">
        <f t="shared" ca="1" si="102"/>
        <v>#NAME?</v>
      </c>
      <c r="W2240" s="327" t="e">
        <f t="shared" ca="1" si="103"/>
        <v>#NAME?</v>
      </c>
      <c r="X2240" s="327" t="e">
        <f t="shared" ca="1" si="104"/>
        <v>#NAME?</v>
      </c>
    </row>
    <row r="2241" spans="1:24">
      <c r="A2241" s="2">
        <v>2234</v>
      </c>
      <c r="B2241" s="617">
        <v>-160478</v>
      </c>
      <c r="C2241" s="617">
        <v>-103593</v>
      </c>
      <c r="D2241" s="617">
        <v>-114388</v>
      </c>
      <c r="F2241" s="330" t="e">
        <f ca="1">_xll.RiskData('Risk Summary'!$H$32,$A2241)</f>
        <v>#NAME?</v>
      </c>
      <c r="G2241" s="330" t="e">
        <f ca="1">_xll.RiskData('Risk Summary'!$K$32,$A2241)</f>
        <v>#NAME?</v>
      </c>
      <c r="H2241" s="330" t="e">
        <f ca="1">_xll.RiskData('Risk Summary'!$N$32,$A2241)</f>
        <v>#NAME?</v>
      </c>
      <c r="J2241" s="330" t="e">
        <f ca="1">_xll.RiskData('Risk Summary'!$H$35,$A2241)</f>
        <v>#NAME?</v>
      </c>
      <c r="K2241" s="330" t="e">
        <f ca="1">_xll.RiskData('Risk Summary'!$K$35,$A2241)</f>
        <v>#NAME?</v>
      </c>
      <c r="L2241" s="330" t="e">
        <f ca="1">_xll.RiskData('Risk Summary'!$N$35,$A2241)</f>
        <v>#NAME?</v>
      </c>
      <c r="N2241" s="330" t="e">
        <f ca="1">_xll.RiskData('Risk Summary'!$H$36,$A2241)</f>
        <v>#NAME?</v>
      </c>
      <c r="O2241" s="330" t="e">
        <f ca="1">_xll.RiskData('Risk Summary'!$K$36,$A2241)</f>
        <v>#NAME?</v>
      </c>
      <c r="P2241" s="330" t="e">
        <f ca="1">_xll.RiskData('Risk Summary'!$N$36,$A2241)</f>
        <v>#NAME?</v>
      </c>
      <c r="R2241" s="330" t="e">
        <f ca="1">_xll.RiskData('TS CF'!$H$24,$A2241)-F2241</f>
        <v>#NAME?</v>
      </c>
      <c r="S2241" s="330" t="e">
        <f ca="1">_xll.RiskData('TS CF'!$K$24,$A2241)-G2241</f>
        <v>#NAME?</v>
      </c>
      <c r="T2241" s="330" t="e">
        <f ca="1">_xll.RiskData('TS CF'!$N$24,$A2241)-H2241</f>
        <v>#NAME?</v>
      </c>
      <c r="V2241" s="327" t="e">
        <f t="shared" ca="1" si="102"/>
        <v>#NAME?</v>
      </c>
      <c r="W2241" s="327" t="e">
        <f t="shared" ca="1" si="103"/>
        <v>#NAME?</v>
      </c>
      <c r="X2241" s="327" t="e">
        <f t="shared" ca="1" si="104"/>
        <v>#NAME?</v>
      </c>
    </row>
    <row r="2242" spans="1:24">
      <c r="A2242" s="2">
        <v>2235</v>
      </c>
      <c r="B2242" s="617">
        <v>-160478</v>
      </c>
      <c r="C2242" s="617">
        <v>-103593</v>
      </c>
      <c r="D2242" s="617">
        <v>-114388</v>
      </c>
      <c r="F2242" s="330" t="e">
        <f ca="1">_xll.RiskData('Risk Summary'!$H$32,$A2242)</f>
        <v>#NAME?</v>
      </c>
      <c r="G2242" s="330" t="e">
        <f ca="1">_xll.RiskData('Risk Summary'!$K$32,$A2242)</f>
        <v>#NAME?</v>
      </c>
      <c r="H2242" s="330" t="e">
        <f ca="1">_xll.RiskData('Risk Summary'!$N$32,$A2242)</f>
        <v>#NAME?</v>
      </c>
      <c r="J2242" s="330" t="e">
        <f ca="1">_xll.RiskData('Risk Summary'!$H$35,$A2242)</f>
        <v>#NAME?</v>
      </c>
      <c r="K2242" s="330" t="e">
        <f ca="1">_xll.RiskData('Risk Summary'!$K$35,$A2242)</f>
        <v>#NAME?</v>
      </c>
      <c r="L2242" s="330" t="e">
        <f ca="1">_xll.RiskData('Risk Summary'!$N$35,$A2242)</f>
        <v>#NAME?</v>
      </c>
      <c r="N2242" s="330" t="e">
        <f ca="1">_xll.RiskData('Risk Summary'!$H$36,$A2242)</f>
        <v>#NAME?</v>
      </c>
      <c r="O2242" s="330" t="e">
        <f ca="1">_xll.RiskData('Risk Summary'!$K$36,$A2242)</f>
        <v>#NAME?</v>
      </c>
      <c r="P2242" s="330" t="e">
        <f ca="1">_xll.RiskData('Risk Summary'!$N$36,$A2242)</f>
        <v>#NAME?</v>
      </c>
      <c r="R2242" s="330" t="e">
        <f ca="1">_xll.RiskData('TS CF'!$H$24,$A2242)-F2242</f>
        <v>#NAME?</v>
      </c>
      <c r="S2242" s="330" t="e">
        <f ca="1">_xll.RiskData('TS CF'!$K$24,$A2242)-G2242</f>
        <v>#NAME?</v>
      </c>
      <c r="T2242" s="330" t="e">
        <f ca="1">_xll.RiskData('TS CF'!$N$24,$A2242)-H2242</f>
        <v>#NAME?</v>
      </c>
      <c r="V2242" s="327" t="e">
        <f t="shared" ca="1" si="102"/>
        <v>#NAME?</v>
      </c>
      <c r="W2242" s="327" t="e">
        <f t="shared" ca="1" si="103"/>
        <v>#NAME?</v>
      </c>
      <c r="X2242" s="327" t="e">
        <f t="shared" ca="1" si="104"/>
        <v>#NAME?</v>
      </c>
    </row>
    <row r="2243" spans="1:24">
      <c r="A2243" s="2">
        <v>2236</v>
      </c>
      <c r="B2243" s="617">
        <v>-160478</v>
      </c>
      <c r="C2243" s="617">
        <v>-103593</v>
      </c>
      <c r="D2243" s="617">
        <v>-114388</v>
      </c>
      <c r="F2243" s="330" t="e">
        <f ca="1">_xll.RiskData('Risk Summary'!$H$32,$A2243)</f>
        <v>#NAME?</v>
      </c>
      <c r="G2243" s="330" t="e">
        <f ca="1">_xll.RiskData('Risk Summary'!$K$32,$A2243)</f>
        <v>#NAME?</v>
      </c>
      <c r="H2243" s="330" t="e">
        <f ca="1">_xll.RiskData('Risk Summary'!$N$32,$A2243)</f>
        <v>#NAME?</v>
      </c>
      <c r="J2243" s="330" t="e">
        <f ca="1">_xll.RiskData('Risk Summary'!$H$35,$A2243)</f>
        <v>#NAME?</v>
      </c>
      <c r="K2243" s="330" t="e">
        <f ca="1">_xll.RiskData('Risk Summary'!$K$35,$A2243)</f>
        <v>#NAME?</v>
      </c>
      <c r="L2243" s="330" t="e">
        <f ca="1">_xll.RiskData('Risk Summary'!$N$35,$A2243)</f>
        <v>#NAME?</v>
      </c>
      <c r="N2243" s="330" t="e">
        <f ca="1">_xll.RiskData('Risk Summary'!$H$36,$A2243)</f>
        <v>#NAME?</v>
      </c>
      <c r="O2243" s="330" t="e">
        <f ca="1">_xll.RiskData('Risk Summary'!$K$36,$A2243)</f>
        <v>#NAME?</v>
      </c>
      <c r="P2243" s="330" t="e">
        <f ca="1">_xll.RiskData('Risk Summary'!$N$36,$A2243)</f>
        <v>#NAME?</v>
      </c>
      <c r="R2243" s="330" t="e">
        <f ca="1">_xll.RiskData('TS CF'!$H$24,$A2243)-F2243</f>
        <v>#NAME?</v>
      </c>
      <c r="S2243" s="330" t="e">
        <f ca="1">_xll.RiskData('TS CF'!$K$24,$A2243)-G2243</f>
        <v>#NAME?</v>
      </c>
      <c r="T2243" s="330" t="e">
        <f ca="1">_xll.RiskData('TS CF'!$N$24,$A2243)-H2243</f>
        <v>#NAME?</v>
      </c>
      <c r="V2243" s="327" t="e">
        <f t="shared" ca="1" si="102"/>
        <v>#NAME?</v>
      </c>
      <c r="W2243" s="327" t="e">
        <f t="shared" ca="1" si="103"/>
        <v>#NAME?</v>
      </c>
      <c r="X2243" s="327" t="e">
        <f t="shared" ca="1" si="104"/>
        <v>#NAME?</v>
      </c>
    </row>
    <row r="2244" spans="1:24">
      <c r="A2244" s="2">
        <v>2237</v>
      </c>
      <c r="B2244" s="617">
        <v>-160478</v>
      </c>
      <c r="C2244" s="617">
        <v>-103593</v>
      </c>
      <c r="D2244" s="617">
        <v>-114388</v>
      </c>
      <c r="F2244" s="330" t="e">
        <f ca="1">_xll.RiskData('Risk Summary'!$H$32,$A2244)</f>
        <v>#NAME?</v>
      </c>
      <c r="G2244" s="330" t="e">
        <f ca="1">_xll.RiskData('Risk Summary'!$K$32,$A2244)</f>
        <v>#NAME?</v>
      </c>
      <c r="H2244" s="330" t="e">
        <f ca="1">_xll.RiskData('Risk Summary'!$N$32,$A2244)</f>
        <v>#NAME?</v>
      </c>
      <c r="J2244" s="330" t="e">
        <f ca="1">_xll.RiskData('Risk Summary'!$H$35,$A2244)</f>
        <v>#NAME?</v>
      </c>
      <c r="K2244" s="330" t="e">
        <f ca="1">_xll.RiskData('Risk Summary'!$K$35,$A2244)</f>
        <v>#NAME?</v>
      </c>
      <c r="L2244" s="330" t="e">
        <f ca="1">_xll.RiskData('Risk Summary'!$N$35,$A2244)</f>
        <v>#NAME?</v>
      </c>
      <c r="N2244" s="330" t="e">
        <f ca="1">_xll.RiskData('Risk Summary'!$H$36,$A2244)</f>
        <v>#NAME?</v>
      </c>
      <c r="O2244" s="330" t="e">
        <f ca="1">_xll.RiskData('Risk Summary'!$K$36,$A2244)</f>
        <v>#NAME?</v>
      </c>
      <c r="P2244" s="330" t="e">
        <f ca="1">_xll.RiskData('Risk Summary'!$N$36,$A2244)</f>
        <v>#NAME?</v>
      </c>
      <c r="R2244" s="330" t="e">
        <f ca="1">_xll.RiskData('TS CF'!$H$24,$A2244)-F2244</f>
        <v>#NAME?</v>
      </c>
      <c r="S2244" s="330" t="e">
        <f ca="1">_xll.RiskData('TS CF'!$K$24,$A2244)-G2244</f>
        <v>#NAME?</v>
      </c>
      <c r="T2244" s="330" t="e">
        <f ca="1">_xll.RiskData('TS CF'!$N$24,$A2244)-H2244</f>
        <v>#NAME?</v>
      </c>
      <c r="V2244" s="327" t="e">
        <f t="shared" ca="1" si="102"/>
        <v>#NAME?</v>
      </c>
      <c r="W2244" s="327" t="e">
        <f t="shared" ca="1" si="103"/>
        <v>#NAME?</v>
      </c>
      <c r="X2244" s="327" t="e">
        <f t="shared" ca="1" si="104"/>
        <v>#NAME?</v>
      </c>
    </row>
    <row r="2245" spans="1:24">
      <c r="A2245" s="2">
        <v>2238</v>
      </c>
      <c r="B2245" s="617">
        <v>-160478</v>
      </c>
      <c r="C2245" s="617">
        <v>-103593</v>
      </c>
      <c r="D2245" s="617">
        <v>-114388</v>
      </c>
      <c r="F2245" s="330" t="e">
        <f ca="1">_xll.RiskData('Risk Summary'!$H$32,$A2245)</f>
        <v>#NAME?</v>
      </c>
      <c r="G2245" s="330" t="e">
        <f ca="1">_xll.RiskData('Risk Summary'!$K$32,$A2245)</f>
        <v>#NAME?</v>
      </c>
      <c r="H2245" s="330" t="e">
        <f ca="1">_xll.RiskData('Risk Summary'!$N$32,$A2245)</f>
        <v>#NAME?</v>
      </c>
      <c r="J2245" s="330" t="e">
        <f ca="1">_xll.RiskData('Risk Summary'!$H$35,$A2245)</f>
        <v>#NAME?</v>
      </c>
      <c r="K2245" s="330" t="e">
        <f ca="1">_xll.RiskData('Risk Summary'!$K$35,$A2245)</f>
        <v>#NAME?</v>
      </c>
      <c r="L2245" s="330" t="e">
        <f ca="1">_xll.RiskData('Risk Summary'!$N$35,$A2245)</f>
        <v>#NAME?</v>
      </c>
      <c r="N2245" s="330" t="e">
        <f ca="1">_xll.RiskData('Risk Summary'!$H$36,$A2245)</f>
        <v>#NAME?</v>
      </c>
      <c r="O2245" s="330" t="e">
        <f ca="1">_xll.RiskData('Risk Summary'!$K$36,$A2245)</f>
        <v>#NAME?</v>
      </c>
      <c r="P2245" s="330" t="e">
        <f ca="1">_xll.RiskData('Risk Summary'!$N$36,$A2245)</f>
        <v>#NAME?</v>
      </c>
      <c r="R2245" s="330" t="e">
        <f ca="1">_xll.RiskData('TS CF'!$H$24,$A2245)-F2245</f>
        <v>#NAME?</v>
      </c>
      <c r="S2245" s="330" t="e">
        <f ca="1">_xll.RiskData('TS CF'!$K$24,$A2245)-G2245</f>
        <v>#NAME?</v>
      </c>
      <c r="T2245" s="330" t="e">
        <f ca="1">_xll.RiskData('TS CF'!$N$24,$A2245)-H2245</f>
        <v>#NAME?</v>
      </c>
      <c r="V2245" s="327" t="e">
        <f t="shared" ca="1" si="102"/>
        <v>#NAME?</v>
      </c>
      <c r="W2245" s="327" t="e">
        <f t="shared" ca="1" si="103"/>
        <v>#NAME?</v>
      </c>
      <c r="X2245" s="327" t="e">
        <f t="shared" ca="1" si="104"/>
        <v>#NAME?</v>
      </c>
    </row>
    <row r="2246" spans="1:24">
      <c r="A2246" s="2">
        <v>2239</v>
      </c>
      <c r="B2246" s="617">
        <v>-160478</v>
      </c>
      <c r="C2246" s="617">
        <v>-103593</v>
      </c>
      <c r="D2246" s="617">
        <v>-114388</v>
      </c>
      <c r="F2246" s="330" t="e">
        <f ca="1">_xll.RiskData('Risk Summary'!$H$32,$A2246)</f>
        <v>#NAME?</v>
      </c>
      <c r="G2246" s="330" t="e">
        <f ca="1">_xll.RiskData('Risk Summary'!$K$32,$A2246)</f>
        <v>#NAME?</v>
      </c>
      <c r="H2246" s="330" t="e">
        <f ca="1">_xll.RiskData('Risk Summary'!$N$32,$A2246)</f>
        <v>#NAME?</v>
      </c>
      <c r="J2246" s="330" t="e">
        <f ca="1">_xll.RiskData('Risk Summary'!$H$35,$A2246)</f>
        <v>#NAME?</v>
      </c>
      <c r="K2246" s="330" t="e">
        <f ca="1">_xll.RiskData('Risk Summary'!$K$35,$A2246)</f>
        <v>#NAME?</v>
      </c>
      <c r="L2246" s="330" t="e">
        <f ca="1">_xll.RiskData('Risk Summary'!$N$35,$A2246)</f>
        <v>#NAME?</v>
      </c>
      <c r="N2246" s="330" t="e">
        <f ca="1">_xll.RiskData('Risk Summary'!$H$36,$A2246)</f>
        <v>#NAME?</v>
      </c>
      <c r="O2246" s="330" t="e">
        <f ca="1">_xll.RiskData('Risk Summary'!$K$36,$A2246)</f>
        <v>#NAME?</v>
      </c>
      <c r="P2246" s="330" t="e">
        <f ca="1">_xll.RiskData('Risk Summary'!$N$36,$A2246)</f>
        <v>#NAME?</v>
      </c>
      <c r="R2246" s="330" t="e">
        <f ca="1">_xll.RiskData('TS CF'!$H$24,$A2246)-F2246</f>
        <v>#NAME?</v>
      </c>
      <c r="S2246" s="330" t="e">
        <f ca="1">_xll.RiskData('TS CF'!$K$24,$A2246)-G2246</f>
        <v>#NAME?</v>
      </c>
      <c r="T2246" s="330" t="e">
        <f ca="1">_xll.RiskData('TS CF'!$N$24,$A2246)-H2246</f>
        <v>#NAME?</v>
      </c>
      <c r="V2246" s="327" t="e">
        <f t="shared" ca="1" si="102"/>
        <v>#NAME?</v>
      </c>
      <c r="W2246" s="327" t="e">
        <f t="shared" ca="1" si="103"/>
        <v>#NAME?</v>
      </c>
      <c r="X2246" s="327" t="e">
        <f t="shared" ca="1" si="104"/>
        <v>#NAME?</v>
      </c>
    </row>
    <row r="2247" spans="1:24">
      <c r="A2247" s="2">
        <v>2240</v>
      </c>
      <c r="B2247" s="617">
        <v>-160478</v>
      </c>
      <c r="C2247" s="617">
        <v>-103593</v>
      </c>
      <c r="D2247" s="617">
        <v>-114388</v>
      </c>
      <c r="F2247" s="330" t="e">
        <f ca="1">_xll.RiskData('Risk Summary'!$H$32,$A2247)</f>
        <v>#NAME?</v>
      </c>
      <c r="G2247" s="330" t="e">
        <f ca="1">_xll.RiskData('Risk Summary'!$K$32,$A2247)</f>
        <v>#NAME?</v>
      </c>
      <c r="H2247" s="330" t="e">
        <f ca="1">_xll.RiskData('Risk Summary'!$N$32,$A2247)</f>
        <v>#NAME?</v>
      </c>
      <c r="J2247" s="330" t="e">
        <f ca="1">_xll.RiskData('Risk Summary'!$H$35,$A2247)</f>
        <v>#NAME?</v>
      </c>
      <c r="K2247" s="330" t="e">
        <f ca="1">_xll.RiskData('Risk Summary'!$K$35,$A2247)</f>
        <v>#NAME?</v>
      </c>
      <c r="L2247" s="330" t="e">
        <f ca="1">_xll.RiskData('Risk Summary'!$N$35,$A2247)</f>
        <v>#NAME?</v>
      </c>
      <c r="N2247" s="330" t="e">
        <f ca="1">_xll.RiskData('Risk Summary'!$H$36,$A2247)</f>
        <v>#NAME?</v>
      </c>
      <c r="O2247" s="330" t="e">
        <f ca="1">_xll.RiskData('Risk Summary'!$K$36,$A2247)</f>
        <v>#NAME?</v>
      </c>
      <c r="P2247" s="330" t="e">
        <f ca="1">_xll.RiskData('Risk Summary'!$N$36,$A2247)</f>
        <v>#NAME?</v>
      </c>
      <c r="R2247" s="330" t="e">
        <f ca="1">_xll.RiskData('TS CF'!$H$24,$A2247)-F2247</f>
        <v>#NAME?</v>
      </c>
      <c r="S2247" s="330" t="e">
        <f ca="1">_xll.RiskData('TS CF'!$K$24,$A2247)-G2247</f>
        <v>#NAME?</v>
      </c>
      <c r="T2247" s="330" t="e">
        <f ca="1">_xll.RiskData('TS CF'!$N$24,$A2247)-H2247</f>
        <v>#NAME?</v>
      </c>
      <c r="V2247" s="327" t="e">
        <f t="shared" ca="1" si="102"/>
        <v>#NAME?</v>
      </c>
      <c r="W2247" s="327" t="e">
        <f t="shared" ca="1" si="103"/>
        <v>#NAME?</v>
      </c>
      <c r="X2247" s="327" t="e">
        <f t="shared" ca="1" si="104"/>
        <v>#NAME?</v>
      </c>
    </row>
    <row r="2248" spans="1:24">
      <c r="A2248" s="2">
        <v>2241</v>
      </c>
      <c r="B2248" s="617">
        <v>-160478</v>
      </c>
      <c r="C2248" s="617">
        <v>-103593</v>
      </c>
      <c r="D2248" s="617">
        <v>-114388</v>
      </c>
      <c r="F2248" s="330" t="e">
        <f ca="1">_xll.RiskData('Risk Summary'!$H$32,$A2248)</f>
        <v>#NAME?</v>
      </c>
      <c r="G2248" s="330" t="e">
        <f ca="1">_xll.RiskData('Risk Summary'!$K$32,$A2248)</f>
        <v>#NAME?</v>
      </c>
      <c r="H2248" s="330" t="e">
        <f ca="1">_xll.RiskData('Risk Summary'!$N$32,$A2248)</f>
        <v>#NAME?</v>
      </c>
      <c r="J2248" s="330" t="e">
        <f ca="1">_xll.RiskData('Risk Summary'!$H$35,$A2248)</f>
        <v>#NAME?</v>
      </c>
      <c r="K2248" s="330" t="e">
        <f ca="1">_xll.RiskData('Risk Summary'!$K$35,$A2248)</f>
        <v>#NAME?</v>
      </c>
      <c r="L2248" s="330" t="e">
        <f ca="1">_xll.RiskData('Risk Summary'!$N$35,$A2248)</f>
        <v>#NAME?</v>
      </c>
      <c r="N2248" s="330" t="e">
        <f ca="1">_xll.RiskData('Risk Summary'!$H$36,$A2248)</f>
        <v>#NAME?</v>
      </c>
      <c r="O2248" s="330" t="e">
        <f ca="1">_xll.RiskData('Risk Summary'!$K$36,$A2248)</f>
        <v>#NAME?</v>
      </c>
      <c r="P2248" s="330" t="e">
        <f ca="1">_xll.RiskData('Risk Summary'!$N$36,$A2248)</f>
        <v>#NAME?</v>
      </c>
      <c r="R2248" s="330" t="e">
        <f ca="1">_xll.RiskData('TS CF'!$H$24,$A2248)-F2248</f>
        <v>#NAME?</v>
      </c>
      <c r="S2248" s="330" t="e">
        <f ca="1">_xll.RiskData('TS CF'!$K$24,$A2248)-G2248</f>
        <v>#NAME?</v>
      </c>
      <c r="T2248" s="330" t="e">
        <f ca="1">_xll.RiskData('TS CF'!$N$24,$A2248)-H2248</f>
        <v>#NAME?</v>
      </c>
      <c r="V2248" s="327" t="e">
        <f t="shared" ca="1" si="102"/>
        <v>#NAME?</v>
      </c>
      <c r="W2248" s="327" t="e">
        <f t="shared" ca="1" si="103"/>
        <v>#NAME?</v>
      </c>
      <c r="X2248" s="327" t="e">
        <f t="shared" ca="1" si="104"/>
        <v>#NAME?</v>
      </c>
    </row>
    <row r="2249" spans="1:24">
      <c r="A2249" s="2">
        <v>2242</v>
      </c>
      <c r="B2249" s="617">
        <v>-160478</v>
      </c>
      <c r="C2249" s="617">
        <v>-103593</v>
      </c>
      <c r="D2249" s="617">
        <v>-114388</v>
      </c>
      <c r="F2249" s="330" t="e">
        <f ca="1">_xll.RiskData('Risk Summary'!$H$32,$A2249)</f>
        <v>#NAME?</v>
      </c>
      <c r="G2249" s="330" t="e">
        <f ca="1">_xll.RiskData('Risk Summary'!$K$32,$A2249)</f>
        <v>#NAME?</v>
      </c>
      <c r="H2249" s="330" t="e">
        <f ca="1">_xll.RiskData('Risk Summary'!$N$32,$A2249)</f>
        <v>#NAME?</v>
      </c>
      <c r="J2249" s="330" t="e">
        <f ca="1">_xll.RiskData('Risk Summary'!$H$35,$A2249)</f>
        <v>#NAME?</v>
      </c>
      <c r="K2249" s="330" t="e">
        <f ca="1">_xll.RiskData('Risk Summary'!$K$35,$A2249)</f>
        <v>#NAME?</v>
      </c>
      <c r="L2249" s="330" t="e">
        <f ca="1">_xll.RiskData('Risk Summary'!$N$35,$A2249)</f>
        <v>#NAME?</v>
      </c>
      <c r="N2249" s="330" t="e">
        <f ca="1">_xll.RiskData('Risk Summary'!$H$36,$A2249)</f>
        <v>#NAME?</v>
      </c>
      <c r="O2249" s="330" t="e">
        <f ca="1">_xll.RiskData('Risk Summary'!$K$36,$A2249)</f>
        <v>#NAME?</v>
      </c>
      <c r="P2249" s="330" t="e">
        <f ca="1">_xll.RiskData('Risk Summary'!$N$36,$A2249)</f>
        <v>#NAME?</v>
      </c>
      <c r="R2249" s="330" t="e">
        <f ca="1">_xll.RiskData('TS CF'!$H$24,$A2249)-F2249</f>
        <v>#NAME?</v>
      </c>
      <c r="S2249" s="330" t="e">
        <f ca="1">_xll.RiskData('TS CF'!$K$24,$A2249)-G2249</f>
        <v>#NAME?</v>
      </c>
      <c r="T2249" s="330" t="e">
        <f ca="1">_xll.RiskData('TS CF'!$N$24,$A2249)-H2249</f>
        <v>#NAME?</v>
      </c>
      <c r="V2249" s="327" t="e">
        <f t="shared" ca="1" si="102"/>
        <v>#NAME?</v>
      </c>
      <c r="W2249" s="327" t="e">
        <f t="shared" ca="1" si="103"/>
        <v>#NAME?</v>
      </c>
      <c r="X2249" s="327" t="e">
        <f t="shared" ca="1" si="104"/>
        <v>#NAME?</v>
      </c>
    </row>
    <row r="2250" spans="1:24">
      <c r="A2250" s="2">
        <v>2243</v>
      </c>
      <c r="B2250" s="617">
        <v>-160478</v>
      </c>
      <c r="C2250" s="617">
        <v>-103593</v>
      </c>
      <c r="D2250" s="617">
        <v>-114388</v>
      </c>
      <c r="F2250" s="330" t="e">
        <f ca="1">_xll.RiskData('Risk Summary'!$H$32,$A2250)</f>
        <v>#NAME?</v>
      </c>
      <c r="G2250" s="330" t="e">
        <f ca="1">_xll.RiskData('Risk Summary'!$K$32,$A2250)</f>
        <v>#NAME?</v>
      </c>
      <c r="H2250" s="330" t="e">
        <f ca="1">_xll.RiskData('Risk Summary'!$N$32,$A2250)</f>
        <v>#NAME?</v>
      </c>
      <c r="J2250" s="330" t="e">
        <f ca="1">_xll.RiskData('Risk Summary'!$H$35,$A2250)</f>
        <v>#NAME?</v>
      </c>
      <c r="K2250" s="330" t="e">
        <f ca="1">_xll.RiskData('Risk Summary'!$K$35,$A2250)</f>
        <v>#NAME?</v>
      </c>
      <c r="L2250" s="330" t="e">
        <f ca="1">_xll.RiskData('Risk Summary'!$N$35,$A2250)</f>
        <v>#NAME?</v>
      </c>
      <c r="N2250" s="330" t="e">
        <f ca="1">_xll.RiskData('Risk Summary'!$H$36,$A2250)</f>
        <v>#NAME?</v>
      </c>
      <c r="O2250" s="330" t="e">
        <f ca="1">_xll.RiskData('Risk Summary'!$K$36,$A2250)</f>
        <v>#NAME?</v>
      </c>
      <c r="P2250" s="330" t="e">
        <f ca="1">_xll.RiskData('Risk Summary'!$N$36,$A2250)</f>
        <v>#NAME?</v>
      </c>
      <c r="R2250" s="330" t="e">
        <f ca="1">_xll.RiskData('TS CF'!$H$24,$A2250)-F2250</f>
        <v>#NAME?</v>
      </c>
      <c r="S2250" s="330" t="e">
        <f ca="1">_xll.RiskData('TS CF'!$K$24,$A2250)-G2250</f>
        <v>#NAME?</v>
      </c>
      <c r="T2250" s="330" t="e">
        <f ca="1">_xll.RiskData('TS CF'!$N$24,$A2250)-H2250</f>
        <v>#NAME?</v>
      </c>
      <c r="V2250" s="327" t="e">
        <f t="shared" ref="V2250:V2313" ca="1" si="105">V2249</f>
        <v>#NAME?</v>
      </c>
      <c r="W2250" s="327" t="e">
        <f t="shared" ref="W2250:W2313" ca="1" si="106">W2249</f>
        <v>#NAME?</v>
      </c>
      <c r="X2250" s="327" t="e">
        <f t="shared" ref="X2250:X2313" ca="1" si="107">X2249</f>
        <v>#NAME?</v>
      </c>
    </row>
    <row r="2251" spans="1:24">
      <c r="A2251" s="2">
        <v>2244</v>
      </c>
      <c r="B2251" s="617">
        <v>-160478</v>
      </c>
      <c r="C2251" s="617">
        <v>-103593</v>
      </c>
      <c r="D2251" s="617">
        <v>-114388</v>
      </c>
      <c r="F2251" s="330" t="e">
        <f ca="1">_xll.RiskData('Risk Summary'!$H$32,$A2251)</f>
        <v>#NAME?</v>
      </c>
      <c r="G2251" s="330" t="e">
        <f ca="1">_xll.RiskData('Risk Summary'!$K$32,$A2251)</f>
        <v>#NAME?</v>
      </c>
      <c r="H2251" s="330" t="e">
        <f ca="1">_xll.RiskData('Risk Summary'!$N$32,$A2251)</f>
        <v>#NAME?</v>
      </c>
      <c r="J2251" s="330" t="e">
        <f ca="1">_xll.RiskData('Risk Summary'!$H$35,$A2251)</f>
        <v>#NAME?</v>
      </c>
      <c r="K2251" s="330" t="e">
        <f ca="1">_xll.RiskData('Risk Summary'!$K$35,$A2251)</f>
        <v>#NAME?</v>
      </c>
      <c r="L2251" s="330" t="e">
        <f ca="1">_xll.RiskData('Risk Summary'!$N$35,$A2251)</f>
        <v>#NAME?</v>
      </c>
      <c r="N2251" s="330" t="e">
        <f ca="1">_xll.RiskData('Risk Summary'!$H$36,$A2251)</f>
        <v>#NAME?</v>
      </c>
      <c r="O2251" s="330" t="e">
        <f ca="1">_xll.RiskData('Risk Summary'!$K$36,$A2251)</f>
        <v>#NAME?</v>
      </c>
      <c r="P2251" s="330" t="e">
        <f ca="1">_xll.RiskData('Risk Summary'!$N$36,$A2251)</f>
        <v>#NAME?</v>
      </c>
      <c r="R2251" s="330" t="e">
        <f ca="1">_xll.RiskData('TS CF'!$H$24,$A2251)-F2251</f>
        <v>#NAME?</v>
      </c>
      <c r="S2251" s="330" t="e">
        <f ca="1">_xll.RiskData('TS CF'!$K$24,$A2251)-G2251</f>
        <v>#NAME?</v>
      </c>
      <c r="T2251" s="330" t="e">
        <f ca="1">_xll.RiskData('TS CF'!$N$24,$A2251)-H2251</f>
        <v>#NAME?</v>
      </c>
      <c r="V2251" s="327" t="e">
        <f t="shared" ca="1" si="105"/>
        <v>#NAME?</v>
      </c>
      <c r="W2251" s="327" t="e">
        <f t="shared" ca="1" si="106"/>
        <v>#NAME?</v>
      </c>
      <c r="X2251" s="327" t="e">
        <f t="shared" ca="1" si="107"/>
        <v>#NAME?</v>
      </c>
    </row>
    <row r="2252" spans="1:24">
      <c r="A2252" s="2">
        <v>2245</v>
      </c>
      <c r="B2252" s="617">
        <v>-160478</v>
      </c>
      <c r="C2252" s="617">
        <v>-103593</v>
      </c>
      <c r="D2252" s="617">
        <v>-114388</v>
      </c>
      <c r="F2252" s="330" t="e">
        <f ca="1">_xll.RiskData('Risk Summary'!$H$32,$A2252)</f>
        <v>#NAME?</v>
      </c>
      <c r="G2252" s="330" t="e">
        <f ca="1">_xll.RiskData('Risk Summary'!$K$32,$A2252)</f>
        <v>#NAME?</v>
      </c>
      <c r="H2252" s="330" t="e">
        <f ca="1">_xll.RiskData('Risk Summary'!$N$32,$A2252)</f>
        <v>#NAME?</v>
      </c>
      <c r="J2252" s="330" t="e">
        <f ca="1">_xll.RiskData('Risk Summary'!$H$35,$A2252)</f>
        <v>#NAME?</v>
      </c>
      <c r="K2252" s="330" t="e">
        <f ca="1">_xll.RiskData('Risk Summary'!$K$35,$A2252)</f>
        <v>#NAME?</v>
      </c>
      <c r="L2252" s="330" t="e">
        <f ca="1">_xll.RiskData('Risk Summary'!$N$35,$A2252)</f>
        <v>#NAME?</v>
      </c>
      <c r="N2252" s="330" t="e">
        <f ca="1">_xll.RiskData('Risk Summary'!$H$36,$A2252)</f>
        <v>#NAME?</v>
      </c>
      <c r="O2252" s="330" t="e">
        <f ca="1">_xll.RiskData('Risk Summary'!$K$36,$A2252)</f>
        <v>#NAME?</v>
      </c>
      <c r="P2252" s="330" t="e">
        <f ca="1">_xll.RiskData('Risk Summary'!$N$36,$A2252)</f>
        <v>#NAME?</v>
      </c>
      <c r="R2252" s="330" t="e">
        <f ca="1">_xll.RiskData('TS CF'!$H$24,$A2252)-F2252</f>
        <v>#NAME?</v>
      </c>
      <c r="S2252" s="330" t="e">
        <f ca="1">_xll.RiskData('TS CF'!$K$24,$A2252)-G2252</f>
        <v>#NAME?</v>
      </c>
      <c r="T2252" s="330" t="e">
        <f ca="1">_xll.RiskData('TS CF'!$N$24,$A2252)-H2252</f>
        <v>#NAME?</v>
      </c>
      <c r="V2252" s="327" t="e">
        <f t="shared" ca="1" si="105"/>
        <v>#NAME?</v>
      </c>
      <c r="W2252" s="327" t="e">
        <f t="shared" ca="1" si="106"/>
        <v>#NAME?</v>
      </c>
      <c r="X2252" s="327" t="e">
        <f t="shared" ca="1" si="107"/>
        <v>#NAME?</v>
      </c>
    </row>
    <row r="2253" spans="1:24">
      <c r="A2253" s="2">
        <v>2246</v>
      </c>
      <c r="B2253" s="617">
        <v>-160478</v>
      </c>
      <c r="C2253" s="617">
        <v>-103593</v>
      </c>
      <c r="D2253" s="617">
        <v>-114388</v>
      </c>
      <c r="F2253" s="330" t="e">
        <f ca="1">_xll.RiskData('Risk Summary'!$H$32,$A2253)</f>
        <v>#NAME?</v>
      </c>
      <c r="G2253" s="330" t="e">
        <f ca="1">_xll.RiskData('Risk Summary'!$K$32,$A2253)</f>
        <v>#NAME?</v>
      </c>
      <c r="H2253" s="330" t="e">
        <f ca="1">_xll.RiskData('Risk Summary'!$N$32,$A2253)</f>
        <v>#NAME?</v>
      </c>
      <c r="J2253" s="330" t="e">
        <f ca="1">_xll.RiskData('Risk Summary'!$H$35,$A2253)</f>
        <v>#NAME?</v>
      </c>
      <c r="K2253" s="330" t="e">
        <f ca="1">_xll.RiskData('Risk Summary'!$K$35,$A2253)</f>
        <v>#NAME?</v>
      </c>
      <c r="L2253" s="330" t="e">
        <f ca="1">_xll.RiskData('Risk Summary'!$N$35,$A2253)</f>
        <v>#NAME?</v>
      </c>
      <c r="N2253" s="330" t="e">
        <f ca="1">_xll.RiskData('Risk Summary'!$H$36,$A2253)</f>
        <v>#NAME?</v>
      </c>
      <c r="O2253" s="330" t="e">
        <f ca="1">_xll.RiskData('Risk Summary'!$K$36,$A2253)</f>
        <v>#NAME?</v>
      </c>
      <c r="P2253" s="330" t="e">
        <f ca="1">_xll.RiskData('Risk Summary'!$N$36,$A2253)</f>
        <v>#NAME?</v>
      </c>
      <c r="R2253" s="330" t="e">
        <f ca="1">_xll.RiskData('TS CF'!$H$24,$A2253)-F2253</f>
        <v>#NAME?</v>
      </c>
      <c r="S2253" s="330" t="e">
        <f ca="1">_xll.RiskData('TS CF'!$K$24,$A2253)-G2253</f>
        <v>#NAME?</v>
      </c>
      <c r="T2253" s="330" t="e">
        <f ca="1">_xll.RiskData('TS CF'!$N$24,$A2253)-H2253</f>
        <v>#NAME?</v>
      </c>
      <c r="V2253" s="327" t="e">
        <f t="shared" ca="1" si="105"/>
        <v>#NAME?</v>
      </c>
      <c r="W2253" s="327" t="e">
        <f t="shared" ca="1" si="106"/>
        <v>#NAME?</v>
      </c>
      <c r="X2253" s="327" t="e">
        <f t="shared" ca="1" si="107"/>
        <v>#NAME?</v>
      </c>
    </row>
    <row r="2254" spans="1:24">
      <c r="A2254" s="2">
        <v>2247</v>
      </c>
      <c r="B2254" s="617">
        <v>-160478</v>
      </c>
      <c r="C2254" s="617">
        <v>-103593</v>
      </c>
      <c r="D2254" s="617">
        <v>-114388</v>
      </c>
      <c r="F2254" s="330" t="e">
        <f ca="1">_xll.RiskData('Risk Summary'!$H$32,$A2254)</f>
        <v>#NAME?</v>
      </c>
      <c r="G2254" s="330" t="e">
        <f ca="1">_xll.RiskData('Risk Summary'!$K$32,$A2254)</f>
        <v>#NAME?</v>
      </c>
      <c r="H2254" s="330" t="e">
        <f ca="1">_xll.RiskData('Risk Summary'!$N$32,$A2254)</f>
        <v>#NAME?</v>
      </c>
      <c r="J2254" s="330" t="e">
        <f ca="1">_xll.RiskData('Risk Summary'!$H$35,$A2254)</f>
        <v>#NAME?</v>
      </c>
      <c r="K2254" s="330" t="e">
        <f ca="1">_xll.RiskData('Risk Summary'!$K$35,$A2254)</f>
        <v>#NAME?</v>
      </c>
      <c r="L2254" s="330" t="e">
        <f ca="1">_xll.RiskData('Risk Summary'!$N$35,$A2254)</f>
        <v>#NAME?</v>
      </c>
      <c r="N2254" s="330" t="e">
        <f ca="1">_xll.RiskData('Risk Summary'!$H$36,$A2254)</f>
        <v>#NAME?</v>
      </c>
      <c r="O2254" s="330" t="e">
        <f ca="1">_xll.RiskData('Risk Summary'!$K$36,$A2254)</f>
        <v>#NAME?</v>
      </c>
      <c r="P2254" s="330" t="e">
        <f ca="1">_xll.RiskData('Risk Summary'!$N$36,$A2254)</f>
        <v>#NAME?</v>
      </c>
      <c r="R2254" s="330" t="e">
        <f ca="1">_xll.RiskData('TS CF'!$H$24,$A2254)-F2254</f>
        <v>#NAME?</v>
      </c>
      <c r="S2254" s="330" t="e">
        <f ca="1">_xll.RiskData('TS CF'!$K$24,$A2254)-G2254</f>
        <v>#NAME?</v>
      </c>
      <c r="T2254" s="330" t="e">
        <f ca="1">_xll.RiskData('TS CF'!$N$24,$A2254)-H2254</f>
        <v>#NAME?</v>
      </c>
      <c r="V2254" s="327" t="e">
        <f t="shared" ca="1" si="105"/>
        <v>#NAME?</v>
      </c>
      <c r="W2254" s="327" t="e">
        <f t="shared" ca="1" si="106"/>
        <v>#NAME?</v>
      </c>
      <c r="X2254" s="327" t="e">
        <f t="shared" ca="1" si="107"/>
        <v>#NAME?</v>
      </c>
    </row>
    <row r="2255" spans="1:24">
      <c r="A2255" s="2">
        <v>2248</v>
      </c>
      <c r="B2255" s="617">
        <v>-160478</v>
      </c>
      <c r="C2255" s="617">
        <v>-103593</v>
      </c>
      <c r="D2255" s="617">
        <v>-114388</v>
      </c>
      <c r="F2255" s="330" t="e">
        <f ca="1">_xll.RiskData('Risk Summary'!$H$32,$A2255)</f>
        <v>#NAME?</v>
      </c>
      <c r="G2255" s="330" t="e">
        <f ca="1">_xll.RiskData('Risk Summary'!$K$32,$A2255)</f>
        <v>#NAME?</v>
      </c>
      <c r="H2255" s="330" t="e">
        <f ca="1">_xll.RiskData('Risk Summary'!$N$32,$A2255)</f>
        <v>#NAME?</v>
      </c>
      <c r="J2255" s="330" t="e">
        <f ca="1">_xll.RiskData('Risk Summary'!$H$35,$A2255)</f>
        <v>#NAME?</v>
      </c>
      <c r="K2255" s="330" t="e">
        <f ca="1">_xll.RiskData('Risk Summary'!$K$35,$A2255)</f>
        <v>#NAME?</v>
      </c>
      <c r="L2255" s="330" t="e">
        <f ca="1">_xll.RiskData('Risk Summary'!$N$35,$A2255)</f>
        <v>#NAME?</v>
      </c>
      <c r="N2255" s="330" t="e">
        <f ca="1">_xll.RiskData('Risk Summary'!$H$36,$A2255)</f>
        <v>#NAME?</v>
      </c>
      <c r="O2255" s="330" t="e">
        <f ca="1">_xll.RiskData('Risk Summary'!$K$36,$A2255)</f>
        <v>#NAME?</v>
      </c>
      <c r="P2255" s="330" t="e">
        <f ca="1">_xll.RiskData('Risk Summary'!$N$36,$A2255)</f>
        <v>#NAME?</v>
      </c>
      <c r="R2255" s="330" t="e">
        <f ca="1">_xll.RiskData('TS CF'!$H$24,$A2255)-F2255</f>
        <v>#NAME?</v>
      </c>
      <c r="S2255" s="330" t="e">
        <f ca="1">_xll.RiskData('TS CF'!$K$24,$A2255)-G2255</f>
        <v>#NAME?</v>
      </c>
      <c r="T2255" s="330" t="e">
        <f ca="1">_xll.RiskData('TS CF'!$N$24,$A2255)-H2255</f>
        <v>#NAME?</v>
      </c>
      <c r="V2255" s="327" t="e">
        <f t="shared" ca="1" si="105"/>
        <v>#NAME?</v>
      </c>
      <c r="W2255" s="327" t="e">
        <f t="shared" ca="1" si="106"/>
        <v>#NAME?</v>
      </c>
      <c r="X2255" s="327" t="e">
        <f t="shared" ca="1" si="107"/>
        <v>#NAME?</v>
      </c>
    </row>
    <row r="2256" spans="1:24">
      <c r="A2256" s="2">
        <v>2249</v>
      </c>
      <c r="B2256" s="617">
        <v>-160478</v>
      </c>
      <c r="C2256" s="617">
        <v>-103593</v>
      </c>
      <c r="D2256" s="617">
        <v>-114388</v>
      </c>
      <c r="F2256" s="330" t="e">
        <f ca="1">_xll.RiskData('Risk Summary'!$H$32,$A2256)</f>
        <v>#NAME?</v>
      </c>
      <c r="G2256" s="330" t="e">
        <f ca="1">_xll.RiskData('Risk Summary'!$K$32,$A2256)</f>
        <v>#NAME?</v>
      </c>
      <c r="H2256" s="330" t="e">
        <f ca="1">_xll.RiskData('Risk Summary'!$N$32,$A2256)</f>
        <v>#NAME?</v>
      </c>
      <c r="J2256" s="330" t="e">
        <f ca="1">_xll.RiskData('Risk Summary'!$H$35,$A2256)</f>
        <v>#NAME?</v>
      </c>
      <c r="K2256" s="330" t="e">
        <f ca="1">_xll.RiskData('Risk Summary'!$K$35,$A2256)</f>
        <v>#NAME?</v>
      </c>
      <c r="L2256" s="330" t="e">
        <f ca="1">_xll.RiskData('Risk Summary'!$N$35,$A2256)</f>
        <v>#NAME?</v>
      </c>
      <c r="N2256" s="330" t="e">
        <f ca="1">_xll.RiskData('Risk Summary'!$H$36,$A2256)</f>
        <v>#NAME?</v>
      </c>
      <c r="O2256" s="330" t="e">
        <f ca="1">_xll.RiskData('Risk Summary'!$K$36,$A2256)</f>
        <v>#NAME?</v>
      </c>
      <c r="P2256" s="330" t="e">
        <f ca="1">_xll.RiskData('Risk Summary'!$N$36,$A2256)</f>
        <v>#NAME?</v>
      </c>
      <c r="R2256" s="330" t="e">
        <f ca="1">_xll.RiskData('TS CF'!$H$24,$A2256)-F2256</f>
        <v>#NAME?</v>
      </c>
      <c r="S2256" s="330" t="e">
        <f ca="1">_xll.RiskData('TS CF'!$K$24,$A2256)-G2256</f>
        <v>#NAME?</v>
      </c>
      <c r="T2256" s="330" t="e">
        <f ca="1">_xll.RiskData('TS CF'!$N$24,$A2256)-H2256</f>
        <v>#NAME?</v>
      </c>
      <c r="V2256" s="327" t="e">
        <f t="shared" ca="1" si="105"/>
        <v>#NAME?</v>
      </c>
      <c r="W2256" s="327" t="e">
        <f t="shared" ca="1" si="106"/>
        <v>#NAME?</v>
      </c>
      <c r="X2256" s="327" t="e">
        <f t="shared" ca="1" si="107"/>
        <v>#NAME?</v>
      </c>
    </row>
    <row r="2257" spans="1:24">
      <c r="A2257" s="2">
        <v>2250</v>
      </c>
      <c r="B2257" s="617">
        <v>-160478</v>
      </c>
      <c r="C2257" s="617">
        <v>-103593</v>
      </c>
      <c r="D2257" s="617">
        <v>-114388</v>
      </c>
      <c r="F2257" s="330" t="e">
        <f ca="1">_xll.RiskData('Risk Summary'!$H$32,$A2257)</f>
        <v>#NAME?</v>
      </c>
      <c r="G2257" s="330" t="e">
        <f ca="1">_xll.RiskData('Risk Summary'!$K$32,$A2257)</f>
        <v>#NAME?</v>
      </c>
      <c r="H2257" s="330" t="e">
        <f ca="1">_xll.RiskData('Risk Summary'!$N$32,$A2257)</f>
        <v>#NAME?</v>
      </c>
      <c r="J2257" s="330" t="e">
        <f ca="1">_xll.RiskData('Risk Summary'!$H$35,$A2257)</f>
        <v>#NAME?</v>
      </c>
      <c r="K2257" s="330" t="e">
        <f ca="1">_xll.RiskData('Risk Summary'!$K$35,$A2257)</f>
        <v>#NAME?</v>
      </c>
      <c r="L2257" s="330" t="e">
        <f ca="1">_xll.RiskData('Risk Summary'!$N$35,$A2257)</f>
        <v>#NAME?</v>
      </c>
      <c r="N2257" s="330" t="e">
        <f ca="1">_xll.RiskData('Risk Summary'!$H$36,$A2257)</f>
        <v>#NAME?</v>
      </c>
      <c r="O2257" s="330" t="e">
        <f ca="1">_xll.RiskData('Risk Summary'!$K$36,$A2257)</f>
        <v>#NAME?</v>
      </c>
      <c r="P2257" s="330" t="e">
        <f ca="1">_xll.RiskData('Risk Summary'!$N$36,$A2257)</f>
        <v>#NAME?</v>
      </c>
      <c r="R2257" s="330" t="e">
        <f ca="1">_xll.RiskData('TS CF'!$H$24,$A2257)-F2257</f>
        <v>#NAME?</v>
      </c>
      <c r="S2257" s="330" t="e">
        <f ca="1">_xll.RiskData('TS CF'!$K$24,$A2257)-G2257</f>
        <v>#NAME?</v>
      </c>
      <c r="T2257" s="330" t="e">
        <f ca="1">_xll.RiskData('TS CF'!$N$24,$A2257)-H2257</f>
        <v>#NAME?</v>
      </c>
      <c r="V2257" s="327" t="e">
        <f t="shared" ca="1" si="105"/>
        <v>#NAME?</v>
      </c>
      <c r="W2257" s="327" t="e">
        <f t="shared" ca="1" si="106"/>
        <v>#NAME?</v>
      </c>
      <c r="X2257" s="327" t="e">
        <f t="shared" ca="1" si="107"/>
        <v>#NAME?</v>
      </c>
    </row>
    <row r="2258" spans="1:24">
      <c r="A2258" s="2">
        <v>2251</v>
      </c>
      <c r="B2258" s="617">
        <v>-160478</v>
      </c>
      <c r="C2258" s="617">
        <v>-103593</v>
      </c>
      <c r="D2258" s="617">
        <v>-114388</v>
      </c>
      <c r="F2258" s="330" t="e">
        <f ca="1">_xll.RiskData('Risk Summary'!$H$32,$A2258)</f>
        <v>#NAME?</v>
      </c>
      <c r="G2258" s="330" t="e">
        <f ca="1">_xll.RiskData('Risk Summary'!$K$32,$A2258)</f>
        <v>#NAME?</v>
      </c>
      <c r="H2258" s="330" t="e">
        <f ca="1">_xll.RiskData('Risk Summary'!$N$32,$A2258)</f>
        <v>#NAME?</v>
      </c>
      <c r="J2258" s="330" t="e">
        <f ca="1">_xll.RiskData('Risk Summary'!$H$35,$A2258)</f>
        <v>#NAME?</v>
      </c>
      <c r="K2258" s="330" t="e">
        <f ca="1">_xll.RiskData('Risk Summary'!$K$35,$A2258)</f>
        <v>#NAME?</v>
      </c>
      <c r="L2258" s="330" t="e">
        <f ca="1">_xll.RiskData('Risk Summary'!$N$35,$A2258)</f>
        <v>#NAME?</v>
      </c>
      <c r="N2258" s="330" t="e">
        <f ca="1">_xll.RiskData('Risk Summary'!$H$36,$A2258)</f>
        <v>#NAME?</v>
      </c>
      <c r="O2258" s="330" t="e">
        <f ca="1">_xll.RiskData('Risk Summary'!$K$36,$A2258)</f>
        <v>#NAME?</v>
      </c>
      <c r="P2258" s="330" t="e">
        <f ca="1">_xll.RiskData('Risk Summary'!$N$36,$A2258)</f>
        <v>#NAME?</v>
      </c>
      <c r="R2258" s="330" t="e">
        <f ca="1">_xll.RiskData('TS CF'!$H$24,$A2258)-F2258</f>
        <v>#NAME?</v>
      </c>
      <c r="S2258" s="330" t="e">
        <f ca="1">_xll.RiskData('TS CF'!$K$24,$A2258)-G2258</f>
        <v>#NAME?</v>
      </c>
      <c r="T2258" s="330" t="e">
        <f ca="1">_xll.RiskData('TS CF'!$N$24,$A2258)-H2258</f>
        <v>#NAME?</v>
      </c>
      <c r="V2258" s="327" t="e">
        <f t="shared" ca="1" si="105"/>
        <v>#NAME?</v>
      </c>
      <c r="W2258" s="327" t="e">
        <f t="shared" ca="1" si="106"/>
        <v>#NAME?</v>
      </c>
      <c r="X2258" s="327" t="e">
        <f t="shared" ca="1" si="107"/>
        <v>#NAME?</v>
      </c>
    </row>
    <row r="2259" spans="1:24">
      <c r="A2259" s="2">
        <v>2252</v>
      </c>
      <c r="B2259" s="617">
        <v>-160478</v>
      </c>
      <c r="C2259" s="617">
        <v>-103593</v>
      </c>
      <c r="D2259" s="617">
        <v>-114388</v>
      </c>
      <c r="F2259" s="330" t="e">
        <f ca="1">_xll.RiskData('Risk Summary'!$H$32,$A2259)</f>
        <v>#NAME?</v>
      </c>
      <c r="G2259" s="330" t="e">
        <f ca="1">_xll.RiskData('Risk Summary'!$K$32,$A2259)</f>
        <v>#NAME?</v>
      </c>
      <c r="H2259" s="330" t="e">
        <f ca="1">_xll.RiskData('Risk Summary'!$N$32,$A2259)</f>
        <v>#NAME?</v>
      </c>
      <c r="J2259" s="330" t="e">
        <f ca="1">_xll.RiskData('Risk Summary'!$H$35,$A2259)</f>
        <v>#NAME?</v>
      </c>
      <c r="K2259" s="330" t="e">
        <f ca="1">_xll.RiskData('Risk Summary'!$K$35,$A2259)</f>
        <v>#NAME?</v>
      </c>
      <c r="L2259" s="330" t="e">
        <f ca="1">_xll.RiskData('Risk Summary'!$N$35,$A2259)</f>
        <v>#NAME?</v>
      </c>
      <c r="N2259" s="330" t="e">
        <f ca="1">_xll.RiskData('Risk Summary'!$H$36,$A2259)</f>
        <v>#NAME?</v>
      </c>
      <c r="O2259" s="330" t="e">
        <f ca="1">_xll.RiskData('Risk Summary'!$K$36,$A2259)</f>
        <v>#NAME?</v>
      </c>
      <c r="P2259" s="330" t="e">
        <f ca="1">_xll.RiskData('Risk Summary'!$N$36,$A2259)</f>
        <v>#NAME?</v>
      </c>
      <c r="R2259" s="330" t="e">
        <f ca="1">_xll.RiskData('TS CF'!$H$24,$A2259)-F2259</f>
        <v>#NAME?</v>
      </c>
      <c r="S2259" s="330" t="e">
        <f ca="1">_xll.RiskData('TS CF'!$K$24,$A2259)-G2259</f>
        <v>#NAME?</v>
      </c>
      <c r="T2259" s="330" t="e">
        <f ca="1">_xll.RiskData('TS CF'!$N$24,$A2259)-H2259</f>
        <v>#NAME?</v>
      </c>
      <c r="V2259" s="327" t="e">
        <f t="shared" ca="1" si="105"/>
        <v>#NAME?</v>
      </c>
      <c r="W2259" s="327" t="e">
        <f t="shared" ca="1" si="106"/>
        <v>#NAME?</v>
      </c>
      <c r="X2259" s="327" t="e">
        <f t="shared" ca="1" si="107"/>
        <v>#NAME?</v>
      </c>
    </row>
    <row r="2260" spans="1:24">
      <c r="A2260" s="2">
        <v>2253</v>
      </c>
      <c r="B2260" s="617">
        <v>-160478</v>
      </c>
      <c r="C2260" s="617">
        <v>-103593</v>
      </c>
      <c r="D2260" s="617">
        <v>-114388</v>
      </c>
      <c r="F2260" s="330" t="e">
        <f ca="1">_xll.RiskData('Risk Summary'!$H$32,$A2260)</f>
        <v>#NAME?</v>
      </c>
      <c r="G2260" s="330" t="e">
        <f ca="1">_xll.RiskData('Risk Summary'!$K$32,$A2260)</f>
        <v>#NAME?</v>
      </c>
      <c r="H2260" s="330" t="e">
        <f ca="1">_xll.RiskData('Risk Summary'!$N$32,$A2260)</f>
        <v>#NAME?</v>
      </c>
      <c r="J2260" s="330" t="e">
        <f ca="1">_xll.RiskData('Risk Summary'!$H$35,$A2260)</f>
        <v>#NAME?</v>
      </c>
      <c r="K2260" s="330" t="e">
        <f ca="1">_xll.RiskData('Risk Summary'!$K$35,$A2260)</f>
        <v>#NAME?</v>
      </c>
      <c r="L2260" s="330" t="e">
        <f ca="1">_xll.RiskData('Risk Summary'!$N$35,$A2260)</f>
        <v>#NAME?</v>
      </c>
      <c r="N2260" s="330" t="e">
        <f ca="1">_xll.RiskData('Risk Summary'!$H$36,$A2260)</f>
        <v>#NAME?</v>
      </c>
      <c r="O2260" s="330" t="e">
        <f ca="1">_xll.RiskData('Risk Summary'!$K$36,$A2260)</f>
        <v>#NAME?</v>
      </c>
      <c r="P2260" s="330" t="e">
        <f ca="1">_xll.RiskData('Risk Summary'!$N$36,$A2260)</f>
        <v>#NAME?</v>
      </c>
      <c r="R2260" s="330" t="e">
        <f ca="1">_xll.RiskData('TS CF'!$H$24,$A2260)-F2260</f>
        <v>#NAME?</v>
      </c>
      <c r="S2260" s="330" t="e">
        <f ca="1">_xll.RiskData('TS CF'!$K$24,$A2260)-G2260</f>
        <v>#NAME?</v>
      </c>
      <c r="T2260" s="330" t="e">
        <f ca="1">_xll.RiskData('TS CF'!$N$24,$A2260)-H2260</f>
        <v>#NAME?</v>
      </c>
      <c r="V2260" s="327" t="e">
        <f t="shared" ca="1" si="105"/>
        <v>#NAME?</v>
      </c>
      <c r="W2260" s="327" t="e">
        <f t="shared" ca="1" si="106"/>
        <v>#NAME?</v>
      </c>
      <c r="X2260" s="327" t="e">
        <f t="shared" ca="1" si="107"/>
        <v>#NAME?</v>
      </c>
    </row>
    <row r="2261" spans="1:24">
      <c r="A2261" s="2">
        <v>2254</v>
      </c>
      <c r="B2261" s="617">
        <v>-160478</v>
      </c>
      <c r="C2261" s="617">
        <v>-103593</v>
      </c>
      <c r="D2261" s="617">
        <v>-114388</v>
      </c>
      <c r="F2261" s="330" t="e">
        <f ca="1">_xll.RiskData('Risk Summary'!$H$32,$A2261)</f>
        <v>#NAME?</v>
      </c>
      <c r="G2261" s="330" t="e">
        <f ca="1">_xll.RiskData('Risk Summary'!$K$32,$A2261)</f>
        <v>#NAME?</v>
      </c>
      <c r="H2261" s="330" t="e">
        <f ca="1">_xll.RiskData('Risk Summary'!$N$32,$A2261)</f>
        <v>#NAME?</v>
      </c>
      <c r="J2261" s="330" t="e">
        <f ca="1">_xll.RiskData('Risk Summary'!$H$35,$A2261)</f>
        <v>#NAME?</v>
      </c>
      <c r="K2261" s="330" t="e">
        <f ca="1">_xll.RiskData('Risk Summary'!$K$35,$A2261)</f>
        <v>#NAME?</v>
      </c>
      <c r="L2261" s="330" t="e">
        <f ca="1">_xll.RiskData('Risk Summary'!$N$35,$A2261)</f>
        <v>#NAME?</v>
      </c>
      <c r="N2261" s="330" t="e">
        <f ca="1">_xll.RiskData('Risk Summary'!$H$36,$A2261)</f>
        <v>#NAME?</v>
      </c>
      <c r="O2261" s="330" t="e">
        <f ca="1">_xll.RiskData('Risk Summary'!$K$36,$A2261)</f>
        <v>#NAME?</v>
      </c>
      <c r="P2261" s="330" t="e">
        <f ca="1">_xll.RiskData('Risk Summary'!$N$36,$A2261)</f>
        <v>#NAME?</v>
      </c>
      <c r="R2261" s="330" t="e">
        <f ca="1">_xll.RiskData('TS CF'!$H$24,$A2261)-F2261</f>
        <v>#NAME?</v>
      </c>
      <c r="S2261" s="330" t="e">
        <f ca="1">_xll.RiskData('TS CF'!$K$24,$A2261)-G2261</f>
        <v>#NAME?</v>
      </c>
      <c r="T2261" s="330" t="e">
        <f ca="1">_xll.RiskData('TS CF'!$N$24,$A2261)-H2261</f>
        <v>#NAME?</v>
      </c>
      <c r="V2261" s="327" t="e">
        <f t="shared" ca="1" si="105"/>
        <v>#NAME?</v>
      </c>
      <c r="W2261" s="327" t="e">
        <f t="shared" ca="1" si="106"/>
        <v>#NAME?</v>
      </c>
      <c r="X2261" s="327" t="e">
        <f t="shared" ca="1" si="107"/>
        <v>#NAME?</v>
      </c>
    </row>
    <row r="2262" spans="1:24">
      <c r="A2262" s="2">
        <v>2255</v>
      </c>
      <c r="B2262" s="617">
        <v>-160478</v>
      </c>
      <c r="C2262" s="617">
        <v>-103593</v>
      </c>
      <c r="D2262" s="617">
        <v>-114388</v>
      </c>
      <c r="F2262" s="330" t="e">
        <f ca="1">_xll.RiskData('Risk Summary'!$H$32,$A2262)</f>
        <v>#NAME?</v>
      </c>
      <c r="G2262" s="330" t="e">
        <f ca="1">_xll.RiskData('Risk Summary'!$K$32,$A2262)</f>
        <v>#NAME?</v>
      </c>
      <c r="H2262" s="330" t="e">
        <f ca="1">_xll.RiskData('Risk Summary'!$N$32,$A2262)</f>
        <v>#NAME?</v>
      </c>
      <c r="J2262" s="330" t="e">
        <f ca="1">_xll.RiskData('Risk Summary'!$H$35,$A2262)</f>
        <v>#NAME?</v>
      </c>
      <c r="K2262" s="330" t="e">
        <f ca="1">_xll.RiskData('Risk Summary'!$K$35,$A2262)</f>
        <v>#NAME?</v>
      </c>
      <c r="L2262" s="330" t="e">
        <f ca="1">_xll.RiskData('Risk Summary'!$N$35,$A2262)</f>
        <v>#NAME?</v>
      </c>
      <c r="N2262" s="330" t="e">
        <f ca="1">_xll.RiskData('Risk Summary'!$H$36,$A2262)</f>
        <v>#NAME?</v>
      </c>
      <c r="O2262" s="330" t="e">
        <f ca="1">_xll.RiskData('Risk Summary'!$K$36,$A2262)</f>
        <v>#NAME?</v>
      </c>
      <c r="P2262" s="330" t="e">
        <f ca="1">_xll.RiskData('Risk Summary'!$N$36,$A2262)</f>
        <v>#NAME?</v>
      </c>
      <c r="R2262" s="330" t="e">
        <f ca="1">_xll.RiskData('TS CF'!$H$24,$A2262)-F2262</f>
        <v>#NAME?</v>
      </c>
      <c r="S2262" s="330" t="e">
        <f ca="1">_xll.RiskData('TS CF'!$K$24,$A2262)-G2262</f>
        <v>#NAME?</v>
      </c>
      <c r="T2262" s="330" t="e">
        <f ca="1">_xll.RiskData('TS CF'!$N$24,$A2262)-H2262</f>
        <v>#NAME?</v>
      </c>
      <c r="V2262" s="327" t="e">
        <f t="shared" ca="1" si="105"/>
        <v>#NAME?</v>
      </c>
      <c r="W2262" s="327" t="e">
        <f t="shared" ca="1" si="106"/>
        <v>#NAME?</v>
      </c>
      <c r="X2262" s="327" t="e">
        <f t="shared" ca="1" si="107"/>
        <v>#NAME?</v>
      </c>
    </row>
    <row r="2263" spans="1:24">
      <c r="A2263" s="2">
        <v>2256</v>
      </c>
      <c r="B2263" s="617">
        <v>-160478</v>
      </c>
      <c r="C2263" s="617">
        <v>-103593</v>
      </c>
      <c r="D2263" s="617">
        <v>-114388</v>
      </c>
      <c r="F2263" s="330" t="e">
        <f ca="1">_xll.RiskData('Risk Summary'!$H$32,$A2263)</f>
        <v>#NAME?</v>
      </c>
      <c r="G2263" s="330" t="e">
        <f ca="1">_xll.RiskData('Risk Summary'!$K$32,$A2263)</f>
        <v>#NAME?</v>
      </c>
      <c r="H2263" s="330" t="e">
        <f ca="1">_xll.RiskData('Risk Summary'!$N$32,$A2263)</f>
        <v>#NAME?</v>
      </c>
      <c r="J2263" s="330" t="e">
        <f ca="1">_xll.RiskData('Risk Summary'!$H$35,$A2263)</f>
        <v>#NAME?</v>
      </c>
      <c r="K2263" s="330" t="e">
        <f ca="1">_xll.RiskData('Risk Summary'!$K$35,$A2263)</f>
        <v>#NAME?</v>
      </c>
      <c r="L2263" s="330" t="e">
        <f ca="1">_xll.RiskData('Risk Summary'!$N$35,$A2263)</f>
        <v>#NAME?</v>
      </c>
      <c r="N2263" s="330" t="e">
        <f ca="1">_xll.RiskData('Risk Summary'!$H$36,$A2263)</f>
        <v>#NAME?</v>
      </c>
      <c r="O2263" s="330" t="e">
        <f ca="1">_xll.RiskData('Risk Summary'!$K$36,$A2263)</f>
        <v>#NAME?</v>
      </c>
      <c r="P2263" s="330" t="e">
        <f ca="1">_xll.RiskData('Risk Summary'!$N$36,$A2263)</f>
        <v>#NAME?</v>
      </c>
      <c r="R2263" s="330" t="e">
        <f ca="1">_xll.RiskData('TS CF'!$H$24,$A2263)-F2263</f>
        <v>#NAME?</v>
      </c>
      <c r="S2263" s="330" t="e">
        <f ca="1">_xll.RiskData('TS CF'!$K$24,$A2263)-G2263</f>
        <v>#NAME?</v>
      </c>
      <c r="T2263" s="330" t="e">
        <f ca="1">_xll.RiskData('TS CF'!$N$24,$A2263)-H2263</f>
        <v>#NAME?</v>
      </c>
      <c r="V2263" s="327" t="e">
        <f t="shared" ca="1" si="105"/>
        <v>#NAME?</v>
      </c>
      <c r="W2263" s="327" t="e">
        <f t="shared" ca="1" si="106"/>
        <v>#NAME?</v>
      </c>
      <c r="X2263" s="327" t="e">
        <f t="shared" ca="1" si="107"/>
        <v>#NAME?</v>
      </c>
    </row>
    <row r="2264" spans="1:24">
      <c r="A2264" s="2">
        <v>2257</v>
      </c>
      <c r="B2264" s="617">
        <v>-160478</v>
      </c>
      <c r="C2264" s="617">
        <v>-103593</v>
      </c>
      <c r="D2264" s="617">
        <v>-114388</v>
      </c>
      <c r="F2264" s="330" t="e">
        <f ca="1">_xll.RiskData('Risk Summary'!$H$32,$A2264)</f>
        <v>#NAME?</v>
      </c>
      <c r="G2264" s="330" t="e">
        <f ca="1">_xll.RiskData('Risk Summary'!$K$32,$A2264)</f>
        <v>#NAME?</v>
      </c>
      <c r="H2264" s="330" t="e">
        <f ca="1">_xll.RiskData('Risk Summary'!$N$32,$A2264)</f>
        <v>#NAME?</v>
      </c>
      <c r="J2264" s="330" t="e">
        <f ca="1">_xll.RiskData('Risk Summary'!$H$35,$A2264)</f>
        <v>#NAME?</v>
      </c>
      <c r="K2264" s="330" t="e">
        <f ca="1">_xll.RiskData('Risk Summary'!$K$35,$A2264)</f>
        <v>#NAME?</v>
      </c>
      <c r="L2264" s="330" t="e">
        <f ca="1">_xll.RiskData('Risk Summary'!$N$35,$A2264)</f>
        <v>#NAME?</v>
      </c>
      <c r="N2264" s="330" t="e">
        <f ca="1">_xll.RiskData('Risk Summary'!$H$36,$A2264)</f>
        <v>#NAME?</v>
      </c>
      <c r="O2264" s="330" t="e">
        <f ca="1">_xll.RiskData('Risk Summary'!$K$36,$A2264)</f>
        <v>#NAME?</v>
      </c>
      <c r="P2264" s="330" t="e">
        <f ca="1">_xll.RiskData('Risk Summary'!$N$36,$A2264)</f>
        <v>#NAME?</v>
      </c>
      <c r="R2264" s="330" t="e">
        <f ca="1">_xll.RiskData('TS CF'!$H$24,$A2264)-F2264</f>
        <v>#NAME?</v>
      </c>
      <c r="S2264" s="330" t="e">
        <f ca="1">_xll.RiskData('TS CF'!$K$24,$A2264)-G2264</f>
        <v>#NAME?</v>
      </c>
      <c r="T2264" s="330" t="e">
        <f ca="1">_xll.RiskData('TS CF'!$N$24,$A2264)-H2264</f>
        <v>#NAME?</v>
      </c>
      <c r="V2264" s="327" t="e">
        <f t="shared" ca="1" si="105"/>
        <v>#NAME?</v>
      </c>
      <c r="W2264" s="327" t="e">
        <f t="shared" ca="1" si="106"/>
        <v>#NAME?</v>
      </c>
      <c r="X2264" s="327" t="e">
        <f t="shared" ca="1" si="107"/>
        <v>#NAME?</v>
      </c>
    </row>
    <row r="2265" spans="1:24">
      <c r="A2265" s="2">
        <v>2258</v>
      </c>
      <c r="B2265" s="617">
        <v>-160478</v>
      </c>
      <c r="C2265" s="617">
        <v>-103593</v>
      </c>
      <c r="D2265" s="617">
        <v>-114388</v>
      </c>
      <c r="F2265" s="330" t="e">
        <f ca="1">_xll.RiskData('Risk Summary'!$H$32,$A2265)</f>
        <v>#NAME?</v>
      </c>
      <c r="G2265" s="330" t="e">
        <f ca="1">_xll.RiskData('Risk Summary'!$K$32,$A2265)</f>
        <v>#NAME?</v>
      </c>
      <c r="H2265" s="330" t="e">
        <f ca="1">_xll.RiskData('Risk Summary'!$N$32,$A2265)</f>
        <v>#NAME?</v>
      </c>
      <c r="J2265" s="330" t="e">
        <f ca="1">_xll.RiskData('Risk Summary'!$H$35,$A2265)</f>
        <v>#NAME?</v>
      </c>
      <c r="K2265" s="330" t="e">
        <f ca="1">_xll.RiskData('Risk Summary'!$K$35,$A2265)</f>
        <v>#NAME?</v>
      </c>
      <c r="L2265" s="330" t="e">
        <f ca="1">_xll.RiskData('Risk Summary'!$N$35,$A2265)</f>
        <v>#NAME?</v>
      </c>
      <c r="N2265" s="330" t="e">
        <f ca="1">_xll.RiskData('Risk Summary'!$H$36,$A2265)</f>
        <v>#NAME?</v>
      </c>
      <c r="O2265" s="330" t="e">
        <f ca="1">_xll.RiskData('Risk Summary'!$K$36,$A2265)</f>
        <v>#NAME?</v>
      </c>
      <c r="P2265" s="330" t="e">
        <f ca="1">_xll.RiskData('Risk Summary'!$N$36,$A2265)</f>
        <v>#NAME?</v>
      </c>
      <c r="R2265" s="330" t="e">
        <f ca="1">_xll.RiskData('TS CF'!$H$24,$A2265)-F2265</f>
        <v>#NAME?</v>
      </c>
      <c r="S2265" s="330" t="e">
        <f ca="1">_xll.RiskData('TS CF'!$K$24,$A2265)-G2265</f>
        <v>#NAME?</v>
      </c>
      <c r="T2265" s="330" t="e">
        <f ca="1">_xll.RiskData('TS CF'!$N$24,$A2265)-H2265</f>
        <v>#NAME?</v>
      </c>
      <c r="V2265" s="327" t="e">
        <f t="shared" ca="1" si="105"/>
        <v>#NAME?</v>
      </c>
      <c r="W2265" s="327" t="e">
        <f t="shared" ca="1" si="106"/>
        <v>#NAME?</v>
      </c>
      <c r="X2265" s="327" t="e">
        <f t="shared" ca="1" si="107"/>
        <v>#NAME?</v>
      </c>
    </row>
    <row r="2266" spans="1:24">
      <c r="A2266" s="2">
        <v>2259</v>
      </c>
      <c r="B2266" s="617">
        <v>-160478</v>
      </c>
      <c r="C2266" s="617">
        <v>-103593</v>
      </c>
      <c r="D2266" s="617">
        <v>-114388</v>
      </c>
      <c r="F2266" s="330" t="e">
        <f ca="1">_xll.RiskData('Risk Summary'!$H$32,$A2266)</f>
        <v>#NAME?</v>
      </c>
      <c r="G2266" s="330" t="e">
        <f ca="1">_xll.RiskData('Risk Summary'!$K$32,$A2266)</f>
        <v>#NAME?</v>
      </c>
      <c r="H2266" s="330" t="e">
        <f ca="1">_xll.RiskData('Risk Summary'!$N$32,$A2266)</f>
        <v>#NAME?</v>
      </c>
      <c r="J2266" s="330" t="e">
        <f ca="1">_xll.RiskData('Risk Summary'!$H$35,$A2266)</f>
        <v>#NAME?</v>
      </c>
      <c r="K2266" s="330" t="e">
        <f ca="1">_xll.RiskData('Risk Summary'!$K$35,$A2266)</f>
        <v>#NAME?</v>
      </c>
      <c r="L2266" s="330" t="e">
        <f ca="1">_xll.RiskData('Risk Summary'!$N$35,$A2266)</f>
        <v>#NAME?</v>
      </c>
      <c r="N2266" s="330" t="e">
        <f ca="1">_xll.RiskData('Risk Summary'!$H$36,$A2266)</f>
        <v>#NAME?</v>
      </c>
      <c r="O2266" s="330" t="e">
        <f ca="1">_xll.RiskData('Risk Summary'!$K$36,$A2266)</f>
        <v>#NAME?</v>
      </c>
      <c r="P2266" s="330" t="e">
        <f ca="1">_xll.RiskData('Risk Summary'!$N$36,$A2266)</f>
        <v>#NAME?</v>
      </c>
      <c r="R2266" s="330" t="e">
        <f ca="1">_xll.RiskData('TS CF'!$H$24,$A2266)-F2266</f>
        <v>#NAME?</v>
      </c>
      <c r="S2266" s="330" t="e">
        <f ca="1">_xll.RiskData('TS CF'!$K$24,$A2266)-G2266</f>
        <v>#NAME?</v>
      </c>
      <c r="T2266" s="330" t="e">
        <f ca="1">_xll.RiskData('TS CF'!$N$24,$A2266)-H2266</f>
        <v>#NAME?</v>
      </c>
      <c r="V2266" s="327" t="e">
        <f t="shared" ca="1" si="105"/>
        <v>#NAME?</v>
      </c>
      <c r="W2266" s="327" t="e">
        <f t="shared" ca="1" si="106"/>
        <v>#NAME?</v>
      </c>
      <c r="X2266" s="327" t="e">
        <f t="shared" ca="1" si="107"/>
        <v>#NAME?</v>
      </c>
    </row>
    <row r="2267" spans="1:24">
      <c r="A2267" s="2">
        <v>2260</v>
      </c>
      <c r="B2267" s="617">
        <v>-160478</v>
      </c>
      <c r="C2267" s="617">
        <v>-103593</v>
      </c>
      <c r="D2267" s="617">
        <v>-114388</v>
      </c>
      <c r="F2267" s="330" t="e">
        <f ca="1">_xll.RiskData('Risk Summary'!$H$32,$A2267)</f>
        <v>#NAME?</v>
      </c>
      <c r="G2267" s="330" t="e">
        <f ca="1">_xll.RiskData('Risk Summary'!$K$32,$A2267)</f>
        <v>#NAME?</v>
      </c>
      <c r="H2267" s="330" t="e">
        <f ca="1">_xll.RiskData('Risk Summary'!$N$32,$A2267)</f>
        <v>#NAME?</v>
      </c>
      <c r="J2267" s="330" t="e">
        <f ca="1">_xll.RiskData('Risk Summary'!$H$35,$A2267)</f>
        <v>#NAME?</v>
      </c>
      <c r="K2267" s="330" t="e">
        <f ca="1">_xll.RiskData('Risk Summary'!$K$35,$A2267)</f>
        <v>#NAME?</v>
      </c>
      <c r="L2267" s="330" t="e">
        <f ca="1">_xll.RiskData('Risk Summary'!$N$35,$A2267)</f>
        <v>#NAME?</v>
      </c>
      <c r="N2267" s="330" t="e">
        <f ca="1">_xll.RiskData('Risk Summary'!$H$36,$A2267)</f>
        <v>#NAME?</v>
      </c>
      <c r="O2267" s="330" t="e">
        <f ca="1">_xll.RiskData('Risk Summary'!$K$36,$A2267)</f>
        <v>#NAME?</v>
      </c>
      <c r="P2267" s="330" t="e">
        <f ca="1">_xll.RiskData('Risk Summary'!$N$36,$A2267)</f>
        <v>#NAME?</v>
      </c>
      <c r="R2267" s="330" t="e">
        <f ca="1">_xll.RiskData('TS CF'!$H$24,$A2267)-F2267</f>
        <v>#NAME?</v>
      </c>
      <c r="S2267" s="330" t="e">
        <f ca="1">_xll.RiskData('TS CF'!$K$24,$A2267)-G2267</f>
        <v>#NAME?</v>
      </c>
      <c r="T2267" s="330" t="e">
        <f ca="1">_xll.RiskData('TS CF'!$N$24,$A2267)-H2267</f>
        <v>#NAME?</v>
      </c>
      <c r="V2267" s="327" t="e">
        <f t="shared" ca="1" si="105"/>
        <v>#NAME?</v>
      </c>
      <c r="W2267" s="327" t="e">
        <f t="shared" ca="1" si="106"/>
        <v>#NAME?</v>
      </c>
      <c r="X2267" s="327" t="e">
        <f t="shared" ca="1" si="107"/>
        <v>#NAME?</v>
      </c>
    </row>
    <row r="2268" spans="1:24">
      <c r="A2268" s="2">
        <v>2261</v>
      </c>
      <c r="B2268" s="617">
        <v>-160478</v>
      </c>
      <c r="C2268" s="617">
        <v>-103593</v>
      </c>
      <c r="D2268" s="617">
        <v>-114388</v>
      </c>
      <c r="F2268" s="330" t="e">
        <f ca="1">_xll.RiskData('Risk Summary'!$H$32,$A2268)</f>
        <v>#NAME?</v>
      </c>
      <c r="G2268" s="330" t="e">
        <f ca="1">_xll.RiskData('Risk Summary'!$K$32,$A2268)</f>
        <v>#NAME?</v>
      </c>
      <c r="H2268" s="330" t="e">
        <f ca="1">_xll.RiskData('Risk Summary'!$N$32,$A2268)</f>
        <v>#NAME?</v>
      </c>
      <c r="J2268" s="330" t="e">
        <f ca="1">_xll.RiskData('Risk Summary'!$H$35,$A2268)</f>
        <v>#NAME?</v>
      </c>
      <c r="K2268" s="330" t="e">
        <f ca="1">_xll.RiskData('Risk Summary'!$K$35,$A2268)</f>
        <v>#NAME?</v>
      </c>
      <c r="L2268" s="330" t="e">
        <f ca="1">_xll.RiskData('Risk Summary'!$N$35,$A2268)</f>
        <v>#NAME?</v>
      </c>
      <c r="N2268" s="330" t="e">
        <f ca="1">_xll.RiskData('Risk Summary'!$H$36,$A2268)</f>
        <v>#NAME?</v>
      </c>
      <c r="O2268" s="330" t="e">
        <f ca="1">_xll.RiskData('Risk Summary'!$K$36,$A2268)</f>
        <v>#NAME?</v>
      </c>
      <c r="P2268" s="330" t="e">
        <f ca="1">_xll.RiskData('Risk Summary'!$N$36,$A2268)</f>
        <v>#NAME?</v>
      </c>
      <c r="R2268" s="330" t="e">
        <f ca="1">_xll.RiskData('TS CF'!$H$24,$A2268)-F2268</f>
        <v>#NAME?</v>
      </c>
      <c r="S2268" s="330" t="e">
        <f ca="1">_xll.RiskData('TS CF'!$K$24,$A2268)-G2268</f>
        <v>#NAME?</v>
      </c>
      <c r="T2268" s="330" t="e">
        <f ca="1">_xll.RiskData('TS CF'!$N$24,$A2268)-H2268</f>
        <v>#NAME?</v>
      </c>
      <c r="V2268" s="327" t="e">
        <f t="shared" ca="1" si="105"/>
        <v>#NAME?</v>
      </c>
      <c r="W2268" s="327" t="e">
        <f t="shared" ca="1" si="106"/>
        <v>#NAME?</v>
      </c>
      <c r="X2268" s="327" t="e">
        <f t="shared" ca="1" si="107"/>
        <v>#NAME?</v>
      </c>
    </row>
    <row r="2269" spans="1:24">
      <c r="A2269" s="2">
        <v>2262</v>
      </c>
      <c r="B2269" s="617">
        <v>-160478</v>
      </c>
      <c r="C2269" s="617">
        <v>-103593</v>
      </c>
      <c r="D2269" s="617">
        <v>-114388</v>
      </c>
      <c r="F2269" s="330" t="e">
        <f ca="1">_xll.RiskData('Risk Summary'!$H$32,$A2269)</f>
        <v>#NAME?</v>
      </c>
      <c r="G2269" s="330" t="e">
        <f ca="1">_xll.RiskData('Risk Summary'!$K$32,$A2269)</f>
        <v>#NAME?</v>
      </c>
      <c r="H2269" s="330" t="e">
        <f ca="1">_xll.RiskData('Risk Summary'!$N$32,$A2269)</f>
        <v>#NAME?</v>
      </c>
      <c r="J2269" s="330" t="e">
        <f ca="1">_xll.RiskData('Risk Summary'!$H$35,$A2269)</f>
        <v>#NAME?</v>
      </c>
      <c r="K2269" s="330" t="e">
        <f ca="1">_xll.RiskData('Risk Summary'!$K$35,$A2269)</f>
        <v>#NAME?</v>
      </c>
      <c r="L2269" s="330" t="e">
        <f ca="1">_xll.RiskData('Risk Summary'!$N$35,$A2269)</f>
        <v>#NAME?</v>
      </c>
      <c r="N2269" s="330" t="e">
        <f ca="1">_xll.RiskData('Risk Summary'!$H$36,$A2269)</f>
        <v>#NAME?</v>
      </c>
      <c r="O2269" s="330" t="e">
        <f ca="1">_xll.RiskData('Risk Summary'!$K$36,$A2269)</f>
        <v>#NAME?</v>
      </c>
      <c r="P2269" s="330" t="e">
        <f ca="1">_xll.RiskData('Risk Summary'!$N$36,$A2269)</f>
        <v>#NAME?</v>
      </c>
      <c r="R2269" s="330" t="e">
        <f ca="1">_xll.RiskData('TS CF'!$H$24,$A2269)-F2269</f>
        <v>#NAME?</v>
      </c>
      <c r="S2269" s="330" t="e">
        <f ca="1">_xll.RiskData('TS CF'!$K$24,$A2269)-G2269</f>
        <v>#NAME?</v>
      </c>
      <c r="T2269" s="330" t="e">
        <f ca="1">_xll.RiskData('TS CF'!$N$24,$A2269)-H2269</f>
        <v>#NAME?</v>
      </c>
      <c r="V2269" s="327" t="e">
        <f t="shared" ca="1" si="105"/>
        <v>#NAME?</v>
      </c>
      <c r="W2269" s="327" t="e">
        <f t="shared" ca="1" si="106"/>
        <v>#NAME?</v>
      </c>
      <c r="X2269" s="327" t="e">
        <f t="shared" ca="1" si="107"/>
        <v>#NAME?</v>
      </c>
    </row>
    <row r="2270" spans="1:24">
      <c r="A2270" s="2">
        <v>2263</v>
      </c>
      <c r="B2270" s="617">
        <v>-160478</v>
      </c>
      <c r="C2270" s="617">
        <v>-103593</v>
      </c>
      <c r="D2270" s="617">
        <v>-114388</v>
      </c>
      <c r="F2270" s="330" t="e">
        <f ca="1">_xll.RiskData('Risk Summary'!$H$32,$A2270)</f>
        <v>#NAME?</v>
      </c>
      <c r="G2270" s="330" t="e">
        <f ca="1">_xll.RiskData('Risk Summary'!$K$32,$A2270)</f>
        <v>#NAME?</v>
      </c>
      <c r="H2270" s="330" t="e">
        <f ca="1">_xll.RiskData('Risk Summary'!$N$32,$A2270)</f>
        <v>#NAME?</v>
      </c>
      <c r="J2270" s="330" t="e">
        <f ca="1">_xll.RiskData('Risk Summary'!$H$35,$A2270)</f>
        <v>#NAME?</v>
      </c>
      <c r="K2270" s="330" t="e">
        <f ca="1">_xll.RiskData('Risk Summary'!$K$35,$A2270)</f>
        <v>#NAME?</v>
      </c>
      <c r="L2270" s="330" t="e">
        <f ca="1">_xll.RiskData('Risk Summary'!$N$35,$A2270)</f>
        <v>#NAME?</v>
      </c>
      <c r="N2270" s="330" t="e">
        <f ca="1">_xll.RiskData('Risk Summary'!$H$36,$A2270)</f>
        <v>#NAME?</v>
      </c>
      <c r="O2270" s="330" t="e">
        <f ca="1">_xll.RiskData('Risk Summary'!$K$36,$A2270)</f>
        <v>#NAME?</v>
      </c>
      <c r="P2270" s="330" t="e">
        <f ca="1">_xll.RiskData('Risk Summary'!$N$36,$A2270)</f>
        <v>#NAME?</v>
      </c>
      <c r="R2270" s="330" t="e">
        <f ca="1">_xll.RiskData('TS CF'!$H$24,$A2270)-F2270</f>
        <v>#NAME?</v>
      </c>
      <c r="S2270" s="330" t="e">
        <f ca="1">_xll.RiskData('TS CF'!$K$24,$A2270)-G2270</f>
        <v>#NAME?</v>
      </c>
      <c r="T2270" s="330" t="e">
        <f ca="1">_xll.RiskData('TS CF'!$N$24,$A2270)-H2270</f>
        <v>#NAME?</v>
      </c>
      <c r="V2270" s="327" t="e">
        <f t="shared" ca="1" si="105"/>
        <v>#NAME?</v>
      </c>
      <c r="W2270" s="327" t="e">
        <f t="shared" ca="1" si="106"/>
        <v>#NAME?</v>
      </c>
      <c r="X2270" s="327" t="e">
        <f t="shared" ca="1" si="107"/>
        <v>#NAME?</v>
      </c>
    </row>
    <row r="2271" spans="1:24">
      <c r="A2271" s="2">
        <v>2264</v>
      </c>
      <c r="B2271" s="617">
        <v>-160478</v>
      </c>
      <c r="C2271" s="617">
        <v>-103593</v>
      </c>
      <c r="D2271" s="617">
        <v>-114388</v>
      </c>
      <c r="F2271" s="330" t="e">
        <f ca="1">_xll.RiskData('Risk Summary'!$H$32,$A2271)</f>
        <v>#NAME?</v>
      </c>
      <c r="G2271" s="330" t="e">
        <f ca="1">_xll.RiskData('Risk Summary'!$K$32,$A2271)</f>
        <v>#NAME?</v>
      </c>
      <c r="H2271" s="330" t="e">
        <f ca="1">_xll.RiskData('Risk Summary'!$N$32,$A2271)</f>
        <v>#NAME?</v>
      </c>
      <c r="J2271" s="330" t="e">
        <f ca="1">_xll.RiskData('Risk Summary'!$H$35,$A2271)</f>
        <v>#NAME?</v>
      </c>
      <c r="K2271" s="330" t="e">
        <f ca="1">_xll.RiskData('Risk Summary'!$K$35,$A2271)</f>
        <v>#NAME?</v>
      </c>
      <c r="L2271" s="330" t="e">
        <f ca="1">_xll.RiskData('Risk Summary'!$N$35,$A2271)</f>
        <v>#NAME?</v>
      </c>
      <c r="N2271" s="330" t="e">
        <f ca="1">_xll.RiskData('Risk Summary'!$H$36,$A2271)</f>
        <v>#NAME?</v>
      </c>
      <c r="O2271" s="330" t="e">
        <f ca="1">_xll.RiskData('Risk Summary'!$K$36,$A2271)</f>
        <v>#NAME?</v>
      </c>
      <c r="P2271" s="330" t="e">
        <f ca="1">_xll.RiskData('Risk Summary'!$N$36,$A2271)</f>
        <v>#NAME?</v>
      </c>
      <c r="R2271" s="330" t="e">
        <f ca="1">_xll.RiskData('TS CF'!$H$24,$A2271)-F2271</f>
        <v>#NAME?</v>
      </c>
      <c r="S2271" s="330" t="e">
        <f ca="1">_xll.RiskData('TS CF'!$K$24,$A2271)-G2271</f>
        <v>#NAME?</v>
      </c>
      <c r="T2271" s="330" t="e">
        <f ca="1">_xll.RiskData('TS CF'!$N$24,$A2271)-H2271</f>
        <v>#NAME?</v>
      </c>
      <c r="V2271" s="327" t="e">
        <f t="shared" ca="1" si="105"/>
        <v>#NAME?</v>
      </c>
      <c r="W2271" s="327" t="e">
        <f t="shared" ca="1" si="106"/>
        <v>#NAME?</v>
      </c>
      <c r="X2271" s="327" t="e">
        <f t="shared" ca="1" si="107"/>
        <v>#NAME?</v>
      </c>
    </row>
    <row r="2272" spans="1:24">
      <c r="A2272" s="2">
        <v>2265</v>
      </c>
      <c r="B2272" s="617">
        <v>-160478</v>
      </c>
      <c r="C2272" s="617">
        <v>-103593</v>
      </c>
      <c r="D2272" s="617">
        <v>-114388</v>
      </c>
      <c r="F2272" s="330" t="e">
        <f ca="1">_xll.RiskData('Risk Summary'!$H$32,$A2272)</f>
        <v>#NAME?</v>
      </c>
      <c r="G2272" s="330" t="e">
        <f ca="1">_xll.RiskData('Risk Summary'!$K$32,$A2272)</f>
        <v>#NAME?</v>
      </c>
      <c r="H2272" s="330" t="e">
        <f ca="1">_xll.RiskData('Risk Summary'!$N$32,$A2272)</f>
        <v>#NAME?</v>
      </c>
      <c r="J2272" s="330" t="e">
        <f ca="1">_xll.RiskData('Risk Summary'!$H$35,$A2272)</f>
        <v>#NAME?</v>
      </c>
      <c r="K2272" s="330" t="e">
        <f ca="1">_xll.RiskData('Risk Summary'!$K$35,$A2272)</f>
        <v>#NAME?</v>
      </c>
      <c r="L2272" s="330" t="e">
        <f ca="1">_xll.RiskData('Risk Summary'!$N$35,$A2272)</f>
        <v>#NAME?</v>
      </c>
      <c r="N2272" s="330" t="e">
        <f ca="1">_xll.RiskData('Risk Summary'!$H$36,$A2272)</f>
        <v>#NAME?</v>
      </c>
      <c r="O2272" s="330" t="e">
        <f ca="1">_xll.RiskData('Risk Summary'!$K$36,$A2272)</f>
        <v>#NAME?</v>
      </c>
      <c r="P2272" s="330" t="e">
        <f ca="1">_xll.RiskData('Risk Summary'!$N$36,$A2272)</f>
        <v>#NAME?</v>
      </c>
      <c r="R2272" s="330" t="e">
        <f ca="1">_xll.RiskData('TS CF'!$H$24,$A2272)-F2272</f>
        <v>#NAME?</v>
      </c>
      <c r="S2272" s="330" t="e">
        <f ca="1">_xll.RiskData('TS CF'!$K$24,$A2272)-G2272</f>
        <v>#NAME?</v>
      </c>
      <c r="T2272" s="330" t="e">
        <f ca="1">_xll.RiskData('TS CF'!$N$24,$A2272)-H2272</f>
        <v>#NAME?</v>
      </c>
      <c r="V2272" s="327" t="e">
        <f t="shared" ca="1" si="105"/>
        <v>#NAME?</v>
      </c>
      <c r="W2272" s="327" t="e">
        <f t="shared" ca="1" si="106"/>
        <v>#NAME?</v>
      </c>
      <c r="X2272" s="327" t="e">
        <f t="shared" ca="1" si="107"/>
        <v>#NAME?</v>
      </c>
    </row>
    <row r="2273" spans="1:24">
      <c r="A2273" s="2">
        <v>2266</v>
      </c>
      <c r="B2273" s="617">
        <v>-160478</v>
      </c>
      <c r="C2273" s="617">
        <v>-103593</v>
      </c>
      <c r="D2273" s="617">
        <v>-114388</v>
      </c>
      <c r="F2273" s="330" t="e">
        <f ca="1">_xll.RiskData('Risk Summary'!$H$32,$A2273)</f>
        <v>#NAME?</v>
      </c>
      <c r="G2273" s="330" t="e">
        <f ca="1">_xll.RiskData('Risk Summary'!$K$32,$A2273)</f>
        <v>#NAME?</v>
      </c>
      <c r="H2273" s="330" t="e">
        <f ca="1">_xll.RiskData('Risk Summary'!$N$32,$A2273)</f>
        <v>#NAME?</v>
      </c>
      <c r="J2273" s="330" t="e">
        <f ca="1">_xll.RiskData('Risk Summary'!$H$35,$A2273)</f>
        <v>#NAME?</v>
      </c>
      <c r="K2273" s="330" t="e">
        <f ca="1">_xll.RiskData('Risk Summary'!$K$35,$A2273)</f>
        <v>#NAME?</v>
      </c>
      <c r="L2273" s="330" t="e">
        <f ca="1">_xll.RiskData('Risk Summary'!$N$35,$A2273)</f>
        <v>#NAME?</v>
      </c>
      <c r="N2273" s="330" t="e">
        <f ca="1">_xll.RiskData('Risk Summary'!$H$36,$A2273)</f>
        <v>#NAME?</v>
      </c>
      <c r="O2273" s="330" t="e">
        <f ca="1">_xll.RiskData('Risk Summary'!$K$36,$A2273)</f>
        <v>#NAME?</v>
      </c>
      <c r="P2273" s="330" t="e">
        <f ca="1">_xll.RiskData('Risk Summary'!$N$36,$A2273)</f>
        <v>#NAME?</v>
      </c>
      <c r="R2273" s="330" t="e">
        <f ca="1">_xll.RiskData('TS CF'!$H$24,$A2273)-F2273</f>
        <v>#NAME?</v>
      </c>
      <c r="S2273" s="330" t="e">
        <f ca="1">_xll.RiskData('TS CF'!$K$24,$A2273)-G2273</f>
        <v>#NAME?</v>
      </c>
      <c r="T2273" s="330" t="e">
        <f ca="1">_xll.RiskData('TS CF'!$N$24,$A2273)-H2273</f>
        <v>#NAME?</v>
      </c>
      <c r="V2273" s="327" t="e">
        <f t="shared" ca="1" si="105"/>
        <v>#NAME?</v>
      </c>
      <c r="W2273" s="327" t="e">
        <f t="shared" ca="1" si="106"/>
        <v>#NAME?</v>
      </c>
      <c r="X2273" s="327" t="e">
        <f t="shared" ca="1" si="107"/>
        <v>#NAME?</v>
      </c>
    </row>
    <row r="2274" spans="1:24">
      <c r="A2274" s="2">
        <v>2267</v>
      </c>
      <c r="B2274" s="617">
        <v>-160478</v>
      </c>
      <c r="C2274" s="617">
        <v>-103593</v>
      </c>
      <c r="D2274" s="617">
        <v>-114388</v>
      </c>
      <c r="F2274" s="330" t="e">
        <f ca="1">_xll.RiskData('Risk Summary'!$H$32,$A2274)</f>
        <v>#NAME?</v>
      </c>
      <c r="G2274" s="330" t="e">
        <f ca="1">_xll.RiskData('Risk Summary'!$K$32,$A2274)</f>
        <v>#NAME?</v>
      </c>
      <c r="H2274" s="330" t="e">
        <f ca="1">_xll.RiskData('Risk Summary'!$N$32,$A2274)</f>
        <v>#NAME?</v>
      </c>
      <c r="J2274" s="330" t="e">
        <f ca="1">_xll.RiskData('Risk Summary'!$H$35,$A2274)</f>
        <v>#NAME?</v>
      </c>
      <c r="K2274" s="330" t="e">
        <f ca="1">_xll.RiskData('Risk Summary'!$K$35,$A2274)</f>
        <v>#NAME?</v>
      </c>
      <c r="L2274" s="330" t="e">
        <f ca="1">_xll.RiskData('Risk Summary'!$N$35,$A2274)</f>
        <v>#NAME?</v>
      </c>
      <c r="N2274" s="330" t="e">
        <f ca="1">_xll.RiskData('Risk Summary'!$H$36,$A2274)</f>
        <v>#NAME?</v>
      </c>
      <c r="O2274" s="330" t="e">
        <f ca="1">_xll.RiskData('Risk Summary'!$K$36,$A2274)</f>
        <v>#NAME?</v>
      </c>
      <c r="P2274" s="330" t="e">
        <f ca="1">_xll.RiskData('Risk Summary'!$N$36,$A2274)</f>
        <v>#NAME?</v>
      </c>
      <c r="R2274" s="330" t="e">
        <f ca="1">_xll.RiskData('TS CF'!$H$24,$A2274)-F2274</f>
        <v>#NAME?</v>
      </c>
      <c r="S2274" s="330" t="e">
        <f ca="1">_xll.RiskData('TS CF'!$K$24,$A2274)-G2274</f>
        <v>#NAME?</v>
      </c>
      <c r="T2274" s="330" t="e">
        <f ca="1">_xll.RiskData('TS CF'!$N$24,$A2274)-H2274</f>
        <v>#NAME?</v>
      </c>
      <c r="V2274" s="327" t="e">
        <f t="shared" ca="1" si="105"/>
        <v>#NAME?</v>
      </c>
      <c r="W2274" s="327" t="e">
        <f t="shared" ca="1" si="106"/>
        <v>#NAME?</v>
      </c>
      <c r="X2274" s="327" t="e">
        <f t="shared" ca="1" si="107"/>
        <v>#NAME?</v>
      </c>
    </row>
    <row r="2275" spans="1:24">
      <c r="A2275" s="2">
        <v>2268</v>
      </c>
      <c r="B2275" s="617">
        <v>-160478</v>
      </c>
      <c r="C2275" s="617">
        <v>-103593</v>
      </c>
      <c r="D2275" s="617">
        <v>-114388</v>
      </c>
      <c r="F2275" s="330" t="e">
        <f ca="1">_xll.RiskData('Risk Summary'!$H$32,$A2275)</f>
        <v>#NAME?</v>
      </c>
      <c r="G2275" s="330" t="e">
        <f ca="1">_xll.RiskData('Risk Summary'!$K$32,$A2275)</f>
        <v>#NAME?</v>
      </c>
      <c r="H2275" s="330" t="e">
        <f ca="1">_xll.RiskData('Risk Summary'!$N$32,$A2275)</f>
        <v>#NAME?</v>
      </c>
      <c r="J2275" s="330" t="e">
        <f ca="1">_xll.RiskData('Risk Summary'!$H$35,$A2275)</f>
        <v>#NAME?</v>
      </c>
      <c r="K2275" s="330" t="e">
        <f ca="1">_xll.RiskData('Risk Summary'!$K$35,$A2275)</f>
        <v>#NAME?</v>
      </c>
      <c r="L2275" s="330" t="e">
        <f ca="1">_xll.RiskData('Risk Summary'!$N$35,$A2275)</f>
        <v>#NAME?</v>
      </c>
      <c r="N2275" s="330" t="e">
        <f ca="1">_xll.RiskData('Risk Summary'!$H$36,$A2275)</f>
        <v>#NAME?</v>
      </c>
      <c r="O2275" s="330" t="e">
        <f ca="1">_xll.RiskData('Risk Summary'!$K$36,$A2275)</f>
        <v>#NAME?</v>
      </c>
      <c r="P2275" s="330" t="e">
        <f ca="1">_xll.RiskData('Risk Summary'!$N$36,$A2275)</f>
        <v>#NAME?</v>
      </c>
      <c r="R2275" s="330" t="e">
        <f ca="1">_xll.RiskData('TS CF'!$H$24,$A2275)-F2275</f>
        <v>#NAME?</v>
      </c>
      <c r="S2275" s="330" t="e">
        <f ca="1">_xll.RiskData('TS CF'!$K$24,$A2275)-G2275</f>
        <v>#NAME?</v>
      </c>
      <c r="T2275" s="330" t="e">
        <f ca="1">_xll.RiskData('TS CF'!$N$24,$A2275)-H2275</f>
        <v>#NAME?</v>
      </c>
      <c r="V2275" s="327" t="e">
        <f t="shared" ca="1" si="105"/>
        <v>#NAME?</v>
      </c>
      <c r="W2275" s="327" t="e">
        <f t="shared" ca="1" si="106"/>
        <v>#NAME?</v>
      </c>
      <c r="X2275" s="327" t="e">
        <f t="shared" ca="1" si="107"/>
        <v>#NAME?</v>
      </c>
    </row>
    <row r="2276" spans="1:24">
      <c r="A2276" s="2">
        <v>2269</v>
      </c>
      <c r="B2276" s="617">
        <v>-160478</v>
      </c>
      <c r="C2276" s="617">
        <v>-103593</v>
      </c>
      <c r="D2276" s="617">
        <v>-114388</v>
      </c>
      <c r="F2276" s="330" t="e">
        <f ca="1">_xll.RiskData('Risk Summary'!$H$32,$A2276)</f>
        <v>#NAME?</v>
      </c>
      <c r="G2276" s="330" t="e">
        <f ca="1">_xll.RiskData('Risk Summary'!$K$32,$A2276)</f>
        <v>#NAME?</v>
      </c>
      <c r="H2276" s="330" t="e">
        <f ca="1">_xll.RiskData('Risk Summary'!$N$32,$A2276)</f>
        <v>#NAME?</v>
      </c>
      <c r="J2276" s="330" t="e">
        <f ca="1">_xll.RiskData('Risk Summary'!$H$35,$A2276)</f>
        <v>#NAME?</v>
      </c>
      <c r="K2276" s="330" t="e">
        <f ca="1">_xll.RiskData('Risk Summary'!$K$35,$A2276)</f>
        <v>#NAME?</v>
      </c>
      <c r="L2276" s="330" t="e">
        <f ca="1">_xll.RiskData('Risk Summary'!$N$35,$A2276)</f>
        <v>#NAME?</v>
      </c>
      <c r="N2276" s="330" t="e">
        <f ca="1">_xll.RiskData('Risk Summary'!$H$36,$A2276)</f>
        <v>#NAME?</v>
      </c>
      <c r="O2276" s="330" t="e">
        <f ca="1">_xll.RiskData('Risk Summary'!$K$36,$A2276)</f>
        <v>#NAME?</v>
      </c>
      <c r="P2276" s="330" t="e">
        <f ca="1">_xll.RiskData('Risk Summary'!$N$36,$A2276)</f>
        <v>#NAME?</v>
      </c>
      <c r="R2276" s="330" t="e">
        <f ca="1">_xll.RiskData('TS CF'!$H$24,$A2276)-F2276</f>
        <v>#NAME?</v>
      </c>
      <c r="S2276" s="330" t="e">
        <f ca="1">_xll.RiskData('TS CF'!$K$24,$A2276)-G2276</f>
        <v>#NAME?</v>
      </c>
      <c r="T2276" s="330" t="e">
        <f ca="1">_xll.RiskData('TS CF'!$N$24,$A2276)-H2276</f>
        <v>#NAME?</v>
      </c>
      <c r="V2276" s="327" t="e">
        <f t="shared" ca="1" si="105"/>
        <v>#NAME?</v>
      </c>
      <c r="W2276" s="327" t="e">
        <f t="shared" ca="1" si="106"/>
        <v>#NAME?</v>
      </c>
      <c r="X2276" s="327" t="e">
        <f t="shared" ca="1" si="107"/>
        <v>#NAME?</v>
      </c>
    </row>
    <row r="2277" spans="1:24">
      <c r="A2277" s="2">
        <v>2270</v>
      </c>
      <c r="B2277" s="617">
        <v>-160478</v>
      </c>
      <c r="C2277" s="617">
        <v>-103593</v>
      </c>
      <c r="D2277" s="617">
        <v>-114388</v>
      </c>
      <c r="F2277" s="330" t="e">
        <f ca="1">_xll.RiskData('Risk Summary'!$H$32,$A2277)</f>
        <v>#NAME?</v>
      </c>
      <c r="G2277" s="330" t="e">
        <f ca="1">_xll.RiskData('Risk Summary'!$K$32,$A2277)</f>
        <v>#NAME?</v>
      </c>
      <c r="H2277" s="330" t="e">
        <f ca="1">_xll.RiskData('Risk Summary'!$N$32,$A2277)</f>
        <v>#NAME?</v>
      </c>
      <c r="J2277" s="330" t="e">
        <f ca="1">_xll.RiskData('Risk Summary'!$H$35,$A2277)</f>
        <v>#NAME?</v>
      </c>
      <c r="K2277" s="330" t="e">
        <f ca="1">_xll.RiskData('Risk Summary'!$K$35,$A2277)</f>
        <v>#NAME?</v>
      </c>
      <c r="L2277" s="330" t="e">
        <f ca="1">_xll.RiskData('Risk Summary'!$N$35,$A2277)</f>
        <v>#NAME?</v>
      </c>
      <c r="N2277" s="330" t="e">
        <f ca="1">_xll.RiskData('Risk Summary'!$H$36,$A2277)</f>
        <v>#NAME?</v>
      </c>
      <c r="O2277" s="330" t="e">
        <f ca="1">_xll.RiskData('Risk Summary'!$K$36,$A2277)</f>
        <v>#NAME?</v>
      </c>
      <c r="P2277" s="330" t="e">
        <f ca="1">_xll.RiskData('Risk Summary'!$N$36,$A2277)</f>
        <v>#NAME?</v>
      </c>
      <c r="R2277" s="330" t="e">
        <f ca="1">_xll.RiskData('TS CF'!$H$24,$A2277)-F2277</f>
        <v>#NAME?</v>
      </c>
      <c r="S2277" s="330" t="e">
        <f ca="1">_xll.RiskData('TS CF'!$K$24,$A2277)-G2277</f>
        <v>#NAME?</v>
      </c>
      <c r="T2277" s="330" t="e">
        <f ca="1">_xll.RiskData('TS CF'!$N$24,$A2277)-H2277</f>
        <v>#NAME?</v>
      </c>
      <c r="V2277" s="327" t="e">
        <f t="shared" ca="1" si="105"/>
        <v>#NAME?</v>
      </c>
      <c r="W2277" s="327" t="e">
        <f t="shared" ca="1" si="106"/>
        <v>#NAME?</v>
      </c>
      <c r="X2277" s="327" t="e">
        <f t="shared" ca="1" si="107"/>
        <v>#NAME?</v>
      </c>
    </row>
    <row r="2278" spans="1:24">
      <c r="A2278" s="2">
        <v>2271</v>
      </c>
      <c r="B2278" s="617">
        <v>-160478</v>
      </c>
      <c r="C2278" s="617">
        <v>-103593</v>
      </c>
      <c r="D2278" s="617">
        <v>-114388</v>
      </c>
      <c r="F2278" s="330" t="e">
        <f ca="1">_xll.RiskData('Risk Summary'!$H$32,$A2278)</f>
        <v>#NAME?</v>
      </c>
      <c r="G2278" s="330" t="e">
        <f ca="1">_xll.RiskData('Risk Summary'!$K$32,$A2278)</f>
        <v>#NAME?</v>
      </c>
      <c r="H2278" s="330" t="e">
        <f ca="1">_xll.RiskData('Risk Summary'!$N$32,$A2278)</f>
        <v>#NAME?</v>
      </c>
      <c r="J2278" s="330" t="e">
        <f ca="1">_xll.RiskData('Risk Summary'!$H$35,$A2278)</f>
        <v>#NAME?</v>
      </c>
      <c r="K2278" s="330" t="e">
        <f ca="1">_xll.RiskData('Risk Summary'!$K$35,$A2278)</f>
        <v>#NAME?</v>
      </c>
      <c r="L2278" s="330" t="e">
        <f ca="1">_xll.RiskData('Risk Summary'!$N$35,$A2278)</f>
        <v>#NAME?</v>
      </c>
      <c r="N2278" s="330" t="e">
        <f ca="1">_xll.RiskData('Risk Summary'!$H$36,$A2278)</f>
        <v>#NAME?</v>
      </c>
      <c r="O2278" s="330" t="e">
        <f ca="1">_xll.RiskData('Risk Summary'!$K$36,$A2278)</f>
        <v>#NAME?</v>
      </c>
      <c r="P2278" s="330" t="e">
        <f ca="1">_xll.RiskData('Risk Summary'!$N$36,$A2278)</f>
        <v>#NAME?</v>
      </c>
      <c r="R2278" s="330" t="e">
        <f ca="1">_xll.RiskData('TS CF'!$H$24,$A2278)-F2278</f>
        <v>#NAME?</v>
      </c>
      <c r="S2278" s="330" t="e">
        <f ca="1">_xll.RiskData('TS CF'!$K$24,$A2278)-G2278</f>
        <v>#NAME?</v>
      </c>
      <c r="T2278" s="330" t="e">
        <f ca="1">_xll.RiskData('TS CF'!$N$24,$A2278)-H2278</f>
        <v>#NAME?</v>
      </c>
      <c r="V2278" s="327" t="e">
        <f t="shared" ca="1" si="105"/>
        <v>#NAME?</v>
      </c>
      <c r="W2278" s="327" t="e">
        <f t="shared" ca="1" si="106"/>
        <v>#NAME?</v>
      </c>
      <c r="X2278" s="327" t="e">
        <f t="shared" ca="1" si="107"/>
        <v>#NAME?</v>
      </c>
    </row>
    <row r="2279" spans="1:24">
      <c r="A2279" s="2">
        <v>2272</v>
      </c>
      <c r="B2279" s="617">
        <v>-160478</v>
      </c>
      <c r="C2279" s="617">
        <v>-103593</v>
      </c>
      <c r="D2279" s="617">
        <v>-114388</v>
      </c>
      <c r="F2279" s="330" t="e">
        <f ca="1">_xll.RiskData('Risk Summary'!$H$32,$A2279)</f>
        <v>#NAME?</v>
      </c>
      <c r="G2279" s="330" t="e">
        <f ca="1">_xll.RiskData('Risk Summary'!$K$32,$A2279)</f>
        <v>#NAME?</v>
      </c>
      <c r="H2279" s="330" t="e">
        <f ca="1">_xll.RiskData('Risk Summary'!$N$32,$A2279)</f>
        <v>#NAME?</v>
      </c>
      <c r="J2279" s="330" t="e">
        <f ca="1">_xll.RiskData('Risk Summary'!$H$35,$A2279)</f>
        <v>#NAME?</v>
      </c>
      <c r="K2279" s="330" t="e">
        <f ca="1">_xll.RiskData('Risk Summary'!$K$35,$A2279)</f>
        <v>#NAME?</v>
      </c>
      <c r="L2279" s="330" t="e">
        <f ca="1">_xll.RiskData('Risk Summary'!$N$35,$A2279)</f>
        <v>#NAME?</v>
      </c>
      <c r="N2279" s="330" t="e">
        <f ca="1">_xll.RiskData('Risk Summary'!$H$36,$A2279)</f>
        <v>#NAME?</v>
      </c>
      <c r="O2279" s="330" t="e">
        <f ca="1">_xll.RiskData('Risk Summary'!$K$36,$A2279)</f>
        <v>#NAME?</v>
      </c>
      <c r="P2279" s="330" t="e">
        <f ca="1">_xll.RiskData('Risk Summary'!$N$36,$A2279)</f>
        <v>#NAME?</v>
      </c>
      <c r="R2279" s="330" t="e">
        <f ca="1">_xll.RiskData('TS CF'!$H$24,$A2279)-F2279</f>
        <v>#NAME?</v>
      </c>
      <c r="S2279" s="330" t="e">
        <f ca="1">_xll.RiskData('TS CF'!$K$24,$A2279)-G2279</f>
        <v>#NAME?</v>
      </c>
      <c r="T2279" s="330" t="e">
        <f ca="1">_xll.RiskData('TS CF'!$N$24,$A2279)-H2279</f>
        <v>#NAME?</v>
      </c>
      <c r="V2279" s="327" t="e">
        <f t="shared" ca="1" si="105"/>
        <v>#NAME?</v>
      </c>
      <c r="W2279" s="327" t="e">
        <f t="shared" ca="1" si="106"/>
        <v>#NAME?</v>
      </c>
      <c r="X2279" s="327" t="e">
        <f t="shared" ca="1" si="107"/>
        <v>#NAME?</v>
      </c>
    </row>
    <row r="2280" spans="1:24">
      <c r="A2280" s="2">
        <v>2273</v>
      </c>
      <c r="B2280" s="617">
        <v>-160478</v>
      </c>
      <c r="C2280" s="617">
        <v>-103593</v>
      </c>
      <c r="D2280" s="617">
        <v>-114388</v>
      </c>
      <c r="F2280" s="330" t="e">
        <f ca="1">_xll.RiskData('Risk Summary'!$H$32,$A2280)</f>
        <v>#NAME?</v>
      </c>
      <c r="G2280" s="330" t="e">
        <f ca="1">_xll.RiskData('Risk Summary'!$K$32,$A2280)</f>
        <v>#NAME?</v>
      </c>
      <c r="H2280" s="330" t="e">
        <f ca="1">_xll.RiskData('Risk Summary'!$N$32,$A2280)</f>
        <v>#NAME?</v>
      </c>
      <c r="J2280" s="330" t="e">
        <f ca="1">_xll.RiskData('Risk Summary'!$H$35,$A2280)</f>
        <v>#NAME?</v>
      </c>
      <c r="K2280" s="330" t="e">
        <f ca="1">_xll.RiskData('Risk Summary'!$K$35,$A2280)</f>
        <v>#NAME?</v>
      </c>
      <c r="L2280" s="330" t="e">
        <f ca="1">_xll.RiskData('Risk Summary'!$N$35,$A2280)</f>
        <v>#NAME?</v>
      </c>
      <c r="N2280" s="330" t="e">
        <f ca="1">_xll.RiskData('Risk Summary'!$H$36,$A2280)</f>
        <v>#NAME?</v>
      </c>
      <c r="O2280" s="330" t="e">
        <f ca="1">_xll.RiskData('Risk Summary'!$K$36,$A2280)</f>
        <v>#NAME?</v>
      </c>
      <c r="P2280" s="330" t="e">
        <f ca="1">_xll.RiskData('Risk Summary'!$N$36,$A2280)</f>
        <v>#NAME?</v>
      </c>
      <c r="R2280" s="330" t="e">
        <f ca="1">_xll.RiskData('TS CF'!$H$24,$A2280)-F2280</f>
        <v>#NAME?</v>
      </c>
      <c r="S2280" s="330" t="e">
        <f ca="1">_xll.RiskData('TS CF'!$K$24,$A2280)-G2280</f>
        <v>#NAME?</v>
      </c>
      <c r="T2280" s="330" t="e">
        <f ca="1">_xll.RiskData('TS CF'!$N$24,$A2280)-H2280</f>
        <v>#NAME?</v>
      </c>
      <c r="V2280" s="327" t="e">
        <f t="shared" ca="1" si="105"/>
        <v>#NAME?</v>
      </c>
      <c r="W2280" s="327" t="e">
        <f t="shared" ca="1" si="106"/>
        <v>#NAME?</v>
      </c>
      <c r="X2280" s="327" t="e">
        <f t="shared" ca="1" si="107"/>
        <v>#NAME?</v>
      </c>
    </row>
    <row r="2281" spans="1:24">
      <c r="A2281" s="2">
        <v>2274</v>
      </c>
      <c r="B2281" s="617">
        <v>-160478</v>
      </c>
      <c r="C2281" s="617">
        <v>-103593</v>
      </c>
      <c r="D2281" s="617">
        <v>-114388</v>
      </c>
      <c r="F2281" s="330" t="e">
        <f ca="1">_xll.RiskData('Risk Summary'!$H$32,$A2281)</f>
        <v>#NAME?</v>
      </c>
      <c r="G2281" s="330" t="e">
        <f ca="1">_xll.RiskData('Risk Summary'!$K$32,$A2281)</f>
        <v>#NAME?</v>
      </c>
      <c r="H2281" s="330" t="e">
        <f ca="1">_xll.RiskData('Risk Summary'!$N$32,$A2281)</f>
        <v>#NAME?</v>
      </c>
      <c r="J2281" s="330" t="e">
        <f ca="1">_xll.RiskData('Risk Summary'!$H$35,$A2281)</f>
        <v>#NAME?</v>
      </c>
      <c r="K2281" s="330" t="e">
        <f ca="1">_xll.RiskData('Risk Summary'!$K$35,$A2281)</f>
        <v>#NAME?</v>
      </c>
      <c r="L2281" s="330" t="e">
        <f ca="1">_xll.RiskData('Risk Summary'!$N$35,$A2281)</f>
        <v>#NAME?</v>
      </c>
      <c r="N2281" s="330" t="e">
        <f ca="1">_xll.RiskData('Risk Summary'!$H$36,$A2281)</f>
        <v>#NAME?</v>
      </c>
      <c r="O2281" s="330" t="e">
        <f ca="1">_xll.RiskData('Risk Summary'!$K$36,$A2281)</f>
        <v>#NAME?</v>
      </c>
      <c r="P2281" s="330" t="e">
        <f ca="1">_xll.RiskData('Risk Summary'!$N$36,$A2281)</f>
        <v>#NAME?</v>
      </c>
      <c r="R2281" s="330" t="e">
        <f ca="1">_xll.RiskData('TS CF'!$H$24,$A2281)-F2281</f>
        <v>#NAME?</v>
      </c>
      <c r="S2281" s="330" t="e">
        <f ca="1">_xll.RiskData('TS CF'!$K$24,$A2281)-G2281</f>
        <v>#NAME?</v>
      </c>
      <c r="T2281" s="330" t="e">
        <f ca="1">_xll.RiskData('TS CF'!$N$24,$A2281)-H2281</f>
        <v>#NAME?</v>
      </c>
      <c r="V2281" s="327" t="e">
        <f t="shared" ca="1" si="105"/>
        <v>#NAME?</v>
      </c>
      <c r="W2281" s="327" t="e">
        <f t="shared" ca="1" si="106"/>
        <v>#NAME?</v>
      </c>
      <c r="X2281" s="327" t="e">
        <f t="shared" ca="1" si="107"/>
        <v>#NAME?</v>
      </c>
    </row>
    <row r="2282" spans="1:24">
      <c r="A2282" s="2">
        <v>2275</v>
      </c>
      <c r="B2282" s="617">
        <v>-160478</v>
      </c>
      <c r="C2282" s="617">
        <v>-103593</v>
      </c>
      <c r="D2282" s="617">
        <v>-114388</v>
      </c>
      <c r="F2282" s="330" t="e">
        <f ca="1">_xll.RiskData('Risk Summary'!$H$32,$A2282)</f>
        <v>#NAME?</v>
      </c>
      <c r="G2282" s="330" t="e">
        <f ca="1">_xll.RiskData('Risk Summary'!$K$32,$A2282)</f>
        <v>#NAME?</v>
      </c>
      <c r="H2282" s="330" t="e">
        <f ca="1">_xll.RiskData('Risk Summary'!$N$32,$A2282)</f>
        <v>#NAME?</v>
      </c>
      <c r="J2282" s="330" t="e">
        <f ca="1">_xll.RiskData('Risk Summary'!$H$35,$A2282)</f>
        <v>#NAME?</v>
      </c>
      <c r="K2282" s="330" t="e">
        <f ca="1">_xll.RiskData('Risk Summary'!$K$35,$A2282)</f>
        <v>#NAME?</v>
      </c>
      <c r="L2282" s="330" t="e">
        <f ca="1">_xll.RiskData('Risk Summary'!$N$35,$A2282)</f>
        <v>#NAME?</v>
      </c>
      <c r="N2282" s="330" t="e">
        <f ca="1">_xll.RiskData('Risk Summary'!$H$36,$A2282)</f>
        <v>#NAME?</v>
      </c>
      <c r="O2282" s="330" t="e">
        <f ca="1">_xll.RiskData('Risk Summary'!$K$36,$A2282)</f>
        <v>#NAME?</v>
      </c>
      <c r="P2282" s="330" t="e">
        <f ca="1">_xll.RiskData('Risk Summary'!$N$36,$A2282)</f>
        <v>#NAME?</v>
      </c>
      <c r="R2282" s="330" t="e">
        <f ca="1">_xll.RiskData('TS CF'!$H$24,$A2282)-F2282</f>
        <v>#NAME?</v>
      </c>
      <c r="S2282" s="330" t="e">
        <f ca="1">_xll.RiskData('TS CF'!$K$24,$A2282)-G2282</f>
        <v>#NAME?</v>
      </c>
      <c r="T2282" s="330" t="e">
        <f ca="1">_xll.RiskData('TS CF'!$N$24,$A2282)-H2282</f>
        <v>#NAME?</v>
      </c>
      <c r="V2282" s="327" t="e">
        <f t="shared" ca="1" si="105"/>
        <v>#NAME?</v>
      </c>
      <c r="W2282" s="327" t="e">
        <f t="shared" ca="1" si="106"/>
        <v>#NAME?</v>
      </c>
      <c r="X2282" s="327" t="e">
        <f t="shared" ca="1" si="107"/>
        <v>#NAME?</v>
      </c>
    </row>
    <row r="2283" spans="1:24">
      <c r="A2283" s="2">
        <v>2276</v>
      </c>
      <c r="B2283" s="617">
        <v>-160478</v>
      </c>
      <c r="C2283" s="617">
        <v>-103593</v>
      </c>
      <c r="D2283" s="617">
        <v>-114388</v>
      </c>
      <c r="F2283" s="330" t="e">
        <f ca="1">_xll.RiskData('Risk Summary'!$H$32,$A2283)</f>
        <v>#NAME?</v>
      </c>
      <c r="G2283" s="330" t="e">
        <f ca="1">_xll.RiskData('Risk Summary'!$K$32,$A2283)</f>
        <v>#NAME?</v>
      </c>
      <c r="H2283" s="330" t="e">
        <f ca="1">_xll.RiskData('Risk Summary'!$N$32,$A2283)</f>
        <v>#NAME?</v>
      </c>
      <c r="J2283" s="330" t="e">
        <f ca="1">_xll.RiskData('Risk Summary'!$H$35,$A2283)</f>
        <v>#NAME?</v>
      </c>
      <c r="K2283" s="330" t="e">
        <f ca="1">_xll.RiskData('Risk Summary'!$K$35,$A2283)</f>
        <v>#NAME?</v>
      </c>
      <c r="L2283" s="330" t="e">
        <f ca="1">_xll.RiskData('Risk Summary'!$N$35,$A2283)</f>
        <v>#NAME?</v>
      </c>
      <c r="N2283" s="330" t="e">
        <f ca="1">_xll.RiskData('Risk Summary'!$H$36,$A2283)</f>
        <v>#NAME?</v>
      </c>
      <c r="O2283" s="330" t="e">
        <f ca="1">_xll.RiskData('Risk Summary'!$K$36,$A2283)</f>
        <v>#NAME?</v>
      </c>
      <c r="P2283" s="330" t="e">
        <f ca="1">_xll.RiskData('Risk Summary'!$N$36,$A2283)</f>
        <v>#NAME?</v>
      </c>
      <c r="R2283" s="330" t="e">
        <f ca="1">_xll.RiskData('TS CF'!$H$24,$A2283)-F2283</f>
        <v>#NAME?</v>
      </c>
      <c r="S2283" s="330" t="e">
        <f ca="1">_xll.RiskData('TS CF'!$K$24,$A2283)-G2283</f>
        <v>#NAME?</v>
      </c>
      <c r="T2283" s="330" t="e">
        <f ca="1">_xll.RiskData('TS CF'!$N$24,$A2283)-H2283</f>
        <v>#NAME?</v>
      </c>
      <c r="V2283" s="327" t="e">
        <f t="shared" ca="1" si="105"/>
        <v>#NAME?</v>
      </c>
      <c r="W2283" s="327" t="e">
        <f t="shared" ca="1" si="106"/>
        <v>#NAME?</v>
      </c>
      <c r="X2283" s="327" t="e">
        <f t="shared" ca="1" si="107"/>
        <v>#NAME?</v>
      </c>
    </row>
    <row r="2284" spans="1:24">
      <c r="A2284" s="2">
        <v>2277</v>
      </c>
      <c r="B2284" s="617">
        <v>-160478</v>
      </c>
      <c r="C2284" s="617">
        <v>-103593</v>
      </c>
      <c r="D2284" s="617">
        <v>-114388</v>
      </c>
      <c r="F2284" s="330" t="e">
        <f ca="1">_xll.RiskData('Risk Summary'!$H$32,$A2284)</f>
        <v>#NAME?</v>
      </c>
      <c r="G2284" s="330" t="e">
        <f ca="1">_xll.RiskData('Risk Summary'!$K$32,$A2284)</f>
        <v>#NAME?</v>
      </c>
      <c r="H2284" s="330" t="e">
        <f ca="1">_xll.RiskData('Risk Summary'!$N$32,$A2284)</f>
        <v>#NAME?</v>
      </c>
      <c r="J2284" s="330" t="e">
        <f ca="1">_xll.RiskData('Risk Summary'!$H$35,$A2284)</f>
        <v>#NAME?</v>
      </c>
      <c r="K2284" s="330" t="e">
        <f ca="1">_xll.RiskData('Risk Summary'!$K$35,$A2284)</f>
        <v>#NAME?</v>
      </c>
      <c r="L2284" s="330" t="e">
        <f ca="1">_xll.RiskData('Risk Summary'!$N$35,$A2284)</f>
        <v>#NAME?</v>
      </c>
      <c r="N2284" s="330" t="e">
        <f ca="1">_xll.RiskData('Risk Summary'!$H$36,$A2284)</f>
        <v>#NAME?</v>
      </c>
      <c r="O2284" s="330" t="e">
        <f ca="1">_xll.RiskData('Risk Summary'!$K$36,$A2284)</f>
        <v>#NAME?</v>
      </c>
      <c r="P2284" s="330" t="e">
        <f ca="1">_xll.RiskData('Risk Summary'!$N$36,$A2284)</f>
        <v>#NAME?</v>
      </c>
      <c r="R2284" s="330" t="e">
        <f ca="1">_xll.RiskData('TS CF'!$H$24,$A2284)-F2284</f>
        <v>#NAME?</v>
      </c>
      <c r="S2284" s="330" t="e">
        <f ca="1">_xll.RiskData('TS CF'!$K$24,$A2284)-G2284</f>
        <v>#NAME?</v>
      </c>
      <c r="T2284" s="330" t="e">
        <f ca="1">_xll.RiskData('TS CF'!$N$24,$A2284)-H2284</f>
        <v>#NAME?</v>
      </c>
      <c r="V2284" s="327" t="e">
        <f t="shared" ca="1" si="105"/>
        <v>#NAME?</v>
      </c>
      <c r="W2284" s="327" t="e">
        <f t="shared" ca="1" si="106"/>
        <v>#NAME?</v>
      </c>
      <c r="X2284" s="327" t="e">
        <f t="shared" ca="1" si="107"/>
        <v>#NAME?</v>
      </c>
    </row>
    <row r="2285" spans="1:24">
      <c r="A2285" s="2">
        <v>2278</v>
      </c>
      <c r="B2285" s="617">
        <v>-160478</v>
      </c>
      <c r="C2285" s="617">
        <v>-103593</v>
      </c>
      <c r="D2285" s="617">
        <v>-114388</v>
      </c>
      <c r="F2285" s="330" t="e">
        <f ca="1">_xll.RiskData('Risk Summary'!$H$32,$A2285)</f>
        <v>#NAME?</v>
      </c>
      <c r="G2285" s="330" t="e">
        <f ca="1">_xll.RiskData('Risk Summary'!$K$32,$A2285)</f>
        <v>#NAME?</v>
      </c>
      <c r="H2285" s="330" t="e">
        <f ca="1">_xll.RiskData('Risk Summary'!$N$32,$A2285)</f>
        <v>#NAME?</v>
      </c>
      <c r="J2285" s="330" t="e">
        <f ca="1">_xll.RiskData('Risk Summary'!$H$35,$A2285)</f>
        <v>#NAME?</v>
      </c>
      <c r="K2285" s="330" t="e">
        <f ca="1">_xll.RiskData('Risk Summary'!$K$35,$A2285)</f>
        <v>#NAME?</v>
      </c>
      <c r="L2285" s="330" t="e">
        <f ca="1">_xll.RiskData('Risk Summary'!$N$35,$A2285)</f>
        <v>#NAME?</v>
      </c>
      <c r="N2285" s="330" t="e">
        <f ca="1">_xll.RiskData('Risk Summary'!$H$36,$A2285)</f>
        <v>#NAME?</v>
      </c>
      <c r="O2285" s="330" t="e">
        <f ca="1">_xll.RiskData('Risk Summary'!$K$36,$A2285)</f>
        <v>#NAME?</v>
      </c>
      <c r="P2285" s="330" t="e">
        <f ca="1">_xll.RiskData('Risk Summary'!$N$36,$A2285)</f>
        <v>#NAME?</v>
      </c>
      <c r="R2285" s="330" t="e">
        <f ca="1">_xll.RiskData('TS CF'!$H$24,$A2285)-F2285</f>
        <v>#NAME?</v>
      </c>
      <c r="S2285" s="330" t="e">
        <f ca="1">_xll.RiskData('TS CF'!$K$24,$A2285)-G2285</f>
        <v>#NAME?</v>
      </c>
      <c r="T2285" s="330" t="e">
        <f ca="1">_xll.RiskData('TS CF'!$N$24,$A2285)-H2285</f>
        <v>#NAME?</v>
      </c>
      <c r="V2285" s="327" t="e">
        <f t="shared" ca="1" si="105"/>
        <v>#NAME?</v>
      </c>
      <c r="W2285" s="327" t="e">
        <f t="shared" ca="1" si="106"/>
        <v>#NAME?</v>
      </c>
      <c r="X2285" s="327" t="e">
        <f t="shared" ca="1" si="107"/>
        <v>#NAME?</v>
      </c>
    </row>
    <row r="2286" spans="1:24">
      <c r="A2286" s="2">
        <v>2279</v>
      </c>
      <c r="B2286" s="617">
        <v>-160478</v>
      </c>
      <c r="C2286" s="617">
        <v>-103593</v>
      </c>
      <c r="D2286" s="617">
        <v>-114388</v>
      </c>
      <c r="F2286" s="330" t="e">
        <f ca="1">_xll.RiskData('Risk Summary'!$H$32,$A2286)</f>
        <v>#NAME?</v>
      </c>
      <c r="G2286" s="330" t="e">
        <f ca="1">_xll.RiskData('Risk Summary'!$K$32,$A2286)</f>
        <v>#NAME?</v>
      </c>
      <c r="H2286" s="330" t="e">
        <f ca="1">_xll.RiskData('Risk Summary'!$N$32,$A2286)</f>
        <v>#NAME?</v>
      </c>
      <c r="J2286" s="330" t="e">
        <f ca="1">_xll.RiskData('Risk Summary'!$H$35,$A2286)</f>
        <v>#NAME?</v>
      </c>
      <c r="K2286" s="330" t="e">
        <f ca="1">_xll.RiskData('Risk Summary'!$K$35,$A2286)</f>
        <v>#NAME?</v>
      </c>
      <c r="L2286" s="330" t="e">
        <f ca="1">_xll.RiskData('Risk Summary'!$N$35,$A2286)</f>
        <v>#NAME?</v>
      </c>
      <c r="N2286" s="330" t="e">
        <f ca="1">_xll.RiskData('Risk Summary'!$H$36,$A2286)</f>
        <v>#NAME?</v>
      </c>
      <c r="O2286" s="330" t="e">
        <f ca="1">_xll.RiskData('Risk Summary'!$K$36,$A2286)</f>
        <v>#NAME?</v>
      </c>
      <c r="P2286" s="330" t="e">
        <f ca="1">_xll.RiskData('Risk Summary'!$N$36,$A2286)</f>
        <v>#NAME?</v>
      </c>
      <c r="R2286" s="330" t="e">
        <f ca="1">_xll.RiskData('TS CF'!$H$24,$A2286)-F2286</f>
        <v>#NAME?</v>
      </c>
      <c r="S2286" s="330" t="e">
        <f ca="1">_xll.RiskData('TS CF'!$K$24,$A2286)-G2286</f>
        <v>#NAME?</v>
      </c>
      <c r="T2286" s="330" t="e">
        <f ca="1">_xll.RiskData('TS CF'!$N$24,$A2286)-H2286</f>
        <v>#NAME?</v>
      </c>
      <c r="V2286" s="327" t="e">
        <f t="shared" ca="1" si="105"/>
        <v>#NAME?</v>
      </c>
      <c r="W2286" s="327" t="e">
        <f t="shared" ca="1" si="106"/>
        <v>#NAME?</v>
      </c>
      <c r="X2286" s="327" t="e">
        <f t="shared" ca="1" si="107"/>
        <v>#NAME?</v>
      </c>
    </row>
    <row r="2287" spans="1:24">
      <c r="A2287" s="2">
        <v>2280</v>
      </c>
      <c r="B2287" s="617">
        <v>-160478</v>
      </c>
      <c r="C2287" s="617">
        <v>-103593</v>
      </c>
      <c r="D2287" s="617">
        <v>-114388</v>
      </c>
      <c r="F2287" s="330" t="e">
        <f ca="1">_xll.RiskData('Risk Summary'!$H$32,$A2287)</f>
        <v>#NAME?</v>
      </c>
      <c r="G2287" s="330" t="e">
        <f ca="1">_xll.RiskData('Risk Summary'!$K$32,$A2287)</f>
        <v>#NAME?</v>
      </c>
      <c r="H2287" s="330" t="e">
        <f ca="1">_xll.RiskData('Risk Summary'!$N$32,$A2287)</f>
        <v>#NAME?</v>
      </c>
      <c r="J2287" s="330" t="e">
        <f ca="1">_xll.RiskData('Risk Summary'!$H$35,$A2287)</f>
        <v>#NAME?</v>
      </c>
      <c r="K2287" s="330" t="e">
        <f ca="1">_xll.RiskData('Risk Summary'!$K$35,$A2287)</f>
        <v>#NAME?</v>
      </c>
      <c r="L2287" s="330" t="e">
        <f ca="1">_xll.RiskData('Risk Summary'!$N$35,$A2287)</f>
        <v>#NAME?</v>
      </c>
      <c r="N2287" s="330" t="e">
        <f ca="1">_xll.RiskData('Risk Summary'!$H$36,$A2287)</f>
        <v>#NAME?</v>
      </c>
      <c r="O2287" s="330" t="e">
        <f ca="1">_xll.RiskData('Risk Summary'!$K$36,$A2287)</f>
        <v>#NAME?</v>
      </c>
      <c r="P2287" s="330" t="e">
        <f ca="1">_xll.RiskData('Risk Summary'!$N$36,$A2287)</f>
        <v>#NAME?</v>
      </c>
      <c r="R2287" s="330" t="e">
        <f ca="1">_xll.RiskData('TS CF'!$H$24,$A2287)-F2287</f>
        <v>#NAME?</v>
      </c>
      <c r="S2287" s="330" t="e">
        <f ca="1">_xll.RiskData('TS CF'!$K$24,$A2287)-G2287</f>
        <v>#NAME?</v>
      </c>
      <c r="T2287" s="330" t="e">
        <f ca="1">_xll.RiskData('TS CF'!$N$24,$A2287)-H2287</f>
        <v>#NAME?</v>
      </c>
      <c r="V2287" s="327" t="e">
        <f t="shared" ca="1" si="105"/>
        <v>#NAME?</v>
      </c>
      <c r="W2287" s="327" t="e">
        <f t="shared" ca="1" si="106"/>
        <v>#NAME?</v>
      </c>
      <c r="X2287" s="327" t="e">
        <f t="shared" ca="1" si="107"/>
        <v>#NAME?</v>
      </c>
    </row>
    <row r="2288" spans="1:24">
      <c r="A2288" s="2">
        <v>2281</v>
      </c>
      <c r="B2288" s="617">
        <v>-160478</v>
      </c>
      <c r="C2288" s="617">
        <v>-103593</v>
      </c>
      <c r="D2288" s="617">
        <v>-114388</v>
      </c>
      <c r="F2288" s="330" t="e">
        <f ca="1">_xll.RiskData('Risk Summary'!$H$32,$A2288)</f>
        <v>#NAME?</v>
      </c>
      <c r="G2288" s="330" t="e">
        <f ca="1">_xll.RiskData('Risk Summary'!$K$32,$A2288)</f>
        <v>#NAME?</v>
      </c>
      <c r="H2288" s="330" t="e">
        <f ca="1">_xll.RiskData('Risk Summary'!$N$32,$A2288)</f>
        <v>#NAME?</v>
      </c>
      <c r="J2288" s="330" t="e">
        <f ca="1">_xll.RiskData('Risk Summary'!$H$35,$A2288)</f>
        <v>#NAME?</v>
      </c>
      <c r="K2288" s="330" t="e">
        <f ca="1">_xll.RiskData('Risk Summary'!$K$35,$A2288)</f>
        <v>#NAME?</v>
      </c>
      <c r="L2288" s="330" t="e">
        <f ca="1">_xll.RiskData('Risk Summary'!$N$35,$A2288)</f>
        <v>#NAME?</v>
      </c>
      <c r="N2288" s="330" t="e">
        <f ca="1">_xll.RiskData('Risk Summary'!$H$36,$A2288)</f>
        <v>#NAME?</v>
      </c>
      <c r="O2288" s="330" t="e">
        <f ca="1">_xll.RiskData('Risk Summary'!$K$36,$A2288)</f>
        <v>#NAME?</v>
      </c>
      <c r="P2288" s="330" t="e">
        <f ca="1">_xll.RiskData('Risk Summary'!$N$36,$A2288)</f>
        <v>#NAME?</v>
      </c>
      <c r="R2288" s="330" t="e">
        <f ca="1">_xll.RiskData('TS CF'!$H$24,$A2288)-F2288</f>
        <v>#NAME?</v>
      </c>
      <c r="S2288" s="330" t="e">
        <f ca="1">_xll.RiskData('TS CF'!$K$24,$A2288)-G2288</f>
        <v>#NAME?</v>
      </c>
      <c r="T2288" s="330" t="e">
        <f ca="1">_xll.RiskData('TS CF'!$N$24,$A2288)-H2288</f>
        <v>#NAME?</v>
      </c>
      <c r="V2288" s="327" t="e">
        <f t="shared" ca="1" si="105"/>
        <v>#NAME?</v>
      </c>
      <c r="W2288" s="327" t="e">
        <f t="shared" ca="1" si="106"/>
        <v>#NAME?</v>
      </c>
      <c r="X2288" s="327" t="e">
        <f t="shared" ca="1" si="107"/>
        <v>#NAME?</v>
      </c>
    </row>
    <row r="2289" spans="1:24">
      <c r="A2289" s="2">
        <v>2282</v>
      </c>
      <c r="B2289" s="617">
        <v>-160478</v>
      </c>
      <c r="C2289" s="617">
        <v>-103593</v>
      </c>
      <c r="D2289" s="617">
        <v>-114388</v>
      </c>
      <c r="F2289" s="330" t="e">
        <f ca="1">_xll.RiskData('Risk Summary'!$H$32,$A2289)</f>
        <v>#NAME?</v>
      </c>
      <c r="G2289" s="330" t="e">
        <f ca="1">_xll.RiskData('Risk Summary'!$K$32,$A2289)</f>
        <v>#NAME?</v>
      </c>
      <c r="H2289" s="330" t="e">
        <f ca="1">_xll.RiskData('Risk Summary'!$N$32,$A2289)</f>
        <v>#NAME?</v>
      </c>
      <c r="J2289" s="330" t="e">
        <f ca="1">_xll.RiskData('Risk Summary'!$H$35,$A2289)</f>
        <v>#NAME?</v>
      </c>
      <c r="K2289" s="330" t="e">
        <f ca="1">_xll.RiskData('Risk Summary'!$K$35,$A2289)</f>
        <v>#NAME?</v>
      </c>
      <c r="L2289" s="330" t="e">
        <f ca="1">_xll.RiskData('Risk Summary'!$N$35,$A2289)</f>
        <v>#NAME?</v>
      </c>
      <c r="N2289" s="330" t="e">
        <f ca="1">_xll.RiskData('Risk Summary'!$H$36,$A2289)</f>
        <v>#NAME?</v>
      </c>
      <c r="O2289" s="330" t="e">
        <f ca="1">_xll.RiskData('Risk Summary'!$K$36,$A2289)</f>
        <v>#NAME?</v>
      </c>
      <c r="P2289" s="330" t="e">
        <f ca="1">_xll.RiskData('Risk Summary'!$N$36,$A2289)</f>
        <v>#NAME?</v>
      </c>
      <c r="R2289" s="330" t="e">
        <f ca="1">_xll.RiskData('TS CF'!$H$24,$A2289)-F2289</f>
        <v>#NAME?</v>
      </c>
      <c r="S2289" s="330" t="e">
        <f ca="1">_xll.RiskData('TS CF'!$K$24,$A2289)-G2289</f>
        <v>#NAME?</v>
      </c>
      <c r="T2289" s="330" t="e">
        <f ca="1">_xll.RiskData('TS CF'!$N$24,$A2289)-H2289</f>
        <v>#NAME?</v>
      </c>
      <c r="V2289" s="327" t="e">
        <f t="shared" ca="1" si="105"/>
        <v>#NAME?</v>
      </c>
      <c r="W2289" s="327" t="e">
        <f t="shared" ca="1" si="106"/>
        <v>#NAME?</v>
      </c>
      <c r="X2289" s="327" t="e">
        <f t="shared" ca="1" si="107"/>
        <v>#NAME?</v>
      </c>
    </row>
    <row r="2290" spans="1:24">
      <c r="A2290" s="2">
        <v>2283</v>
      </c>
      <c r="B2290" s="617">
        <v>-160478</v>
      </c>
      <c r="C2290" s="617">
        <v>-103593</v>
      </c>
      <c r="D2290" s="617">
        <v>-114388</v>
      </c>
      <c r="F2290" s="330" t="e">
        <f ca="1">_xll.RiskData('Risk Summary'!$H$32,$A2290)</f>
        <v>#NAME?</v>
      </c>
      <c r="G2290" s="330" t="e">
        <f ca="1">_xll.RiskData('Risk Summary'!$K$32,$A2290)</f>
        <v>#NAME?</v>
      </c>
      <c r="H2290" s="330" t="e">
        <f ca="1">_xll.RiskData('Risk Summary'!$N$32,$A2290)</f>
        <v>#NAME?</v>
      </c>
      <c r="J2290" s="330" t="e">
        <f ca="1">_xll.RiskData('Risk Summary'!$H$35,$A2290)</f>
        <v>#NAME?</v>
      </c>
      <c r="K2290" s="330" t="e">
        <f ca="1">_xll.RiskData('Risk Summary'!$K$35,$A2290)</f>
        <v>#NAME?</v>
      </c>
      <c r="L2290" s="330" t="e">
        <f ca="1">_xll.RiskData('Risk Summary'!$N$35,$A2290)</f>
        <v>#NAME?</v>
      </c>
      <c r="N2290" s="330" t="e">
        <f ca="1">_xll.RiskData('Risk Summary'!$H$36,$A2290)</f>
        <v>#NAME?</v>
      </c>
      <c r="O2290" s="330" t="e">
        <f ca="1">_xll.RiskData('Risk Summary'!$K$36,$A2290)</f>
        <v>#NAME?</v>
      </c>
      <c r="P2290" s="330" t="e">
        <f ca="1">_xll.RiskData('Risk Summary'!$N$36,$A2290)</f>
        <v>#NAME?</v>
      </c>
      <c r="R2290" s="330" t="e">
        <f ca="1">_xll.RiskData('TS CF'!$H$24,$A2290)-F2290</f>
        <v>#NAME?</v>
      </c>
      <c r="S2290" s="330" t="e">
        <f ca="1">_xll.RiskData('TS CF'!$K$24,$A2290)-G2290</f>
        <v>#NAME?</v>
      </c>
      <c r="T2290" s="330" t="e">
        <f ca="1">_xll.RiskData('TS CF'!$N$24,$A2290)-H2290</f>
        <v>#NAME?</v>
      </c>
      <c r="V2290" s="327" t="e">
        <f t="shared" ca="1" si="105"/>
        <v>#NAME?</v>
      </c>
      <c r="W2290" s="327" t="e">
        <f t="shared" ca="1" si="106"/>
        <v>#NAME?</v>
      </c>
      <c r="X2290" s="327" t="e">
        <f t="shared" ca="1" si="107"/>
        <v>#NAME?</v>
      </c>
    </row>
    <row r="2291" spans="1:24">
      <c r="A2291" s="2">
        <v>2284</v>
      </c>
      <c r="B2291" s="617">
        <v>-160478</v>
      </c>
      <c r="C2291" s="617">
        <v>-103593</v>
      </c>
      <c r="D2291" s="617">
        <v>-114388</v>
      </c>
      <c r="F2291" s="330" t="e">
        <f ca="1">_xll.RiskData('Risk Summary'!$H$32,$A2291)</f>
        <v>#NAME?</v>
      </c>
      <c r="G2291" s="330" t="e">
        <f ca="1">_xll.RiskData('Risk Summary'!$K$32,$A2291)</f>
        <v>#NAME?</v>
      </c>
      <c r="H2291" s="330" t="e">
        <f ca="1">_xll.RiskData('Risk Summary'!$N$32,$A2291)</f>
        <v>#NAME?</v>
      </c>
      <c r="J2291" s="330" t="e">
        <f ca="1">_xll.RiskData('Risk Summary'!$H$35,$A2291)</f>
        <v>#NAME?</v>
      </c>
      <c r="K2291" s="330" t="e">
        <f ca="1">_xll.RiskData('Risk Summary'!$K$35,$A2291)</f>
        <v>#NAME?</v>
      </c>
      <c r="L2291" s="330" t="e">
        <f ca="1">_xll.RiskData('Risk Summary'!$N$35,$A2291)</f>
        <v>#NAME?</v>
      </c>
      <c r="N2291" s="330" t="e">
        <f ca="1">_xll.RiskData('Risk Summary'!$H$36,$A2291)</f>
        <v>#NAME?</v>
      </c>
      <c r="O2291" s="330" t="e">
        <f ca="1">_xll.RiskData('Risk Summary'!$K$36,$A2291)</f>
        <v>#NAME?</v>
      </c>
      <c r="P2291" s="330" t="e">
        <f ca="1">_xll.RiskData('Risk Summary'!$N$36,$A2291)</f>
        <v>#NAME?</v>
      </c>
      <c r="R2291" s="330" t="e">
        <f ca="1">_xll.RiskData('TS CF'!$H$24,$A2291)-F2291</f>
        <v>#NAME?</v>
      </c>
      <c r="S2291" s="330" t="e">
        <f ca="1">_xll.RiskData('TS CF'!$K$24,$A2291)-G2291</f>
        <v>#NAME?</v>
      </c>
      <c r="T2291" s="330" t="e">
        <f ca="1">_xll.RiskData('TS CF'!$N$24,$A2291)-H2291</f>
        <v>#NAME?</v>
      </c>
      <c r="V2291" s="327" t="e">
        <f t="shared" ca="1" si="105"/>
        <v>#NAME?</v>
      </c>
      <c r="W2291" s="327" t="e">
        <f t="shared" ca="1" si="106"/>
        <v>#NAME?</v>
      </c>
      <c r="X2291" s="327" t="e">
        <f t="shared" ca="1" si="107"/>
        <v>#NAME?</v>
      </c>
    </row>
    <row r="2292" spans="1:24">
      <c r="A2292" s="2">
        <v>2285</v>
      </c>
      <c r="B2292" s="617">
        <v>-160478</v>
      </c>
      <c r="C2292" s="617">
        <v>-103593</v>
      </c>
      <c r="D2292" s="617">
        <v>-114388</v>
      </c>
      <c r="F2292" s="330" t="e">
        <f ca="1">_xll.RiskData('Risk Summary'!$H$32,$A2292)</f>
        <v>#NAME?</v>
      </c>
      <c r="G2292" s="330" t="e">
        <f ca="1">_xll.RiskData('Risk Summary'!$K$32,$A2292)</f>
        <v>#NAME?</v>
      </c>
      <c r="H2292" s="330" t="e">
        <f ca="1">_xll.RiskData('Risk Summary'!$N$32,$A2292)</f>
        <v>#NAME?</v>
      </c>
      <c r="J2292" s="330" t="e">
        <f ca="1">_xll.RiskData('Risk Summary'!$H$35,$A2292)</f>
        <v>#NAME?</v>
      </c>
      <c r="K2292" s="330" t="e">
        <f ca="1">_xll.RiskData('Risk Summary'!$K$35,$A2292)</f>
        <v>#NAME?</v>
      </c>
      <c r="L2292" s="330" t="e">
        <f ca="1">_xll.RiskData('Risk Summary'!$N$35,$A2292)</f>
        <v>#NAME?</v>
      </c>
      <c r="N2292" s="330" t="e">
        <f ca="1">_xll.RiskData('Risk Summary'!$H$36,$A2292)</f>
        <v>#NAME?</v>
      </c>
      <c r="O2292" s="330" t="e">
        <f ca="1">_xll.RiskData('Risk Summary'!$K$36,$A2292)</f>
        <v>#NAME?</v>
      </c>
      <c r="P2292" s="330" t="e">
        <f ca="1">_xll.RiskData('Risk Summary'!$N$36,$A2292)</f>
        <v>#NAME?</v>
      </c>
      <c r="R2292" s="330" t="e">
        <f ca="1">_xll.RiskData('TS CF'!$H$24,$A2292)-F2292</f>
        <v>#NAME?</v>
      </c>
      <c r="S2292" s="330" t="e">
        <f ca="1">_xll.RiskData('TS CF'!$K$24,$A2292)-G2292</f>
        <v>#NAME?</v>
      </c>
      <c r="T2292" s="330" t="e">
        <f ca="1">_xll.RiskData('TS CF'!$N$24,$A2292)-H2292</f>
        <v>#NAME?</v>
      </c>
      <c r="V2292" s="327" t="e">
        <f t="shared" ca="1" si="105"/>
        <v>#NAME?</v>
      </c>
      <c r="W2292" s="327" t="e">
        <f t="shared" ca="1" si="106"/>
        <v>#NAME?</v>
      </c>
      <c r="X2292" s="327" t="e">
        <f t="shared" ca="1" si="107"/>
        <v>#NAME?</v>
      </c>
    </row>
    <row r="2293" spans="1:24">
      <c r="A2293" s="2">
        <v>2286</v>
      </c>
      <c r="B2293" s="617">
        <v>-160478</v>
      </c>
      <c r="C2293" s="617">
        <v>-103593</v>
      </c>
      <c r="D2293" s="617">
        <v>-114388</v>
      </c>
      <c r="F2293" s="330" t="e">
        <f ca="1">_xll.RiskData('Risk Summary'!$H$32,$A2293)</f>
        <v>#NAME?</v>
      </c>
      <c r="G2293" s="330" t="e">
        <f ca="1">_xll.RiskData('Risk Summary'!$K$32,$A2293)</f>
        <v>#NAME?</v>
      </c>
      <c r="H2293" s="330" t="e">
        <f ca="1">_xll.RiskData('Risk Summary'!$N$32,$A2293)</f>
        <v>#NAME?</v>
      </c>
      <c r="J2293" s="330" t="e">
        <f ca="1">_xll.RiskData('Risk Summary'!$H$35,$A2293)</f>
        <v>#NAME?</v>
      </c>
      <c r="K2293" s="330" t="e">
        <f ca="1">_xll.RiskData('Risk Summary'!$K$35,$A2293)</f>
        <v>#NAME?</v>
      </c>
      <c r="L2293" s="330" t="e">
        <f ca="1">_xll.RiskData('Risk Summary'!$N$35,$A2293)</f>
        <v>#NAME?</v>
      </c>
      <c r="N2293" s="330" t="e">
        <f ca="1">_xll.RiskData('Risk Summary'!$H$36,$A2293)</f>
        <v>#NAME?</v>
      </c>
      <c r="O2293" s="330" t="e">
        <f ca="1">_xll.RiskData('Risk Summary'!$K$36,$A2293)</f>
        <v>#NAME?</v>
      </c>
      <c r="P2293" s="330" t="e">
        <f ca="1">_xll.RiskData('Risk Summary'!$N$36,$A2293)</f>
        <v>#NAME?</v>
      </c>
      <c r="R2293" s="330" t="e">
        <f ca="1">_xll.RiskData('TS CF'!$H$24,$A2293)-F2293</f>
        <v>#NAME?</v>
      </c>
      <c r="S2293" s="330" t="e">
        <f ca="1">_xll.RiskData('TS CF'!$K$24,$A2293)-G2293</f>
        <v>#NAME?</v>
      </c>
      <c r="T2293" s="330" t="e">
        <f ca="1">_xll.RiskData('TS CF'!$N$24,$A2293)-H2293</f>
        <v>#NAME?</v>
      </c>
      <c r="V2293" s="327" t="e">
        <f t="shared" ca="1" si="105"/>
        <v>#NAME?</v>
      </c>
      <c r="W2293" s="327" t="e">
        <f t="shared" ca="1" si="106"/>
        <v>#NAME?</v>
      </c>
      <c r="X2293" s="327" t="e">
        <f t="shared" ca="1" si="107"/>
        <v>#NAME?</v>
      </c>
    </row>
    <row r="2294" spans="1:24">
      <c r="A2294" s="2">
        <v>2287</v>
      </c>
      <c r="B2294" s="617">
        <v>-160478</v>
      </c>
      <c r="C2294" s="617">
        <v>-103593</v>
      </c>
      <c r="D2294" s="617">
        <v>-114388</v>
      </c>
      <c r="F2294" s="330" t="e">
        <f ca="1">_xll.RiskData('Risk Summary'!$H$32,$A2294)</f>
        <v>#NAME?</v>
      </c>
      <c r="G2294" s="330" t="e">
        <f ca="1">_xll.RiskData('Risk Summary'!$K$32,$A2294)</f>
        <v>#NAME?</v>
      </c>
      <c r="H2294" s="330" t="e">
        <f ca="1">_xll.RiskData('Risk Summary'!$N$32,$A2294)</f>
        <v>#NAME?</v>
      </c>
      <c r="J2294" s="330" t="e">
        <f ca="1">_xll.RiskData('Risk Summary'!$H$35,$A2294)</f>
        <v>#NAME?</v>
      </c>
      <c r="K2294" s="330" t="e">
        <f ca="1">_xll.RiskData('Risk Summary'!$K$35,$A2294)</f>
        <v>#NAME?</v>
      </c>
      <c r="L2294" s="330" t="e">
        <f ca="1">_xll.RiskData('Risk Summary'!$N$35,$A2294)</f>
        <v>#NAME?</v>
      </c>
      <c r="N2294" s="330" t="e">
        <f ca="1">_xll.RiskData('Risk Summary'!$H$36,$A2294)</f>
        <v>#NAME?</v>
      </c>
      <c r="O2294" s="330" t="e">
        <f ca="1">_xll.RiskData('Risk Summary'!$K$36,$A2294)</f>
        <v>#NAME?</v>
      </c>
      <c r="P2294" s="330" t="e">
        <f ca="1">_xll.RiskData('Risk Summary'!$N$36,$A2294)</f>
        <v>#NAME?</v>
      </c>
      <c r="R2294" s="330" t="e">
        <f ca="1">_xll.RiskData('TS CF'!$H$24,$A2294)-F2294</f>
        <v>#NAME?</v>
      </c>
      <c r="S2294" s="330" t="e">
        <f ca="1">_xll.RiskData('TS CF'!$K$24,$A2294)-G2294</f>
        <v>#NAME?</v>
      </c>
      <c r="T2294" s="330" t="e">
        <f ca="1">_xll.RiskData('TS CF'!$N$24,$A2294)-H2294</f>
        <v>#NAME?</v>
      </c>
      <c r="V2294" s="327" t="e">
        <f t="shared" ca="1" si="105"/>
        <v>#NAME?</v>
      </c>
      <c r="W2294" s="327" t="e">
        <f t="shared" ca="1" si="106"/>
        <v>#NAME?</v>
      </c>
      <c r="X2294" s="327" t="e">
        <f t="shared" ca="1" si="107"/>
        <v>#NAME?</v>
      </c>
    </row>
    <row r="2295" spans="1:24">
      <c r="A2295" s="2">
        <v>2288</v>
      </c>
      <c r="B2295" s="617">
        <v>-160478</v>
      </c>
      <c r="C2295" s="617">
        <v>-103593</v>
      </c>
      <c r="D2295" s="617">
        <v>-114388</v>
      </c>
      <c r="F2295" s="330" t="e">
        <f ca="1">_xll.RiskData('Risk Summary'!$H$32,$A2295)</f>
        <v>#NAME?</v>
      </c>
      <c r="G2295" s="330" t="e">
        <f ca="1">_xll.RiskData('Risk Summary'!$K$32,$A2295)</f>
        <v>#NAME?</v>
      </c>
      <c r="H2295" s="330" t="e">
        <f ca="1">_xll.RiskData('Risk Summary'!$N$32,$A2295)</f>
        <v>#NAME?</v>
      </c>
      <c r="J2295" s="330" t="e">
        <f ca="1">_xll.RiskData('Risk Summary'!$H$35,$A2295)</f>
        <v>#NAME?</v>
      </c>
      <c r="K2295" s="330" t="e">
        <f ca="1">_xll.RiskData('Risk Summary'!$K$35,$A2295)</f>
        <v>#NAME?</v>
      </c>
      <c r="L2295" s="330" t="e">
        <f ca="1">_xll.RiskData('Risk Summary'!$N$35,$A2295)</f>
        <v>#NAME?</v>
      </c>
      <c r="N2295" s="330" t="e">
        <f ca="1">_xll.RiskData('Risk Summary'!$H$36,$A2295)</f>
        <v>#NAME?</v>
      </c>
      <c r="O2295" s="330" t="e">
        <f ca="1">_xll.RiskData('Risk Summary'!$K$36,$A2295)</f>
        <v>#NAME?</v>
      </c>
      <c r="P2295" s="330" t="e">
        <f ca="1">_xll.RiskData('Risk Summary'!$N$36,$A2295)</f>
        <v>#NAME?</v>
      </c>
      <c r="R2295" s="330" t="e">
        <f ca="1">_xll.RiskData('TS CF'!$H$24,$A2295)-F2295</f>
        <v>#NAME?</v>
      </c>
      <c r="S2295" s="330" t="e">
        <f ca="1">_xll.RiskData('TS CF'!$K$24,$A2295)-G2295</f>
        <v>#NAME?</v>
      </c>
      <c r="T2295" s="330" t="e">
        <f ca="1">_xll.RiskData('TS CF'!$N$24,$A2295)-H2295</f>
        <v>#NAME?</v>
      </c>
      <c r="V2295" s="327" t="e">
        <f t="shared" ca="1" si="105"/>
        <v>#NAME?</v>
      </c>
      <c r="W2295" s="327" t="e">
        <f t="shared" ca="1" si="106"/>
        <v>#NAME?</v>
      </c>
      <c r="X2295" s="327" t="e">
        <f t="shared" ca="1" si="107"/>
        <v>#NAME?</v>
      </c>
    </row>
    <row r="2296" spans="1:24">
      <c r="A2296" s="2">
        <v>2289</v>
      </c>
      <c r="B2296" s="617">
        <v>-160478</v>
      </c>
      <c r="C2296" s="617">
        <v>-103593</v>
      </c>
      <c r="D2296" s="617">
        <v>-114388</v>
      </c>
      <c r="F2296" s="330" t="e">
        <f ca="1">_xll.RiskData('Risk Summary'!$H$32,$A2296)</f>
        <v>#NAME?</v>
      </c>
      <c r="G2296" s="330" t="e">
        <f ca="1">_xll.RiskData('Risk Summary'!$K$32,$A2296)</f>
        <v>#NAME?</v>
      </c>
      <c r="H2296" s="330" t="e">
        <f ca="1">_xll.RiskData('Risk Summary'!$N$32,$A2296)</f>
        <v>#NAME?</v>
      </c>
      <c r="J2296" s="330" t="e">
        <f ca="1">_xll.RiskData('Risk Summary'!$H$35,$A2296)</f>
        <v>#NAME?</v>
      </c>
      <c r="K2296" s="330" t="e">
        <f ca="1">_xll.RiskData('Risk Summary'!$K$35,$A2296)</f>
        <v>#NAME?</v>
      </c>
      <c r="L2296" s="330" t="e">
        <f ca="1">_xll.RiskData('Risk Summary'!$N$35,$A2296)</f>
        <v>#NAME?</v>
      </c>
      <c r="N2296" s="330" t="e">
        <f ca="1">_xll.RiskData('Risk Summary'!$H$36,$A2296)</f>
        <v>#NAME?</v>
      </c>
      <c r="O2296" s="330" t="e">
        <f ca="1">_xll.RiskData('Risk Summary'!$K$36,$A2296)</f>
        <v>#NAME?</v>
      </c>
      <c r="P2296" s="330" t="e">
        <f ca="1">_xll.RiskData('Risk Summary'!$N$36,$A2296)</f>
        <v>#NAME?</v>
      </c>
      <c r="R2296" s="330" t="e">
        <f ca="1">_xll.RiskData('TS CF'!$H$24,$A2296)-F2296</f>
        <v>#NAME?</v>
      </c>
      <c r="S2296" s="330" t="e">
        <f ca="1">_xll.RiskData('TS CF'!$K$24,$A2296)-G2296</f>
        <v>#NAME?</v>
      </c>
      <c r="T2296" s="330" t="e">
        <f ca="1">_xll.RiskData('TS CF'!$N$24,$A2296)-H2296</f>
        <v>#NAME?</v>
      </c>
      <c r="V2296" s="327" t="e">
        <f t="shared" ca="1" si="105"/>
        <v>#NAME?</v>
      </c>
      <c r="W2296" s="327" t="e">
        <f t="shared" ca="1" si="106"/>
        <v>#NAME?</v>
      </c>
      <c r="X2296" s="327" t="e">
        <f t="shared" ca="1" si="107"/>
        <v>#NAME?</v>
      </c>
    </row>
    <row r="2297" spans="1:24">
      <c r="A2297" s="2">
        <v>2290</v>
      </c>
      <c r="B2297" s="617">
        <v>-160478</v>
      </c>
      <c r="C2297" s="617">
        <v>-103593</v>
      </c>
      <c r="D2297" s="617">
        <v>-114388</v>
      </c>
      <c r="F2297" s="330" t="e">
        <f ca="1">_xll.RiskData('Risk Summary'!$H$32,$A2297)</f>
        <v>#NAME?</v>
      </c>
      <c r="G2297" s="330" t="e">
        <f ca="1">_xll.RiskData('Risk Summary'!$K$32,$A2297)</f>
        <v>#NAME?</v>
      </c>
      <c r="H2297" s="330" t="e">
        <f ca="1">_xll.RiskData('Risk Summary'!$N$32,$A2297)</f>
        <v>#NAME?</v>
      </c>
      <c r="J2297" s="330" t="e">
        <f ca="1">_xll.RiskData('Risk Summary'!$H$35,$A2297)</f>
        <v>#NAME?</v>
      </c>
      <c r="K2297" s="330" t="e">
        <f ca="1">_xll.RiskData('Risk Summary'!$K$35,$A2297)</f>
        <v>#NAME?</v>
      </c>
      <c r="L2297" s="330" t="e">
        <f ca="1">_xll.RiskData('Risk Summary'!$N$35,$A2297)</f>
        <v>#NAME?</v>
      </c>
      <c r="N2297" s="330" t="e">
        <f ca="1">_xll.RiskData('Risk Summary'!$H$36,$A2297)</f>
        <v>#NAME?</v>
      </c>
      <c r="O2297" s="330" t="e">
        <f ca="1">_xll.RiskData('Risk Summary'!$K$36,$A2297)</f>
        <v>#NAME?</v>
      </c>
      <c r="P2297" s="330" t="e">
        <f ca="1">_xll.RiskData('Risk Summary'!$N$36,$A2297)</f>
        <v>#NAME?</v>
      </c>
      <c r="R2297" s="330" t="e">
        <f ca="1">_xll.RiskData('TS CF'!$H$24,$A2297)-F2297</f>
        <v>#NAME?</v>
      </c>
      <c r="S2297" s="330" t="e">
        <f ca="1">_xll.RiskData('TS CF'!$K$24,$A2297)-G2297</f>
        <v>#NAME?</v>
      </c>
      <c r="T2297" s="330" t="e">
        <f ca="1">_xll.RiskData('TS CF'!$N$24,$A2297)-H2297</f>
        <v>#NAME?</v>
      </c>
      <c r="V2297" s="327" t="e">
        <f t="shared" ca="1" si="105"/>
        <v>#NAME?</v>
      </c>
      <c r="W2297" s="327" t="e">
        <f t="shared" ca="1" si="106"/>
        <v>#NAME?</v>
      </c>
      <c r="X2297" s="327" t="e">
        <f t="shared" ca="1" si="107"/>
        <v>#NAME?</v>
      </c>
    </row>
    <row r="2298" spans="1:24">
      <c r="A2298" s="2">
        <v>2291</v>
      </c>
      <c r="B2298" s="617">
        <v>-160478</v>
      </c>
      <c r="C2298" s="617">
        <v>-103593</v>
      </c>
      <c r="D2298" s="617">
        <v>-114388</v>
      </c>
      <c r="F2298" s="330" t="e">
        <f ca="1">_xll.RiskData('Risk Summary'!$H$32,$A2298)</f>
        <v>#NAME?</v>
      </c>
      <c r="G2298" s="330" t="e">
        <f ca="1">_xll.RiskData('Risk Summary'!$K$32,$A2298)</f>
        <v>#NAME?</v>
      </c>
      <c r="H2298" s="330" t="e">
        <f ca="1">_xll.RiskData('Risk Summary'!$N$32,$A2298)</f>
        <v>#NAME?</v>
      </c>
      <c r="J2298" s="330" t="e">
        <f ca="1">_xll.RiskData('Risk Summary'!$H$35,$A2298)</f>
        <v>#NAME?</v>
      </c>
      <c r="K2298" s="330" t="e">
        <f ca="1">_xll.RiskData('Risk Summary'!$K$35,$A2298)</f>
        <v>#NAME?</v>
      </c>
      <c r="L2298" s="330" t="e">
        <f ca="1">_xll.RiskData('Risk Summary'!$N$35,$A2298)</f>
        <v>#NAME?</v>
      </c>
      <c r="N2298" s="330" t="e">
        <f ca="1">_xll.RiskData('Risk Summary'!$H$36,$A2298)</f>
        <v>#NAME?</v>
      </c>
      <c r="O2298" s="330" t="e">
        <f ca="1">_xll.RiskData('Risk Summary'!$K$36,$A2298)</f>
        <v>#NAME?</v>
      </c>
      <c r="P2298" s="330" t="e">
        <f ca="1">_xll.RiskData('Risk Summary'!$N$36,$A2298)</f>
        <v>#NAME?</v>
      </c>
      <c r="R2298" s="330" t="e">
        <f ca="1">_xll.RiskData('TS CF'!$H$24,$A2298)-F2298</f>
        <v>#NAME?</v>
      </c>
      <c r="S2298" s="330" t="e">
        <f ca="1">_xll.RiskData('TS CF'!$K$24,$A2298)-G2298</f>
        <v>#NAME?</v>
      </c>
      <c r="T2298" s="330" t="e">
        <f ca="1">_xll.RiskData('TS CF'!$N$24,$A2298)-H2298</f>
        <v>#NAME?</v>
      </c>
      <c r="V2298" s="327" t="e">
        <f t="shared" ca="1" si="105"/>
        <v>#NAME?</v>
      </c>
      <c r="W2298" s="327" t="e">
        <f t="shared" ca="1" si="106"/>
        <v>#NAME?</v>
      </c>
      <c r="X2298" s="327" t="e">
        <f t="shared" ca="1" si="107"/>
        <v>#NAME?</v>
      </c>
    </row>
    <row r="2299" spans="1:24">
      <c r="A2299" s="2">
        <v>2292</v>
      </c>
      <c r="B2299" s="617">
        <v>-160478</v>
      </c>
      <c r="C2299" s="617">
        <v>-103593</v>
      </c>
      <c r="D2299" s="617">
        <v>-114388</v>
      </c>
      <c r="F2299" s="330" t="e">
        <f ca="1">_xll.RiskData('Risk Summary'!$H$32,$A2299)</f>
        <v>#NAME?</v>
      </c>
      <c r="G2299" s="330" t="e">
        <f ca="1">_xll.RiskData('Risk Summary'!$K$32,$A2299)</f>
        <v>#NAME?</v>
      </c>
      <c r="H2299" s="330" t="e">
        <f ca="1">_xll.RiskData('Risk Summary'!$N$32,$A2299)</f>
        <v>#NAME?</v>
      </c>
      <c r="J2299" s="330" t="e">
        <f ca="1">_xll.RiskData('Risk Summary'!$H$35,$A2299)</f>
        <v>#NAME?</v>
      </c>
      <c r="K2299" s="330" t="e">
        <f ca="1">_xll.RiskData('Risk Summary'!$K$35,$A2299)</f>
        <v>#NAME?</v>
      </c>
      <c r="L2299" s="330" t="e">
        <f ca="1">_xll.RiskData('Risk Summary'!$N$35,$A2299)</f>
        <v>#NAME?</v>
      </c>
      <c r="N2299" s="330" t="e">
        <f ca="1">_xll.RiskData('Risk Summary'!$H$36,$A2299)</f>
        <v>#NAME?</v>
      </c>
      <c r="O2299" s="330" t="e">
        <f ca="1">_xll.RiskData('Risk Summary'!$K$36,$A2299)</f>
        <v>#NAME?</v>
      </c>
      <c r="P2299" s="330" t="e">
        <f ca="1">_xll.RiskData('Risk Summary'!$N$36,$A2299)</f>
        <v>#NAME?</v>
      </c>
      <c r="R2299" s="330" t="e">
        <f ca="1">_xll.RiskData('TS CF'!$H$24,$A2299)-F2299</f>
        <v>#NAME?</v>
      </c>
      <c r="S2299" s="330" t="e">
        <f ca="1">_xll.RiskData('TS CF'!$K$24,$A2299)-G2299</f>
        <v>#NAME?</v>
      </c>
      <c r="T2299" s="330" t="e">
        <f ca="1">_xll.RiskData('TS CF'!$N$24,$A2299)-H2299</f>
        <v>#NAME?</v>
      </c>
      <c r="V2299" s="327" t="e">
        <f t="shared" ca="1" si="105"/>
        <v>#NAME?</v>
      </c>
      <c r="W2299" s="327" t="e">
        <f t="shared" ca="1" si="106"/>
        <v>#NAME?</v>
      </c>
      <c r="X2299" s="327" t="e">
        <f t="shared" ca="1" si="107"/>
        <v>#NAME?</v>
      </c>
    </row>
    <row r="2300" spans="1:24">
      <c r="A2300" s="2">
        <v>2293</v>
      </c>
      <c r="B2300" s="617">
        <v>-160478</v>
      </c>
      <c r="C2300" s="617">
        <v>-103593</v>
      </c>
      <c r="D2300" s="617">
        <v>-114388</v>
      </c>
      <c r="F2300" s="330" t="e">
        <f ca="1">_xll.RiskData('Risk Summary'!$H$32,$A2300)</f>
        <v>#NAME?</v>
      </c>
      <c r="G2300" s="330" t="e">
        <f ca="1">_xll.RiskData('Risk Summary'!$K$32,$A2300)</f>
        <v>#NAME?</v>
      </c>
      <c r="H2300" s="330" t="e">
        <f ca="1">_xll.RiskData('Risk Summary'!$N$32,$A2300)</f>
        <v>#NAME?</v>
      </c>
      <c r="J2300" s="330" t="e">
        <f ca="1">_xll.RiskData('Risk Summary'!$H$35,$A2300)</f>
        <v>#NAME?</v>
      </c>
      <c r="K2300" s="330" t="e">
        <f ca="1">_xll.RiskData('Risk Summary'!$K$35,$A2300)</f>
        <v>#NAME?</v>
      </c>
      <c r="L2300" s="330" t="e">
        <f ca="1">_xll.RiskData('Risk Summary'!$N$35,$A2300)</f>
        <v>#NAME?</v>
      </c>
      <c r="N2300" s="330" t="e">
        <f ca="1">_xll.RiskData('Risk Summary'!$H$36,$A2300)</f>
        <v>#NAME?</v>
      </c>
      <c r="O2300" s="330" t="e">
        <f ca="1">_xll.RiskData('Risk Summary'!$K$36,$A2300)</f>
        <v>#NAME?</v>
      </c>
      <c r="P2300" s="330" t="e">
        <f ca="1">_xll.RiskData('Risk Summary'!$N$36,$A2300)</f>
        <v>#NAME?</v>
      </c>
      <c r="R2300" s="330" t="e">
        <f ca="1">_xll.RiskData('TS CF'!$H$24,$A2300)-F2300</f>
        <v>#NAME?</v>
      </c>
      <c r="S2300" s="330" t="e">
        <f ca="1">_xll.RiskData('TS CF'!$K$24,$A2300)-G2300</f>
        <v>#NAME?</v>
      </c>
      <c r="T2300" s="330" t="e">
        <f ca="1">_xll.RiskData('TS CF'!$N$24,$A2300)-H2300</f>
        <v>#NAME?</v>
      </c>
      <c r="V2300" s="327" t="e">
        <f t="shared" ca="1" si="105"/>
        <v>#NAME?</v>
      </c>
      <c r="W2300" s="327" t="e">
        <f t="shared" ca="1" si="106"/>
        <v>#NAME?</v>
      </c>
      <c r="X2300" s="327" t="e">
        <f t="shared" ca="1" si="107"/>
        <v>#NAME?</v>
      </c>
    </row>
    <row r="2301" spans="1:24">
      <c r="A2301" s="2">
        <v>2294</v>
      </c>
      <c r="B2301" s="617">
        <v>-160478</v>
      </c>
      <c r="C2301" s="617">
        <v>-103593</v>
      </c>
      <c r="D2301" s="617">
        <v>-114388</v>
      </c>
      <c r="F2301" s="330" t="e">
        <f ca="1">_xll.RiskData('Risk Summary'!$H$32,$A2301)</f>
        <v>#NAME?</v>
      </c>
      <c r="G2301" s="330" t="e">
        <f ca="1">_xll.RiskData('Risk Summary'!$K$32,$A2301)</f>
        <v>#NAME?</v>
      </c>
      <c r="H2301" s="330" t="e">
        <f ca="1">_xll.RiskData('Risk Summary'!$N$32,$A2301)</f>
        <v>#NAME?</v>
      </c>
      <c r="J2301" s="330" t="e">
        <f ca="1">_xll.RiskData('Risk Summary'!$H$35,$A2301)</f>
        <v>#NAME?</v>
      </c>
      <c r="K2301" s="330" t="e">
        <f ca="1">_xll.RiskData('Risk Summary'!$K$35,$A2301)</f>
        <v>#NAME?</v>
      </c>
      <c r="L2301" s="330" t="e">
        <f ca="1">_xll.RiskData('Risk Summary'!$N$35,$A2301)</f>
        <v>#NAME?</v>
      </c>
      <c r="N2301" s="330" t="e">
        <f ca="1">_xll.RiskData('Risk Summary'!$H$36,$A2301)</f>
        <v>#NAME?</v>
      </c>
      <c r="O2301" s="330" t="e">
        <f ca="1">_xll.RiskData('Risk Summary'!$K$36,$A2301)</f>
        <v>#NAME?</v>
      </c>
      <c r="P2301" s="330" t="e">
        <f ca="1">_xll.RiskData('Risk Summary'!$N$36,$A2301)</f>
        <v>#NAME?</v>
      </c>
      <c r="R2301" s="330" t="e">
        <f ca="1">_xll.RiskData('TS CF'!$H$24,$A2301)-F2301</f>
        <v>#NAME?</v>
      </c>
      <c r="S2301" s="330" t="e">
        <f ca="1">_xll.RiskData('TS CF'!$K$24,$A2301)-G2301</f>
        <v>#NAME?</v>
      </c>
      <c r="T2301" s="330" t="e">
        <f ca="1">_xll.RiskData('TS CF'!$N$24,$A2301)-H2301</f>
        <v>#NAME?</v>
      </c>
      <c r="V2301" s="327" t="e">
        <f t="shared" ca="1" si="105"/>
        <v>#NAME?</v>
      </c>
      <c r="W2301" s="327" t="e">
        <f t="shared" ca="1" si="106"/>
        <v>#NAME?</v>
      </c>
      <c r="X2301" s="327" t="e">
        <f t="shared" ca="1" si="107"/>
        <v>#NAME?</v>
      </c>
    </row>
    <row r="2302" spans="1:24">
      <c r="A2302" s="2">
        <v>2295</v>
      </c>
      <c r="B2302" s="617">
        <v>-160478</v>
      </c>
      <c r="C2302" s="617">
        <v>-103593</v>
      </c>
      <c r="D2302" s="617">
        <v>-114388</v>
      </c>
      <c r="F2302" s="330" t="e">
        <f ca="1">_xll.RiskData('Risk Summary'!$H$32,$A2302)</f>
        <v>#NAME?</v>
      </c>
      <c r="G2302" s="330" t="e">
        <f ca="1">_xll.RiskData('Risk Summary'!$K$32,$A2302)</f>
        <v>#NAME?</v>
      </c>
      <c r="H2302" s="330" t="e">
        <f ca="1">_xll.RiskData('Risk Summary'!$N$32,$A2302)</f>
        <v>#NAME?</v>
      </c>
      <c r="J2302" s="330" t="e">
        <f ca="1">_xll.RiskData('Risk Summary'!$H$35,$A2302)</f>
        <v>#NAME?</v>
      </c>
      <c r="K2302" s="330" t="e">
        <f ca="1">_xll.RiskData('Risk Summary'!$K$35,$A2302)</f>
        <v>#NAME?</v>
      </c>
      <c r="L2302" s="330" t="e">
        <f ca="1">_xll.RiskData('Risk Summary'!$N$35,$A2302)</f>
        <v>#NAME?</v>
      </c>
      <c r="N2302" s="330" t="e">
        <f ca="1">_xll.RiskData('Risk Summary'!$H$36,$A2302)</f>
        <v>#NAME?</v>
      </c>
      <c r="O2302" s="330" t="e">
        <f ca="1">_xll.RiskData('Risk Summary'!$K$36,$A2302)</f>
        <v>#NAME?</v>
      </c>
      <c r="P2302" s="330" t="e">
        <f ca="1">_xll.RiskData('Risk Summary'!$N$36,$A2302)</f>
        <v>#NAME?</v>
      </c>
      <c r="R2302" s="330" t="e">
        <f ca="1">_xll.RiskData('TS CF'!$H$24,$A2302)-F2302</f>
        <v>#NAME?</v>
      </c>
      <c r="S2302" s="330" t="e">
        <f ca="1">_xll.RiskData('TS CF'!$K$24,$A2302)-G2302</f>
        <v>#NAME?</v>
      </c>
      <c r="T2302" s="330" t="e">
        <f ca="1">_xll.RiskData('TS CF'!$N$24,$A2302)-H2302</f>
        <v>#NAME?</v>
      </c>
      <c r="V2302" s="327" t="e">
        <f t="shared" ca="1" si="105"/>
        <v>#NAME?</v>
      </c>
      <c r="W2302" s="327" t="e">
        <f t="shared" ca="1" si="106"/>
        <v>#NAME?</v>
      </c>
      <c r="X2302" s="327" t="e">
        <f t="shared" ca="1" si="107"/>
        <v>#NAME?</v>
      </c>
    </row>
    <row r="2303" spans="1:24">
      <c r="A2303" s="2">
        <v>2296</v>
      </c>
      <c r="B2303" s="617">
        <v>-160478</v>
      </c>
      <c r="C2303" s="617">
        <v>-103593</v>
      </c>
      <c r="D2303" s="617">
        <v>-114388</v>
      </c>
      <c r="F2303" s="330" t="e">
        <f ca="1">_xll.RiskData('Risk Summary'!$H$32,$A2303)</f>
        <v>#NAME?</v>
      </c>
      <c r="G2303" s="330" t="e">
        <f ca="1">_xll.RiskData('Risk Summary'!$K$32,$A2303)</f>
        <v>#NAME?</v>
      </c>
      <c r="H2303" s="330" t="e">
        <f ca="1">_xll.RiskData('Risk Summary'!$N$32,$A2303)</f>
        <v>#NAME?</v>
      </c>
      <c r="J2303" s="330" t="e">
        <f ca="1">_xll.RiskData('Risk Summary'!$H$35,$A2303)</f>
        <v>#NAME?</v>
      </c>
      <c r="K2303" s="330" t="e">
        <f ca="1">_xll.RiskData('Risk Summary'!$K$35,$A2303)</f>
        <v>#NAME?</v>
      </c>
      <c r="L2303" s="330" t="e">
        <f ca="1">_xll.RiskData('Risk Summary'!$N$35,$A2303)</f>
        <v>#NAME?</v>
      </c>
      <c r="N2303" s="330" t="e">
        <f ca="1">_xll.RiskData('Risk Summary'!$H$36,$A2303)</f>
        <v>#NAME?</v>
      </c>
      <c r="O2303" s="330" t="e">
        <f ca="1">_xll.RiskData('Risk Summary'!$K$36,$A2303)</f>
        <v>#NAME?</v>
      </c>
      <c r="P2303" s="330" t="e">
        <f ca="1">_xll.RiskData('Risk Summary'!$N$36,$A2303)</f>
        <v>#NAME?</v>
      </c>
      <c r="R2303" s="330" t="e">
        <f ca="1">_xll.RiskData('TS CF'!$H$24,$A2303)-F2303</f>
        <v>#NAME?</v>
      </c>
      <c r="S2303" s="330" t="e">
        <f ca="1">_xll.RiskData('TS CF'!$K$24,$A2303)-G2303</f>
        <v>#NAME?</v>
      </c>
      <c r="T2303" s="330" t="e">
        <f ca="1">_xll.RiskData('TS CF'!$N$24,$A2303)-H2303</f>
        <v>#NAME?</v>
      </c>
      <c r="V2303" s="327" t="e">
        <f t="shared" ca="1" si="105"/>
        <v>#NAME?</v>
      </c>
      <c r="W2303" s="327" t="e">
        <f t="shared" ca="1" si="106"/>
        <v>#NAME?</v>
      </c>
      <c r="X2303" s="327" t="e">
        <f t="shared" ca="1" si="107"/>
        <v>#NAME?</v>
      </c>
    </row>
    <row r="2304" spans="1:24">
      <c r="A2304" s="2">
        <v>2297</v>
      </c>
      <c r="B2304" s="617">
        <v>-160478</v>
      </c>
      <c r="C2304" s="617">
        <v>-103593</v>
      </c>
      <c r="D2304" s="617">
        <v>-114388</v>
      </c>
      <c r="F2304" s="330" t="e">
        <f ca="1">_xll.RiskData('Risk Summary'!$H$32,$A2304)</f>
        <v>#NAME?</v>
      </c>
      <c r="G2304" s="330" t="e">
        <f ca="1">_xll.RiskData('Risk Summary'!$K$32,$A2304)</f>
        <v>#NAME?</v>
      </c>
      <c r="H2304" s="330" t="e">
        <f ca="1">_xll.RiskData('Risk Summary'!$N$32,$A2304)</f>
        <v>#NAME?</v>
      </c>
      <c r="J2304" s="330" t="e">
        <f ca="1">_xll.RiskData('Risk Summary'!$H$35,$A2304)</f>
        <v>#NAME?</v>
      </c>
      <c r="K2304" s="330" t="e">
        <f ca="1">_xll.RiskData('Risk Summary'!$K$35,$A2304)</f>
        <v>#NAME?</v>
      </c>
      <c r="L2304" s="330" t="e">
        <f ca="1">_xll.RiskData('Risk Summary'!$N$35,$A2304)</f>
        <v>#NAME?</v>
      </c>
      <c r="N2304" s="330" t="e">
        <f ca="1">_xll.RiskData('Risk Summary'!$H$36,$A2304)</f>
        <v>#NAME?</v>
      </c>
      <c r="O2304" s="330" t="e">
        <f ca="1">_xll.RiskData('Risk Summary'!$K$36,$A2304)</f>
        <v>#NAME?</v>
      </c>
      <c r="P2304" s="330" t="e">
        <f ca="1">_xll.RiskData('Risk Summary'!$N$36,$A2304)</f>
        <v>#NAME?</v>
      </c>
      <c r="R2304" s="330" t="e">
        <f ca="1">_xll.RiskData('TS CF'!$H$24,$A2304)-F2304</f>
        <v>#NAME?</v>
      </c>
      <c r="S2304" s="330" t="e">
        <f ca="1">_xll.RiskData('TS CF'!$K$24,$A2304)-G2304</f>
        <v>#NAME?</v>
      </c>
      <c r="T2304" s="330" t="e">
        <f ca="1">_xll.RiskData('TS CF'!$N$24,$A2304)-H2304</f>
        <v>#NAME?</v>
      </c>
      <c r="V2304" s="327" t="e">
        <f t="shared" ca="1" si="105"/>
        <v>#NAME?</v>
      </c>
      <c r="W2304" s="327" t="e">
        <f t="shared" ca="1" si="106"/>
        <v>#NAME?</v>
      </c>
      <c r="X2304" s="327" t="e">
        <f t="shared" ca="1" si="107"/>
        <v>#NAME?</v>
      </c>
    </row>
    <row r="2305" spans="1:24">
      <c r="A2305" s="2">
        <v>2298</v>
      </c>
      <c r="B2305" s="617">
        <v>-160478</v>
      </c>
      <c r="C2305" s="617">
        <v>-103593</v>
      </c>
      <c r="D2305" s="617">
        <v>-114388</v>
      </c>
      <c r="F2305" s="330" t="e">
        <f ca="1">_xll.RiskData('Risk Summary'!$H$32,$A2305)</f>
        <v>#NAME?</v>
      </c>
      <c r="G2305" s="330" t="e">
        <f ca="1">_xll.RiskData('Risk Summary'!$K$32,$A2305)</f>
        <v>#NAME?</v>
      </c>
      <c r="H2305" s="330" t="e">
        <f ca="1">_xll.RiskData('Risk Summary'!$N$32,$A2305)</f>
        <v>#NAME?</v>
      </c>
      <c r="J2305" s="330" t="e">
        <f ca="1">_xll.RiskData('Risk Summary'!$H$35,$A2305)</f>
        <v>#NAME?</v>
      </c>
      <c r="K2305" s="330" t="e">
        <f ca="1">_xll.RiskData('Risk Summary'!$K$35,$A2305)</f>
        <v>#NAME?</v>
      </c>
      <c r="L2305" s="330" t="e">
        <f ca="1">_xll.RiskData('Risk Summary'!$N$35,$A2305)</f>
        <v>#NAME?</v>
      </c>
      <c r="N2305" s="330" t="e">
        <f ca="1">_xll.RiskData('Risk Summary'!$H$36,$A2305)</f>
        <v>#NAME?</v>
      </c>
      <c r="O2305" s="330" t="e">
        <f ca="1">_xll.RiskData('Risk Summary'!$K$36,$A2305)</f>
        <v>#NAME?</v>
      </c>
      <c r="P2305" s="330" t="e">
        <f ca="1">_xll.RiskData('Risk Summary'!$N$36,$A2305)</f>
        <v>#NAME?</v>
      </c>
      <c r="R2305" s="330" t="e">
        <f ca="1">_xll.RiskData('TS CF'!$H$24,$A2305)-F2305</f>
        <v>#NAME?</v>
      </c>
      <c r="S2305" s="330" t="e">
        <f ca="1">_xll.RiskData('TS CF'!$K$24,$A2305)-G2305</f>
        <v>#NAME?</v>
      </c>
      <c r="T2305" s="330" t="e">
        <f ca="1">_xll.RiskData('TS CF'!$N$24,$A2305)-H2305</f>
        <v>#NAME?</v>
      </c>
      <c r="V2305" s="327" t="e">
        <f t="shared" ca="1" si="105"/>
        <v>#NAME?</v>
      </c>
      <c r="W2305" s="327" t="e">
        <f t="shared" ca="1" si="106"/>
        <v>#NAME?</v>
      </c>
      <c r="X2305" s="327" t="e">
        <f t="shared" ca="1" si="107"/>
        <v>#NAME?</v>
      </c>
    </row>
    <row r="2306" spans="1:24">
      <c r="A2306" s="2">
        <v>2299</v>
      </c>
      <c r="B2306" s="617">
        <v>-160478</v>
      </c>
      <c r="C2306" s="617">
        <v>-103593</v>
      </c>
      <c r="D2306" s="617">
        <v>-114388</v>
      </c>
      <c r="F2306" s="330" t="e">
        <f ca="1">_xll.RiskData('Risk Summary'!$H$32,$A2306)</f>
        <v>#NAME?</v>
      </c>
      <c r="G2306" s="330" t="e">
        <f ca="1">_xll.RiskData('Risk Summary'!$K$32,$A2306)</f>
        <v>#NAME?</v>
      </c>
      <c r="H2306" s="330" t="e">
        <f ca="1">_xll.RiskData('Risk Summary'!$N$32,$A2306)</f>
        <v>#NAME?</v>
      </c>
      <c r="J2306" s="330" t="e">
        <f ca="1">_xll.RiskData('Risk Summary'!$H$35,$A2306)</f>
        <v>#NAME?</v>
      </c>
      <c r="K2306" s="330" t="e">
        <f ca="1">_xll.RiskData('Risk Summary'!$K$35,$A2306)</f>
        <v>#NAME?</v>
      </c>
      <c r="L2306" s="330" t="e">
        <f ca="1">_xll.RiskData('Risk Summary'!$N$35,$A2306)</f>
        <v>#NAME?</v>
      </c>
      <c r="N2306" s="330" t="e">
        <f ca="1">_xll.RiskData('Risk Summary'!$H$36,$A2306)</f>
        <v>#NAME?</v>
      </c>
      <c r="O2306" s="330" t="e">
        <f ca="1">_xll.RiskData('Risk Summary'!$K$36,$A2306)</f>
        <v>#NAME?</v>
      </c>
      <c r="P2306" s="330" t="e">
        <f ca="1">_xll.RiskData('Risk Summary'!$N$36,$A2306)</f>
        <v>#NAME?</v>
      </c>
      <c r="R2306" s="330" t="e">
        <f ca="1">_xll.RiskData('TS CF'!$H$24,$A2306)-F2306</f>
        <v>#NAME?</v>
      </c>
      <c r="S2306" s="330" t="e">
        <f ca="1">_xll.RiskData('TS CF'!$K$24,$A2306)-G2306</f>
        <v>#NAME?</v>
      </c>
      <c r="T2306" s="330" t="e">
        <f ca="1">_xll.RiskData('TS CF'!$N$24,$A2306)-H2306</f>
        <v>#NAME?</v>
      </c>
      <c r="V2306" s="327" t="e">
        <f t="shared" ca="1" si="105"/>
        <v>#NAME?</v>
      </c>
      <c r="W2306" s="327" t="e">
        <f t="shared" ca="1" si="106"/>
        <v>#NAME?</v>
      </c>
      <c r="X2306" s="327" t="e">
        <f t="shared" ca="1" si="107"/>
        <v>#NAME?</v>
      </c>
    </row>
    <row r="2307" spans="1:24">
      <c r="A2307" s="2">
        <v>2300</v>
      </c>
      <c r="B2307" s="617">
        <v>-160478</v>
      </c>
      <c r="C2307" s="617">
        <v>-103593</v>
      </c>
      <c r="D2307" s="617">
        <v>-114388</v>
      </c>
      <c r="F2307" s="330" t="e">
        <f ca="1">_xll.RiskData('Risk Summary'!$H$32,$A2307)</f>
        <v>#NAME?</v>
      </c>
      <c r="G2307" s="330" t="e">
        <f ca="1">_xll.RiskData('Risk Summary'!$K$32,$A2307)</f>
        <v>#NAME?</v>
      </c>
      <c r="H2307" s="330" t="e">
        <f ca="1">_xll.RiskData('Risk Summary'!$N$32,$A2307)</f>
        <v>#NAME?</v>
      </c>
      <c r="J2307" s="330" t="e">
        <f ca="1">_xll.RiskData('Risk Summary'!$H$35,$A2307)</f>
        <v>#NAME?</v>
      </c>
      <c r="K2307" s="330" t="e">
        <f ca="1">_xll.RiskData('Risk Summary'!$K$35,$A2307)</f>
        <v>#NAME?</v>
      </c>
      <c r="L2307" s="330" t="e">
        <f ca="1">_xll.RiskData('Risk Summary'!$N$35,$A2307)</f>
        <v>#NAME?</v>
      </c>
      <c r="N2307" s="330" t="e">
        <f ca="1">_xll.RiskData('Risk Summary'!$H$36,$A2307)</f>
        <v>#NAME?</v>
      </c>
      <c r="O2307" s="330" t="e">
        <f ca="1">_xll.RiskData('Risk Summary'!$K$36,$A2307)</f>
        <v>#NAME?</v>
      </c>
      <c r="P2307" s="330" t="e">
        <f ca="1">_xll.RiskData('Risk Summary'!$N$36,$A2307)</f>
        <v>#NAME?</v>
      </c>
      <c r="R2307" s="330" t="e">
        <f ca="1">_xll.RiskData('TS CF'!$H$24,$A2307)-F2307</f>
        <v>#NAME?</v>
      </c>
      <c r="S2307" s="330" t="e">
        <f ca="1">_xll.RiskData('TS CF'!$K$24,$A2307)-G2307</f>
        <v>#NAME?</v>
      </c>
      <c r="T2307" s="330" t="e">
        <f ca="1">_xll.RiskData('TS CF'!$N$24,$A2307)-H2307</f>
        <v>#NAME?</v>
      </c>
      <c r="V2307" s="327" t="e">
        <f t="shared" ca="1" si="105"/>
        <v>#NAME?</v>
      </c>
      <c r="W2307" s="327" t="e">
        <f t="shared" ca="1" si="106"/>
        <v>#NAME?</v>
      </c>
      <c r="X2307" s="327" t="e">
        <f t="shared" ca="1" si="107"/>
        <v>#NAME?</v>
      </c>
    </row>
    <row r="2308" spans="1:24">
      <c r="A2308" s="2">
        <v>2301</v>
      </c>
      <c r="B2308" s="617">
        <v>-160478</v>
      </c>
      <c r="C2308" s="617">
        <v>-103593</v>
      </c>
      <c r="D2308" s="617">
        <v>-114388</v>
      </c>
      <c r="F2308" s="330" t="e">
        <f ca="1">_xll.RiskData('Risk Summary'!$H$32,$A2308)</f>
        <v>#NAME?</v>
      </c>
      <c r="G2308" s="330" t="e">
        <f ca="1">_xll.RiskData('Risk Summary'!$K$32,$A2308)</f>
        <v>#NAME?</v>
      </c>
      <c r="H2308" s="330" t="e">
        <f ca="1">_xll.RiskData('Risk Summary'!$N$32,$A2308)</f>
        <v>#NAME?</v>
      </c>
      <c r="J2308" s="330" t="e">
        <f ca="1">_xll.RiskData('Risk Summary'!$H$35,$A2308)</f>
        <v>#NAME?</v>
      </c>
      <c r="K2308" s="330" t="e">
        <f ca="1">_xll.RiskData('Risk Summary'!$K$35,$A2308)</f>
        <v>#NAME?</v>
      </c>
      <c r="L2308" s="330" t="e">
        <f ca="1">_xll.RiskData('Risk Summary'!$N$35,$A2308)</f>
        <v>#NAME?</v>
      </c>
      <c r="N2308" s="330" t="e">
        <f ca="1">_xll.RiskData('Risk Summary'!$H$36,$A2308)</f>
        <v>#NAME?</v>
      </c>
      <c r="O2308" s="330" t="e">
        <f ca="1">_xll.RiskData('Risk Summary'!$K$36,$A2308)</f>
        <v>#NAME?</v>
      </c>
      <c r="P2308" s="330" t="e">
        <f ca="1">_xll.RiskData('Risk Summary'!$N$36,$A2308)</f>
        <v>#NAME?</v>
      </c>
      <c r="R2308" s="330" t="e">
        <f ca="1">_xll.RiskData('TS CF'!$H$24,$A2308)-F2308</f>
        <v>#NAME?</v>
      </c>
      <c r="S2308" s="330" t="e">
        <f ca="1">_xll.RiskData('TS CF'!$K$24,$A2308)-G2308</f>
        <v>#NAME?</v>
      </c>
      <c r="T2308" s="330" t="e">
        <f ca="1">_xll.RiskData('TS CF'!$N$24,$A2308)-H2308</f>
        <v>#NAME?</v>
      </c>
      <c r="V2308" s="327" t="e">
        <f t="shared" ca="1" si="105"/>
        <v>#NAME?</v>
      </c>
      <c r="W2308" s="327" t="e">
        <f t="shared" ca="1" si="106"/>
        <v>#NAME?</v>
      </c>
      <c r="X2308" s="327" t="e">
        <f t="shared" ca="1" si="107"/>
        <v>#NAME?</v>
      </c>
    </row>
    <row r="2309" spans="1:24">
      <c r="A2309" s="2">
        <v>2302</v>
      </c>
      <c r="B2309" s="617">
        <v>-160478</v>
      </c>
      <c r="C2309" s="617">
        <v>-103593</v>
      </c>
      <c r="D2309" s="617">
        <v>-114388</v>
      </c>
      <c r="F2309" s="330" t="e">
        <f ca="1">_xll.RiskData('Risk Summary'!$H$32,$A2309)</f>
        <v>#NAME?</v>
      </c>
      <c r="G2309" s="330" t="e">
        <f ca="1">_xll.RiskData('Risk Summary'!$K$32,$A2309)</f>
        <v>#NAME?</v>
      </c>
      <c r="H2309" s="330" t="e">
        <f ca="1">_xll.RiskData('Risk Summary'!$N$32,$A2309)</f>
        <v>#NAME?</v>
      </c>
      <c r="J2309" s="330" t="e">
        <f ca="1">_xll.RiskData('Risk Summary'!$H$35,$A2309)</f>
        <v>#NAME?</v>
      </c>
      <c r="K2309" s="330" t="e">
        <f ca="1">_xll.RiskData('Risk Summary'!$K$35,$A2309)</f>
        <v>#NAME?</v>
      </c>
      <c r="L2309" s="330" t="e">
        <f ca="1">_xll.RiskData('Risk Summary'!$N$35,$A2309)</f>
        <v>#NAME?</v>
      </c>
      <c r="N2309" s="330" t="e">
        <f ca="1">_xll.RiskData('Risk Summary'!$H$36,$A2309)</f>
        <v>#NAME?</v>
      </c>
      <c r="O2309" s="330" t="e">
        <f ca="1">_xll.RiskData('Risk Summary'!$K$36,$A2309)</f>
        <v>#NAME?</v>
      </c>
      <c r="P2309" s="330" t="e">
        <f ca="1">_xll.RiskData('Risk Summary'!$N$36,$A2309)</f>
        <v>#NAME?</v>
      </c>
      <c r="R2309" s="330" t="e">
        <f ca="1">_xll.RiskData('TS CF'!$H$24,$A2309)-F2309</f>
        <v>#NAME?</v>
      </c>
      <c r="S2309" s="330" t="e">
        <f ca="1">_xll.RiskData('TS CF'!$K$24,$A2309)-G2309</f>
        <v>#NAME?</v>
      </c>
      <c r="T2309" s="330" t="e">
        <f ca="1">_xll.RiskData('TS CF'!$N$24,$A2309)-H2309</f>
        <v>#NAME?</v>
      </c>
      <c r="V2309" s="327" t="e">
        <f t="shared" ca="1" si="105"/>
        <v>#NAME?</v>
      </c>
      <c r="W2309" s="327" t="e">
        <f t="shared" ca="1" si="106"/>
        <v>#NAME?</v>
      </c>
      <c r="X2309" s="327" t="e">
        <f t="shared" ca="1" si="107"/>
        <v>#NAME?</v>
      </c>
    </row>
    <row r="2310" spans="1:24">
      <c r="A2310" s="2">
        <v>2303</v>
      </c>
      <c r="B2310" s="617">
        <v>-160478</v>
      </c>
      <c r="C2310" s="617">
        <v>-103593</v>
      </c>
      <c r="D2310" s="617">
        <v>-114388</v>
      </c>
      <c r="F2310" s="330" t="e">
        <f ca="1">_xll.RiskData('Risk Summary'!$H$32,$A2310)</f>
        <v>#NAME?</v>
      </c>
      <c r="G2310" s="330" t="e">
        <f ca="1">_xll.RiskData('Risk Summary'!$K$32,$A2310)</f>
        <v>#NAME?</v>
      </c>
      <c r="H2310" s="330" t="e">
        <f ca="1">_xll.RiskData('Risk Summary'!$N$32,$A2310)</f>
        <v>#NAME?</v>
      </c>
      <c r="J2310" s="330" t="e">
        <f ca="1">_xll.RiskData('Risk Summary'!$H$35,$A2310)</f>
        <v>#NAME?</v>
      </c>
      <c r="K2310" s="330" t="e">
        <f ca="1">_xll.RiskData('Risk Summary'!$K$35,$A2310)</f>
        <v>#NAME?</v>
      </c>
      <c r="L2310" s="330" t="e">
        <f ca="1">_xll.RiskData('Risk Summary'!$N$35,$A2310)</f>
        <v>#NAME?</v>
      </c>
      <c r="N2310" s="330" t="e">
        <f ca="1">_xll.RiskData('Risk Summary'!$H$36,$A2310)</f>
        <v>#NAME?</v>
      </c>
      <c r="O2310" s="330" t="e">
        <f ca="1">_xll.RiskData('Risk Summary'!$K$36,$A2310)</f>
        <v>#NAME?</v>
      </c>
      <c r="P2310" s="330" t="e">
        <f ca="1">_xll.RiskData('Risk Summary'!$N$36,$A2310)</f>
        <v>#NAME?</v>
      </c>
      <c r="R2310" s="330" t="e">
        <f ca="1">_xll.RiskData('TS CF'!$H$24,$A2310)-F2310</f>
        <v>#NAME?</v>
      </c>
      <c r="S2310" s="330" t="e">
        <f ca="1">_xll.RiskData('TS CF'!$K$24,$A2310)-G2310</f>
        <v>#NAME?</v>
      </c>
      <c r="T2310" s="330" t="e">
        <f ca="1">_xll.RiskData('TS CF'!$N$24,$A2310)-H2310</f>
        <v>#NAME?</v>
      </c>
      <c r="V2310" s="327" t="e">
        <f t="shared" ca="1" si="105"/>
        <v>#NAME?</v>
      </c>
      <c r="W2310" s="327" t="e">
        <f t="shared" ca="1" si="106"/>
        <v>#NAME?</v>
      </c>
      <c r="X2310" s="327" t="e">
        <f t="shared" ca="1" si="107"/>
        <v>#NAME?</v>
      </c>
    </row>
    <row r="2311" spans="1:24">
      <c r="A2311" s="2">
        <v>2304</v>
      </c>
      <c r="B2311" s="617">
        <v>-160478</v>
      </c>
      <c r="C2311" s="617">
        <v>-103593</v>
      </c>
      <c r="D2311" s="617">
        <v>-114388</v>
      </c>
      <c r="F2311" s="330" t="e">
        <f ca="1">_xll.RiskData('Risk Summary'!$H$32,$A2311)</f>
        <v>#NAME?</v>
      </c>
      <c r="G2311" s="330" t="e">
        <f ca="1">_xll.RiskData('Risk Summary'!$K$32,$A2311)</f>
        <v>#NAME?</v>
      </c>
      <c r="H2311" s="330" t="e">
        <f ca="1">_xll.RiskData('Risk Summary'!$N$32,$A2311)</f>
        <v>#NAME?</v>
      </c>
      <c r="J2311" s="330" t="e">
        <f ca="1">_xll.RiskData('Risk Summary'!$H$35,$A2311)</f>
        <v>#NAME?</v>
      </c>
      <c r="K2311" s="330" t="e">
        <f ca="1">_xll.RiskData('Risk Summary'!$K$35,$A2311)</f>
        <v>#NAME?</v>
      </c>
      <c r="L2311" s="330" t="e">
        <f ca="1">_xll.RiskData('Risk Summary'!$N$35,$A2311)</f>
        <v>#NAME?</v>
      </c>
      <c r="N2311" s="330" t="e">
        <f ca="1">_xll.RiskData('Risk Summary'!$H$36,$A2311)</f>
        <v>#NAME?</v>
      </c>
      <c r="O2311" s="330" t="e">
        <f ca="1">_xll.RiskData('Risk Summary'!$K$36,$A2311)</f>
        <v>#NAME?</v>
      </c>
      <c r="P2311" s="330" t="e">
        <f ca="1">_xll.RiskData('Risk Summary'!$N$36,$A2311)</f>
        <v>#NAME?</v>
      </c>
      <c r="R2311" s="330" t="e">
        <f ca="1">_xll.RiskData('TS CF'!$H$24,$A2311)-F2311</f>
        <v>#NAME?</v>
      </c>
      <c r="S2311" s="330" t="e">
        <f ca="1">_xll.RiskData('TS CF'!$K$24,$A2311)-G2311</f>
        <v>#NAME?</v>
      </c>
      <c r="T2311" s="330" t="e">
        <f ca="1">_xll.RiskData('TS CF'!$N$24,$A2311)-H2311</f>
        <v>#NAME?</v>
      </c>
      <c r="V2311" s="327" t="e">
        <f t="shared" ca="1" si="105"/>
        <v>#NAME?</v>
      </c>
      <c r="W2311" s="327" t="e">
        <f t="shared" ca="1" si="106"/>
        <v>#NAME?</v>
      </c>
      <c r="X2311" s="327" t="e">
        <f t="shared" ca="1" si="107"/>
        <v>#NAME?</v>
      </c>
    </row>
    <row r="2312" spans="1:24">
      <c r="A2312" s="2">
        <v>2305</v>
      </c>
      <c r="B2312" s="617">
        <v>-160478</v>
      </c>
      <c r="C2312" s="617">
        <v>-103593</v>
      </c>
      <c r="D2312" s="617">
        <v>-114388</v>
      </c>
      <c r="F2312" s="330" t="e">
        <f ca="1">_xll.RiskData('Risk Summary'!$H$32,$A2312)</f>
        <v>#NAME?</v>
      </c>
      <c r="G2312" s="330" t="e">
        <f ca="1">_xll.RiskData('Risk Summary'!$K$32,$A2312)</f>
        <v>#NAME?</v>
      </c>
      <c r="H2312" s="330" t="e">
        <f ca="1">_xll.RiskData('Risk Summary'!$N$32,$A2312)</f>
        <v>#NAME?</v>
      </c>
      <c r="J2312" s="330" t="e">
        <f ca="1">_xll.RiskData('Risk Summary'!$H$35,$A2312)</f>
        <v>#NAME?</v>
      </c>
      <c r="K2312" s="330" t="e">
        <f ca="1">_xll.RiskData('Risk Summary'!$K$35,$A2312)</f>
        <v>#NAME?</v>
      </c>
      <c r="L2312" s="330" t="e">
        <f ca="1">_xll.RiskData('Risk Summary'!$N$35,$A2312)</f>
        <v>#NAME?</v>
      </c>
      <c r="N2312" s="330" t="e">
        <f ca="1">_xll.RiskData('Risk Summary'!$H$36,$A2312)</f>
        <v>#NAME?</v>
      </c>
      <c r="O2312" s="330" t="e">
        <f ca="1">_xll.RiskData('Risk Summary'!$K$36,$A2312)</f>
        <v>#NAME?</v>
      </c>
      <c r="P2312" s="330" t="e">
        <f ca="1">_xll.RiskData('Risk Summary'!$N$36,$A2312)</f>
        <v>#NAME?</v>
      </c>
      <c r="R2312" s="330" t="e">
        <f ca="1">_xll.RiskData('TS CF'!$H$24,$A2312)-F2312</f>
        <v>#NAME?</v>
      </c>
      <c r="S2312" s="330" t="e">
        <f ca="1">_xll.RiskData('TS CF'!$K$24,$A2312)-G2312</f>
        <v>#NAME?</v>
      </c>
      <c r="T2312" s="330" t="e">
        <f ca="1">_xll.RiskData('TS CF'!$N$24,$A2312)-H2312</f>
        <v>#NAME?</v>
      </c>
      <c r="V2312" s="327" t="e">
        <f t="shared" ca="1" si="105"/>
        <v>#NAME?</v>
      </c>
      <c r="W2312" s="327" t="e">
        <f t="shared" ca="1" si="106"/>
        <v>#NAME?</v>
      </c>
      <c r="X2312" s="327" t="e">
        <f t="shared" ca="1" si="107"/>
        <v>#NAME?</v>
      </c>
    </row>
    <row r="2313" spans="1:24">
      <c r="A2313" s="2">
        <v>2306</v>
      </c>
      <c r="B2313" s="617">
        <v>-160478</v>
      </c>
      <c r="C2313" s="617">
        <v>-103593</v>
      </c>
      <c r="D2313" s="617">
        <v>-114388</v>
      </c>
      <c r="F2313" s="330" t="e">
        <f ca="1">_xll.RiskData('Risk Summary'!$H$32,$A2313)</f>
        <v>#NAME?</v>
      </c>
      <c r="G2313" s="330" t="e">
        <f ca="1">_xll.RiskData('Risk Summary'!$K$32,$A2313)</f>
        <v>#NAME?</v>
      </c>
      <c r="H2313" s="330" t="e">
        <f ca="1">_xll.RiskData('Risk Summary'!$N$32,$A2313)</f>
        <v>#NAME?</v>
      </c>
      <c r="J2313" s="330" t="e">
        <f ca="1">_xll.RiskData('Risk Summary'!$H$35,$A2313)</f>
        <v>#NAME?</v>
      </c>
      <c r="K2313" s="330" t="e">
        <f ca="1">_xll.RiskData('Risk Summary'!$K$35,$A2313)</f>
        <v>#NAME?</v>
      </c>
      <c r="L2313" s="330" t="e">
        <f ca="1">_xll.RiskData('Risk Summary'!$N$35,$A2313)</f>
        <v>#NAME?</v>
      </c>
      <c r="N2313" s="330" t="e">
        <f ca="1">_xll.RiskData('Risk Summary'!$H$36,$A2313)</f>
        <v>#NAME?</v>
      </c>
      <c r="O2313" s="330" t="e">
        <f ca="1">_xll.RiskData('Risk Summary'!$K$36,$A2313)</f>
        <v>#NAME?</v>
      </c>
      <c r="P2313" s="330" t="e">
        <f ca="1">_xll.RiskData('Risk Summary'!$N$36,$A2313)</f>
        <v>#NAME?</v>
      </c>
      <c r="R2313" s="330" t="e">
        <f ca="1">_xll.RiskData('TS CF'!$H$24,$A2313)-F2313</f>
        <v>#NAME?</v>
      </c>
      <c r="S2313" s="330" t="e">
        <f ca="1">_xll.RiskData('TS CF'!$K$24,$A2313)-G2313</f>
        <v>#NAME?</v>
      </c>
      <c r="T2313" s="330" t="e">
        <f ca="1">_xll.RiskData('TS CF'!$N$24,$A2313)-H2313</f>
        <v>#NAME?</v>
      </c>
      <c r="V2313" s="327" t="e">
        <f t="shared" ca="1" si="105"/>
        <v>#NAME?</v>
      </c>
      <c r="W2313" s="327" t="e">
        <f t="shared" ca="1" si="106"/>
        <v>#NAME?</v>
      </c>
      <c r="X2313" s="327" t="e">
        <f t="shared" ca="1" si="107"/>
        <v>#NAME?</v>
      </c>
    </row>
    <row r="2314" spans="1:24">
      <c r="A2314" s="2">
        <v>2307</v>
      </c>
      <c r="B2314" s="617">
        <v>-160478</v>
      </c>
      <c r="C2314" s="617">
        <v>-103593</v>
      </c>
      <c r="D2314" s="617">
        <v>-114388</v>
      </c>
      <c r="F2314" s="330" t="e">
        <f ca="1">_xll.RiskData('Risk Summary'!$H$32,$A2314)</f>
        <v>#NAME?</v>
      </c>
      <c r="G2314" s="330" t="e">
        <f ca="1">_xll.RiskData('Risk Summary'!$K$32,$A2314)</f>
        <v>#NAME?</v>
      </c>
      <c r="H2314" s="330" t="e">
        <f ca="1">_xll.RiskData('Risk Summary'!$N$32,$A2314)</f>
        <v>#NAME?</v>
      </c>
      <c r="J2314" s="330" t="e">
        <f ca="1">_xll.RiskData('Risk Summary'!$H$35,$A2314)</f>
        <v>#NAME?</v>
      </c>
      <c r="K2314" s="330" t="e">
        <f ca="1">_xll.RiskData('Risk Summary'!$K$35,$A2314)</f>
        <v>#NAME?</v>
      </c>
      <c r="L2314" s="330" t="e">
        <f ca="1">_xll.RiskData('Risk Summary'!$N$35,$A2314)</f>
        <v>#NAME?</v>
      </c>
      <c r="N2314" s="330" t="e">
        <f ca="1">_xll.RiskData('Risk Summary'!$H$36,$A2314)</f>
        <v>#NAME?</v>
      </c>
      <c r="O2314" s="330" t="e">
        <f ca="1">_xll.RiskData('Risk Summary'!$K$36,$A2314)</f>
        <v>#NAME?</v>
      </c>
      <c r="P2314" s="330" t="e">
        <f ca="1">_xll.RiskData('Risk Summary'!$N$36,$A2314)</f>
        <v>#NAME?</v>
      </c>
      <c r="R2314" s="330" t="e">
        <f ca="1">_xll.RiskData('TS CF'!$H$24,$A2314)-F2314</f>
        <v>#NAME?</v>
      </c>
      <c r="S2314" s="330" t="e">
        <f ca="1">_xll.RiskData('TS CF'!$K$24,$A2314)-G2314</f>
        <v>#NAME?</v>
      </c>
      <c r="T2314" s="330" t="e">
        <f ca="1">_xll.RiskData('TS CF'!$N$24,$A2314)-H2314</f>
        <v>#NAME?</v>
      </c>
      <c r="V2314" s="327" t="e">
        <f t="shared" ref="V2314:V2377" ca="1" si="108">V2313</f>
        <v>#NAME?</v>
      </c>
      <c r="W2314" s="327" t="e">
        <f t="shared" ref="W2314:W2377" ca="1" si="109">W2313</f>
        <v>#NAME?</v>
      </c>
      <c r="X2314" s="327" t="e">
        <f t="shared" ref="X2314:X2377" ca="1" si="110">X2313</f>
        <v>#NAME?</v>
      </c>
    </row>
    <row r="2315" spans="1:24">
      <c r="A2315" s="2">
        <v>2308</v>
      </c>
      <c r="B2315" s="617">
        <v>-160478</v>
      </c>
      <c r="C2315" s="617">
        <v>-103593</v>
      </c>
      <c r="D2315" s="617">
        <v>-114388</v>
      </c>
      <c r="F2315" s="330" t="e">
        <f ca="1">_xll.RiskData('Risk Summary'!$H$32,$A2315)</f>
        <v>#NAME?</v>
      </c>
      <c r="G2315" s="330" t="e">
        <f ca="1">_xll.RiskData('Risk Summary'!$K$32,$A2315)</f>
        <v>#NAME?</v>
      </c>
      <c r="H2315" s="330" t="e">
        <f ca="1">_xll.RiskData('Risk Summary'!$N$32,$A2315)</f>
        <v>#NAME?</v>
      </c>
      <c r="J2315" s="330" t="e">
        <f ca="1">_xll.RiskData('Risk Summary'!$H$35,$A2315)</f>
        <v>#NAME?</v>
      </c>
      <c r="K2315" s="330" t="e">
        <f ca="1">_xll.RiskData('Risk Summary'!$K$35,$A2315)</f>
        <v>#NAME?</v>
      </c>
      <c r="L2315" s="330" t="e">
        <f ca="1">_xll.RiskData('Risk Summary'!$N$35,$A2315)</f>
        <v>#NAME?</v>
      </c>
      <c r="N2315" s="330" t="e">
        <f ca="1">_xll.RiskData('Risk Summary'!$H$36,$A2315)</f>
        <v>#NAME?</v>
      </c>
      <c r="O2315" s="330" t="e">
        <f ca="1">_xll.RiskData('Risk Summary'!$K$36,$A2315)</f>
        <v>#NAME?</v>
      </c>
      <c r="P2315" s="330" t="e">
        <f ca="1">_xll.RiskData('Risk Summary'!$N$36,$A2315)</f>
        <v>#NAME?</v>
      </c>
      <c r="R2315" s="330" t="e">
        <f ca="1">_xll.RiskData('TS CF'!$H$24,$A2315)-F2315</f>
        <v>#NAME?</v>
      </c>
      <c r="S2315" s="330" t="e">
        <f ca="1">_xll.RiskData('TS CF'!$K$24,$A2315)-G2315</f>
        <v>#NAME?</v>
      </c>
      <c r="T2315" s="330" t="e">
        <f ca="1">_xll.RiskData('TS CF'!$N$24,$A2315)-H2315</f>
        <v>#NAME?</v>
      </c>
      <c r="V2315" s="327" t="e">
        <f t="shared" ca="1" si="108"/>
        <v>#NAME?</v>
      </c>
      <c r="W2315" s="327" t="e">
        <f t="shared" ca="1" si="109"/>
        <v>#NAME?</v>
      </c>
      <c r="X2315" s="327" t="e">
        <f t="shared" ca="1" si="110"/>
        <v>#NAME?</v>
      </c>
    </row>
    <row r="2316" spans="1:24">
      <c r="A2316" s="2">
        <v>2309</v>
      </c>
      <c r="B2316" s="617">
        <v>-160478</v>
      </c>
      <c r="C2316" s="617">
        <v>-103593</v>
      </c>
      <c r="D2316" s="617">
        <v>-114388</v>
      </c>
      <c r="F2316" s="330" t="e">
        <f ca="1">_xll.RiskData('Risk Summary'!$H$32,$A2316)</f>
        <v>#NAME?</v>
      </c>
      <c r="G2316" s="330" t="e">
        <f ca="1">_xll.RiskData('Risk Summary'!$K$32,$A2316)</f>
        <v>#NAME?</v>
      </c>
      <c r="H2316" s="330" t="e">
        <f ca="1">_xll.RiskData('Risk Summary'!$N$32,$A2316)</f>
        <v>#NAME?</v>
      </c>
      <c r="J2316" s="330" t="e">
        <f ca="1">_xll.RiskData('Risk Summary'!$H$35,$A2316)</f>
        <v>#NAME?</v>
      </c>
      <c r="K2316" s="330" t="e">
        <f ca="1">_xll.RiskData('Risk Summary'!$K$35,$A2316)</f>
        <v>#NAME?</v>
      </c>
      <c r="L2316" s="330" t="e">
        <f ca="1">_xll.RiskData('Risk Summary'!$N$35,$A2316)</f>
        <v>#NAME?</v>
      </c>
      <c r="N2316" s="330" t="e">
        <f ca="1">_xll.RiskData('Risk Summary'!$H$36,$A2316)</f>
        <v>#NAME?</v>
      </c>
      <c r="O2316" s="330" t="e">
        <f ca="1">_xll.RiskData('Risk Summary'!$K$36,$A2316)</f>
        <v>#NAME?</v>
      </c>
      <c r="P2316" s="330" t="e">
        <f ca="1">_xll.RiskData('Risk Summary'!$N$36,$A2316)</f>
        <v>#NAME?</v>
      </c>
      <c r="R2316" s="330" t="e">
        <f ca="1">_xll.RiskData('TS CF'!$H$24,$A2316)-F2316</f>
        <v>#NAME?</v>
      </c>
      <c r="S2316" s="330" t="e">
        <f ca="1">_xll.RiskData('TS CF'!$K$24,$A2316)-G2316</f>
        <v>#NAME?</v>
      </c>
      <c r="T2316" s="330" t="e">
        <f ca="1">_xll.RiskData('TS CF'!$N$24,$A2316)-H2316</f>
        <v>#NAME?</v>
      </c>
      <c r="V2316" s="327" t="e">
        <f t="shared" ca="1" si="108"/>
        <v>#NAME?</v>
      </c>
      <c r="W2316" s="327" t="e">
        <f t="shared" ca="1" si="109"/>
        <v>#NAME?</v>
      </c>
      <c r="X2316" s="327" t="e">
        <f t="shared" ca="1" si="110"/>
        <v>#NAME?</v>
      </c>
    </row>
    <row r="2317" spans="1:24">
      <c r="A2317" s="2">
        <v>2310</v>
      </c>
      <c r="B2317" s="617">
        <v>-160478</v>
      </c>
      <c r="C2317" s="617">
        <v>-103593</v>
      </c>
      <c r="D2317" s="617">
        <v>-114388</v>
      </c>
      <c r="F2317" s="330" t="e">
        <f ca="1">_xll.RiskData('Risk Summary'!$H$32,$A2317)</f>
        <v>#NAME?</v>
      </c>
      <c r="G2317" s="330" t="e">
        <f ca="1">_xll.RiskData('Risk Summary'!$K$32,$A2317)</f>
        <v>#NAME?</v>
      </c>
      <c r="H2317" s="330" t="e">
        <f ca="1">_xll.RiskData('Risk Summary'!$N$32,$A2317)</f>
        <v>#NAME?</v>
      </c>
      <c r="J2317" s="330" t="e">
        <f ca="1">_xll.RiskData('Risk Summary'!$H$35,$A2317)</f>
        <v>#NAME?</v>
      </c>
      <c r="K2317" s="330" t="e">
        <f ca="1">_xll.RiskData('Risk Summary'!$K$35,$A2317)</f>
        <v>#NAME?</v>
      </c>
      <c r="L2317" s="330" t="e">
        <f ca="1">_xll.RiskData('Risk Summary'!$N$35,$A2317)</f>
        <v>#NAME?</v>
      </c>
      <c r="N2317" s="330" t="e">
        <f ca="1">_xll.RiskData('Risk Summary'!$H$36,$A2317)</f>
        <v>#NAME?</v>
      </c>
      <c r="O2317" s="330" t="e">
        <f ca="1">_xll.RiskData('Risk Summary'!$K$36,$A2317)</f>
        <v>#NAME?</v>
      </c>
      <c r="P2317" s="330" t="e">
        <f ca="1">_xll.RiskData('Risk Summary'!$N$36,$A2317)</f>
        <v>#NAME?</v>
      </c>
      <c r="R2317" s="330" t="e">
        <f ca="1">_xll.RiskData('TS CF'!$H$24,$A2317)-F2317</f>
        <v>#NAME?</v>
      </c>
      <c r="S2317" s="330" t="e">
        <f ca="1">_xll.RiskData('TS CF'!$K$24,$A2317)-G2317</f>
        <v>#NAME?</v>
      </c>
      <c r="T2317" s="330" t="e">
        <f ca="1">_xll.RiskData('TS CF'!$N$24,$A2317)-H2317</f>
        <v>#NAME?</v>
      </c>
      <c r="V2317" s="327" t="e">
        <f t="shared" ca="1" si="108"/>
        <v>#NAME?</v>
      </c>
      <c r="W2317" s="327" t="e">
        <f t="shared" ca="1" si="109"/>
        <v>#NAME?</v>
      </c>
      <c r="X2317" s="327" t="e">
        <f t="shared" ca="1" si="110"/>
        <v>#NAME?</v>
      </c>
    </row>
    <row r="2318" spans="1:24">
      <c r="A2318" s="2">
        <v>2311</v>
      </c>
      <c r="B2318" s="617">
        <v>-160478</v>
      </c>
      <c r="C2318" s="617">
        <v>-103593</v>
      </c>
      <c r="D2318" s="617">
        <v>-114388</v>
      </c>
      <c r="F2318" s="330" t="e">
        <f ca="1">_xll.RiskData('Risk Summary'!$H$32,$A2318)</f>
        <v>#NAME?</v>
      </c>
      <c r="G2318" s="330" t="e">
        <f ca="1">_xll.RiskData('Risk Summary'!$K$32,$A2318)</f>
        <v>#NAME?</v>
      </c>
      <c r="H2318" s="330" t="e">
        <f ca="1">_xll.RiskData('Risk Summary'!$N$32,$A2318)</f>
        <v>#NAME?</v>
      </c>
      <c r="J2318" s="330" t="e">
        <f ca="1">_xll.RiskData('Risk Summary'!$H$35,$A2318)</f>
        <v>#NAME?</v>
      </c>
      <c r="K2318" s="330" t="e">
        <f ca="1">_xll.RiskData('Risk Summary'!$K$35,$A2318)</f>
        <v>#NAME?</v>
      </c>
      <c r="L2318" s="330" t="e">
        <f ca="1">_xll.RiskData('Risk Summary'!$N$35,$A2318)</f>
        <v>#NAME?</v>
      </c>
      <c r="N2318" s="330" t="e">
        <f ca="1">_xll.RiskData('Risk Summary'!$H$36,$A2318)</f>
        <v>#NAME?</v>
      </c>
      <c r="O2318" s="330" t="e">
        <f ca="1">_xll.RiskData('Risk Summary'!$K$36,$A2318)</f>
        <v>#NAME?</v>
      </c>
      <c r="P2318" s="330" t="e">
        <f ca="1">_xll.RiskData('Risk Summary'!$N$36,$A2318)</f>
        <v>#NAME?</v>
      </c>
      <c r="R2318" s="330" t="e">
        <f ca="1">_xll.RiskData('TS CF'!$H$24,$A2318)-F2318</f>
        <v>#NAME?</v>
      </c>
      <c r="S2318" s="330" t="e">
        <f ca="1">_xll.RiskData('TS CF'!$K$24,$A2318)-G2318</f>
        <v>#NAME?</v>
      </c>
      <c r="T2318" s="330" t="e">
        <f ca="1">_xll.RiskData('TS CF'!$N$24,$A2318)-H2318</f>
        <v>#NAME?</v>
      </c>
      <c r="V2318" s="327" t="e">
        <f t="shared" ca="1" si="108"/>
        <v>#NAME?</v>
      </c>
      <c r="W2318" s="327" t="e">
        <f t="shared" ca="1" si="109"/>
        <v>#NAME?</v>
      </c>
      <c r="X2318" s="327" t="e">
        <f t="shared" ca="1" si="110"/>
        <v>#NAME?</v>
      </c>
    </row>
    <row r="2319" spans="1:24">
      <c r="A2319" s="2">
        <v>2312</v>
      </c>
      <c r="B2319" s="617">
        <v>-160478</v>
      </c>
      <c r="C2319" s="617">
        <v>-103593</v>
      </c>
      <c r="D2319" s="617">
        <v>-114388</v>
      </c>
      <c r="F2319" s="330" t="e">
        <f ca="1">_xll.RiskData('Risk Summary'!$H$32,$A2319)</f>
        <v>#NAME?</v>
      </c>
      <c r="G2319" s="330" t="e">
        <f ca="1">_xll.RiskData('Risk Summary'!$K$32,$A2319)</f>
        <v>#NAME?</v>
      </c>
      <c r="H2319" s="330" t="e">
        <f ca="1">_xll.RiskData('Risk Summary'!$N$32,$A2319)</f>
        <v>#NAME?</v>
      </c>
      <c r="J2319" s="330" t="e">
        <f ca="1">_xll.RiskData('Risk Summary'!$H$35,$A2319)</f>
        <v>#NAME?</v>
      </c>
      <c r="K2319" s="330" t="e">
        <f ca="1">_xll.RiskData('Risk Summary'!$K$35,$A2319)</f>
        <v>#NAME?</v>
      </c>
      <c r="L2319" s="330" t="e">
        <f ca="1">_xll.RiskData('Risk Summary'!$N$35,$A2319)</f>
        <v>#NAME?</v>
      </c>
      <c r="N2319" s="330" t="e">
        <f ca="1">_xll.RiskData('Risk Summary'!$H$36,$A2319)</f>
        <v>#NAME?</v>
      </c>
      <c r="O2319" s="330" t="e">
        <f ca="1">_xll.RiskData('Risk Summary'!$K$36,$A2319)</f>
        <v>#NAME?</v>
      </c>
      <c r="P2319" s="330" t="e">
        <f ca="1">_xll.RiskData('Risk Summary'!$N$36,$A2319)</f>
        <v>#NAME?</v>
      </c>
      <c r="R2319" s="330" t="e">
        <f ca="1">_xll.RiskData('TS CF'!$H$24,$A2319)-F2319</f>
        <v>#NAME?</v>
      </c>
      <c r="S2319" s="330" t="e">
        <f ca="1">_xll.RiskData('TS CF'!$K$24,$A2319)-G2319</f>
        <v>#NAME?</v>
      </c>
      <c r="T2319" s="330" t="e">
        <f ca="1">_xll.RiskData('TS CF'!$N$24,$A2319)-H2319</f>
        <v>#NAME?</v>
      </c>
      <c r="V2319" s="327" t="e">
        <f t="shared" ca="1" si="108"/>
        <v>#NAME?</v>
      </c>
      <c r="W2319" s="327" t="e">
        <f t="shared" ca="1" si="109"/>
        <v>#NAME?</v>
      </c>
      <c r="X2319" s="327" t="e">
        <f t="shared" ca="1" si="110"/>
        <v>#NAME?</v>
      </c>
    </row>
    <row r="2320" spans="1:24">
      <c r="A2320" s="2">
        <v>2313</v>
      </c>
      <c r="B2320" s="617">
        <v>-160478</v>
      </c>
      <c r="C2320" s="617">
        <v>-103593</v>
      </c>
      <c r="D2320" s="617">
        <v>-114388</v>
      </c>
      <c r="F2320" s="330" t="e">
        <f ca="1">_xll.RiskData('Risk Summary'!$H$32,$A2320)</f>
        <v>#NAME?</v>
      </c>
      <c r="G2320" s="330" t="e">
        <f ca="1">_xll.RiskData('Risk Summary'!$K$32,$A2320)</f>
        <v>#NAME?</v>
      </c>
      <c r="H2320" s="330" t="e">
        <f ca="1">_xll.RiskData('Risk Summary'!$N$32,$A2320)</f>
        <v>#NAME?</v>
      </c>
      <c r="J2320" s="330" t="e">
        <f ca="1">_xll.RiskData('Risk Summary'!$H$35,$A2320)</f>
        <v>#NAME?</v>
      </c>
      <c r="K2320" s="330" t="e">
        <f ca="1">_xll.RiskData('Risk Summary'!$K$35,$A2320)</f>
        <v>#NAME?</v>
      </c>
      <c r="L2320" s="330" t="e">
        <f ca="1">_xll.RiskData('Risk Summary'!$N$35,$A2320)</f>
        <v>#NAME?</v>
      </c>
      <c r="N2320" s="330" t="e">
        <f ca="1">_xll.RiskData('Risk Summary'!$H$36,$A2320)</f>
        <v>#NAME?</v>
      </c>
      <c r="O2320" s="330" t="e">
        <f ca="1">_xll.RiskData('Risk Summary'!$K$36,$A2320)</f>
        <v>#NAME?</v>
      </c>
      <c r="P2320" s="330" t="e">
        <f ca="1">_xll.RiskData('Risk Summary'!$N$36,$A2320)</f>
        <v>#NAME?</v>
      </c>
      <c r="R2320" s="330" t="e">
        <f ca="1">_xll.RiskData('TS CF'!$H$24,$A2320)-F2320</f>
        <v>#NAME?</v>
      </c>
      <c r="S2320" s="330" t="e">
        <f ca="1">_xll.RiskData('TS CF'!$K$24,$A2320)-G2320</f>
        <v>#NAME?</v>
      </c>
      <c r="T2320" s="330" t="e">
        <f ca="1">_xll.RiskData('TS CF'!$N$24,$A2320)-H2320</f>
        <v>#NAME?</v>
      </c>
      <c r="V2320" s="327" t="e">
        <f t="shared" ca="1" si="108"/>
        <v>#NAME?</v>
      </c>
      <c r="W2320" s="327" t="e">
        <f t="shared" ca="1" si="109"/>
        <v>#NAME?</v>
      </c>
      <c r="X2320" s="327" t="e">
        <f t="shared" ca="1" si="110"/>
        <v>#NAME?</v>
      </c>
    </row>
    <row r="2321" spans="1:24">
      <c r="A2321" s="2">
        <v>2314</v>
      </c>
      <c r="B2321" s="617">
        <v>-160478</v>
      </c>
      <c r="C2321" s="617">
        <v>-103593</v>
      </c>
      <c r="D2321" s="617">
        <v>-114388</v>
      </c>
      <c r="F2321" s="330" t="e">
        <f ca="1">_xll.RiskData('Risk Summary'!$H$32,$A2321)</f>
        <v>#NAME?</v>
      </c>
      <c r="G2321" s="330" t="e">
        <f ca="1">_xll.RiskData('Risk Summary'!$K$32,$A2321)</f>
        <v>#NAME?</v>
      </c>
      <c r="H2321" s="330" t="e">
        <f ca="1">_xll.RiskData('Risk Summary'!$N$32,$A2321)</f>
        <v>#NAME?</v>
      </c>
      <c r="J2321" s="330" t="e">
        <f ca="1">_xll.RiskData('Risk Summary'!$H$35,$A2321)</f>
        <v>#NAME?</v>
      </c>
      <c r="K2321" s="330" t="e">
        <f ca="1">_xll.RiskData('Risk Summary'!$K$35,$A2321)</f>
        <v>#NAME?</v>
      </c>
      <c r="L2321" s="330" t="e">
        <f ca="1">_xll.RiskData('Risk Summary'!$N$35,$A2321)</f>
        <v>#NAME?</v>
      </c>
      <c r="N2321" s="330" t="e">
        <f ca="1">_xll.RiskData('Risk Summary'!$H$36,$A2321)</f>
        <v>#NAME?</v>
      </c>
      <c r="O2321" s="330" t="e">
        <f ca="1">_xll.RiskData('Risk Summary'!$K$36,$A2321)</f>
        <v>#NAME?</v>
      </c>
      <c r="P2321" s="330" t="e">
        <f ca="1">_xll.RiskData('Risk Summary'!$N$36,$A2321)</f>
        <v>#NAME?</v>
      </c>
      <c r="R2321" s="330" t="e">
        <f ca="1">_xll.RiskData('TS CF'!$H$24,$A2321)-F2321</f>
        <v>#NAME?</v>
      </c>
      <c r="S2321" s="330" t="e">
        <f ca="1">_xll.RiskData('TS CF'!$K$24,$A2321)-G2321</f>
        <v>#NAME?</v>
      </c>
      <c r="T2321" s="330" t="e">
        <f ca="1">_xll.RiskData('TS CF'!$N$24,$A2321)-H2321</f>
        <v>#NAME?</v>
      </c>
      <c r="V2321" s="327" t="e">
        <f t="shared" ca="1" si="108"/>
        <v>#NAME?</v>
      </c>
      <c r="W2321" s="327" t="e">
        <f t="shared" ca="1" si="109"/>
        <v>#NAME?</v>
      </c>
      <c r="X2321" s="327" t="e">
        <f t="shared" ca="1" si="110"/>
        <v>#NAME?</v>
      </c>
    </row>
    <row r="2322" spans="1:24">
      <c r="A2322" s="2">
        <v>2315</v>
      </c>
      <c r="B2322" s="617">
        <v>-160478</v>
      </c>
      <c r="C2322" s="617">
        <v>-103593</v>
      </c>
      <c r="D2322" s="617">
        <v>-114388</v>
      </c>
      <c r="F2322" s="330" t="e">
        <f ca="1">_xll.RiskData('Risk Summary'!$H$32,$A2322)</f>
        <v>#NAME?</v>
      </c>
      <c r="G2322" s="330" t="e">
        <f ca="1">_xll.RiskData('Risk Summary'!$K$32,$A2322)</f>
        <v>#NAME?</v>
      </c>
      <c r="H2322" s="330" t="e">
        <f ca="1">_xll.RiskData('Risk Summary'!$N$32,$A2322)</f>
        <v>#NAME?</v>
      </c>
      <c r="J2322" s="330" t="e">
        <f ca="1">_xll.RiskData('Risk Summary'!$H$35,$A2322)</f>
        <v>#NAME?</v>
      </c>
      <c r="K2322" s="330" t="e">
        <f ca="1">_xll.RiskData('Risk Summary'!$K$35,$A2322)</f>
        <v>#NAME?</v>
      </c>
      <c r="L2322" s="330" t="e">
        <f ca="1">_xll.RiskData('Risk Summary'!$N$35,$A2322)</f>
        <v>#NAME?</v>
      </c>
      <c r="N2322" s="330" t="e">
        <f ca="1">_xll.RiskData('Risk Summary'!$H$36,$A2322)</f>
        <v>#NAME?</v>
      </c>
      <c r="O2322" s="330" t="e">
        <f ca="1">_xll.RiskData('Risk Summary'!$K$36,$A2322)</f>
        <v>#NAME?</v>
      </c>
      <c r="P2322" s="330" t="e">
        <f ca="1">_xll.RiskData('Risk Summary'!$N$36,$A2322)</f>
        <v>#NAME?</v>
      </c>
      <c r="R2322" s="330" t="e">
        <f ca="1">_xll.RiskData('TS CF'!$H$24,$A2322)-F2322</f>
        <v>#NAME?</v>
      </c>
      <c r="S2322" s="330" t="e">
        <f ca="1">_xll.RiskData('TS CF'!$K$24,$A2322)-G2322</f>
        <v>#NAME?</v>
      </c>
      <c r="T2322" s="330" t="e">
        <f ca="1">_xll.RiskData('TS CF'!$N$24,$A2322)-H2322</f>
        <v>#NAME?</v>
      </c>
      <c r="V2322" s="327" t="e">
        <f t="shared" ca="1" si="108"/>
        <v>#NAME?</v>
      </c>
      <c r="W2322" s="327" t="e">
        <f t="shared" ca="1" si="109"/>
        <v>#NAME?</v>
      </c>
      <c r="X2322" s="327" t="e">
        <f t="shared" ca="1" si="110"/>
        <v>#NAME?</v>
      </c>
    </row>
    <row r="2323" spans="1:24">
      <c r="A2323" s="2">
        <v>2316</v>
      </c>
      <c r="B2323" s="617">
        <v>-160478</v>
      </c>
      <c r="C2323" s="617">
        <v>-103593</v>
      </c>
      <c r="D2323" s="617">
        <v>-114388</v>
      </c>
      <c r="F2323" s="330" t="e">
        <f ca="1">_xll.RiskData('Risk Summary'!$H$32,$A2323)</f>
        <v>#NAME?</v>
      </c>
      <c r="G2323" s="330" t="e">
        <f ca="1">_xll.RiskData('Risk Summary'!$K$32,$A2323)</f>
        <v>#NAME?</v>
      </c>
      <c r="H2323" s="330" t="e">
        <f ca="1">_xll.RiskData('Risk Summary'!$N$32,$A2323)</f>
        <v>#NAME?</v>
      </c>
      <c r="J2323" s="330" t="e">
        <f ca="1">_xll.RiskData('Risk Summary'!$H$35,$A2323)</f>
        <v>#NAME?</v>
      </c>
      <c r="K2323" s="330" t="e">
        <f ca="1">_xll.RiskData('Risk Summary'!$K$35,$A2323)</f>
        <v>#NAME?</v>
      </c>
      <c r="L2323" s="330" t="e">
        <f ca="1">_xll.RiskData('Risk Summary'!$N$35,$A2323)</f>
        <v>#NAME?</v>
      </c>
      <c r="N2323" s="330" t="e">
        <f ca="1">_xll.RiskData('Risk Summary'!$H$36,$A2323)</f>
        <v>#NAME?</v>
      </c>
      <c r="O2323" s="330" t="e">
        <f ca="1">_xll.RiskData('Risk Summary'!$K$36,$A2323)</f>
        <v>#NAME?</v>
      </c>
      <c r="P2323" s="330" t="e">
        <f ca="1">_xll.RiskData('Risk Summary'!$N$36,$A2323)</f>
        <v>#NAME?</v>
      </c>
      <c r="R2323" s="330" t="e">
        <f ca="1">_xll.RiskData('TS CF'!$H$24,$A2323)-F2323</f>
        <v>#NAME?</v>
      </c>
      <c r="S2323" s="330" t="e">
        <f ca="1">_xll.RiskData('TS CF'!$K$24,$A2323)-G2323</f>
        <v>#NAME?</v>
      </c>
      <c r="T2323" s="330" t="e">
        <f ca="1">_xll.RiskData('TS CF'!$N$24,$A2323)-H2323</f>
        <v>#NAME?</v>
      </c>
      <c r="V2323" s="327" t="e">
        <f t="shared" ca="1" si="108"/>
        <v>#NAME?</v>
      </c>
      <c r="W2323" s="327" t="e">
        <f t="shared" ca="1" si="109"/>
        <v>#NAME?</v>
      </c>
      <c r="X2323" s="327" t="e">
        <f t="shared" ca="1" si="110"/>
        <v>#NAME?</v>
      </c>
    </row>
    <row r="2324" spans="1:24">
      <c r="A2324" s="2">
        <v>2317</v>
      </c>
      <c r="B2324" s="617">
        <v>-160478</v>
      </c>
      <c r="C2324" s="617">
        <v>-103593</v>
      </c>
      <c r="D2324" s="617">
        <v>-114388</v>
      </c>
      <c r="F2324" s="330" t="e">
        <f ca="1">_xll.RiskData('Risk Summary'!$H$32,$A2324)</f>
        <v>#NAME?</v>
      </c>
      <c r="G2324" s="330" t="e">
        <f ca="1">_xll.RiskData('Risk Summary'!$K$32,$A2324)</f>
        <v>#NAME?</v>
      </c>
      <c r="H2324" s="330" t="e">
        <f ca="1">_xll.RiskData('Risk Summary'!$N$32,$A2324)</f>
        <v>#NAME?</v>
      </c>
      <c r="J2324" s="330" t="e">
        <f ca="1">_xll.RiskData('Risk Summary'!$H$35,$A2324)</f>
        <v>#NAME?</v>
      </c>
      <c r="K2324" s="330" t="e">
        <f ca="1">_xll.RiskData('Risk Summary'!$K$35,$A2324)</f>
        <v>#NAME?</v>
      </c>
      <c r="L2324" s="330" t="e">
        <f ca="1">_xll.RiskData('Risk Summary'!$N$35,$A2324)</f>
        <v>#NAME?</v>
      </c>
      <c r="N2324" s="330" t="e">
        <f ca="1">_xll.RiskData('Risk Summary'!$H$36,$A2324)</f>
        <v>#NAME?</v>
      </c>
      <c r="O2324" s="330" t="e">
        <f ca="1">_xll.RiskData('Risk Summary'!$K$36,$A2324)</f>
        <v>#NAME?</v>
      </c>
      <c r="P2324" s="330" t="e">
        <f ca="1">_xll.RiskData('Risk Summary'!$N$36,$A2324)</f>
        <v>#NAME?</v>
      </c>
      <c r="R2324" s="330" t="e">
        <f ca="1">_xll.RiskData('TS CF'!$H$24,$A2324)-F2324</f>
        <v>#NAME?</v>
      </c>
      <c r="S2324" s="330" t="e">
        <f ca="1">_xll.RiskData('TS CF'!$K$24,$A2324)-G2324</f>
        <v>#NAME?</v>
      </c>
      <c r="T2324" s="330" t="e">
        <f ca="1">_xll.RiskData('TS CF'!$N$24,$A2324)-H2324</f>
        <v>#NAME?</v>
      </c>
      <c r="V2324" s="327" t="e">
        <f t="shared" ca="1" si="108"/>
        <v>#NAME?</v>
      </c>
      <c r="W2324" s="327" t="e">
        <f t="shared" ca="1" si="109"/>
        <v>#NAME?</v>
      </c>
      <c r="X2324" s="327" t="e">
        <f t="shared" ca="1" si="110"/>
        <v>#NAME?</v>
      </c>
    </row>
    <row r="2325" spans="1:24">
      <c r="A2325" s="2">
        <v>2318</v>
      </c>
      <c r="B2325" s="617">
        <v>-160478</v>
      </c>
      <c r="C2325" s="617">
        <v>-103593</v>
      </c>
      <c r="D2325" s="617">
        <v>-114388</v>
      </c>
      <c r="F2325" s="330" t="e">
        <f ca="1">_xll.RiskData('Risk Summary'!$H$32,$A2325)</f>
        <v>#NAME?</v>
      </c>
      <c r="G2325" s="330" t="e">
        <f ca="1">_xll.RiskData('Risk Summary'!$K$32,$A2325)</f>
        <v>#NAME?</v>
      </c>
      <c r="H2325" s="330" t="e">
        <f ca="1">_xll.RiskData('Risk Summary'!$N$32,$A2325)</f>
        <v>#NAME?</v>
      </c>
      <c r="J2325" s="330" t="e">
        <f ca="1">_xll.RiskData('Risk Summary'!$H$35,$A2325)</f>
        <v>#NAME?</v>
      </c>
      <c r="K2325" s="330" t="e">
        <f ca="1">_xll.RiskData('Risk Summary'!$K$35,$A2325)</f>
        <v>#NAME?</v>
      </c>
      <c r="L2325" s="330" t="e">
        <f ca="1">_xll.RiskData('Risk Summary'!$N$35,$A2325)</f>
        <v>#NAME?</v>
      </c>
      <c r="N2325" s="330" t="e">
        <f ca="1">_xll.RiskData('Risk Summary'!$H$36,$A2325)</f>
        <v>#NAME?</v>
      </c>
      <c r="O2325" s="330" t="e">
        <f ca="1">_xll.RiskData('Risk Summary'!$K$36,$A2325)</f>
        <v>#NAME?</v>
      </c>
      <c r="P2325" s="330" t="e">
        <f ca="1">_xll.RiskData('Risk Summary'!$N$36,$A2325)</f>
        <v>#NAME?</v>
      </c>
      <c r="R2325" s="330" t="e">
        <f ca="1">_xll.RiskData('TS CF'!$H$24,$A2325)-F2325</f>
        <v>#NAME?</v>
      </c>
      <c r="S2325" s="330" t="e">
        <f ca="1">_xll.RiskData('TS CF'!$K$24,$A2325)-G2325</f>
        <v>#NAME?</v>
      </c>
      <c r="T2325" s="330" t="e">
        <f ca="1">_xll.RiskData('TS CF'!$N$24,$A2325)-H2325</f>
        <v>#NAME?</v>
      </c>
      <c r="V2325" s="327" t="e">
        <f t="shared" ca="1" si="108"/>
        <v>#NAME?</v>
      </c>
      <c r="W2325" s="327" t="e">
        <f t="shared" ca="1" si="109"/>
        <v>#NAME?</v>
      </c>
      <c r="X2325" s="327" t="e">
        <f t="shared" ca="1" si="110"/>
        <v>#NAME?</v>
      </c>
    </row>
    <row r="2326" spans="1:24">
      <c r="A2326" s="2">
        <v>2319</v>
      </c>
      <c r="B2326" s="617">
        <v>-160478</v>
      </c>
      <c r="C2326" s="617">
        <v>-103593</v>
      </c>
      <c r="D2326" s="617">
        <v>-114388</v>
      </c>
      <c r="F2326" s="330" t="e">
        <f ca="1">_xll.RiskData('Risk Summary'!$H$32,$A2326)</f>
        <v>#NAME?</v>
      </c>
      <c r="G2326" s="330" t="e">
        <f ca="1">_xll.RiskData('Risk Summary'!$K$32,$A2326)</f>
        <v>#NAME?</v>
      </c>
      <c r="H2326" s="330" t="e">
        <f ca="1">_xll.RiskData('Risk Summary'!$N$32,$A2326)</f>
        <v>#NAME?</v>
      </c>
      <c r="J2326" s="330" t="e">
        <f ca="1">_xll.RiskData('Risk Summary'!$H$35,$A2326)</f>
        <v>#NAME?</v>
      </c>
      <c r="K2326" s="330" t="e">
        <f ca="1">_xll.RiskData('Risk Summary'!$K$35,$A2326)</f>
        <v>#NAME?</v>
      </c>
      <c r="L2326" s="330" t="e">
        <f ca="1">_xll.RiskData('Risk Summary'!$N$35,$A2326)</f>
        <v>#NAME?</v>
      </c>
      <c r="N2326" s="330" t="e">
        <f ca="1">_xll.RiskData('Risk Summary'!$H$36,$A2326)</f>
        <v>#NAME?</v>
      </c>
      <c r="O2326" s="330" t="e">
        <f ca="1">_xll.RiskData('Risk Summary'!$K$36,$A2326)</f>
        <v>#NAME?</v>
      </c>
      <c r="P2326" s="330" t="e">
        <f ca="1">_xll.RiskData('Risk Summary'!$N$36,$A2326)</f>
        <v>#NAME?</v>
      </c>
      <c r="R2326" s="330" t="e">
        <f ca="1">_xll.RiskData('TS CF'!$H$24,$A2326)-F2326</f>
        <v>#NAME?</v>
      </c>
      <c r="S2326" s="330" t="e">
        <f ca="1">_xll.RiskData('TS CF'!$K$24,$A2326)-G2326</f>
        <v>#NAME?</v>
      </c>
      <c r="T2326" s="330" t="e">
        <f ca="1">_xll.RiskData('TS CF'!$N$24,$A2326)-H2326</f>
        <v>#NAME?</v>
      </c>
      <c r="V2326" s="327" t="e">
        <f t="shared" ca="1" si="108"/>
        <v>#NAME?</v>
      </c>
      <c r="W2326" s="327" t="e">
        <f t="shared" ca="1" si="109"/>
        <v>#NAME?</v>
      </c>
      <c r="X2326" s="327" t="e">
        <f t="shared" ca="1" si="110"/>
        <v>#NAME?</v>
      </c>
    </row>
    <row r="2327" spans="1:24">
      <c r="A2327" s="2">
        <v>2320</v>
      </c>
      <c r="B2327" s="617">
        <v>-160478</v>
      </c>
      <c r="C2327" s="617">
        <v>-103593</v>
      </c>
      <c r="D2327" s="617">
        <v>-114388</v>
      </c>
      <c r="F2327" s="330" t="e">
        <f ca="1">_xll.RiskData('Risk Summary'!$H$32,$A2327)</f>
        <v>#NAME?</v>
      </c>
      <c r="G2327" s="330" t="e">
        <f ca="1">_xll.RiskData('Risk Summary'!$K$32,$A2327)</f>
        <v>#NAME?</v>
      </c>
      <c r="H2327" s="330" t="e">
        <f ca="1">_xll.RiskData('Risk Summary'!$N$32,$A2327)</f>
        <v>#NAME?</v>
      </c>
      <c r="J2327" s="330" t="e">
        <f ca="1">_xll.RiskData('Risk Summary'!$H$35,$A2327)</f>
        <v>#NAME?</v>
      </c>
      <c r="K2327" s="330" t="e">
        <f ca="1">_xll.RiskData('Risk Summary'!$K$35,$A2327)</f>
        <v>#NAME?</v>
      </c>
      <c r="L2327" s="330" t="e">
        <f ca="1">_xll.RiskData('Risk Summary'!$N$35,$A2327)</f>
        <v>#NAME?</v>
      </c>
      <c r="N2327" s="330" t="e">
        <f ca="1">_xll.RiskData('Risk Summary'!$H$36,$A2327)</f>
        <v>#NAME?</v>
      </c>
      <c r="O2327" s="330" t="e">
        <f ca="1">_xll.RiskData('Risk Summary'!$K$36,$A2327)</f>
        <v>#NAME?</v>
      </c>
      <c r="P2327" s="330" t="e">
        <f ca="1">_xll.RiskData('Risk Summary'!$N$36,$A2327)</f>
        <v>#NAME?</v>
      </c>
      <c r="R2327" s="330" t="e">
        <f ca="1">_xll.RiskData('TS CF'!$H$24,$A2327)-F2327</f>
        <v>#NAME?</v>
      </c>
      <c r="S2327" s="330" t="e">
        <f ca="1">_xll.RiskData('TS CF'!$K$24,$A2327)-G2327</f>
        <v>#NAME?</v>
      </c>
      <c r="T2327" s="330" t="e">
        <f ca="1">_xll.RiskData('TS CF'!$N$24,$A2327)-H2327</f>
        <v>#NAME?</v>
      </c>
      <c r="V2327" s="327" t="e">
        <f t="shared" ca="1" si="108"/>
        <v>#NAME?</v>
      </c>
      <c r="W2327" s="327" t="e">
        <f t="shared" ca="1" si="109"/>
        <v>#NAME?</v>
      </c>
      <c r="X2327" s="327" t="e">
        <f t="shared" ca="1" si="110"/>
        <v>#NAME?</v>
      </c>
    </row>
    <row r="2328" spans="1:24">
      <c r="A2328" s="2">
        <v>2321</v>
      </c>
      <c r="B2328" s="617">
        <v>-160478</v>
      </c>
      <c r="C2328" s="617">
        <v>-103593</v>
      </c>
      <c r="D2328" s="617">
        <v>-114388</v>
      </c>
      <c r="F2328" s="330" t="e">
        <f ca="1">_xll.RiskData('Risk Summary'!$H$32,$A2328)</f>
        <v>#NAME?</v>
      </c>
      <c r="G2328" s="330" t="e">
        <f ca="1">_xll.RiskData('Risk Summary'!$K$32,$A2328)</f>
        <v>#NAME?</v>
      </c>
      <c r="H2328" s="330" t="e">
        <f ca="1">_xll.RiskData('Risk Summary'!$N$32,$A2328)</f>
        <v>#NAME?</v>
      </c>
      <c r="J2328" s="330" t="e">
        <f ca="1">_xll.RiskData('Risk Summary'!$H$35,$A2328)</f>
        <v>#NAME?</v>
      </c>
      <c r="K2328" s="330" t="e">
        <f ca="1">_xll.RiskData('Risk Summary'!$K$35,$A2328)</f>
        <v>#NAME?</v>
      </c>
      <c r="L2328" s="330" t="e">
        <f ca="1">_xll.RiskData('Risk Summary'!$N$35,$A2328)</f>
        <v>#NAME?</v>
      </c>
      <c r="N2328" s="330" t="e">
        <f ca="1">_xll.RiskData('Risk Summary'!$H$36,$A2328)</f>
        <v>#NAME?</v>
      </c>
      <c r="O2328" s="330" t="e">
        <f ca="1">_xll.RiskData('Risk Summary'!$K$36,$A2328)</f>
        <v>#NAME?</v>
      </c>
      <c r="P2328" s="330" t="e">
        <f ca="1">_xll.RiskData('Risk Summary'!$N$36,$A2328)</f>
        <v>#NAME?</v>
      </c>
      <c r="R2328" s="330" t="e">
        <f ca="1">_xll.RiskData('TS CF'!$H$24,$A2328)-F2328</f>
        <v>#NAME?</v>
      </c>
      <c r="S2328" s="330" t="e">
        <f ca="1">_xll.RiskData('TS CF'!$K$24,$A2328)-G2328</f>
        <v>#NAME?</v>
      </c>
      <c r="T2328" s="330" t="e">
        <f ca="1">_xll.RiskData('TS CF'!$N$24,$A2328)-H2328</f>
        <v>#NAME?</v>
      </c>
      <c r="V2328" s="327" t="e">
        <f t="shared" ca="1" si="108"/>
        <v>#NAME?</v>
      </c>
      <c r="W2328" s="327" t="e">
        <f t="shared" ca="1" si="109"/>
        <v>#NAME?</v>
      </c>
      <c r="X2328" s="327" t="e">
        <f t="shared" ca="1" si="110"/>
        <v>#NAME?</v>
      </c>
    </row>
    <row r="2329" spans="1:24">
      <c r="A2329" s="2">
        <v>2322</v>
      </c>
      <c r="B2329" s="617">
        <v>-160478</v>
      </c>
      <c r="C2329" s="617">
        <v>-103593</v>
      </c>
      <c r="D2329" s="617">
        <v>-114388</v>
      </c>
      <c r="F2329" s="330" t="e">
        <f ca="1">_xll.RiskData('Risk Summary'!$H$32,$A2329)</f>
        <v>#NAME?</v>
      </c>
      <c r="G2329" s="330" t="e">
        <f ca="1">_xll.RiskData('Risk Summary'!$K$32,$A2329)</f>
        <v>#NAME?</v>
      </c>
      <c r="H2329" s="330" t="e">
        <f ca="1">_xll.RiskData('Risk Summary'!$N$32,$A2329)</f>
        <v>#NAME?</v>
      </c>
      <c r="J2329" s="330" t="e">
        <f ca="1">_xll.RiskData('Risk Summary'!$H$35,$A2329)</f>
        <v>#NAME?</v>
      </c>
      <c r="K2329" s="330" t="e">
        <f ca="1">_xll.RiskData('Risk Summary'!$K$35,$A2329)</f>
        <v>#NAME?</v>
      </c>
      <c r="L2329" s="330" t="e">
        <f ca="1">_xll.RiskData('Risk Summary'!$N$35,$A2329)</f>
        <v>#NAME?</v>
      </c>
      <c r="N2329" s="330" t="e">
        <f ca="1">_xll.RiskData('Risk Summary'!$H$36,$A2329)</f>
        <v>#NAME?</v>
      </c>
      <c r="O2329" s="330" t="e">
        <f ca="1">_xll.RiskData('Risk Summary'!$K$36,$A2329)</f>
        <v>#NAME?</v>
      </c>
      <c r="P2329" s="330" t="e">
        <f ca="1">_xll.RiskData('Risk Summary'!$N$36,$A2329)</f>
        <v>#NAME?</v>
      </c>
      <c r="R2329" s="330" t="e">
        <f ca="1">_xll.RiskData('TS CF'!$H$24,$A2329)-F2329</f>
        <v>#NAME?</v>
      </c>
      <c r="S2329" s="330" t="e">
        <f ca="1">_xll.RiskData('TS CF'!$K$24,$A2329)-G2329</f>
        <v>#NAME?</v>
      </c>
      <c r="T2329" s="330" t="e">
        <f ca="1">_xll.RiskData('TS CF'!$N$24,$A2329)-H2329</f>
        <v>#NAME?</v>
      </c>
      <c r="V2329" s="327" t="e">
        <f t="shared" ca="1" si="108"/>
        <v>#NAME?</v>
      </c>
      <c r="W2329" s="327" t="e">
        <f t="shared" ca="1" si="109"/>
        <v>#NAME?</v>
      </c>
      <c r="X2329" s="327" t="e">
        <f t="shared" ca="1" si="110"/>
        <v>#NAME?</v>
      </c>
    </row>
    <row r="2330" spans="1:24">
      <c r="A2330" s="2">
        <v>2323</v>
      </c>
      <c r="B2330" s="617">
        <v>-160478</v>
      </c>
      <c r="C2330" s="617">
        <v>-103593</v>
      </c>
      <c r="D2330" s="617">
        <v>-114388</v>
      </c>
      <c r="F2330" s="330" t="e">
        <f ca="1">_xll.RiskData('Risk Summary'!$H$32,$A2330)</f>
        <v>#NAME?</v>
      </c>
      <c r="G2330" s="330" t="e">
        <f ca="1">_xll.RiskData('Risk Summary'!$K$32,$A2330)</f>
        <v>#NAME?</v>
      </c>
      <c r="H2330" s="330" t="e">
        <f ca="1">_xll.RiskData('Risk Summary'!$N$32,$A2330)</f>
        <v>#NAME?</v>
      </c>
      <c r="J2330" s="330" t="e">
        <f ca="1">_xll.RiskData('Risk Summary'!$H$35,$A2330)</f>
        <v>#NAME?</v>
      </c>
      <c r="K2330" s="330" t="e">
        <f ca="1">_xll.RiskData('Risk Summary'!$K$35,$A2330)</f>
        <v>#NAME?</v>
      </c>
      <c r="L2330" s="330" t="e">
        <f ca="1">_xll.RiskData('Risk Summary'!$N$35,$A2330)</f>
        <v>#NAME?</v>
      </c>
      <c r="N2330" s="330" t="e">
        <f ca="1">_xll.RiskData('Risk Summary'!$H$36,$A2330)</f>
        <v>#NAME?</v>
      </c>
      <c r="O2330" s="330" t="e">
        <f ca="1">_xll.RiskData('Risk Summary'!$K$36,$A2330)</f>
        <v>#NAME?</v>
      </c>
      <c r="P2330" s="330" t="e">
        <f ca="1">_xll.RiskData('Risk Summary'!$N$36,$A2330)</f>
        <v>#NAME?</v>
      </c>
      <c r="R2330" s="330" t="e">
        <f ca="1">_xll.RiskData('TS CF'!$H$24,$A2330)-F2330</f>
        <v>#NAME?</v>
      </c>
      <c r="S2330" s="330" t="e">
        <f ca="1">_xll.RiskData('TS CF'!$K$24,$A2330)-G2330</f>
        <v>#NAME?</v>
      </c>
      <c r="T2330" s="330" t="e">
        <f ca="1">_xll.RiskData('TS CF'!$N$24,$A2330)-H2330</f>
        <v>#NAME?</v>
      </c>
      <c r="V2330" s="327" t="e">
        <f t="shared" ca="1" si="108"/>
        <v>#NAME?</v>
      </c>
      <c r="W2330" s="327" t="e">
        <f t="shared" ca="1" si="109"/>
        <v>#NAME?</v>
      </c>
      <c r="X2330" s="327" t="e">
        <f t="shared" ca="1" si="110"/>
        <v>#NAME?</v>
      </c>
    </row>
    <row r="2331" spans="1:24">
      <c r="A2331" s="2">
        <v>2324</v>
      </c>
      <c r="B2331" s="617">
        <v>-160478</v>
      </c>
      <c r="C2331" s="617">
        <v>-103593</v>
      </c>
      <c r="D2331" s="617">
        <v>-114388</v>
      </c>
      <c r="F2331" s="330" t="e">
        <f ca="1">_xll.RiskData('Risk Summary'!$H$32,$A2331)</f>
        <v>#NAME?</v>
      </c>
      <c r="G2331" s="330" t="e">
        <f ca="1">_xll.RiskData('Risk Summary'!$K$32,$A2331)</f>
        <v>#NAME?</v>
      </c>
      <c r="H2331" s="330" t="e">
        <f ca="1">_xll.RiskData('Risk Summary'!$N$32,$A2331)</f>
        <v>#NAME?</v>
      </c>
      <c r="J2331" s="330" t="e">
        <f ca="1">_xll.RiskData('Risk Summary'!$H$35,$A2331)</f>
        <v>#NAME?</v>
      </c>
      <c r="K2331" s="330" t="e">
        <f ca="1">_xll.RiskData('Risk Summary'!$K$35,$A2331)</f>
        <v>#NAME?</v>
      </c>
      <c r="L2331" s="330" t="e">
        <f ca="1">_xll.RiskData('Risk Summary'!$N$35,$A2331)</f>
        <v>#NAME?</v>
      </c>
      <c r="N2331" s="330" t="e">
        <f ca="1">_xll.RiskData('Risk Summary'!$H$36,$A2331)</f>
        <v>#NAME?</v>
      </c>
      <c r="O2331" s="330" t="e">
        <f ca="1">_xll.RiskData('Risk Summary'!$K$36,$A2331)</f>
        <v>#NAME?</v>
      </c>
      <c r="P2331" s="330" t="e">
        <f ca="1">_xll.RiskData('Risk Summary'!$N$36,$A2331)</f>
        <v>#NAME?</v>
      </c>
      <c r="R2331" s="330" t="e">
        <f ca="1">_xll.RiskData('TS CF'!$H$24,$A2331)-F2331</f>
        <v>#NAME?</v>
      </c>
      <c r="S2331" s="330" t="e">
        <f ca="1">_xll.RiskData('TS CF'!$K$24,$A2331)-G2331</f>
        <v>#NAME?</v>
      </c>
      <c r="T2331" s="330" t="e">
        <f ca="1">_xll.RiskData('TS CF'!$N$24,$A2331)-H2331</f>
        <v>#NAME?</v>
      </c>
      <c r="V2331" s="327" t="e">
        <f t="shared" ca="1" si="108"/>
        <v>#NAME?</v>
      </c>
      <c r="W2331" s="327" t="e">
        <f t="shared" ca="1" si="109"/>
        <v>#NAME?</v>
      </c>
      <c r="X2331" s="327" t="e">
        <f t="shared" ca="1" si="110"/>
        <v>#NAME?</v>
      </c>
    </row>
    <row r="2332" spans="1:24">
      <c r="A2332" s="2">
        <v>2325</v>
      </c>
      <c r="B2332" s="617">
        <v>-160478</v>
      </c>
      <c r="C2332" s="617">
        <v>-103593</v>
      </c>
      <c r="D2332" s="617">
        <v>-114388</v>
      </c>
      <c r="F2332" s="330" t="e">
        <f ca="1">_xll.RiskData('Risk Summary'!$H$32,$A2332)</f>
        <v>#NAME?</v>
      </c>
      <c r="G2332" s="330" t="e">
        <f ca="1">_xll.RiskData('Risk Summary'!$K$32,$A2332)</f>
        <v>#NAME?</v>
      </c>
      <c r="H2332" s="330" t="e">
        <f ca="1">_xll.RiskData('Risk Summary'!$N$32,$A2332)</f>
        <v>#NAME?</v>
      </c>
      <c r="J2332" s="330" t="e">
        <f ca="1">_xll.RiskData('Risk Summary'!$H$35,$A2332)</f>
        <v>#NAME?</v>
      </c>
      <c r="K2332" s="330" t="e">
        <f ca="1">_xll.RiskData('Risk Summary'!$K$35,$A2332)</f>
        <v>#NAME?</v>
      </c>
      <c r="L2332" s="330" t="e">
        <f ca="1">_xll.RiskData('Risk Summary'!$N$35,$A2332)</f>
        <v>#NAME?</v>
      </c>
      <c r="N2332" s="330" t="e">
        <f ca="1">_xll.RiskData('Risk Summary'!$H$36,$A2332)</f>
        <v>#NAME?</v>
      </c>
      <c r="O2332" s="330" t="e">
        <f ca="1">_xll.RiskData('Risk Summary'!$K$36,$A2332)</f>
        <v>#NAME?</v>
      </c>
      <c r="P2332" s="330" t="e">
        <f ca="1">_xll.RiskData('Risk Summary'!$N$36,$A2332)</f>
        <v>#NAME?</v>
      </c>
      <c r="R2332" s="330" t="e">
        <f ca="1">_xll.RiskData('TS CF'!$H$24,$A2332)-F2332</f>
        <v>#NAME?</v>
      </c>
      <c r="S2332" s="330" t="e">
        <f ca="1">_xll.RiskData('TS CF'!$K$24,$A2332)-G2332</f>
        <v>#NAME?</v>
      </c>
      <c r="T2332" s="330" t="e">
        <f ca="1">_xll.RiskData('TS CF'!$N$24,$A2332)-H2332</f>
        <v>#NAME?</v>
      </c>
      <c r="V2332" s="327" t="e">
        <f t="shared" ca="1" si="108"/>
        <v>#NAME?</v>
      </c>
      <c r="W2332" s="327" t="e">
        <f t="shared" ca="1" si="109"/>
        <v>#NAME?</v>
      </c>
      <c r="X2332" s="327" t="e">
        <f t="shared" ca="1" si="110"/>
        <v>#NAME?</v>
      </c>
    </row>
    <row r="2333" spans="1:24">
      <c r="A2333" s="2">
        <v>2326</v>
      </c>
      <c r="B2333" s="617">
        <v>-160478</v>
      </c>
      <c r="C2333" s="617">
        <v>-103593</v>
      </c>
      <c r="D2333" s="617">
        <v>-114388</v>
      </c>
      <c r="F2333" s="330" t="e">
        <f ca="1">_xll.RiskData('Risk Summary'!$H$32,$A2333)</f>
        <v>#NAME?</v>
      </c>
      <c r="G2333" s="330" t="e">
        <f ca="1">_xll.RiskData('Risk Summary'!$K$32,$A2333)</f>
        <v>#NAME?</v>
      </c>
      <c r="H2333" s="330" t="e">
        <f ca="1">_xll.RiskData('Risk Summary'!$N$32,$A2333)</f>
        <v>#NAME?</v>
      </c>
      <c r="J2333" s="330" t="e">
        <f ca="1">_xll.RiskData('Risk Summary'!$H$35,$A2333)</f>
        <v>#NAME?</v>
      </c>
      <c r="K2333" s="330" t="e">
        <f ca="1">_xll.RiskData('Risk Summary'!$K$35,$A2333)</f>
        <v>#NAME?</v>
      </c>
      <c r="L2333" s="330" t="e">
        <f ca="1">_xll.RiskData('Risk Summary'!$N$35,$A2333)</f>
        <v>#NAME?</v>
      </c>
      <c r="N2333" s="330" t="e">
        <f ca="1">_xll.RiskData('Risk Summary'!$H$36,$A2333)</f>
        <v>#NAME?</v>
      </c>
      <c r="O2333" s="330" t="e">
        <f ca="1">_xll.RiskData('Risk Summary'!$K$36,$A2333)</f>
        <v>#NAME?</v>
      </c>
      <c r="P2333" s="330" t="e">
        <f ca="1">_xll.RiskData('Risk Summary'!$N$36,$A2333)</f>
        <v>#NAME?</v>
      </c>
      <c r="R2333" s="330" t="e">
        <f ca="1">_xll.RiskData('TS CF'!$H$24,$A2333)-F2333</f>
        <v>#NAME?</v>
      </c>
      <c r="S2333" s="330" t="e">
        <f ca="1">_xll.RiskData('TS CF'!$K$24,$A2333)-G2333</f>
        <v>#NAME?</v>
      </c>
      <c r="T2333" s="330" t="e">
        <f ca="1">_xll.RiskData('TS CF'!$N$24,$A2333)-H2333</f>
        <v>#NAME?</v>
      </c>
      <c r="V2333" s="327" t="e">
        <f t="shared" ca="1" si="108"/>
        <v>#NAME?</v>
      </c>
      <c r="W2333" s="327" t="e">
        <f t="shared" ca="1" si="109"/>
        <v>#NAME?</v>
      </c>
      <c r="X2333" s="327" t="e">
        <f t="shared" ca="1" si="110"/>
        <v>#NAME?</v>
      </c>
    </row>
    <row r="2334" spans="1:24">
      <c r="A2334" s="2">
        <v>2327</v>
      </c>
      <c r="B2334" s="617">
        <v>-160478</v>
      </c>
      <c r="C2334" s="617">
        <v>-103593</v>
      </c>
      <c r="D2334" s="617">
        <v>-114388</v>
      </c>
      <c r="F2334" s="330" t="e">
        <f ca="1">_xll.RiskData('Risk Summary'!$H$32,$A2334)</f>
        <v>#NAME?</v>
      </c>
      <c r="G2334" s="330" t="e">
        <f ca="1">_xll.RiskData('Risk Summary'!$K$32,$A2334)</f>
        <v>#NAME?</v>
      </c>
      <c r="H2334" s="330" t="e">
        <f ca="1">_xll.RiskData('Risk Summary'!$N$32,$A2334)</f>
        <v>#NAME?</v>
      </c>
      <c r="J2334" s="330" t="e">
        <f ca="1">_xll.RiskData('Risk Summary'!$H$35,$A2334)</f>
        <v>#NAME?</v>
      </c>
      <c r="K2334" s="330" t="e">
        <f ca="1">_xll.RiskData('Risk Summary'!$K$35,$A2334)</f>
        <v>#NAME?</v>
      </c>
      <c r="L2334" s="330" t="e">
        <f ca="1">_xll.RiskData('Risk Summary'!$N$35,$A2334)</f>
        <v>#NAME?</v>
      </c>
      <c r="N2334" s="330" t="e">
        <f ca="1">_xll.RiskData('Risk Summary'!$H$36,$A2334)</f>
        <v>#NAME?</v>
      </c>
      <c r="O2334" s="330" t="e">
        <f ca="1">_xll.RiskData('Risk Summary'!$K$36,$A2334)</f>
        <v>#NAME?</v>
      </c>
      <c r="P2334" s="330" t="e">
        <f ca="1">_xll.RiskData('Risk Summary'!$N$36,$A2334)</f>
        <v>#NAME?</v>
      </c>
      <c r="R2334" s="330" t="e">
        <f ca="1">_xll.RiskData('TS CF'!$H$24,$A2334)-F2334</f>
        <v>#NAME?</v>
      </c>
      <c r="S2334" s="330" t="e">
        <f ca="1">_xll.RiskData('TS CF'!$K$24,$A2334)-G2334</f>
        <v>#NAME?</v>
      </c>
      <c r="T2334" s="330" t="e">
        <f ca="1">_xll.RiskData('TS CF'!$N$24,$A2334)-H2334</f>
        <v>#NAME?</v>
      </c>
      <c r="V2334" s="327" t="e">
        <f t="shared" ca="1" si="108"/>
        <v>#NAME?</v>
      </c>
      <c r="W2334" s="327" t="e">
        <f t="shared" ca="1" si="109"/>
        <v>#NAME?</v>
      </c>
      <c r="X2334" s="327" t="e">
        <f t="shared" ca="1" si="110"/>
        <v>#NAME?</v>
      </c>
    </row>
    <row r="2335" spans="1:24">
      <c r="A2335" s="2">
        <v>2328</v>
      </c>
      <c r="B2335" s="617">
        <v>-160478</v>
      </c>
      <c r="C2335" s="617">
        <v>-103593</v>
      </c>
      <c r="D2335" s="617">
        <v>-114388</v>
      </c>
      <c r="F2335" s="330" t="e">
        <f ca="1">_xll.RiskData('Risk Summary'!$H$32,$A2335)</f>
        <v>#NAME?</v>
      </c>
      <c r="G2335" s="330" t="e">
        <f ca="1">_xll.RiskData('Risk Summary'!$K$32,$A2335)</f>
        <v>#NAME?</v>
      </c>
      <c r="H2335" s="330" t="e">
        <f ca="1">_xll.RiskData('Risk Summary'!$N$32,$A2335)</f>
        <v>#NAME?</v>
      </c>
      <c r="J2335" s="330" t="e">
        <f ca="1">_xll.RiskData('Risk Summary'!$H$35,$A2335)</f>
        <v>#NAME?</v>
      </c>
      <c r="K2335" s="330" t="e">
        <f ca="1">_xll.RiskData('Risk Summary'!$K$35,$A2335)</f>
        <v>#NAME?</v>
      </c>
      <c r="L2335" s="330" t="e">
        <f ca="1">_xll.RiskData('Risk Summary'!$N$35,$A2335)</f>
        <v>#NAME?</v>
      </c>
      <c r="N2335" s="330" t="e">
        <f ca="1">_xll.RiskData('Risk Summary'!$H$36,$A2335)</f>
        <v>#NAME?</v>
      </c>
      <c r="O2335" s="330" t="e">
        <f ca="1">_xll.RiskData('Risk Summary'!$K$36,$A2335)</f>
        <v>#NAME?</v>
      </c>
      <c r="P2335" s="330" t="e">
        <f ca="1">_xll.RiskData('Risk Summary'!$N$36,$A2335)</f>
        <v>#NAME?</v>
      </c>
      <c r="R2335" s="330" t="e">
        <f ca="1">_xll.RiskData('TS CF'!$H$24,$A2335)-F2335</f>
        <v>#NAME?</v>
      </c>
      <c r="S2335" s="330" t="e">
        <f ca="1">_xll.RiskData('TS CF'!$K$24,$A2335)-G2335</f>
        <v>#NAME?</v>
      </c>
      <c r="T2335" s="330" t="e">
        <f ca="1">_xll.RiskData('TS CF'!$N$24,$A2335)-H2335</f>
        <v>#NAME?</v>
      </c>
      <c r="V2335" s="327" t="e">
        <f t="shared" ca="1" si="108"/>
        <v>#NAME?</v>
      </c>
      <c r="W2335" s="327" t="e">
        <f t="shared" ca="1" si="109"/>
        <v>#NAME?</v>
      </c>
      <c r="X2335" s="327" t="e">
        <f t="shared" ca="1" si="110"/>
        <v>#NAME?</v>
      </c>
    </row>
    <row r="2336" spans="1:24">
      <c r="A2336" s="2">
        <v>2329</v>
      </c>
      <c r="B2336" s="617">
        <v>-160478</v>
      </c>
      <c r="C2336" s="617">
        <v>-103593</v>
      </c>
      <c r="D2336" s="617">
        <v>-114388</v>
      </c>
      <c r="F2336" s="330" t="e">
        <f ca="1">_xll.RiskData('Risk Summary'!$H$32,$A2336)</f>
        <v>#NAME?</v>
      </c>
      <c r="G2336" s="330" t="e">
        <f ca="1">_xll.RiskData('Risk Summary'!$K$32,$A2336)</f>
        <v>#NAME?</v>
      </c>
      <c r="H2336" s="330" t="e">
        <f ca="1">_xll.RiskData('Risk Summary'!$N$32,$A2336)</f>
        <v>#NAME?</v>
      </c>
      <c r="J2336" s="330" t="e">
        <f ca="1">_xll.RiskData('Risk Summary'!$H$35,$A2336)</f>
        <v>#NAME?</v>
      </c>
      <c r="K2336" s="330" t="e">
        <f ca="1">_xll.RiskData('Risk Summary'!$K$35,$A2336)</f>
        <v>#NAME?</v>
      </c>
      <c r="L2336" s="330" t="e">
        <f ca="1">_xll.RiskData('Risk Summary'!$N$35,$A2336)</f>
        <v>#NAME?</v>
      </c>
      <c r="N2336" s="330" t="e">
        <f ca="1">_xll.RiskData('Risk Summary'!$H$36,$A2336)</f>
        <v>#NAME?</v>
      </c>
      <c r="O2336" s="330" t="e">
        <f ca="1">_xll.RiskData('Risk Summary'!$K$36,$A2336)</f>
        <v>#NAME?</v>
      </c>
      <c r="P2336" s="330" t="e">
        <f ca="1">_xll.RiskData('Risk Summary'!$N$36,$A2336)</f>
        <v>#NAME?</v>
      </c>
      <c r="R2336" s="330" t="e">
        <f ca="1">_xll.RiskData('TS CF'!$H$24,$A2336)-F2336</f>
        <v>#NAME?</v>
      </c>
      <c r="S2336" s="330" t="e">
        <f ca="1">_xll.RiskData('TS CF'!$K$24,$A2336)-G2336</f>
        <v>#NAME?</v>
      </c>
      <c r="T2336" s="330" t="e">
        <f ca="1">_xll.RiskData('TS CF'!$N$24,$A2336)-H2336</f>
        <v>#NAME?</v>
      </c>
      <c r="V2336" s="327" t="e">
        <f t="shared" ca="1" si="108"/>
        <v>#NAME?</v>
      </c>
      <c r="W2336" s="327" t="e">
        <f t="shared" ca="1" si="109"/>
        <v>#NAME?</v>
      </c>
      <c r="X2336" s="327" t="e">
        <f t="shared" ca="1" si="110"/>
        <v>#NAME?</v>
      </c>
    </row>
    <row r="2337" spans="1:24">
      <c r="A2337" s="2">
        <v>2330</v>
      </c>
      <c r="B2337" s="617">
        <v>-160478</v>
      </c>
      <c r="C2337" s="617">
        <v>-103593</v>
      </c>
      <c r="D2337" s="617">
        <v>-114388</v>
      </c>
      <c r="F2337" s="330" t="e">
        <f ca="1">_xll.RiskData('Risk Summary'!$H$32,$A2337)</f>
        <v>#NAME?</v>
      </c>
      <c r="G2337" s="330" t="e">
        <f ca="1">_xll.RiskData('Risk Summary'!$K$32,$A2337)</f>
        <v>#NAME?</v>
      </c>
      <c r="H2337" s="330" t="e">
        <f ca="1">_xll.RiskData('Risk Summary'!$N$32,$A2337)</f>
        <v>#NAME?</v>
      </c>
      <c r="J2337" s="330" t="e">
        <f ca="1">_xll.RiskData('Risk Summary'!$H$35,$A2337)</f>
        <v>#NAME?</v>
      </c>
      <c r="K2337" s="330" t="e">
        <f ca="1">_xll.RiskData('Risk Summary'!$K$35,$A2337)</f>
        <v>#NAME?</v>
      </c>
      <c r="L2337" s="330" t="e">
        <f ca="1">_xll.RiskData('Risk Summary'!$N$35,$A2337)</f>
        <v>#NAME?</v>
      </c>
      <c r="N2337" s="330" t="e">
        <f ca="1">_xll.RiskData('Risk Summary'!$H$36,$A2337)</f>
        <v>#NAME?</v>
      </c>
      <c r="O2337" s="330" t="e">
        <f ca="1">_xll.RiskData('Risk Summary'!$K$36,$A2337)</f>
        <v>#NAME?</v>
      </c>
      <c r="P2337" s="330" t="e">
        <f ca="1">_xll.RiskData('Risk Summary'!$N$36,$A2337)</f>
        <v>#NAME?</v>
      </c>
      <c r="R2337" s="330" t="e">
        <f ca="1">_xll.RiskData('TS CF'!$H$24,$A2337)-F2337</f>
        <v>#NAME?</v>
      </c>
      <c r="S2337" s="330" t="e">
        <f ca="1">_xll.RiskData('TS CF'!$K$24,$A2337)-G2337</f>
        <v>#NAME?</v>
      </c>
      <c r="T2337" s="330" t="e">
        <f ca="1">_xll.RiskData('TS CF'!$N$24,$A2337)-H2337</f>
        <v>#NAME?</v>
      </c>
      <c r="V2337" s="327" t="e">
        <f t="shared" ca="1" si="108"/>
        <v>#NAME?</v>
      </c>
      <c r="W2337" s="327" t="e">
        <f t="shared" ca="1" si="109"/>
        <v>#NAME?</v>
      </c>
      <c r="X2337" s="327" t="e">
        <f t="shared" ca="1" si="110"/>
        <v>#NAME?</v>
      </c>
    </row>
    <row r="2338" spans="1:24">
      <c r="A2338" s="2">
        <v>2331</v>
      </c>
      <c r="B2338" s="617">
        <v>-160478</v>
      </c>
      <c r="C2338" s="617">
        <v>-103593</v>
      </c>
      <c r="D2338" s="617">
        <v>-114388</v>
      </c>
      <c r="F2338" s="330" t="e">
        <f ca="1">_xll.RiskData('Risk Summary'!$H$32,$A2338)</f>
        <v>#NAME?</v>
      </c>
      <c r="G2338" s="330" t="e">
        <f ca="1">_xll.RiskData('Risk Summary'!$K$32,$A2338)</f>
        <v>#NAME?</v>
      </c>
      <c r="H2338" s="330" t="e">
        <f ca="1">_xll.RiskData('Risk Summary'!$N$32,$A2338)</f>
        <v>#NAME?</v>
      </c>
      <c r="J2338" s="330" t="e">
        <f ca="1">_xll.RiskData('Risk Summary'!$H$35,$A2338)</f>
        <v>#NAME?</v>
      </c>
      <c r="K2338" s="330" t="e">
        <f ca="1">_xll.RiskData('Risk Summary'!$K$35,$A2338)</f>
        <v>#NAME?</v>
      </c>
      <c r="L2338" s="330" t="e">
        <f ca="1">_xll.RiskData('Risk Summary'!$N$35,$A2338)</f>
        <v>#NAME?</v>
      </c>
      <c r="N2338" s="330" t="e">
        <f ca="1">_xll.RiskData('Risk Summary'!$H$36,$A2338)</f>
        <v>#NAME?</v>
      </c>
      <c r="O2338" s="330" t="e">
        <f ca="1">_xll.RiskData('Risk Summary'!$K$36,$A2338)</f>
        <v>#NAME?</v>
      </c>
      <c r="P2338" s="330" t="e">
        <f ca="1">_xll.RiskData('Risk Summary'!$N$36,$A2338)</f>
        <v>#NAME?</v>
      </c>
      <c r="R2338" s="330" t="e">
        <f ca="1">_xll.RiskData('TS CF'!$H$24,$A2338)-F2338</f>
        <v>#NAME?</v>
      </c>
      <c r="S2338" s="330" t="e">
        <f ca="1">_xll.RiskData('TS CF'!$K$24,$A2338)-G2338</f>
        <v>#NAME?</v>
      </c>
      <c r="T2338" s="330" t="e">
        <f ca="1">_xll.RiskData('TS CF'!$N$24,$A2338)-H2338</f>
        <v>#NAME?</v>
      </c>
      <c r="V2338" s="327" t="e">
        <f t="shared" ca="1" si="108"/>
        <v>#NAME?</v>
      </c>
      <c r="W2338" s="327" t="e">
        <f t="shared" ca="1" si="109"/>
        <v>#NAME?</v>
      </c>
      <c r="X2338" s="327" t="e">
        <f t="shared" ca="1" si="110"/>
        <v>#NAME?</v>
      </c>
    </row>
    <row r="2339" spans="1:24">
      <c r="A2339" s="2">
        <v>2332</v>
      </c>
      <c r="B2339" s="617">
        <v>-160478</v>
      </c>
      <c r="C2339" s="617">
        <v>-103593</v>
      </c>
      <c r="D2339" s="617">
        <v>-114388</v>
      </c>
      <c r="F2339" s="330" t="e">
        <f ca="1">_xll.RiskData('Risk Summary'!$H$32,$A2339)</f>
        <v>#NAME?</v>
      </c>
      <c r="G2339" s="330" t="e">
        <f ca="1">_xll.RiskData('Risk Summary'!$K$32,$A2339)</f>
        <v>#NAME?</v>
      </c>
      <c r="H2339" s="330" t="e">
        <f ca="1">_xll.RiskData('Risk Summary'!$N$32,$A2339)</f>
        <v>#NAME?</v>
      </c>
      <c r="J2339" s="330" t="e">
        <f ca="1">_xll.RiskData('Risk Summary'!$H$35,$A2339)</f>
        <v>#NAME?</v>
      </c>
      <c r="K2339" s="330" t="e">
        <f ca="1">_xll.RiskData('Risk Summary'!$K$35,$A2339)</f>
        <v>#NAME?</v>
      </c>
      <c r="L2339" s="330" t="e">
        <f ca="1">_xll.RiskData('Risk Summary'!$N$35,$A2339)</f>
        <v>#NAME?</v>
      </c>
      <c r="N2339" s="330" t="e">
        <f ca="1">_xll.RiskData('Risk Summary'!$H$36,$A2339)</f>
        <v>#NAME?</v>
      </c>
      <c r="O2339" s="330" t="e">
        <f ca="1">_xll.RiskData('Risk Summary'!$K$36,$A2339)</f>
        <v>#NAME?</v>
      </c>
      <c r="P2339" s="330" t="e">
        <f ca="1">_xll.RiskData('Risk Summary'!$N$36,$A2339)</f>
        <v>#NAME?</v>
      </c>
      <c r="R2339" s="330" t="e">
        <f ca="1">_xll.RiskData('TS CF'!$H$24,$A2339)-F2339</f>
        <v>#NAME?</v>
      </c>
      <c r="S2339" s="330" t="e">
        <f ca="1">_xll.RiskData('TS CF'!$K$24,$A2339)-G2339</f>
        <v>#NAME?</v>
      </c>
      <c r="T2339" s="330" t="e">
        <f ca="1">_xll.RiskData('TS CF'!$N$24,$A2339)-H2339</f>
        <v>#NAME?</v>
      </c>
      <c r="V2339" s="327" t="e">
        <f t="shared" ca="1" si="108"/>
        <v>#NAME?</v>
      </c>
      <c r="W2339" s="327" t="e">
        <f t="shared" ca="1" si="109"/>
        <v>#NAME?</v>
      </c>
      <c r="X2339" s="327" t="e">
        <f t="shared" ca="1" si="110"/>
        <v>#NAME?</v>
      </c>
    </row>
    <row r="2340" spans="1:24">
      <c r="A2340" s="2">
        <v>2333</v>
      </c>
      <c r="B2340" s="617">
        <v>-160478</v>
      </c>
      <c r="C2340" s="617">
        <v>-103593</v>
      </c>
      <c r="D2340" s="617">
        <v>-114388</v>
      </c>
      <c r="F2340" s="330" t="e">
        <f ca="1">_xll.RiskData('Risk Summary'!$H$32,$A2340)</f>
        <v>#NAME?</v>
      </c>
      <c r="G2340" s="330" t="e">
        <f ca="1">_xll.RiskData('Risk Summary'!$K$32,$A2340)</f>
        <v>#NAME?</v>
      </c>
      <c r="H2340" s="330" t="e">
        <f ca="1">_xll.RiskData('Risk Summary'!$N$32,$A2340)</f>
        <v>#NAME?</v>
      </c>
      <c r="J2340" s="330" t="e">
        <f ca="1">_xll.RiskData('Risk Summary'!$H$35,$A2340)</f>
        <v>#NAME?</v>
      </c>
      <c r="K2340" s="330" t="e">
        <f ca="1">_xll.RiskData('Risk Summary'!$K$35,$A2340)</f>
        <v>#NAME?</v>
      </c>
      <c r="L2340" s="330" t="e">
        <f ca="1">_xll.RiskData('Risk Summary'!$N$35,$A2340)</f>
        <v>#NAME?</v>
      </c>
      <c r="N2340" s="330" t="e">
        <f ca="1">_xll.RiskData('Risk Summary'!$H$36,$A2340)</f>
        <v>#NAME?</v>
      </c>
      <c r="O2340" s="330" t="e">
        <f ca="1">_xll.RiskData('Risk Summary'!$K$36,$A2340)</f>
        <v>#NAME?</v>
      </c>
      <c r="P2340" s="330" t="e">
        <f ca="1">_xll.RiskData('Risk Summary'!$N$36,$A2340)</f>
        <v>#NAME?</v>
      </c>
      <c r="R2340" s="330" t="e">
        <f ca="1">_xll.RiskData('TS CF'!$H$24,$A2340)-F2340</f>
        <v>#NAME?</v>
      </c>
      <c r="S2340" s="330" t="e">
        <f ca="1">_xll.RiskData('TS CF'!$K$24,$A2340)-G2340</f>
        <v>#NAME?</v>
      </c>
      <c r="T2340" s="330" t="e">
        <f ca="1">_xll.RiskData('TS CF'!$N$24,$A2340)-H2340</f>
        <v>#NAME?</v>
      </c>
      <c r="V2340" s="327" t="e">
        <f t="shared" ca="1" si="108"/>
        <v>#NAME?</v>
      </c>
      <c r="W2340" s="327" t="e">
        <f t="shared" ca="1" si="109"/>
        <v>#NAME?</v>
      </c>
      <c r="X2340" s="327" t="e">
        <f t="shared" ca="1" si="110"/>
        <v>#NAME?</v>
      </c>
    </row>
    <row r="2341" spans="1:24">
      <c r="A2341" s="2">
        <v>2334</v>
      </c>
      <c r="B2341" s="617">
        <v>-160478</v>
      </c>
      <c r="C2341" s="617">
        <v>-103593</v>
      </c>
      <c r="D2341" s="617">
        <v>-114388</v>
      </c>
      <c r="F2341" s="330" t="e">
        <f ca="1">_xll.RiskData('Risk Summary'!$H$32,$A2341)</f>
        <v>#NAME?</v>
      </c>
      <c r="G2341" s="330" t="e">
        <f ca="1">_xll.RiskData('Risk Summary'!$K$32,$A2341)</f>
        <v>#NAME?</v>
      </c>
      <c r="H2341" s="330" t="e">
        <f ca="1">_xll.RiskData('Risk Summary'!$N$32,$A2341)</f>
        <v>#NAME?</v>
      </c>
      <c r="J2341" s="330" t="e">
        <f ca="1">_xll.RiskData('Risk Summary'!$H$35,$A2341)</f>
        <v>#NAME?</v>
      </c>
      <c r="K2341" s="330" t="e">
        <f ca="1">_xll.RiskData('Risk Summary'!$K$35,$A2341)</f>
        <v>#NAME?</v>
      </c>
      <c r="L2341" s="330" t="e">
        <f ca="1">_xll.RiskData('Risk Summary'!$N$35,$A2341)</f>
        <v>#NAME?</v>
      </c>
      <c r="N2341" s="330" t="e">
        <f ca="1">_xll.RiskData('Risk Summary'!$H$36,$A2341)</f>
        <v>#NAME?</v>
      </c>
      <c r="O2341" s="330" t="e">
        <f ca="1">_xll.RiskData('Risk Summary'!$K$36,$A2341)</f>
        <v>#NAME?</v>
      </c>
      <c r="P2341" s="330" t="e">
        <f ca="1">_xll.RiskData('Risk Summary'!$N$36,$A2341)</f>
        <v>#NAME?</v>
      </c>
      <c r="R2341" s="330" t="e">
        <f ca="1">_xll.RiskData('TS CF'!$H$24,$A2341)-F2341</f>
        <v>#NAME?</v>
      </c>
      <c r="S2341" s="330" t="e">
        <f ca="1">_xll.RiskData('TS CF'!$K$24,$A2341)-G2341</f>
        <v>#NAME?</v>
      </c>
      <c r="T2341" s="330" t="e">
        <f ca="1">_xll.RiskData('TS CF'!$N$24,$A2341)-H2341</f>
        <v>#NAME?</v>
      </c>
      <c r="V2341" s="327" t="e">
        <f t="shared" ca="1" si="108"/>
        <v>#NAME?</v>
      </c>
      <c r="W2341" s="327" t="e">
        <f t="shared" ca="1" si="109"/>
        <v>#NAME?</v>
      </c>
      <c r="X2341" s="327" t="e">
        <f t="shared" ca="1" si="110"/>
        <v>#NAME?</v>
      </c>
    </row>
    <row r="2342" spans="1:24">
      <c r="A2342" s="2">
        <v>2335</v>
      </c>
      <c r="B2342" s="617">
        <v>-160478</v>
      </c>
      <c r="C2342" s="617">
        <v>-103593</v>
      </c>
      <c r="D2342" s="617">
        <v>-114388</v>
      </c>
      <c r="F2342" s="330" t="e">
        <f ca="1">_xll.RiskData('Risk Summary'!$H$32,$A2342)</f>
        <v>#NAME?</v>
      </c>
      <c r="G2342" s="330" t="e">
        <f ca="1">_xll.RiskData('Risk Summary'!$K$32,$A2342)</f>
        <v>#NAME?</v>
      </c>
      <c r="H2342" s="330" t="e">
        <f ca="1">_xll.RiskData('Risk Summary'!$N$32,$A2342)</f>
        <v>#NAME?</v>
      </c>
      <c r="J2342" s="330" t="e">
        <f ca="1">_xll.RiskData('Risk Summary'!$H$35,$A2342)</f>
        <v>#NAME?</v>
      </c>
      <c r="K2342" s="330" t="e">
        <f ca="1">_xll.RiskData('Risk Summary'!$K$35,$A2342)</f>
        <v>#NAME?</v>
      </c>
      <c r="L2342" s="330" t="e">
        <f ca="1">_xll.RiskData('Risk Summary'!$N$35,$A2342)</f>
        <v>#NAME?</v>
      </c>
      <c r="N2342" s="330" t="e">
        <f ca="1">_xll.RiskData('Risk Summary'!$H$36,$A2342)</f>
        <v>#NAME?</v>
      </c>
      <c r="O2342" s="330" t="e">
        <f ca="1">_xll.RiskData('Risk Summary'!$K$36,$A2342)</f>
        <v>#NAME?</v>
      </c>
      <c r="P2342" s="330" t="e">
        <f ca="1">_xll.RiskData('Risk Summary'!$N$36,$A2342)</f>
        <v>#NAME?</v>
      </c>
      <c r="R2342" s="330" t="e">
        <f ca="1">_xll.RiskData('TS CF'!$H$24,$A2342)-F2342</f>
        <v>#NAME?</v>
      </c>
      <c r="S2342" s="330" t="e">
        <f ca="1">_xll.RiskData('TS CF'!$K$24,$A2342)-G2342</f>
        <v>#NAME?</v>
      </c>
      <c r="T2342" s="330" t="e">
        <f ca="1">_xll.RiskData('TS CF'!$N$24,$A2342)-H2342</f>
        <v>#NAME?</v>
      </c>
      <c r="V2342" s="327" t="e">
        <f t="shared" ca="1" si="108"/>
        <v>#NAME?</v>
      </c>
      <c r="W2342" s="327" t="e">
        <f t="shared" ca="1" si="109"/>
        <v>#NAME?</v>
      </c>
      <c r="X2342" s="327" t="e">
        <f t="shared" ca="1" si="110"/>
        <v>#NAME?</v>
      </c>
    </row>
    <row r="2343" spans="1:24">
      <c r="A2343" s="2">
        <v>2336</v>
      </c>
      <c r="B2343" s="617">
        <v>-160478</v>
      </c>
      <c r="C2343" s="617">
        <v>-103593</v>
      </c>
      <c r="D2343" s="617">
        <v>-114388</v>
      </c>
      <c r="F2343" s="330" t="e">
        <f ca="1">_xll.RiskData('Risk Summary'!$H$32,$A2343)</f>
        <v>#NAME?</v>
      </c>
      <c r="G2343" s="330" t="e">
        <f ca="1">_xll.RiskData('Risk Summary'!$K$32,$A2343)</f>
        <v>#NAME?</v>
      </c>
      <c r="H2343" s="330" t="e">
        <f ca="1">_xll.RiskData('Risk Summary'!$N$32,$A2343)</f>
        <v>#NAME?</v>
      </c>
      <c r="J2343" s="330" t="e">
        <f ca="1">_xll.RiskData('Risk Summary'!$H$35,$A2343)</f>
        <v>#NAME?</v>
      </c>
      <c r="K2343" s="330" t="e">
        <f ca="1">_xll.RiskData('Risk Summary'!$K$35,$A2343)</f>
        <v>#NAME?</v>
      </c>
      <c r="L2343" s="330" t="e">
        <f ca="1">_xll.RiskData('Risk Summary'!$N$35,$A2343)</f>
        <v>#NAME?</v>
      </c>
      <c r="N2343" s="330" t="e">
        <f ca="1">_xll.RiskData('Risk Summary'!$H$36,$A2343)</f>
        <v>#NAME?</v>
      </c>
      <c r="O2343" s="330" t="e">
        <f ca="1">_xll.RiskData('Risk Summary'!$K$36,$A2343)</f>
        <v>#NAME?</v>
      </c>
      <c r="P2343" s="330" t="e">
        <f ca="1">_xll.RiskData('Risk Summary'!$N$36,$A2343)</f>
        <v>#NAME?</v>
      </c>
      <c r="R2343" s="330" t="e">
        <f ca="1">_xll.RiskData('TS CF'!$H$24,$A2343)-F2343</f>
        <v>#NAME?</v>
      </c>
      <c r="S2343" s="330" t="e">
        <f ca="1">_xll.RiskData('TS CF'!$K$24,$A2343)-G2343</f>
        <v>#NAME?</v>
      </c>
      <c r="T2343" s="330" t="e">
        <f ca="1">_xll.RiskData('TS CF'!$N$24,$A2343)-H2343</f>
        <v>#NAME?</v>
      </c>
      <c r="V2343" s="327" t="e">
        <f t="shared" ca="1" si="108"/>
        <v>#NAME?</v>
      </c>
      <c r="W2343" s="327" t="e">
        <f t="shared" ca="1" si="109"/>
        <v>#NAME?</v>
      </c>
      <c r="X2343" s="327" t="e">
        <f t="shared" ca="1" si="110"/>
        <v>#NAME?</v>
      </c>
    </row>
    <row r="2344" spans="1:24">
      <c r="A2344" s="2">
        <v>2337</v>
      </c>
      <c r="B2344" s="617">
        <v>-160478</v>
      </c>
      <c r="C2344" s="617">
        <v>-103593</v>
      </c>
      <c r="D2344" s="617">
        <v>-114388</v>
      </c>
      <c r="F2344" s="330" t="e">
        <f ca="1">_xll.RiskData('Risk Summary'!$H$32,$A2344)</f>
        <v>#NAME?</v>
      </c>
      <c r="G2344" s="330" t="e">
        <f ca="1">_xll.RiskData('Risk Summary'!$K$32,$A2344)</f>
        <v>#NAME?</v>
      </c>
      <c r="H2344" s="330" t="e">
        <f ca="1">_xll.RiskData('Risk Summary'!$N$32,$A2344)</f>
        <v>#NAME?</v>
      </c>
      <c r="J2344" s="330" t="e">
        <f ca="1">_xll.RiskData('Risk Summary'!$H$35,$A2344)</f>
        <v>#NAME?</v>
      </c>
      <c r="K2344" s="330" t="e">
        <f ca="1">_xll.RiskData('Risk Summary'!$K$35,$A2344)</f>
        <v>#NAME?</v>
      </c>
      <c r="L2344" s="330" t="e">
        <f ca="1">_xll.RiskData('Risk Summary'!$N$35,$A2344)</f>
        <v>#NAME?</v>
      </c>
      <c r="N2344" s="330" t="e">
        <f ca="1">_xll.RiskData('Risk Summary'!$H$36,$A2344)</f>
        <v>#NAME?</v>
      </c>
      <c r="O2344" s="330" t="e">
        <f ca="1">_xll.RiskData('Risk Summary'!$K$36,$A2344)</f>
        <v>#NAME?</v>
      </c>
      <c r="P2344" s="330" t="e">
        <f ca="1">_xll.RiskData('Risk Summary'!$N$36,$A2344)</f>
        <v>#NAME?</v>
      </c>
      <c r="R2344" s="330" t="e">
        <f ca="1">_xll.RiskData('TS CF'!$H$24,$A2344)-F2344</f>
        <v>#NAME?</v>
      </c>
      <c r="S2344" s="330" t="e">
        <f ca="1">_xll.RiskData('TS CF'!$K$24,$A2344)-G2344</f>
        <v>#NAME?</v>
      </c>
      <c r="T2344" s="330" t="e">
        <f ca="1">_xll.RiskData('TS CF'!$N$24,$A2344)-H2344</f>
        <v>#NAME?</v>
      </c>
      <c r="V2344" s="327" t="e">
        <f t="shared" ca="1" si="108"/>
        <v>#NAME?</v>
      </c>
      <c r="W2344" s="327" t="e">
        <f t="shared" ca="1" si="109"/>
        <v>#NAME?</v>
      </c>
      <c r="X2344" s="327" t="e">
        <f t="shared" ca="1" si="110"/>
        <v>#NAME?</v>
      </c>
    </row>
    <row r="2345" spans="1:24">
      <c r="A2345" s="2">
        <v>2338</v>
      </c>
      <c r="B2345" s="617">
        <v>-160478</v>
      </c>
      <c r="C2345" s="617">
        <v>-103593</v>
      </c>
      <c r="D2345" s="617">
        <v>-114388</v>
      </c>
      <c r="F2345" s="330" t="e">
        <f ca="1">_xll.RiskData('Risk Summary'!$H$32,$A2345)</f>
        <v>#NAME?</v>
      </c>
      <c r="G2345" s="330" t="e">
        <f ca="1">_xll.RiskData('Risk Summary'!$K$32,$A2345)</f>
        <v>#NAME?</v>
      </c>
      <c r="H2345" s="330" t="e">
        <f ca="1">_xll.RiskData('Risk Summary'!$N$32,$A2345)</f>
        <v>#NAME?</v>
      </c>
      <c r="J2345" s="330" t="e">
        <f ca="1">_xll.RiskData('Risk Summary'!$H$35,$A2345)</f>
        <v>#NAME?</v>
      </c>
      <c r="K2345" s="330" t="e">
        <f ca="1">_xll.RiskData('Risk Summary'!$K$35,$A2345)</f>
        <v>#NAME?</v>
      </c>
      <c r="L2345" s="330" t="e">
        <f ca="1">_xll.RiskData('Risk Summary'!$N$35,$A2345)</f>
        <v>#NAME?</v>
      </c>
      <c r="N2345" s="330" t="e">
        <f ca="1">_xll.RiskData('Risk Summary'!$H$36,$A2345)</f>
        <v>#NAME?</v>
      </c>
      <c r="O2345" s="330" t="e">
        <f ca="1">_xll.RiskData('Risk Summary'!$K$36,$A2345)</f>
        <v>#NAME?</v>
      </c>
      <c r="P2345" s="330" t="e">
        <f ca="1">_xll.RiskData('Risk Summary'!$N$36,$A2345)</f>
        <v>#NAME?</v>
      </c>
      <c r="R2345" s="330" t="e">
        <f ca="1">_xll.RiskData('TS CF'!$H$24,$A2345)-F2345</f>
        <v>#NAME?</v>
      </c>
      <c r="S2345" s="330" t="e">
        <f ca="1">_xll.RiskData('TS CF'!$K$24,$A2345)-G2345</f>
        <v>#NAME?</v>
      </c>
      <c r="T2345" s="330" t="e">
        <f ca="1">_xll.RiskData('TS CF'!$N$24,$A2345)-H2345</f>
        <v>#NAME?</v>
      </c>
      <c r="V2345" s="327" t="e">
        <f t="shared" ca="1" si="108"/>
        <v>#NAME?</v>
      </c>
      <c r="W2345" s="327" t="e">
        <f t="shared" ca="1" si="109"/>
        <v>#NAME?</v>
      </c>
      <c r="X2345" s="327" t="e">
        <f t="shared" ca="1" si="110"/>
        <v>#NAME?</v>
      </c>
    </row>
    <row r="2346" spans="1:24">
      <c r="A2346" s="2">
        <v>2339</v>
      </c>
      <c r="B2346" s="617">
        <v>-160478</v>
      </c>
      <c r="C2346" s="617">
        <v>-103593</v>
      </c>
      <c r="D2346" s="617">
        <v>-114388</v>
      </c>
      <c r="F2346" s="330" t="e">
        <f ca="1">_xll.RiskData('Risk Summary'!$H$32,$A2346)</f>
        <v>#NAME?</v>
      </c>
      <c r="G2346" s="330" t="e">
        <f ca="1">_xll.RiskData('Risk Summary'!$K$32,$A2346)</f>
        <v>#NAME?</v>
      </c>
      <c r="H2346" s="330" t="e">
        <f ca="1">_xll.RiskData('Risk Summary'!$N$32,$A2346)</f>
        <v>#NAME?</v>
      </c>
      <c r="J2346" s="330" t="e">
        <f ca="1">_xll.RiskData('Risk Summary'!$H$35,$A2346)</f>
        <v>#NAME?</v>
      </c>
      <c r="K2346" s="330" t="e">
        <f ca="1">_xll.RiskData('Risk Summary'!$K$35,$A2346)</f>
        <v>#NAME?</v>
      </c>
      <c r="L2346" s="330" t="e">
        <f ca="1">_xll.RiskData('Risk Summary'!$N$35,$A2346)</f>
        <v>#NAME?</v>
      </c>
      <c r="N2346" s="330" t="e">
        <f ca="1">_xll.RiskData('Risk Summary'!$H$36,$A2346)</f>
        <v>#NAME?</v>
      </c>
      <c r="O2346" s="330" t="e">
        <f ca="1">_xll.RiskData('Risk Summary'!$K$36,$A2346)</f>
        <v>#NAME?</v>
      </c>
      <c r="P2346" s="330" t="e">
        <f ca="1">_xll.RiskData('Risk Summary'!$N$36,$A2346)</f>
        <v>#NAME?</v>
      </c>
      <c r="R2346" s="330" t="e">
        <f ca="1">_xll.RiskData('TS CF'!$H$24,$A2346)-F2346</f>
        <v>#NAME?</v>
      </c>
      <c r="S2346" s="330" t="e">
        <f ca="1">_xll.RiskData('TS CF'!$K$24,$A2346)-G2346</f>
        <v>#NAME?</v>
      </c>
      <c r="T2346" s="330" t="e">
        <f ca="1">_xll.RiskData('TS CF'!$N$24,$A2346)-H2346</f>
        <v>#NAME?</v>
      </c>
      <c r="V2346" s="327" t="e">
        <f t="shared" ca="1" si="108"/>
        <v>#NAME?</v>
      </c>
      <c r="W2346" s="327" t="e">
        <f t="shared" ca="1" si="109"/>
        <v>#NAME?</v>
      </c>
      <c r="X2346" s="327" t="e">
        <f t="shared" ca="1" si="110"/>
        <v>#NAME?</v>
      </c>
    </row>
    <row r="2347" spans="1:24">
      <c r="A2347" s="2">
        <v>2340</v>
      </c>
      <c r="B2347" s="617">
        <v>-160478</v>
      </c>
      <c r="C2347" s="617">
        <v>-103593</v>
      </c>
      <c r="D2347" s="617">
        <v>-114388</v>
      </c>
      <c r="F2347" s="330" t="e">
        <f ca="1">_xll.RiskData('Risk Summary'!$H$32,$A2347)</f>
        <v>#NAME?</v>
      </c>
      <c r="G2347" s="330" t="e">
        <f ca="1">_xll.RiskData('Risk Summary'!$K$32,$A2347)</f>
        <v>#NAME?</v>
      </c>
      <c r="H2347" s="330" t="e">
        <f ca="1">_xll.RiskData('Risk Summary'!$N$32,$A2347)</f>
        <v>#NAME?</v>
      </c>
      <c r="J2347" s="330" t="e">
        <f ca="1">_xll.RiskData('Risk Summary'!$H$35,$A2347)</f>
        <v>#NAME?</v>
      </c>
      <c r="K2347" s="330" t="e">
        <f ca="1">_xll.RiskData('Risk Summary'!$K$35,$A2347)</f>
        <v>#NAME?</v>
      </c>
      <c r="L2347" s="330" t="e">
        <f ca="1">_xll.RiskData('Risk Summary'!$N$35,$A2347)</f>
        <v>#NAME?</v>
      </c>
      <c r="N2347" s="330" t="e">
        <f ca="1">_xll.RiskData('Risk Summary'!$H$36,$A2347)</f>
        <v>#NAME?</v>
      </c>
      <c r="O2347" s="330" t="e">
        <f ca="1">_xll.RiskData('Risk Summary'!$K$36,$A2347)</f>
        <v>#NAME?</v>
      </c>
      <c r="P2347" s="330" t="e">
        <f ca="1">_xll.RiskData('Risk Summary'!$N$36,$A2347)</f>
        <v>#NAME?</v>
      </c>
      <c r="R2347" s="330" t="e">
        <f ca="1">_xll.RiskData('TS CF'!$H$24,$A2347)-F2347</f>
        <v>#NAME?</v>
      </c>
      <c r="S2347" s="330" t="e">
        <f ca="1">_xll.RiskData('TS CF'!$K$24,$A2347)-G2347</f>
        <v>#NAME?</v>
      </c>
      <c r="T2347" s="330" t="e">
        <f ca="1">_xll.RiskData('TS CF'!$N$24,$A2347)-H2347</f>
        <v>#NAME?</v>
      </c>
      <c r="V2347" s="327" t="e">
        <f t="shared" ca="1" si="108"/>
        <v>#NAME?</v>
      </c>
      <c r="W2347" s="327" t="e">
        <f t="shared" ca="1" si="109"/>
        <v>#NAME?</v>
      </c>
      <c r="X2347" s="327" t="e">
        <f t="shared" ca="1" si="110"/>
        <v>#NAME?</v>
      </c>
    </row>
    <row r="2348" spans="1:24">
      <c r="A2348" s="2">
        <v>2341</v>
      </c>
      <c r="B2348" s="617">
        <v>-160478</v>
      </c>
      <c r="C2348" s="617">
        <v>-103593</v>
      </c>
      <c r="D2348" s="617">
        <v>-114388</v>
      </c>
      <c r="F2348" s="330" t="e">
        <f ca="1">_xll.RiskData('Risk Summary'!$H$32,$A2348)</f>
        <v>#NAME?</v>
      </c>
      <c r="G2348" s="330" t="e">
        <f ca="1">_xll.RiskData('Risk Summary'!$K$32,$A2348)</f>
        <v>#NAME?</v>
      </c>
      <c r="H2348" s="330" t="e">
        <f ca="1">_xll.RiskData('Risk Summary'!$N$32,$A2348)</f>
        <v>#NAME?</v>
      </c>
      <c r="J2348" s="330" t="e">
        <f ca="1">_xll.RiskData('Risk Summary'!$H$35,$A2348)</f>
        <v>#NAME?</v>
      </c>
      <c r="K2348" s="330" t="e">
        <f ca="1">_xll.RiskData('Risk Summary'!$K$35,$A2348)</f>
        <v>#NAME?</v>
      </c>
      <c r="L2348" s="330" t="e">
        <f ca="1">_xll.RiskData('Risk Summary'!$N$35,$A2348)</f>
        <v>#NAME?</v>
      </c>
      <c r="N2348" s="330" t="e">
        <f ca="1">_xll.RiskData('Risk Summary'!$H$36,$A2348)</f>
        <v>#NAME?</v>
      </c>
      <c r="O2348" s="330" t="e">
        <f ca="1">_xll.RiskData('Risk Summary'!$K$36,$A2348)</f>
        <v>#NAME?</v>
      </c>
      <c r="P2348" s="330" t="e">
        <f ca="1">_xll.RiskData('Risk Summary'!$N$36,$A2348)</f>
        <v>#NAME?</v>
      </c>
      <c r="R2348" s="330" t="e">
        <f ca="1">_xll.RiskData('TS CF'!$H$24,$A2348)-F2348</f>
        <v>#NAME?</v>
      </c>
      <c r="S2348" s="330" t="e">
        <f ca="1">_xll.RiskData('TS CF'!$K$24,$A2348)-G2348</f>
        <v>#NAME?</v>
      </c>
      <c r="T2348" s="330" t="e">
        <f ca="1">_xll.RiskData('TS CF'!$N$24,$A2348)-H2348</f>
        <v>#NAME?</v>
      </c>
      <c r="V2348" s="327" t="e">
        <f t="shared" ca="1" si="108"/>
        <v>#NAME?</v>
      </c>
      <c r="W2348" s="327" t="e">
        <f t="shared" ca="1" si="109"/>
        <v>#NAME?</v>
      </c>
      <c r="X2348" s="327" t="e">
        <f t="shared" ca="1" si="110"/>
        <v>#NAME?</v>
      </c>
    </row>
    <row r="2349" spans="1:24">
      <c r="A2349" s="2">
        <v>2342</v>
      </c>
      <c r="B2349" s="617">
        <v>-160478</v>
      </c>
      <c r="C2349" s="617">
        <v>-103593</v>
      </c>
      <c r="D2349" s="617">
        <v>-114388</v>
      </c>
      <c r="F2349" s="330" t="e">
        <f ca="1">_xll.RiskData('Risk Summary'!$H$32,$A2349)</f>
        <v>#NAME?</v>
      </c>
      <c r="G2349" s="330" t="e">
        <f ca="1">_xll.RiskData('Risk Summary'!$K$32,$A2349)</f>
        <v>#NAME?</v>
      </c>
      <c r="H2349" s="330" t="e">
        <f ca="1">_xll.RiskData('Risk Summary'!$N$32,$A2349)</f>
        <v>#NAME?</v>
      </c>
      <c r="J2349" s="330" t="e">
        <f ca="1">_xll.RiskData('Risk Summary'!$H$35,$A2349)</f>
        <v>#NAME?</v>
      </c>
      <c r="K2349" s="330" t="e">
        <f ca="1">_xll.RiskData('Risk Summary'!$K$35,$A2349)</f>
        <v>#NAME?</v>
      </c>
      <c r="L2349" s="330" t="e">
        <f ca="1">_xll.RiskData('Risk Summary'!$N$35,$A2349)</f>
        <v>#NAME?</v>
      </c>
      <c r="N2349" s="330" t="e">
        <f ca="1">_xll.RiskData('Risk Summary'!$H$36,$A2349)</f>
        <v>#NAME?</v>
      </c>
      <c r="O2349" s="330" t="e">
        <f ca="1">_xll.RiskData('Risk Summary'!$K$36,$A2349)</f>
        <v>#NAME?</v>
      </c>
      <c r="P2349" s="330" t="e">
        <f ca="1">_xll.RiskData('Risk Summary'!$N$36,$A2349)</f>
        <v>#NAME?</v>
      </c>
      <c r="R2349" s="330" t="e">
        <f ca="1">_xll.RiskData('TS CF'!$H$24,$A2349)-F2349</f>
        <v>#NAME?</v>
      </c>
      <c r="S2349" s="330" t="e">
        <f ca="1">_xll.RiskData('TS CF'!$K$24,$A2349)-G2349</f>
        <v>#NAME?</v>
      </c>
      <c r="T2349" s="330" t="e">
        <f ca="1">_xll.RiskData('TS CF'!$N$24,$A2349)-H2349</f>
        <v>#NAME?</v>
      </c>
      <c r="V2349" s="327" t="e">
        <f t="shared" ca="1" si="108"/>
        <v>#NAME?</v>
      </c>
      <c r="W2349" s="327" t="e">
        <f t="shared" ca="1" si="109"/>
        <v>#NAME?</v>
      </c>
      <c r="X2349" s="327" t="e">
        <f t="shared" ca="1" si="110"/>
        <v>#NAME?</v>
      </c>
    </row>
    <row r="2350" spans="1:24">
      <c r="A2350" s="2">
        <v>2343</v>
      </c>
      <c r="B2350" s="617">
        <v>-160478</v>
      </c>
      <c r="C2350" s="617">
        <v>-103593</v>
      </c>
      <c r="D2350" s="617">
        <v>-114388</v>
      </c>
      <c r="F2350" s="330" t="e">
        <f ca="1">_xll.RiskData('Risk Summary'!$H$32,$A2350)</f>
        <v>#NAME?</v>
      </c>
      <c r="G2350" s="330" t="e">
        <f ca="1">_xll.RiskData('Risk Summary'!$K$32,$A2350)</f>
        <v>#NAME?</v>
      </c>
      <c r="H2350" s="330" t="e">
        <f ca="1">_xll.RiskData('Risk Summary'!$N$32,$A2350)</f>
        <v>#NAME?</v>
      </c>
      <c r="J2350" s="330" t="e">
        <f ca="1">_xll.RiskData('Risk Summary'!$H$35,$A2350)</f>
        <v>#NAME?</v>
      </c>
      <c r="K2350" s="330" t="e">
        <f ca="1">_xll.RiskData('Risk Summary'!$K$35,$A2350)</f>
        <v>#NAME?</v>
      </c>
      <c r="L2350" s="330" t="e">
        <f ca="1">_xll.RiskData('Risk Summary'!$N$35,$A2350)</f>
        <v>#NAME?</v>
      </c>
      <c r="N2350" s="330" t="e">
        <f ca="1">_xll.RiskData('Risk Summary'!$H$36,$A2350)</f>
        <v>#NAME?</v>
      </c>
      <c r="O2350" s="330" t="e">
        <f ca="1">_xll.RiskData('Risk Summary'!$K$36,$A2350)</f>
        <v>#NAME?</v>
      </c>
      <c r="P2350" s="330" t="e">
        <f ca="1">_xll.RiskData('Risk Summary'!$N$36,$A2350)</f>
        <v>#NAME?</v>
      </c>
      <c r="R2350" s="330" t="e">
        <f ca="1">_xll.RiskData('TS CF'!$H$24,$A2350)-F2350</f>
        <v>#NAME?</v>
      </c>
      <c r="S2350" s="330" t="e">
        <f ca="1">_xll.RiskData('TS CF'!$K$24,$A2350)-G2350</f>
        <v>#NAME?</v>
      </c>
      <c r="T2350" s="330" t="e">
        <f ca="1">_xll.RiskData('TS CF'!$N$24,$A2350)-H2350</f>
        <v>#NAME?</v>
      </c>
      <c r="V2350" s="327" t="e">
        <f t="shared" ca="1" si="108"/>
        <v>#NAME?</v>
      </c>
      <c r="W2350" s="327" t="e">
        <f t="shared" ca="1" si="109"/>
        <v>#NAME?</v>
      </c>
      <c r="X2350" s="327" t="e">
        <f t="shared" ca="1" si="110"/>
        <v>#NAME?</v>
      </c>
    </row>
    <row r="2351" spans="1:24">
      <c r="A2351" s="2">
        <v>2344</v>
      </c>
      <c r="B2351" s="617">
        <v>-160478</v>
      </c>
      <c r="C2351" s="617">
        <v>-103593</v>
      </c>
      <c r="D2351" s="617">
        <v>-114388</v>
      </c>
      <c r="F2351" s="330" t="e">
        <f ca="1">_xll.RiskData('Risk Summary'!$H$32,$A2351)</f>
        <v>#NAME?</v>
      </c>
      <c r="G2351" s="330" t="e">
        <f ca="1">_xll.RiskData('Risk Summary'!$K$32,$A2351)</f>
        <v>#NAME?</v>
      </c>
      <c r="H2351" s="330" t="e">
        <f ca="1">_xll.RiskData('Risk Summary'!$N$32,$A2351)</f>
        <v>#NAME?</v>
      </c>
      <c r="J2351" s="330" t="e">
        <f ca="1">_xll.RiskData('Risk Summary'!$H$35,$A2351)</f>
        <v>#NAME?</v>
      </c>
      <c r="K2351" s="330" t="e">
        <f ca="1">_xll.RiskData('Risk Summary'!$K$35,$A2351)</f>
        <v>#NAME?</v>
      </c>
      <c r="L2351" s="330" t="e">
        <f ca="1">_xll.RiskData('Risk Summary'!$N$35,$A2351)</f>
        <v>#NAME?</v>
      </c>
      <c r="N2351" s="330" t="e">
        <f ca="1">_xll.RiskData('Risk Summary'!$H$36,$A2351)</f>
        <v>#NAME?</v>
      </c>
      <c r="O2351" s="330" t="e">
        <f ca="1">_xll.RiskData('Risk Summary'!$K$36,$A2351)</f>
        <v>#NAME?</v>
      </c>
      <c r="P2351" s="330" t="e">
        <f ca="1">_xll.RiskData('Risk Summary'!$N$36,$A2351)</f>
        <v>#NAME?</v>
      </c>
      <c r="R2351" s="330" t="e">
        <f ca="1">_xll.RiskData('TS CF'!$H$24,$A2351)-F2351</f>
        <v>#NAME?</v>
      </c>
      <c r="S2351" s="330" t="e">
        <f ca="1">_xll.RiskData('TS CF'!$K$24,$A2351)-G2351</f>
        <v>#NAME?</v>
      </c>
      <c r="T2351" s="330" t="e">
        <f ca="1">_xll.RiskData('TS CF'!$N$24,$A2351)-H2351</f>
        <v>#NAME?</v>
      </c>
      <c r="V2351" s="327" t="e">
        <f t="shared" ca="1" si="108"/>
        <v>#NAME?</v>
      </c>
      <c r="W2351" s="327" t="e">
        <f t="shared" ca="1" si="109"/>
        <v>#NAME?</v>
      </c>
      <c r="X2351" s="327" t="e">
        <f t="shared" ca="1" si="110"/>
        <v>#NAME?</v>
      </c>
    </row>
    <row r="2352" spans="1:24">
      <c r="A2352" s="2">
        <v>2345</v>
      </c>
      <c r="B2352" s="617">
        <v>-160478</v>
      </c>
      <c r="C2352" s="617">
        <v>-103593</v>
      </c>
      <c r="D2352" s="617">
        <v>-114388</v>
      </c>
      <c r="F2352" s="330" t="e">
        <f ca="1">_xll.RiskData('Risk Summary'!$H$32,$A2352)</f>
        <v>#NAME?</v>
      </c>
      <c r="G2352" s="330" t="e">
        <f ca="1">_xll.RiskData('Risk Summary'!$K$32,$A2352)</f>
        <v>#NAME?</v>
      </c>
      <c r="H2352" s="330" t="e">
        <f ca="1">_xll.RiskData('Risk Summary'!$N$32,$A2352)</f>
        <v>#NAME?</v>
      </c>
      <c r="J2352" s="330" t="e">
        <f ca="1">_xll.RiskData('Risk Summary'!$H$35,$A2352)</f>
        <v>#NAME?</v>
      </c>
      <c r="K2352" s="330" t="e">
        <f ca="1">_xll.RiskData('Risk Summary'!$K$35,$A2352)</f>
        <v>#NAME?</v>
      </c>
      <c r="L2352" s="330" t="e">
        <f ca="1">_xll.RiskData('Risk Summary'!$N$35,$A2352)</f>
        <v>#NAME?</v>
      </c>
      <c r="N2352" s="330" t="e">
        <f ca="1">_xll.RiskData('Risk Summary'!$H$36,$A2352)</f>
        <v>#NAME?</v>
      </c>
      <c r="O2352" s="330" t="e">
        <f ca="1">_xll.RiskData('Risk Summary'!$K$36,$A2352)</f>
        <v>#NAME?</v>
      </c>
      <c r="P2352" s="330" t="e">
        <f ca="1">_xll.RiskData('Risk Summary'!$N$36,$A2352)</f>
        <v>#NAME?</v>
      </c>
      <c r="R2352" s="330" t="e">
        <f ca="1">_xll.RiskData('TS CF'!$H$24,$A2352)-F2352</f>
        <v>#NAME?</v>
      </c>
      <c r="S2352" s="330" t="e">
        <f ca="1">_xll.RiskData('TS CF'!$K$24,$A2352)-G2352</f>
        <v>#NAME?</v>
      </c>
      <c r="T2352" s="330" t="e">
        <f ca="1">_xll.RiskData('TS CF'!$N$24,$A2352)-H2352</f>
        <v>#NAME?</v>
      </c>
      <c r="V2352" s="327" t="e">
        <f t="shared" ca="1" si="108"/>
        <v>#NAME?</v>
      </c>
      <c r="W2352" s="327" t="e">
        <f t="shared" ca="1" si="109"/>
        <v>#NAME?</v>
      </c>
      <c r="X2352" s="327" t="e">
        <f t="shared" ca="1" si="110"/>
        <v>#NAME?</v>
      </c>
    </row>
    <row r="2353" spans="1:24">
      <c r="A2353" s="2">
        <v>2346</v>
      </c>
      <c r="B2353" s="617">
        <v>-160478</v>
      </c>
      <c r="C2353" s="617">
        <v>-103593</v>
      </c>
      <c r="D2353" s="617">
        <v>-114388</v>
      </c>
      <c r="F2353" s="330" t="e">
        <f ca="1">_xll.RiskData('Risk Summary'!$H$32,$A2353)</f>
        <v>#NAME?</v>
      </c>
      <c r="G2353" s="330" t="e">
        <f ca="1">_xll.RiskData('Risk Summary'!$K$32,$A2353)</f>
        <v>#NAME?</v>
      </c>
      <c r="H2353" s="330" t="e">
        <f ca="1">_xll.RiskData('Risk Summary'!$N$32,$A2353)</f>
        <v>#NAME?</v>
      </c>
      <c r="J2353" s="330" t="e">
        <f ca="1">_xll.RiskData('Risk Summary'!$H$35,$A2353)</f>
        <v>#NAME?</v>
      </c>
      <c r="K2353" s="330" t="e">
        <f ca="1">_xll.RiskData('Risk Summary'!$K$35,$A2353)</f>
        <v>#NAME?</v>
      </c>
      <c r="L2353" s="330" t="e">
        <f ca="1">_xll.RiskData('Risk Summary'!$N$35,$A2353)</f>
        <v>#NAME?</v>
      </c>
      <c r="N2353" s="330" t="e">
        <f ca="1">_xll.RiskData('Risk Summary'!$H$36,$A2353)</f>
        <v>#NAME?</v>
      </c>
      <c r="O2353" s="330" t="e">
        <f ca="1">_xll.RiskData('Risk Summary'!$K$36,$A2353)</f>
        <v>#NAME?</v>
      </c>
      <c r="P2353" s="330" t="e">
        <f ca="1">_xll.RiskData('Risk Summary'!$N$36,$A2353)</f>
        <v>#NAME?</v>
      </c>
      <c r="R2353" s="330" t="e">
        <f ca="1">_xll.RiskData('TS CF'!$H$24,$A2353)-F2353</f>
        <v>#NAME?</v>
      </c>
      <c r="S2353" s="330" t="e">
        <f ca="1">_xll.RiskData('TS CF'!$K$24,$A2353)-G2353</f>
        <v>#NAME?</v>
      </c>
      <c r="T2353" s="330" t="e">
        <f ca="1">_xll.RiskData('TS CF'!$N$24,$A2353)-H2353</f>
        <v>#NAME?</v>
      </c>
      <c r="V2353" s="327" t="e">
        <f t="shared" ca="1" si="108"/>
        <v>#NAME?</v>
      </c>
      <c r="W2353" s="327" t="e">
        <f t="shared" ca="1" si="109"/>
        <v>#NAME?</v>
      </c>
      <c r="X2353" s="327" t="e">
        <f t="shared" ca="1" si="110"/>
        <v>#NAME?</v>
      </c>
    </row>
    <row r="2354" spans="1:24">
      <c r="A2354" s="2">
        <v>2347</v>
      </c>
      <c r="B2354" s="617">
        <v>-160478</v>
      </c>
      <c r="C2354" s="617">
        <v>-103593</v>
      </c>
      <c r="D2354" s="617">
        <v>-114388</v>
      </c>
      <c r="F2354" s="330" t="e">
        <f ca="1">_xll.RiskData('Risk Summary'!$H$32,$A2354)</f>
        <v>#NAME?</v>
      </c>
      <c r="G2354" s="330" t="e">
        <f ca="1">_xll.RiskData('Risk Summary'!$K$32,$A2354)</f>
        <v>#NAME?</v>
      </c>
      <c r="H2354" s="330" t="e">
        <f ca="1">_xll.RiskData('Risk Summary'!$N$32,$A2354)</f>
        <v>#NAME?</v>
      </c>
      <c r="J2354" s="330" t="e">
        <f ca="1">_xll.RiskData('Risk Summary'!$H$35,$A2354)</f>
        <v>#NAME?</v>
      </c>
      <c r="K2354" s="330" t="e">
        <f ca="1">_xll.RiskData('Risk Summary'!$K$35,$A2354)</f>
        <v>#NAME?</v>
      </c>
      <c r="L2354" s="330" t="e">
        <f ca="1">_xll.RiskData('Risk Summary'!$N$35,$A2354)</f>
        <v>#NAME?</v>
      </c>
      <c r="N2354" s="330" t="e">
        <f ca="1">_xll.RiskData('Risk Summary'!$H$36,$A2354)</f>
        <v>#NAME?</v>
      </c>
      <c r="O2354" s="330" t="e">
        <f ca="1">_xll.RiskData('Risk Summary'!$K$36,$A2354)</f>
        <v>#NAME?</v>
      </c>
      <c r="P2354" s="330" t="e">
        <f ca="1">_xll.RiskData('Risk Summary'!$N$36,$A2354)</f>
        <v>#NAME?</v>
      </c>
      <c r="R2354" s="330" t="e">
        <f ca="1">_xll.RiskData('TS CF'!$H$24,$A2354)-F2354</f>
        <v>#NAME?</v>
      </c>
      <c r="S2354" s="330" t="e">
        <f ca="1">_xll.RiskData('TS CF'!$K$24,$A2354)-G2354</f>
        <v>#NAME?</v>
      </c>
      <c r="T2354" s="330" t="e">
        <f ca="1">_xll.RiskData('TS CF'!$N$24,$A2354)-H2354</f>
        <v>#NAME?</v>
      </c>
      <c r="V2354" s="327" t="e">
        <f t="shared" ca="1" si="108"/>
        <v>#NAME?</v>
      </c>
      <c r="W2354" s="327" t="e">
        <f t="shared" ca="1" si="109"/>
        <v>#NAME?</v>
      </c>
      <c r="X2354" s="327" t="e">
        <f t="shared" ca="1" si="110"/>
        <v>#NAME?</v>
      </c>
    </row>
    <row r="2355" spans="1:24">
      <c r="A2355" s="2">
        <v>2348</v>
      </c>
      <c r="B2355" s="617">
        <v>-160478</v>
      </c>
      <c r="C2355" s="617">
        <v>-103593</v>
      </c>
      <c r="D2355" s="617">
        <v>-114388</v>
      </c>
      <c r="F2355" s="330" t="e">
        <f ca="1">_xll.RiskData('Risk Summary'!$H$32,$A2355)</f>
        <v>#NAME?</v>
      </c>
      <c r="G2355" s="330" t="e">
        <f ca="1">_xll.RiskData('Risk Summary'!$K$32,$A2355)</f>
        <v>#NAME?</v>
      </c>
      <c r="H2355" s="330" t="e">
        <f ca="1">_xll.RiskData('Risk Summary'!$N$32,$A2355)</f>
        <v>#NAME?</v>
      </c>
      <c r="J2355" s="330" t="e">
        <f ca="1">_xll.RiskData('Risk Summary'!$H$35,$A2355)</f>
        <v>#NAME?</v>
      </c>
      <c r="K2355" s="330" t="e">
        <f ca="1">_xll.RiskData('Risk Summary'!$K$35,$A2355)</f>
        <v>#NAME?</v>
      </c>
      <c r="L2355" s="330" t="e">
        <f ca="1">_xll.RiskData('Risk Summary'!$N$35,$A2355)</f>
        <v>#NAME?</v>
      </c>
      <c r="N2355" s="330" t="e">
        <f ca="1">_xll.RiskData('Risk Summary'!$H$36,$A2355)</f>
        <v>#NAME?</v>
      </c>
      <c r="O2355" s="330" t="e">
        <f ca="1">_xll.RiskData('Risk Summary'!$K$36,$A2355)</f>
        <v>#NAME?</v>
      </c>
      <c r="P2355" s="330" t="e">
        <f ca="1">_xll.RiskData('Risk Summary'!$N$36,$A2355)</f>
        <v>#NAME?</v>
      </c>
      <c r="R2355" s="330" t="e">
        <f ca="1">_xll.RiskData('TS CF'!$H$24,$A2355)-F2355</f>
        <v>#NAME?</v>
      </c>
      <c r="S2355" s="330" t="e">
        <f ca="1">_xll.RiskData('TS CF'!$K$24,$A2355)-G2355</f>
        <v>#NAME?</v>
      </c>
      <c r="T2355" s="330" t="e">
        <f ca="1">_xll.RiskData('TS CF'!$N$24,$A2355)-H2355</f>
        <v>#NAME?</v>
      </c>
      <c r="V2355" s="327" t="e">
        <f t="shared" ca="1" si="108"/>
        <v>#NAME?</v>
      </c>
      <c r="W2355" s="327" t="e">
        <f t="shared" ca="1" si="109"/>
        <v>#NAME?</v>
      </c>
      <c r="X2355" s="327" t="e">
        <f t="shared" ca="1" si="110"/>
        <v>#NAME?</v>
      </c>
    </row>
    <row r="2356" spans="1:24">
      <c r="A2356" s="2">
        <v>2349</v>
      </c>
      <c r="B2356" s="617">
        <v>-160478</v>
      </c>
      <c r="C2356" s="617">
        <v>-103593</v>
      </c>
      <c r="D2356" s="617">
        <v>-114388</v>
      </c>
      <c r="F2356" s="330" t="e">
        <f ca="1">_xll.RiskData('Risk Summary'!$H$32,$A2356)</f>
        <v>#NAME?</v>
      </c>
      <c r="G2356" s="330" t="e">
        <f ca="1">_xll.RiskData('Risk Summary'!$K$32,$A2356)</f>
        <v>#NAME?</v>
      </c>
      <c r="H2356" s="330" t="e">
        <f ca="1">_xll.RiskData('Risk Summary'!$N$32,$A2356)</f>
        <v>#NAME?</v>
      </c>
      <c r="J2356" s="330" t="e">
        <f ca="1">_xll.RiskData('Risk Summary'!$H$35,$A2356)</f>
        <v>#NAME?</v>
      </c>
      <c r="K2356" s="330" t="e">
        <f ca="1">_xll.RiskData('Risk Summary'!$K$35,$A2356)</f>
        <v>#NAME?</v>
      </c>
      <c r="L2356" s="330" t="e">
        <f ca="1">_xll.RiskData('Risk Summary'!$N$35,$A2356)</f>
        <v>#NAME?</v>
      </c>
      <c r="N2356" s="330" t="e">
        <f ca="1">_xll.RiskData('Risk Summary'!$H$36,$A2356)</f>
        <v>#NAME?</v>
      </c>
      <c r="O2356" s="330" t="e">
        <f ca="1">_xll.RiskData('Risk Summary'!$K$36,$A2356)</f>
        <v>#NAME?</v>
      </c>
      <c r="P2356" s="330" t="e">
        <f ca="1">_xll.RiskData('Risk Summary'!$N$36,$A2356)</f>
        <v>#NAME?</v>
      </c>
      <c r="R2356" s="330" t="e">
        <f ca="1">_xll.RiskData('TS CF'!$H$24,$A2356)-F2356</f>
        <v>#NAME?</v>
      </c>
      <c r="S2356" s="330" t="e">
        <f ca="1">_xll.RiskData('TS CF'!$K$24,$A2356)-G2356</f>
        <v>#NAME?</v>
      </c>
      <c r="T2356" s="330" t="e">
        <f ca="1">_xll.RiskData('TS CF'!$N$24,$A2356)-H2356</f>
        <v>#NAME?</v>
      </c>
      <c r="V2356" s="327" t="e">
        <f t="shared" ca="1" si="108"/>
        <v>#NAME?</v>
      </c>
      <c r="W2356" s="327" t="e">
        <f t="shared" ca="1" si="109"/>
        <v>#NAME?</v>
      </c>
      <c r="X2356" s="327" t="e">
        <f t="shared" ca="1" si="110"/>
        <v>#NAME?</v>
      </c>
    </row>
    <row r="2357" spans="1:24">
      <c r="A2357" s="2">
        <v>2350</v>
      </c>
      <c r="B2357" s="617">
        <v>-160478</v>
      </c>
      <c r="C2357" s="617">
        <v>-103593</v>
      </c>
      <c r="D2357" s="617">
        <v>-114388</v>
      </c>
      <c r="F2357" s="330" t="e">
        <f ca="1">_xll.RiskData('Risk Summary'!$H$32,$A2357)</f>
        <v>#NAME?</v>
      </c>
      <c r="G2357" s="330" t="e">
        <f ca="1">_xll.RiskData('Risk Summary'!$K$32,$A2357)</f>
        <v>#NAME?</v>
      </c>
      <c r="H2357" s="330" t="e">
        <f ca="1">_xll.RiskData('Risk Summary'!$N$32,$A2357)</f>
        <v>#NAME?</v>
      </c>
      <c r="J2357" s="330" t="e">
        <f ca="1">_xll.RiskData('Risk Summary'!$H$35,$A2357)</f>
        <v>#NAME?</v>
      </c>
      <c r="K2357" s="330" t="e">
        <f ca="1">_xll.RiskData('Risk Summary'!$K$35,$A2357)</f>
        <v>#NAME?</v>
      </c>
      <c r="L2357" s="330" t="e">
        <f ca="1">_xll.RiskData('Risk Summary'!$N$35,$A2357)</f>
        <v>#NAME?</v>
      </c>
      <c r="N2357" s="330" t="e">
        <f ca="1">_xll.RiskData('Risk Summary'!$H$36,$A2357)</f>
        <v>#NAME?</v>
      </c>
      <c r="O2357" s="330" t="e">
        <f ca="1">_xll.RiskData('Risk Summary'!$K$36,$A2357)</f>
        <v>#NAME?</v>
      </c>
      <c r="P2357" s="330" t="e">
        <f ca="1">_xll.RiskData('Risk Summary'!$N$36,$A2357)</f>
        <v>#NAME?</v>
      </c>
      <c r="R2357" s="330" t="e">
        <f ca="1">_xll.RiskData('TS CF'!$H$24,$A2357)-F2357</f>
        <v>#NAME?</v>
      </c>
      <c r="S2357" s="330" t="e">
        <f ca="1">_xll.RiskData('TS CF'!$K$24,$A2357)-G2357</f>
        <v>#NAME?</v>
      </c>
      <c r="T2357" s="330" t="e">
        <f ca="1">_xll.RiskData('TS CF'!$N$24,$A2357)-H2357</f>
        <v>#NAME?</v>
      </c>
      <c r="V2357" s="327" t="e">
        <f t="shared" ca="1" si="108"/>
        <v>#NAME?</v>
      </c>
      <c r="W2357" s="327" t="e">
        <f t="shared" ca="1" si="109"/>
        <v>#NAME?</v>
      </c>
      <c r="X2357" s="327" t="e">
        <f t="shared" ca="1" si="110"/>
        <v>#NAME?</v>
      </c>
    </row>
    <row r="2358" spans="1:24">
      <c r="A2358" s="2">
        <v>2351</v>
      </c>
      <c r="B2358" s="617">
        <v>-160478</v>
      </c>
      <c r="C2358" s="617">
        <v>-103593</v>
      </c>
      <c r="D2358" s="617">
        <v>-114388</v>
      </c>
      <c r="F2358" s="330" t="e">
        <f ca="1">_xll.RiskData('Risk Summary'!$H$32,$A2358)</f>
        <v>#NAME?</v>
      </c>
      <c r="G2358" s="330" t="e">
        <f ca="1">_xll.RiskData('Risk Summary'!$K$32,$A2358)</f>
        <v>#NAME?</v>
      </c>
      <c r="H2358" s="330" t="e">
        <f ca="1">_xll.RiskData('Risk Summary'!$N$32,$A2358)</f>
        <v>#NAME?</v>
      </c>
      <c r="J2358" s="330" t="e">
        <f ca="1">_xll.RiskData('Risk Summary'!$H$35,$A2358)</f>
        <v>#NAME?</v>
      </c>
      <c r="K2358" s="330" t="e">
        <f ca="1">_xll.RiskData('Risk Summary'!$K$35,$A2358)</f>
        <v>#NAME?</v>
      </c>
      <c r="L2358" s="330" t="e">
        <f ca="1">_xll.RiskData('Risk Summary'!$N$35,$A2358)</f>
        <v>#NAME?</v>
      </c>
      <c r="N2358" s="330" t="e">
        <f ca="1">_xll.RiskData('Risk Summary'!$H$36,$A2358)</f>
        <v>#NAME?</v>
      </c>
      <c r="O2358" s="330" t="e">
        <f ca="1">_xll.RiskData('Risk Summary'!$K$36,$A2358)</f>
        <v>#NAME?</v>
      </c>
      <c r="P2358" s="330" t="e">
        <f ca="1">_xll.RiskData('Risk Summary'!$N$36,$A2358)</f>
        <v>#NAME?</v>
      </c>
      <c r="R2358" s="330" t="e">
        <f ca="1">_xll.RiskData('TS CF'!$H$24,$A2358)-F2358</f>
        <v>#NAME?</v>
      </c>
      <c r="S2358" s="330" t="e">
        <f ca="1">_xll.RiskData('TS CF'!$K$24,$A2358)-G2358</f>
        <v>#NAME?</v>
      </c>
      <c r="T2358" s="330" t="e">
        <f ca="1">_xll.RiskData('TS CF'!$N$24,$A2358)-H2358</f>
        <v>#NAME?</v>
      </c>
      <c r="V2358" s="327" t="e">
        <f t="shared" ca="1" si="108"/>
        <v>#NAME?</v>
      </c>
      <c r="W2358" s="327" t="e">
        <f t="shared" ca="1" si="109"/>
        <v>#NAME?</v>
      </c>
      <c r="X2358" s="327" t="e">
        <f t="shared" ca="1" si="110"/>
        <v>#NAME?</v>
      </c>
    </row>
    <row r="2359" spans="1:24">
      <c r="A2359" s="2">
        <v>2352</v>
      </c>
      <c r="B2359" s="617">
        <v>-160478</v>
      </c>
      <c r="C2359" s="617">
        <v>-103593</v>
      </c>
      <c r="D2359" s="617">
        <v>-114388</v>
      </c>
      <c r="F2359" s="330" t="e">
        <f ca="1">_xll.RiskData('Risk Summary'!$H$32,$A2359)</f>
        <v>#NAME?</v>
      </c>
      <c r="G2359" s="330" t="e">
        <f ca="1">_xll.RiskData('Risk Summary'!$K$32,$A2359)</f>
        <v>#NAME?</v>
      </c>
      <c r="H2359" s="330" t="e">
        <f ca="1">_xll.RiskData('Risk Summary'!$N$32,$A2359)</f>
        <v>#NAME?</v>
      </c>
      <c r="J2359" s="330" t="e">
        <f ca="1">_xll.RiskData('Risk Summary'!$H$35,$A2359)</f>
        <v>#NAME?</v>
      </c>
      <c r="K2359" s="330" t="e">
        <f ca="1">_xll.RiskData('Risk Summary'!$K$35,$A2359)</f>
        <v>#NAME?</v>
      </c>
      <c r="L2359" s="330" t="e">
        <f ca="1">_xll.RiskData('Risk Summary'!$N$35,$A2359)</f>
        <v>#NAME?</v>
      </c>
      <c r="N2359" s="330" t="e">
        <f ca="1">_xll.RiskData('Risk Summary'!$H$36,$A2359)</f>
        <v>#NAME?</v>
      </c>
      <c r="O2359" s="330" t="e">
        <f ca="1">_xll.RiskData('Risk Summary'!$K$36,$A2359)</f>
        <v>#NAME?</v>
      </c>
      <c r="P2359" s="330" t="e">
        <f ca="1">_xll.RiskData('Risk Summary'!$N$36,$A2359)</f>
        <v>#NAME?</v>
      </c>
      <c r="R2359" s="330" t="e">
        <f ca="1">_xll.RiskData('TS CF'!$H$24,$A2359)-F2359</f>
        <v>#NAME?</v>
      </c>
      <c r="S2359" s="330" t="e">
        <f ca="1">_xll.RiskData('TS CF'!$K$24,$A2359)-G2359</f>
        <v>#NAME?</v>
      </c>
      <c r="T2359" s="330" t="e">
        <f ca="1">_xll.RiskData('TS CF'!$N$24,$A2359)-H2359</f>
        <v>#NAME?</v>
      </c>
      <c r="V2359" s="327" t="e">
        <f t="shared" ca="1" si="108"/>
        <v>#NAME?</v>
      </c>
      <c r="W2359" s="327" t="e">
        <f t="shared" ca="1" si="109"/>
        <v>#NAME?</v>
      </c>
      <c r="X2359" s="327" t="e">
        <f t="shared" ca="1" si="110"/>
        <v>#NAME?</v>
      </c>
    </row>
    <row r="2360" spans="1:24">
      <c r="A2360" s="2">
        <v>2353</v>
      </c>
      <c r="B2360" s="617">
        <v>-160478</v>
      </c>
      <c r="C2360" s="617">
        <v>-103593</v>
      </c>
      <c r="D2360" s="617">
        <v>-114388</v>
      </c>
      <c r="F2360" s="330" t="e">
        <f ca="1">_xll.RiskData('Risk Summary'!$H$32,$A2360)</f>
        <v>#NAME?</v>
      </c>
      <c r="G2360" s="330" t="e">
        <f ca="1">_xll.RiskData('Risk Summary'!$K$32,$A2360)</f>
        <v>#NAME?</v>
      </c>
      <c r="H2360" s="330" t="e">
        <f ca="1">_xll.RiskData('Risk Summary'!$N$32,$A2360)</f>
        <v>#NAME?</v>
      </c>
      <c r="J2360" s="330" t="e">
        <f ca="1">_xll.RiskData('Risk Summary'!$H$35,$A2360)</f>
        <v>#NAME?</v>
      </c>
      <c r="K2360" s="330" t="e">
        <f ca="1">_xll.RiskData('Risk Summary'!$K$35,$A2360)</f>
        <v>#NAME?</v>
      </c>
      <c r="L2360" s="330" t="e">
        <f ca="1">_xll.RiskData('Risk Summary'!$N$35,$A2360)</f>
        <v>#NAME?</v>
      </c>
      <c r="N2360" s="330" t="e">
        <f ca="1">_xll.RiskData('Risk Summary'!$H$36,$A2360)</f>
        <v>#NAME?</v>
      </c>
      <c r="O2360" s="330" t="e">
        <f ca="1">_xll.RiskData('Risk Summary'!$K$36,$A2360)</f>
        <v>#NAME?</v>
      </c>
      <c r="P2360" s="330" t="e">
        <f ca="1">_xll.RiskData('Risk Summary'!$N$36,$A2360)</f>
        <v>#NAME?</v>
      </c>
      <c r="R2360" s="330" t="e">
        <f ca="1">_xll.RiskData('TS CF'!$H$24,$A2360)-F2360</f>
        <v>#NAME?</v>
      </c>
      <c r="S2360" s="330" t="e">
        <f ca="1">_xll.RiskData('TS CF'!$K$24,$A2360)-G2360</f>
        <v>#NAME?</v>
      </c>
      <c r="T2360" s="330" t="e">
        <f ca="1">_xll.RiskData('TS CF'!$N$24,$A2360)-H2360</f>
        <v>#NAME?</v>
      </c>
      <c r="V2360" s="327" t="e">
        <f t="shared" ca="1" si="108"/>
        <v>#NAME?</v>
      </c>
      <c r="W2360" s="327" t="e">
        <f t="shared" ca="1" si="109"/>
        <v>#NAME?</v>
      </c>
      <c r="X2360" s="327" t="e">
        <f t="shared" ca="1" si="110"/>
        <v>#NAME?</v>
      </c>
    </row>
    <row r="2361" spans="1:24">
      <c r="A2361" s="2">
        <v>2354</v>
      </c>
      <c r="B2361" s="617">
        <v>-160478</v>
      </c>
      <c r="C2361" s="617">
        <v>-103593</v>
      </c>
      <c r="D2361" s="617">
        <v>-114388</v>
      </c>
      <c r="F2361" s="330" t="e">
        <f ca="1">_xll.RiskData('Risk Summary'!$H$32,$A2361)</f>
        <v>#NAME?</v>
      </c>
      <c r="G2361" s="330" t="e">
        <f ca="1">_xll.RiskData('Risk Summary'!$K$32,$A2361)</f>
        <v>#NAME?</v>
      </c>
      <c r="H2361" s="330" t="e">
        <f ca="1">_xll.RiskData('Risk Summary'!$N$32,$A2361)</f>
        <v>#NAME?</v>
      </c>
      <c r="J2361" s="330" t="e">
        <f ca="1">_xll.RiskData('Risk Summary'!$H$35,$A2361)</f>
        <v>#NAME?</v>
      </c>
      <c r="K2361" s="330" t="e">
        <f ca="1">_xll.RiskData('Risk Summary'!$K$35,$A2361)</f>
        <v>#NAME?</v>
      </c>
      <c r="L2361" s="330" t="e">
        <f ca="1">_xll.RiskData('Risk Summary'!$N$35,$A2361)</f>
        <v>#NAME?</v>
      </c>
      <c r="N2361" s="330" t="e">
        <f ca="1">_xll.RiskData('Risk Summary'!$H$36,$A2361)</f>
        <v>#NAME?</v>
      </c>
      <c r="O2361" s="330" t="e">
        <f ca="1">_xll.RiskData('Risk Summary'!$K$36,$A2361)</f>
        <v>#NAME?</v>
      </c>
      <c r="P2361" s="330" t="e">
        <f ca="1">_xll.RiskData('Risk Summary'!$N$36,$A2361)</f>
        <v>#NAME?</v>
      </c>
      <c r="R2361" s="330" t="e">
        <f ca="1">_xll.RiskData('TS CF'!$H$24,$A2361)-F2361</f>
        <v>#NAME?</v>
      </c>
      <c r="S2361" s="330" t="e">
        <f ca="1">_xll.RiskData('TS CF'!$K$24,$A2361)-G2361</f>
        <v>#NAME?</v>
      </c>
      <c r="T2361" s="330" t="e">
        <f ca="1">_xll.RiskData('TS CF'!$N$24,$A2361)-H2361</f>
        <v>#NAME?</v>
      </c>
      <c r="V2361" s="327" t="e">
        <f t="shared" ca="1" si="108"/>
        <v>#NAME?</v>
      </c>
      <c r="W2361" s="327" t="e">
        <f t="shared" ca="1" si="109"/>
        <v>#NAME?</v>
      </c>
      <c r="X2361" s="327" t="e">
        <f t="shared" ca="1" si="110"/>
        <v>#NAME?</v>
      </c>
    </row>
    <row r="2362" spans="1:24">
      <c r="A2362" s="2">
        <v>2355</v>
      </c>
      <c r="B2362" s="617">
        <v>-160478</v>
      </c>
      <c r="C2362" s="617">
        <v>-103593</v>
      </c>
      <c r="D2362" s="617">
        <v>-114388</v>
      </c>
      <c r="F2362" s="330" t="e">
        <f ca="1">_xll.RiskData('Risk Summary'!$H$32,$A2362)</f>
        <v>#NAME?</v>
      </c>
      <c r="G2362" s="330" t="e">
        <f ca="1">_xll.RiskData('Risk Summary'!$K$32,$A2362)</f>
        <v>#NAME?</v>
      </c>
      <c r="H2362" s="330" t="e">
        <f ca="1">_xll.RiskData('Risk Summary'!$N$32,$A2362)</f>
        <v>#NAME?</v>
      </c>
      <c r="J2362" s="330" t="e">
        <f ca="1">_xll.RiskData('Risk Summary'!$H$35,$A2362)</f>
        <v>#NAME?</v>
      </c>
      <c r="K2362" s="330" t="e">
        <f ca="1">_xll.RiskData('Risk Summary'!$K$35,$A2362)</f>
        <v>#NAME?</v>
      </c>
      <c r="L2362" s="330" t="e">
        <f ca="1">_xll.RiskData('Risk Summary'!$N$35,$A2362)</f>
        <v>#NAME?</v>
      </c>
      <c r="N2362" s="330" t="e">
        <f ca="1">_xll.RiskData('Risk Summary'!$H$36,$A2362)</f>
        <v>#NAME?</v>
      </c>
      <c r="O2362" s="330" t="e">
        <f ca="1">_xll.RiskData('Risk Summary'!$K$36,$A2362)</f>
        <v>#NAME?</v>
      </c>
      <c r="P2362" s="330" t="e">
        <f ca="1">_xll.RiskData('Risk Summary'!$N$36,$A2362)</f>
        <v>#NAME?</v>
      </c>
      <c r="R2362" s="330" t="e">
        <f ca="1">_xll.RiskData('TS CF'!$H$24,$A2362)-F2362</f>
        <v>#NAME?</v>
      </c>
      <c r="S2362" s="330" t="e">
        <f ca="1">_xll.RiskData('TS CF'!$K$24,$A2362)-G2362</f>
        <v>#NAME?</v>
      </c>
      <c r="T2362" s="330" t="e">
        <f ca="1">_xll.RiskData('TS CF'!$N$24,$A2362)-H2362</f>
        <v>#NAME?</v>
      </c>
      <c r="V2362" s="327" t="e">
        <f t="shared" ca="1" si="108"/>
        <v>#NAME?</v>
      </c>
      <c r="W2362" s="327" t="e">
        <f t="shared" ca="1" si="109"/>
        <v>#NAME?</v>
      </c>
      <c r="X2362" s="327" t="e">
        <f t="shared" ca="1" si="110"/>
        <v>#NAME?</v>
      </c>
    </row>
    <row r="2363" spans="1:24">
      <c r="A2363" s="2">
        <v>2356</v>
      </c>
      <c r="B2363" s="617">
        <v>-160478</v>
      </c>
      <c r="C2363" s="617">
        <v>-103593</v>
      </c>
      <c r="D2363" s="617">
        <v>-114388</v>
      </c>
      <c r="F2363" s="330" t="e">
        <f ca="1">_xll.RiskData('Risk Summary'!$H$32,$A2363)</f>
        <v>#NAME?</v>
      </c>
      <c r="G2363" s="330" t="e">
        <f ca="1">_xll.RiskData('Risk Summary'!$K$32,$A2363)</f>
        <v>#NAME?</v>
      </c>
      <c r="H2363" s="330" t="e">
        <f ca="1">_xll.RiskData('Risk Summary'!$N$32,$A2363)</f>
        <v>#NAME?</v>
      </c>
      <c r="J2363" s="330" t="e">
        <f ca="1">_xll.RiskData('Risk Summary'!$H$35,$A2363)</f>
        <v>#NAME?</v>
      </c>
      <c r="K2363" s="330" t="e">
        <f ca="1">_xll.RiskData('Risk Summary'!$K$35,$A2363)</f>
        <v>#NAME?</v>
      </c>
      <c r="L2363" s="330" t="e">
        <f ca="1">_xll.RiskData('Risk Summary'!$N$35,$A2363)</f>
        <v>#NAME?</v>
      </c>
      <c r="N2363" s="330" t="e">
        <f ca="1">_xll.RiskData('Risk Summary'!$H$36,$A2363)</f>
        <v>#NAME?</v>
      </c>
      <c r="O2363" s="330" t="e">
        <f ca="1">_xll.RiskData('Risk Summary'!$K$36,$A2363)</f>
        <v>#NAME?</v>
      </c>
      <c r="P2363" s="330" t="e">
        <f ca="1">_xll.RiskData('Risk Summary'!$N$36,$A2363)</f>
        <v>#NAME?</v>
      </c>
      <c r="R2363" s="330" t="e">
        <f ca="1">_xll.RiskData('TS CF'!$H$24,$A2363)-F2363</f>
        <v>#NAME?</v>
      </c>
      <c r="S2363" s="330" t="e">
        <f ca="1">_xll.RiskData('TS CF'!$K$24,$A2363)-G2363</f>
        <v>#NAME?</v>
      </c>
      <c r="T2363" s="330" t="e">
        <f ca="1">_xll.RiskData('TS CF'!$N$24,$A2363)-H2363</f>
        <v>#NAME?</v>
      </c>
      <c r="V2363" s="327" t="e">
        <f t="shared" ca="1" si="108"/>
        <v>#NAME?</v>
      </c>
      <c r="W2363" s="327" t="e">
        <f t="shared" ca="1" si="109"/>
        <v>#NAME?</v>
      </c>
      <c r="X2363" s="327" t="e">
        <f t="shared" ca="1" si="110"/>
        <v>#NAME?</v>
      </c>
    </row>
    <row r="2364" spans="1:24">
      <c r="A2364" s="2">
        <v>2357</v>
      </c>
      <c r="B2364" s="617">
        <v>-160478</v>
      </c>
      <c r="C2364" s="617">
        <v>-103593</v>
      </c>
      <c r="D2364" s="617">
        <v>-114388</v>
      </c>
      <c r="F2364" s="330" t="e">
        <f ca="1">_xll.RiskData('Risk Summary'!$H$32,$A2364)</f>
        <v>#NAME?</v>
      </c>
      <c r="G2364" s="330" t="e">
        <f ca="1">_xll.RiskData('Risk Summary'!$K$32,$A2364)</f>
        <v>#NAME?</v>
      </c>
      <c r="H2364" s="330" t="e">
        <f ca="1">_xll.RiskData('Risk Summary'!$N$32,$A2364)</f>
        <v>#NAME?</v>
      </c>
      <c r="J2364" s="330" t="e">
        <f ca="1">_xll.RiskData('Risk Summary'!$H$35,$A2364)</f>
        <v>#NAME?</v>
      </c>
      <c r="K2364" s="330" t="e">
        <f ca="1">_xll.RiskData('Risk Summary'!$K$35,$A2364)</f>
        <v>#NAME?</v>
      </c>
      <c r="L2364" s="330" t="e">
        <f ca="1">_xll.RiskData('Risk Summary'!$N$35,$A2364)</f>
        <v>#NAME?</v>
      </c>
      <c r="N2364" s="330" t="e">
        <f ca="1">_xll.RiskData('Risk Summary'!$H$36,$A2364)</f>
        <v>#NAME?</v>
      </c>
      <c r="O2364" s="330" t="e">
        <f ca="1">_xll.RiskData('Risk Summary'!$K$36,$A2364)</f>
        <v>#NAME?</v>
      </c>
      <c r="P2364" s="330" t="e">
        <f ca="1">_xll.RiskData('Risk Summary'!$N$36,$A2364)</f>
        <v>#NAME?</v>
      </c>
      <c r="R2364" s="330" t="e">
        <f ca="1">_xll.RiskData('TS CF'!$H$24,$A2364)-F2364</f>
        <v>#NAME?</v>
      </c>
      <c r="S2364" s="330" t="e">
        <f ca="1">_xll.RiskData('TS CF'!$K$24,$A2364)-G2364</f>
        <v>#NAME?</v>
      </c>
      <c r="T2364" s="330" t="e">
        <f ca="1">_xll.RiskData('TS CF'!$N$24,$A2364)-H2364</f>
        <v>#NAME?</v>
      </c>
      <c r="V2364" s="327" t="e">
        <f t="shared" ca="1" si="108"/>
        <v>#NAME?</v>
      </c>
      <c r="W2364" s="327" t="e">
        <f t="shared" ca="1" si="109"/>
        <v>#NAME?</v>
      </c>
      <c r="X2364" s="327" t="e">
        <f t="shared" ca="1" si="110"/>
        <v>#NAME?</v>
      </c>
    </row>
    <row r="2365" spans="1:24">
      <c r="A2365" s="2">
        <v>2358</v>
      </c>
      <c r="B2365" s="617">
        <v>-160478</v>
      </c>
      <c r="C2365" s="617">
        <v>-103593</v>
      </c>
      <c r="D2365" s="617">
        <v>-114388</v>
      </c>
      <c r="F2365" s="330" t="e">
        <f ca="1">_xll.RiskData('Risk Summary'!$H$32,$A2365)</f>
        <v>#NAME?</v>
      </c>
      <c r="G2365" s="330" t="e">
        <f ca="1">_xll.RiskData('Risk Summary'!$K$32,$A2365)</f>
        <v>#NAME?</v>
      </c>
      <c r="H2365" s="330" t="e">
        <f ca="1">_xll.RiskData('Risk Summary'!$N$32,$A2365)</f>
        <v>#NAME?</v>
      </c>
      <c r="J2365" s="330" t="e">
        <f ca="1">_xll.RiskData('Risk Summary'!$H$35,$A2365)</f>
        <v>#NAME?</v>
      </c>
      <c r="K2365" s="330" t="e">
        <f ca="1">_xll.RiskData('Risk Summary'!$K$35,$A2365)</f>
        <v>#NAME?</v>
      </c>
      <c r="L2365" s="330" t="e">
        <f ca="1">_xll.RiskData('Risk Summary'!$N$35,$A2365)</f>
        <v>#NAME?</v>
      </c>
      <c r="N2365" s="330" t="e">
        <f ca="1">_xll.RiskData('Risk Summary'!$H$36,$A2365)</f>
        <v>#NAME?</v>
      </c>
      <c r="O2365" s="330" t="e">
        <f ca="1">_xll.RiskData('Risk Summary'!$K$36,$A2365)</f>
        <v>#NAME?</v>
      </c>
      <c r="P2365" s="330" t="e">
        <f ca="1">_xll.RiskData('Risk Summary'!$N$36,$A2365)</f>
        <v>#NAME?</v>
      </c>
      <c r="R2365" s="330" t="e">
        <f ca="1">_xll.RiskData('TS CF'!$H$24,$A2365)-F2365</f>
        <v>#NAME?</v>
      </c>
      <c r="S2365" s="330" t="e">
        <f ca="1">_xll.RiskData('TS CF'!$K$24,$A2365)-G2365</f>
        <v>#NAME?</v>
      </c>
      <c r="T2365" s="330" t="e">
        <f ca="1">_xll.RiskData('TS CF'!$N$24,$A2365)-H2365</f>
        <v>#NAME?</v>
      </c>
      <c r="V2365" s="327" t="e">
        <f t="shared" ca="1" si="108"/>
        <v>#NAME?</v>
      </c>
      <c r="W2365" s="327" t="e">
        <f t="shared" ca="1" si="109"/>
        <v>#NAME?</v>
      </c>
      <c r="X2365" s="327" t="e">
        <f t="shared" ca="1" si="110"/>
        <v>#NAME?</v>
      </c>
    </row>
    <row r="2366" spans="1:24">
      <c r="A2366" s="2">
        <v>2359</v>
      </c>
      <c r="B2366" s="617">
        <v>-160478</v>
      </c>
      <c r="C2366" s="617">
        <v>-103593</v>
      </c>
      <c r="D2366" s="617">
        <v>-114388</v>
      </c>
      <c r="F2366" s="330" t="e">
        <f ca="1">_xll.RiskData('Risk Summary'!$H$32,$A2366)</f>
        <v>#NAME?</v>
      </c>
      <c r="G2366" s="330" t="e">
        <f ca="1">_xll.RiskData('Risk Summary'!$K$32,$A2366)</f>
        <v>#NAME?</v>
      </c>
      <c r="H2366" s="330" t="e">
        <f ca="1">_xll.RiskData('Risk Summary'!$N$32,$A2366)</f>
        <v>#NAME?</v>
      </c>
      <c r="J2366" s="330" t="e">
        <f ca="1">_xll.RiskData('Risk Summary'!$H$35,$A2366)</f>
        <v>#NAME?</v>
      </c>
      <c r="K2366" s="330" t="e">
        <f ca="1">_xll.RiskData('Risk Summary'!$K$35,$A2366)</f>
        <v>#NAME?</v>
      </c>
      <c r="L2366" s="330" t="e">
        <f ca="1">_xll.RiskData('Risk Summary'!$N$35,$A2366)</f>
        <v>#NAME?</v>
      </c>
      <c r="N2366" s="330" t="e">
        <f ca="1">_xll.RiskData('Risk Summary'!$H$36,$A2366)</f>
        <v>#NAME?</v>
      </c>
      <c r="O2366" s="330" t="e">
        <f ca="1">_xll.RiskData('Risk Summary'!$K$36,$A2366)</f>
        <v>#NAME?</v>
      </c>
      <c r="P2366" s="330" t="e">
        <f ca="1">_xll.RiskData('Risk Summary'!$N$36,$A2366)</f>
        <v>#NAME?</v>
      </c>
      <c r="R2366" s="330" t="e">
        <f ca="1">_xll.RiskData('TS CF'!$H$24,$A2366)-F2366</f>
        <v>#NAME?</v>
      </c>
      <c r="S2366" s="330" t="e">
        <f ca="1">_xll.RiskData('TS CF'!$K$24,$A2366)-G2366</f>
        <v>#NAME?</v>
      </c>
      <c r="T2366" s="330" t="e">
        <f ca="1">_xll.RiskData('TS CF'!$N$24,$A2366)-H2366</f>
        <v>#NAME?</v>
      </c>
      <c r="V2366" s="327" t="e">
        <f t="shared" ca="1" si="108"/>
        <v>#NAME?</v>
      </c>
      <c r="W2366" s="327" t="e">
        <f t="shared" ca="1" si="109"/>
        <v>#NAME?</v>
      </c>
      <c r="X2366" s="327" t="e">
        <f t="shared" ca="1" si="110"/>
        <v>#NAME?</v>
      </c>
    </row>
    <row r="2367" spans="1:24">
      <c r="A2367" s="2">
        <v>2360</v>
      </c>
      <c r="B2367" s="617">
        <v>-160478</v>
      </c>
      <c r="C2367" s="617">
        <v>-103593</v>
      </c>
      <c r="D2367" s="617">
        <v>-114388</v>
      </c>
      <c r="F2367" s="330" t="e">
        <f ca="1">_xll.RiskData('Risk Summary'!$H$32,$A2367)</f>
        <v>#NAME?</v>
      </c>
      <c r="G2367" s="330" t="e">
        <f ca="1">_xll.RiskData('Risk Summary'!$K$32,$A2367)</f>
        <v>#NAME?</v>
      </c>
      <c r="H2367" s="330" t="e">
        <f ca="1">_xll.RiskData('Risk Summary'!$N$32,$A2367)</f>
        <v>#NAME?</v>
      </c>
      <c r="J2367" s="330" t="e">
        <f ca="1">_xll.RiskData('Risk Summary'!$H$35,$A2367)</f>
        <v>#NAME?</v>
      </c>
      <c r="K2367" s="330" t="e">
        <f ca="1">_xll.RiskData('Risk Summary'!$K$35,$A2367)</f>
        <v>#NAME?</v>
      </c>
      <c r="L2367" s="330" t="e">
        <f ca="1">_xll.RiskData('Risk Summary'!$N$35,$A2367)</f>
        <v>#NAME?</v>
      </c>
      <c r="N2367" s="330" t="e">
        <f ca="1">_xll.RiskData('Risk Summary'!$H$36,$A2367)</f>
        <v>#NAME?</v>
      </c>
      <c r="O2367" s="330" t="e">
        <f ca="1">_xll.RiskData('Risk Summary'!$K$36,$A2367)</f>
        <v>#NAME?</v>
      </c>
      <c r="P2367" s="330" t="e">
        <f ca="1">_xll.RiskData('Risk Summary'!$N$36,$A2367)</f>
        <v>#NAME?</v>
      </c>
      <c r="R2367" s="330" t="e">
        <f ca="1">_xll.RiskData('TS CF'!$H$24,$A2367)-F2367</f>
        <v>#NAME?</v>
      </c>
      <c r="S2367" s="330" t="e">
        <f ca="1">_xll.RiskData('TS CF'!$K$24,$A2367)-G2367</f>
        <v>#NAME?</v>
      </c>
      <c r="T2367" s="330" t="e">
        <f ca="1">_xll.RiskData('TS CF'!$N$24,$A2367)-H2367</f>
        <v>#NAME?</v>
      </c>
      <c r="V2367" s="327" t="e">
        <f t="shared" ca="1" si="108"/>
        <v>#NAME?</v>
      </c>
      <c r="W2367" s="327" t="e">
        <f t="shared" ca="1" si="109"/>
        <v>#NAME?</v>
      </c>
      <c r="X2367" s="327" t="e">
        <f t="shared" ca="1" si="110"/>
        <v>#NAME?</v>
      </c>
    </row>
    <row r="2368" spans="1:24">
      <c r="A2368" s="2">
        <v>2361</v>
      </c>
      <c r="B2368" s="617">
        <v>-160478</v>
      </c>
      <c r="C2368" s="617">
        <v>-103593</v>
      </c>
      <c r="D2368" s="617">
        <v>-114388</v>
      </c>
      <c r="F2368" s="330" t="e">
        <f ca="1">_xll.RiskData('Risk Summary'!$H$32,$A2368)</f>
        <v>#NAME?</v>
      </c>
      <c r="G2368" s="330" t="e">
        <f ca="1">_xll.RiskData('Risk Summary'!$K$32,$A2368)</f>
        <v>#NAME?</v>
      </c>
      <c r="H2368" s="330" t="e">
        <f ca="1">_xll.RiskData('Risk Summary'!$N$32,$A2368)</f>
        <v>#NAME?</v>
      </c>
      <c r="J2368" s="330" t="e">
        <f ca="1">_xll.RiskData('Risk Summary'!$H$35,$A2368)</f>
        <v>#NAME?</v>
      </c>
      <c r="K2368" s="330" t="e">
        <f ca="1">_xll.RiskData('Risk Summary'!$K$35,$A2368)</f>
        <v>#NAME?</v>
      </c>
      <c r="L2368" s="330" t="e">
        <f ca="1">_xll.RiskData('Risk Summary'!$N$35,$A2368)</f>
        <v>#NAME?</v>
      </c>
      <c r="N2368" s="330" t="e">
        <f ca="1">_xll.RiskData('Risk Summary'!$H$36,$A2368)</f>
        <v>#NAME?</v>
      </c>
      <c r="O2368" s="330" t="e">
        <f ca="1">_xll.RiskData('Risk Summary'!$K$36,$A2368)</f>
        <v>#NAME?</v>
      </c>
      <c r="P2368" s="330" t="e">
        <f ca="1">_xll.RiskData('Risk Summary'!$N$36,$A2368)</f>
        <v>#NAME?</v>
      </c>
      <c r="R2368" s="330" t="e">
        <f ca="1">_xll.RiskData('TS CF'!$H$24,$A2368)-F2368</f>
        <v>#NAME?</v>
      </c>
      <c r="S2368" s="330" t="e">
        <f ca="1">_xll.RiskData('TS CF'!$K$24,$A2368)-G2368</f>
        <v>#NAME?</v>
      </c>
      <c r="T2368" s="330" t="e">
        <f ca="1">_xll.RiskData('TS CF'!$N$24,$A2368)-H2368</f>
        <v>#NAME?</v>
      </c>
      <c r="V2368" s="327" t="e">
        <f t="shared" ca="1" si="108"/>
        <v>#NAME?</v>
      </c>
      <c r="W2368" s="327" t="e">
        <f t="shared" ca="1" si="109"/>
        <v>#NAME?</v>
      </c>
      <c r="X2368" s="327" t="e">
        <f t="shared" ca="1" si="110"/>
        <v>#NAME?</v>
      </c>
    </row>
    <row r="2369" spans="1:24">
      <c r="A2369" s="2">
        <v>2362</v>
      </c>
      <c r="B2369" s="617">
        <v>-160478</v>
      </c>
      <c r="C2369" s="617">
        <v>-103593</v>
      </c>
      <c r="D2369" s="617">
        <v>-114388</v>
      </c>
      <c r="F2369" s="330" t="e">
        <f ca="1">_xll.RiskData('Risk Summary'!$H$32,$A2369)</f>
        <v>#NAME?</v>
      </c>
      <c r="G2369" s="330" t="e">
        <f ca="1">_xll.RiskData('Risk Summary'!$K$32,$A2369)</f>
        <v>#NAME?</v>
      </c>
      <c r="H2369" s="330" t="e">
        <f ca="1">_xll.RiskData('Risk Summary'!$N$32,$A2369)</f>
        <v>#NAME?</v>
      </c>
      <c r="J2369" s="330" t="e">
        <f ca="1">_xll.RiskData('Risk Summary'!$H$35,$A2369)</f>
        <v>#NAME?</v>
      </c>
      <c r="K2369" s="330" t="e">
        <f ca="1">_xll.RiskData('Risk Summary'!$K$35,$A2369)</f>
        <v>#NAME?</v>
      </c>
      <c r="L2369" s="330" t="e">
        <f ca="1">_xll.RiskData('Risk Summary'!$N$35,$A2369)</f>
        <v>#NAME?</v>
      </c>
      <c r="N2369" s="330" t="e">
        <f ca="1">_xll.RiskData('Risk Summary'!$H$36,$A2369)</f>
        <v>#NAME?</v>
      </c>
      <c r="O2369" s="330" t="e">
        <f ca="1">_xll.RiskData('Risk Summary'!$K$36,$A2369)</f>
        <v>#NAME?</v>
      </c>
      <c r="P2369" s="330" t="e">
        <f ca="1">_xll.RiskData('Risk Summary'!$N$36,$A2369)</f>
        <v>#NAME?</v>
      </c>
      <c r="R2369" s="330" t="e">
        <f ca="1">_xll.RiskData('TS CF'!$H$24,$A2369)-F2369</f>
        <v>#NAME?</v>
      </c>
      <c r="S2369" s="330" t="e">
        <f ca="1">_xll.RiskData('TS CF'!$K$24,$A2369)-G2369</f>
        <v>#NAME?</v>
      </c>
      <c r="T2369" s="330" t="e">
        <f ca="1">_xll.RiskData('TS CF'!$N$24,$A2369)-H2369</f>
        <v>#NAME?</v>
      </c>
      <c r="V2369" s="327" t="e">
        <f t="shared" ca="1" si="108"/>
        <v>#NAME?</v>
      </c>
      <c r="W2369" s="327" t="e">
        <f t="shared" ca="1" si="109"/>
        <v>#NAME?</v>
      </c>
      <c r="X2369" s="327" t="e">
        <f t="shared" ca="1" si="110"/>
        <v>#NAME?</v>
      </c>
    </row>
    <row r="2370" spans="1:24">
      <c r="A2370" s="2">
        <v>2363</v>
      </c>
      <c r="B2370" s="617">
        <v>-160478</v>
      </c>
      <c r="C2370" s="617">
        <v>-103593</v>
      </c>
      <c r="D2370" s="617">
        <v>-114388</v>
      </c>
      <c r="F2370" s="330" t="e">
        <f ca="1">_xll.RiskData('Risk Summary'!$H$32,$A2370)</f>
        <v>#NAME?</v>
      </c>
      <c r="G2370" s="330" t="e">
        <f ca="1">_xll.RiskData('Risk Summary'!$K$32,$A2370)</f>
        <v>#NAME?</v>
      </c>
      <c r="H2370" s="330" t="e">
        <f ca="1">_xll.RiskData('Risk Summary'!$N$32,$A2370)</f>
        <v>#NAME?</v>
      </c>
      <c r="J2370" s="330" t="e">
        <f ca="1">_xll.RiskData('Risk Summary'!$H$35,$A2370)</f>
        <v>#NAME?</v>
      </c>
      <c r="K2370" s="330" t="e">
        <f ca="1">_xll.RiskData('Risk Summary'!$K$35,$A2370)</f>
        <v>#NAME?</v>
      </c>
      <c r="L2370" s="330" t="e">
        <f ca="1">_xll.RiskData('Risk Summary'!$N$35,$A2370)</f>
        <v>#NAME?</v>
      </c>
      <c r="N2370" s="330" t="e">
        <f ca="1">_xll.RiskData('Risk Summary'!$H$36,$A2370)</f>
        <v>#NAME?</v>
      </c>
      <c r="O2370" s="330" t="e">
        <f ca="1">_xll.RiskData('Risk Summary'!$K$36,$A2370)</f>
        <v>#NAME?</v>
      </c>
      <c r="P2370" s="330" t="e">
        <f ca="1">_xll.RiskData('Risk Summary'!$N$36,$A2370)</f>
        <v>#NAME?</v>
      </c>
      <c r="R2370" s="330" t="e">
        <f ca="1">_xll.RiskData('TS CF'!$H$24,$A2370)-F2370</f>
        <v>#NAME?</v>
      </c>
      <c r="S2370" s="330" t="e">
        <f ca="1">_xll.RiskData('TS CF'!$K$24,$A2370)-G2370</f>
        <v>#NAME?</v>
      </c>
      <c r="T2370" s="330" t="e">
        <f ca="1">_xll.RiskData('TS CF'!$N$24,$A2370)-H2370</f>
        <v>#NAME?</v>
      </c>
      <c r="V2370" s="327" t="e">
        <f t="shared" ca="1" si="108"/>
        <v>#NAME?</v>
      </c>
      <c r="W2370" s="327" t="e">
        <f t="shared" ca="1" si="109"/>
        <v>#NAME?</v>
      </c>
      <c r="X2370" s="327" t="e">
        <f t="shared" ca="1" si="110"/>
        <v>#NAME?</v>
      </c>
    </row>
    <row r="2371" spans="1:24">
      <c r="A2371" s="2">
        <v>2364</v>
      </c>
      <c r="B2371" s="617">
        <v>-160478</v>
      </c>
      <c r="C2371" s="617">
        <v>-103593</v>
      </c>
      <c r="D2371" s="617">
        <v>-114388</v>
      </c>
      <c r="F2371" s="330" t="e">
        <f ca="1">_xll.RiskData('Risk Summary'!$H$32,$A2371)</f>
        <v>#NAME?</v>
      </c>
      <c r="G2371" s="330" t="e">
        <f ca="1">_xll.RiskData('Risk Summary'!$K$32,$A2371)</f>
        <v>#NAME?</v>
      </c>
      <c r="H2371" s="330" t="e">
        <f ca="1">_xll.RiskData('Risk Summary'!$N$32,$A2371)</f>
        <v>#NAME?</v>
      </c>
      <c r="J2371" s="330" t="e">
        <f ca="1">_xll.RiskData('Risk Summary'!$H$35,$A2371)</f>
        <v>#NAME?</v>
      </c>
      <c r="K2371" s="330" t="e">
        <f ca="1">_xll.RiskData('Risk Summary'!$K$35,$A2371)</f>
        <v>#NAME?</v>
      </c>
      <c r="L2371" s="330" t="e">
        <f ca="1">_xll.RiskData('Risk Summary'!$N$35,$A2371)</f>
        <v>#NAME?</v>
      </c>
      <c r="N2371" s="330" t="e">
        <f ca="1">_xll.RiskData('Risk Summary'!$H$36,$A2371)</f>
        <v>#NAME?</v>
      </c>
      <c r="O2371" s="330" t="e">
        <f ca="1">_xll.RiskData('Risk Summary'!$K$36,$A2371)</f>
        <v>#NAME?</v>
      </c>
      <c r="P2371" s="330" t="e">
        <f ca="1">_xll.RiskData('Risk Summary'!$N$36,$A2371)</f>
        <v>#NAME?</v>
      </c>
      <c r="R2371" s="330" t="e">
        <f ca="1">_xll.RiskData('TS CF'!$H$24,$A2371)-F2371</f>
        <v>#NAME?</v>
      </c>
      <c r="S2371" s="330" t="e">
        <f ca="1">_xll.RiskData('TS CF'!$K$24,$A2371)-G2371</f>
        <v>#NAME?</v>
      </c>
      <c r="T2371" s="330" t="e">
        <f ca="1">_xll.RiskData('TS CF'!$N$24,$A2371)-H2371</f>
        <v>#NAME?</v>
      </c>
      <c r="V2371" s="327" t="e">
        <f t="shared" ca="1" si="108"/>
        <v>#NAME?</v>
      </c>
      <c r="W2371" s="327" t="e">
        <f t="shared" ca="1" si="109"/>
        <v>#NAME?</v>
      </c>
      <c r="X2371" s="327" t="e">
        <f t="shared" ca="1" si="110"/>
        <v>#NAME?</v>
      </c>
    </row>
    <row r="2372" spans="1:24">
      <c r="A2372" s="2">
        <v>2365</v>
      </c>
      <c r="B2372" s="617">
        <v>-160478</v>
      </c>
      <c r="C2372" s="617">
        <v>-103593</v>
      </c>
      <c r="D2372" s="617">
        <v>-114388</v>
      </c>
      <c r="F2372" s="330" t="e">
        <f ca="1">_xll.RiskData('Risk Summary'!$H$32,$A2372)</f>
        <v>#NAME?</v>
      </c>
      <c r="G2372" s="330" t="e">
        <f ca="1">_xll.RiskData('Risk Summary'!$K$32,$A2372)</f>
        <v>#NAME?</v>
      </c>
      <c r="H2372" s="330" t="e">
        <f ca="1">_xll.RiskData('Risk Summary'!$N$32,$A2372)</f>
        <v>#NAME?</v>
      </c>
      <c r="J2372" s="330" t="e">
        <f ca="1">_xll.RiskData('Risk Summary'!$H$35,$A2372)</f>
        <v>#NAME?</v>
      </c>
      <c r="K2372" s="330" t="e">
        <f ca="1">_xll.RiskData('Risk Summary'!$K$35,$A2372)</f>
        <v>#NAME?</v>
      </c>
      <c r="L2372" s="330" t="e">
        <f ca="1">_xll.RiskData('Risk Summary'!$N$35,$A2372)</f>
        <v>#NAME?</v>
      </c>
      <c r="N2372" s="330" t="e">
        <f ca="1">_xll.RiskData('Risk Summary'!$H$36,$A2372)</f>
        <v>#NAME?</v>
      </c>
      <c r="O2372" s="330" t="e">
        <f ca="1">_xll.RiskData('Risk Summary'!$K$36,$A2372)</f>
        <v>#NAME?</v>
      </c>
      <c r="P2372" s="330" t="e">
        <f ca="1">_xll.RiskData('Risk Summary'!$N$36,$A2372)</f>
        <v>#NAME?</v>
      </c>
      <c r="R2372" s="330" t="e">
        <f ca="1">_xll.RiskData('TS CF'!$H$24,$A2372)-F2372</f>
        <v>#NAME?</v>
      </c>
      <c r="S2372" s="330" t="e">
        <f ca="1">_xll.RiskData('TS CF'!$K$24,$A2372)-G2372</f>
        <v>#NAME?</v>
      </c>
      <c r="T2372" s="330" t="e">
        <f ca="1">_xll.RiskData('TS CF'!$N$24,$A2372)-H2372</f>
        <v>#NAME?</v>
      </c>
      <c r="V2372" s="327" t="e">
        <f t="shared" ca="1" si="108"/>
        <v>#NAME?</v>
      </c>
      <c r="W2372" s="327" t="e">
        <f t="shared" ca="1" si="109"/>
        <v>#NAME?</v>
      </c>
      <c r="X2372" s="327" t="e">
        <f t="shared" ca="1" si="110"/>
        <v>#NAME?</v>
      </c>
    </row>
    <row r="2373" spans="1:24">
      <c r="A2373" s="2">
        <v>2366</v>
      </c>
      <c r="B2373" s="617">
        <v>-160478</v>
      </c>
      <c r="C2373" s="617">
        <v>-103593</v>
      </c>
      <c r="D2373" s="617">
        <v>-114388</v>
      </c>
      <c r="F2373" s="330" t="e">
        <f ca="1">_xll.RiskData('Risk Summary'!$H$32,$A2373)</f>
        <v>#NAME?</v>
      </c>
      <c r="G2373" s="330" t="e">
        <f ca="1">_xll.RiskData('Risk Summary'!$K$32,$A2373)</f>
        <v>#NAME?</v>
      </c>
      <c r="H2373" s="330" t="e">
        <f ca="1">_xll.RiskData('Risk Summary'!$N$32,$A2373)</f>
        <v>#NAME?</v>
      </c>
      <c r="J2373" s="330" t="e">
        <f ca="1">_xll.RiskData('Risk Summary'!$H$35,$A2373)</f>
        <v>#NAME?</v>
      </c>
      <c r="K2373" s="330" t="e">
        <f ca="1">_xll.RiskData('Risk Summary'!$K$35,$A2373)</f>
        <v>#NAME?</v>
      </c>
      <c r="L2373" s="330" t="e">
        <f ca="1">_xll.RiskData('Risk Summary'!$N$35,$A2373)</f>
        <v>#NAME?</v>
      </c>
      <c r="N2373" s="330" t="e">
        <f ca="1">_xll.RiskData('Risk Summary'!$H$36,$A2373)</f>
        <v>#NAME?</v>
      </c>
      <c r="O2373" s="330" t="e">
        <f ca="1">_xll.RiskData('Risk Summary'!$K$36,$A2373)</f>
        <v>#NAME?</v>
      </c>
      <c r="P2373" s="330" t="e">
        <f ca="1">_xll.RiskData('Risk Summary'!$N$36,$A2373)</f>
        <v>#NAME?</v>
      </c>
      <c r="R2373" s="330" t="e">
        <f ca="1">_xll.RiskData('TS CF'!$H$24,$A2373)-F2373</f>
        <v>#NAME?</v>
      </c>
      <c r="S2373" s="330" t="e">
        <f ca="1">_xll.RiskData('TS CF'!$K$24,$A2373)-G2373</f>
        <v>#NAME?</v>
      </c>
      <c r="T2373" s="330" t="e">
        <f ca="1">_xll.RiskData('TS CF'!$N$24,$A2373)-H2373</f>
        <v>#NAME?</v>
      </c>
      <c r="V2373" s="327" t="e">
        <f t="shared" ca="1" si="108"/>
        <v>#NAME?</v>
      </c>
      <c r="W2373" s="327" t="e">
        <f t="shared" ca="1" si="109"/>
        <v>#NAME?</v>
      </c>
      <c r="X2373" s="327" t="e">
        <f t="shared" ca="1" si="110"/>
        <v>#NAME?</v>
      </c>
    </row>
    <row r="2374" spans="1:24">
      <c r="A2374" s="2">
        <v>2367</v>
      </c>
      <c r="B2374" s="617">
        <v>-160478</v>
      </c>
      <c r="C2374" s="617">
        <v>-103593</v>
      </c>
      <c r="D2374" s="617">
        <v>-114388</v>
      </c>
      <c r="F2374" s="330" t="e">
        <f ca="1">_xll.RiskData('Risk Summary'!$H$32,$A2374)</f>
        <v>#NAME?</v>
      </c>
      <c r="G2374" s="330" t="e">
        <f ca="1">_xll.RiskData('Risk Summary'!$K$32,$A2374)</f>
        <v>#NAME?</v>
      </c>
      <c r="H2374" s="330" t="e">
        <f ca="1">_xll.RiskData('Risk Summary'!$N$32,$A2374)</f>
        <v>#NAME?</v>
      </c>
      <c r="J2374" s="330" t="e">
        <f ca="1">_xll.RiskData('Risk Summary'!$H$35,$A2374)</f>
        <v>#NAME?</v>
      </c>
      <c r="K2374" s="330" t="e">
        <f ca="1">_xll.RiskData('Risk Summary'!$K$35,$A2374)</f>
        <v>#NAME?</v>
      </c>
      <c r="L2374" s="330" t="e">
        <f ca="1">_xll.RiskData('Risk Summary'!$N$35,$A2374)</f>
        <v>#NAME?</v>
      </c>
      <c r="N2374" s="330" t="e">
        <f ca="1">_xll.RiskData('Risk Summary'!$H$36,$A2374)</f>
        <v>#NAME?</v>
      </c>
      <c r="O2374" s="330" t="e">
        <f ca="1">_xll.RiskData('Risk Summary'!$K$36,$A2374)</f>
        <v>#NAME?</v>
      </c>
      <c r="P2374" s="330" t="e">
        <f ca="1">_xll.RiskData('Risk Summary'!$N$36,$A2374)</f>
        <v>#NAME?</v>
      </c>
      <c r="R2374" s="330" t="e">
        <f ca="1">_xll.RiskData('TS CF'!$H$24,$A2374)-F2374</f>
        <v>#NAME?</v>
      </c>
      <c r="S2374" s="330" t="e">
        <f ca="1">_xll.RiskData('TS CF'!$K$24,$A2374)-G2374</f>
        <v>#NAME?</v>
      </c>
      <c r="T2374" s="330" t="e">
        <f ca="1">_xll.RiskData('TS CF'!$N$24,$A2374)-H2374</f>
        <v>#NAME?</v>
      </c>
      <c r="V2374" s="327" t="e">
        <f t="shared" ca="1" si="108"/>
        <v>#NAME?</v>
      </c>
      <c r="W2374" s="327" t="e">
        <f t="shared" ca="1" si="109"/>
        <v>#NAME?</v>
      </c>
      <c r="X2374" s="327" t="e">
        <f t="shared" ca="1" si="110"/>
        <v>#NAME?</v>
      </c>
    </row>
    <row r="2375" spans="1:24">
      <c r="A2375" s="2">
        <v>2368</v>
      </c>
      <c r="B2375" s="617">
        <v>-160478</v>
      </c>
      <c r="C2375" s="617">
        <v>-103593</v>
      </c>
      <c r="D2375" s="617">
        <v>-114388</v>
      </c>
      <c r="F2375" s="330" t="e">
        <f ca="1">_xll.RiskData('Risk Summary'!$H$32,$A2375)</f>
        <v>#NAME?</v>
      </c>
      <c r="G2375" s="330" t="e">
        <f ca="1">_xll.RiskData('Risk Summary'!$K$32,$A2375)</f>
        <v>#NAME?</v>
      </c>
      <c r="H2375" s="330" t="e">
        <f ca="1">_xll.RiskData('Risk Summary'!$N$32,$A2375)</f>
        <v>#NAME?</v>
      </c>
      <c r="J2375" s="330" t="e">
        <f ca="1">_xll.RiskData('Risk Summary'!$H$35,$A2375)</f>
        <v>#NAME?</v>
      </c>
      <c r="K2375" s="330" t="e">
        <f ca="1">_xll.RiskData('Risk Summary'!$K$35,$A2375)</f>
        <v>#NAME?</v>
      </c>
      <c r="L2375" s="330" t="e">
        <f ca="1">_xll.RiskData('Risk Summary'!$N$35,$A2375)</f>
        <v>#NAME?</v>
      </c>
      <c r="N2375" s="330" t="e">
        <f ca="1">_xll.RiskData('Risk Summary'!$H$36,$A2375)</f>
        <v>#NAME?</v>
      </c>
      <c r="O2375" s="330" t="e">
        <f ca="1">_xll.RiskData('Risk Summary'!$K$36,$A2375)</f>
        <v>#NAME?</v>
      </c>
      <c r="P2375" s="330" t="e">
        <f ca="1">_xll.RiskData('Risk Summary'!$N$36,$A2375)</f>
        <v>#NAME?</v>
      </c>
      <c r="R2375" s="330" t="e">
        <f ca="1">_xll.RiskData('TS CF'!$H$24,$A2375)-F2375</f>
        <v>#NAME?</v>
      </c>
      <c r="S2375" s="330" t="e">
        <f ca="1">_xll.RiskData('TS CF'!$K$24,$A2375)-G2375</f>
        <v>#NAME?</v>
      </c>
      <c r="T2375" s="330" t="e">
        <f ca="1">_xll.RiskData('TS CF'!$N$24,$A2375)-H2375</f>
        <v>#NAME?</v>
      </c>
      <c r="V2375" s="327" t="e">
        <f t="shared" ca="1" si="108"/>
        <v>#NAME?</v>
      </c>
      <c r="W2375" s="327" t="e">
        <f t="shared" ca="1" si="109"/>
        <v>#NAME?</v>
      </c>
      <c r="X2375" s="327" t="e">
        <f t="shared" ca="1" si="110"/>
        <v>#NAME?</v>
      </c>
    </row>
    <row r="2376" spans="1:24">
      <c r="A2376" s="2">
        <v>2369</v>
      </c>
      <c r="B2376" s="617">
        <v>-160478</v>
      </c>
      <c r="C2376" s="617">
        <v>-103593</v>
      </c>
      <c r="D2376" s="617">
        <v>-114388</v>
      </c>
      <c r="F2376" s="330" t="e">
        <f ca="1">_xll.RiskData('Risk Summary'!$H$32,$A2376)</f>
        <v>#NAME?</v>
      </c>
      <c r="G2376" s="330" t="e">
        <f ca="1">_xll.RiskData('Risk Summary'!$K$32,$A2376)</f>
        <v>#NAME?</v>
      </c>
      <c r="H2376" s="330" t="e">
        <f ca="1">_xll.RiskData('Risk Summary'!$N$32,$A2376)</f>
        <v>#NAME?</v>
      </c>
      <c r="J2376" s="330" t="e">
        <f ca="1">_xll.RiskData('Risk Summary'!$H$35,$A2376)</f>
        <v>#NAME?</v>
      </c>
      <c r="K2376" s="330" t="e">
        <f ca="1">_xll.RiskData('Risk Summary'!$K$35,$A2376)</f>
        <v>#NAME?</v>
      </c>
      <c r="L2376" s="330" t="e">
        <f ca="1">_xll.RiskData('Risk Summary'!$N$35,$A2376)</f>
        <v>#NAME?</v>
      </c>
      <c r="N2376" s="330" t="e">
        <f ca="1">_xll.RiskData('Risk Summary'!$H$36,$A2376)</f>
        <v>#NAME?</v>
      </c>
      <c r="O2376" s="330" t="e">
        <f ca="1">_xll.RiskData('Risk Summary'!$K$36,$A2376)</f>
        <v>#NAME?</v>
      </c>
      <c r="P2376" s="330" t="e">
        <f ca="1">_xll.RiskData('Risk Summary'!$N$36,$A2376)</f>
        <v>#NAME?</v>
      </c>
      <c r="R2376" s="330" t="e">
        <f ca="1">_xll.RiskData('TS CF'!$H$24,$A2376)-F2376</f>
        <v>#NAME?</v>
      </c>
      <c r="S2376" s="330" t="e">
        <f ca="1">_xll.RiskData('TS CF'!$K$24,$A2376)-G2376</f>
        <v>#NAME?</v>
      </c>
      <c r="T2376" s="330" t="e">
        <f ca="1">_xll.RiskData('TS CF'!$N$24,$A2376)-H2376</f>
        <v>#NAME?</v>
      </c>
      <c r="V2376" s="327" t="e">
        <f t="shared" ca="1" si="108"/>
        <v>#NAME?</v>
      </c>
      <c r="W2376" s="327" t="e">
        <f t="shared" ca="1" si="109"/>
        <v>#NAME?</v>
      </c>
      <c r="X2376" s="327" t="e">
        <f t="shared" ca="1" si="110"/>
        <v>#NAME?</v>
      </c>
    </row>
    <row r="2377" spans="1:24">
      <c r="A2377" s="2">
        <v>2370</v>
      </c>
      <c r="B2377" s="617">
        <v>-160478</v>
      </c>
      <c r="C2377" s="617">
        <v>-103593</v>
      </c>
      <c r="D2377" s="617">
        <v>-114388</v>
      </c>
      <c r="F2377" s="330" t="e">
        <f ca="1">_xll.RiskData('Risk Summary'!$H$32,$A2377)</f>
        <v>#NAME?</v>
      </c>
      <c r="G2377" s="330" t="e">
        <f ca="1">_xll.RiskData('Risk Summary'!$K$32,$A2377)</f>
        <v>#NAME?</v>
      </c>
      <c r="H2377" s="330" t="e">
        <f ca="1">_xll.RiskData('Risk Summary'!$N$32,$A2377)</f>
        <v>#NAME?</v>
      </c>
      <c r="J2377" s="330" t="e">
        <f ca="1">_xll.RiskData('Risk Summary'!$H$35,$A2377)</f>
        <v>#NAME?</v>
      </c>
      <c r="K2377" s="330" t="e">
        <f ca="1">_xll.RiskData('Risk Summary'!$K$35,$A2377)</f>
        <v>#NAME?</v>
      </c>
      <c r="L2377" s="330" t="e">
        <f ca="1">_xll.RiskData('Risk Summary'!$N$35,$A2377)</f>
        <v>#NAME?</v>
      </c>
      <c r="N2377" s="330" t="e">
        <f ca="1">_xll.RiskData('Risk Summary'!$H$36,$A2377)</f>
        <v>#NAME?</v>
      </c>
      <c r="O2377" s="330" t="e">
        <f ca="1">_xll.RiskData('Risk Summary'!$K$36,$A2377)</f>
        <v>#NAME?</v>
      </c>
      <c r="P2377" s="330" t="e">
        <f ca="1">_xll.RiskData('Risk Summary'!$N$36,$A2377)</f>
        <v>#NAME?</v>
      </c>
      <c r="R2377" s="330" t="e">
        <f ca="1">_xll.RiskData('TS CF'!$H$24,$A2377)-F2377</f>
        <v>#NAME?</v>
      </c>
      <c r="S2377" s="330" t="e">
        <f ca="1">_xll.RiskData('TS CF'!$K$24,$A2377)-G2377</f>
        <v>#NAME?</v>
      </c>
      <c r="T2377" s="330" t="e">
        <f ca="1">_xll.RiskData('TS CF'!$N$24,$A2377)-H2377</f>
        <v>#NAME?</v>
      </c>
      <c r="V2377" s="327" t="e">
        <f t="shared" ca="1" si="108"/>
        <v>#NAME?</v>
      </c>
      <c r="W2377" s="327" t="e">
        <f t="shared" ca="1" si="109"/>
        <v>#NAME?</v>
      </c>
      <c r="X2377" s="327" t="e">
        <f t="shared" ca="1" si="110"/>
        <v>#NAME?</v>
      </c>
    </row>
    <row r="2378" spans="1:24">
      <c r="A2378" s="2">
        <v>2371</v>
      </c>
      <c r="B2378" s="617">
        <v>-160478</v>
      </c>
      <c r="C2378" s="617">
        <v>-103593</v>
      </c>
      <c r="D2378" s="617">
        <v>-114388</v>
      </c>
      <c r="F2378" s="330" t="e">
        <f ca="1">_xll.RiskData('Risk Summary'!$H$32,$A2378)</f>
        <v>#NAME?</v>
      </c>
      <c r="G2378" s="330" t="e">
        <f ca="1">_xll.RiskData('Risk Summary'!$K$32,$A2378)</f>
        <v>#NAME?</v>
      </c>
      <c r="H2378" s="330" t="e">
        <f ca="1">_xll.RiskData('Risk Summary'!$N$32,$A2378)</f>
        <v>#NAME?</v>
      </c>
      <c r="J2378" s="330" t="e">
        <f ca="1">_xll.RiskData('Risk Summary'!$H$35,$A2378)</f>
        <v>#NAME?</v>
      </c>
      <c r="K2378" s="330" t="e">
        <f ca="1">_xll.RiskData('Risk Summary'!$K$35,$A2378)</f>
        <v>#NAME?</v>
      </c>
      <c r="L2378" s="330" t="e">
        <f ca="1">_xll.RiskData('Risk Summary'!$N$35,$A2378)</f>
        <v>#NAME?</v>
      </c>
      <c r="N2378" s="330" t="e">
        <f ca="1">_xll.RiskData('Risk Summary'!$H$36,$A2378)</f>
        <v>#NAME?</v>
      </c>
      <c r="O2378" s="330" t="e">
        <f ca="1">_xll.RiskData('Risk Summary'!$K$36,$A2378)</f>
        <v>#NAME?</v>
      </c>
      <c r="P2378" s="330" t="e">
        <f ca="1">_xll.RiskData('Risk Summary'!$N$36,$A2378)</f>
        <v>#NAME?</v>
      </c>
      <c r="R2378" s="330" t="e">
        <f ca="1">_xll.RiskData('TS CF'!$H$24,$A2378)-F2378</f>
        <v>#NAME?</v>
      </c>
      <c r="S2378" s="330" t="e">
        <f ca="1">_xll.RiskData('TS CF'!$K$24,$A2378)-G2378</f>
        <v>#NAME?</v>
      </c>
      <c r="T2378" s="330" t="e">
        <f ca="1">_xll.RiskData('TS CF'!$N$24,$A2378)-H2378</f>
        <v>#NAME?</v>
      </c>
      <c r="V2378" s="327" t="e">
        <f t="shared" ref="V2378:V2441" ca="1" si="111">V2377</f>
        <v>#NAME?</v>
      </c>
      <c r="W2378" s="327" t="e">
        <f t="shared" ref="W2378:W2441" ca="1" si="112">W2377</f>
        <v>#NAME?</v>
      </c>
      <c r="X2378" s="327" t="e">
        <f t="shared" ref="X2378:X2441" ca="1" si="113">X2377</f>
        <v>#NAME?</v>
      </c>
    </row>
    <row r="2379" spans="1:24">
      <c r="A2379" s="2">
        <v>2372</v>
      </c>
      <c r="B2379" s="617">
        <v>-160478</v>
      </c>
      <c r="C2379" s="617">
        <v>-103593</v>
      </c>
      <c r="D2379" s="617">
        <v>-114388</v>
      </c>
      <c r="F2379" s="330" t="e">
        <f ca="1">_xll.RiskData('Risk Summary'!$H$32,$A2379)</f>
        <v>#NAME?</v>
      </c>
      <c r="G2379" s="330" t="e">
        <f ca="1">_xll.RiskData('Risk Summary'!$K$32,$A2379)</f>
        <v>#NAME?</v>
      </c>
      <c r="H2379" s="330" t="e">
        <f ca="1">_xll.RiskData('Risk Summary'!$N$32,$A2379)</f>
        <v>#NAME?</v>
      </c>
      <c r="J2379" s="330" t="e">
        <f ca="1">_xll.RiskData('Risk Summary'!$H$35,$A2379)</f>
        <v>#NAME?</v>
      </c>
      <c r="K2379" s="330" t="e">
        <f ca="1">_xll.RiskData('Risk Summary'!$K$35,$A2379)</f>
        <v>#NAME?</v>
      </c>
      <c r="L2379" s="330" t="e">
        <f ca="1">_xll.RiskData('Risk Summary'!$N$35,$A2379)</f>
        <v>#NAME?</v>
      </c>
      <c r="N2379" s="330" t="e">
        <f ca="1">_xll.RiskData('Risk Summary'!$H$36,$A2379)</f>
        <v>#NAME?</v>
      </c>
      <c r="O2379" s="330" t="e">
        <f ca="1">_xll.RiskData('Risk Summary'!$K$36,$A2379)</f>
        <v>#NAME?</v>
      </c>
      <c r="P2379" s="330" t="e">
        <f ca="1">_xll.RiskData('Risk Summary'!$N$36,$A2379)</f>
        <v>#NAME?</v>
      </c>
      <c r="R2379" s="330" t="e">
        <f ca="1">_xll.RiskData('TS CF'!$H$24,$A2379)-F2379</f>
        <v>#NAME?</v>
      </c>
      <c r="S2379" s="330" t="e">
        <f ca="1">_xll.RiskData('TS CF'!$K$24,$A2379)-G2379</f>
        <v>#NAME?</v>
      </c>
      <c r="T2379" s="330" t="e">
        <f ca="1">_xll.RiskData('TS CF'!$N$24,$A2379)-H2379</f>
        <v>#NAME?</v>
      </c>
      <c r="V2379" s="327" t="e">
        <f t="shared" ca="1" si="111"/>
        <v>#NAME?</v>
      </c>
      <c r="W2379" s="327" t="e">
        <f t="shared" ca="1" si="112"/>
        <v>#NAME?</v>
      </c>
      <c r="X2379" s="327" t="e">
        <f t="shared" ca="1" si="113"/>
        <v>#NAME?</v>
      </c>
    </row>
    <row r="2380" spans="1:24">
      <c r="A2380" s="2">
        <v>2373</v>
      </c>
      <c r="B2380" s="617">
        <v>-160478</v>
      </c>
      <c r="C2380" s="617">
        <v>-103593</v>
      </c>
      <c r="D2380" s="617">
        <v>-114388</v>
      </c>
      <c r="F2380" s="330" t="e">
        <f ca="1">_xll.RiskData('Risk Summary'!$H$32,$A2380)</f>
        <v>#NAME?</v>
      </c>
      <c r="G2380" s="330" t="e">
        <f ca="1">_xll.RiskData('Risk Summary'!$K$32,$A2380)</f>
        <v>#NAME?</v>
      </c>
      <c r="H2380" s="330" t="e">
        <f ca="1">_xll.RiskData('Risk Summary'!$N$32,$A2380)</f>
        <v>#NAME?</v>
      </c>
      <c r="J2380" s="330" t="e">
        <f ca="1">_xll.RiskData('Risk Summary'!$H$35,$A2380)</f>
        <v>#NAME?</v>
      </c>
      <c r="K2380" s="330" t="e">
        <f ca="1">_xll.RiskData('Risk Summary'!$K$35,$A2380)</f>
        <v>#NAME?</v>
      </c>
      <c r="L2380" s="330" t="e">
        <f ca="1">_xll.RiskData('Risk Summary'!$N$35,$A2380)</f>
        <v>#NAME?</v>
      </c>
      <c r="N2380" s="330" t="e">
        <f ca="1">_xll.RiskData('Risk Summary'!$H$36,$A2380)</f>
        <v>#NAME?</v>
      </c>
      <c r="O2380" s="330" t="e">
        <f ca="1">_xll.RiskData('Risk Summary'!$K$36,$A2380)</f>
        <v>#NAME?</v>
      </c>
      <c r="P2380" s="330" t="e">
        <f ca="1">_xll.RiskData('Risk Summary'!$N$36,$A2380)</f>
        <v>#NAME?</v>
      </c>
      <c r="R2380" s="330" t="e">
        <f ca="1">_xll.RiskData('TS CF'!$H$24,$A2380)-F2380</f>
        <v>#NAME?</v>
      </c>
      <c r="S2380" s="330" t="e">
        <f ca="1">_xll.RiskData('TS CF'!$K$24,$A2380)-G2380</f>
        <v>#NAME?</v>
      </c>
      <c r="T2380" s="330" t="e">
        <f ca="1">_xll.RiskData('TS CF'!$N$24,$A2380)-H2380</f>
        <v>#NAME?</v>
      </c>
      <c r="V2380" s="327" t="e">
        <f t="shared" ca="1" si="111"/>
        <v>#NAME?</v>
      </c>
      <c r="W2380" s="327" t="e">
        <f t="shared" ca="1" si="112"/>
        <v>#NAME?</v>
      </c>
      <c r="X2380" s="327" t="e">
        <f t="shared" ca="1" si="113"/>
        <v>#NAME?</v>
      </c>
    </row>
    <row r="2381" spans="1:24">
      <c r="A2381" s="2">
        <v>2374</v>
      </c>
      <c r="B2381" s="617">
        <v>-160478</v>
      </c>
      <c r="C2381" s="617">
        <v>-103593</v>
      </c>
      <c r="D2381" s="617">
        <v>-114388</v>
      </c>
      <c r="F2381" s="330" t="e">
        <f ca="1">_xll.RiskData('Risk Summary'!$H$32,$A2381)</f>
        <v>#NAME?</v>
      </c>
      <c r="G2381" s="330" t="e">
        <f ca="1">_xll.RiskData('Risk Summary'!$K$32,$A2381)</f>
        <v>#NAME?</v>
      </c>
      <c r="H2381" s="330" t="e">
        <f ca="1">_xll.RiskData('Risk Summary'!$N$32,$A2381)</f>
        <v>#NAME?</v>
      </c>
      <c r="J2381" s="330" t="e">
        <f ca="1">_xll.RiskData('Risk Summary'!$H$35,$A2381)</f>
        <v>#NAME?</v>
      </c>
      <c r="K2381" s="330" t="e">
        <f ca="1">_xll.RiskData('Risk Summary'!$K$35,$A2381)</f>
        <v>#NAME?</v>
      </c>
      <c r="L2381" s="330" t="e">
        <f ca="1">_xll.RiskData('Risk Summary'!$N$35,$A2381)</f>
        <v>#NAME?</v>
      </c>
      <c r="N2381" s="330" t="e">
        <f ca="1">_xll.RiskData('Risk Summary'!$H$36,$A2381)</f>
        <v>#NAME?</v>
      </c>
      <c r="O2381" s="330" t="e">
        <f ca="1">_xll.RiskData('Risk Summary'!$K$36,$A2381)</f>
        <v>#NAME?</v>
      </c>
      <c r="P2381" s="330" t="e">
        <f ca="1">_xll.RiskData('Risk Summary'!$N$36,$A2381)</f>
        <v>#NAME?</v>
      </c>
      <c r="R2381" s="330" t="e">
        <f ca="1">_xll.RiskData('TS CF'!$H$24,$A2381)-F2381</f>
        <v>#NAME?</v>
      </c>
      <c r="S2381" s="330" t="e">
        <f ca="1">_xll.RiskData('TS CF'!$K$24,$A2381)-G2381</f>
        <v>#NAME?</v>
      </c>
      <c r="T2381" s="330" t="e">
        <f ca="1">_xll.RiskData('TS CF'!$N$24,$A2381)-H2381</f>
        <v>#NAME?</v>
      </c>
      <c r="V2381" s="327" t="e">
        <f t="shared" ca="1" si="111"/>
        <v>#NAME?</v>
      </c>
      <c r="W2381" s="327" t="e">
        <f t="shared" ca="1" si="112"/>
        <v>#NAME?</v>
      </c>
      <c r="X2381" s="327" t="e">
        <f t="shared" ca="1" si="113"/>
        <v>#NAME?</v>
      </c>
    </row>
    <row r="2382" spans="1:24">
      <c r="A2382" s="2">
        <v>2375</v>
      </c>
      <c r="B2382" s="617">
        <v>-160478</v>
      </c>
      <c r="C2382" s="617">
        <v>-103593</v>
      </c>
      <c r="D2382" s="617">
        <v>-114388</v>
      </c>
      <c r="F2382" s="330" t="e">
        <f ca="1">_xll.RiskData('Risk Summary'!$H$32,$A2382)</f>
        <v>#NAME?</v>
      </c>
      <c r="G2382" s="330" t="e">
        <f ca="1">_xll.RiskData('Risk Summary'!$K$32,$A2382)</f>
        <v>#NAME?</v>
      </c>
      <c r="H2382" s="330" t="e">
        <f ca="1">_xll.RiskData('Risk Summary'!$N$32,$A2382)</f>
        <v>#NAME?</v>
      </c>
      <c r="J2382" s="330" t="e">
        <f ca="1">_xll.RiskData('Risk Summary'!$H$35,$A2382)</f>
        <v>#NAME?</v>
      </c>
      <c r="K2382" s="330" t="e">
        <f ca="1">_xll.RiskData('Risk Summary'!$K$35,$A2382)</f>
        <v>#NAME?</v>
      </c>
      <c r="L2382" s="330" t="e">
        <f ca="1">_xll.RiskData('Risk Summary'!$N$35,$A2382)</f>
        <v>#NAME?</v>
      </c>
      <c r="N2382" s="330" t="e">
        <f ca="1">_xll.RiskData('Risk Summary'!$H$36,$A2382)</f>
        <v>#NAME?</v>
      </c>
      <c r="O2382" s="330" t="e">
        <f ca="1">_xll.RiskData('Risk Summary'!$K$36,$A2382)</f>
        <v>#NAME?</v>
      </c>
      <c r="P2382" s="330" t="e">
        <f ca="1">_xll.RiskData('Risk Summary'!$N$36,$A2382)</f>
        <v>#NAME?</v>
      </c>
      <c r="R2382" s="330" t="e">
        <f ca="1">_xll.RiskData('TS CF'!$H$24,$A2382)-F2382</f>
        <v>#NAME?</v>
      </c>
      <c r="S2382" s="330" t="e">
        <f ca="1">_xll.RiskData('TS CF'!$K$24,$A2382)-G2382</f>
        <v>#NAME?</v>
      </c>
      <c r="T2382" s="330" t="e">
        <f ca="1">_xll.RiskData('TS CF'!$N$24,$A2382)-H2382</f>
        <v>#NAME?</v>
      </c>
      <c r="V2382" s="327" t="e">
        <f t="shared" ca="1" si="111"/>
        <v>#NAME?</v>
      </c>
      <c r="W2382" s="327" t="e">
        <f t="shared" ca="1" si="112"/>
        <v>#NAME?</v>
      </c>
      <c r="X2382" s="327" t="e">
        <f t="shared" ca="1" si="113"/>
        <v>#NAME?</v>
      </c>
    </row>
    <row r="2383" spans="1:24">
      <c r="A2383" s="2">
        <v>2376</v>
      </c>
      <c r="B2383" s="617">
        <v>-160478</v>
      </c>
      <c r="C2383" s="617">
        <v>-103593</v>
      </c>
      <c r="D2383" s="617">
        <v>-114388</v>
      </c>
      <c r="F2383" s="330" t="e">
        <f ca="1">_xll.RiskData('Risk Summary'!$H$32,$A2383)</f>
        <v>#NAME?</v>
      </c>
      <c r="G2383" s="330" t="e">
        <f ca="1">_xll.RiskData('Risk Summary'!$K$32,$A2383)</f>
        <v>#NAME?</v>
      </c>
      <c r="H2383" s="330" t="e">
        <f ca="1">_xll.RiskData('Risk Summary'!$N$32,$A2383)</f>
        <v>#NAME?</v>
      </c>
      <c r="J2383" s="330" t="e">
        <f ca="1">_xll.RiskData('Risk Summary'!$H$35,$A2383)</f>
        <v>#NAME?</v>
      </c>
      <c r="K2383" s="330" t="e">
        <f ca="1">_xll.RiskData('Risk Summary'!$K$35,$A2383)</f>
        <v>#NAME?</v>
      </c>
      <c r="L2383" s="330" t="e">
        <f ca="1">_xll.RiskData('Risk Summary'!$N$35,$A2383)</f>
        <v>#NAME?</v>
      </c>
      <c r="N2383" s="330" t="e">
        <f ca="1">_xll.RiskData('Risk Summary'!$H$36,$A2383)</f>
        <v>#NAME?</v>
      </c>
      <c r="O2383" s="330" t="e">
        <f ca="1">_xll.RiskData('Risk Summary'!$K$36,$A2383)</f>
        <v>#NAME?</v>
      </c>
      <c r="P2383" s="330" t="e">
        <f ca="1">_xll.RiskData('Risk Summary'!$N$36,$A2383)</f>
        <v>#NAME?</v>
      </c>
      <c r="R2383" s="330" t="e">
        <f ca="1">_xll.RiskData('TS CF'!$H$24,$A2383)-F2383</f>
        <v>#NAME?</v>
      </c>
      <c r="S2383" s="330" t="e">
        <f ca="1">_xll.RiskData('TS CF'!$K$24,$A2383)-G2383</f>
        <v>#NAME?</v>
      </c>
      <c r="T2383" s="330" t="e">
        <f ca="1">_xll.RiskData('TS CF'!$N$24,$A2383)-H2383</f>
        <v>#NAME?</v>
      </c>
      <c r="V2383" s="327" t="e">
        <f t="shared" ca="1" si="111"/>
        <v>#NAME?</v>
      </c>
      <c r="W2383" s="327" t="e">
        <f t="shared" ca="1" si="112"/>
        <v>#NAME?</v>
      </c>
      <c r="X2383" s="327" t="e">
        <f t="shared" ca="1" si="113"/>
        <v>#NAME?</v>
      </c>
    </row>
    <row r="2384" spans="1:24">
      <c r="A2384" s="2">
        <v>2377</v>
      </c>
      <c r="B2384" s="617">
        <v>-160478</v>
      </c>
      <c r="C2384" s="617">
        <v>-103593</v>
      </c>
      <c r="D2384" s="617">
        <v>-114388</v>
      </c>
      <c r="F2384" s="330" t="e">
        <f ca="1">_xll.RiskData('Risk Summary'!$H$32,$A2384)</f>
        <v>#NAME?</v>
      </c>
      <c r="G2384" s="330" t="e">
        <f ca="1">_xll.RiskData('Risk Summary'!$K$32,$A2384)</f>
        <v>#NAME?</v>
      </c>
      <c r="H2384" s="330" t="e">
        <f ca="1">_xll.RiskData('Risk Summary'!$N$32,$A2384)</f>
        <v>#NAME?</v>
      </c>
      <c r="J2384" s="330" t="e">
        <f ca="1">_xll.RiskData('Risk Summary'!$H$35,$A2384)</f>
        <v>#NAME?</v>
      </c>
      <c r="K2384" s="330" t="e">
        <f ca="1">_xll.RiskData('Risk Summary'!$K$35,$A2384)</f>
        <v>#NAME?</v>
      </c>
      <c r="L2384" s="330" t="e">
        <f ca="1">_xll.RiskData('Risk Summary'!$N$35,$A2384)</f>
        <v>#NAME?</v>
      </c>
      <c r="N2384" s="330" t="e">
        <f ca="1">_xll.RiskData('Risk Summary'!$H$36,$A2384)</f>
        <v>#NAME?</v>
      </c>
      <c r="O2384" s="330" t="e">
        <f ca="1">_xll.RiskData('Risk Summary'!$K$36,$A2384)</f>
        <v>#NAME?</v>
      </c>
      <c r="P2384" s="330" t="e">
        <f ca="1">_xll.RiskData('Risk Summary'!$N$36,$A2384)</f>
        <v>#NAME?</v>
      </c>
      <c r="R2384" s="330" t="e">
        <f ca="1">_xll.RiskData('TS CF'!$H$24,$A2384)-F2384</f>
        <v>#NAME?</v>
      </c>
      <c r="S2384" s="330" t="e">
        <f ca="1">_xll.RiskData('TS CF'!$K$24,$A2384)-G2384</f>
        <v>#NAME?</v>
      </c>
      <c r="T2384" s="330" t="e">
        <f ca="1">_xll.RiskData('TS CF'!$N$24,$A2384)-H2384</f>
        <v>#NAME?</v>
      </c>
      <c r="V2384" s="327" t="e">
        <f t="shared" ca="1" si="111"/>
        <v>#NAME?</v>
      </c>
      <c r="W2384" s="327" t="e">
        <f t="shared" ca="1" si="112"/>
        <v>#NAME?</v>
      </c>
      <c r="X2384" s="327" t="e">
        <f t="shared" ca="1" si="113"/>
        <v>#NAME?</v>
      </c>
    </row>
    <row r="2385" spans="1:24">
      <c r="A2385" s="2">
        <v>2378</v>
      </c>
      <c r="B2385" s="617">
        <v>-160478</v>
      </c>
      <c r="C2385" s="617">
        <v>-103593</v>
      </c>
      <c r="D2385" s="617">
        <v>-114388</v>
      </c>
      <c r="F2385" s="330" t="e">
        <f ca="1">_xll.RiskData('Risk Summary'!$H$32,$A2385)</f>
        <v>#NAME?</v>
      </c>
      <c r="G2385" s="330" t="e">
        <f ca="1">_xll.RiskData('Risk Summary'!$K$32,$A2385)</f>
        <v>#NAME?</v>
      </c>
      <c r="H2385" s="330" t="e">
        <f ca="1">_xll.RiskData('Risk Summary'!$N$32,$A2385)</f>
        <v>#NAME?</v>
      </c>
      <c r="J2385" s="330" t="e">
        <f ca="1">_xll.RiskData('Risk Summary'!$H$35,$A2385)</f>
        <v>#NAME?</v>
      </c>
      <c r="K2385" s="330" t="e">
        <f ca="1">_xll.RiskData('Risk Summary'!$K$35,$A2385)</f>
        <v>#NAME?</v>
      </c>
      <c r="L2385" s="330" t="e">
        <f ca="1">_xll.RiskData('Risk Summary'!$N$35,$A2385)</f>
        <v>#NAME?</v>
      </c>
      <c r="N2385" s="330" t="e">
        <f ca="1">_xll.RiskData('Risk Summary'!$H$36,$A2385)</f>
        <v>#NAME?</v>
      </c>
      <c r="O2385" s="330" t="e">
        <f ca="1">_xll.RiskData('Risk Summary'!$K$36,$A2385)</f>
        <v>#NAME?</v>
      </c>
      <c r="P2385" s="330" t="e">
        <f ca="1">_xll.RiskData('Risk Summary'!$N$36,$A2385)</f>
        <v>#NAME?</v>
      </c>
      <c r="R2385" s="330" t="e">
        <f ca="1">_xll.RiskData('TS CF'!$H$24,$A2385)-F2385</f>
        <v>#NAME?</v>
      </c>
      <c r="S2385" s="330" t="e">
        <f ca="1">_xll.RiskData('TS CF'!$K$24,$A2385)-G2385</f>
        <v>#NAME?</v>
      </c>
      <c r="T2385" s="330" t="e">
        <f ca="1">_xll.RiskData('TS CF'!$N$24,$A2385)-H2385</f>
        <v>#NAME?</v>
      </c>
      <c r="V2385" s="327" t="e">
        <f t="shared" ca="1" si="111"/>
        <v>#NAME?</v>
      </c>
      <c r="W2385" s="327" t="e">
        <f t="shared" ca="1" si="112"/>
        <v>#NAME?</v>
      </c>
      <c r="X2385" s="327" t="e">
        <f t="shared" ca="1" si="113"/>
        <v>#NAME?</v>
      </c>
    </row>
    <row r="2386" spans="1:24">
      <c r="A2386" s="2">
        <v>2379</v>
      </c>
      <c r="B2386" s="617">
        <v>-160478</v>
      </c>
      <c r="C2386" s="617">
        <v>-103593</v>
      </c>
      <c r="D2386" s="617">
        <v>-114388</v>
      </c>
      <c r="F2386" s="330" t="e">
        <f ca="1">_xll.RiskData('Risk Summary'!$H$32,$A2386)</f>
        <v>#NAME?</v>
      </c>
      <c r="G2386" s="330" t="e">
        <f ca="1">_xll.RiskData('Risk Summary'!$K$32,$A2386)</f>
        <v>#NAME?</v>
      </c>
      <c r="H2386" s="330" t="e">
        <f ca="1">_xll.RiskData('Risk Summary'!$N$32,$A2386)</f>
        <v>#NAME?</v>
      </c>
      <c r="J2386" s="330" t="e">
        <f ca="1">_xll.RiskData('Risk Summary'!$H$35,$A2386)</f>
        <v>#NAME?</v>
      </c>
      <c r="K2386" s="330" t="e">
        <f ca="1">_xll.RiskData('Risk Summary'!$K$35,$A2386)</f>
        <v>#NAME?</v>
      </c>
      <c r="L2386" s="330" t="e">
        <f ca="1">_xll.RiskData('Risk Summary'!$N$35,$A2386)</f>
        <v>#NAME?</v>
      </c>
      <c r="N2386" s="330" t="e">
        <f ca="1">_xll.RiskData('Risk Summary'!$H$36,$A2386)</f>
        <v>#NAME?</v>
      </c>
      <c r="O2386" s="330" t="e">
        <f ca="1">_xll.RiskData('Risk Summary'!$K$36,$A2386)</f>
        <v>#NAME?</v>
      </c>
      <c r="P2386" s="330" t="e">
        <f ca="1">_xll.RiskData('Risk Summary'!$N$36,$A2386)</f>
        <v>#NAME?</v>
      </c>
      <c r="R2386" s="330" t="e">
        <f ca="1">_xll.RiskData('TS CF'!$H$24,$A2386)-F2386</f>
        <v>#NAME?</v>
      </c>
      <c r="S2386" s="330" t="e">
        <f ca="1">_xll.RiskData('TS CF'!$K$24,$A2386)-G2386</f>
        <v>#NAME?</v>
      </c>
      <c r="T2386" s="330" t="e">
        <f ca="1">_xll.RiskData('TS CF'!$N$24,$A2386)-H2386</f>
        <v>#NAME?</v>
      </c>
      <c r="V2386" s="327" t="e">
        <f t="shared" ca="1" si="111"/>
        <v>#NAME?</v>
      </c>
      <c r="W2386" s="327" t="e">
        <f t="shared" ca="1" si="112"/>
        <v>#NAME?</v>
      </c>
      <c r="X2386" s="327" t="e">
        <f t="shared" ca="1" si="113"/>
        <v>#NAME?</v>
      </c>
    </row>
    <row r="2387" spans="1:24">
      <c r="A2387" s="2">
        <v>2380</v>
      </c>
      <c r="B2387" s="617">
        <v>-160478</v>
      </c>
      <c r="C2387" s="617">
        <v>-103593</v>
      </c>
      <c r="D2387" s="617">
        <v>-114388</v>
      </c>
      <c r="F2387" s="330" t="e">
        <f ca="1">_xll.RiskData('Risk Summary'!$H$32,$A2387)</f>
        <v>#NAME?</v>
      </c>
      <c r="G2387" s="330" t="e">
        <f ca="1">_xll.RiskData('Risk Summary'!$K$32,$A2387)</f>
        <v>#NAME?</v>
      </c>
      <c r="H2387" s="330" t="e">
        <f ca="1">_xll.RiskData('Risk Summary'!$N$32,$A2387)</f>
        <v>#NAME?</v>
      </c>
      <c r="J2387" s="330" t="e">
        <f ca="1">_xll.RiskData('Risk Summary'!$H$35,$A2387)</f>
        <v>#NAME?</v>
      </c>
      <c r="K2387" s="330" t="e">
        <f ca="1">_xll.RiskData('Risk Summary'!$K$35,$A2387)</f>
        <v>#NAME?</v>
      </c>
      <c r="L2387" s="330" t="e">
        <f ca="1">_xll.RiskData('Risk Summary'!$N$35,$A2387)</f>
        <v>#NAME?</v>
      </c>
      <c r="N2387" s="330" t="e">
        <f ca="1">_xll.RiskData('Risk Summary'!$H$36,$A2387)</f>
        <v>#NAME?</v>
      </c>
      <c r="O2387" s="330" t="e">
        <f ca="1">_xll.RiskData('Risk Summary'!$K$36,$A2387)</f>
        <v>#NAME?</v>
      </c>
      <c r="P2387" s="330" t="e">
        <f ca="1">_xll.RiskData('Risk Summary'!$N$36,$A2387)</f>
        <v>#NAME?</v>
      </c>
      <c r="R2387" s="330" t="e">
        <f ca="1">_xll.RiskData('TS CF'!$H$24,$A2387)-F2387</f>
        <v>#NAME?</v>
      </c>
      <c r="S2387" s="330" t="e">
        <f ca="1">_xll.RiskData('TS CF'!$K$24,$A2387)-G2387</f>
        <v>#NAME?</v>
      </c>
      <c r="T2387" s="330" t="e">
        <f ca="1">_xll.RiskData('TS CF'!$N$24,$A2387)-H2387</f>
        <v>#NAME?</v>
      </c>
      <c r="V2387" s="327" t="e">
        <f t="shared" ca="1" si="111"/>
        <v>#NAME?</v>
      </c>
      <c r="W2387" s="327" t="e">
        <f t="shared" ca="1" si="112"/>
        <v>#NAME?</v>
      </c>
      <c r="X2387" s="327" t="e">
        <f t="shared" ca="1" si="113"/>
        <v>#NAME?</v>
      </c>
    </row>
    <row r="2388" spans="1:24">
      <c r="A2388" s="2">
        <v>2381</v>
      </c>
      <c r="B2388" s="617">
        <v>-160478</v>
      </c>
      <c r="C2388" s="617">
        <v>-103593</v>
      </c>
      <c r="D2388" s="617">
        <v>-114388</v>
      </c>
      <c r="F2388" s="330" t="e">
        <f ca="1">_xll.RiskData('Risk Summary'!$H$32,$A2388)</f>
        <v>#NAME?</v>
      </c>
      <c r="G2388" s="330" t="e">
        <f ca="1">_xll.RiskData('Risk Summary'!$K$32,$A2388)</f>
        <v>#NAME?</v>
      </c>
      <c r="H2388" s="330" t="e">
        <f ca="1">_xll.RiskData('Risk Summary'!$N$32,$A2388)</f>
        <v>#NAME?</v>
      </c>
      <c r="J2388" s="330" t="e">
        <f ca="1">_xll.RiskData('Risk Summary'!$H$35,$A2388)</f>
        <v>#NAME?</v>
      </c>
      <c r="K2388" s="330" t="e">
        <f ca="1">_xll.RiskData('Risk Summary'!$K$35,$A2388)</f>
        <v>#NAME?</v>
      </c>
      <c r="L2388" s="330" t="e">
        <f ca="1">_xll.RiskData('Risk Summary'!$N$35,$A2388)</f>
        <v>#NAME?</v>
      </c>
      <c r="N2388" s="330" t="e">
        <f ca="1">_xll.RiskData('Risk Summary'!$H$36,$A2388)</f>
        <v>#NAME?</v>
      </c>
      <c r="O2388" s="330" t="e">
        <f ca="1">_xll.RiskData('Risk Summary'!$K$36,$A2388)</f>
        <v>#NAME?</v>
      </c>
      <c r="P2388" s="330" t="e">
        <f ca="1">_xll.RiskData('Risk Summary'!$N$36,$A2388)</f>
        <v>#NAME?</v>
      </c>
      <c r="R2388" s="330" t="e">
        <f ca="1">_xll.RiskData('TS CF'!$H$24,$A2388)-F2388</f>
        <v>#NAME?</v>
      </c>
      <c r="S2388" s="330" t="e">
        <f ca="1">_xll.RiskData('TS CF'!$K$24,$A2388)-G2388</f>
        <v>#NAME?</v>
      </c>
      <c r="T2388" s="330" t="e">
        <f ca="1">_xll.RiskData('TS CF'!$N$24,$A2388)-H2388</f>
        <v>#NAME?</v>
      </c>
      <c r="V2388" s="327" t="e">
        <f t="shared" ca="1" si="111"/>
        <v>#NAME?</v>
      </c>
      <c r="W2388" s="327" t="e">
        <f t="shared" ca="1" si="112"/>
        <v>#NAME?</v>
      </c>
      <c r="X2388" s="327" t="e">
        <f t="shared" ca="1" si="113"/>
        <v>#NAME?</v>
      </c>
    </row>
    <row r="2389" spans="1:24">
      <c r="A2389" s="2">
        <v>2382</v>
      </c>
      <c r="B2389" s="617">
        <v>-160478</v>
      </c>
      <c r="C2389" s="617">
        <v>-103593</v>
      </c>
      <c r="D2389" s="617">
        <v>-114388</v>
      </c>
      <c r="F2389" s="330" t="e">
        <f ca="1">_xll.RiskData('Risk Summary'!$H$32,$A2389)</f>
        <v>#NAME?</v>
      </c>
      <c r="G2389" s="330" t="e">
        <f ca="1">_xll.RiskData('Risk Summary'!$K$32,$A2389)</f>
        <v>#NAME?</v>
      </c>
      <c r="H2389" s="330" t="e">
        <f ca="1">_xll.RiskData('Risk Summary'!$N$32,$A2389)</f>
        <v>#NAME?</v>
      </c>
      <c r="J2389" s="330" t="e">
        <f ca="1">_xll.RiskData('Risk Summary'!$H$35,$A2389)</f>
        <v>#NAME?</v>
      </c>
      <c r="K2389" s="330" t="e">
        <f ca="1">_xll.RiskData('Risk Summary'!$K$35,$A2389)</f>
        <v>#NAME?</v>
      </c>
      <c r="L2389" s="330" t="e">
        <f ca="1">_xll.RiskData('Risk Summary'!$N$35,$A2389)</f>
        <v>#NAME?</v>
      </c>
      <c r="N2389" s="330" t="e">
        <f ca="1">_xll.RiskData('Risk Summary'!$H$36,$A2389)</f>
        <v>#NAME?</v>
      </c>
      <c r="O2389" s="330" t="e">
        <f ca="1">_xll.RiskData('Risk Summary'!$K$36,$A2389)</f>
        <v>#NAME?</v>
      </c>
      <c r="P2389" s="330" t="e">
        <f ca="1">_xll.RiskData('Risk Summary'!$N$36,$A2389)</f>
        <v>#NAME?</v>
      </c>
      <c r="R2389" s="330" t="e">
        <f ca="1">_xll.RiskData('TS CF'!$H$24,$A2389)-F2389</f>
        <v>#NAME?</v>
      </c>
      <c r="S2389" s="330" t="e">
        <f ca="1">_xll.RiskData('TS CF'!$K$24,$A2389)-G2389</f>
        <v>#NAME?</v>
      </c>
      <c r="T2389" s="330" t="e">
        <f ca="1">_xll.RiskData('TS CF'!$N$24,$A2389)-H2389</f>
        <v>#NAME?</v>
      </c>
      <c r="V2389" s="327" t="e">
        <f t="shared" ca="1" si="111"/>
        <v>#NAME?</v>
      </c>
      <c r="W2389" s="327" t="e">
        <f t="shared" ca="1" si="112"/>
        <v>#NAME?</v>
      </c>
      <c r="X2389" s="327" t="e">
        <f t="shared" ca="1" si="113"/>
        <v>#NAME?</v>
      </c>
    </row>
    <row r="2390" spans="1:24">
      <c r="A2390" s="2">
        <v>2383</v>
      </c>
      <c r="B2390" s="617">
        <v>-160478</v>
      </c>
      <c r="C2390" s="617">
        <v>-103593</v>
      </c>
      <c r="D2390" s="617">
        <v>-114388</v>
      </c>
      <c r="F2390" s="330" t="e">
        <f ca="1">_xll.RiskData('Risk Summary'!$H$32,$A2390)</f>
        <v>#NAME?</v>
      </c>
      <c r="G2390" s="330" t="e">
        <f ca="1">_xll.RiskData('Risk Summary'!$K$32,$A2390)</f>
        <v>#NAME?</v>
      </c>
      <c r="H2390" s="330" t="e">
        <f ca="1">_xll.RiskData('Risk Summary'!$N$32,$A2390)</f>
        <v>#NAME?</v>
      </c>
      <c r="J2390" s="330" t="e">
        <f ca="1">_xll.RiskData('Risk Summary'!$H$35,$A2390)</f>
        <v>#NAME?</v>
      </c>
      <c r="K2390" s="330" t="e">
        <f ca="1">_xll.RiskData('Risk Summary'!$K$35,$A2390)</f>
        <v>#NAME?</v>
      </c>
      <c r="L2390" s="330" t="e">
        <f ca="1">_xll.RiskData('Risk Summary'!$N$35,$A2390)</f>
        <v>#NAME?</v>
      </c>
      <c r="N2390" s="330" t="e">
        <f ca="1">_xll.RiskData('Risk Summary'!$H$36,$A2390)</f>
        <v>#NAME?</v>
      </c>
      <c r="O2390" s="330" t="e">
        <f ca="1">_xll.RiskData('Risk Summary'!$K$36,$A2390)</f>
        <v>#NAME?</v>
      </c>
      <c r="P2390" s="330" t="e">
        <f ca="1">_xll.RiskData('Risk Summary'!$N$36,$A2390)</f>
        <v>#NAME?</v>
      </c>
      <c r="R2390" s="330" t="e">
        <f ca="1">_xll.RiskData('TS CF'!$H$24,$A2390)-F2390</f>
        <v>#NAME?</v>
      </c>
      <c r="S2390" s="330" t="e">
        <f ca="1">_xll.RiskData('TS CF'!$K$24,$A2390)-G2390</f>
        <v>#NAME?</v>
      </c>
      <c r="T2390" s="330" t="e">
        <f ca="1">_xll.RiskData('TS CF'!$N$24,$A2390)-H2390</f>
        <v>#NAME?</v>
      </c>
      <c r="V2390" s="327" t="e">
        <f t="shared" ca="1" si="111"/>
        <v>#NAME?</v>
      </c>
      <c r="W2390" s="327" t="e">
        <f t="shared" ca="1" si="112"/>
        <v>#NAME?</v>
      </c>
      <c r="X2390" s="327" t="e">
        <f t="shared" ca="1" si="113"/>
        <v>#NAME?</v>
      </c>
    </row>
    <row r="2391" spans="1:24">
      <c r="A2391" s="2">
        <v>2384</v>
      </c>
      <c r="B2391" s="617">
        <v>-160478</v>
      </c>
      <c r="C2391" s="617">
        <v>-103593</v>
      </c>
      <c r="D2391" s="617">
        <v>-114388</v>
      </c>
      <c r="F2391" s="330" t="e">
        <f ca="1">_xll.RiskData('Risk Summary'!$H$32,$A2391)</f>
        <v>#NAME?</v>
      </c>
      <c r="G2391" s="330" t="e">
        <f ca="1">_xll.RiskData('Risk Summary'!$K$32,$A2391)</f>
        <v>#NAME?</v>
      </c>
      <c r="H2391" s="330" t="e">
        <f ca="1">_xll.RiskData('Risk Summary'!$N$32,$A2391)</f>
        <v>#NAME?</v>
      </c>
      <c r="J2391" s="330" t="e">
        <f ca="1">_xll.RiskData('Risk Summary'!$H$35,$A2391)</f>
        <v>#NAME?</v>
      </c>
      <c r="K2391" s="330" t="e">
        <f ca="1">_xll.RiskData('Risk Summary'!$K$35,$A2391)</f>
        <v>#NAME?</v>
      </c>
      <c r="L2391" s="330" t="e">
        <f ca="1">_xll.RiskData('Risk Summary'!$N$35,$A2391)</f>
        <v>#NAME?</v>
      </c>
      <c r="N2391" s="330" t="e">
        <f ca="1">_xll.RiskData('Risk Summary'!$H$36,$A2391)</f>
        <v>#NAME?</v>
      </c>
      <c r="O2391" s="330" t="e">
        <f ca="1">_xll.RiskData('Risk Summary'!$K$36,$A2391)</f>
        <v>#NAME?</v>
      </c>
      <c r="P2391" s="330" t="e">
        <f ca="1">_xll.RiskData('Risk Summary'!$N$36,$A2391)</f>
        <v>#NAME?</v>
      </c>
      <c r="R2391" s="330" t="e">
        <f ca="1">_xll.RiskData('TS CF'!$H$24,$A2391)-F2391</f>
        <v>#NAME?</v>
      </c>
      <c r="S2391" s="330" t="e">
        <f ca="1">_xll.RiskData('TS CF'!$K$24,$A2391)-G2391</f>
        <v>#NAME?</v>
      </c>
      <c r="T2391" s="330" t="e">
        <f ca="1">_xll.RiskData('TS CF'!$N$24,$A2391)-H2391</f>
        <v>#NAME?</v>
      </c>
      <c r="V2391" s="327" t="e">
        <f t="shared" ca="1" si="111"/>
        <v>#NAME?</v>
      </c>
      <c r="W2391" s="327" t="e">
        <f t="shared" ca="1" si="112"/>
        <v>#NAME?</v>
      </c>
      <c r="X2391" s="327" t="e">
        <f t="shared" ca="1" si="113"/>
        <v>#NAME?</v>
      </c>
    </row>
    <row r="2392" spans="1:24">
      <c r="A2392" s="2">
        <v>2385</v>
      </c>
      <c r="B2392" s="617">
        <v>-160478</v>
      </c>
      <c r="C2392" s="617">
        <v>-103593</v>
      </c>
      <c r="D2392" s="617">
        <v>-114388</v>
      </c>
      <c r="F2392" s="330" t="e">
        <f ca="1">_xll.RiskData('Risk Summary'!$H$32,$A2392)</f>
        <v>#NAME?</v>
      </c>
      <c r="G2392" s="330" t="e">
        <f ca="1">_xll.RiskData('Risk Summary'!$K$32,$A2392)</f>
        <v>#NAME?</v>
      </c>
      <c r="H2392" s="330" t="e">
        <f ca="1">_xll.RiskData('Risk Summary'!$N$32,$A2392)</f>
        <v>#NAME?</v>
      </c>
      <c r="J2392" s="330" t="e">
        <f ca="1">_xll.RiskData('Risk Summary'!$H$35,$A2392)</f>
        <v>#NAME?</v>
      </c>
      <c r="K2392" s="330" t="e">
        <f ca="1">_xll.RiskData('Risk Summary'!$K$35,$A2392)</f>
        <v>#NAME?</v>
      </c>
      <c r="L2392" s="330" t="e">
        <f ca="1">_xll.RiskData('Risk Summary'!$N$35,$A2392)</f>
        <v>#NAME?</v>
      </c>
      <c r="N2392" s="330" t="e">
        <f ca="1">_xll.RiskData('Risk Summary'!$H$36,$A2392)</f>
        <v>#NAME?</v>
      </c>
      <c r="O2392" s="330" t="e">
        <f ca="1">_xll.RiskData('Risk Summary'!$K$36,$A2392)</f>
        <v>#NAME?</v>
      </c>
      <c r="P2392" s="330" t="e">
        <f ca="1">_xll.RiskData('Risk Summary'!$N$36,$A2392)</f>
        <v>#NAME?</v>
      </c>
      <c r="R2392" s="330" t="e">
        <f ca="1">_xll.RiskData('TS CF'!$H$24,$A2392)-F2392</f>
        <v>#NAME?</v>
      </c>
      <c r="S2392" s="330" t="e">
        <f ca="1">_xll.RiskData('TS CF'!$K$24,$A2392)-G2392</f>
        <v>#NAME?</v>
      </c>
      <c r="T2392" s="330" t="e">
        <f ca="1">_xll.RiskData('TS CF'!$N$24,$A2392)-H2392</f>
        <v>#NAME?</v>
      </c>
      <c r="V2392" s="327" t="e">
        <f t="shared" ca="1" si="111"/>
        <v>#NAME?</v>
      </c>
      <c r="W2392" s="327" t="e">
        <f t="shared" ca="1" si="112"/>
        <v>#NAME?</v>
      </c>
      <c r="X2392" s="327" t="e">
        <f t="shared" ca="1" si="113"/>
        <v>#NAME?</v>
      </c>
    </row>
    <row r="2393" spans="1:24">
      <c r="A2393" s="2">
        <v>2386</v>
      </c>
      <c r="B2393" s="617">
        <v>-160478</v>
      </c>
      <c r="C2393" s="617">
        <v>-103593</v>
      </c>
      <c r="D2393" s="617">
        <v>-114388</v>
      </c>
      <c r="F2393" s="330" t="e">
        <f ca="1">_xll.RiskData('Risk Summary'!$H$32,$A2393)</f>
        <v>#NAME?</v>
      </c>
      <c r="G2393" s="330" t="e">
        <f ca="1">_xll.RiskData('Risk Summary'!$K$32,$A2393)</f>
        <v>#NAME?</v>
      </c>
      <c r="H2393" s="330" t="e">
        <f ca="1">_xll.RiskData('Risk Summary'!$N$32,$A2393)</f>
        <v>#NAME?</v>
      </c>
      <c r="J2393" s="330" t="e">
        <f ca="1">_xll.RiskData('Risk Summary'!$H$35,$A2393)</f>
        <v>#NAME?</v>
      </c>
      <c r="K2393" s="330" t="e">
        <f ca="1">_xll.RiskData('Risk Summary'!$K$35,$A2393)</f>
        <v>#NAME?</v>
      </c>
      <c r="L2393" s="330" t="e">
        <f ca="1">_xll.RiskData('Risk Summary'!$N$35,$A2393)</f>
        <v>#NAME?</v>
      </c>
      <c r="N2393" s="330" t="e">
        <f ca="1">_xll.RiskData('Risk Summary'!$H$36,$A2393)</f>
        <v>#NAME?</v>
      </c>
      <c r="O2393" s="330" t="e">
        <f ca="1">_xll.RiskData('Risk Summary'!$K$36,$A2393)</f>
        <v>#NAME?</v>
      </c>
      <c r="P2393" s="330" t="e">
        <f ca="1">_xll.RiskData('Risk Summary'!$N$36,$A2393)</f>
        <v>#NAME?</v>
      </c>
      <c r="R2393" s="330" t="e">
        <f ca="1">_xll.RiskData('TS CF'!$H$24,$A2393)-F2393</f>
        <v>#NAME?</v>
      </c>
      <c r="S2393" s="330" t="e">
        <f ca="1">_xll.RiskData('TS CF'!$K$24,$A2393)-G2393</f>
        <v>#NAME?</v>
      </c>
      <c r="T2393" s="330" t="e">
        <f ca="1">_xll.RiskData('TS CF'!$N$24,$A2393)-H2393</f>
        <v>#NAME?</v>
      </c>
      <c r="V2393" s="327" t="e">
        <f t="shared" ca="1" si="111"/>
        <v>#NAME?</v>
      </c>
      <c r="W2393" s="327" t="e">
        <f t="shared" ca="1" si="112"/>
        <v>#NAME?</v>
      </c>
      <c r="X2393" s="327" t="e">
        <f t="shared" ca="1" si="113"/>
        <v>#NAME?</v>
      </c>
    </row>
    <row r="2394" spans="1:24">
      <c r="A2394" s="2">
        <v>2387</v>
      </c>
      <c r="B2394" s="617">
        <v>-160478</v>
      </c>
      <c r="C2394" s="617">
        <v>-103593</v>
      </c>
      <c r="D2394" s="617">
        <v>-114388</v>
      </c>
      <c r="F2394" s="330" t="e">
        <f ca="1">_xll.RiskData('Risk Summary'!$H$32,$A2394)</f>
        <v>#NAME?</v>
      </c>
      <c r="G2394" s="330" t="e">
        <f ca="1">_xll.RiskData('Risk Summary'!$K$32,$A2394)</f>
        <v>#NAME?</v>
      </c>
      <c r="H2394" s="330" t="e">
        <f ca="1">_xll.RiskData('Risk Summary'!$N$32,$A2394)</f>
        <v>#NAME?</v>
      </c>
      <c r="J2394" s="330" t="e">
        <f ca="1">_xll.RiskData('Risk Summary'!$H$35,$A2394)</f>
        <v>#NAME?</v>
      </c>
      <c r="K2394" s="330" t="e">
        <f ca="1">_xll.RiskData('Risk Summary'!$K$35,$A2394)</f>
        <v>#NAME?</v>
      </c>
      <c r="L2394" s="330" t="e">
        <f ca="1">_xll.RiskData('Risk Summary'!$N$35,$A2394)</f>
        <v>#NAME?</v>
      </c>
      <c r="N2394" s="330" t="e">
        <f ca="1">_xll.RiskData('Risk Summary'!$H$36,$A2394)</f>
        <v>#NAME?</v>
      </c>
      <c r="O2394" s="330" t="e">
        <f ca="1">_xll.RiskData('Risk Summary'!$K$36,$A2394)</f>
        <v>#NAME?</v>
      </c>
      <c r="P2394" s="330" t="e">
        <f ca="1">_xll.RiskData('Risk Summary'!$N$36,$A2394)</f>
        <v>#NAME?</v>
      </c>
      <c r="R2394" s="330" t="e">
        <f ca="1">_xll.RiskData('TS CF'!$H$24,$A2394)-F2394</f>
        <v>#NAME?</v>
      </c>
      <c r="S2394" s="330" t="e">
        <f ca="1">_xll.RiskData('TS CF'!$K$24,$A2394)-G2394</f>
        <v>#NAME?</v>
      </c>
      <c r="T2394" s="330" t="e">
        <f ca="1">_xll.RiskData('TS CF'!$N$24,$A2394)-H2394</f>
        <v>#NAME?</v>
      </c>
      <c r="V2394" s="327" t="e">
        <f t="shared" ca="1" si="111"/>
        <v>#NAME?</v>
      </c>
      <c r="W2394" s="327" t="e">
        <f t="shared" ca="1" si="112"/>
        <v>#NAME?</v>
      </c>
      <c r="X2394" s="327" t="e">
        <f t="shared" ca="1" si="113"/>
        <v>#NAME?</v>
      </c>
    </row>
    <row r="2395" spans="1:24">
      <c r="A2395" s="2">
        <v>2388</v>
      </c>
      <c r="B2395" s="617">
        <v>-160478</v>
      </c>
      <c r="C2395" s="617">
        <v>-103593</v>
      </c>
      <c r="D2395" s="617">
        <v>-114388</v>
      </c>
      <c r="F2395" s="330" t="e">
        <f ca="1">_xll.RiskData('Risk Summary'!$H$32,$A2395)</f>
        <v>#NAME?</v>
      </c>
      <c r="G2395" s="330" t="e">
        <f ca="1">_xll.RiskData('Risk Summary'!$K$32,$A2395)</f>
        <v>#NAME?</v>
      </c>
      <c r="H2395" s="330" t="e">
        <f ca="1">_xll.RiskData('Risk Summary'!$N$32,$A2395)</f>
        <v>#NAME?</v>
      </c>
      <c r="J2395" s="330" t="e">
        <f ca="1">_xll.RiskData('Risk Summary'!$H$35,$A2395)</f>
        <v>#NAME?</v>
      </c>
      <c r="K2395" s="330" t="e">
        <f ca="1">_xll.RiskData('Risk Summary'!$K$35,$A2395)</f>
        <v>#NAME?</v>
      </c>
      <c r="L2395" s="330" t="e">
        <f ca="1">_xll.RiskData('Risk Summary'!$N$35,$A2395)</f>
        <v>#NAME?</v>
      </c>
      <c r="N2395" s="330" t="e">
        <f ca="1">_xll.RiskData('Risk Summary'!$H$36,$A2395)</f>
        <v>#NAME?</v>
      </c>
      <c r="O2395" s="330" t="e">
        <f ca="1">_xll.RiskData('Risk Summary'!$K$36,$A2395)</f>
        <v>#NAME?</v>
      </c>
      <c r="P2395" s="330" t="e">
        <f ca="1">_xll.RiskData('Risk Summary'!$N$36,$A2395)</f>
        <v>#NAME?</v>
      </c>
      <c r="R2395" s="330" t="e">
        <f ca="1">_xll.RiskData('TS CF'!$H$24,$A2395)-F2395</f>
        <v>#NAME?</v>
      </c>
      <c r="S2395" s="330" t="e">
        <f ca="1">_xll.RiskData('TS CF'!$K$24,$A2395)-G2395</f>
        <v>#NAME?</v>
      </c>
      <c r="T2395" s="330" t="e">
        <f ca="1">_xll.RiskData('TS CF'!$N$24,$A2395)-H2395</f>
        <v>#NAME?</v>
      </c>
      <c r="V2395" s="327" t="e">
        <f t="shared" ca="1" si="111"/>
        <v>#NAME?</v>
      </c>
      <c r="W2395" s="327" t="e">
        <f t="shared" ca="1" si="112"/>
        <v>#NAME?</v>
      </c>
      <c r="X2395" s="327" t="e">
        <f t="shared" ca="1" si="113"/>
        <v>#NAME?</v>
      </c>
    </row>
    <row r="2396" spans="1:24">
      <c r="A2396" s="2">
        <v>2389</v>
      </c>
      <c r="B2396" s="617">
        <v>-160478</v>
      </c>
      <c r="C2396" s="617">
        <v>-103593</v>
      </c>
      <c r="D2396" s="617">
        <v>-114388</v>
      </c>
      <c r="F2396" s="330" t="e">
        <f ca="1">_xll.RiskData('Risk Summary'!$H$32,$A2396)</f>
        <v>#NAME?</v>
      </c>
      <c r="G2396" s="330" t="e">
        <f ca="1">_xll.RiskData('Risk Summary'!$K$32,$A2396)</f>
        <v>#NAME?</v>
      </c>
      <c r="H2396" s="330" t="e">
        <f ca="1">_xll.RiskData('Risk Summary'!$N$32,$A2396)</f>
        <v>#NAME?</v>
      </c>
      <c r="J2396" s="330" t="e">
        <f ca="1">_xll.RiskData('Risk Summary'!$H$35,$A2396)</f>
        <v>#NAME?</v>
      </c>
      <c r="K2396" s="330" t="e">
        <f ca="1">_xll.RiskData('Risk Summary'!$K$35,$A2396)</f>
        <v>#NAME?</v>
      </c>
      <c r="L2396" s="330" t="e">
        <f ca="1">_xll.RiskData('Risk Summary'!$N$35,$A2396)</f>
        <v>#NAME?</v>
      </c>
      <c r="N2396" s="330" t="e">
        <f ca="1">_xll.RiskData('Risk Summary'!$H$36,$A2396)</f>
        <v>#NAME?</v>
      </c>
      <c r="O2396" s="330" t="e">
        <f ca="1">_xll.RiskData('Risk Summary'!$K$36,$A2396)</f>
        <v>#NAME?</v>
      </c>
      <c r="P2396" s="330" t="e">
        <f ca="1">_xll.RiskData('Risk Summary'!$N$36,$A2396)</f>
        <v>#NAME?</v>
      </c>
      <c r="R2396" s="330" t="e">
        <f ca="1">_xll.RiskData('TS CF'!$H$24,$A2396)-F2396</f>
        <v>#NAME?</v>
      </c>
      <c r="S2396" s="330" t="e">
        <f ca="1">_xll.RiskData('TS CF'!$K$24,$A2396)-G2396</f>
        <v>#NAME?</v>
      </c>
      <c r="T2396" s="330" t="e">
        <f ca="1">_xll.RiskData('TS CF'!$N$24,$A2396)-H2396</f>
        <v>#NAME?</v>
      </c>
      <c r="V2396" s="327" t="e">
        <f t="shared" ca="1" si="111"/>
        <v>#NAME?</v>
      </c>
      <c r="W2396" s="327" t="e">
        <f t="shared" ca="1" si="112"/>
        <v>#NAME?</v>
      </c>
      <c r="X2396" s="327" t="e">
        <f t="shared" ca="1" si="113"/>
        <v>#NAME?</v>
      </c>
    </row>
    <row r="2397" spans="1:24">
      <c r="A2397" s="2">
        <v>2390</v>
      </c>
      <c r="B2397" s="617">
        <v>-160478</v>
      </c>
      <c r="C2397" s="617">
        <v>-103593</v>
      </c>
      <c r="D2397" s="617">
        <v>-114388</v>
      </c>
      <c r="F2397" s="330" t="e">
        <f ca="1">_xll.RiskData('Risk Summary'!$H$32,$A2397)</f>
        <v>#NAME?</v>
      </c>
      <c r="G2397" s="330" t="e">
        <f ca="1">_xll.RiskData('Risk Summary'!$K$32,$A2397)</f>
        <v>#NAME?</v>
      </c>
      <c r="H2397" s="330" t="e">
        <f ca="1">_xll.RiskData('Risk Summary'!$N$32,$A2397)</f>
        <v>#NAME?</v>
      </c>
      <c r="J2397" s="330" t="e">
        <f ca="1">_xll.RiskData('Risk Summary'!$H$35,$A2397)</f>
        <v>#NAME?</v>
      </c>
      <c r="K2397" s="330" t="e">
        <f ca="1">_xll.RiskData('Risk Summary'!$K$35,$A2397)</f>
        <v>#NAME?</v>
      </c>
      <c r="L2397" s="330" t="e">
        <f ca="1">_xll.RiskData('Risk Summary'!$N$35,$A2397)</f>
        <v>#NAME?</v>
      </c>
      <c r="N2397" s="330" t="e">
        <f ca="1">_xll.RiskData('Risk Summary'!$H$36,$A2397)</f>
        <v>#NAME?</v>
      </c>
      <c r="O2397" s="330" t="e">
        <f ca="1">_xll.RiskData('Risk Summary'!$K$36,$A2397)</f>
        <v>#NAME?</v>
      </c>
      <c r="P2397" s="330" t="e">
        <f ca="1">_xll.RiskData('Risk Summary'!$N$36,$A2397)</f>
        <v>#NAME?</v>
      </c>
      <c r="R2397" s="330" t="e">
        <f ca="1">_xll.RiskData('TS CF'!$H$24,$A2397)-F2397</f>
        <v>#NAME?</v>
      </c>
      <c r="S2397" s="330" t="e">
        <f ca="1">_xll.RiskData('TS CF'!$K$24,$A2397)-G2397</f>
        <v>#NAME?</v>
      </c>
      <c r="T2397" s="330" t="e">
        <f ca="1">_xll.RiskData('TS CF'!$N$24,$A2397)-H2397</f>
        <v>#NAME?</v>
      </c>
      <c r="V2397" s="327" t="e">
        <f t="shared" ca="1" si="111"/>
        <v>#NAME?</v>
      </c>
      <c r="W2397" s="327" t="e">
        <f t="shared" ca="1" si="112"/>
        <v>#NAME?</v>
      </c>
      <c r="X2397" s="327" t="e">
        <f t="shared" ca="1" si="113"/>
        <v>#NAME?</v>
      </c>
    </row>
    <row r="2398" spans="1:24">
      <c r="A2398" s="2">
        <v>2391</v>
      </c>
      <c r="B2398" s="617">
        <v>-160478</v>
      </c>
      <c r="C2398" s="617">
        <v>-103593</v>
      </c>
      <c r="D2398" s="617">
        <v>-114388</v>
      </c>
      <c r="F2398" s="330" t="e">
        <f ca="1">_xll.RiskData('Risk Summary'!$H$32,$A2398)</f>
        <v>#NAME?</v>
      </c>
      <c r="G2398" s="330" t="e">
        <f ca="1">_xll.RiskData('Risk Summary'!$K$32,$A2398)</f>
        <v>#NAME?</v>
      </c>
      <c r="H2398" s="330" t="e">
        <f ca="1">_xll.RiskData('Risk Summary'!$N$32,$A2398)</f>
        <v>#NAME?</v>
      </c>
      <c r="J2398" s="330" t="e">
        <f ca="1">_xll.RiskData('Risk Summary'!$H$35,$A2398)</f>
        <v>#NAME?</v>
      </c>
      <c r="K2398" s="330" t="e">
        <f ca="1">_xll.RiskData('Risk Summary'!$K$35,$A2398)</f>
        <v>#NAME?</v>
      </c>
      <c r="L2398" s="330" t="e">
        <f ca="1">_xll.RiskData('Risk Summary'!$N$35,$A2398)</f>
        <v>#NAME?</v>
      </c>
      <c r="N2398" s="330" t="e">
        <f ca="1">_xll.RiskData('Risk Summary'!$H$36,$A2398)</f>
        <v>#NAME?</v>
      </c>
      <c r="O2398" s="330" t="e">
        <f ca="1">_xll.RiskData('Risk Summary'!$K$36,$A2398)</f>
        <v>#NAME?</v>
      </c>
      <c r="P2398" s="330" t="e">
        <f ca="1">_xll.RiskData('Risk Summary'!$N$36,$A2398)</f>
        <v>#NAME?</v>
      </c>
      <c r="R2398" s="330" t="e">
        <f ca="1">_xll.RiskData('TS CF'!$H$24,$A2398)-F2398</f>
        <v>#NAME?</v>
      </c>
      <c r="S2398" s="330" t="e">
        <f ca="1">_xll.RiskData('TS CF'!$K$24,$A2398)-G2398</f>
        <v>#NAME?</v>
      </c>
      <c r="T2398" s="330" t="e">
        <f ca="1">_xll.RiskData('TS CF'!$N$24,$A2398)-H2398</f>
        <v>#NAME?</v>
      </c>
      <c r="V2398" s="327" t="e">
        <f t="shared" ca="1" si="111"/>
        <v>#NAME?</v>
      </c>
      <c r="W2398" s="327" t="e">
        <f t="shared" ca="1" si="112"/>
        <v>#NAME?</v>
      </c>
      <c r="X2398" s="327" t="e">
        <f t="shared" ca="1" si="113"/>
        <v>#NAME?</v>
      </c>
    </row>
    <row r="2399" spans="1:24">
      <c r="A2399" s="2">
        <v>2392</v>
      </c>
      <c r="B2399" s="617">
        <v>-160478</v>
      </c>
      <c r="C2399" s="617">
        <v>-103593</v>
      </c>
      <c r="D2399" s="617">
        <v>-114388</v>
      </c>
      <c r="F2399" s="330" t="e">
        <f ca="1">_xll.RiskData('Risk Summary'!$H$32,$A2399)</f>
        <v>#NAME?</v>
      </c>
      <c r="G2399" s="330" t="e">
        <f ca="1">_xll.RiskData('Risk Summary'!$K$32,$A2399)</f>
        <v>#NAME?</v>
      </c>
      <c r="H2399" s="330" t="e">
        <f ca="1">_xll.RiskData('Risk Summary'!$N$32,$A2399)</f>
        <v>#NAME?</v>
      </c>
      <c r="J2399" s="330" t="e">
        <f ca="1">_xll.RiskData('Risk Summary'!$H$35,$A2399)</f>
        <v>#NAME?</v>
      </c>
      <c r="K2399" s="330" t="e">
        <f ca="1">_xll.RiskData('Risk Summary'!$K$35,$A2399)</f>
        <v>#NAME?</v>
      </c>
      <c r="L2399" s="330" t="e">
        <f ca="1">_xll.RiskData('Risk Summary'!$N$35,$A2399)</f>
        <v>#NAME?</v>
      </c>
      <c r="N2399" s="330" t="e">
        <f ca="1">_xll.RiskData('Risk Summary'!$H$36,$A2399)</f>
        <v>#NAME?</v>
      </c>
      <c r="O2399" s="330" t="e">
        <f ca="1">_xll.RiskData('Risk Summary'!$K$36,$A2399)</f>
        <v>#NAME?</v>
      </c>
      <c r="P2399" s="330" t="e">
        <f ca="1">_xll.RiskData('Risk Summary'!$N$36,$A2399)</f>
        <v>#NAME?</v>
      </c>
      <c r="R2399" s="330" t="e">
        <f ca="1">_xll.RiskData('TS CF'!$H$24,$A2399)-F2399</f>
        <v>#NAME?</v>
      </c>
      <c r="S2399" s="330" t="e">
        <f ca="1">_xll.RiskData('TS CF'!$K$24,$A2399)-G2399</f>
        <v>#NAME?</v>
      </c>
      <c r="T2399" s="330" t="e">
        <f ca="1">_xll.RiskData('TS CF'!$N$24,$A2399)-H2399</f>
        <v>#NAME?</v>
      </c>
      <c r="V2399" s="327" t="e">
        <f t="shared" ca="1" si="111"/>
        <v>#NAME?</v>
      </c>
      <c r="W2399" s="327" t="e">
        <f t="shared" ca="1" si="112"/>
        <v>#NAME?</v>
      </c>
      <c r="X2399" s="327" t="e">
        <f t="shared" ca="1" si="113"/>
        <v>#NAME?</v>
      </c>
    </row>
    <row r="2400" spans="1:24">
      <c r="A2400" s="2">
        <v>2393</v>
      </c>
      <c r="B2400" s="617">
        <v>-160478</v>
      </c>
      <c r="C2400" s="617">
        <v>-103593</v>
      </c>
      <c r="D2400" s="617">
        <v>-114388</v>
      </c>
      <c r="F2400" s="330" t="e">
        <f ca="1">_xll.RiskData('Risk Summary'!$H$32,$A2400)</f>
        <v>#NAME?</v>
      </c>
      <c r="G2400" s="330" t="e">
        <f ca="1">_xll.RiskData('Risk Summary'!$K$32,$A2400)</f>
        <v>#NAME?</v>
      </c>
      <c r="H2400" s="330" t="e">
        <f ca="1">_xll.RiskData('Risk Summary'!$N$32,$A2400)</f>
        <v>#NAME?</v>
      </c>
      <c r="J2400" s="330" t="e">
        <f ca="1">_xll.RiskData('Risk Summary'!$H$35,$A2400)</f>
        <v>#NAME?</v>
      </c>
      <c r="K2400" s="330" t="e">
        <f ca="1">_xll.RiskData('Risk Summary'!$K$35,$A2400)</f>
        <v>#NAME?</v>
      </c>
      <c r="L2400" s="330" t="e">
        <f ca="1">_xll.RiskData('Risk Summary'!$N$35,$A2400)</f>
        <v>#NAME?</v>
      </c>
      <c r="N2400" s="330" t="e">
        <f ca="1">_xll.RiskData('Risk Summary'!$H$36,$A2400)</f>
        <v>#NAME?</v>
      </c>
      <c r="O2400" s="330" t="e">
        <f ca="1">_xll.RiskData('Risk Summary'!$K$36,$A2400)</f>
        <v>#NAME?</v>
      </c>
      <c r="P2400" s="330" t="e">
        <f ca="1">_xll.RiskData('Risk Summary'!$N$36,$A2400)</f>
        <v>#NAME?</v>
      </c>
      <c r="R2400" s="330" t="e">
        <f ca="1">_xll.RiskData('TS CF'!$H$24,$A2400)-F2400</f>
        <v>#NAME?</v>
      </c>
      <c r="S2400" s="330" t="e">
        <f ca="1">_xll.RiskData('TS CF'!$K$24,$A2400)-G2400</f>
        <v>#NAME?</v>
      </c>
      <c r="T2400" s="330" t="e">
        <f ca="1">_xll.RiskData('TS CF'!$N$24,$A2400)-H2400</f>
        <v>#NAME?</v>
      </c>
      <c r="V2400" s="327" t="e">
        <f t="shared" ca="1" si="111"/>
        <v>#NAME?</v>
      </c>
      <c r="W2400" s="327" t="e">
        <f t="shared" ca="1" si="112"/>
        <v>#NAME?</v>
      </c>
      <c r="X2400" s="327" t="e">
        <f t="shared" ca="1" si="113"/>
        <v>#NAME?</v>
      </c>
    </row>
    <row r="2401" spans="1:24">
      <c r="A2401" s="2">
        <v>2394</v>
      </c>
      <c r="B2401" s="617">
        <v>-160478</v>
      </c>
      <c r="C2401" s="617">
        <v>-103593</v>
      </c>
      <c r="D2401" s="617">
        <v>-114388</v>
      </c>
      <c r="F2401" s="330" t="e">
        <f ca="1">_xll.RiskData('Risk Summary'!$H$32,$A2401)</f>
        <v>#NAME?</v>
      </c>
      <c r="G2401" s="330" t="e">
        <f ca="1">_xll.RiskData('Risk Summary'!$K$32,$A2401)</f>
        <v>#NAME?</v>
      </c>
      <c r="H2401" s="330" t="e">
        <f ca="1">_xll.RiskData('Risk Summary'!$N$32,$A2401)</f>
        <v>#NAME?</v>
      </c>
      <c r="J2401" s="330" t="e">
        <f ca="1">_xll.RiskData('Risk Summary'!$H$35,$A2401)</f>
        <v>#NAME?</v>
      </c>
      <c r="K2401" s="330" t="e">
        <f ca="1">_xll.RiskData('Risk Summary'!$K$35,$A2401)</f>
        <v>#NAME?</v>
      </c>
      <c r="L2401" s="330" t="e">
        <f ca="1">_xll.RiskData('Risk Summary'!$N$35,$A2401)</f>
        <v>#NAME?</v>
      </c>
      <c r="N2401" s="330" t="e">
        <f ca="1">_xll.RiskData('Risk Summary'!$H$36,$A2401)</f>
        <v>#NAME?</v>
      </c>
      <c r="O2401" s="330" t="e">
        <f ca="1">_xll.RiskData('Risk Summary'!$K$36,$A2401)</f>
        <v>#NAME?</v>
      </c>
      <c r="P2401" s="330" t="e">
        <f ca="1">_xll.RiskData('Risk Summary'!$N$36,$A2401)</f>
        <v>#NAME?</v>
      </c>
      <c r="R2401" s="330" t="e">
        <f ca="1">_xll.RiskData('TS CF'!$H$24,$A2401)-F2401</f>
        <v>#NAME?</v>
      </c>
      <c r="S2401" s="330" t="e">
        <f ca="1">_xll.RiskData('TS CF'!$K$24,$A2401)-G2401</f>
        <v>#NAME?</v>
      </c>
      <c r="T2401" s="330" t="e">
        <f ca="1">_xll.RiskData('TS CF'!$N$24,$A2401)-H2401</f>
        <v>#NAME?</v>
      </c>
      <c r="V2401" s="327" t="e">
        <f t="shared" ca="1" si="111"/>
        <v>#NAME?</v>
      </c>
      <c r="W2401" s="327" t="e">
        <f t="shared" ca="1" si="112"/>
        <v>#NAME?</v>
      </c>
      <c r="X2401" s="327" t="e">
        <f t="shared" ca="1" si="113"/>
        <v>#NAME?</v>
      </c>
    </row>
    <row r="2402" spans="1:24">
      <c r="A2402" s="2">
        <v>2395</v>
      </c>
      <c r="B2402" s="617">
        <v>-160478</v>
      </c>
      <c r="C2402" s="617">
        <v>-103593</v>
      </c>
      <c r="D2402" s="617">
        <v>-114388</v>
      </c>
      <c r="F2402" s="330" t="e">
        <f ca="1">_xll.RiskData('Risk Summary'!$H$32,$A2402)</f>
        <v>#NAME?</v>
      </c>
      <c r="G2402" s="330" t="e">
        <f ca="1">_xll.RiskData('Risk Summary'!$K$32,$A2402)</f>
        <v>#NAME?</v>
      </c>
      <c r="H2402" s="330" t="e">
        <f ca="1">_xll.RiskData('Risk Summary'!$N$32,$A2402)</f>
        <v>#NAME?</v>
      </c>
      <c r="J2402" s="330" t="e">
        <f ca="1">_xll.RiskData('Risk Summary'!$H$35,$A2402)</f>
        <v>#NAME?</v>
      </c>
      <c r="K2402" s="330" t="e">
        <f ca="1">_xll.RiskData('Risk Summary'!$K$35,$A2402)</f>
        <v>#NAME?</v>
      </c>
      <c r="L2402" s="330" t="e">
        <f ca="1">_xll.RiskData('Risk Summary'!$N$35,$A2402)</f>
        <v>#NAME?</v>
      </c>
      <c r="N2402" s="330" t="e">
        <f ca="1">_xll.RiskData('Risk Summary'!$H$36,$A2402)</f>
        <v>#NAME?</v>
      </c>
      <c r="O2402" s="330" t="e">
        <f ca="1">_xll.RiskData('Risk Summary'!$K$36,$A2402)</f>
        <v>#NAME?</v>
      </c>
      <c r="P2402" s="330" t="e">
        <f ca="1">_xll.RiskData('Risk Summary'!$N$36,$A2402)</f>
        <v>#NAME?</v>
      </c>
      <c r="R2402" s="330" t="e">
        <f ca="1">_xll.RiskData('TS CF'!$H$24,$A2402)-F2402</f>
        <v>#NAME?</v>
      </c>
      <c r="S2402" s="330" t="e">
        <f ca="1">_xll.RiskData('TS CF'!$K$24,$A2402)-G2402</f>
        <v>#NAME?</v>
      </c>
      <c r="T2402" s="330" t="e">
        <f ca="1">_xll.RiskData('TS CF'!$N$24,$A2402)-H2402</f>
        <v>#NAME?</v>
      </c>
      <c r="V2402" s="327" t="e">
        <f t="shared" ca="1" si="111"/>
        <v>#NAME?</v>
      </c>
      <c r="W2402" s="327" t="e">
        <f t="shared" ca="1" si="112"/>
        <v>#NAME?</v>
      </c>
      <c r="X2402" s="327" t="e">
        <f t="shared" ca="1" si="113"/>
        <v>#NAME?</v>
      </c>
    </row>
    <row r="2403" spans="1:24">
      <c r="A2403" s="2">
        <v>2396</v>
      </c>
      <c r="B2403" s="617">
        <v>-160478</v>
      </c>
      <c r="C2403" s="617">
        <v>-103593</v>
      </c>
      <c r="D2403" s="617">
        <v>-114388</v>
      </c>
      <c r="F2403" s="330" t="e">
        <f ca="1">_xll.RiskData('Risk Summary'!$H$32,$A2403)</f>
        <v>#NAME?</v>
      </c>
      <c r="G2403" s="330" t="e">
        <f ca="1">_xll.RiskData('Risk Summary'!$K$32,$A2403)</f>
        <v>#NAME?</v>
      </c>
      <c r="H2403" s="330" t="e">
        <f ca="1">_xll.RiskData('Risk Summary'!$N$32,$A2403)</f>
        <v>#NAME?</v>
      </c>
      <c r="J2403" s="330" t="e">
        <f ca="1">_xll.RiskData('Risk Summary'!$H$35,$A2403)</f>
        <v>#NAME?</v>
      </c>
      <c r="K2403" s="330" t="e">
        <f ca="1">_xll.RiskData('Risk Summary'!$K$35,$A2403)</f>
        <v>#NAME?</v>
      </c>
      <c r="L2403" s="330" t="e">
        <f ca="1">_xll.RiskData('Risk Summary'!$N$35,$A2403)</f>
        <v>#NAME?</v>
      </c>
      <c r="N2403" s="330" t="e">
        <f ca="1">_xll.RiskData('Risk Summary'!$H$36,$A2403)</f>
        <v>#NAME?</v>
      </c>
      <c r="O2403" s="330" t="e">
        <f ca="1">_xll.RiskData('Risk Summary'!$K$36,$A2403)</f>
        <v>#NAME?</v>
      </c>
      <c r="P2403" s="330" t="e">
        <f ca="1">_xll.RiskData('Risk Summary'!$N$36,$A2403)</f>
        <v>#NAME?</v>
      </c>
      <c r="R2403" s="330" t="e">
        <f ca="1">_xll.RiskData('TS CF'!$H$24,$A2403)-F2403</f>
        <v>#NAME?</v>
      </c>
      <c r="S2403" s="330" t="e">
        <f ca="1">_xll.RiskData('TS CF'!$K$24,$A2403)-G2403</f>
        <v>#NAME?</v>
      </c>
      <c r="T2403" s="330" t="e">
        <f ca="1">_xll.RiskData('TS CF'!$N$24,$A2403)-H2403</f>
        <v>#NAME?</v>
      </c>
      <c r="V2403" s="327" t="e">
        <f t="shared" ca="1" si="111"/>
        <v>#NAME?</v>
      </c>
      <c r="W2403" s="327" t="e">
        <f t="shared" ca="1" si="112"/>
        <v>#NAME?</v>
      </c>
      <c r="X2403" s="327" t="e">
        <f t="shared" ca="1" si="113"/>
        <v>#NAME?</v>
      </c>
    </row>
    <row r="2404" spans="1:24">
      <c r="A2404" s="2">
        <v>2397</v>
      </c>
      <c r="B2404" s="617">
        <v>-160478</v>
      </c>
      <c r="C2404" s="617">
        <v>-103593</v>
      </c>
      <c r="D2404" s="617">
        <v>-114388</v>
      </c>
      <c r="F2404" s="330" t="e">
        <f ca="1">_xll.RiskData('Risk Summary'!$H$32,$A2404)</f>
        <v>#NAME?</v>
      </c>
      <c r="G2404" s="330" t="e">
        <f ca="1">_xll.RiskData('Risk Summary'!$K$32,$A2404)</f>
        <v>#NAME?</v>
      </c>
      <c r="H2404" s="330" t="e">
        <f ca="1">_xll.RiskData('Risk Summary'!$N$32,$A2404)</f>
        <v>#NAME?</v>
      </c>
      <c r="J2404" s="330" t="e">
        <f ca="1">_xll.RiskData('Risk Summary'!$H$35,$A2404)</f>
        <v>#NAME?</v>
      </c>
      <c r="K2404" s="330" t="e">
        <f ca="1">_xll.RiskData('Risk Summary'!$K$35,$A2404)</f>
        <v>#NAME?</v>
      </c>
      <c r="L2404" s="330" t="e">
        <f ca="1">_xll.RiskData('Risk Summary'!$N$35,$A2404)</f>
        <v>#NAME?</v>
      </c>
      <c r="N2404" s="330" t="e">
        <f ca="1">_xll.RiskData('Risk Summary'!$H$36,$A2404)</f>
        <v>#NAME?</v>
      </c>
      <c r="O2404" s="330" t="e">
        <f ca="1">_xll.RiskData('Risk Summary'!$K$36,$A2404)</f>
        <v>#NAME?</v>
      </c>
      <c r="P2404" s="330" t="e">
        <f ca="1">_xll.RiskData('Risk Summary'!$N$36,$A2404)</f>
        <v>#NAME?</v>
      </c>
      <c r="R2404" s="330" t="e">
        <f ca="1">_xll.RiskData('TS CF'!$H$24,$A2404)-F2404</f>
        <v>#NAME?</v>
      </c>
      <c r="S2404" s="330" t="e">
        <f ca="1">_xll.RiskData('TS CF'!$K$24,$A2404)-G2404</f>
        <v>#NAME?</v>
      </c>
      <c r="T2404" s="330" t="e">
        <f ca="1">_xll.RiskData('TS CF'!$N$24,$A2404)-H2404</f>
        <v>#NAME?</v>
      </c>
      <c r="V2404" s="327" t="e">
        <f t="shared" ca="1" si="111"/>
        <v>#NAME?</v>
      </c>
      <c r="W2404" s="327" t="e">
        <f t="shared" ca="1" si="112"/>
        <v>#NAME?</v>
      </c>
      <c r="X2404" s="327" t="e">
        <f t="shared" ca="1" si="113"/>
        <v>#NAME?</v>
      </c>
    </row>
    <row r="2405" spans="1:24">
      <c r="A2405" s="2">
        <v>2398</v>
      </c>
      <c r="B2405" s="617">
        <v>-160478</v>
      </c>
      <c r="C2405" s="617">
        <v>-103593</v>
      </c>
      <c r="D2405" s="617">
        <v>-114388</v>
      </c>
      <c r="F2405" s="330" t="e">
        <f ca="1">_xll.RiskData('Risk Summary'!$H$32,$A2405)</f>
        <v>#NAME?</v>
      </c>
      <c r="G2405" s="330" t="e">
        <f ca="1">_xll.RiskData('Risk Summary'!$K$32,$A2405)</f>
        <v>#NAME?</v>
      </c>
      <c r="H2405" s="330" t="e">
        <f ca="1">_xll.RiskData('Risk Summary'!$N$32,$A2405)</f>
        <v>#NAME?</v>
      </c>
      <c r="J2405" s="330" t="e">
        <f ca="1">_xll.RiskData('Risk Summary'!$H$35,$A2405)</f>
        <v>#NAME?</v>
      </c>
      <c r="K2405" s="330" t="e">
        <f ca="1">_xll.RiskData('Risk Summary'!$K$35,$A2405)</f>
        <v>#NAME?</v>
      </c>
      <c r="L2405" s="330" t="e">
        <f ca="1">_xll.RiskData('Risk Summary'!$N$35,$A2405)</f>
        <v>#NAME?</v>
      </c>
      <c r="N2405" s="330" t="e">
        <f ca="1">_xll.RiskData('Risk Summary'!$H$36,$A2405)</f>
        <v>#NAME?</v>
      </c>
      <c r="O2405" s="330" t="e">
        <f ca="1">_xll.RiskData('Risk Summary'!$K$36,$A2405)</f>
        <v>#NAME?</v>
      </c>
      <c r="P2405" s="330" t="e">
        <f ca="1">_xll.RiskData('Risk Summary'!$N$36,$A2405)</f>
        <v>#NAME?</v>
      </c>
      <c r="R2405" s="330" t="e">
        <f ca="1">_xll.RiskData('TS CF'!$H$24,$A2405)-F2405</f>
        <v>#NAME?</v>
      </c>
      <c r="S2405" s="330" t="e">
        <f ca="1">_xll.RiskData('TS CF'!$K$24,$A2405)-G2405</f>
        <v>#NAME?</v>
      </c>
      <c r="T2405" s="330" t="e">
        <f ca="1">_xll.RiskData('TS CF'!$N$24,$A2405)-H2405</f>
        <v>#NAME?</v>
      </c>
      <c r="V2405" s="327" t="e">
        <f t="shared" ca="1" si="111"/>
        <v>#NAME?</v>
      </c>
      <c r="W2405" s="327" t="e">
        <f t="shared" ca="1" si="112"/>
        <v>#NAME?</v>
      </c>
      <c r="X2405" s="327" t="e">
        <f t="shared" ca="1" si="113"/>
        <v>#NAME?</v>
      </c>
    </row>
    <row r="2406" spans="1:24">
      <c r="A2406" s="2">
        <v>2399</v>
      </c>
      <c r="B2406" s="617">
        <v>-160478</v>
      </c>
      <c r="C2406" s="617">
        <v>-103593</v>
      </c>
      <c r="D2406" s="617">
        <v>-114388</v>
      </c>
      <c r="F2406" s="330" t="e">
        <f ca="1">_xll.RiskData('Risk Summary'!$H$32,$A2406)</f>
        <v>#NAME?</v>
      </c>
      <c r="G2406" s="330" t="e">
        <f ca="1">_xll.RiskData('Risk Summary'!$K$32,$A2406)</f>
        <v>#NAME?</v>
      </c>
      <c r="H2406" s="330" t="e">
        <f ca="1">_xll.RiskData('Risk Summary'!$N$32,$A2406)</f>
        <v>#NAME?</v>
      </c>
      <c r="J2406" s="330" t="e">
        <f ca="1">_xll.RiskData('Risk Summary'!$H$35,$A2406)</f>
        <v>#NAME?</v>
      </c>
      <c r="K2406" s="330" t="e">
        <f ca="1">_xll.RiskData('Risk Summary'!$K$35,$A2406)</f>
        <v>#NAME?</v>
      </c>
      <c r="L2406" s="330" t="e">
        <f ca="1">_xll.RiskData('Risk Summary'!$N$35,$A2406)</f>
        <v>#NAME?</v>
      </c>
      <c r="N2406" s="330" t="e">
        <f ca="1">_xll.RiskData('Risk Summary'!$H$36,$A2406)</f>
        <v>#NAME?</v>
      </c>
      <c r="O2406" s="330" t="e">
        <f ca="1">_xll.RiskData('Risk Summary'!$K$36,$A2406)</f>
        <v>#NAME?</v>
      </c>
      <c r="P2406" s="330" t="e">
        <f ca="1">_xll.RiskData('Risk Summary'!$N$36,$A2406)</f>
        <v>#NAME?</v>
      </c>
      <c r="R2406" s="330" t="e">
        <f ca="1">_xll.RiskData('TS CF'!$H$24,$A2406)-F2406</f>
        <v>#NAME?</v>
      </c>
      <c r="S2406" s="330" t="e">
        <f ca="1">_xll.RiskData('TS CF'!$K$24,$A2406)-G2406</f>
        <v>#NAME?</v>
      </c>
      <c r="T2406" s="330" t="e">
        <f ca="1">_xll.RiskData('TS CF'!$N$24,$A2406)-H2406</f>
        <v>#NAME?</v>
      </c>
      <c r="V2406" s="327" t="e">
        <f t="shared" ca="1" si="111"/>
        <v>#NAME?</v>
      </c>
      <c r="W2406" s="327" t="e">
        <f t="shared" ca="1" si="112"/>
        <v>#NAME?</v>
      </c>
      <c r="X2406" s="327" t="e">
        <f t="shared" ca="1" si="113"/>
        <v>#NAME?</v>
      </c>
    </row>
    <row r="2407" spans="1:24">
      <c r="A2407" s="2">
        <v>2400</v>
      </c>
      <c r="B2407" s="617">
        <v>-160478</v>
      </c>
      <c r="C2407" s="617">
        <v>-103593</v>
      </c>
      <c r="D2407" s="617">
        <v>-114388</v>
      </c>
      <c r="F2407" s="330" t="e">
        <f ca="1">_xll.RiskData('Risk Summary'!$H$32,$A2407)</f>
        <v>#NAME?</v>
      </c>
      <c r="G2407" s="330" t="e">
        <f ca="1">_xll.RiskData('Risk Summary'!$K$32,$A2407)</f>
        <v>#NAME?</v>
      </c>
      <c r="H2407" s="330" t="e">
        <f ca="1">_xll.RiskData('Risk Summary'!$N$32,$A2407)</f>
        <v>#NAME?</v>
      </c>
      <c r="J2407" s="330" t="e">
        <f ca="1">_xll.RiskData('Risk Summary'!$H$35,$A2407)</f>
        <v>#NAME?</v>
      </c>
      <c r="K2407" s="330" t="e">
        <f ca="1">_xll.RiskData('Risk Summary'!$K$35,$A2407)</f>
        <v>#NAME?</v>
      </c>
      <c r="L2407" s="330" t="e">
        <f ca="1">_xll.RiskData('Risk Summary'!$N$35,$A2407)</f>
        <v>#NAME?</v>
      </c>
      <c r="N2407" s="330" t="e">
        <f ca="1">_xll.RiskData('Risk Summary'!$H$36,$A2407)</f>
        <v>#NAME?</v>
      </c>
      <c r="O2407" s="330" t="e">
        <f ca="1">_xll.RiskData('Risk Summary'!$K$36,$A2407)</f>
        <v>#NAME?</v>
      </c>
      <c r="P2407" s="330" t="e">
        <f ca="1">_xll.RiskData('Risk Summary'!$N$36,$A2407)</f>
        <v>#NAME?</v>
      </c>
      <c r="R2407" s="330" t="e">
        <f ca="1">_xll.RiskData('TS CF'!$H$24,$A2407)-F2407</f>
        <v>#NAME?</v>
      </c>
      <c r="S2407" s="330" t="e">
        <f ca="1">_xll.RiskData('TS CF'!$K$24,$A2407)-G2407</f>
        <v>#NAME?</v>
      </c>
      <c r="T2407" s="330" t="e">
        <f ca="1">_xll.RiskData('TS CF'!$N$24,$A2407)-H2407</f>
        <v>#NAME?</v>
      </c>
      <c r="V2407" s="327" t="e">
        <f t="shared" ca="1" si="111"/>
        <v>#NAME?</v>
      </c>
      <c r="W2407" s="327" t="e">
        <f t="shared" ca="1" si="112"/>
        <v>#NAME?</v>
      </c>
      <c r="X2407" s="327" t="e">
        <f t="shared" ca="1" si="113"/>
        <v>#NAME?</v>
      </c>
    </row>
    <row r="2408" spans="1:24">
      <c r="A2408" s="2">
        <v>2401</v>
      </c>
      <c r="B2408" s="617">
        <v>-160478</v>
      </c>
      <c r="C2408" s="617">
        <v>-103593</v>
      </c>
      <c r="D2408" s="617">
        <v>-114388</v>
      </c>
      <c r="F2408" s="330" t="e">
        <f ca="1">_xll.RiskData('Risk Summary'!$H$32,$A2408)</f>
        <v>#NAME?</v>
      </c>
      <c r="G2408" s="330" t="e">
        <f ca="1">_xll.RiskData('Risk Summary'!$K$32,$A2408)</f>
        <v>#NAME?</v>
      </c>
      <c r="H2408" s="330" t="e">
        <f ca="1">_xll.RiskData('Risk Summary'!$N$32,$A2408)</f>
        <v>#NAME?</v>
      </c>
      <c r="J2408" s="330" t="e">
        <f ca="1">_xll.RiskData('Risk Summary'!$H$35,$A2408)</f>
        <v>#NAME?</v>
      </c>
      <c r="K2408" s="330" t="e">
        <f ca="1">_xll.RiskData('Risk Summary'!$K$35,$A2408)</f>
        <v>#NAME?</v>
      </c>
      <c r="L2408" s="330" t="e">
        <f ca="1">_xll.RiskData('Risk Summary'!$N$35,$A2408)</f>
        <v>#NAME?</v>
      </c>
      <c r="N2408" s="330" t="e">
        <f ca="1">_xll.RiskData('Risk Summary'!$H$36,$A2408)</f>
        <v>#NAME?</v>
      </c>
      <c r="O2408" s="330" t="e">
        <f ca="1">_xll.RiskData('Risk Summary'!$K$36,$A2408)</f>
        <v>#NAME?</v>
      </c>
      <c r="P2408" s="330" t="e">
        <f ca="1">_xll.RiskData('Risk Summary'!$N$36,$A2408)</f>
        <v>#NAME?</v>
      </c>
      <c r="R2408" s="330" t="e">
        <f ca="1">_xll.RiskData('TS CF'!$H$24,$A2408)-F2408</f>
        <v>#NAME?</v>
      </c>
      <c r="S2408" s="330" t="e">
        <f ca="1">_xll.RiskData('TS CF'!$K$24,$A2408)-G2408</f>
        <v>#NAME?</v>
      </c>
      <c r="T2408" s="330" t="e">
        <f ca="1">_xll.RiskData('TS CF'!$N$24,$A2408)-H2408</f>
        <v>#NAME?</v>
      </c>
      <c r="V2408" s="327" t="e">
        <f t="shared" ca="1" si="111"/>
        <v>#NAME?</v>
      </c>
      <c r="W2408" s="327" t="e">
        <f t="shared" ca="1" si="112"/>
        <v>#NAME?</v>
      </c>
      <c r="X2408" s="327" t="e">
        <f t="shared" ca="1" si="113"/>
        <v>#NAME?</v>
      </c>
    </row>
    <row r="2409" spans="1:24">
      <c r="A2409" s="2">
        <v>2402</v>
      </c>
      <c r="B2409" s="617">
        <v>-160478</v>
      </c>
      <c r="C2409" s="617">
        <v>-103593</v>
      </c>
      <c r="D2409" s="617">
        <v>-114388</v>
      </c>
      <c r="F2409" s="330" t="e">
        <f ca="1">_xll.RiskData('Risk Summary'!$H$32,$A2409)</f>
        <v>#NAME?</v>
      </c>
      <c r="G2409" s="330" t="e">
        <f ca="1">_xll.RiskData('Risk Summary'!$K$32,$A2409)</f>
        <v>#NAME?</v>
      </c>
      <c r="H2409" s="330" t="e">
        <f ca="1">_xll.RiskData('Risk Summary'!$N$32,$A2409)</f>
        <v>#NAME?</v>
      </c>
      <c r="J2409" s="330" t="e">
        <f ca="1">_xll.RiskData('Risk Summary'!$H$35,$A2409)</f>
        <v>#NAME?</v>
      </c>
      <c r="K2409" s="330" t="e">
        <f ca="1">_xll.RiskData('Risk Summary'!$K$35,$A2409)</f>
        <v>#NAME?</v>
      </c>
      <c r="L2409" s="330" t="e">
        <f ca="1">_xll.RiskData('Risk Summary'!$N$35,$A2409)</f>
        <v>#NAME?</v>
      </c>
      <c r="N2409" s="330" t="e">
        <f ca="1">_xll.RiskData('Risk Summary'!$H$36,$A2409)</f>
        <v>#NAME?</v>
      </c>
      <c r="O2409" s="330" t="e">
        <f ca="1">_xll.RiskData('Risk Summary'!$K$36,$A2409)</f>
        <v>#NAME?</v>
      </c>
      <c r="P2409" s="330" t="e">
        <f ca="1">_xll.RiskData('Risk Summary'!$N$36,$A2409)</f>
        <v>#NAME?</v>
      </c>
      <c r="R2409" s="330" t="e">
        <f ca="1">_xll.RiskData('TS CF'!$H$24,$A2409)-F2409</f>
        <v>#NAME?</v>
      </c>
      <c r="S2409" s="330" t="e">
        <f ca="1">_xll.RiskData('TS CF'!$K$24,$A2409)-G2409</f>
        <v>#NAME?</v>
      </c>
      <c r="T2409" s="330" t="e">
        <f ca="1">_xll.RiskData('TS CF'!$N$24,$A2409)-H2409</f>
        <v>#NAME?</v>
      </c>
      <c r="V2409" s="327" t="e">
        <f t="shared" ca="1" si="111"/>
        <v>#NAME?</v>
      </c>
      <c r="W2409" s="327" t="e">
        <f t="shared" ca="1" si="112"/>
        <v>#NAME?</v>
      </c>
      <c r="X2409" s="327" t="e">
        <f t="shared" ca="1" si="113"/>
        <v>#NAME?</v>
      </c>
    </row>
    <row r="2410" spans="1:24">
      <c r="A2410" s="2">
        <v>2403</v>
      </c>
      <c r="B2410" s="617">
        <v>-160478</v>
      </c>
      <c r="C2410" s="617">
        <v>-103593</v>
      </c>
      <c r="D2410" s="617">
        <v>-114388</v>
      </c>
      <c r="F2410" s="330" t="e">
        <f ca="1">_xll.RiskData('Risk Summary'!$H$32,$A2410)</f>
        <v>#NAME?</v>
      </c>
      <c r="G2410" s="330" t="e">
        <f ca="1">_xll.RiskData('Risk Summary'!$K$32,$A2410)</f>
        <v>#NAME?</v>
      </c>
      <c r="H2410" s="330" t="e">
        <f ca="1">_xll.RiskData('Risk Summary'!$N$32,$A2410)</f>
        <v>#NAME?</v>
      </c>
      <c r="J2410" s="330" t="e">
        <f ca="1">_xll.RiskData('Risk Summary'!$H$35,$A2410)</f>
        <v>#NAME?</v>
      </c>
      <c r="K2410" s="330" t="e">
        <f ca="1">_xll.RiskData('Risk Summary'!$K$35,$A2410)</f>
        <v>#NAME?</v>
      </c>
      <c r="L2410" s="330" t="e">
        <f ca="1">_xll.RiskData('Risk Summary'!$N$35,$A2410)</f>
        <v>#NAME?</v>
      </c>
      <c r="N2410" s="330" t="e">
        <f ca="1">_xll.RiskData('Risk Summary'!$H$36,$A2410)</f>
        <v>#NAME?</v>
      </c>
      <c r="O2410" s="330" t="e">
        <f ca="1">_xll.RiskData('Risk Summary'!$K$36,$A2410)</f>
        <v>#NAME?</v>
      </c>
      <c r="P2410" s="330" t="e">
        <f ca="1">_xll.RiskData('Risk Summary'!$N$36,$A2410)</f>
        <v>#NAME?</v>
      </c>
      <c r="R2410" s="330" t="e">
        <f ca="1">_xll.RiskData('TS CF'!$H$24,$A2410)-F2410</f>
        <v>#NAME?</v>
      </c>
      <c r="S2410" s="330" t="e">
        <f ca="1">_xll.RiskData('TS CF'!$K$24,$A2410)-G2410</f>
        <v>#NAME?</v>
      </c>
      <c r="T2410" s="330" t="e">
        <f ca="1">_xll.RiskData('TS CF'!$N$24,$A2410)-H2410</f>
        <v>#NAME?</v>
      </c>
      <c r="V2410" s="327" t="e">
        <f t="shared" ca="1" si="111"/>
        <v>#NAME?</v>
      </c>
      <c r="W2410" s="327" t="e">
        <f t="shared" ca="1" si="112"/>
        <v>#NAME?</v>
      </c>
      <c r="X2410" s="327" t="e">
        <f t="shared" ca="1" si="113"/>
        <v>#NAME?</v>
      </c>
    </row>
    <row r="2411" spans="1:24">
      <c r="A2411" s="2">
        <v>2404</v>
      </c>
      <c r="B2411" s="617">
        <v>-160478</v>
      </c>
      <c r="C2411" s="617">
        <v>-103593</v>
      </c>
      <c r="D2411" s="617">
        <v>-114388</v>
      </c>
      <c r="F2411" s="330" t="e">
        <f ca="1">_xll.RiskData('Risk Summary'!$H$32,$A2411)</f>
        <v>#NAME?</v>
      </c>
      <c r="G2411" s="330" t="e">
        <f ca="1">_xll.RiskData('Risk Summary'!$K$32,$A2411)</f>
        <v>#NAME?</v>
      </c>
      <c r="H2411" s="330" t="e">
        <f ca="1">_xll.RiskData('Risk Summary'!$N$32,$A2411)</f>
        <v>#NAME?</v>
      </c>
      <c r="J2411" s="330" t="e">
        <f ca="1">_xll.RiskData('Risk Summary'!$H$35,$A2411)</f>
        <v>#NAME?</v>
      </c>
      <c r="K2411" s="330" t="e">
        <f ca="1">_xll.RiskData('Risk Summary'!$K$35,$A2411)</f>
        <v>#NAME?</v>
      </c>
      <c r="L2411" s="330" t="e">
        <f ca="1">_xll.RiskData('Risk Summary'!$N$35,$A2411)</f>
        <v>#NAME?</v>
      </c>
      <c r="N2411" s="330" t="e">
        <f ca="1">_xll.RiskData('Risk Summary'!$H$36,$A2411)</f>
        <v>#NAME?</v>
      </c>
      <c r="O2411" s="330" t="e">
        <f ca="1">_xll.RiskData('Risk Summary'!$K$36,$A2411)</f>
        <v>#NAME?</v>
      </c>
      <c r="P2411" s="330" t="e">
        <f ca="1">_xll.RiskData('Risk Summary'!$N$36,$A2411)</f>
        <v>#NAME?</v>
      </c>
      <c r="R2411" s="330" t="e">
        <f ca="1">_xll.RiskData('TS CF'!$H$24,$A2411)-F2411</f>
        <v>#NAME?</v>
      </c>
      <c r="S2411" s="330" t="e">
        <f ca="1">_xll.RiskData('TS CF'!$K$24,$A2411)-G2411</f>
        <v>#NAME?</v>
      </c>
      <c r="T2411" s="330" t="e">
        <f ca="1">_xll.RiskData('TS CF'!$N$24,$A2411)-H2411</f>
        <v>#NAME?</v>
      </c>
      <c r="V2411" s="327" t="e">
        <f t="shared" ca="1" si="111"/>
        <v>#NAME?</v>
      </c>
      <c r="W2411" s="327" t="e">
        <f t="shared" ca="1" si="112"/>
        <v>#NAME?</v>
      </c>
      <c r="X2411" s="327" t="e">
        <f t="shared" ca="1" si="113"/>
        <v>#NAME?</v>
      </c>
    </row>
    <row r="2412" spans="1:24">
      <c r="A2412" s="2">
        <v>2405</v>
      </c>
      <c r="B2412" s="617">
        <v>-160478</v>
      </c>
      <c r="C2412" s="617">
        <v>-103593</v>
      </c>
      <c r="D2412" s="617">
        <v>-114388</v>
      </c>
      <c r="F2412" s="330" t="e">
        <f ca="1">_xll.RiskData('Risk Summary'!$H$32,$A2412)</f>
        <v>#NAME?</v>
      </c>
      <c r="G2412" s="330" t="e">
        <f ca="1">_xll.RiskData('Risk Summary'!$K$32,$A2412)</f>
        <v>#NAME?</v>
      </c>
      <c r="H2412" s="330" t="e">
        <f ca="1">_xll.RiskData('Risk Summary'!$N$32,$A2412)</f>
        <v>#NAME?</v>
      </c>
      <c r="J2412" s="330" t="e">
        <f ca="1">_xll.RiskData('Risk Summary'!$H$35,$A2412)</f>
        <v>#NAME?</v>
      </c>
      <c r="K2412" s="330" t="e">
        <f ca="1">_xll.RiskData('Risk Summary'!$K$35,$A2412)</f>
        <v>#NAME?</v>
      </c>
      <c r="L2412" s="330" t="e">
        <f ca="1">_xll.RiskData('Risk Summary'!$N$35,$A2412)</f>
        <v>#NAME?</v>
      </c>
      <c r="N2412" s="330" t="e">
        <f ca="1">_xll.RiskData('Risk Summary'!$H$36,$A2412)</f>
        <v>#NAME?</v>
      </c>
      <c r="O2412" s="330" t="e">
        <f ca="1">_xll.RiskData('Risk Summary'!$K$36,$A2412)</f>
        <v>#NAME?</v>
      </c>
      <c r="P2412" s="330" t="e">
        <f ca="1">_xll.RiskData('Risk Summary'!$N$36,$A2412)</f>
        <v>#NAME?</v>
      </c>
      <c r="R2412" s="330" t="e">
        <f ca="1">_xll.RiskData('TS CF'!$H$24,$A2412)-F2412</f>
        <v>#NAME?</v>
      </c>
      <c r="S2412" s="330" t="e">
        <f ca="1">_xll.RiskData('TS CF'!$K$24,$A2412)-G2412</f>
        <v>#NAME?</v>
      </c>
      <c r="T2412" s="330" t="e">
        <f ca="1">_xll.RiskData('TS CF'!$N$24,$A2412)-H2412</f>
        <v>#NAME?</v>
      </c>
      <c r="V2412" s="327" t="e">
        <f t="shared" ca="1" si="111"/>
        <v>#NAME?</v>
      </c>
      <c r="W2412" s="327" t="e">
        <f t="shared" ca="1" si="112"/>
        <v>#NAME?</v>
      </c>
      <c r="X2412" s="327" t="e">
        <f t="shared" ca="1" si="113"/>
        <v>#NAME?</v>
      </c>
    </row>
    <row r="2413" spans="1:24">
      <c r="A2413" s="2">
        <v>2406</v>
      </c>
      <c r="B2413" s="617">
        <v>-160478</v>
      </c>
      <c r="C2413" s="617">
        <v>-103593</v>
      </c>
      <c r="D2413" s="617">
        <v>-114388</v>
      </c>
      <c r="F2413" s="330" t="e">
        <f ca="1">_xll.RiskData('Risk Summary'!$H$32,$A2413)</f>
        <v>#NAME?</v>
      </c>
      <c r="G2413" s="330" t="e">
        <f ca="1">_xll.RiskData('Risk Summary'!$K$32,$A2413)</f>
        <v>#NAME?</v>
      </c>
      <c r="H2413" s="330" t="e">
        <f ca="1">_xll.RiskData('Risk Summary'!$N$32,$A2413)</f>
        <v>#NAME?</v>
      </c>
      <c r="J2413" s="330" t="e">
        <f ca="1">_xll.RiskData('Risk Summary'!$H$35,$A2413)</f>
        <v>#NAME?</v>
      </c>
      <c r="K2413" s="330" t="e">
        <f ca="1">_xll.RiskData('Risk Summary'!$K$35,$A2413)</f>
        <v>#NAME?</v>
      </c>
      <c r="L2413" s="330" t="e">
        <f ca="1">_xll.RiskData('Risk Summary'!$N$35,$A2413)</f>
        <v>#NAME?</v>
      </c>
      <c r="N2413" s="330" t="e">
        <f ca="1">_xll.RiskData('Risk Summary'!$H$36,$A2413)</f>
        <v>#NAME?</v>
      </c>
      <c r="O2413" s="330" t="e">
        <f ca="1">_xll.RiskData('Risk Summary'!$K$36,$A2413)</f>
        <v>#NAME?</v>
      </c>
      <c r="P2413" s="330" t="e">
        <f ca="1">_xll.RiskData('Risk Summary'!$N$36,$A2413)</f>
        <v>#NAME?</v>
      </c>
      <c r="R2413" s="330" t="e">
        <f ca="1">_xll.RiskData('TS CF'!$H$24,$A2413)-F2413</f>
        <v>#NAME?</v>
      </c>
      <c r="S2413" s="330" t="e">
        <f ca="1">_xll.RiskData('TS CF'!$K$24,$A2413)-G2413</f>
        <v>#NAME?</v>
      </c>
      <c r="T2413" s="330" t="e">
        <f ca="1">_xll.RiskData('TS CF'!$N$24,$A2413)-H2413</f>
        <v>#NAME?</v>
      </c>
      <c r="V2413" s="327" t="e">
        <f t="shared" ca="1" si="111"/>
        <v>#NAME?</v>
      </c>
      <c r="W2413" s="327" t="e">
        <f t="shared" ca="1" si="112"/>
        <v>#NAME?</v>
      </c>
      <c r="X2413" s="327" t="e">
        <f t="shared" ca="1" si="113"/>
        <v>#NAME?</v>
      </c>
    </row>
    <row r="2414" spans="1:24">
      <c r="A2414" s="2">
        <v>2407</v>
      </c>
      <c r="B2414" s="617">
        <v>-160478</v>
      </c>
      <c r="C2414" s="617">
        <v>-103593</v>
      </c>
      <c r="D2414" s="617">
        <v>-114388</v>
      </c>
      <c r="F2414" s="330" t="e">
        <f ca="1">_xll.RiskData('Risk Summary'!$H$32,$A2414)</f>
        <v>#NAME?</v>
      </c>
      <c r="G2414" s="330" t="e">
        <f ca="1">_xll.RiskData('Risk Summary'!$K$32,$A2414)</f>
        <v>#NAME?</v>
      </c>
      <c r="H2414" s="330" t="e">
        <f ca="1">_xll.RiskData('Risk Summary'!$N$32,$A2414)</f>
        <v>#NAME?</v>
      </c>
      <c r="J2414" s="330" t="e">
        <f ca="1">_xll.RiskData('Risk Summary'!$H$35,$A2414)</f>
        <v>#NAME?</v>
      </c>
      <c r="K2414" s="330" t="e">
        <f ca="1">_xll.RiskData('Risk Summary'!$K$35,$A2414)</f>
        <v>#NAME?</v>
      </c>
      <c r="L2414" s="330" t="e">
        <f ca="1">_xll.RiskData('Risk Summary'!$N$35,$A2414)</f>
        <v>#NAME?</v>
      </c>
      <c r="N2414" s="330" t="e">
        <f ca="1">_xll.RiskData('Risk Summary'!$H$36,$A2414)</f>
        <v>#NAME?</v>
      </c>
      <c r="O2414" s="330" t="e">
        <f ca="1">_xll.RiskData('Risk Summary'!$K$36,$A2414)</f>
        <v>#NAME?</v>
      </c>
      <c r="P2414" s="330" t="e">
        <f ca="1">_xll.RiskData('Risk Summary'!$N$36,$A2414)</f>
        <v>#NAME?</v>
      </c>
      <c r="R2414" s="330" t="e">
        <f ca="1">_xll.RiskData('TS CF'!$H$24,$A2414)-F2414</f>
        <v>#NAME?</v>
      </c>
      <c r="S2414" s="330" t="e">
        <f ca="1">_xll.RiskData('TS CF'!$K$24,$A2414)-G2414</f>
        <v>#NAME?</v>
      </c>
      <c r="T2414" s="330" t="e">
        <f ca="1">_xll.RiskData('TS CF'!$N$24,$A2414)-H2414</f>
        <v>#NAME?</v>
      </c>
      <c r="V2414" s="327" t="e">
        <f t="shared" ca="1" si="111"/>
        <v>#NAME?</v>
      </c>
      <c r="W2414" s="327" t="e">
        <f t="shared" ca="1" si="112"/>
        <v>#NAME?</v>
      </c>
      <c r="X2414" s="327" t="e">
        <f t="shared" ca="1" si="113"/>
        <v>#NAME?</v>
      </c>
    </row>
    <row r="2415" spans="1:24">
      <c r="A2415" s="2">
        <v>2408</v>
      </c>
      <c r="B2415" s="617">
        <v>-160478</v>
      </c>
      <c r="C2415" s="617">
        <v>-103593</v>
      </c>
      <c r="D2415" s="617">
        <v>-114388</v>
      </c>
      <c r="F2415" s="330" t="e">
        <f ca="1">_xll.RiskData('Risk Summary'!$H$32,$A2415)</f>
        <v>#NAME?</v>
      </c>
      <c r="G2415" s="330" t="e">
        <f ca="1">_xll.RiskData('Risk Summary'!$K$32,$A2415)</f>
        <v>#NAME?</v>
      </c>
      <c r="H2415" s="330" t="e">
        <f ca="1">_xll.RiskData('Risk Summary'!$N$32,$A2415)</f>
        <v>#NAME?</v>
      </c>
      <c r="J2415" s="330" t="e">
        <f ca="1">_xll.RiskData('Risk Summary'!$H$35,$A2415)</f>
        <v>#NAME?</v>
      </c>
      <c r="K2415" s="330" t="e">
        <f ca="1">_xll.RiskData('Risk Summary'!$K$35,$A2415)</f>
        <v>#NAME?</v>
      </c>
      <c r="L2415" s="330" t="e">
        <f ca="1">_xll.RiskData('Risk Summary'!$N$35,$A2415)</f>
        <v>#NAME?</v>
      </c>
      <c r="N2415" s="330" t="e">
        <f ca="1">_xll.RiskData('Risk Summary'!$H$36,$A2415)</f>
        <v>#NAME?</v>
      </c>
      <c r="O2415" s="330" t="e">
        <f ca="1">_xll.RiskData('Risk Summary'!$K$36,$A2415)</f>
        <v>#NAME?</v>
      </c>
      <c r="P2415" s="330" t="e">
        <f ca="1">_xll.RiskData('Risk Summary'!$N$36,$A2415)</f>
        <v>#NAME?</v>
      </c>
      <c r="R2415" s="330" t="e">
        <f ca="1">_xll.RiskData('TS CF'!$H$24,$A2415)-F2415</f>
        <v>#NAME?</v>
      </c>
      <c r="S2415" s="330" t="e">
        <f ca="1">_xll.RiskData('TS CF'!$K$24,$A2415)-G2415</f>
        <v>#NAME?</v>
      </c>
      <c r="T2415" s="330" t="e">
        <f ca="1">_xll.RiskData('TS CF'!$N$24,$A2415)-H2415</f>
        <v>#NAME?</v>
      </c>
      <c r="V2415" s="327" t="e">
        <f t="shared" ca="1" si="111"/>
        <v>#NAME?</v>
      </c>
      <c r="W2415" s="327" t="e">
        <f t="shared" ca="1" si="112"/>
        <v>#NAME?</v>
      </c>
      <c r="X2415" s="327" t="e">
        <f t="shared" ca="1" si="113"/>
        <v>#NAME?</v>
      </c>
    </row>
    <row r="2416" spans="1:24">
      <c r="A2416" s="2">
        <v>2409</v>
      </c>
      <c r="B2416" s="617">
        <v>-160478</v>
      </c>
      <c r="C2416" s="617">
        <v>-103593</v>
      </c>
      <c r="D2416" s="617">
        <v>-114388</v>
      </c>
      <c r="F2416" s="330" t="e">
        <f ca="1">_xll.RiskData('Risk Summary'!$H$32,$A2416)</f>
        <v>#NAME?</v>
      </c>
      <c r="G2416" s="330" t="e">
        <f ca="1">_xll.RiskData('Risk Summary'!$K$32,$A2416)</f>
        <v>#NAME?</v>
      </c>
      <c r="H2416" s="330" t="e">
        <f ca="1">_xll.RiskData('Risk Summary'!$N$32,$A2416)</f>
        <v>#NAME?</v>
      </c>
      <c r="J2416" s="330" t="e">
        <f ca="1">_xll.RiskData('Risk Summary'!$H$35,$A2416)</f>
        <v>#NAME?</v>
      </c>
      <c r="K2416" s="330" t="e">
        <f ca="1">_xll.RiskData('Risk Summary'!$K$35,$A2416)</f>
        <v>#NAME?</v>
      </c>
      <c r="L2416" s="330" t="e">
        <f ca="1">_xll.RiskData('Risk Summary'!$N$35,$A2416)</f>
        <v>#NAME?</v>
      </c>
      <c r="N2416" s="330" t="e">
        <f ca="1">_xll.RiskData('Risk Summary'!$H$36,$A2416)</f>
        <v>#NAME?</v>
      </c>
      <c r="O2416" s="330" t="e">
        <f ca="1">_xll.RiskData('Risk Summary'!$K$36,$A2416)</f>
        <v>#NAME?</v>
      </c>
      <c r="P2416" s="330" t="e">
        <f ca="1">_xll.RiskData('Risk Summary'!$N$36,$A2416)</f>
        <v>#NAME?</v>
      </c>
      <c r="R2416" s="330" t="e">
        <f ca="1">_xll.RiskData('TS CF'!$H$24,$A2416)-F2416</f>
        <v>#NAME?</v>
      </c>
      <c r="S2416" s="330" t="e">
        <f ca="1">_xll.RiskData('TS CF'!$K$24,$A2416)-G2416</f>
        <v>#NAME?</v>
      </c>
      <c r="T2416" s="330" t="e">
        <f ca="1">_xll.RiskData('TS CF'!$N$24,$A2416)-H2416</f>
        <v>#NAME?</v>
      </c>
      <c r="V2416" s="327" t="e">
        <f t="shared" ca="1" si="111"/>
        <v>#NAME?</v>
      </c>
      <c r="W2416" s="327" t="e">
        <f t="shared" ca="1" si="112"/>
        <v>#NAME?</v>
      </c>
      <c r="X2416" s="327" t="e">
        <f t="shared" ca="1" si="113"/>
        <v>#NAME?</v>
      </c>
    </row>
    <row r="2417" spans="1:24">
      <c r="A2417" s="2">
        <v>2410</v>
      </c>
      <c r="B2417" s="617">
        <v>-160478</v>
      </c>
      <c r="C2417" s="617">
        <v>-103593</v>
      </c>
      <c r="D2417" s="617">
        <v>-114388</v>
      </c>
      <c r="F2417" s="330" t="e">
        <f ca="1">_xll.RiskData('Risk Summary'!$H$32,$A2417)</f>
        <v>#NAME?</v>
      </c>
      <c r="G2417" s="330" t="e">
        <f ca="1">_xll.RiskData('Risk Summary'!$K$32,$A2417)</f>
        <v>#NAME?</v>
      </c>
      <c r="H2417" s="330" t="e">
        <f ca="1">_xll.RiskData('Risk Summary'!$N$32,$A2417)</f>
        <v>#NAME?</v>
      </c>
      <c r="J2417" s="330" t="e">
        <f ca="1">_xll.RiskData('Risk Summary'!$H$35,$A2417)</f>
        <v>#NAME?</v>
      </c>
      <c r="K2417" s="330" t="e">
        <f ca="1">_xll.RiskData('Risk Summary'!$K$35,$A2417)</f>
        <v>#NAME?</v>
      </c>
      <c r="L2417" s="330" t="e">
        <f ca="1">_xll.RiskData('Risk Summary'!$N$35,$A2417)</f>
        <v>#NAME?</v>
      </c>
      <c r="N2417" s="330" t="e">
        <f ca="1">_xll.RiskData('Risk Summary'!$H$36,$A2417)</f>
        <v>#NAME?</v>
      </c>
      <c r="O2417" s="330" t="e">
        <f ca="1">_xll.RiskData('Risk Summary'!$K$36,$A2417)</f>
        <v>#NAME?</v>
      </c>
      <c r="P2417" s="330" t="e">
        <f ca="1">_xll.RiskData('Risk Summary'!$N$36,$A2417)</f>
        <v>#NAME?</v>
      </c>
      <c r="R2417" s="330" t="e">
        <f ca="1">_xll.RiskData('TS CF'!$H$24,$A2417)-F2417</f>
        <v>#NAME?</v>
      </c>
      <c r="S2417" s="330" t="e">
        <f ca="1">_xll.RiskData('TS CF'!$K$24,$A2417)-G2417</f>
        <v>#NAME?</v>
      </c>
      <c r="T2417" s="330" t="e">
        <f ca="1">_xll.RiskData('TS CF'!$N$24,$A2417)-H2417</f>
        <v>#NAME?</v>
      </c>
      <c r="V2417" s="327" t="e">
        <f t="shared" ca="1" si="111"/>
        <v>#NAME?</v>
      </c>
      <c r="W2417" s="327" t="e">
        <f t="shared" ca="1" si="112"/>
        <v>#NAME?</v>
      </c>
      <c r="X2417" s="327" t="e">
        <f t="shared" ca="1" si="113"/>
        <v>#NAME?</v>
      </c>
    </row>
    <row r="2418" spans="1:24">
      <c r="A2418" s="2">
        <v>2411</v>
      </c>
      <c r="B2418" s="617">
        <v>-160478</v>
      </c>
      <c r="C2418" s="617">
        <v>-103593</v>
      </c>
      <c r="D2418" s="617">
        <v>-114388</v>
      </c>
      <c r="F2418" s="330" t="e">
        <f ca="1">_xll.RiskData('Risk Summary'!$H$32,$A2418)</f>
        <v>#NAME?</v>
      </c>
      <c r="G2418" s="330" t="e">
        <f ca="1">_xll.RiskData('Risk Summary'!$K$32,$A2418)</f>
        <v>#NAME?</v>
      </c>
      <c r="H2418" s="330" t="e">
        <f ca="1">_xll.RiskData('Risk Summary'!$N$32,$A2418)</f>
        <v>#NAME?</v>
      </c>
      <c r="J2418" s="330" t="e">
        <f ca="1">_xll.RiskData('Risk Summary'!$H$35,$A2418)</f>
        <v>#NAME?</v>
      </c>
      <c r="K2418" s="330" t="e">
        <f ca="1">_xll.RiskData('Risk Summary'!$K$35,$A2418)</f>
        <v>#NAME?</v>
      </c>
      <c r="L2418" s="330" t="e">
        <f ca="1">_xll.RiskData('Risk Summary'!$N$35,$A2418)</f>
        <v>#NAME?</v>
      </c>
      <c r="N2418" s="330" t="e">
        <f ca="1">_xll.RiskData('Risk Summary'!$H$36,$A2418)</f>
        <v>#NAME?</v>
      </c>
      <c r="O2418" s="330" t="e">
        <f ca="1">_xll.RiskData('Risk Summary'!$K$36,$A2418)</f>
        <v>#NAME?</v>
      </c>
      <c r="P2418" s="330" t="e">
        <f ca="1">_xll.RiskData('Risk Summary'!$N$36,$A2418)</f>
        <v>#NAME?</v>
      </c>
      <c r="R2418" s="330" t="e">
        <f ca="1">_xll.RiskData('TS CF'!$H$24,$A2418)-F2418</f>
        <v>#NAME?</v>
      </c>
      <c r="S2418" s="330" t="e">
        <f ca="1">_xll.RiskData('TS CF'!$K$24,$A2418)-G2418</f>
        <v>#NAME?</v>
      </c>
      <c r="T2418" s="330" t="e">
        <f ca="1">_xll.RiskData('TS CF'!$N$24,$A2418)-H2418</f>
        <v>#NAME?</v>
      </c>
      <c r="V2418" s="327" t="e">
        <f t="shared" ca="1" si="111"/>
        <v>#NAME?</v>
      </c>
      <c r="W2418" s="327" t="e">
        <f t="shared" ca="1" si="112"/>
        <v>#NAME?</v>
      </c>
      <c r="X2418" s="327" t="e">
        <f t="shared" ca="1" si="113"/>
        <v>#NAME?</v>
      </c>
    </row>
    <row r="2419" spans="1:24">
      <c r="A2419" s="2">
        <v>2412</v>
      </c>
      <c r="B2419" s="617">
        <v>-160478</v>
      </c>
      <c r="C2419" s="617">
        <v>-103593</v>
      </c>
      <c r="D2419" s="617">
        <v>-114388</v>
      </c>
      <c r="F2419" s="330" t="e">
        <f ca="1">_xll.RiskData('Risk Summary'!$H$32,$A2419)</f>
        <v>#NAME?</v>
      </c>
      <c r="G2419" s="330" t="e">
        <f ca="1">_xll.RiskData('Risk Summary'!$K$32,$A2419)</f>
        <v>#NAME?</v>
      </c>
      <c r="H2419" s="330" t="e">
        <f ca="1">_xll.RiskData('Risk Summary'!$N$32,$A2419)</f>
        <v>#NAME?</v>
      </c>
      <c r="J2419" s="330" t="e">
        <f ca="1">_xll.RiskData('Risk Summary'!$H$35,$A2419)</f>
        <v>#NAME?</v>
      </c>
      <c r="K2419" s="330" t="e">
        <f ca="1">_xll.RiskData('Risk Summary'!$K$35,$A2419)</f>
        <v>#NAME?</v>
      </c>
      <c r="L2419" s="330" t="e">
        <f ca="1">_xll.RiskData('Risk Summary'!$N$35,$A2419)</f>
        <v>#NAME?</v>
      </c>
      <c r="N2419" s="330" t="e">
        <f ca="1">_xll.RiskData('Risk Summary'!$H$36,$A2419)</f>
        <v>#NAME?</v>
      </c>
      <c r="O2419" s="330" t="e">
        <f ca="1">_xll.RiskData('Risk Summary'!$K$36,$A2419)</f>
        <v>#NAME?</v>
      </c>
      <c r="P2419" s="330" t="e">
        <f ca="1">_xll.RiskData('Risk Summary'!$N$36,$A2419)</f>
        <v>#NAME?</v>
      </c>
      <c r="R2419" s="330" t="e">
        <f ca="1">_xll.RiskData('TS CF'!$H$24,$A2419)-F2419</f>
        <v>#NAME?</v>
      </c>
      <c r="S2419" s="330" t="e">
        <f ca="1">_xll.RiskData('TS CF'!$K$24,$A2419)-G2419</f>
        <v>#NAME?</v>
      </c>
      <c r="T2419" s="330" t="e">
        <f ca="1">_xll.RiskData('TS CF'!$N$24,$A2419)-H2419</f>
        <v>#NAME?</v>
      </c>
      <c r="V2419" s="327" t="e">
        <f t="shared" ca="1" si="111"/>
        <v>#NAME?</v>
      </c>
      <c r="W2419" s="327" t="e">
        <f t="shared" ca="1" si="112"/>
        <v>#NAME?</v>
      </c>
      <c r="X2419" s="327" t="e">
        <f t="shared" ca="1" si="113"/>
        <v>#NAME?</v>
      </c>
    </row>
    <row r="2420" spans="1:24">
      <c r="A2420" s="2">
        <v>2413</v>
      </c>
      <c r="B2420" s="617">
        <v>-160478</v>
      </c>
      <c r="C2420" s="617">
        <v>-103593</v>
      </c>
      <c r="D2420" s="617">
        <v>-114388</v>
      </c>
      <c r="F2420" s="330" t="e">
        <f ca="1">_xll.RiskData('Risk Summary'!$H$32,$A2420)</f>
        <v>#NAME?</v>
      </c>
      <c r="G2420" s="330" t="e">
        <f ca="1">_xll.RiskData('Risk Summary'!$K$32,$A2420)</f>
        <v>#NAME?</v>
      </c>
      <c r="H2420" s="330" t="e">
        <f ca="1">_xll.RiskData('Risk Summary'!$N$32,$A2420)</f>
        <v>#NAME?</v>
      </c>
      <c r="J2420" s="330" t="e">
        <f ca="1">_xll.RiskData('Risk Summary'!$H$35,$A2420)</f>
        <v>#NAME?</v>
      </c>
      <c r="K2420" s="330" t="e">
        <f ca="1">_xll.RiskData('Risk Summary'!$K$35,$A2420)</f>
        <v>#NAME?</v>
      </c>
      <c r="L2420" s="330" t="e">
        <f ca="1">_xll.RiskData('Risk Summary'!$N$35,$A2420)</f>
        <v>#NAME?</v>
      </c>
      <c r="N2420" s="330" t="e">
        <f ca="1">_xll.RiskData('Risk Summary'!$H$36,$A2420)</f>
        <v>#NAME?</v>
      </c>
      <c r="O2420" s="330" t="e">
        <f ca="1">_xll.RiskData('Risk Summary'!$K$36,$A2420)</f>
        <v>#NAME?</v>
      </c>
      <c r="P2420" s="330" t="e">
        <f ca="1">_xll.RiskData('Risk Summary'!$N$36,$A2420)</f>
        <v>#NAME?</v>
      </c>
      <c r="R2420" s="330" t="e">
        <f ca="1">_xll.RiskData('TS CF'!$H$24,$A2420)-F2420</f>
        <v>#NAME?</v>
      </c>
      <c r="S2420" s="330" t="e">
        <f ca="1">_xll.RiskData('TS CF'!$K$24,$A2420)-G2420</f>
        <v>#NAME?</v>
      </c>
      <c r="T2420" s="330" t="e">
        <f ca="1">_xll.RiskData('TS CF'!$N$24,$A2420)-H2420</f>
        <v>#NAME?</v>
      </c>
      <c r="V2420" s="327" t="e">
        <f t="shared" ca="1" si="111"/>
        <v>#NAME?</v>
      </c>
      <c r="W2420" s="327" t="e">
        <f t="shared" ca="1" si="112"/>
        <v>#NAME?</v>
      </c>
      <c r="X2420" s="327" t="e">
        <f t="shared" ca="1" si="113"/>
        <v>#NAME?</v>
      </c>
    </row>
    <row r="2421" spans="1:24">
      <c r="A2421" s="2">
        <v>2414</v>
      </c>
      <c r="B2421" s="617">
        <v>-160478</v>
      </c>
      <c r="C2421" s="617">
        <v>-103593</v>
      </c>
      <c r="D2421" s="617">
        <v>-114388</v>
      </c>
      <c r="F2421" s="330" t="e">
        <f ca="1">_xll.RiskData('Risk Summary'!$H$32,$A2421)</f>
        <v>#NAME?</v>
      </c>
      <c r="G2421" s="330" t="e">
        <f ca="1">_xll.RiskData('Risk Summary'!$K$32,$A2421)</f>
        <v>#NAME?</v>
      </c>
      <c r="H2421" s="330" t="e">
        <f ca="1">_xll.RiskData('Risk Summary'!$N$32,$A2421)</f>
        <v>#NAME?</v>
      </c>
      <c r="J2421" s="330" t="e">
        <f ca="1">_xll.RiskData('Risk Summary'!$H$35,$A2421)</f>
        <v>#NAME?</v>
      </c>
      <c r="K2421" s="330" t="e">
        <f ca="1">_xll.RiskData('Risk Summary'!$K$35,$A2421)</f>
        <v>#NAME?</v>
      </c>
      <c r="L2421" s="330" t="e">
        <f ca="1">_xll.RiskData('Risk Summary'!$N$35,$A2421)</f>
        <v>#NAME?</v>
      </c>
      <c r="N2421" s="330" t="e">
        <f ca="1">_xll.RiskData('Risk Summary'!$H$36,$A2421)</f>
        <v>#NAME?</v>
      </c>
      <c r="O2421" s="330" t="e">
        <f ca="1">_xll.RiskData('Risk Summary'!$K$36,$A2421)</f>
        <v>#NAME?</v>
      </c>
      <c r="P2421" s="330" t="e">
        <f ca="1">_xll.RiskData('Risk Summary'!$N$36,$A2421)</f>
        <v>#NAME?</v>
      </c>
      <c r="R2421" s="330" t="e">
        <f ca="1">_xll.RiskData('TS CF'!$H$24,$A2421)-F2421</f>
        <v>#NAME?</v>
      </c>
      <c r="S2421" s="330" t="e">
        <f ca="1">_xll.RiskData('TS CF'!$K$24,$A2421)-G2421</f>
        <v>#NAME?</v>
      </c>
      <c r="T2421" s="330" t="e">
        <f ca="1">_xll.RiskData('TS CF'!$N$24,$A2421)-H2421</f>
        <v>#NAME?</v>
      </c>
      <c r="V2421" s="327" t="e">
        <f t="shared" ca="1" si="111"/>
        <v>#NAME?</v>
      </c>
      <c r="W2421" s="327" t="e">
        <f t="shared" ca="1" si="112"/>
        <v>#NAME?</v>
      </c>
      <c r="X2421" s="327" t="e">
        <f t="shared" ca="1" si="113"/>
        <v>#NAME?</v>
      </c>
    </row>
    <row r="2422" spans="1:24">
      <c r="A2422" s="2">
        <v>2415</v>
      </c>
      <c r="B2422" s="617">
        <v>-160478</v>
      </c>
      <c r="C2422" s="617">
        <v>-103593</v>
      </c>
      <c r="D2422" s="617">
        <v>-114388</v>
      </c>
      <c r="F2422" s="330" t="e">
        <f ca="1">_xll.RiskData('Risk Summary'!$H$32,$A2422)</f>
        <v>#NAME?</v>
      </c>
      <c r="G2422" s="330" t="e">
        <f ca="1">_xll.RiskData('Risk Summary'!$K$32,$A2422)</f>
        <v>#NAME?</v>
      </c>
      <c r="H2422" s="330" t="e">
        <f ca="1">_xll.RiskData('Risk Summary'!$N$32,$A2422)</f>
        <v>#NAME?</v>
      </c>
      <c r="J2422" s="330" t="e">
        <f ca="1">_xll.RiskData('Risk Summary'!$H$35,$A2422)</f>
        <v>#NAME?</v>
      </c>
      <c r="K2422" s="330" t="e">
        <f ca="1">_xll.RiskData('Risk Summary'!$K$35,$A2422)</f>
        <v>#NAME?</v>
      </c>
      <c r="L2422" s="330" t="e">
        <f ca="1">_xll.RiskData('Risk Summary'!$N$35,$A2422)</f>
        <v>#NAME?</v>
      </c>
      <c r="N2422" s="330" t="e">
        <f ca="1">_xll.RiskData('Risk Summary'!$H$36,$A2422)</f>
        <v>#NAME?</v>
      </c>
      <c r="O2422" s="330" t="e">
        <f ca="1">_xll.RiskData('Risk Summary'!$K$36,$A2422)</f>
        <v>#NAME?</v>
      </c>
      <c r="P2422" s="330" t="e">
        <f ca="1">_xll.RiskData('Risk Summary'!$N$36,$A2422)</f>
        <v>#NAME?</v>
      </c>
      <c r="R2422" s="330" t="e">
        <f ca="1">_xll.RiskData('TS CF'!$H$24,$A2422)-F2422</f>
        <v>#NAME?</v>
      </c>
      <c r="S2422" s="330" t="e">
        <f ca="1">_xll.RiskData('TS CF'!$K$24,$A2422)-G2422</f>
        <v>#NAME?</v>
      </c>
      <c r="T2422" s="330" t="e">
        <f ca="1">_xll.RiskData('TS CF'!$N$24,$A2422)-H2422</f>
        <v>#NAME?</v>
      </c>
      <c r="V2422" s="327" t="e">
        <f t="shared" ca="1" si="111"/>
        <v>#NAME?</v>
      </c>
      <c r="W2422" s="327" t="e">
        <f t="shared" ca="1" si="112"/>
        <v>#NAME?</v>
      </c>
      <c r="X2422" s="327" t="e">
        <f t="shared" ca="1" si="113"/>
        <v>#NAME?</v>
      </c>
    </row>
    <row r="2423" spans="1:24">
      <c r="A2423" s="2">
        <v>2416</v>
      </c>
      <c r="B2423" s="617">
        <v>-160478</v>
      </c>
      <c r="C2423" s="617">
        <v>-103593</v>
      </c>
      <c r="D2423" s="617">
        <v>-114388</v>
      </c>
      <c r="F2423" s="330" t="e">
        <f ca="1">_xll.RiskData('Risk Summary'!$H$32,$A2423)</f>
        <v>#NAME?</v>
      </c>
      <c r="G2423" s="330" t="e">
        <f ca="1">_xll.RiskData('Risk Summary'!$K$32,$A2423)</f>
        <v>#NAME?</v>
      </c>
      <c r="H2423" s="330" t="e">
        <f ca="1">_xll.RiskData('Risk Summary'!$N$32,$A2423)</f>
        <v>#NAME?</v>
      </c>
      <c r="J2423" s="330" t="e">
        <f ca="1">_xll.RiskData('Risk Summary'!$H$35,$A2423)</f>
        <v>#NAME?</v>
      </c>
      <c r="K2423" s="330" t="e">
        <f ca="1">_xll.RiskData('Risk Summary'!$K$35,$A2423)</f>
        <v>#NAME?</v>
      </c>
      <c r="L2423" s="330" t="e">
        <f ca="1">_xll.RiskData('Risk Summary'!$N$35,$A2423)</f>
        <v>#NAME?</v>
      </c>
      <c r="N2423" s="330" t="e">
        <f ca="1">_xll.RiskData('Risk Summary'!$H$36,$A2423)</f>
        <v>#NAME?</v>
      </c>
      <c r="O2423" s="330" t="e">
        <f ca="1">_xll.RiskData('Risk Summary'!$K$36,$A2423)</f>
        <v>#NAME?</v>
      </c>
      <c r="P2423" s="330" t="e">
        <f ca="1">_xll.RiskData('Risk Summary'!$N$36,$A2423)</f>
        <v>#NAME?</v>
      </c>
      <c r="R2423" s="330" t="e">
        <f ca="1">_xll.RiskData('TS CF'!$H$24,$A2423)-F2423</f>
        <v>#NAME?</v>
      </c>
      <c r="S2423" s="330" t="e">
        <f ca="1">_xll.RiskData('TS CF'!$K$24,$A2423)-G2423</f>
        <v>#NAME?</v>
      </c>
      <c r="T2423" s="330" t="e">
        <f ca="1">_xll.RiskData('TS CF'!$N$24,$A2423)-H2423</f>
        <v>#NAME?</v>
      </c>
      <c r="V2423" s="327" t="e">
        <f t="shared" ca="1" si="111"/>
        <v>#NAME?</v>
      </c>
      <c r="W2423" s="327" t="e">
        <f t="shared" ca="1" si="112"/>
        <v>#NAME?</v>
      </c>
      <c r="X2423" s="327" t="e">
        <f t="shared" ca="1" si="113"/>
        <v>#NAME?</v>
      </c>
    </row>
    <row r="2424" spans="1:24">
      <c r="A2424" s="2">
        <v>2417</v>
      </c>
      <c r="B2424" s="617">
        <v>-160478</v>
      </c>
      <c r="C2424" s="617">
        <v>-103593</v>
      </c>
      <c r="D2424" s="617">
        <v>-114388</v>
      </c>
      <c r="F2424" s="330" t="e">
        <f ca="1">_xll.RiskData('Risk Summary'!$H$32,$A2424)</f>
        <v>#NAME?</v>
      </c>
      <c r="G2424" s="330" t="e">
        <f ca="1">_xll.RiskData('Risk Summary'!$K$32,$A2424)</f>
        <v>#NAME?</v>
      </c>
      <c r="H2424" s="330" t="e">
        <f ca="1">_xll.RiskData('Risk Summary'!$N$32,$A2424)</f>
        <v>#NAME?</v>
      </c>
      <c r="J2424" s="330" t="e">
        <f ca="1">_xll.RiskData('Risk Summary'!$H$35,$A2424)</f>
        <v>#NAME?</v>
      </c>
      <c r="K2424" s="330" t="e">
        <f ca="1">_xll.RiskData('Risk Summary'!$K$35,$A2424)</f>
        <v>#NAME?</v>
      </c>
      <c r="L2424" s="330" t="e">
        <f ca="1">_xll.RiskData('Risk Summary'!$N$35,$A2424)</f>
        <v>#NAME?</v>
      </c>
      <c r="N2424" s="330" t="e">
        <f ca="1">_xll.RiskData('Risk Summary'!$H$36,$A2424)</f>
        <v>#NAME?</v>
      </c>
      <c r="O2424" s="330" t="e">
        <f ca="1">_xll.RiskData('Risk Summary'!$K$36,$A2424)</f>
        <v>#NAME?</v>
      </c>
      <c r="P2424" s="330" t="e">
        <f ca="1">_xll.RiskData('Risk Summary'!$N$36,$A2424)</f>
        <v>#NAME?</v>
      </c>
      <c r="R2424" s="330" t="e">
        <f ca="1">_xll.RiskData('TS CF'!$H$24,$A2424)-F2424</f>
        <v>#NAME?</v>
      </c>
      <c r="S2424" s="330" t="e">
        <f ca="1">_xll.RiskData('TS CF'!$K$24,$A2424)-G2424</f>
        <v>#NAME?</v>
      </c>
      <c r="T2424" s="330" t="e">
        <f ca="1">_xll.RiskData('TS CF'!$N$24,$A2424)-H2424</f>
        <v>#NAME?</v>
      </c>
      <c r="V2424" s="327" t="e">
        <f t="shared" ca="1" si="111"/>
        <v>#NAME?</v>
      </c>
      <c r="W2424" s="327" t="e">
        <f t="shared" ca="1" si="112"/>
        <v>#NAME?</v>
      </c>
      <c r="X2424" s="327" t="e">
        <f t="shared" ca="1" si="113"/>
        <v>#NAME?</v>
      </c>
    </row>
    <row r="2425" spans="1:24">
      <c r="A2425" s="2">
        <v>2418</v>
      </c>
      <c r="B2425" s="617">
        <v>-160478</v>
      </c>
      <c r="C2425" s="617">
        <v>-103593</v>
      </c>
      <c r="D2425" s="617">
        <v>-114388</v>
      </c>
      <c r="F2425" s="330" t="e">
        <f ca="1">_xll.RiskData('Risk Summary'!$H$32,$A2425)</f>
        <v>#NAME?</v>
      </c>
      <c r="G2425" s="330" t="e">
        <f ca="1">_xll.RiskData('Risk Summary'!$K$32,$A2425)</f>
        <v>#NAME?</v>
      </c>
      <c r="H2425" s="330" t="e">
        <f ca="1">_xll.RiskData('Risk Summary'!$N$32,$A2425)</f>
        <v>#NAME?</v>
      </c>
      <c r="J2425" s="330" t="e">
        <f ca="1">_xll.RiskData('Risk Summary'!$H$35,$A2425)</f>
        <v>#NAME?</v>
      </c>
      <c r="K2425" s="330" t="e">
        <f ca="1">_xll.RiskData('Risk Summary'!$K$35,$A2425)</f>
        <v>#NAME?</v>
      </c>
      <c r="L2425" s="330" t="e">
        <f ca="1">_xll.RiskData('Risk Summary'!$N$35,$A2425)</f>
        <v>#NAME?</v>
      </c>
      <c r="N2425" s="330" t="e">
        <f ca="1">_xll.RiskData('Risk Summary'!$H$36,$A2425)</f>
        <v>#NAME?</v>
      </c>
      <c r="O2425" s="330" t="e">
        <f ca="1">_xll.RiskData('Risk Summary'!$K$36,$A2425)</f>
        <v>#NAME?</v>
      </c>
      <c r="P2425" s="330" t="e">
        <f ca="1">_xll.RiskData('Risk Summary'!$N$36,$A2425)</f>
        <v>#NAME?</v>
      </c>
      <c r="R2425" s="330" t="e">
        <f ca="1">_xll.RiskData('TS CF'!$H$24,$A2425)-F2425</f>
        <v>#NAME?</v>
      </c>
      <c r="S2425" s="330" t="e">
        <f ca="1">_xll.RiskData('TS CF'!$K$24,$A2425)-G2425</f>
        <v>#NAME?</v>
      </c>
      <c r="T2425" s="330" t="e">
        <f ca="1">_xll.RiskData('TS CF'!$N$24,$A2425)-H2425</f>
        <v>#NAME?</v>
      </c>
      <c r="V2425" s="327" t="e">
        <f t="shared" ca="1" si="111"/>
        <v>#NAME?</v>
      </c>
      <c r="W2425" s="327" t="e">
        <f t="shared" ca="1" si="112"/>
        <v>#NAME?</v>
      </c>
      <c r="X2425" s="327" t="e">
        <f t="shared" ca="1" si="113"/>
        <v>#NAME?</v>
      </c>
    </row>
    <row r="2426" spans="1:24">
      <c r="A2426" s="2">
        <v>2419</v>
      </c>
      <c r="B2426" s="617">
        <v>-160478</v>
      </c>
      <c r="C2426" s="617">
        <v>-103593</v>
      </c>
      <c r="D2426" s="617">
        <v>-114388</v>
      </c>
      <c r="F2426" s="330" t="e">
        <f ca="1">_xll.RiskData('Risk Summary'!$H$32,$A2426)</f>
        <v>#NAME?</v>
      </c>
      <c r="G2426" s="330" t="e">
        <f ca="1">_xll.RiskData('Risk Summary'!$K$32,$A2426)</f>
        <v>#NAME?</v>
      </c>
      <c r="H2426" s="330" t="e">
        <f ca="1">_xll.RiskData('Risk Summary'!$N$32,$A2426)</f>
        <v>#NAME?</v>
      </c>
      <c r="J2426" s="330" t="e">
        <f ca="1">_xll.RiskData('Risk Summary'!$H$35,$A2426)</f>
        <v>#NAME?</v>
      </c>
      <c r="K2426" s="330" t="e">
        <f ca="1">_xll.RiskData('Risk Summary'!$K$35,$A2426)</f>
        <v>#NAME?</v>
      </c>
      <c r="L2426" s="330" t="e">
        <f ca="1">_xll.RiskData('Risk Summary'!$N$35,$A2426)</f>
        <v>#NAME?</v>
      </c>
      <c r="N2426" s="330" t="e">
        <f ca="1">_xll.RiskData('Risk Summary'!$H$36,$A2426)</f>
        <v>#NAME?</v>
      </c>
      <c r="O2426" s="330" t="e">
        <f ca="1">_xll.RiskData('Risk Summary'!$K$36,$A2426)</f>
        <v>#NAME?</v>
      </c>
      <c r="P2426" s="330" t="e">
        <f ca="1">_xll.RiskData('Risk Summary'!$N$36,$A2426)</f>
        <v>#NAME?</v>
      </c>
      <c r="R2426" s="330" t="e">
        <f ca="1">_xll.RiskData('TS CF'!$H$24,$A2426)-F2426</f>
        <v>#NAME?</v>
      </c>
      <c r="S2426" s="330" t="e">
        <f ca="1">_xll.RiskData('TS CF'!$K$24,$A2426)-G2426</f>
        <v>#NAME?</v>
      </c>
      <c r="T2426" s="330" t="e">
        <f ca="1">_xll.RiskData('TS CF'!$N$24,$A2426)-H2426</f>
        <v>#NAME?</v>
      </c>
      <c r="V2426" s="327" t="e">
        <f t="shared" ca="1" si="111"/>
        <v>#NAME?</v>
      </c>
      <c r="W2426" s="327" t="e">
        <f t="shared" ca="1" si="112"/>
        <v>#NAME?</v>
      </c>
      <c r="X2426" s="327" t="e">
        <f t="shared" ca="1" si="113"/>
        <v>#NAME?</v>
      </c>
    </row>
    <row r="2427" spans="1:24">
      <c r="A2427" s="2">
        <v>2420</v>
      </c>
      <c r="B2427" s="617">
        <v>-160478</v>
      </c>
      <c r="C2427" s="617">
        <v>-103593</v>
      </c>
      <c r="D2427" s="617">
        <v>-114388</v>
      </c>
      <c r="F2427" s="330" t="e">
        <f ca="1">_xll.RiskData('Risk Summary'!$H$32,$A2427)</f>
        <v>#NAME?</v>
      </c>
      <c r="G2427" s="330" t="e">
        <f ca="1">_xll.RiskData('Risk Summary'!$K$32,$A2427)</f>
        <v>#NAME?</v>
      </c>
      <c r="H2427" s="330" t="e">
        <f ca="1">_xll.RiskData('Risk Summary'!$N$32,$A2427)</f>
        <v>#NAME?</v>
      </c>
      <c r="J2427" s="330" t="e">
        <f ca="1">_xll.RiskData('Risk Summary'!$H$35,$A2427)</f>
        <v>#NAME?</v>
      </c>
      <c r="K2427" s="330" t="e">
        <f ca="1">_xll.RiskData('Risk Summary'!$K$35,$A2427)</f>
        <v>#NAME?</v>
      </c>
      <c r="L2427" s="330" t="e">
        <f ca="1">_xll.RiskData('Risk Summary'!$N$35,$A2427)</f>
        <v>#NAME?</v>
      </c>
      <c r="N2427" s="330" t="e">
        <f ca="1">_xll.RiskData('Risk Summary'!$H$36,$A2427)</f>
        <v>#NAME?</v>
      </c>
      <c r="O2427" s="330" t="e">
        <f ca="1">_xll.RiskData('Risk Summary'!$K$36,$A2427)</f>
        <v>#NAME?</v>
      </c>
      <c r="P2427" s="330" t="e">
        <f ca="1">_xll.RiskData('Risk Summary'!$N$36,$A2427)</f>
        <v>#NAME?</v>
      </c>
      <c r="R2427" s="330" t="e">
        <f ca="1">_xll.RiskData('TS CF'!$H$24,$A2427)-F2427</f>
        <v>#NAME?</v>
      </c>
      <c r="S2427" s="330" t="e">
        <f ca="1">_xll.RiskData('TS CF'!$K$24,$A2427)-G2427</f>
        <v>#NAME?</v>
      </c>
      <c r="T2427" s="330" t="e">
        <f ca="1">_xll.RiskData('TS CF'!$N$24,$A2427)-H2427</f>
        <v>#NAME?</v>
      </c>
      <c r="V2427" s="327" t="e">
        <f t="shared" ca="1" si="111"/>
        <v>#NAME?</v>
      </c>
      <c r="W2427" s="327" t="e">
        <f t="shared" ca="1" si="112"/>
        <v>#NAME?</v>
      </c>
      <c r="X2427" s="327" t="e">
        <f t="shared" ca="1" si="113"/>
        <v>#NAME?</v>
      </c>
    </row>
    <row r="2428" spans="1:24">
      <c r="A2428" s="2">
        <v>2421</v>
      </c>
      <c r="B2428" s="617">
        <v>-160478</v>
      </c>
      <c r="C2428" s="617">
        <v>-103593</v>
      </c>
      <c r="D2428" s="617">
        <v>-114388</v>
      </c>
      <c r="F2428" s="330" t="e">
        <f ca="1">_xll.RiskData('Risk Summary'!$H$32,$A2428)</f>
        <v>#NAME?</v>
      </c>
      <c r="G2428" s="330" t="e">
        <f ca="1">_xll.RiskData('Risk Summary'!$K$32,$A2428)</f>
        <v>#NAME?</v>
      </c>
      <c r="H2428" s="330" t="e">
        <f ca="1">_xll.RiskData('Risk Summary'!$N$32,$A2428)</f>
        <v>#NAME?</v>
      </c>
      <c r="J2428" s="330" t="e">
        <f ca="1">_xll.RiskData('Risk Summary'!$H$35,$A2428)</f>
        <v>#NAME?</v>
      </c>
      <c r="K2428" s="330" t="e">
        <f ca="1">_xll.RiskData('Risk Summary'!$K$35,$A2428)</f>
        <v>#NAME?</v>
      </c>
      <c r="L2428" s="330" t="e">
        <f ca="1">_xll.RiskData('Risk Summary'!$N$35,$A2428)</f>
        <v>#NAME?</v>
      </c>
      <c r="N2428" s="330" t="e">
        <f ca="1">_xll.RiskData('Risk Summary'!$H$36,$A2428)</f>
        <v>#NAME?</v>
      </c>
      <c r="O2428" s="330" t="e">
        <f ca="1">_xll.RiskData('Risk Summary'!$K$36,$A2428)</f>
        <v>#NAME?</v>
      </c>
      <c r="P2428" s="330" t="e">
        <f ca="1">_xll.RiskData('Risk Summary'!$N$36,$A2428)</f>
        <v>#NAME?</v>
      </c>
      <c r="R2428" s="330" t="e">
        <f ca="1">_xll.RiskData('TS CF'!$H$24,$A2428)-F2428</f>
        <v>#NAME?</v>
      </c>
      <c r="S2428" s="330" t="e">
        <f ca="1">_xll.RiskData('TS CF'!$K$24,$A2428)-G2428</f>
        <v>#NAME?</v>
      </c>
      <c r="T2428" s="330" t="e">
        <f ca="1">_xll.RiskData('TS CF'!$N$24,$A2428)-H2428</f>
        <v>#NAME?</v>
      </c>
      <c r="V2428" s="327" t="e">
        <f t="shared" ca="1" si="111"/>
        <v>#NAME?</v>
      </c>
      <c r="W2428" s="327" t="e">
        <f t="shared" ca="1" si="112"/>
        <v>#NAME?</v>
      </c>
      <c r="X2428" s="327" t="e">
        <f t="shared" ca="1" si="113"/>
        <v>#NAME?</v>
      </c>
    </row>
    <row r="2429" spans="1:24">
      <c r="A2429" s="2">
        <v>2422</v>
      </c>
      <c r="B2429" s="617">
        <v>-160478</v>
      </c>
      <c r="C2429" s="617">
        <v>-103593</v>
      </c>
      <c r="D2429" s="617">
        <v>-114388</v>
      </c>
      <c r="F2429" s="330" t="e">
        <f ca="1">_xll.RiskData('Risk Summary'!$H$32,$A2429)</f>
        <v>#NAME?</v>
      </c>
      <c r="G2429" s="330" t="e">
        <f ca="1">_xll.RiskData('Risk Summary'!$K$32,$A2429)</f>
        <v>#NAME?</v>
      </c>
      <c r="H2429" s="330" t="e">
        <f ca="1">_xll.RiskData('Risk Summary'!$N$32,$A2429)</f>
        <v>#NAME?</v>
      </c>
      <c r="J2429" s="330" t="e">
        <f ca="1">_xll.RiskData('Risk Summary'!$H$35,$A2429)</f>
        <v>#NAME?</v>
      </c>
      <c r="K2429" s="330" t="e">
        <f ca="1">_xll.RiskData('Risk Summary'!$K$35,$A2429)</f>
        <v>#NAME?</v>
      </c>
      <c r="L2429" s="330" t="e">
        <f ca="1">_xll.RiskData('Risk Summary'!$N$35,$A2429)</f>
        <v>#NAME?</v>
      </c>
      <c r="N2429" s="330" t="e">
        <f ca="1">_xll.RiskData('Risk Summary'!$H$36,$A2429)</f>
        <v>#NAME?</v>
      </c>
      <c r="O2429" s="330" t="e">
        <f ca="1">_xll.RiskData('Risk Summary'!$K$36,$A2429)</f>
        <v>#NAME?</v>
      </c>
      <c r="P2429" s="330" t="e">
        <f ca="1">_xll.RiskData('Risk Summary'!$N$36,$A2429)</f>
        <v>#NAME?</v>
      </c>
      <c r="R2429" s="330" t="e">
        <f ca="1">_xll.RiskData('TS CF'!$H$24,$A2429)-F2429</f>
        <v>#NAME?</v>
      </c>
      <c r="S2429" s="330" t="e">
        <f ca="1">_xll.RiskData('TS CF'!$K$24,$A2429)-G2429</f>
        <v>#NAME?</v>
      </c>
      <c r="T2429" s="330" t="e">
        <f ca="1">_xll.RiskData('TS CF'!$N$24,$A2429)-H2429</f>
        <v>#NAME?</v>
      </c>
      <c r="V2429" s="327" t="e">
        <f t="shared" ca="1" si="111"/>
        <v>#NAME?</v>
      </c>
      <c r="W2429" s="327" t="e">
        <f t="shared" ca="1" si="112"/>
        <v>#NAME?</v>
      </c>
      <c r="X2429" s="327" t="e">
        <f t="shared" ca="1" si="113"/>
        <v>#NAME?</v>
      </c>
    </row>
    <row r="2430" spans="1:24">
      <c r="A2430" s="2">
        <v>2423</v>
      </c>
      <c r="B2430" s="617">
        <v>-160478</v>
      </c>
      <c r="C2430" s="617">
        <v>-103593</v>
      </c>
      <c r="D2430" s="617">
        <v>-114388</v>
      </c>
      <c r="F2430" s="330" t="e">
        <f ca="1">_xll.RiskData('Risk Summary'!$H$32,$A2430)</f>
        <v>#NAME?</v>
      </c>
      <c r="G2430" s="330" t="e">
        <f ca="1">_xll.RiskData('Risk Summary'!$K$32,$A2430)</f>
        <v>#NAME?</v>
      </c>
      <c r="H2430" s="330" t="e">
        <f ca="1">_xll.RiskData('Risk Summary'!$N$32,$A2430)</f>
        <v>#NAME?</v>
      </c>
      <c r="J2430" s="330" t="e">
        <f ca="1">_xll.RiskData('Risk Summary'!$H$35,$A2430)</f>
        <v>#NAME?</v>
      </c>
      <c r="K2430" s="330" t="e">
        <f ca="1">_xll.RiskData('Risk Summary'!$K$35,$A2430)</f>
        <v>#NAME?</v>
      </c>
      <c r="L2430" s="330" t="e">
        <f ca="1">_xll.RiskData('Risk Summary'!$N$35,$A2430)</f>
        <v>#NAME?</v>
      </c>
      <c r="N2430" s="330" t="e">
        <f ca="1">_xll.RiskData('Risk Summary'!$H$36,$A2430)</f>
        <v>#NAME?</v>
      </c>
      <c r="O2430" s="330" t="e">
        <f ca="1">_xll.RiskData('Risk Summary'!$K$36,$A2430)</f>
        <v>#NAME?</v>
      </c>
      <c r="P2430" s="330" t="e">
        <f ca="1">_xll.RiskData('Risk Summary'!$N$36,$A2430)</f>
        <v>#NAME?</v>
      </c>
      <c r="R2430" s="330" t="e">
        <f ca="1">_xll.RiskData('TS CF'!$H$24,$A2430)-F2430</f>
        <v>#NAME?</v>
      </c>
      <c r="S2430" s="330" t="e">
        <f ca="1">_xll.RiskData('TS CF'!$K$24,$A2430)-G2430</f>
        <v>#NAME?</v>
      </c>
      <c r="T2430" s="330" t="e">
        <f ca="1">_xll.RiskData('TS CF'!$N$24,$A2430)-H2430</f>
        <v>#NAME?</v>
      </c>
      <c r="V2430" s="327" t="e">
        <f t="shared" ca="1" si="111"/>
        <v>#NAME?</v>
      </c>
      <c r="W2430" s="327" t="e">
        <f t="shared" ca="1" si="112"/>
        <v>#NAME?</v>
      </c>
      <c r="X2430" s="327" t="e">
        <f t="shared" ca="1" si="113"/>
        <v>#NAME?</v>
      </c>
    </row>
    <row r="2431" spans="1:24">
      <c r="A2431" s="2">
        <v>2424</v>
      </c>
      <c r="B2431" s="617">
        <v>-160478</v>
      </c>
      <c r="C2431" s="617">
        <v>-103593</v>
      </c>
      <c r="D2431" s="617">
        <v>-114388</v>
      </c>
      <c r="F2431" s="330" t="e">
        <f ca="1">_xll.RiskData('Risk Summary'!$H$32,$A2431)</f>
        <v>#NAME?</v>
      </c>
      <c r="G2431" s="330" t="e">
        <f ca="1">_xll.RiskData('Risk Summary'!$K$32,$A2431)</f>
        <v>#NAME?</v>
      </c>
      <c r="H2431" s="330" t="e">
        <f ca="1">_xll.RiskData('Risk Summary'!$N$32,$A2431)</f>
        <v>#NAME?</v>
      </c>
      <c r="J2431" s="330" t="e">
        <f ca="1">_xll.RiskData('Risk Summary'!$H$35,$A2431)</f>
        <v>#NAME?</v>
      </c>
      <c r="K2431" s="330" t="e">
        <f ca="1">_xll.RiskData('Risk Summary'!$K$35,$A2431)</f>
        <v>#NAME?</v>
      </c>
      <c r="L2431" s="330" t="e">
        <f ca="1">_xll.RiskData('Risk Summary'!$N$35,$A2431)</f>
        <v>#NAME?</v>
      </c>
      <c r="N2431" s="330" t="e">
        <f ca="1">_xll.RiskData('Risk Summary'!$H$36,$A2431)</f>
        <v>#NAME?</v>
      </c>
      <c r="O2431" s="330" t="e">
        <f ca="1">_xll.RiskData('Risk Summary'!$K$36,$A2431)</f>
        <v>#NAME?</v>
      </c>
      <c r="P2431" s="330" t="e">
        <f ca="1">_xll.RiskData('Risk Summary'!$N$36,$A2431)</f>
        <v>#NAME?</v>
      </c>
      <c r="R2431" s="330" t="e">
        <f ca="1">_xll.RiskData('TS CF'!$H$24,$A2431)-F2431</f>
        <v>#NAME?</v>
      </c>
      <c r="S2431" s="330" t="e">
        <f ca="1">_xll.RiskData('TS CF'!$K$24,$A2431)-G2431</f>
        <v>#NAME?</v>
      </c>
      <c r="T2431" s="330" t="e">
        <f ca="1">_xll.RiskData('TS CF'!$N$24,$A2431)-H2431</f>
        <v>#NAME?</v>
      </c>
      <c r="V2431" s="327" t="e">
        <f t="shared" ca="1" si="111"/>
        <v>#NAME?</v>
      </c>
      <c r="W2431" s="327" t="e">
        <f t="shared" ca="1" si="112"/>
        <v>#NAME?</v>
      </c>
      <c r="X2431" s="327" t="e">
        <f t="shared" ca="1" si="113"/>
        <v>#NAME?</v>
      </c>
    </row>
    <row r="2432" spans="1:24">
      <c r="A2432" s="2">
        <v>2425</v>
      </c>
      <c r="B2432" s="617">
        <v>-160478</v>
      </c>
      <c r="C2432" s="617">
        <v>-103593</v>
      </c>
      <c r="D2432" s="617">
        <v>-114388</v>
      </c>
      <c r="F2432" s="330" t="e">
        <f ca="1">_xll.RiskData('Risk Summary'!$H$32,$A2432)</f>
        <v>#NAME?</v>
      </c>
      <c r="G2432" s="330" t="e">
        <f ca="1">_xll.RiskData('Risk Summary'!$K$32,$A2432)</f>
        <v>#NAME?</v>
      </c>
      <c r="H2432" s="330" t="e">
        <f ca="1">_xll.RiskData('Risk Summary'!$N$32,$A2432)</f>
        <v>#NAME?</v>
      </c>
      <c r="J2432" s="330" t="e">
        <f ca="1">_xll.RiskData('Risk Summary'!$H$35,$A2432)</f>
        <v>#NAME?</v>
      </c>
      <c r="K2432" s="330" t="e">
        <f ca="1">_xll.RiskData('Risk Summary'!$K$35,$A2432)</f>
        <v>#NAME?</v>
      </c>
      <c r="L2432" s="330" t="e">
        <f ca="1">_xll.RiskData('Risk Summary'!$N$35,$A2432)</f>
        <v>#NAME?</v>
      </c>
      <c r="N2432" s="330" t="e">
        <f ca="1">_xll.RiskData('Risk Summary'!$H$36,$A2432)</f>
        <v>#NAME?</v>
      </c>
      <c r="O2432" s="330" t="e">
        <f ca="1">_xll.RiskData('Risk Summary'!$K$36,$A2432)</f>
        <v>#NAME?</v>
      </c>
      <c r="P2432" s="330" t="e">
        <f ca="1">_xll.RiskData('Risk Summary'!$N$36,$A2432)</f>
        <v>#NAME?</v>
      </c>
      <c r="R2432" s="330" t="e">
        <f ca="1">_xll.RiskData('TS CF'!$H$24,$A2432)-F2432</f>
        <v>#NAME?</v>
      </c>
      <c r="S2432" s="330" t="e">
        <f ca="1">_xll.RiskData('TS CF'!$K$24,$A2432)-G2432</f>
        <v>#NAME?</v>
      </c>
      <c r="T2432" s="330" t="e">
        <f ca="1">_xll.RiskData('TS CF'!$N$24,$A2432)-H2432</f>
        <v>#NAME?</v>
      </c>
      <c r="V2432" s="327" t="e">
        <f t="shared" ca="1" si="111"/>
        <v>#NAME?</v>
      </c>
      <c r="W2432" s="327" t="e">
        <f t="shared" ca="1" si="112"/>
        <v>#NAME?</v>
      </c>
      <c r="X2432" s="327" t="e">
        <f t="shared" ca="1" si="113"/>
        <v>#NAME?</v>
      </c>
    </row>
    <row r="2433" spans="1:24">
      <c r="A2433" s="2">
        <v>2426</v>
      </c>
      <c r="B2433" s="617">
        <v>-160478</v>
      </c>
      <c r="C2433" s="617">
        <v>-103593</v>
      </c>
      <c r="D2433" s="617">
        <v>-114388</v>
      </c>
      <c r="F2433" s="330" t="e">
        <f ca="1">_xll.RiskData('Risk Summary'!$H$32,$A2433)</f>
        <v>#NAME?</v>
      </c>
      <c r="G2433" s="330" t="e">
        <f ca="1">_xll.RiskData('Risk Summary'!$K$32,$A2433)</f>
        <v>#NAME?</v>
      </c>
      <c r="H2433" s="330" t="e">
        <f ca="1">_xll.RiskData('Risk Summary'!$N$32,$A2433)</f>
        <v>#NAME?</v>
      </c>
      <c r="J2433" s="330" t="e">
        <f ca="1">_xll.RiskData('Risk Summary'!$H$35,$A2433)</f>
        <v>#NAME?</v>
      </c>
      <c r="K2433" s="330" t="e">
        <f ca="1">_xll.RiskData('Risk Summary'!$K$35,$A2433)</f>
        <v>#NAME?</v>
      </c>
      <c r="L2433" s="330" t="e">
        <f ca="1">_xll.RiskData('Risk Summary'!$N$35,$A2433)</f>
        <v>#NAME?</v>
      </c>
      <c r="N2433" s="330" t="e">
        <f ca="1">_xll.RiskData('Risk Summary'!$H$36,$A2433)</f>
        <v>#NAME?</v>
      </c>
      <c r="O2433" s="330" t="e">
        <f ca="1">_xll.RiskData('Risk Summary'!$K$36,$A2433)</f>
        <v>#NAME?</v>
      </c>
      <c r="P2433" s="330" t="e">
        <f ca="1">_xll.RiskData('Risk Summary'!$N$36,$A2433)</f>
        <v>#NAME?</v>
      </c>
      <c r="R2433" s="330" t="e">
        <f ca="1">_xll.RiskData('TS CF'!$H$24,$A2433)-F2433</f>
        <v>#NAME?</v>
      </c>
      <c r="S2433" s="330" t="e">
        <f ca="1">_xll.RiskData('TS CF'!$K$24,$A2433)-G2433</f>
        <v>#NAME?</v>
      </c>
      <c r="T2433" s="330" t="e">
        <f ca="1">_xll.RiskData('TS CF'!$N$24,$A2433)-H2433</f>
        <v>#NAME?</v>
      </c>
      <c r="V2433" s="327" t="e">
        <f t="shared" ca="1" si="111"/>
        <v>#NAME?</v>
      </c>
      <c r="W2433" s="327" t="e">
        <f t="shared" ca="1" si="112"/>
        <v>#NAME?</v>
      </c>
      <c r="X2433" s="327" t="e">
        <f t="shared" ca="1" si="113"/>
        <v>#NAME?</v>
      </c>
    </row>
    <row r="2434" spans="1:24">
      <c r="A2434" s="2">
        <v>2427</v>
      </c>
      <c r="B2434" s="617">
        <v>-160478</v>
      </c>
      <c r="C2434" s="617">
        <v>-103593</v>
      </c>
      <c r="D2434" s="617">
        <v>-114388</v>
      </c>
      <c r="F2434" s="330" t="e">
        <f ca="1">_xll.RiskData('Risk Summary'!$H$32,$A2434)</f>
        <v>#NAME?</v>
      </c>
      <c r="G2434" s="330" t="e">
        <f ca="1">_xll.RiskData('Risk Summary'!$K$32,$A2434)</f>
        <v>#NAME?</v>
      </c>
      <c r="H2434" s="330" t="e">
        <f ca="1">_xll.RiskData('Risk Summary'!$N$32,$A2434)</f>
        <v>#NAME?</v>
      </c>
      <c r="J2434" s="330" t="e">
        <f ca="1">_xll.RiskData('Risk Summary'!$H$35,$A2434)</f>
        <v>#NAME?</v>
      </c>
      <c r="K2434" s="330" t="e">
        <f ca="1">_xll.RiskData('Risk Summary'!$K$35,$A2434)</f>
        <v>#NAME?</v>
      </c>
      <c r="L2434" s="330" t="e">
        <f ca="1">_xll.RiskData('Risk Summary'!$N$35,$A2434)</f>
        <v>#NAME?</v>
      </c>
      <c r="N2434" s="330" t="e">
        <f ca="1">_xll.RiskData('Risk Summary'!$H$36,$A2434)</f>
        <v>#NAME?</v>
      </c>
      <c r="O2434" s="330" t="e">
        <f ca="1">_xll.RiskData('Risk Summary'!$K$36,$A2434)</f>
        <v>#NAME?</v>
      </c>
      <c r="P2434" s="330" t="e">
        <f ca="1">_xll.RiskData('Risk Summary'!$N$36,$A2434)</f>
        <v>#NAME?</v>
      </c>
      <c r="R2434" s="330" t="e">
        <f ca="1">_xll.RiskData('TS CF'!$H$24,$A2434)-F2434</f>
        <v>#NAME?</v>
      </c>
      <c r="S2434" s="330" t="e">
        <f ca="1">_xll.RiskData('TS CF'!$K$24,$A2434)-G2434</f>
        <v>#NAME?</v>
      </c>
      <c r="T2434" s="330" t="e">
        <f ca="1">_xll.RiskData('TS CF'!$N$24,$A2434)-H2434</f>
        <v>#NAME?</v>
      </c>
      <c r="V2434" s="327" t="e">
        <f t="shared" ca="1" si="111"/>
        <v>#NAME?</v>
      </c>
      <c r="W2434" s="327" t="e">
        <f t="shared" ca="1" si="112"/>
        <v>#NAME?</v>
      </c>
      <c r="X2434" s="327" t="e">
        <f t="shared" ca="1" si="113"/>
        <v>#NAME?</v>
      </c>
    </row>
    <row r="2435" spans="1:24">
      <c r="A2435" s="2">
        <v>2428</v>
      </c>
      <c r="B2435" s="617">
        <v>-160478</v>
      </c>
      <c r="C2435" s="617">
        <v>-103593</v>
      </c>
      <c r="D2435" s="617">
        <v>-114388</v>
      </c>
      <c r="F2435" s="330" t="e">
        <f ca="1">_xll.RiskData('Risk Summary'!$H$32,$A2435)</f>
        <v>#NAME?</v>
      </c>
      <c r="G2435" s="330" t="e">
        <f ca="1">_xll.RiskData('Risk Summary'!$K$32,$A2435)</f>
        <v>#NAME?</v>
      </c>
      <c r="H2435" s="330" t="e">
        <f ca="1">_xll.RiskData('Risk Summary'!$N$32,$A2435)</f>
        <v>#NAME?</v>
      </c>
      <c r="J2435" s="330" t="e">
        <f ca="1">_xll.RiskData('Risk Summary'!$H$35,$A2435)</f>
        <v>#NAME?</v>
      </c>
      <c r="K2435" s="330" t="e">
        <f ca="1">_xll.RiskData('Risk Summary'!$K$35,$A2435)</f>
        <v>#NAME?</v>
      </c>
      <c r="L2435" s="330" t="e">
        <f ca="1">_xll.RiskData('Risk Summary'!$N$35,$A2435)</f>
        <v>#NAME?</v>
      </c>
      <c r="N2435" s="330" t="e">
        <f ca="1">_xll.RiskData('Risk Summary'!$H$36,$A2435)</f>
        <v>#NAME?</v>
      </c>
      <c r="O2435" s="330" t="e">
        <f ca="1">_xll.RiskData('Risk Summary'!$K$36,$A2435)</f>
        <v>#NAME?</v>
      </c>
      <c r="P2435" s="330" t="e">
        <f ca="1">_xll.RiskData('Risk Summary'!$N$36,$A2435)</f>
        <v>#NAME?</v>
      </c>
      <c r="R2435" s="330" t="e">
        <f ca="1">_xll.RiskData('TS CF'!$H$24,$A2435)-F2435</f>
        <v>#NAME?</v>
      </c>
      <c r="S2435" s="330" t="e">
        <f ca="1">_xll.RiskData('TS CF'!$K$24,$A2435)-G2435</f>
        <v>#NAME?</v>
      </c>
      <c r="T2435" s="330" t="e">
        <f ca="1">_xll.RiskData('TS CF'!$N$24,$A2435)-H2435</f>
        <v>#NAME?</v>
      </c>
      <c r="V2435" s="327" t="e">
        <f t="shared" ca="1" si="111"/>
        <v>#NAME?</v>
      </c>
      <c r="W2435" s="327" t="e">
        <f t="shared" ca="1" si="112"/>
        <v>#NAME?</v>
      </c>
      <c r="X2435" s="327" t="e">
        <f t="shared" ca="1" si="113"/>
        <v>#NAME?</v>
      </c>
    </row>
    <row r="2436" spans="1:24">
      <c r="A2436" s="2">
        <v>2429</v>
      </c>
      <c r="B2436" s="617">
        <v>-160478</v>
      </c>
      <c r="C2436" s="617">
        <v>-103593</v>
      </c>
      <c r="D2436" s="617">
        <v>-114388</v>
      </c>
      <c r="F2436" s="330" t="e">
        <f ca="1">_xll.RiskData('Risk Summary'!$H$32,$A2436)</f>
        <v>#NAME?</v>
      </c>
      <c r="G2436" s="330" t="e">
        <f ca="1">_xll.RiskData('Risk Summary'!$K$32,$A2436)</f>
        <v>#NAME?</v>
      </c>
      <c r="H2436" s="330" t="e">
        <f ca="1">_xll.RiskData('Risk Summary'!$N$32,$A2436)</f>
        <v>#NAME?</v>
      </c>
      <c r="J2436" s="330" t="e">
        <f ca="1">_xll.RiskData('Risk Summary'!$H$35,$A2436)</f>
        <v>#NAME?</v>
      </c>
      <c r="K2436" s="330" t="e">
        <f ca="1">_xll.RiskData('Risk Summary'!$K$35,$A2436)</f>
        <v>#NAME?</v>
      </c>
      <c r="L2436" s="330" t="e">
        <f ca="1">_xll.RiskData('Risk Summary'!$N$35,$A2436)</f>
        <v>#NAME?</v>
      </c>
      <c r="N2436" s="330" t="e">
        <f ca="1">_xll.RiskData('Risk Summary'!$H$36,$A2436)</f>
        <v>#NAME?</v>
      </c>
      <c r="O2436" s="330" t="e">
        <f ca="1">_xll.RiskData('Risk Summary'!$K$36,$A2436)</f>
        <v>#NAME?</v>
      </c>
      <c r="P2436" s="330" t="e">
        <f ca="1">_xll.RiskData('Risk Summary'!$N$36,$A2436)</f>
        <v>#NAME?</v>
      </c>
      <c r="R2436" s="330" t="e">
        <f ca="1">_xll.RiskData('TS CF'!$H$24,$A2436)-F2436</f>
        <v>#NAME?</v>
      </c>
      <c r="S2436" s="330" t="e">
        <f ca="1">_xll.RiskData('TS CF'!$K$24,$A2436)-G2436</f>
        <v>#NAME?</v>
      </c>
      <c r="T2436" s="330" t="e">
        <f ca="1">_xll.RiskData('TS CF'!$N$24,$A2436)-H2436</f>
        <v>#NAME?</v>
      </c>
      <c r="V2436" s="327" t="e">
        <f t="shared" ca="1" si="111"/>
        <v>#NAME?</v>
      </c>
      <c r="W2436" s="327" t="e">
        <f t="shared" ca="1" si="112"/>
        <v>#NAME?</v>
      </c>
      <c r="X2436" s="327" t="e">
        <f t="shared" ca="1" si="113"/>
        <v>#NAME?</v>
      </c>
    </row>
    <row r="2437" spans="1:24">
      <c r="A2437" s="2">
        <v>2430</v>
      </c>
      <c r="B2437" s="617">
        <v>-160478</v>
      </c>
      <c r="C2437" s="617">
        <v>-103593</v>
      </c>
      <c r="D2437" s="617">
        <v>-114388</v>
      </c>
      <c r="F2437" s="330" t="e">
        <f ca="1">_xll.RiskData('Risk Summary'!$H$32,$A2437)</f>
        <v>#NAME?</v>
      </c>
      <c r="G2437" s="330" t="e">
        <f ca="1">_xll.RiskData('Risk Summary'!$K$32,$A2437)</f>
        <v>#NAME?</v>
      </c>
      <c r="H2437" s="330" t="e">
        <f ca="1">_xll.RiskData('Risk Summary'!$N$32,$A2437)</f>
        <v>#NAME?</v>
      </c>
      <c r="J2437" s="330" t="e">
        <f ca="1">_xll.RiskData('Risk Summary'!$H$35,$A2437)</f>
        <v>#NAME?</v>
      </c>
      <c r="K2437" s="330" t="e">
        <f ca="1">_xll.RiskData('Risk Summary'!$K$35,$A2437)</f>
        <v>#NAME?</v>
      </c>
      <c r="L2437" s="330" t="e">
        <f ca="1">_xll.RiskData('Risk Summary'!$N$35,$A2437)</f>
        <v>#NAME?</v>
      </c>
      <c r="N2437" s="330" t="e">
        <f ca="1">_xll.RiskData('Risk Summary'!$H$36,$A2437)</f>
        <v>#NAME?</v>
      </c>
      <c r="O2437" s="330" t="e">
        <f ca="1">_xll.RiskData('Risk Summary'!$K$36,$A2437)</f>
        <v>#NAME?</v>
      </c>
      <c r="P2437" s="330" t="e">
        <f ca="1">_xll.RiskData('Risk Summary'!$N$36,$A2437)</f>
        <v>#NAME?</v>
      </c>
      <c r="R2437" s="330" t="e">
        <f ca="1">_xll.RiskData('TS CF'!$H$24,$A2437)-F2437</f>
        <v>#NAME?</v>
      </c>
      <c r="S2437" s="330" t="e">
        <f ca="1">_xll.RiskData('TS CF'!$K$24,$A2437)-G2437</f>
        <v>#NAME?</v>
      </c>
      <c r="T2437" s="330" t="e">
        <f ca="1">_xll.RiskData('TS CF'!$N$24,$A2437)-H2437</f>
        <v>#NAME?</v>
      </c>
      <c r="V2437" s="327" t="e">
        <f t="shared" ca="1" si="111"/>
        <v>#NAME?</v>
      </c>
      <c r="W2437" s="327" t="e">
        <f t="shared" ca="1" si="112"/>
        <v>#NAME?</v>
      </c>
      <c r="X2437" s="327" t="e">
        <f t="shared" ca="1" si="113"/>
        <v>#NAME?</v>
      </c>
    </row>
    <row r="2438" spans="1:24">
      <c r="A2438" s="2">
        <v>2431</v>
      </c>
      <c r="B2438" s="617">
        <v>-160478</v>
      </c>
      <c r="C2438" s="617">
        <v>-103593</v>
      </c>
      <c r="D2438" s="617">
        <v>-114388</v>
      </c>
      <c r="F2438" s="330" t="e">
        <f ca="1">_xll.RiskData('Risk Summary'!$H$32,$A2438)</f>
        <v>#NAME?</v>
      </c>
      <c r="G2438" s="330" t="e">
        <f ca="1">_xll.RiskData('Risk Summary'!$K$32,$A2438)</f>
        <v>#NAME?</v>
      </c>
      <c r="H2438" s="330" t="e">
        <f ca="1">_xll.RiskData('Risk Summary'!$N$32,$A2438)</f>
        <v>#NAME?</v>
      </c>
      <c r="J2438" s="330" t="e">
        <f ca="1">_xll.RiskData('Risk Summary'!$H$35,$A2438)</f>
        <v>#NAME?</v>
      </c>
      <c r="K2438" s="330" t="e">
        <f ca="1">_xll.RiskData('Risk Summary'!$K$35,$A2438)</f>
        <v>#NAME?</v>
      </c>
      <c r="L2438" s="330" t="e">
        <f ca="1">_xll.RiskData('Risk Summary'!$N$35,$A2438)</f>
        <v>#NAME?</v>
      </c>
      <c r="N2438" s="330" t="e">
        <f ca="1">_xll.RiskData('Risk Summary'!$H$36,$A2438)</f>
        <v>#NAME?</v>
      </c>
      <c r="O2438" s="330" t="e">
        <f ca="1">_xll.RiskData('Risk Summary'!$K$36,$A2438)</f>
        <v>#NAME?</v>
      </c>
      <c r="P2438" s="330" t="e">
        <f ca="1">_xll.RiskData('Risk Summary'!$N$36,$A2438)</f>
        <v>#NAME?</v>
      </c>
      <c r="R2438" s="330" t="e">
        <f ca="1">_xll.RiskData('TS CF'!$H$24,$A2438)-F2438</f>
        <v>#NAME?</v>
      </c>
      <c r="S2438" s="330" t="e">
        <f ca="1">_xll.RiskData('TS CF'!$K$24,$A2438)-G2438</f>
        <v>#NAME?</v>
      </c>
      <c r="T2438" s="330" t="e">
        <f ca="1">_xll.RiskData('TS CF'!$N$24,$A2438)-H2438</f>
        <v>#NAME?</v>
      </c>
      <c r="V2438" s="327" t="e">
        <f t="shared" ca="1" si="111"/>
        <v>#NAME?</v>
      </c>
      <c r="W2438" s="327" t="e">
        <f t="shared" ca="1" si="112"/>
        <v>#NAME?</v>
      </c>
      <c r="X2438" s="327" t="e">
        <f t="shared" ca="1" si="113"/>
        <v>#NAME?</v>
      </c>
    </row>
    <row r="2439" spans="1:24">
      <c r="A2439" s="2">
        <v>2432</v>
      </c>
      <c r="B2439" s="617">
        <v>-160478</v>
      </c>
      <c r="C2439" s="617">
        <v>-103593</v>
      </c>
      <c r="D2439" s="617">
        <v>-114388</v>
      </c>
      <c r="F2439" s="330" t="e">
        <f ca="1">_xll.RiskData('Risk Summary'!$H$32,$A2439)</f>
        <v>#NAME?</v>
      </c>
      <c r="G2439" s="330" t="e">
        <f ca="1">_xll.RiskData('Risk Summary'!$K$32,$A2439)</f>
        <v>#NAME?</v>
      </c>
      <c r="H2439" s="330" t="e">
        <f ca="1">_xll.RiskData('Risk Summary'!$N$32,$A2439)</f>
        <v>#NAME?</v>
      </c>
      <c r="J2439" s="330" t="e">
        <f ca="1">_xll.RiskData('Risk Summary'!$H$35,$A2439)</f>
        <v>#NAME?</v>
      </c>
      <c r="K2439" s="330" t="e">
        <f ca="1">_xll.RiskData('Risk Summary'!$K$35,$A2439)</f>
        <v>#NAME?</v>
      </c>
      <c r="L2439" s="330" t="e">
        <f ca="1">_xll.RiskData('Risk Summary'!$N$35,$A2439)</f>
        <v>#NAME?</v>
      </c>
      <c r="N2439" s="330" t="e">
        <f ca="1">_xll.RiskData('Risk Summary'!$H$36,$A2439)</f>
        <v>#NAME?</v>
      </c>
      <c r="O2439" s="330" t="e">
        <f ca="1">_xll.RiskData('Risk Summary'!$K$36,$A2439)</f>
        <v>#NAME?</v>
      </c>
      <c r="P2439" s="330" t="e">
        <f ca="1">_xll.RiskData('Risk Summary'!$N$36,$A2439)</f>
        <v>#NAME?</v>
      </c>
      <c r="R2439" s="330" t="e">
        <f ca="1">_xll.RiskData('TS CF'!$H$24,$A2439)-F2439</f>
        <v>#NAME?</v>
      </c>
      <c r="S2439" s="330" t="e">
        <f ca="1">_xll.RiskData('TS CF'!$K$24,$A2439)-G2439</f>
        <v>#NAME?</v>
      </c>
      <c r="T2439" s="330" t="e">
        <f ca="1">_xll.RiskData('TS CF'!$N$24,$A2439)-H2439</f>
        <v>#NAME?</v>
      </c>
      <c r="V2439" s="327" t="e">
        <f t="shared" ca="1" si="111"/>
        <v>#NAME?</v>
      </c>
      <c r="W2439" s="327" t="e">
        <f t="shared" ca="1" si="112"/>
        <v>#NAME?</v>
      </c>
      <c r="X2439" s="327" t="e">
        <f t="shared" ca="1" si="113"/>
        <v>#NAME?</v>
      </c>
    </row>
    <row r="2440" spans="1:24">
      <c r="A2440" s="2">
        <v>2433</v>
      </c>
      <c r="B2440" s="617">
        <v>-160478</v>
      </c>
      <c r="C2440" s="617">
        <v>-103593</v>
      </c>
      <c r="D2440" s="617">
        <v>-114388</v>
      </c>
      <c r="F2440" s="330" t="e">
        <f ca="1">_xll.RiskData('Risk Summary'!$H$32,$A2440)</f>
        <v>#NAME?</v>
      </c>
      <c r="G2440" s="330" t="e">
        <f ca="1">_xll.RiskData('Risk Summary'!$K$32,$A2440)</f>
        <v>#NAME?</v>
      </c>
      <c r="H2440" s="330" t="e">
        <f ca="1">_xll.RiskData('Risk Summary'!$N$32,$A2440)</f>
        <v>#NAME?</v>
      </c>
      <c r="J2440" s="330" t="e">
        <f ca="1">_xll.RiskData('Risk Summary'!$H$35,$A2440)</f>
        <v>#NAME?</v>
      </c>
      <c r="K2440" s="330" t="e">
        <f ca="1">_xll.RiskData('Risk Summary'!$K$35,$A2440)</f>
        <v>#NAME?</v>
      </c>
      <c r="L2440" s="330" t="e">
        <f ca="1">_xll.RiskData('Risk Summary'!$N$35,$A2440)</f>
        <v>#NAME?</v>
      </c>
      <c r="N2440" s="330" t="e">
        <f ca="1">_xll.RiskData('Risk Summary'!$H$36,$A2440)</f>
        <v>#NAME?</v>
      </c>
      <c r="O2440" s="330" t="e">
        <f ca="1">_xll.RiskData('Risk Summary'!$K$36,$A2440)</f>
        <v>#NAME?</v>
      </c>
      <c r="P2440" s="330" t="e">
        <f ca="1">_xll.RiskData('Risk Summary'!$N$36,$A2440)</f>
        <v>#NAME?</v>
      </c>
      <c r="R2440" s="330" t="e">
        <f ca="1">_xll.RiskData('TS CF'!$H$24,$A2440)-F2440</f>
        <v>#NAME?</v>
      </c>
      <c r="S2440" s="330" t="e">
        <f ca="1">_xll.RiskData('TS CF'!$K$24,$A2440)-G2440</f>
        <v>#NAME?</v>
      </c>
      <c r="T2440" s="330" t="e">
        <f ca="1">_xll.RiskData('TS CF'!$N$24,$A2440)-H2440</f>
        <v>#NAME?</v>
      </c>
      <c r="V2440" s="327" t="e">
        <f t="shared" ca="1" si="111"/>
        <v>#NAME?</v>
      </c>
      <c r="W2440" s="327" t="e">
        <f t="shared" ca="1" si="112"/>
        <v>#NAME?</v>
      </c>
      <c r="X2440" s="327" t="e">
        <f t="shared" ca="1" si="113"/>
        <v>#NAME?</v>
      </c>
    </row>
    <row r="2441" spans="1:24">
      <c r="A2441" s="2">
        <v>2434</v>
      </c>
      <c r="B2441" s="617">
        <v>-160478</v>
      </c>
      <c r="C2441" s="617">
        <v>-103593</v>
      </c>
      <c r="D2441" s="617">
        <v>-114388</v>
      </c>
      <c r="F2441" s="330" t="e">
        <f ca="1">_xll.RiskData('Risk Summary'!$H$32,$A2441)</f>
        <v>#NAME?</v>
      </c>
      <c r="G2441" s="330" t="e">
        <f ca="1">_xll.RiskData('Risk Summary'!$K$32,$A2441)</f>
        <v>#NAME?</v>
      </c>
      <c r="H2441" s="330" t="e">
        <f ca="1">_xll.RiskData('Risk Summary'!$N$32,$A2441)</f>
        <v>#NAME?</v>
      </c>
      <c r="J2441" s="330" t="e">
        <f ca="1">_xll.RiskData('Risk Summary'!$H$35,$A2441)</f>
        <v>#NAME?</v>
      </c>
      <c r="K2441" s="330" t="e">
        <f ca="1">_xll.RiskData('Risk Summary'!$K$35,$A2441)</f>
        <v>#NAME?</v>
      </c>
      <c r="L2441" s="330" t="e">
        <f ca="1">_xll.RiskData('Risk Summary'!$N$35,$A2441)</f>
        <v>#NAME?</v>
      </c>
      <c r="N2441" s="330" t="e">
        <f ca="1">_xll.RiskData('Risk Summary'!$H$36,$A2441)</f>
        <v>#NAME?</v>
      </c>
      <c r="O2441" s="330" t="e">
        <f ca="1">_xll.RiskData('Risk Summary'!$K$36,$A2441)</f>
        <v>#NAME?</v>
      </c>
      <c r="P2441" s="330" t="e">
        <f ca="1">_xll.RiskData('Risk Summary'!$N$36,$A2441)</f>
        <v>#NAME?</v>
      </c>
      <c r="R2441" s="330" t="e">
        <f ca="1">_xll.RiskData('TS CF'!$H$24,$A2441)-F2441</f>
        <v>#NAME?</v>
      </c>
      <c r="S2441" s="330" t="e">
        <f ca="1">_xll.RiskData('TS CF'!$K$24,$A2441)-G2441</f>
        <v>#NAME?</v>
      </c>
      <c r="T2441" s="330" t="e">
        <f ca="1">_xll.RiskData('TS CF'!$N$24,$A2441)-H2441</f>
        <v>#NAME?</v>
      </c>
      <c r="V2441" s="327" t="e">
        <f t="shared" ca="1" si="111"/>
        <v>#NAME?</v>
      </c>
      <c r="W2441" s="327" t="e">
        <f t="shared" ca="1" si="112"/>
        <v>#NAME?</v>
      </c>
      <c r="X2441" s="327" t="e">
        <f t="shared" ca="1" si="113"/>
        <v>#NAME?</v>
      </c>
    </row>
    <row r="2442" spans="1:24">
      <c r="A2442" s="2">
        <v>2435</v>
      </c>
      <c r="B2442" s="617">
        <v>-160478</v>
      </c>
      <c r="C2442" s="617">
        <v>-103593</v>
      </c>
      <c r="D2442" s="617">
        <v>-114388</v>
      </c>
      <c r="F2442" s="330" t="e">
        <f ca="1">_xll.RiskData('Risk Summary'!$H$32,$A2442)</f>
        <v>#NAME?</v>
      </c>
      <c r="G2442" s="330" t="e">
        <f ca="1">_xll.RiskData('Risk Summary'!$K$32,$A2442)</f>
        <v>#NAME?</v>
      </c>
      <c r="H2442" s="330" t="e">
        <f ca="1">_xll.RiskData('Risk Summary'!$N$32,$A2442)</f>
        <v>#NAME?</v>
      </c>
      <c r="J2442" s="330" t="e">
        <f ca="1">_xll.RiskData('Risk Summary'!$H$35,$A2442)</f>
        <v>#NAME?</v>
      </c>
      <c r="K2442" s="330" t="e">
        <f ca="1">_xll.RiskData('Risk Summary'!$K$35,$A2442)</f>
        <v>#NAME?</v>
      </c>
      <c r="L2442" s="330" t="e">
        <f ca="1">_xll.RiskData('Risk Summary'!$N$35,$A2442)</f>
        <v>#NAME?</v>
      </c>
      <c r="N2442" s="330" t="e">
        <f ca="1">_xll.RiskData('Risk Summary'!$H$36,$A2442)</f>
        <v>#NAME?</v>
      </c>
      <c r="O2442" s="330" t="e">
        <f ca="1">_xll.RiskData('Risk Summary'!$K$36,$A2442)</f>
        <v>#NAME?</v>
      </c>
      <c r="P2442" s="330" t="e">
        <f ca="1">_xll.RiskData('Risk Summary'!$N$36,$A2442)</f>
        <v>#NAME?</v>
      </c>
      <c r="R2442" s="330" t="e">
        <f ca="1">_xll.RiskData('TS CF'!$H$24,$A2442)-F2442</f>
        <v>#NAME?</v>
      </c>
      <c r="S2442" s="330" t="e">
        <f ca="1">_xll.RiskData('TS CF'!$K$24,$A2442)-G2442</f>
        <v>#NAME?</v>
      </c>
      <c r="T2442" s="330" t="e">
        <f ca="1">_xll.RiskData('TS CF'!$N$24,$A2442)-H2442</f>
        <v>#NAME?</v>
      </c>
      <c r="V2442" s="327" t="e">
        <f t="shared" ref="V2442:V2505" ca="1" si="114">V2441</f>
        <v>#NAME?</v>
      </c>
      <c r="W2442" s="327" t="e">
        <f t="shared" ref="W2442:W2505" ca="1" si="115">W2441</f>
        <v>#NAME?</v>
      </c>
      <c r="X2442" s="327" t="e">
        <f t="shared" ref="X2442:X2505" ca="1" si="116">X2441</f>
        <v>#NAME?</v>
      </c>
    </row>
    <row r="2443" spans="1:24">
      <c r="A2443" s="2">
        <v>2436</v>
      </c>
      <c r="B2443" s="617">
        <v>-160478</v>
      </c>
      <c r="C2443" s="617">
        <v>-103593</v>
      </c>
      <c r="D2443" s="617">
        <v>-114388</v>
      </c>
      <c r="F2443" s="330" t="e">
        <f ca="1">_xll.RiskData('Risk Summary'!$H$32,$A2443)</f>
        <v>#NAME?</v>
      </c>
      <c r="G2443" s="330" t="e">
        <f ca="1">_xll.RiskData('Risk Summary'!$K$32,$A2443)</f>
        <v>#NAME?</v>
      </c>
      <c r="H2443" s="330" t="e">
        <f ca="1">_xll.RiskData('Risk Summary'!$N$32,$A2443)</f>
        <v>#NAME?</v>
      </c>
      <c r="J2443" s="330" t="e">
        <f ca="1">_xll.RiskData('Risk Summary'!$H$35,$A2443)</f>
        <v>#NAME?</v>
      </c>
      <c r="K2443" s="330" t="e">
        <f ca="1">_xll.RiskData('Risk Summary'!$K$35,$A2443)</f>
        <v>#NAME?</v>
      </c>
      <c r="L2443" s="330" t="e">
        <f ca="1">_xll.RiskData('Risk Summary'!$N$35,$A2443)</f>
        <v>#NAME?</v>
      </c>
      <c r="N2443" s="330" t="e">
        <f ca="1">_xll.RiskData('Risk Summary'!$H$36,$A2443)</f>
        <v>#NAME?</v>
      </c>
      <c r="O2443" s="330" t="e">
        <f ca="1">_xll.RiskData('Risk Summary'!$K$36,$A2443)</f>
        <v>#NAME?</v>
      </c>
      <c r="P2443" s="330" t="e">
        <f ca="1">_xll.RiskData('Risk Summary'!$N$36,$A2443)</f>
        <v>#NAME?</v>
      </c>
      <c r="R2443" s="330" t="e">
        <f ca="1">_xll.RiskData('TS CF'!$H$24,$A2443)-F2443</f>
        <v>#NAME?</v>
      </c>
      <c r="S2443" s="330" t="e">
        <f ca="1">_xll.RiskData('TS CF'!$K$24,$A2443)-G2443</f>
        <v>#NAME?</v>
      </c>
      <c r="T2443" s="330" t="e">
        <f ca="1">_xll.RiskData('TS CF'!$N$24,$A2443)-H2443</f>
        <v>#NAME?</v>
      </c>
      <c r="V2443" s="327" t="e">
        <f t="shared" ca="1" si="114"/>
        <v>#NAME?</v>
      </c>
      <c r="W2443" s="327" t="e">
        <f t="shared" ca="1" si="115"/>
        <v>#NAME?</v>
      </c>
      <c r="X2443" s="327" t="e">
        <f t="shared" ca="1" si="116"/>
        <v>#NAME?</v>
      </c>
    </row>
    <row r="2444" spans="1:24">
      <c r="A2444" s="2">
        <v>2437</v>
      </c>
      <c r="B2444" s="617">
        <v>-160478</v>
      </c>
      <c r="C2444" s="617">
        <v>-103593</v>
      </c>
      <c r="D2444" s="617">
        <v>-114388</v>
      </c>
      <c r="F2444" s="330" t="e">
        <f ca="1">_xll.RiskData('Risk Summary'!$H$32,$A2444)</f>
        <v>#NAME?</v>
      </c>
      <c r="G2444" s="330" t="e">
        <f ca="1">_xll.RiskData('Risk Summary'!$K$32,$A2444)</f>
        <v>#NAME?</v>
      </c>
      <c r="H2444" s="330" t="e">
        <f ca="1">_xll.RiskData('Risk Summary'!$N$32,$A2444)</f>
        <v>#NAME?</v>
      </c>
      <c r="J2444" s="330" t="e">
        <f ca="1">_xll.RiskData('Risk Summary'!$H$35,$A2444)</f>
        <v>#NAME?</v>
      </c>
      <c r="K2444" s="330" t="e">
        <f ca="1">_xll.RiskData('Risk Summary'!$K$35,$A2444)</f>
        <v>#NAME?</v>
      </c>
      <c r="L2444" s="330" t="e">
        <f ca="1">_xll.RiskData('Risk Summary'!$N$35,$A2444)</f>
        <v>#NAME?</v>
      </c>
      <c r="N2444" s="330" t="e">
        <f ca="1">_xll.RiskData('Risk Summary'!$H$36,$A2444)</f>
        <v>#NAME?</v>
      </c>
      <c r="O2444" s="330" t="e">
        <f ca="1">_xll.RiskData('Risk Summary'!$K$36,$A2444)</f>
        <v>#NAME?</v>
      </c>
      <c r="P2444" s="330" t="e">
        <f ca="1">_xll.RiskData('Risk Summary'!$N$36,$A2444)</f>
        <v>#NAME?</v>
      </c>
      <c r="R2444" s="330" t="e">
        <f ca="1">_xll.RiskData('TS CF'!$H$24,$A2444)-F2444</f>
        <v>#NAME?</v>
      </c>
      <c r="S2444" s="330" t="e">
        <f ca="1">_xll.RiskData('TS CF'!$K$24,$A2444)-G2444</f>
        <v>#NAME?</v>
      </c>
      <c r="T2444" s="330" t="e">
        <f ca="1">_xll.RiskData('TS CF'!$N$24,$A2444)-H2444</f>
        <v>#NAME?</v>
      </c>
      <c r="V2444" s="327" t="e">
        <f t="shared" ca="1" si="114"/>
        <v>#NAME?</v>
      </c>
      <c r="W2444" s="327" t="e">
        <f t="shared" ca="1" si="115"/>
        <v>#NAME?</v>
      </c>
      <c r="X2444" s="327" t="e">
        <f t="shared" ca="1" si="116"/>
        <v>#NAME?</v>
      </c>
    </row>
    <row r="2445" spans="1:24">
      <c r="A2445" s="2">
        <v>2438</v>
      </c>
      <c r="B2445" s="617">
        <v>-160478</v>
      </c>
      <c r="C2445" s="617">
        <v>-103593</v>
      </c>
      <c r="D2445" s="617">
        <v>-114388</v>
      </c>
      <c r="F2445" s="330" t="e">
        <f ca="1">_xll.RiskData('Risk Summary'!$H$32,$A2445)</f>
        <v>#NAME?</v>
      </c>
      <c r="G2445" s="330" t="e">
        <f ca="1">_xll.RiskData('Risk Summary'!$K$32,$A2445)</f>
        <v>#NAME?</v>
      </c>
      <c r="H2445" s="330" t="e">
        <f ca="1">_xll.RiskData('Risk Summary'!$N$32,$A2445)</f>
        <v>#NAME?</v>
      </c>
      <c r="J2445" s="330" t="e">
        <f ca="1">_xll.RiskData('Risk Summary'!$H$35,$A2445)</f>
        <v>#NAME?</v>
      </c>
      <c r="K2445" s="330" t="e">
        <f ca="1">_xll.RiskData('Risk Summary'!$K$35,$A2445)</f>
        <v>#NAME?</v>
      </c>
      <c r="L2445" s="330" t="e">
        <f ca="1">_xll.RiskData('Risk Summary'!$N$35,$A2445)</f>
        <v>#NAME?</v>
      </c>
      <c r="N2445" s="330" t="e">
        <f ca="1">_xll.RiskData('Risk Summary'!$H$36,$A2445)</f>
        <v>#NAME?</v>
      </c>
      <c r="O2445" s="330" t="e">
        <f ca="1">_xll.RiskData('Risk Summary'!$K$36,$A2445)</f>
        <v>#NAME?</v>
      </c>
      <c r="P2445" s="330" t="e">
        <f ca="1">_xll.RiskData('Risk Summary'!$N$36,$A2445)</f>
        <v>#NAME?</v>
      </c>
      <c r="R2445" s="330" t="e">
        <f ca="1">_xll.RiskData('TS CF'!$H$24,$A2445)-F2445</f>
        <v>#NAME?</v>
      </c>
      <c r="S2445" s="330" t="e">
        <f ca="1">_xll.RiskData('TS CF'!$K$24,$A2445)-G2445</f>
        <v>#NAME?</v>
      </c>
      <c r="T2445" s="330" t="e">
        <f ca="1">_xll.RiskData('TS CF'!$N$24,$A2445)-H2445</f>
        <v>#NAME?</v>
      </c>
      <c r="V2445" s="327" t="e">
        <f t="shared" ca="1" si="114"/>
        <v>#NAME?</v>
      </c>
      <c r="W2445" s="327" t="e">
        <f t="shared" ca="1" si="115"/>
        <v>#NAME?</v>
      </c>
      <c r="X2445" s="327" t="e">
        <f t="shared" ca="1" si="116"/>
        <v>#NAME?</v>
      </c>
    </row>
    <row r="2446" spans="1:24">
      <c r="A2446" s="2">
        <v>2439</v>
      </c>
      <c r="B2446" s="617">
        <v>-160478</v>
      </c>
      <c r="C2446" s="617">
        <v>-103593</v>
      </c>
      <c r="D2446" s="617">
        <v>-114388</v>
      </c>
      <c r="F2446" s="330" t="e">
        <f ca="1">_xll.RiskData('Risk Summary'!$H$32,$A2446)</f>
        <v>#NAME?</v>
      </c>
      <c r="G2446" s="330" t="e">
        <f ca="1">_xll.RiskData('Risk Summary'!$K$32,$A2446)</f>
        <v>#NAME?</v>
      </c>
      <c r="H2446" s="330" t="e">
        <f ca="1">_xll.RiskData('Risk Summary'!$N$32,$A2446)</f>
        <v>#NAME?</v>
      </c>
      <c r="J2446" s="330" t="e">
        <f ca="1">_xll.RiskData('Risk Summary'!$H$35,$A2446)</f>
        <v>#NAME?</v>
      </c>
      <c r="K2446" s="330" t="e">
        <f ca="1">_xll.RiskData('Risk Summary'!$K$35,$A2446)</f>
        <v>#NAME?</v>
      </c>
      <c r="L2446" s="330" t="e">
        <f ca="1">_xll.RiskData('Risk Summary'!$N$35,$A2446)</f>
        <v>#NAME?</v>
      </c>
      <c r="N2446" s="330" t="e">
        <f ca="1">_xll.RiskData('Risk Summary'!$H$36,$A2446)</f>
        <v>#NAME?</v>
      </c>
      <c r="O2446" s="330" t="e">
        <f ca="1">_xll.RiskData('Risk Summary'!$K$36,$A2446)</f>
        <v>#NAME?</v>
      </c>
      <c r="P2446" s="330" t="e">
        <f ca="1">_xll.RiskData('Risk Summary'!$N$36,$A2446)</f>
        <v>#NAME?</v>
      </c>
      <c r="R2446" s="330" t="e">
        <f ca="1">_xll.RiskData('TS CF'!$H$24,$A2446)-F2446</f>
        <v>#NAME?</v>
      </c>
      <c r="S2446" s="330" t="e">
        <f ca="1">_xll.RiskData('TS CF'!$K$24,$A2446)-G2446</f>
        <v>#NAME?</v>
      </c>
      <c r="T2446" s="330" t="e">
        <f ca="1">_xll.RiskData('TS CF'!$N$24,$A2446)-H2446</f>
        <v>#NAME?</v>
      </c>
      <c r="V2446" s="327" t="e">
        <f t="shared" ca="1" si="114"/>
        <v>#NAME?</v>
      </c>
      <c r="W2446" s="327" t="e">
        <f t="shared" ca="1" si="115"/>
        <v>#NAME?</v>
      </c>
      <c r="X2446" s="327" t="e">
        <f t="shared" ca="1" si="116"/>
        <v>#NAME?</v>
      </c>
    </row>
    <row r="2447" spans="1:24">
      <c r="A2447" s="2">
        <v>2440</v>
      </c>
      <c r="B2447" s="617">
        <v>-160478</v>
      </c>
      <c r="C2447" s="617">
        <v>-103593</v>
      </c>
      <c r="D2447" s="617">
        <v>-114388</v>
      </c>
      <c r="F2447" s="330" t="e">
        <f ca="1">_xll.RiskData('Risk Summary'!$H$32,$A2447)</f>
        <v>#NAME?</v>
      </c>
      <c r="G2447" s="330" t="e">
        <f ca="1">_xll.RiskData('Risk Summary'!$K$32,$A2447)</f>
        <v>#NAME?</v>
      </c>
      <c r="H2447" s="330" t="e">
        <f ca="1">_xll.RiskData('Risk Summary'!$N$32,$A2447)</f>
        <v>#NAME?</v>
      </c>
      <c r="J2447" s="330" t="e">
        <f ca="1">_xll.RiskData('Risk Summary'!$H$35,$A2447)</f>
        <v>#NAME?</v>
      </c>
      <c r="K2447" s="330" t="e">
        <f ca="1">_xll.RiskData('Risk Summary'!$K$35,$A2447)</f>
        <v>#NAME?</v>
      </c>
      <c r="L2447" s="330" t="e">
        <f ca="1">_xll.RiskData('Risk Summary'!$N$35,$A2447)</f>
        <v>#NAME?</v>
      </c>
      <c r="N2447" s="330" t="e">
        <f ca="1">_xll.RiskData('Risk Summary'!$H$36,$A2447)</f>
        <v>#NAME?</v>
      </c>
      <c r="O2447" s="330" t="e">
        <f ca="1">_xll.RiskData('Risk Summary'!$K$36,$A2447)</f>
        <v>#NAME?</v>
      </c>
      <c r="P2447" s="330" t="e">
        <f ca="1">_xll.RiskData('Risk Summary'!$N$36,$A2447)</f>
        <v>#NAME?</v>
      </c>
      <c r="R2447" s="330" t="e">
        <f ca="1">_xll.RiskData('TS CF'!$H$24,$A2447)-F2447</f>
        <v>#NAME?</v>
      </c>
      <c r="S2447" s="330" t="e">
        <f ca="1">_xll.RiskData('TS CF'!$K$24,$A2447)-G2447</f>
        <v>#NAME?</v>
      </c>
      <c r="T2447" s="330" t="e">
        <f ca="1">_xll.RiskData('TS CF'!$N$24,$A2447)-H2447</f>
        <v>#NAME?</v>
      </c>
      <c r="V2447" s="327" t="e">
        <f t="shared" ca="1" si="114"/>
        <v>#NAME?</v>
      </c>
      <c r="W2447" s="327" t="e">
        <f t="shared" ca="1" si="115"/>
        <v>#NAME?</v>
      </c>
      <c r="X2447" s="327" t="e">
        <f t="shared" ca="1" si="116"/>
        <v>#NAME?</v>
      </c>
    </row>
    <row r="2448" spans="1:24">
      <c r="A2448" s="2">
        <v>2441</v>
      </c>
      <c r="B2448" s="617">
        <v>-160478</v>
      </c>
      <c r="C2448" s="617">
        <v>-103593</v>
      </c>
      <c r="D2448" s="617">
        <v>-114388</v>
      </c>
      <c r="F2448" s="330" t="e">
        <f ca="1">_xll.RiskData('Risk Summary'!$H$32,$A2448)</f>
        <v>#NAME?</v>
      </c>
      <c r="G2448" s="330" t="e">
        <f ca="1">_xll.RiskData('Risk Summary'!$K$32,$A2448)</f>
        <v>#NAME?</v>
      </c>
      <c r="H2448" s="330" t="e">
        <f ca="1">_xll.RiskData('Risk Summary'!$N$32,$A2448)</f>
        <v>#NAME?</v>
      </c>
      <c r="J2448" s="330" t="e">
        <f ca="1">_xll.RiskData('Risk Summary'!$H$35,$A2448)</f>
        <v>#NAME?</v>
      </c>
      <c r="K2448" s="330" t="e">
        <f ca="1">_xll.RiskData('Risk Summary'!$K$35,$A2448)</f>
        <v>#NAME?</v>
      </c>
      <c r="L2448" s="330" t="e">
        <f ca="1">_xll.RiskData('Risk Summary'!$N$35,$A2448)</f>
        <v>#NAME?</v>
      </c>
      <c r="N2448" s="330" t="e">
        <f ca="1">_xll.RiskData('Risk Summary'!$H$36,$A2448)</f>
        <v>#NAME?</v>
      </c>
      <c r="O2448" s="330" t="e">
        <f ca="1">_xll.RiskData('Risk Summary'!$K$36,$A2448)</f>
        <v>#NAME?</v>
      </c>
      <c r="P2448" s="330" t="e">
        <f ca="1">_xll.RiskData('Risk Summary'!$N$36,$A2448)</f>
        <v>#NAME?</v>
      </c>
      <c r="R2448" s="330" t="e">
        <f ca="1">_xll.RiskData('TS CF'!$H$24,$A2448)-F2448</f>
        <v>#NAME?</v>
      </c>
      <c r="S2448" s="330" t="e">
        <f ca="1">_xll.RiskData('TS CF'!$K$24,$A2448)-G2448</f>
        <v>#NAME?</v>
      </c>
      <c r="T2448" s="330" t="e">
        <f ca="1">_xll.RiskData('TS CF'!$N$24,$A2448)-H2448</f>
        <v>#NAME?</v>
      </c>
      <c r="V2448" s="327" t="e">
        <f t="shared" ca="1" si="114"/>
        <v>#NAME?</v>
      </c>
      <c r="W2448" s="327" t="e">
        <f t="shared" ca="1" si="115"/>
        <v>#NAME?</v>
      </c>
      <c r="X2448" s="327" t="e">
        <f t="shared" ca="1" si="116"/>
        <v>#NAME?</v>
      </c>
    </row>
    <row r="2449" spans="1:24">
      <c r="A2449" s="2">
        <v>2442</v>
      </c>
      <c r="B2449" s="617">
        <v>-160478</v>
      </c>
      <c r="C2449" s="617">
        <v>-103593</v>
      </c>
      <c r="D2449" s="617">
        <v>-114388</v>
      </c>
      <c r="F2449" s="330" t="e">
        <f ca="1">_xll.RiskData('Risk Summary'!$H$32,$A2449)</f>
        <v>#NAME?</v>
      </c>
      <c r="G2449" s="330" t="e">
        <f ca="1">_xll.RiskData('Risk Summary'!$K$32,$A2449)</f>
        <v>#NAME?</v>
      </c>
      <c r="H2449" s="330" t="e">
        <f ca="1">_xll.RiskData('Risk Summary'!$N$32,$A2449)</f>
        <v>#NAME?</v>
      </c>
      <c r="J2449" s="330" t="e">
        <f ca="1">_xll.RiskData('Risk Summary'!$H$35,$A2449)</f>
        <v>#NAME?</v>
      </c>
      <c r="K2449" s="330" t="e">
        <f ca="1">_xll.RiskData('Risk Summary'!$K$35,$A2449)</f>
        <v>#NAME?</v>
      </c>
      <c r="L2449" s="330" t="e">
        <f ca="1">_xll.RiskData('Risk Summary'!$N$35,$A2449)</f>
        <v>#NAME?</v>
      </c>
      <c r="N2449" s="330" t="e">
        <f ca="1">_xll.RiskData('Risk Summary'!$H$36,$A2449)</f>
        <v>#NAME?</v>
      </c>
      <c r="O2449" s="330" t="e">
        <f ca="1">_xll.RiskData('Risk Summary'!$K$36,$A2449)</f>
        <v>#NAME?</v>
      </c>
      <c r="P2449" s="330" t="e">
        <f ca="1">_xll.RiskData('Risk Summary'!$N$36,$A2449)</f>
        <v>#NAME?</v>
      </c>
      <c r="R2449" s="330" t="e">
        <f ca="1">_xll.RiskData('TS CF'!$H$24,$A2449)-F2449</f>
        <v>#NAME?</v>
      </c>
      <c r="S2449" s="330" t="e">
        <f ca="1">_xll.RiskData('TS CF'!$K$24,$A2449)-G2449</f>
        <v>#NAME?</v>
      </c>
      <c r="T2449" s="330" t="e">
        <f ca="1">_xll.RiskData('TS CF'!$N$24,$A2449)-H2449</f>
        <v>#NAME?</v>
      </c>
      <c r="V2449" s="327" t="e">
        <f t="shared" ca="1" si="114"/>
        <v>#NAME?</v>
      </c>
      <c r="W2449" s="327" t="e">
        <f t="shared" ca="1" si="115"/>
        <v>#NAME?</v>
      </c>
      <c r="X2449" s="327" t="e">
        <f t="shared" ca="1" si="116"/>
        <v>#NAME?</v>
      </c>
    </row>
    <row r="2450" spans="1:24">
      <c r="A2450" s="2">
        <v>2443</v>
      </c>
      <c r="B2450" s="617">
        <v>-160478</v>
      </c>
      <c r="C2450" s="617">
        <v>-103593</v>
      </c>
      <c r="D2450" s="617">
        <v>-114388</v>
      </c>
      <c r="F2450" s="330" t="e">
        <f ca="1">_xll.RiskData('Risk Summary'!$H$32,$A2450)</f>
        <v>#NAME?</v>
      </c>
      <c r="G2450" s="330" t="e">
        <f ca="1">_xll.RiskData('Risk Summary'!$K$32,$A2450)</f>
        <v>#NAME?</v>
      </c>
      <c r="H2450" s="330" t="e">
        <f ca="1">_xll.RiskData('Risk Summary'!$N$32,$A2450)</f>
        <v>#NAME?</v>
      </c>
      <c r="J2450" s="330" t="e">
        <f ca="1">_xll.RiskData('Risk Summary'!$H$35,$A2450)</f>
        <v>#NAME?</v>
      </c>
      <c r="K2450" s="330" t="e">
        <f ca="1">_xll.RiskData('Risk Summary'!$K$35,$A2450)</f>
        <v>#NAME?</v>
      </c>
      <c r="L2450" s="330" t="e">
        <f ca="1">_xll.RiskData('Risk Summary'!$N$35,$A2450)</f>
        <v>#NAME?</v>
      </c>
      <c r="N2450" s="330" t="e">
        <f ca="1">_xll.RiskData('Risk Summary'!$H$36,$A2450)</f>
        <v>#NAME?</v>
      </c>
      <c r="O2450" s="330" t="e">
        <f ca="1">_xll.RiskData('Risk Summary'!$K$36,$A2450)</f>
        <v>#NAME?</v>
      </c>
      <c r="P2450" s="330" t="e">
        <f ca="1">_xll.RiskData('Risk Summary'!$N$36,$A2450)</f>
        <v>#NAME?</v>
      </c>
      <c r="R2450" s="330" t="e">
        <f ca="1">_xll.RiskData('TS CF'!$H$24,$A2450)-F2450</f>
        <v>#NAME?</v>
      </c>
      <c r="S2450" s="330" t="e">
        <f ca="1">_xll.RiskData('TS CF'!$K$24,$A2450)-G2450</f>
        <v>#NAME?</v>
      </c>
      <c r="T2450" s="330" t="e">
        <f ca="1">_xll.RiskData('TS CF'!$N$24,$A2450)-H2450</f>
        <v>#NAME?</v>
      </c>
      <c r="V2450" s="327" t="e">
        <f t="shared" ca="1" si="114"/>
        <v>#NAME?</v>
      </c>
      <c r="W2450" s="327" t="e">
        <f t="shared" ca="1" si="115"/>
        <v>#NAME?</v>
      </c>
      <c r="X2450" s="327" t="e">
        <f t="shared" ca="1" si="116"/>
        <v>#NAME?</v>
      </c>
    </row>
    <row r="2451" spans="1:24">
      <c r="A2451" s="2">
        <v>2444</v>
      </c>
      <c r="B2451" s="617">
        <v>-160478</v>
      </c>
      <c r="C2451" s="617">
        <v>-103593</v>
      </c>
      <c r="D2451" s="617">
        <v>-114388</v>
      </c>
      <c r="F2451" s="330" t="e">
        <f ca="1">_xll.RiskData('Risk Summary'!$H$32,$A2451)</f>
        <v>#NAME?</v>
      </c>
      <c r="G2451" s="330" t="e">
        <f ca="1">_xll.RiskData('Risk Summary'!$K$32,$A2451)</f>
        <v>#NAME?</v>
      </c>
      <c r="H2451" s="330" t="e">
        <f ca="1">_xll.RiskData('Risk Summary'!$N$32,$A2451)</f>
        <v>#NAME?</v>
      </c>
      <c r="J2451" s="330" t="e">
        <f ca="1">_xll.RiskData('Risk Summary'!$H$35,$A2451)</f>
        <v>#NAME?</v>
      </c>
      <c r="K2451" s="330" t="e">
        <f ca="1">_xll.RiskData('Risk Summary'!$K$35,$A2451)</f>
        <v>#NAME?</v>
      </c>
      <c r="L2451" s="330" t="e">
        <f ca="1">_xll.RiskData('Risk Summary'!$N$35,$A2451)</f>
        <v>#NAME?</v>
      </c>
      <c r="N2451" s="330" t="e">
        <f ca="1">_xll.RiskData('Risk Summary'!$H$36,$A2451)</f>
        <v>#NAME?</v>
      </c>
      <c r="O2451" s="330" t="e">
        <f ca="1">_xll.RiskData('Risk Summary'!$K$36,$A2451)</f>
        <v>#NAME?</v>
      </c>
      <c r="P2451" s="330" t="e">
        <f ca="1">_xll.RiskData('Risk Summary'!$N$36,$A2451)</f>
        <v>#NAME?</v>
      </c>
      <c r="R2451" s="330" t="e">
        <f ca="1">_xll.RiskData('TS CF'!$H$24,$A2451)-F2451</f>
        <v>#NAME?</v>
      </c>
      <c r="S2451" s="330" t="e">
        <f ca="1">_xll.RiskData('TS CF'!$K$24,$A2451)-G2451</f>
        <v>#NAME?</v>
      </c>
      <c r="T2451" s="330" t="e">
        <f ca="1">_xll.RiskData('TS CF'!$N$24,$A2451)-H2451</f>
        <v>#NAME?</v>
      </c>
      <c r="V2451" s="327" t="e">
        <f t="shared" ca="1" si="114"/>
        <v>#NAME?</v>
      </c>
      <c r="W2451" s="327" t="e">
        <f t="shared" ca="1" si="115"/>
        <v>#NAME?</v>
      </c>
      <c r="X2451" s="327" t="e">
        <f t="shared" ca="1" si="116"/>
        <v>#NAME?</v>
      </c>
    </row>
    <row r="2452" spans="1:24">
      <c r="A2452" s="2">
        <v>2445</v>
      </c>
      <c r="B2452" s="617">
        <v>-160478</v>
      </c>
      <c r="C2452" s="617">
        <v>-103593</v>
      </c>
      <c r="D2452" s="617">
        <v>-114388</v>
      </c>
      <c r="F2452" s="330" t="e">
        <f ca="1">_xll.RiskData('Risk Summary'!$H$32,$A2452)</f>
        <v>#NAME?</v>
      </c>
      <c r="G2452" s="330" t="e">
        <f ca="1">_xll.RiskData('Risk Summary'!$K$32,$A2452)</f>
        <v>#NAME?</v>
      </c>
      <c r="H2452" s="330" t="e">
        <f ca="1">_xll.RiskData('Risk Summary'!$N$32,$A2452)</f>
        <v>#NAME?</v>
      </c>
      <c r="J2452" s="330" t="e">
        <f ca="1">_xll.RiskData('Risk Summary'!$H$35,$A2452)</f>
        <v>#NAME?</v>
      </c>
      <c r="K2452" s="330" t="e">
        <f ca="1">_xll.RiskData('Risk Summary'!$K$35,$A2452)</f>
        <v>#NAME?</v>
      </c>
      <c r="L2452" s="330" t="e">
        <f ca="1">_xll.RiskData('Risk Summary'!$N$35,$A2452)</f>
        <v>#NAME?</v>
      </c>
      <c r="N2452" s="330" t="e">
        <f ca="1">_xll.RiskData('Risk Summary'!$H$36,$A2452)</f>
        <v>#NAME?</v>
      </c>
      <c r="O2452" s="330" t="e">
        <f ca="1">_xll.RiskData('Risk Summary'!$K$36,$A2452)</f>
        <v>#NAME?</v>
      </c>
      <c r="P2452" s="330" t="e">
        <f ca="1">_xll.RiskData('Risk Summary'!$N$36,$A2452)</f>
        <v>#NAME?</v>
      </c>
      <c r="R2452" s="330" t="e">
        <f ca="1">_xll.RiskData('TS CF'!$H$24,$A2452)-F2452</f>
        <v>#NAME?</v>
      </c>
      <c r="S2452" s="330" t="e">
        <f ca="1">_xll.RiskData('TS CF'!$K$24,$A2452)-G2452</f>
        <v>#NAME?</v>
      </c>
      <c r="T2452" s="330" t="e">
        <f ca="1">_xll.RiskData('TS CF'!$N$24,$A2452)-H2452</f>
        <v>#NAME?</v>
      </c>
      <c r="V2452" s="327" t="e">
        <f t="shared" ca="1" si="114"/>
        <v>#NAME?</v>
      </c>
      <c r="W2452" s="327" t="e">
        <f t="shared" ca="1" si="115"/>
        <v>#NAME?</v>
      </c>
      <c r="X2452" s="327" t="e">
        <f t="shared" ca="1" si="116"/>
        <v>#NAME?</v>
      </c>
    </row>
    <row r="2453" spans="1:24">
      <c r="A2453" s="2">
        <v>2446</v>
      </c>
      <c r="B2453" s="617">
        <v>-160478</v>
      </c>
      <c r="C2453" s="617">
        <v>-103593</v>
      </c>
      <c r="D2453" s="617">
        <v>-114388</v>
      </c>
      <c r="F2453" s="330" t="e">
        <f ca="1">_xll.RiskData('Risk Summary'!$H$32,$A2453)</f>
        <v>#NAME?</v>
      </c>
      <c r="G2453" s="330" t="e">
        <f ca="1">_xll.RiskData('Risk Summary'!$K$32,$A2453)</f>
        <v>#NAME?</v>
      </c>
      <c r="H2453" s="330" t="e">
        <f ca="1">_xll.RiskData('Risk Summary'!$N$32,$A2453)</f>
        <v>#NAME?</v>
      </c>
      <c r="J2453" s="330" t="e">
        <f ca="1">_xll.RiskData('Risk Summary'!$H$35,$A2453)</f>
        <v>#NAME?</v>
      </c>
      <c r="K2453" s="330" t="e">
        <f ca="1">_xll.RiskData('Risk Summary'!$K$35,$A2453)</f>
        <v>#NAME?</v>
      </c>
      <c r="L2453" s="330" t="e">
        <f ca="1">_xll.RiskData('Risk Summary'!$N$35,$A2453)</f>
        <v>#NAME?</v>
      </c>
      <c r="N2453" s="330" t="e">
        <f ca="1">_xll.RiskData('Risk Summary'!$H$36,$A2453)</f>
        <v>#NAME?</v>
      </c>
      <c r="O2453" s="330" t="e">
        <f ca="1">_xll.RiskData('Risk Summary'!$K$36,$A2453)</f>
        <v>#NAME?</v>
      </c>
      <c r="P2453" s="330" t="e">
        <f ca="1">_xll.RiskData('Risk Summary'!$N$36,$A2453)</f>
        <v>#NAME?</v>
      </c>
      <c r="R2453" s="330" t="e">
        <f ca="1">_xll.RiskData('TS CF'!$H$24,$A2453)-F2453</f>
        <v>#NAME?</v>
      </c>
      <c r="S2453" s="330" t="e">
        <f ca="1">_xll.RiskData('TS CF'!$K$24,$A2453)-G2453</f>
        <v>#NAME?</v>
      </c>
      <c r="T2453" s="330" t="e">
        <f ca="1">_xll.RiskData('TS CF'!$N$24,$A2453)-H2453</f>
        <v>#NAME?</v>
      </c>
      <c r="V2453" s="327" t="e">
        <f t="shared" ca="1" si="114"/>
        <v>#NAME?</v>
      </c>
      <c r="W2453" s="327" t="e">
        <f t="shared" ca="1" si="115"/>
        <v>#NAME?</v>
      </c>
      <c r="X2453" s="327" t="e">
        <f t="shared" ca="1" si="116"/>
        <v>#NAME?</v>
      </c>
    </row>
    <row r="2454" spans="1:24">
      <c r="A2454" s="2">
        <v>2447</v>
      </c>
      <c r="B2454" s="617">
        <v>-160478</v>
      </c>
      <c r="C2454" s="617">
        <v>-103593</v>
      </c>
      <c r="D2454" s="617">
        <v>-114388</v>
      </c>
      <c r="F2454" s="330" t="e">
        <f ca="1">_xll.RiskData('Risk Summary'!$H$32,$A2454)</f>
        <v>#NAME?</v>
      </c>
      <c r="G2454" s="330" t="e">
        <f ca="1">_xll.RiskData('Risk Summary'!$K$32,$A2454)</f>
        <v>#NAME?</v>
      </c>
      <c r="H2454" s="330" t="e">
        <f ca="1">_xll.RiskData('Risk Summary'!$N$32,$A2454)</f>
        <v>#NAME?</v>
      </c>
      <c r="J2454" s="330" t="e">
        <f ca="1">_xll.RiskData('Risk Summary'!$H$35,$A2454)</f>
        <v>#NAME?</v>
      </c>
      <c r="K2454" s="330" t="e">
        <f ca="1">_xll.RiskData('Risk Summary'!$K$35,$A2454)</f>
        <v>#NAME?</v>
      </c>
      <c r="L2454" s="330" t="e">
        <f ca="1">_xll.RiskData('Risk Summary'!$N$35,$A2454)</f>
        <v>#NAME?</v>
      </c>
      <c r="N2454" s="330" t="e">
        <f ca="1">_xll.RiskData('Risk Summary'!$H$36,$A2454)</f>
        <v>#NAME?</v>
      </c>
      <c r="O2454" s="330" t="e">
        <f ca="1">_xll.RiskData('Risk Summary'!$K$36,$A2454)</f>
        <v>#NAME?</v>
      </c>
      <c r="P2454" s="330" t="e">
        <f ca="1">_xll.RiskData('Risk Summary'!$N$36,$A2454)</f>
        <v>#NAME?</v>
      </c>
      <c r="R2454" s="330" t="e">
        <f ca="1">_xll.RiskData('TS CF'!$H$24,$A2454)-F2454</f>
        <v>#NAME?</v>
      </c>
      <c r="S2454" s="330" t="e">
        <f ca="1">_xll.RiskData('TS CF'!$K$24,$A2454)-G2454</f>
        <v>#NAME?</v>
      </c>
      <c r="T2454" s="330" t="e">
        <f ca="1">_xll.RiskData('TS CF'!$N$24,$A2454)-H2454</f>
        <v>#NAME?</v>
      </c>
      <c r="V2454" s="327" t="e">
        <f t="shared" ca="1" si="114"/>
        <v>#NAME?</v>
      </c>
      <c r="W2454" s="327" t="e">
        <f t="shared" ca="1" si="115"/>
        <v>#NAME?</v>
      </c>
      <c r="X2454" s="327" t="e">
        <f t="shared" ca="1" si="116"/>
        <v>#NAME?</v>
      </c>
    </row>
    <row r="2455" spans="1:24">
      <c r="A2455" s="2">
        <v>2448</v>
      </c>
      <c r="B2455" s="617">
        <v>-160478</v>
      </c>
      <c r="C2455" s="617">
        <v>-103593</v>
      </c>
      <c r="D2455" s="617">
        <v>-114388</v>
      </c>
      <c r="F2455" s="330" t="e">
        <f ca="1">_xll.RiskData('Risk Summary'!$H$32,$A2455)</f>
        <v>#NAME?</v>
      </c>
      <c r="G2455" s="330" t="e">
        <f ca="1">_xll.RiskData('Risk Summary'!$K$32,$A2455)</f>
        <v>#NAME?</v>
      </c>
      <c r="H2455" s="330" t="e">
        <f ca="1">_xll.RiskData('Risk Summary'!$N$32,$A2455)</f>
        <v>#NAME?</v>
      </c>
      <c r="J2455" s="330" t="e">
        <f ca="1">_xll.RiskData('Risk Summary'!$H$35,$A2455)</f>
        <v>#NAME?</v>
      </c>
      <c r="K2455" s="330" t="e">
        <f ca="1">_xll.RiskData('Risk Summary'!$K$35,$A2455)</f>
        <v>#NAME?</v>
      </c>
      <c r="L2455" s="330" t="e">
        <f ca="1">_xll.RiskData('Risk Summary'!$N$35,$A2455)</f>
        <v>#NAME?</v>
      </c>
      <c r="N2455" s="330" t="e">
        <f ca="1">_xll.RiskData('Risk Summary'!$H$36,$A2455)</f>
        <v>#NAME?</v>
      </c>
      <c r="O2455" s="330" t="e">
        <f ca="1">_xll.RiskData('Risk Summary'!$K$36,$A2455)</f>
        <v>#NAME?</v>
      </c>
      <c r="P2455" s="330" t="e">
        <f ca="1">_xll.RiskData('Risk Summary'!$N$36,$A2455)</f>
        <v>#NAME?</v>
      </c>
      <c r="R2455" s="330" t="e">
        <f ca="1">_xll.RiskData('TS CF'!$H$24,$A2455)-F2455</f>
        <v>#NAME?</v>
      </c>
      <c r="S2455" s="330" t="e">
        <f ca="1">_xll.RiskData('TS CF'!$K$24,$A2455)-G2455</f>
        <v>#NAME?</v>
      </c>
      <c r="T2455" s="330" t="e">
        <f ca="1">_xll.RiskData('TS CF'!$N$24,$A2455)-H2455</f>
        <v>#NAME?</v>
      </c>
      <c r="V2455" s="327" t="e">
        <f t="shared" ca="1" si="114"/>
        <v>#NAME?</v>
      </c>
      <c r="W2455" s="327" t="e">
        <f t="shared" ca="1" si="115"/>
        <v>#NAME?</v>
      </c>
      <c r="X2455" s="327" t="e">
        <f t="shared" ca="1" si="116"/>
        <v>#NAME?</v>
      </c>
    </row>
    <row r="2456" spans="1:24">
      <c r="A2456" s="2">
        <v>2449</v>
      </c>
      <c r="B2456" s="617">
        <v>-160478</v>
      </c>
      <c r="C2456" s="617">
        <v>-103593</v>
      </c>
      <c r="D2456" s="617">
        <v>-114388</v>
      </c>
      <c r="F2456" s="330" t="e">
        <f ca="1">_xll.RiskData('Risk Summary'!$H$32,$A2456)</f>
        <v>#NAME?</v>
      </c>
      <c r="G2456" s="330" t="e">
        <f ca="1">_xll.RiskData('Risk Summary'!$K$32,$A2456)</f>
        <v>#NAME?</v>
      </c>
      <c r="H2456" s="330" t="e">
        <f ca="1">_xll.RiskData('Risk Summary'!$N$32,$A2456)</f>
        <v>#NAME?</v>
      </c>
      <c r="J2456" s="330" t="e">
        <f ca="1">_xll.RiskData('Risk Summary'!$H$35,$A2456)</f>
        <v>#NAME?</v>
      </c>
      <c r="K2456" s="330" t="e">
        <f ca="1">_xll.RiskData('Risk Summary'!$K$35,$A2456)</f>
        <v>#NAME?</v>
      </c>
      <c r="L2456" s="330" t="e">
        <f ca="1">_xll.RiskData('Risk Summary'!$N$35,$A2456)</f>
        <v>#NAME?</v>
      </c>
      <c r="N2456" s="330" t="e">
        <f ca="1">_xll.RiskData('Risk Summary'!$H$36,$A2456)</f>
        <v>#NAME?</v>
      </c>
      <c r="O2456" s="330" t="e">
        <f ca="1">_xll.RiskData('Risk Summary'!$K$36,$A2456)</f>
        <v>#NAME?</v>
      </c>
      <c r="P2456" s="330" t="e">
        <f ca="1">_xll.RiskData('Risk Summary'!$N$36,$A2456)</f>
        <v>#NAME?</v>
      </c>
      <c r="R2456" s="330" t="e">
        <f ca="1">_xll.RiskData('TS CF'!$H$24,$A2456)-F2456</f>
        <v>#NAME?</v>
      </c>
      <c r="S2456" s="330" t="e">
        <f ca="1">_xll.RiskData('TS CF'!$K$24,$A2456)-G2456</f>
        <v>#NAME?</v>
      </c>
      <c r="T2456" s="330" t="e">
        <f ca="1">_xll.RiskData('TS CF'!$N$24,$A2456)-H2456</f>
        <v>#NAME?</v>
      </c>
      <c r="V2456" s="327" t="e">
        <f t="shared" ca="1" si="114"/>
        <v>#NAME?</v>
      </c>
      <c r="W2456" s="327" t="e">
        <f t="shared" ca="1" si="115"/>
        <v>#NAME?</v>
      </c>
      <c r="X2456" s="327" t="e">
        <f t="shared" ca="1" si="116"/>
        <v>#NAME?</v>
      </c>
    </row>
    <row r="2457" spans="1:24">
      <c r="A2457" s="2">
        <v>2450</v>
      </c>
      <c r="B2457" s="617">
        <v>-160478</v>
      </c>
      <c r="C2457" s="617">
        <v>-103593</v>
      </c>
      <c r="D2457" s="617">
        <v>-114388</v>
      </c>
      <c r="F2457" s="330" t="e">
        <f ca="1">_xll.RiskData('Risk Summary'!$H$32,$A2457)</f>
        <v>#NAME?</v>
      </c>
      <c r="G2457" s="330" t="e">
        <f ca="1">_xll.RiskData('Risk Summary'!$K$32,$A2457)</f>
        <v>#NAME?</v>
      </c>
      <c r="H2457" s="330" t="e">
        <f ca="1">_xll.RiskData('Risk Summary'!$N$32,$A2457)</f>
        <v>#NAME?</v>
      </c>
      <c r="J2457" s="330" t="e">
        <f ca="1">_xll.RiskData('Risk Summary'!$H$35,$A2457)</f>
        <v>#NAME?</v>
      </c>
      <c r="K2457" s="330" t="e">
        <f ca="1">_xll.RiskData('Risk Summary'!$K$35,$A2457)</f>
        <v>#NAME?</v>
      </c>
      <c r="L2457" s="330" t="e">
        <f ca="1">_xll.RiskData('Risk Summary'!$N$35,$A2457)</f>
        <v>#NAME?</v>
      </c>
      <c r="N2457" s="330" t="e">
        <f ca="1">_xll.RiskData('Risk Summary'!$H$36,$A2457)</f>
        <v>#NAME?</v>
      </c>
      <c r="O2457" s="330" t="e">
        <f ca="1">_xll.RiskData('Risk Summary'!$K$36,$A2457)</f>
        <v>#NAME?</v>
      </c>
      <c r="P2457" s="330" t="e">
        <f ca="1">_xll.RiskData('Risk Summary'!$N$36,$A2457)</f>
        <v>#NAME?</v>
      </c>
      <c r="R2457" s="330" t="e">
        <f ca="1">_xll.RiskData('TS CF'!$H$24,$A2457)-F2457</f>
        <v>#NAME?</v>
      </c>
      <c r="S2457" s="330" t="e">
        <f ca="1">_xll.RiskData('TS CF'!$K$24,$A2457)-G2457</f>
        <v>#NAME?</v>
      </c>
      <c r="T2457" s="330" t="e">
        <f ca="1">_xll.RiskData('TS CF'!$N$24,$A2457)-H2457</f>
        <v>#NAME?</v>
      </c>
      <c r="V2457" s="327" t="e">
        <f t="shared" ca="1" si="114"/>
        <v>#NAME?</v>
      </c>
      <c r="W2457" s="327" t="e">
        <f t="shared" ca="1" si="115"/>
        <v>#NAME?</v>
      </c>
      <c r="X2457" s="327" t="e">
        <f t="shared" ca="1" si="116"/>
        <v>#NAME?</v>
      </c>
    </row>
    <row r="2458" spans="1:24">
      <c r="A2458" s="2">
        <v>2451</v>
      </c>
      <c r="B2458" s="617">
        <v>-160478</v>
      </c>
      <c r="C2458" s="617">
        <v>-103593</v>
      </c>
      <c r="D2458" s="617">
        <v>-114388</v>
      </c>
      <c r="F2458" s="330" t="e">
        <f ca="1">_xll.RiskData('Risk Summary'!$H$32,$A2458)</f>
        <v>#NAME?</v>
      </c>
      <c r="G2458" s="330" t="e">
        <f ca="1">_xll.RiskData('Risk Summary'!$K$32,$A2458)</f>
        <v>#NAME?</v>
      </c>
      <c r="H2458" s="330" t="e">
        <f ca="1">_xll.RiskData('Risk Summary'!$N$32,$A2458)</f>
        <v>#NAME?</v>
      </c>
      <c r="J2458" s="330" t="e">
        <f ca="1">_xll.RiskData('Risk Summary'!$H$35,$A2458)</f>
        <v>#NAME?</v>
      </c>
      <c r="K2458" s="330" t="e">
        <f ca="1">_xll.RiskData('Risk Summary'!$K$35,$A2458)</f>
        <v>#NAME?</v>
      </c>
      <c r="L2458" s="330" t="e">
        <f ca="1">_xll.RiskData('Risk Summary'!$N$35,$A2458)</f>
        <v>#NAME?</v>
      </c>
      <c r="N2458" s="330" t="e">
        <f ca="1">_xll.RiskData('Risk Summary'!$H$36,$A2458)</f>
        <v>#NAME?</v>
      </c>
      <c r="O2458" s="330" t="e">
        <f ca="1">_xll.RiskData('Risk Summary'!$K$36,$A2458)</f>
        <v>#NAME?</v>
      </c>
      <c r="P2458" s="330" t="e">
        <f ca="1">_xll.RiskData('Risk Summary'!$N$36,$A2458)</f>
        <v>#NAME?</v>
      </c>
      <c r="R2458" s="330" t="e">
        <f ca="1">_xll.RiskData('TS CF'!$H$24,$A2458)-F2458</f>
        <v>#NAME?</v>
      </c>
      <c r="S2458" s="330" t="e">
        <f ca="1">_xll.RiskData('TS CF'!$K$24,$A2458)-G2458</f>
        <v>#NAME?</v>
      </c>
      <c r="T2458" s="330" t="e">
        <f ca="1">_xll.RiskData('TS CF'!$N$24,$A2458)-H2458</f>
        <v>#NAME?</v>
      </c>
      <c r="V2458" s="327" t="e">
        <f t="shared" ca="1" si="114"/>
        <v>#NAME?</v>
      </c>
      <c r="W2458" s="327" t="e">
        <f t="shared" ca="1" si="115"/>
        <v>#NAME?</v>
      </c>
      <c r="X2458" s="327" t="e">
        <f t="shared" ca="1" si="116"/>
        <v>#NAME?</v>
      </c>
    </row>
    <row r="2459" spans="1:24">
      <c r="A2459" s="2">
        <v>2452</v>
      </c>
      <c r="B2459" s="617">
        <v>-160478</v>
      </c>
      <c r="C2459" s="617">
        <v>-103593</v>
      </c>
      <c r="D2459" s="617">
        <v>-114388</v>
      </c>
      <c r="F2459" s="330" t="e">
        <f ca="1">_xll.RiskData('Risk Summary'!$H$32,$A2459)</f>
        <v>#NAME?</v>
      </c>
      <c r="G2459" s="330" t="e">
        <f ca="1">_xll.RiskData('Risk Summary'!$K$32,$A2459)</f>
        <v>#NAME?</v>
      </c>
      <c r="H2459" s="330" t="e">
        <f ca="1">_xll.RiskData('Risk Summary'!$N$32,$A2459)</f>
        <v>#NAME?</v>
      </c>
      <c r="J2459" s="330" t="e">
        <f ca="1">_xll.RiskData('Risk Summary'!$H$35,$A2459)</f>
        <v>#NAME?</v>
      </c>
      <c r="K2459" s="330" t="e">
        <f ca="1">_xll.RiskData('Risk Summary'!$K$35,$A2459)</f>
        <v>#NAME?</v>
      </c>
      <c r="L2459" s="330" t="e">
        <f ca="1">_xll.RiskData('Risk Summary'!$N$35,$A2459)</f>
        <v>#NAME?</v>
      </c>
      <c r="N2459" s="330" t="e">
        <f ca="1">_xll.RiskData('Risk Summary'!$H$36,$A2459)</f>
        <v>#NAME?</v>
      </c>
      <c r="O2459" s="330" t="e">
        <f ca="1">_xll.RiskData('Risk Summary'!$K$36,$A2459)</f>
        <v>#NAME?</v>
      </c>
      <c r="P2459" s="330" t="e">
        <f ca="1">_xll.RiskData('Risk Summary'!$N$36,$A2459)</f>
        <v>#NAME?</v>
      </c>
      <c r="R2459" s="330" t="e">
        <f ca="1">_xll.RiskData('TS CF'!$H$24,$A2459)-F2459</f>
        <v>#NAME?</v>
      </c>
      <c r="S2459" s="330" t="e">
        <f ca="1">_xll.RiskData('TS CF'!$K$24,$A2459)-G2459</f>
        <v>#NAME?</v>
      </c>
      <c r="T2459" s="330" t="e">
        <f ca="1">_xll.RiskData('TS CF'!$N$24,$A2459)-H2459</f>
        <v>#NAME?</v>
      </c>
      <c r="V2459" s="327" t="e">
        <f t="shared" ca="1" si="114"/>
        <v>#NAME?</v>
      </c>
      <c r="W2459" s="327" t="e">
        <f t="shared" ca="1" si="115"/>
        <v>#NAME?</v>
      </c>
      <c r="X2459" s="327" t="e">
        <f t="shared" ca="1" si="116"/>
        <v>#NAME?</v>
      </c>
    </row>
    <row r="2460" spans="1:24">
      <c r="A2460" s="2">
        <v>2453</v>
      </c>
      <c r="B2460" s="617">
        <v>-160478</v>
      </c>
      <c r="C2460" s="617">
        <v>-103593</v>
      </c>
      <c r="D2460" s="617">
        <v>-114388</v>
      </c>
      <c r="F2460" s="330" t="e">
        <f ca="1">_xll.RiskData('Risk Summary'!$H$32,$A2460)</f>
        <v>#NAME?</v>
      </c>
      <c r="G2460" s="330" t="e">
        <f ca="1">_xll.RiskData('Risk Summary'!$K$32,$A2460)</f>
        <v>#NAME?</v>
      </c>
      <c r="H2460" s="330" t="e">
        <f ca="1">_xll.RiskData('Risk Summary'!$N$32,$A2460)</f>
        <v>#NAME?</v>
      </c>
      <c r="J2460" s="330" t="e">
        <f ca="1">_xll.RiskData('Risk Summary'!$H$35,$A2460)</f>
        <v>#NAME?</v>
      </c>
      <c r="K2460" s="330" t="e">
        <f ca="1">_xll.RiskData('Risk Summary'!$K$35,$A2460)</f>
        <v>#NAME?</v>
      </c>
      <c r="L2460" s="330" t="e">
        <f ca="1">_xll.RiskData('Risk Summary'!$N$35,$A2460)</f>
        <v>#NAME?</v>
      </c>
      <c r="N2460" s="330" t="e">
        <f ca="1">_xll.RiskData('Risk Summary'!$H$36,$A2460)</f>
        <v>#NAME?</v>
      </c>
      <c r="O2460" s="330" t="e">
        <f ca="1">_xll.RiskData('Risk Summary'!$K$36,$A2460)</f>
        <v>#NAME?</v>
      </c>
      <c r="P2460" s="330" t="e">
        <f ca="1">_xll.RiskData('Risk Summary'!$N$36,$A2460)</f>
        <v>#NAME?</v>
      </c>
      <c r="R2460" s="330" t="e">
        <f ca="1">_xll.RiskData('TS CF'!$H$24,$A2460)-F2460</f>
        <v>#NAME?</v>
      </c>
      <c r="S2460" s="330" t="e">
        <f ca="1">_xll.RiskData('TS CF'!$K$24,$A2460)-G2460</f>
        <v>#NAME?</v>
      </c>
      <c r="T2460" s="330" t="e">
        <f ca="1">_xll.RiskData('TS CF'!$N$24,$A2460)-H2460</f>
        <v>#NAME?</v>
      </c>
      <c r="V2460" s="327" t="e">
        <f t="shared" ca="1" si="114"/>
        <v>#NAME?</v>
      </c>
      <c r="W2460" s="327" t="e">
        <f t="shared" ca="1" si="115"/>
        <v>#NAME?</v>
      </c>
      <c r="X2460" s="327" t="e">
        <f t="shared" ca="1" si="116"/>
        <v>#NAME?</v>
      </c>
    </row>
    <row r="2461" spans="1:24">
      <c r="A2461" s="2">
        <v>2454</v>
      </c>
      <c r="B2461" s="617">
        <v>-160478</v>
      </c>
      <c r="C2461" s="617">
        <v>-103593</v>
      </c>
      <c r="D2461" s="617">
        <v>-114388</v>
      </c>
      <c r="F2461" s="330" t="e">
        <f ca="1">_xll.RiskData('Risk Summary'!$H$32,$A2461)</f>
        <v>#NAME?</v>
      </c>
      <c r="G2461" s="330" t="e">
        <f ca="1">_xll.RiskData('Risk Summary'!$K$32,$A2461)</f>
        <v>#NAME?</v>
      </c>
      <c r="H2461" s="330" t="e">
        <f ca="1">_xll.RiskData('Risk Summary'!$N$32,$A2461)</f>
        <v>#NAME?</v>
      </c>
      <c r="J2461" s="330" t="e">
        <f ca="1">_xll.RiskData('Risk Summary'!$H$35,$A2461)</f>
        <v>#NAME?</v>
      </c>
      <c r="K2461" s="330" t="e">
        <f ca="1">_xll.RiskData('Risk Summary'!$K$35,$A2461)</f>
        <v>#NAME?</v>
      </c>
      <c r="L2461" s="330" t="e">
        <f ca="1">_xll.RiskData('Risk Summary'!$N$35,$A2461)</f>
        <v>#NAME?</v>
      </c>
      <c r="N2461" s="330" t="e">
        <f ca="1">_xll.RiskData('Risk Summary'!$H$36,$A2461)</f>
        <v>#NAME?</v>
      </c>
      <c r="O2461" s="330" t="e">
        <f ca="1">_xll.RiskData('Risk Summary'!$K$36,$A2461)</f>
        <v>#NAME?</v>
      </c>
      <c r="P2461" s="330" t="e">
        <f ca="1">_xll.RiskData('Risk Summary'!$N$36,$A2461)</f>
        <v>#NAME?</v>
      </c>
      <c r="R2461" s="330" t="e">
        <f ca="1">_xll.RiskData('TS CF'!$H$24,$A2461)-F2461</f>
        <v>#NAME?</v>
      </c>
      <c r="S2461" s="330" t="e">
        <f ca="1">_xll.RiskData('TS CF'!$K$24,$A2461)-G2461</f>
        <v>#NAME?</v>
      </c>
      <c r="T2461" s="330" t="e">
        <f ca="1">_xll.RiskData('TS CF'!$N$24,$A2461)-H2461</f>
        <v>#NAME?</v>
      </c>
      <c r="V2461" s="327" t="e">
        <f t="shared" ca="1" si="114"/>
        <v>#NAME?</v>
      </c>
      <c r="W2461" s="327" t="e">
        <f t="shared" ca="1" si="115"/>
        <v>#NAME?</v>
      </c>
      <c r="X2461" s="327" t="e">
        <f t="shared" ca="1" si="116"/>
        <v>#NAME?</v>
      </c>
    </row>
    <row r="2462" spans="1:24">
      <c r="A2462" s="2">
        <v>2455</v>
      </c>
      <c r="B2462" s="617">
        <v>-160478</v>
      </c>
      <c r="C2462" s="617">
        <v>-103593</v>
      </c>
      <c r="D2462" s="617">
        <v>-114388</v>
      </c>
      <c r="F2462" s="330" t="e">
        <f ca="1">_xll.RiskData('Risk Summary'!$H$32,$A2462)</f>
        <v>#NAME?</v>
      </c>
      <c r="G2462" s="330" t="e">
        <f ca="1">_xll.RiskData('Risk Summary'!$K$32,$A2462)</f>
        <v>#NAME?</v>
      </c>
      <c r="H2462" s="330" t="e">
        <f ca="1">_xll.RiskData('Risk Summary'!$N$32,$A2462)</f>
        <v>#NAME?</v>
      </c>
      <c r="J2462" s="330" t="e">
        <f ca="1">_xll.RiskData('Risk Summary'!$H$35,$A2462)</f>
        <v>#NAME?</v>
      </c>
      <c r="K2462" s="330" t="e">
        <f ca="1">_xll.RiskData('Risk Summary'!$K$35,$A2462)</f>
        <v>#NAME?</v>
      </c>
      <c r="L2462" s="330" t="e">
        <f ca="1">_xll.RiskData('Risk Summary'!$N$35,$A2462)</f>
        <v>#NAME?</v>
      </c>
      <c r="N2462" s="330" t="e">
        <f ca="1">_xll.RiskData('Risk Summary'!$H$36,$A2462)</f>
        <v>#NAME?</v>
      </c>
      <c r="O2462" s="330" t="e">
        <f ca="1">_xll.RiskData('Risk Summary'!$K$36,$A2462)</f>
        <v>#NAME?</v>
      </c>
      <c r="P2462" s="330" t="e">
        <f ca="1">_xll.RiskData('Risk Summary'!$N$36,$A2462)</f>
        <v>#NAME?</v>
      </c>
      <c r="R2462" s="330" t="e">
        <f ca="1">_xll.RiskData('TS CF'!$H$24,$A2462)-F2462</f>
        <v>#NAME?</v>
      </c>
      <c r="S2462" s="330" t="e">
        <f ca="1">_xll.RiskData('TS CF'!$K$24,$A2462)-G2462</f>
        <v>#NAME?</v>
      </c>
      <c r="T2462" s="330" t="e">
        <f ca="1">_xll.RiskData('TS CF'!$N$24,$A2462)-H2462</f>
        <v>#NAME?</v>
      </c>
      <c r="V2462" s="327" t="e">
        <f t="shared" ca="1" si="114"/>
        <v>#NAME?</v>
      </c>
      <c r="W2462" s="327" t="e">
        <f t="shared" ca="1" si="115"/>
        <v>#NAME?</v>
      </c>
      <c r="X2462" s="327" t="e">
        <f t="shared" ca="1" si="116"/>
        <v>#NAME?</v>
      </c>
    </row>
    <row r="2463" spans="1:24">
      <c r="A2463" s="2">
        <v>2456</v>
      </c>
      <c r="B2463" s="617">
        <v>-160478</v>
      </c>
      <c r="C2463" s="617">
        <v>-103593</v>
      </c>
      <c r="D2463" s="617">
        <v>-114388</v>
      </c>
      <c r="F2463" s="330" t="e">
        <f ca="1">_xll.RiskData('Risk Summary'!$H$32,$A2463)</f>
        <v>#NAME?</v>
      </c>
      <c r="G2463" s="330" t="e">
        <f ca="1">_xll.RiskData('Risk Summary'!$K$32,$A2463)</f>
        <v>#NAME?</v>
      </c>
      <c r="H2463" s="330" t="e">
        <f ca="1">_xll.RiskData('Risk Summary'!$N$32,$A2463)</f>
        <v>#NAME?</v>
      </c>
      <c r="J2463" s="330" t="e">
        <f ca="1">_xll.RiskData('Risk Summary'!$H$35,$A2463)</f>
        <v>#NAME?</v>
      </c>
      <c r="K2463" s="330" t="e">
        <f ca="1">_xll.RiskData('Risk Summary'!$K$35,$A2463)</f>
        <v>#NAME?</v>
      </c>
      <c r="L2463" s="330" t="e">
        <f ca="1">_xll.RiskData('Risk Summary'!$N$35,$A2463)</f>
        <v>#NAME?</v>
      </c>
      <c r="N2463" s="330" t="e">
        <f ca="1">_xll.RiskData('Risk Summary'!$H$36,$A2463)</f>
        <v>#NAME?</v>
      </c>
      <c r="O2463" s="330" t="e">
        <f ca="1">_xll.RiskData('Risk Summary'!$K$36,$A2463)</f>
        <v>#NAME?</v>
      </c>
      <c r="P2463" s="330" t="e">
        <f ca="1">_xll.RiskData('Risk Summary'!$N$36,$A2463)</f>
        <v>#NAME?</v>
      </c>
      <c r="R2463" s="330" t="e">
        <f ca="1">_xll.RiskData('TS CF'!$H$24,$A2463)-F2463</f>
        <v>#NAME?</v>
      </c>
      <c r="S2463" s="330" t="e">
        <f ca="1">_xll.RiskData('TS CF'!$K$24,$A2463)-G2463</f>
        <v>#NAME?</v>
      </c>
      <c r="T2463" s="330" t="e">
        <f ca="1">_xll.RiskData('TS CF'!$N$24,$A2463)-H2463</f>
        <v>#NAME?</v>
      </c>
      <c r="V2463" s="327" t="e">
        <f t="shared" ca="1" si="114"/>
        <v>#NAME?</v>
      </c>
      <c r="W2463" s="327" t="e">
        <f t="shared" ca="1" si="115"/>
        <v>#NAME?</v>
      </c>
      <c r="X2463" s="327" t="e">
        <f t="shared" ca="1" si="116"/>
        <v>#NAME?</v>
      </c>
    </row>
    <row r="2464" spans="1:24">
      <c r="A2464" s="2">
        <v>2457</v>
      </c>
      <c r="B2464" s="617">
        <v>-160478</v>
      </c>
      <c r="C2464" s="617">
        <v>-103593</v>
      </c>
      <c r="D2464" s="617">
        <v>-114388</v>
      </c>
      <c r="F2464" s="330" t="e">
        <f ca="1">_xll.RiskData('Risk Summary'!$H$32,$A2464)</f>
        <v>#NAME?</v>
      </c>
      <c r="G2464" s="330" t="e">
        <f ca="1">_xll.RiskData('Risk Summary'!$K$32,$A2464)</f>
        <v>#NAME?</v>
      </c>
      <c r="H2464" s="330" t="e">
        <f ca="1">_xll.RiskData('Risk Summary'!$N$32,$A2464)</f>
        <v>#NAME?</v>
      </c>
      <c r="J2464" s="330" t="e">
        <f ca="1">_xll.RiskData('Risk Summary'!$H$35,$A2464)</f>
        <v>#NAME?</v>
      </c>
      <c r="K2464" s="330" t="e">
        <f ca="1">_xll.RiskData('Risk Summary'!$K$35,$A2464)</f>
        <v>#NAME?</v>
      </c>
      <c r="L2464" s="330" t="e">
        <f ca="1">_xll.RiskData('Risk Summary'!$N$35,$A2464)</f>
        <v>#NAME?</v>
      </c>
      <c r="N2464" s="330" t="e">
        <f ca="1">_xll.RiskData('Risk Summary'!$H$36,$A2464)</f>
        <v>#NAME?</v>
      </c>
      <c r="O2464" s="330" t="e">
        <f ca="1">_xll.RiskData('Risk Summary'!$K$36,$A2464)</f>
        <v>#NAME?</v>
      </c>
      <c r="P2464" s="330" t="e">
        <f ca="1">_xll.RiskData('Risk Summary'!$N$36,$A2464)</f>
        <v>#NAME?</v>
      </c>
      <c r="R2464" s="330" t="e">
        <f ca="1">_xll.RiskData('TS CF'!$H$24,$A2464)-F2464</f>
        <v>#NAME?</v>
      </c>
      <c r="S2464" s="330" t="e">
        <f ca="1">_xll.RiskData('TS CF'!$K$24,$A2464)-G2464</f>
        <v>#NAME?</v>
      </c>
      <c r="T2464" s="330" t="e">
        <f ca="1">_xll.RiskData('TS CF'!$N$24,$A2464)-H2464</f>
        <v>#NAME?</v>
      </c>
      <c r="V2464" s="327" t="e">
        <f t="shared" ca="1" si="114"/>
        <v>#NAME?</v>
      </c>
      <c r="W2464" s="327" t="e">
        <f t="shared" ca="1" si="115"/>
        <v>#NAME?</v>
      </c>
      <c r="X2464" s="327" t="e">
        <f t="shared" ca="1" si="116"/>
        <v>#NAME?</v>
      </c>
    </row>
    <row r="2465" spans="1:24">
      <c r="A2465" s="2">
        <v>2458</v>
      </c>
      <c r="B2465" s="617">
        <v>-160478</v>
      </c>
      <c r="C2465" s="617">
        <v>-103593</v>
      </c>
      <c r="D2465" s="617">
        <v>-114388</v>
      </c>
      <c r="F2465" s="330" t="e">
        <f ca="1">_xll.RiskData('Risk Summary'!$H$32,$A2465)</f>
        <v>#NAME?</v>
      </c>
      <c r="G2465" s="330" t="e">
        <f ca="1">_xll.RiskData('Risk Summary'!$K$32,$A2465)</f>
        <v>#NAME?</v>
      </c>
      <c r="H2465" s="330" t="e">
        <f ca="1">_xll.RiskData('Risk Summary'!$N$32,$A2465)</f>
        <v>#NAME?</v>
      </c>
      <c r="J2465" s="330" t="e">
        <f ca="1">_xll.RiskData('Risk Summary'!$H$35,$A2465)</f>
        <v>#NAME?</v>
      </c>
      <c r="K2465" s="330" t="e">
        <f ca="1">_xll.RiskData('Risk Summary'!$K$35,$A2465)</f>
        <v>#NAME?</v>
      </c>
      <c r="L2465" s="330" t="e">
        <f ca="1">_xll.RiskData('Risk Summary'!$N$35,$A2465)</f>
        <v>#NAME?</v>
      </c>
      <c r="N2465" s="330" t="e">
        <f ca="1">_xll.RiskData('Risk Summary'!$H$36,$A2465)</f>
        <v>#NAME?</v>
      </c>
      <c r="O2465" s="330" t="e">
        <f ca="1">_xll.RiskData('Risk Summary'!$K$36,$A2465)</f>
        <v>#NAME?</v>
      </c>
      <c r="P2465" s="330" t="e">
        <f ca="1">_xll.RiskData('Risk Summary'!$N$36,$A2465)</f>
        <v>#NAME?</v>
      </c>
      <c r="R2465" s="330" t="e">
        <f ca="1">_xll.RiskData('TS CF'!$H$24,$A2465)-F2465</f>
        <v>#NAME?</v>
      </c>
      <c r="S2465" s="330" t="e">
        <f ca="1">_xll.RiskData('TS CF'!$K$24,$A2465)-G2465</f>
        <v>#NAME?</v>
      </c>
      <c r="T2465" s="330" t="e">
        <f ca="1">_xll.RiskData('TS CF'!$N$24,$A2465)-H2465</f>
        <v>#NAME?</v>
      </c>
      <c r="V2465" s="327" t="e">
        <f t="shared" ca="1" si="114"/>
        <v>#NAME?</v>
      </c>
      <c r="W2465" s="327" t="e">
        <f t="shared" ca="1" si="115"/>
        <v>#NAME?</v>
      </c>
      <c r="X2465" s="327" t="e">
        <f t="shared" ca="1" si="116"/>
        <v>#NAME?</v>
      </c>
    </row>
    <row r="2466" spans="1:24">
      <c r="A2466" s="2">
        <v>2459</v>
      </c>
      <c r="B2466" s="617">
        <v>-160478</v>
      </c>
      <c r="C2466" s="617">
        <v>-103593</v>
      </c>
      <c r="D2466" s="617">
        <v>-114388</v>
      </c>
      <c r="F2466" s="330" t="e">
        <f ca="1">_xll.RiskData('Risk Summary'!$H$32,$A2466)</f>
        <v>#NAME?</v>
      </c>
      <c r="G2466" s="330" t="e">
        <f ca="1">_xll.RiskData('Risk Summary'!$K$32,$A2466)</f>
        <v>#NAME?</v>
      </c>
      <c r="H2466" s="330" t="e">
        <f ca="1">_xll.RiskData('Risk Summary'!$N$32,$A2466)</f>
        <v>#NAME?</v>
      </c>
      <c r="J2466" s="330" t="e">
        <f ca="1">_xll.RiskData('Risk Summary'!$H$35,$A2466)</f>
        <v>#NAME?</v>
      </c>
      <c r="K2466" s="330" t="e">
        <f ca="1">_xll.RiskData('Risk Summary'!$K$35,$A2466)</f>
        <v>#NAME?</v>
      </c>
      <c r="L2466" s="330" t="e">
        <f ca="1">_xll.RiskData('Risk Summary'!$N$35,$A2466)</f>
        <v>#NAME?</v>
      </c>
      <c r="N2466" s="330" t="e">
        <f ca="1">_xll.RiskData('Risk Summary'!$H$36,$A2466)</f>
        <v>#NAME?</v>
      </c>
      <c r="O2466" s="330" t="e">
        <f ca="1">_xll.RiskData('Risk Summary'!$K$36,$A2466)</f>
        <v>#NAME?</v>
      </c>
      <c r="P2466" s="330" t="e">
        <f ca="1">_xll.RiskData('Risk Summary'!$N$36,$A2466)</f>
        <v>#NAME?</v>
      </c>
      <c r="R2466" s="330" t="e">
        <f ca="1">_xll.RiskData('TS CF'!$H$24,$A2466)-F2466</f>
        <v>#NAME?</v>
      </c>
      <c r="S2466" s="330" t="e">
        <f ca="1">_xll.RiskData('TS CF'!$K$24,$A2466)-G2466</f>
        <v>#NAME?</v>
      </c>
      <c r="T2466" s="330" t="e">
        <f ca="1">_xll.RiskData('TS CF'!$N$24,$A2466)-H2466</f>
        <v>#NAME?</v>
      </c>
      <c r="V2466" s="327" t="e">
        <f t="shared" ca="1" si="114"/>
        <v>#NAME?</v>
      </c>
      <c r="W2466" s="327" t="e">
        <f t="shared" ca="1" si="115"/>
        <v>#NAME?</v>
      </c>
      <c r="X2466" s="327" t="e">
        <f t="shared" ca="1" si="116"/>
        <v>#NAME?</v>
      </c>
    </row>
    <row r="2467" spans="1:24">
      <c r="A2467" s="2">
        <v>2460</v>
      </c>
      <c r="B2467" s="617">
        <v>-160478</v>
      </c>
      <c r="C2467" s="617">
        <v>-103593</v>
      </c>
      <c r="D2467" s="617">
        <v>-114388</v>
      </c>
      <c r="F2467" s="330" t="e">
        <f ca="1">_xll.RiskData('Risk Summary'!$H$32,$A2467)</f>
        <v>#NAME?</v>
      </c>
      <c r="G2467" s="330" t="e">
        <f ca="1">_xll.RiskData('Risk Summary'!$K$32,$A2467)</f>
        <v>#NAME?</v>
      </c>
      <c r="H2467" s="330" t="e">
        <f ca="1">_xll.RiskData('Risk Summary'!$N$32,$A2467)</f>
        <v>#NAME?</v>
      </c>
      <c r="J2467" s="330" t="e">
        <f ca="1">_xll.RiskData('Risk Summary'!$H$35,$A2467)</f>
        <v>#NAME?</v>
      </c>
      <c r="K2467" s="330" t="e">
        <f ca="1">_xll.RiskData('Risk Summary'!$K$35,$A2467)</f>
        <v>#NAME?</v>
      </c>
      <c r="L2467" s="330" t="e">
        <f ca="1">_xll.RiskData('Risk Summary'!$N$35,$A2467)</f>
        <v>#NAME?</v>
      </c>
      <c r="N2467" s="330" t="e">
        <f ca="1">_xll.RiskData('Risk Summary'!$H$36,$A2467)</f>
        <v>#NAME?</v>
      </c>
      <c r="O2467" s="330" t="e">
        <f ca="1">_xll.RiskData('Risk Summary'!$K$36,$A2467)</f>
        <v>#NAME?</v>
      </c>
      <c r="P2467" s="330" t="e">
        <f ca="1">_xll.RiskData('Risk Summary'!$N$36,$A2467)</f>
        <v>#NAME?</v>
      </c>
      <c r="R2467" s="330" t="e">
        <f ca="1">_xll.RiskData('TS CF'!$H$24,$A2467)-F2467</f>
        <v>#NAME?</v>
      </c>
      <c r="S2467" s="330" t="e">
        <f ca="1">_xll.RiskData('TS CF'!$K$24,$A2467)-G2467</f>
        <v>#NAME?</v>
      </c>
      <c r="T2467" s="330" t="e">
        <f ca="1">_xll.RiskData('TS CF'!$N$24,$A2467)-H2467</f>
        <v>#NAME?</v>
      </c>
      <c r="V2467" s="327" t="e">
        <f t="shared" ca="1" si="114"/>
        <v>#NAME?</v>
      </c>
      <c r="W2467" s="327" t="e">
        <f t="shared" ca="1" si="115"/>
        <v>#NAME?</v>
      </c>
      <c r="X2467" s="327" t="e">
        <f t="shared" ca="1" si="116"/>
        <v>#NAME?</v>
      </c>
    </row>
    <row r="2468" spans="1:24">
      <c r="A2468" s="2">
        <v>2461</v>
      </c>
      <c r="B2468" s="617">
        <v>-160478</v>
      </c>
      <c r="C2468" s="617">
        <v>-103593</v>
      </c>
      <c r="D2468" s="617">
        <v>-114388</v>
      </c>
      <c r="F2468" s="330" t="e">
        <f ca="1">_xll.RiskData('Risk Summary'!$H$32,$A2468)</f>
        <v>#NAME?</v>
      </c>
      <c r="G2468" s="330" t="e">
        <f ca="1">_xll.RiskData('Risk Summary'!$K$32,$A2468)</f>
        <v>#NAME?</v>
      </c>
      <c r="H2468" s="330" t="e">
        <f ca="1">_xll.RiskData('Risk Summary'!$N$32,$A2468)</f>
        <v>#NAME?</v>
      </c>
      <c r="J2468" s="330" t="e">
        <f ca="1">_xll.RiskData('Risk Summary'!$H$35,$A2468)</f>
        <v>#NAME?</v>
      </c>
      <c r="K2468" s="330" t="e">
        <f ca="1">_xll.RiskData('Risk Summary'!$K$35,$A2468)</f>
        <v>#NAME?</v>
      </c>
      <c r="L2468" s="330" t="e">
        <f ca="1">_xll.RiskData('Risk Summary'!$N$35,$A2468)</f>
        <v>#NAME?</v>
      </c>
      <c r="N2468" s="330" t="e">
        <f ca="1">_xll.RiskData('Risk Summary'!$H$36,$A2468)</f>
        <v>#NAME?</v>
      </c>
      <c r="O2468" s="330" t="e">
        <f ca="1">_xll.RiskData('Risk Summary'!$K$36,$A2468)</f>
        <v>#NAME?</v>
      </c>
      <c r="P2468" s="330" t="e">
        <f ca="1">_xll.RiskData('Risk Summary'!$N$36,$A2468)</f>
        <v>#NAME?</v>
      </c>
      <c r="R2468" s="330" t="e">
        <f ca="1">_xll.RiskData('TS CF'!$H$24,$A2468)-F2468</f>
        <v>#NAME?</v>
      </c>
      <c r="S2468" s="330" t="e">
        <f ca="1">_xll.RiskData('TS CF'!$K$24,$A2468)-G2468</f>
        <v>#NAME?</v>
      </c>
      <c r="T2468" s="330" t="e">
        <f ca="1">_xll.RiskData('TS CF'!$N$24,$A2468)-H2468</f>
        <v>#NAME?</v>
      </c>
      <c r="V2468" s="327" t="e">
        <f t="shared" ca="1" si="114"/>
        <v>#NAME?</v>
      </c>
      <c r="W2468" s="327" t="e">
        <f t="shared" ca="1" si="115"/>
        <v>#NAME?</v>
      </c>
      <c r="X2468" s="327" t="e">
        <f t="shared" ca="1" si="116"/>
        <v>#NAME?</v>
      </c>
    </row>
    <row r="2469" spans="1:24">
      <c r="A2469" s="2">
        <v>2462</v>
      </c>
      <c r="B2469" s="617">
        <v>-160478</v>
      </c>
      <c r="C2469" s="617">
        <v>-103593</v>
      </c>
      <c r="D2469" s="617">
        <v>-114388</v>
      </c>
      <c r="F2469" s="330" t="e">
        <f ca="1">_xll.RiskData('Risk Summary'!$H$32,$A2469)</f>
        <v>#NAME?</v>
      </c>
      <c r="G2469" s="330" t="e">
        <f ca="1">_xll.RiskData('Risk Summary'!$K$32,$A2469)</f>
        <v>#NAME?</v>
      </c>
      <c r="H2469" s="330" t="e">
        <f ca="1">_xll.RiskData('Risk Summary'!$N$32,$A2469)</f>
        <v>#NAME?</v>
      </c>
      <c r="J2469" s="330" t="e">
        <f ca="1">_xll.RiskData('Risk Summary'!$H$35,$A2469)</f>
        <v>#NAME?</v>
      </c>
      <c r="K2469" s="330" t="e">
        <f ca="1">_xll.RiskData('Risk Summary'!$K$35,$A2469)</f>
        <v>#NAME?</v>
      </c>
      <c r="L2469" s="330" t="e">
        <f ca="1">_xll.RiskData('Risk Summary'!$N$35,$A2469)</f>
        <v>#NAME?</v>
      </c>
      <c r="N2469" s="330" t="e">
        <f ca="1">_xll.RiskData('Risk Summary'!$H$36,$A2469)</f>
        <v>#NAME?</v>
      </c>
      <c r="O2469" s="330" t="e">
        <f ca="1">_xll.RiskData('Risk Summary'!$K$36,$A2469)</f>
        <v>#NAME?</v>
      </c>
      <c r="P2469" s="330" t="e">
        <f ca="1">_xll.RiskData('Risk Summary'!$N$36,$A2469)</f>
        <v>#NAME?</v>
      </c>
      <c r="R2469" s="330" t="e">
        <f ca="1">_xll.RiskData('TS CF'!$H$24,$A2469)-F2469</f>
        <v>#NAME?</v>
      </c>
      <c r="S2469" s="330" t="e">
        <f ca="1">_xll.RiskData('TS CF'!$K$24,$A2469)-G2469</f>
        <v>#NAME?</v>
      </c>
      <c r="T2469" s="330" t="e">
        <f ca="1">_xll.RiskData('TS CF'!$N$24,$A2469)-H2469</f>
        <v>#NAME?</v>
      </c>
      <c r="V2469" s="327" t="e">
        <f t="shared" ca="1" si="114"/>
        <v>#NAME?</v>
      </c>
      <c r="W2469" s="327" t="e">
        <f t="shared" ca="1" si="115"/>
        <v>#NAME?</v>
      </c>
      <c r="X2469" s="327" t="e">
        <f t="shared" ca="1" si="116"/>
        <v>#NAME?</v>
      </c>
    </row>
    <row r="2470" spans="1:24">
      <c r="A2470" s="2">
        <v>2463</v>
      </c>
      <c r="B2470" s="617">
        <v>-160478</v>
      </c>
      <c r="C2470" s="617">
        <v>-103593</v>
      </c>
      <c r="D2470" s="617">
        <v>-114388</v>
      </c>
      <c r="F2470" s="330" t="e">
        <f ca="1">_xll.RiskData('Risk Summary'!$H$32,$A2470)</f>
        <v>#NAME?</v>
      </c>
      <c r="G2470" s="330" t="e">
        <f ca="1">_xll.RiskData('Risk Summary'!$K$32,$A2470)</f>
        <v>#NAME?</v>
      </c>
      <c r="H2470" s="330" t="e">
        <f ca="1">_xll.RiskData('Risk Summary'!$N$32,$A2470)</f>
        <v>#NAME?</v>
      </c>
      <c r="J2470" s="330" t="e">
        <f ca="1">_xll.RiskData('Risk Summary'!$H$35,$A2470)</f>
        <v>#NAME?</v>
      </c>
      <c r="K2470" s="330" t="e">
        <f ca="1">_xll.RiskData('Risk Summary'!$K$35,$A2470)</f>
        <v>#NAME?</v>
      </c>
      <c r="L2470" s="330" t="e">
        <f ca="1">_xll.RiskData('Risk Summary'!$N$35,$A2470)</f>
        <v>#NAME?</v>
      </c>
      <c r="N2470" s="330" t="e">
        <f ca="1">_xll.RiskData('Risk Summary'!$H$36,$A2470)</f>
        <v>#NAME?</v>
      </c>
      <c r="O2470" s="330" t="e">
        <f ca="1">_xll.RiskData('Risk Summary'!$K$36,$A2470)</f>
        <v>#NAME?</v>
      </c>
      <c r="P2470" s="330" t="e">
        <f ca="1">_xll.RiskData('Risk Summary'!$N$36,$A2470)</f>
        <v>#NAME?</v>
      </c>
      <c r="R2470" s="330" t="e">
        <f ca="1">_xll.RiskData('TS CF'!$H$24,$A2470)-F2470</f>
        <v>#NAME?</v>
      </c>
      <c r="S2470" s="330" t="e">
        <f ca="1">_xll.RiskData('TS CF'!$K$24,$A2470)-G2470</f>
        <v>#NAME?</v>
      </c>
      <c r="T2470" s="330" t="e">
        <f ca="1">_xll.RiskData('TS CF'!$N$24,$A2470)-H2470</f>
        <v>#NAME?</v>
      </c>
      <c r="V2470" s="327" t="e">
        <f t="shared" ca="1" si="114"/>
        <v>#NAME?</v>
      </c>
      <c r="W2470" s="327" t="e">
        <f t="shared" ca="1" si="115"/>
        <v>#NAME?</v>
      </c>
      <c r="X2470" s="327" t="e">
        <f t="shared" ca="1" si="116"/>
        <v>#NAME?</v>
      </c>
    </row>
    <row r="2471" spans="1:24">
      <c r="A2471" s="2">
        <v>2464</v>
      </c>
      <c r="B2471" s="617">
        <v>-160478</v>
      </c>
      <c r="C2471" s="617">
        <v>-103593</v>
      </c>
      <c r="D2471" s="617">
        <v>-114388</v>
      </c>
      <c r="F2471" s="330" t="e">
        <f ca="1">_xll.RiskData('Risk Summary'!$H$32,$A2471)</f>
        <v>#NAME?</v>
      </c>
      <c r="G2471" s="330" t="e">
        <f ca="1">_xll.RiskData('Risk Summary'!$K$32,$A2471)</f>
        <v>#NAME?</v>
      </c>
      <c r="H2471" s="330" t="e">
        <f ca="1">_xll.RiskData('Risk Summary'!$N$32,$A2471)</f>
        <v>#NAME?</v>
      </c>
      <c r="J2471" s="330" t="e">
        <f ca="1">_xll.RiskData('Risk Summary'!$H$35,$A2471)</f>
        <v>#NAME?</v>
      </c>
      <c r="K2471" s="330" t="e">
        <f ca="1">_xll.RiskData('Risk Summary'!$K$35,$A2471)</f>
        <v>#NAME?</v>
      </c>
      <c r="L2471" s="330" t="e">
        <f ca="1">_xll.RiskData('Risk Summary'!$N$35,$A2471)</f>
        <v>#NAME?</v>
      </c>
      <c r="N2471" s="330" t="e">
        <f ca="1">_xll.RiskData('Risk Summary'!$H$36,$A2471)</f>
        <v>#NAME?</v>
      </c>
      <c r="O2471" s="330" t="e">
        <f ca="1">_xll.RiskData('Risk Summary'!$K$36,$A2471)</f>
        <v>#NAME?</v>
      </c>
      <c r="P2471" s="330" t="e">
        <f ca="1">_xll.RiskData('Risk Summary'!$N$36,$A2471)</f>
        <v>#NAME?</v>
      </c>
      <c r="R2471" s="330" t="e">
        <f ca="1">_xll.RiskData('TS CF'!$H$24,$A2471)-F2471</f>
        <v>#NAME?</v>
      </c>
      <c r="S2471" s="330" t="e">
        <f ca="1">_xll.RiskData('TS CF'!$K$24,$A2471)-G2471</f>
        <v>#NAME?</v>
      </c>
      <c r="T2471" s="330" t="e">
        <f ca="1">_xll.RiskData('TS CF'!$N$24,$A2471)-H2471</f>
        <v>#NAME?</v>
      </c>
      <c r="V2471" s="327" t="e">
        <f t="shared" ca="1" si="114"/>
        <v>#NAME?</v>
      </c>
      <c r="W2471" s="327" t="e">
        <f t="shared" ca="1" si="115"/>
        <v>#NAME?</v>
      </c>
      <c r="X2471" s="327" t="e">
        <f t="shared" ca="1" si="116"/>
        <v>#NAME?</v>
      </c>
    </row>
    <row r="2472" spans="1:24">
      <c r="A2472" s="2">
        <v>2465</v>
      </c>
      <c r="B2472" s="617">
        <v>-160478</v>
      </c>
      <c r="C2472" s="617">
        <v>-103593</v>
      </c>
      <c r="D2472" s="617">
        <v>-114388</v>
      </c>
      <c r="F2472" s="330" t="e">
        <f ca="1">_xll.RiskData('Risk Summary'!$H$32,$A2472)</f>
        <v>#NAME?</v>
      </c>
      <c r="G2472" s="330" t="e">
        <f ca="1">_xll.RiskData('Risk Summary'!$K$32,$A2472)</f>
        <v>#NAME?</v>
      </c>
      <c r="H2472" s="330" t="e">
        <f ca="1">_xll.RiskData('Risk Summary'!$N$32,$A2472)</f>
        <v>#NAME?</v>
      </c>
      <c r="J2472" s="330" t="e">
        <f ca="1">_xll.RiskData('Risk Summary'!$H$35,$A2472)</f>
        <v>#NAME?</v>
      </c>
      <c r="K2472" s="330" t="e">
        <f ca="1">_xll.RiskData('Risk Summary'!$K$35,$A2472)</f>
        <v>#NAME?</v>
      </c>
      <c r="L2472" s="330" t="e">
        <f ca="1">_xll.RiskData('Risk Summary'!$N$35,$A2472)</f>
        <v>#NAME?</v>
      </c>
      <c r="N2472" s="330" t="e">
        <f ca="1">_xll.RiskData('Risk Summary'!$H$36,$A2472)</f>
        <v>#NAME?</v>
      </c>
      <c r="O2472" s="330" t="e">
        <f ca="1">_xll.RiskData('Risk Summary'!$K$36,$A2472)</f>
        <v>#NAME?</v>
      </c>
      <c r="P2472" s="330" t="e">
        <f ca="1">_xll.RiskData('Risk Summary'!$N$36,$A2472)</f>
        <v>#NAME?</v>
      </c>
      <c r="R2472" s="330" t="e">
        <f ca="1">_xll.RiskData('TS CF'!$H$24,$A2472)-F2472</f>
        <v>#NAME?</v>
      </c>
      <c r="S2472" s="330" t="e">
        <f ca="1">_xll.RiskData('TS CF'!$K$24,$A2472)-G2472</f>
        <v>#NAME?</v>
      </c>
      <c r="T2472" s="330" t="e">
        <f ca="1">_xll.RiskData('TS CF'!$N$24,$A2472)-H2472</f>
        <v>#NAME?</v>
      </c>
      <c r="V2472" s="327" t="e">
        <f t="shared" ca="1" si="114"/>
        <v>#NAME?</v>
      </c>
      <c r="W2472" s="327" t="e">
        <f t="shared" ca="1" si="115"/>
        <v>#NAME?</v>
      </c>
      <c r="X2472" s="327" t="e">
        <f t="shared" ca="1" si="116"/>
        <v>#NAME?</v>
      </c>
    </row>
    <row r="2473" spans="1:24">
      <c r="A2473" s="2">
        <v>2466</v>
      </c>
      <c r="B2473" s="617">
        <v>-160478</v>
      </c>
      <c r="C2473" s="617">
        <v>-103593</v>
      </c>
      <c r="D2473" s="617">
        <v>-114388</v>
      </c>
      <c r="F2473" s="330" t="e">
        <f ca="1">_xll.RiskData('Risk Summary'!$H$32,$A2473)</f>
        <v>#NAME?</v>
      </c>
      <c r="G2473" s="330" t="e">
        <f ca="1">_xll.RiskData('Risk Summary'!$K$32,$A2473)</f>
        <v>#NAME?</v>
      </c>
      <c r="H2473" s="330" t="e">
        <f ca="1">_xll.RiskData('Risk Summary'!$N$32,$A2473)</f>
        <v>#NAME?</v>
      </c>
      <c r="J2473" s="330" t="e">
        <f ca="1">_xll.RiskData('Risk Summary'!$H$35,$A2473)</f>
        <v>#NAME?</v>
      </c>
      <c r="K2473" s="330" t="e">
        <f ca="1">_xll.RiskData('Risk Summary'!$K$35,$A2473)</f>
        <v>#NAME?</v>
      </c>
      <c r="L2473" s="330" t="e">
        <f ca="1">_xll.RiskData('Risk Summary'!$N$35,$A2473)</f>
        <v>#NAME?</v>
      </c>
      <c r="N2473" s="330" t="e">
        <f ca="1">_xll.RiskData('Risk Summary'!$H$36,$A2473)</f>
        <v>#NAME?</v>
      </c>
      <c r="O2473" s="330" t="e">
        <f ca="1">_xll.RiskData('Risk Summary'!$K$36,$A2473)</f>
        <v>#NAME?</v>
      </c>
      <c r="P2473" s="330" t="e">
        <f ca="1">_xll.RiskData('Risk Summary'!$N$36,$A2473)</f>
        <v>#NAME?</v>
      </c>
      <c r="R2473" s="330" t="e">
        <f ca="1">_xll.RiskData('TS CF'!$H$24,$A2473)-F2473</f>
        <v>#NAME?</v>
      </c>
      <c r="S2473" s="330" t="e">
        <f ca="1">_xll.RiskData('TS CF'!$K$24,$A2473)-G2473</f>
        <v>#NAME?</v>
      </c>
      <c r="T2473" s="330" t="e">
        <f ca="1">_xll.RiskData('TS CF'!$N$24,$A2473)-H2473</f>
        <v>#NAME?</v>
      </c>
      <c r="V2473" s="327" t="e">
        <f t="shared" ca="1" si="114"/>
        <v>#NAME?</v>
      </c>
      <c r="W2473" s="327" t="e">
        <f t="shared" ca="1" si="115"/>
        <v>#NAME?</v>
      </c>
      <c r="X2473" s="327" t="e">
        <f t="shared" ca="1" si="116"/>
        <v>#NAME?</v>
      </c>
    </row>
    <row r="2474" spans="1:24">
      <c r="A2474" s="2">
        <v>2467</v>
      </c>
      <c r="B2474" s="617">
        <v>-160478</v>
      </c>
      <c r="C2474" s="617">
        <v>-103593</v>
      </c>
      <c r="D2474" s="617">
        <v>-114388</v>
      </c>
      <c r="F2474" s="330" t="e">
        <f ca="1">_xll.RiskData('Risk Summary'!$H$32,$A2474)</f>
        <v>#NAME?</v>
      </c>
      <c r="G2474" s="330" t="e">
        <f ca="1">_xll.RiskData('Risk Summary'!$K$32,$A2474)</f>
        <v>#NAME?</v>
      </c>
      <c r="H2474" s="330" t="e">
        <f ca="1">_xll.RiskData('Risk Summary'!$N$32,$A2474)</f>
        <v>#NAME?</v>
      </c>
      <c r="J2474" s="330" t="e">
        <f ca="1">_xll.RiskData('Risk Summary'!$H$35,$A2474)</f>
        <v>#NAME?</v>
      </c>
      <c r="K2474" s="330" t="e">
        <f ca="1">_xll.RiskData('Risk Summary'!$K$35,$A2474)</f>
        <v>#NAME?</v>
      </c>
      <c r="L2474" s="330" t="e">
        <f ca="1">_xll.RiskData('Risk Summary'!$N$35,$A2474)</f>
        <v>#NAME?</v>
      </c>
      <c r="N2474" s="330" t="e">
        <f ca="1">_xll.RiskData('Risk Summary'!$H$36,$A2474)</f>
        <v>#NAME?</v>
      </c>
      <c r="O2474" s="330" t="e">
        <f ca="1">_xll.RiskData('Risk Summary'!$K$36,$A2474)</f>
        <v>#NAME?</v>
      </c>
      <c r="P2474" s="330" t="e">
        <f ca="1">_xll.RiskData('Risk Summary'!$N$36,$A2474)</f>
        <v>#NAME?</v>
      </c>
      <c r="R2474" s="330" t="e">
        <f ca="1">_xll.RiskData('TS CF'!$H$24,$A2474)-F2474</f>
        <v>#NAME?</v>
      </c>
      <c r="S2474" s="330" t="e">
        <f ca="1">_xll.RiskData('TS CF'!$K$24,$A2474)-G2474</f>
        <v>#NAME?</v>
      </c>
      <c r="T2474" s="330" t="e">
        <f ca="1">_xll.RiskData('TS CF'!$N$24,$A2474)-H2474</f>
        <v>#NAME?</v>
      </c>
      <c r="V2474" s="327" t="e">
        <f t="shared" ca="1" si="114"/>
        <v>#NAME?</v>
      </c>
      <c r="W2474" s="327" t="e">
        <f t="shared" ca="1" si="115"/>
        <v>#NAME?</v>
      </c>
      <c r="X2474" s="327" t="e">
        <f t="shared" ca="1" si="116"/>
        <v>#NAME?</v>
      </c>
    </row>
    <row r="2475" spans="1:24">
      <c r="A2475" s="2">
        <v>2468</v>
      </c>
      <c r="B2475" s="617">
        <v>-160478</v>
      </c>
      <c r="C2475" s="617">
        <v>-103593</v>
      </c>
      <c r="D2475" s="617">
        <v>-114388</v>
      </c>
      <c r="F2475" s="330" t="e">
        <f ca="1">_xll.RiskData('Risk Summary'!$H$32,$A2475)</f>
        <v>#NAME?</v>
      </c>
      <c r="G2475" s="330" t="e">
        <f ca="1">_xll.RiskData('Risk Summary'!$K$32,$A2475)</f>
        <v>#NAME?</v>
      </c>
      <c r="H2475" s="330" t="e">
        <f ca="1">_xll.RiskData('Risk Summary'!$N$32,$A2475)</f>
        <v>#NAME?</v>
      </c>
      <c r="J2475" s="330" t="e">
        <f ca="1">_xll.RiskData('Risk Summary'!$H$35,$A2475)</f>
        <v>#NAME?</v>
      </c>
      <c r="K2475" s="330" t="e">
        <f ca="1">_xll.RiskData('Risk Summary'!$K$35,$A2475)</f>
        <v>#NAME?</v>
      </c>
      <c r="L2475" s="330" t="e">
        <f ca="1">_xll.RiskData('Risk Summary'!$N$35,$A2475)</f>
        <v>#NAME?</v>
      </c>
      <c r="N2475" s="330" t="e">
        <f ca="1">_xll.RiskData('Risk Summary'!$H$36,$A2475)</f>
        <v>#NAME?</v>
      </c>
      <c r="O2475" s="330" t="e">
        <f ca="1">_xll.RiskData('Risk Summary'!$K$36,$A2475)</f>
        <v>#NAME?</v>
      </c>
      <c r="P2475" s="330" t="e">
        <f ca="1">_xll.RiskData('Risk Summary'!$N$36,$A2475)</f>
        <v>#NAME?</v>
      </c>
      <c r="R2475" s="330" t="e">
        <f ca="1">_xll.RiskData('TS CF'!$H$24,$A2475)-F2475</f>
        <v>#NAME?</v>
      </c>
      <c r="S2475" s="330" t="e">
        <f ca="1">_xll.RiskData('TS CF'!$K$24,$A2475)-G2475</f>
        <v>#NAME?</v>
      </c>
      <c r="T2475" s="330" t="e">
        <f ca="1">_xll.RiskData('TS CF'!$N$24,$A2475)-H2475</f>
        <v>#NAME?</v>
      </c>
      <c r="V2475" s="327" t="e">
        <f t="shared" ca="1" si="114"/>
        <v>#NAME?</v>
      </c>
      <c r="W2475" s="327" t="e">
        <f t="shared" ca="1" si="115"/>
        <v>#NAME?</v>
      </c>
      <c r="X2475" s="327" t="e">
        <f t="shared" ca="1" si="116"/>
        <v>#NAME?</v>
      </c>
    </row>
    <row r="2476" spans="1:24">
      <c r="A2476" s="2">
        <v>2469</v>
      </c>
      <c r="B2476" s="617">
        <v>-160478</v>
      </c>
      <c r="C2476" s="617">
        <v>-103593</v>
      </c>
      <c r="D2476" s="617">
        <v>-114388</v>
      </c>
      <c r="F2476" s="330" t="e">
        <f ca="1">_xll.RiskData('Risk Summary'!$H$32,$A2476)</f>
        <v>#NAME?</v>
      </c>
      <c r="G2476" s="330" t="e">
        <f ca="1">_xll.RiskData('Risk Summary'!$K$32,$A2476)</f>
        <v>#NAME?</v>
      </c>
      <c r="H2476" s="330" t="e">
        <f ca="1">_xll.RiskData('Risk Summary'!$N$32,$A2476)</f>
        <v>#NAME?</v>
      </c>
      <c r="J2476" s="330" t="e">
        <f ca="1">_xll.RiskData('Risk Summary'!$H$35,$A2476)</f>
        <v>#NAME?</v>
      </c>
      <c r="K2476" s="330" t="e">
        <f ca="1">_xll.RiskData('Risk Summary'!$K$35,$A2476)</f>
        <v>#NAME?</v>
      </c>
      <c r="L2476" s="330" t="e">
        <f ca="1">_xll.RiskData('Risk Summary'!$N$35,$A2476)</f>
        <v>#NAME?</v>
      </c>
      <c r="N2476" s="330" t="e">
        <f ca="1">_xll.RiskData('Risk Summary'!$H$36,$A2476)</f>
        <v>#NAME?</v>
      </c>
      <c r="O2476" s="330" t="e">
        <f ca="1">_xll.RiskData('Risk Summary'!$K$36,$A2476)</f>
        <v>#NAME?</v>
      </c>
      <c r="P2476" s="330" t="e">
        <f ca="1">_xll.RiskData('Risk Summary'!$N$36,$A2476)</f>
        <v>#NAME?</v>
      </c>
      <c r="R2476" s="330" t="e">
        <f ca="1">_xll.RiskData('TS CF'!$H$24,$A2476)-F2476</f>
        <v>#NAME?</v>
      </c>
      <c r="S2476" s="330" t="e">
        <f ca="1">_xll.RiskData('TS CF'!$K$24,$A2476)-G2476</f>
        <v>#NAME?</v>
      </c>
      <c r="T2476" s="330" t="e">
        <f ca="1">_xll.RiskData('TS CF'!$N$24,$A2476)-H2476</f>
        <v>#NAME?</v>
      </c>
      <c r="V2476" s="327" t="e">
        <f t="shared" ca="1" si="114"/>
        <v>#NAME?</v>
      </c>
      <c r="W2476" s="327" t="e">
        <f t="shared" ca="1" si="115"/>
        <v>#NAME?</v>
      </c>
      <c r="X2476" s="327" t="e">
        <f t="shared" ca="1" si="116"/>
        <v>#NAME?</v>
      </c>
    </row>
    <row r="2477" spans="1:24">
      <c r="A2477" s="2">
        <v>2470</v>
      </c>
      <c r="B2477" s="617">
        <v>-160478</v>
      </c>
      <c r="C2477" s="617">
        <v>-103593</v>
      </c>
      <c r="D2477" s="617">
        <v>-114388</v>
      </c>
      <c r="F2477" s="330" t="e">
        <f ca="1">_xll.RiskData('Risk Summary'!$H$32,$A2477)</f>
        <v>#NAME?</v>
      </c>
      <c r="G2477" s="330" t="e">
        <f ca="1">_xll.RiskData('Risk Summary'!$K$32,$A2477)</f>
        <v>#NAME?</v>
      </c>
      <c r="H2477" s="330" t="e">
        <f ca="1">_xll.RiskData('Risk Summary'!$N$32,$A2477)</f>
        <v>#NAME?</v>
      </c>
      <c r="J2477" s="330" t="e">
        <f ca="1">_xll.RiskData('Risk Summary'!$H$35,$A2477)</f>
        <v>#NAME?</v>
      </c>
      <c r="K2477" s="330" t="e">
        <f ca="1">_xll.RiskData('Risk Summary'!$K$35,$A2477)</f>
        <v>#NAME?</v>
      </c>
      <c r="L2477" s="330" t="e">
        <f ca="1">_xll.RiskData('Risk Summary'!$N$35,$A2477)</f>
        <v>#NAME?</v>
      </c>
      <c r="N2477" s="330" t="e">
        <f ca="1">_xll.RiskData('Risk Summary'!$H$36,$A2477)</f>
        <v>#NAME?</v>
      </c>
      <c r="O2477" s="330" t="e">
        <f ca="1">_xll.RiskData('Risk Summary'!$K$36,$A2477)</f>
        <v>#NAME?</v>
      </c>
      <c r="P2477" s="330" t="e">
        <f ca="1">_xll.RiskData('Risk Summary'!$N$36,$A2477)</f>
        <v>#NAME?</v>
      </c>
      <c r="R2477" s="330" t="e">
        <f ca="1">_xll.RiskData('TS CF'!$H$24,$A2477)-F2477</f>
        <v>#NAME?</v>
      </c>
      <c r="S2477" s="330" t="e">
        <f ca="1">_xll.RiskData('TS CF'!$K$24,$A2477)-G2477</f>
        <v>#NAME?</v>
      </c>
      <c r="T2477" s="330" t="e">
        <f ca="1">_xll.RiskData('TS CF'!$N$24,$A2477)-H2477</f>
        <v>#NAME?</v>
      </c>
      <c r="V2477" s="327" t="e">
        <f t="shared" ca="1" si="114"/>
        <v>#NAME?</v>
      </c>
      <c r="W2477" s="327" t="e">
        <f t="shared" ca="1" si="115"/>
        <v>#NAME?</v>
      </c>
      <c r="X2477" s="327" t="e">
        <f t="shared" ca="1" si="116"/>
        <v>#NAME?</v>
      </c>
    </row>
    <row r="2478" spans="1:24">
      <c r="A2478" s="2">
        <v>2471</v>
      </c>
      <c r="B2478" s="617">
        <v>-160478</v>
      </c>
      <c r="C2478" s="617">
        <v>-103593</v>
      </c>
      <c r="D2478" s="617">
        <v>-114388</v>
      </c>
      <c r="F2478" s="330" t="e">
        <f ca="1">_xll.RiskData('Risk Summary'!$H$32,$A2478)</f>
        <v>#NAME?</v>
      </c>
      <c r="G2478" s="330" t="e">
        <f ca="1">_xll.RiskData('Risk Summary'!$K$32,$A2478)</f>
        <v>#NAME?</v>
      </c>
      <c r="H2478" s="330" t="e">
        <f ca="1">_xll.RiskData('Risk Summary'!$N$32,$A2478)</f>
        <v>#NAME?</v>
      </c>
      <c r="J2478" s="330" t="e">
        <f ca="1">_xll.RiskData('Risk Summary'!$H$35,$A2478)</f>
        <v>#NAME?</v>
      </c>
      <c r="K2478" s="330" t="e">
        <f ca="1">_xll.RiskData('Risk Summary'!$K$35,$A2478)</f>
        <v>#NAME?</v>
      </c>
      <c r="L2478" s="330" t="e">
        <f ca="1">_xll.RiskData('Risk Summary'!$N$35,$A2478)</f>
        <v>#NAME?</v>
      </c>
      <c r="N2478" s="330" t="e">
        <f ca="1">_xll.RiskData('Risk Summary'!$H$36,$A2478)</f>
        <v>#NAME?</v>
      </c>
      <c r="O2478" s="330" t="e">
        <f ca="1">_xll.RiskData('Risk Summary'!$K$36,$A2478)</f>
        <v>#NAME?</v>
      </c>
      <c r="P2478" s="330" t="e">
        <f ca="1">_xll.RiskData('Risk Summary'!$N$36,$A2478)</f>
        <v>#NAME?</v>
      </c>
      <c r="R2478" s="330" t="e">
        <f ca="1">_xll.RiskData('TS CF'!$H$24,$A2478)-F2478</f>
        <v>#NAME?</v>
      </c>
      <c r="S2478" s="330" t="e">
        <f ca="1">_xll.RiskData('TS CF'!$K$24,$A2478)-G2478</f>
        <v>#NAME?</v>
      </c>
      <c r="T2478" s="330" t="e">
        <f ca="1">_xll.RiskData('TS CF'!$N$24,$A2478)-H2478</f>
        <v>#NAME?</v>
      </c>
      <c r="V2478" s="327" t="e">
        <f t="shared" ca="1" si="114"/>
        <v>#NAME?</v>
      </c>
      <c r="W2478" s="327" t="e">
        <f t="shared" ca="1" si="115"/>
        <v>#NAME?</v>
      </c>
      <c r="X2478" s="327" t="e">
        <f t="shared" ca="1" si="116"/>
        <v>#NAME?</v>
      </c>
    </row>
    <row r="2479" spans="1:24">
      <c r="A2479" s="2">
        <v>2472</v>
      </c>
      <c r="B2479" s="617">
        <v>-160478</v>
      </c>
      <c r="C2479" s="617">
        <v>-103593</v>
      </c>
      <c r="D2479" s="617">
        <v>-114388</v>
      </c>
      <c r="F2479" s="330" t="e">
        <f ca="1">_xll.RiskData('Risk Summary'!$H$32,$A2479)</f>
        <v>#NAME?</v>
      </c>
      <c r="G2479" s="330" t="e">
        <f ca="1">_xll.RiskData('Risk Summary'!$K$32,$A2479)</f>
        <v>#NAME?</v>
      </c>
      <c r="H2479" s="330" t="e">
        <f ca="1">_xll.RiskData('Risk Summary'!$N$32,$A2479)</f>
        <v>#NAME?</v>
      </c>
      <c r="J2479" s="330" t="e">
        <f ca="1">_xll.RiskData('Risk Summary'!$H$35,$A2479)</f>
        <v>#NAME?</v>
      </c>
      <c r="K2479" s="330" t="e">
        <f ca="1">_xll.RiskData('Risk Summary'!$K$35,$A2479)</f>
        <v>#NAME?</v>
      </c>
      <c r="L2479" s="330" t="e">
        <f ca="1">_xll.RiskData('Risk Summary'!$N$35,$A2479)</f>
        <v>#NAME?</v>
      </c>
      <c r="N2479" s="330" t="e">
        <f ca="1">_xll.RiskData('Risk Summary'!$H$36,$A2479)</f>
        <v>#NAME?</v>
      </c>
      <c r="O2479" s="330" t="e">
        <f ca="1">_xll.RiskData('Risk Summary'!$K$36,$A2479)</f>
        <v>#NAME?</v>
      </c>
      <c r="P2479" s="330" t="e">
        <f ca="1">_xll.RiskData('Risk Summary'!$N$36,$A2479)</f>
        <v>#NAME?</v>
      </c>
      <c r="R2479" s="330" t="e">
        <f ca="1">_xll.RiskData('TS CF'!$H$24,$A2479)-F2479</f>
        <v>#NAME?</v>
      </c>
      <c r="S2479" s="330" t="e">
        <f ca="1">_xll.RiskData('TS CF'!$K$24,$A2479)-G2479</f>
        <v>#NAME?</v>
      </c>
      <c r="T2479" s="330" t="e">
        <f ca="1">_xll.RiskData('TS CF'!$N$24,$A2479)-H2479</f>
        <v>#NAME?</v>
      </c>
      <c r="V2479" s="327" t="e">
        <f t="shared" ca="1" si="114"/>
        <v>#NAME?</v>
      </c>
      <c r="W2479" s="327" t="e">
        <f t="shared" ca="1" si="115"/>
        <v>#NAME?</v>
      </c>
      <c r="X2479" s="327" t="e">
        <f t="shared" ca="1" si="116"/>
        <v>#NAME?</v>
      </c>
    </row>
    <row r="2480" spans="1:24">
      <c r="A2480" s="2">
        <v>2473</v>
      </c>
      <c r="B2480" s="617">
        <v>-160478</v>
      </c>
      <c r="C2480" s="617">
        <v>-103593</v>
      </c>
      <c r="D2480" s="617">
        <v>-114388</v>
      </c>
      <c r="F2480" s="330" t="e">
        <f ca="1">_xll.RiskData('Risk Summary'!$H$32,$A2480)</f>
        <v>#NAME?</v>
      </c>
      <c r="G2480" s="330" t="e">
        <f ca="1">_xll.RiskData('Risk Summary'!$K$32,$A2480)</f>
        <v>#NAME?</v>
      </c>
      <c r="H2480" s="330" t="e">
        <f ca="1">_xll.RiskData('Risk Summary'!$N$32,$A2480)</f>
        <v>#NAME?</v>
      </c>
      <c r="J2480" s="330" t="e">
        <f ca="1">_xll.RiskData('Risk Summary'!$H$35,$A2480)</f>
        <v>#NAME?</v>
      </c>
      <c r="K2480" s="330" t="e">
        <f ca="1">_xll.RiskData('Risk Summary'!$K$35,$A2480)</f>
        <v>#NAME?</v>
      </c>
      <c r="L2480" s="330" t="e">
        <f ca="1">_xll.RiskData('Risk Summary'!$N$35,$A2480)</f>
        <v>#NAME?</v>
      </c>
      <c r="N2480" s="330" t="e">
        <f ca="1">_xll.RiskData('Risk Summary'!$H$36,$A2480)</f>
        <v>#NAME?</v>
      </c>
      <c r="O2480" s="330" t="e">
        <f ca="1">_xll.RiskData('Risk Summary'!$K$36,$A2480)</f>
        <v>#NAME?</v>
      </c>
      <c r="P2480" s="330" t="e">
        <f ca="1">_xll.RiskData('Risk Summary'!$N$36,$A2480)</f>
        <v>#NAME?</v>
      </c>
      <c r="R2480" s="330" t="e">
        <f ca="1">_xll.RiskData('TS CF'!$H$24,$A2480)-F2480</f>
        <v>#NAME?</v>
      </c>
      <c r="S2480" s="330" t="e">
        <f ca="1">_xll.RiskData('TS CF'!$K$24,$A2480)-G2480</f>
        <v>#NAME?</v>
      </c>
      <c r="T2480" s="330" t="e">
        <f ca="1">_xll.RiskData('TS CF'!$N$24,$A2480)-H2480</f>
        <v>#NAME?</v>
      </c>
      <c r="V2480" s="327" t="e">
        <f t="shared" ca="1" si="114"/>
        <v>#NAME?</v>
      </c>
      <c r="W2480" s="327" t="e">
        <f t="shared" ca="1" si="115"/>
        <v>#NAME?</v>
      </c>
      <c r="X2480" s="327" t="e">
        <f t="shared" ca="1" si="116"/>
        <v>#NAME?</v>
      </c>
    </row>
    <row r="2481" spans="1:24">
      <c r="A2481" s="2">
        <v>2474</v>
      </c>
      <c r="B2481" s="617">
        <v>-160478</v>
      </c>
      <c r="C2481" s="617">
        <v>-103593</v>
      </c>
      <c r="D2481" s="617">
        <v>-114388</v>
      </c>
      <c r="F2481" s="330" t="e">
        <f ca="1">_xll.RiskData('Risk Summary'!$H$32,$A2481)</f>
        <v>#NAME?</v>
      </c>
      <c r="G2481" s="330" t="e">
        <f ca="1">_xll.RiskData('Risk Summary'!$K$32,$A2481)</f>
        <v>#NAME?</v>
      </c>
      <c r="H2481" s="330" t="e">
        <f ca="1">_xll.RiskData('Risk Summary'!$N$32,$A2481)</f>
        <v>#NAME?</v>
      </c>
      <c r="J2481" s="330" t="e">
        <f ca="1">_xll.RiskData('Risk Summary'!$H$35,$A2481)</f>
        <v>#NAME?</v>
      </c>
      <c r="K2481" s="330" t="e">
        <f ca="1">_xll.RiskData('Risk Summary'!$K$35,$A2481)</f>
        <v>#NAME?</v>
      </c>
      <c r="L2481" s="330" t="e">
        <f ca="1">_xll.RiskData('Risk Summary'!$N$35,$A2481)</f>
        <v>#NAME?</v>
      </c>
      <c r="N2481" s="330" t="e">
        <f ca="1">_xll.RiskData('Risk Summary'!$H$36,$A2481)</f>
        <v>#NAME?</v>
      </c>
      <c r="O2481" s="330" t="e">
        <f ca="1">_xll.RiskData('Risk Summary'!$K$36,$A2481)</f>
        <v>#NAME?</v>
      </c>
      <c r="P2481" s="330" t="e">
        <f ca="1">_xll.RiskData('Risk Summary'!$N$36,$A2481)</f>
        <v>#NAME?</v>
      </c>
      <c r="R2481" s="330" t="e">
        <f ca="1">_xll.RiskData('TS CF'!$H$24,$A2481)-F2481</f>
        <v>#NAME?</v>
      </c>
      <c r="S2481" s="330" t="e">
        <f ca="1">_xll.RiskData('TS CF'!$K$24,$A2481)-G2481</f>
        <v>#NAME?</v>
      </c>
      <c r="T2481" s="330" t="e">
        <f ca="1">_xll.RiskData('TS CF'!$N$24,$A2481)-H2481</f>
        <v>#NAME?</v>
      </c>
      <c r="V2481" s="327" t="e">
        <f t="shared" ca="1" si="114"/>
        <v>#NAME?</v>
      </c>
      <c r="W2481" s="327" t="e">
        <f t="shared" ca="1" si="115"/>
        <v>#NAME?</v>
      </c>
      <c r="X2481" s="327" t="e">
        <f t="shared" ca="1" si="116"/>
        <v>#NAME?</v>
      </c>
    </row>
    <row r="2482" spans="1:24">
      <c r="A2482" s="2">
        <v>2475</v>
      </c>
      <c r="B2482" s="617">
        <v>-160478</v>
      </c>
      <c r="C2482" s="617">
        <v>-103593</v>
      </c>
      <c r="D2482" s="617">
        <v>-114388</v>
      </c>
      <c r="F2482" s="330" t="e">
        <f ca="1">_xll.RiskData('Risk Summary'!$H$32,$A2482)</f>
        <v>#NAME?</v>
      </c>
      <c r="G2482" s="330" t="e">
        <f ca="1">_xll.RiskData('Risk Summary'!$K$32,$A2482)</f>
        <v>#NAME?</v>
      </c>
      <c r="H2482" s="330" t="e">
        <f ca="1">_xll.RiskData('Risk Summary'!$N$32,$A2482)</f>
        <v>#NAME?</v>
      </c>
      <c r="J2482" s="330" t="e">
        <f ca="1">_xll.RiskData('Risk Summary'!$H$35,$A2482)</f>
        <v>#NAME?</v>
      </c>
      <c r="K2482" s="330" t="e">
        <f ca="1">_xll.RiskData('Risk Summary'!$K$35,$A2482)</f>
        <v>#NAME?</v>
      </c>
      <c r="L2482" s="330" t="e">
        <f ca="1">_xll.RiskData('Risk Summary'!$N$35,$A2482)</f>
        <v>#NAME?</v>
      </c>
      <c r="N2482" s="330" t="e">
        <f ca="1">_xll.RiskData('Risk Summary'!$H$36,$A2482)</f>
        <v>#NAME?</v>
      </c>
      <c r="O2482" s="330" t="e">
        <f ca="1">_xll.RiskData('Risk Summary'!$K$36,$A2482)</f>
        <v>#NAME?</v>
      </c>
      <c r="P2482" s="330" t="e">
        <f ca="1">_xll.RiskData('Risk Summary'!$N$36,$A2482)</f>
        <v>#NAME?</v>
      </c>
      <c r="R2482" s="330" t="e">
        <f ca="1">_xll.RiskData('TS CF'!$H$24,$A2482)-F2482</f>
        <v>#NAME?</v>
      </c>
      <c r="S2482" s="330" t="e">
        <f ca="1">_xll.RiskData('TS CF'!$K$24,$A2482)-G2482</f>
        <v>#NAME?</v>
      </c>
      <c r="T2482" s="330" t="e">
        <f ca="1">_xll.RiskData('TS CF'!$N$24,$A2482)-H2482</f>
        <v>#NAME?</v>
      </c>
      <c r="V2482" s="327" t="e">
        <f t="shared" ca="1" si="114"/>
        <v>#NAME?</v>
      </c>
      <c r="W2482" s="327" t="e">
        <f t="shared" ca="1" si="115"/>
        <v>#NAME?</v>
      </c>
      <c r="X2482" s="327" t="e">
        <f t="shared" ca="1" si="116"/>
        <v>#NAME?</v>
      </c>
    </row>
    <row r="2483" spans="1:24">
      <c r="A2483" s="2">
        <v>2476</v>
      </c>
      <c r="B2483" s="617">
        <v>-160478</v>
      </c>
      <c r="C2483" s="617">
        <v>-103593</v>
      </c>
      <c r="D2483" s="617">
        <v>-114388</v>
      </c>
      <c r="F2483" s="330" t="e">
        <f ca="1">_xll.RiskData('Risk Summary'!$H$32,$A2483)</f>
        <v>#NAME?</v>
      </c>
      <c r="G2483" s="330" t="e">
        <f ca="1">_xll.RiskData('Risk Summary'!$K$32,$A2483)</f>
        <v>#NAME?</v>
      </c>
      <c r="H2483" s="330" t="e">
        <f ca="1">_xll.RiskData('Risk Summary'!$N$32,$A2483)</f>
        <v>#NAME?</v>
      </c>
      <c r="J2483" s="330" t="e">
        <f ca="1">_xll.RiskData('Risk Summary'!$H$35,$A2483)</f>
        <v>#NAME?</v>
      </c>
      <c r="K2483" s="330" t="e">
        <f ca="1">_xll.RiskData('Risk Summary'!$K$35,$A2483)</f>
        <v>#NAME?</v>
      </c>
      <c r="L2483" s="330" t="e">
        <f ca="1">_xll.RiskData('Risk Summary'!$N$35,$A2483)</f>
        <v>#NAME?</v>
      </c>
      <c r="N2483" s="330" t="e">
        <f ca="1">_xll.RiskData('Risk Summary'!$H$36,$A2483)</f>
        <v>#NAME?</v>
      </c>
      <c r="O2483" s="330" t="e">
        <f ca="1">_xll.RiskData('Risk Summary'!$K$36,$A2483)</f>
        <v>#NAME?</v>
      </c>
      <c r="P2483" s="330" t="e">
        <f ca="1">_xll.RiskData('Risk Summary'!$N$36,$A2483)</f>
        <v>#NAME?</v>
      </c>
      <c r="R2483" s="330" t="e">
        <f ca="1">_xll.RiskData('TS CF'!$H$24,$A2483)-F2483</f>
        <v>#NAME?</v>
      </c>
      <c r="S2483" s="330" t="e">
        <f ca="1">_xll.RiskData('TS CF'!$K$24,$A2483)-G2483</f>
        <v>#NAME?</v>
      </c>
      <c r="T2483" s="330" t="e">
        <f ca="1">_xll.RiskData('TS CF'!$N$24,$A2483)-H2483</f>
        <v>#NAME?</v>
      </c>
      <c r="V2483" s="327" t="e">
        <f t="shared" ca="1" si="114"/>
        <v>#NAME?</v>
      </c>
      <c r="W2483" s="327" t="e">
        <f t="shared" ca="1" si="115"/>
        <v>#NAME?</v>
      </c>
      <c r="X2483" s="327" t="e">
        <f t="shared" ca="1" si="116"/>
        <v>#NAME?</v>
      </c>
    </row>
    <row r="2484" spans="1:24">
      <c r="A2484" s="2">
        <v>2477</v>
      </c>
      <c r="B2484" s="617">
        <v>-160478</v>
      </c>
      <c r="C2484" s="617">
        <v>-103593</v>
      </c>
      <c r="D2484" s="617">
        <v>-114388</v>
      </c>
      <c r="F2484" s="330" t="e">
        <f ca="1">_xll.RiskData('Risk Summary'!$H$32,$A2484)</f>
        <v>#NAME?</v>
      </c>
      <c r="G2484" s="330" t="e">
        <f ca="1">_xll.RiskData('Risk Summary'!$K$32,$A2484)</f>
        <v>#NAME?</v>
      </c>
      <c r="H2484" s="330" t="e">
        <f ca="1">_xll.RiskData('Risk Summary'!$N$32,$A2484)</f>
        <v>#NAME?</v>
      </c>
      <c r="J2484" s="330" t="e">
        <f ca="1">_xll.RiskData('Risk Summary'!$H$35,$A2484)</f>
        <v>#NAME?</v>
      </c>
      <c r="K2484" s="330" t="e">
        <f ca="1">_xll.RiskData('Risk Summary'!$K$35,$A2484)</f>
        <v>#NAME?</v>
      </c>
      <c r="L2484" s="330" t="e">
        <f ca="1">_xll.RiskData('Risk Summary'!$N$35,$A2484)</f>
        <v>#NAME?</v>
      </c>
      <c r="N2484" s="330" t="e">
        <f ca="1">_xll.RiskData('Risk Summary'!$H$36,$A2484)</f>
        <v>#NAME?</v>
      </c>
      <c r="O2484" s="330" t="e">
        <f ca="1">_xll.RiskData('Risk Summary'!$K$36,$A2484)</f>
        <v>#NAME?</v>
      </c>
      <c r="P2484" s="330" t="e">
        <f ca="1">_xll.RiskData('Risk Summary'!$N$36,$A2484)</f>
        <v>#NAME?</v>
      </c>
      <c r="R2484" s="330" t="e">
        <f ca="1">_xll.RiskData('TS CF'!$H$24,$A2484)-F2484</f>
        <v>#NAME?</v>
      </c>
      <c r="S2484" s="330" t="e">
        <f ca="1">_xll.RiskData('TS CF'!$K$24,$A2484)-G2484</f>
        <v>#NAME?</v>
      </c>
      <c r="T2484" s="330" t="e">
        <f ca="1">_xll.RiskData('TS CF'!$N$24,$A2484)-H2484</f>
        <v>#NAME?</v>
      </c>
      <c r="V2484" s="327" t="e">
        <f t="shared" ca="1" si="114"/>
        <v>#NAME?</v>
      </c>
      <c r="W2484" s="327" t="e">
        <f t="shared" ca="1" si="115"/>
        <v>#NAME?</v>
      </c>
      <c r="X2484" s="327" t="e">
        <f t="shared" ca="1" si="116"/>
        <v>#NAME?</v>
      </c>
    </row>
    <row r="2485" spans="1:24">
      <c r="A2485" s="2">
        <v>2478</v>
      </c>
      <c r="B2485" s="617">
        <v>-160478</v>
      </c>
      <c r="C2485" s="617">
        <v>-103593</v>
      </c>
      <c r="D2485" s="617">
        <v>-114388</v>
      </c>
      <c r="F2485" s="330" t="e">
        <f ca="1">_xll.RiskData('Risk Summary'!$H$32,$A2485)</f>
        <v>#NAME?</v>
      </c>
      <c r="G2485" s="330" t="e">
        <f ca="1">_xll.RiskData('Risk Summary'!$K$32,$A2485)</f>
        <v>#NAME?</v>
      </c>
      <c r="H2485" s="330" t="e">
        <f ca="1">_xll.RiskData('Risk Summary'!$N$32,$A2485)</f>
        <v>#NAME?</v>
      </c>
      <c r="J2485" s="330" t="e">
        <f ca="1">_xll.RiskData('Risk Summary'!$H$35,$A2485)</f>
        <v>#NAME?</v>
      </c>
      <c r="K2485" s="330" t="e">
        <f ca="1">_xll.RiskData('Risk Summary'!$K$35,$A2485)</f>
        <v>#NAME?</v>
      </c>
      <c r="L2485" s="330" t="e">
        <f ca="1">_xll.RiskData('Risk Summary'!$N$35,$A2485)</f>
        <v>#NAME?</v>
      </c>
      <c r="N2485" s="330" t="e">
        <f ca="1">_xll.RiskData('Risk Summary'!$H$36,$A2485)</f>
        <v>#NAME?</v>
      </c>
      <c r="O2485" s="330" t="e">
        <f ca="1">_xll.RiskData('Risk Summary'!$K$36,$A2485)</f>
        <v>#NAME?</v>
      </c>
      <c r="P2485" s="330" t="e">
        <f ca="1">_xll.RiskData('Risk Summary'!$N$36,$A2485)</f>
        <v>#NAME?</v>
      </c>
      <c r="R2485" s="330" t="e">
        <f ca="1">_xll.RiskData('TS CF'!$H$24,$A2485)-F2485</f>
        <v>#NAME?</v>
      </c>
      <c r="S2485" s="330" t="e">
        <f ca="1">_xll.RiskData('TS CF'!$K$24,$A2485)-G2485</f>
        <v>#NAME?</v>
      </c>
      <c r="T2485" s="330" t="e">
        <f ca="1">_xll.RiskData('TS CF'!$N$24,$A2485)-H2485</f>
        <v>#NAME?</v>
      </c>
      <c r="V2485" s="327" t="e">
        <f t="shared" ca="1" si="114"/>
        <v>#NAME?</v>
      </c>
      <c r="W2485" s="327" t="e">
        <f t="shared" ca="1" si="115"/>
        <v>#NAME?</v>
      </c>
      <c r="X2485" s="327" t="e">
        <f t="shared" ca="1" si="116"/>
        <v>#NAME?</v>
      </c>
    </row>
    <row r="2486" spans="1:24">
      <c r="A2486" s="2">
        <v>2479</v>
      </c>
      <c r="B2486" s="617">
        <v>-160478</v>
      </c>
      <c r="C2486" s="617">
        <v>-103593</v>
      </c>
      <c r="D2486" s="617">
        <v>-114388</v>
      </c>
      <c r="F2486" s="330" t="e">
        <f ca="1">_xll.RiskData('Risk Summary'!$H$32,$A2486)</f>
        <v>#NAME?</v>
      </c>
      <c r="G2486" s="330" t="e">
        <f ca="1">_xll.RiskData('Risk Summary'!$K$32,$A2486)</f>
        <v>#NAME?</v>
      </c>
      <c r="H2486" s="330" t="e">
        <f ca="1">_xll.RiskData('Risk Summary'!$N$32,$A2486)</f>
        <v>#NAME?</v>
      </c>
      <c r="J2486" s="330" t="e">
        <f ca="1">_xll.RiskData('Risk Summary'!$H$35,$A2486)</f>
        <v>#NAME?</v>
      </c>
      <c r="K2486" s="330" t="e">
        <f ca="1">_xll.RiskData('Risk Summary'!$K$35,$A2486)</f>
        <v>#NAME?</v>
      </c>
      <c r="L2486" s="330" t="e">
        <f ca="1">_xll.RiskData('Risk Summary'!$N$35,$A2486)</f>
        <v>#NAME?</v>
      </c>
      <c r="N2486" s="330" t="e">
        <f ca="1">_xll.RiskData('Risk Summary'!$H$36,$A2486)</f>
        <v>#NAME?</v>
      </c>
      <c r="O2486" s="330" t="e">
        <f ca="1">_xll.RiskData('Risk Summary'!$K$36,$A2486)</f>
        <v>#NAME?</v>
      </c>
      <c r="P2486" s="330" t="e">
        <f ca="1">_xll.RiskData('Risk Summary'!$N$36,$A2486)</f>
        <v>#NAME?</v>
      </c>
      <c r="R2486" s="330" t="e">
        <f ca="1">_xll.RiskData('TS CF'!$H$24,$A2486)-F2486</f>
        <v>#NAME?</v>
      </c>
      <c r="S2486" s="330" t="e">
        <f ca="1">_xll.RiskData('TS CF'!$K$24,$A2486)-G2486</f>
        <v>#NAME?</v>
      </c>
      <c r="T2486" s="330" t="e">
        <f ca="1">_xll.RiskData('TS CF'!$N$24,$A2486)-H2486</f>
        <v>#NAME?</v>
      </c>
      <c r="V2486" s="327" t="e">
        <f t="shared" ca="1" si="114"/>
        <v>#NAME?</v>
      </c>
      <c r="W2486" s="327" t="e">
        <f t="shared" ca="1" si="115"/>
        <v>#NAME?</v>
      </c>
      <c r="X2486" s="327" t="e">
        <f t="shared" ca="1" si="116"/>
        <v>#NAME?</v>
      </c>
    </row>
    <row r="2487" spans="1:24">
      <c r="A2487" s="2">
        <v>2480</v>
      </c>
      <c r="B2487" s="617">
        <v>-160478</v>
      </c>
      <c r="C2487" s="617">
        <v>-103593</v>
      </c>
      <c r="D2487" s="617">
        <v>-114388</v>
      </c>
      <c r="F2487" s="330" t="e">
        <f ca="1">_xll.RiskData('Risk Summary'!$H$32,$A2487)</f>
        <v>#NAME?</v>
      </c>
      <c r="G2487" s="330" t="e">
        <f ca="1">_xll.RiskData('Risk Summary'!$K$32,$A2487)</f>
        <v>#NAME?</v>
      </c>
      <c r="H2487" s="330" t="e">
        <f ca="1">_xll.RiskData('Risk Summary'!$N$32,$A2487)</f>
        <v>#NAME?</v>
      </c>
      <c r="J2487" s="330" t="e">
        <f ca="1">_xll.RiskData('Risk Summary'!$H$35,$A2487)</f>
        <v>#NAME?</v>
      </c>
      <c r="K2487" s="330" t="e">
        <f ca="1">_xll.RiskData('Risk Summary'!$K$35,$A2487)</f>
        <v>#NAME?</v>
      </c>
      <c r="L2487" s="330" t="e">
        <f ca="1">_xll.RiskData('Risk Summary'!$N$35,$A2487)</f>
        <v>#NAME?</v>
      </c>
      <c r="N2487" s="330" t="e">
        <f ca="1">_xll.RiskData('Risk Summary'!$H$36,$A2487)</f>
        <v>#NAME?</v>
      </c>
      <c r="O2487" s="330" t="e">
        <f ca="1">_xll.RiskData('Risk Summary'!$K$36,$A2487)</f>
        <v>#NAME?</v>
      </c>
      <c r="P2487" s="330" t="e">
        <f ca="1">_xll.RiskData('Risk Summary'!$N$36,$A2487)</f>
        <v>#NAME?</v>
      </c>
      <c r="R2487" s="330" t="e">
        <f ca="1">_xll.RiskData('TS CF'!$H$24,$A2487)-F2487</f>
        <v>#NAME?</v>
      </c>
      <c r="S2487" s="330" t="e">
        <f ca="1">_xll.RiskData('TS CF'!$K$24,$A2487)-G2487</f>
        <v>#NAME?</v>
      </c>
      <c r="T2487" s="330" t="e">
        <f ca="1">_xll.RiskData('TS CF'!$N$24,$A2487)-H2487</f>
        <v>#NAME?</v>
      </c>
      <c r="V2487" s="327" t="e">
        <f t="shared" ca="1" si="114"/>
        <v>#NAME?</v>
      </c>
      <c r="W2487" s="327" t="e">
        <f t="shared" ca="1" si="115"/>
        <v>#NAME?</v>
      </c>
      <c r="X2487" s="327" t="e">
        <f t="shared" ca="1" si="116"/>
        <v>#NAME?</v>
      </c>
    </row>
    <row r="2488" spans="1:24">
      <c r="A2488" s="2">
        <v>2481</v>
      </c>
      <c r="B2488" s="617">
        <v>-160478</v>
      </c>
      <c r="C2488" s="617">
        <v>-103593</v>
      </c>
      <c r="D2488" s="617">
        <v>-114388</v>
      </c>
      <c r="F2488" s="330" t="e">
        <f ca="1">_xll.RiskData('Risk Summary'!$H$32,$A2488)</f>
        <v>#NAME?</v>
      </c>
      <c r="G2488" s="330" t="e">
        <f ca="1">_xll.RiskData('Risk Summary'!$K$32,$A2488)</f>
        <v>#NAME?</v>
      </c>
      <c r="H2488" s="330" t="e">
        <f ca="1">_xll.RiskData('Risk Summary'!$N$32,$A2488)</f>
        <v>#NAME?</v>
      </c>
      <c r="J2488" s="330" t="e">
        <f ca="1">_xll.RiskData('Risk Summary'!$H$35,$A2488)</f>
        <v>#NAME?</v>
      </c>
      <c r="K2488" s="330" t="e">
        <f ca="1">_xll.RiskData('Risk Summary'!$K$35,$A2488)</f>
        <v>#NAME?</v>
      </c>
      <c r="L2488" s="330" t="e">
        <f ca="1">_xll.RiskData('Risk Summary'!$N$35,$A2488)</f>
        <v>#NAME?</v>
      </c>
      <c r="N2488" s="330" t="e">
        <f ca="1">_xll.RiskData('Risk Summary'!$H$36,$A2488)</f>
        <v>#NAME?</v>
      </c>
      <c r="O2488" s="330" t="e">
        <f ca="1">_xll.RiskData('Risk Summary'!$K$36,$A2488)</f>
        <v>#NAME?</v>
      </c>
      <c r="P2488" s="330" t="e">
        <f ca="1">_xll.RiskData('Risk Summary'!$N$36,$A2488)</f>
        <v>#NAME?</v>
      </c>
      <c r="R2488" s="330" t="e">
        <f ca="1">_xll.RiskData('TS CF'!$H$24,$A2488)-F2488</f>
        <v>#NAME?</v>
      </c>
      <c r="S2488" s="330" t="e">
        <f ca="1">_xll.RiskData('TS CF'!$K$24,$A2488)-G2488</f>
        <v>#NAME?</v>
      </c>
      <c r="T2488" s="330" t="e">
        <f ca="1">_xll.RiskData('TS CF'!$N$24,$A2488)-H2488</f>
        <v>#NAME?</v>
      </c>
      <c r="V2488" s="327" t="e">
        <f t="shared" ca="1" si="114"/>
        <v>#NAME?</v>
      </c>
      <c r="W2488" s="327" t="e">
        <f t="shared" ca="1" si="115"/>
        <v>#NAME?</v>
      </c>
      <c r="X2488" s="327" t="e">
        <f t="shared" ca="1" si="116"/>
        <v>#NAME?</v>
      </c>
    </row>
    <row r="2489" spans="1:24">
      <c r="A2489" s="2">
        <v>2482</v>
      </c>
      <c r="B2489" s="617">
        <v>-160478</v>
      </c>
      <c r="C2489" s="617">
        <v>-103593</v>
      </c>
      <c r="D2489" s="617">
        <v>-114388</v>
      </c>
      <c r="F2489" s="330" t="e">
        <f ca="1">_xll.RiskData('Risk Summary'!$H$32,$A2489)</f>
        <v>#NAME?</v>
      </c>
      <c r="G2489" s="330" t="e">
        <f ca="1">_xll.RiskData('Risk Summary'!$K$32,$A2489)</f>
        <v>#NAME?</v>
      </c>
      <c r="H2489" s="330" t="e">
        <f ca="1">_xll.RiskData('Risk Summary'!$N$32,$A2489)</f>
        <v>#NAME?</v>
      </c>
      <c r="J2489" s="330" t="e">
        <f ca="1">_xll.RiskData('Risk Summary'!$H$35,$A2489)</f>
        <v>#NAME?</v>
      </c>
      <c r="K2489" s="330" t="e">
        <f ca="1">_xll.RiskData('Risk Summary'!$K$35,$A2489)</f>
        <v>#NAME?</v>
      </c>
      <c r="L2489" s="330" t="e">
        <f ca="1">_xll.RiskData('Risk Summary'!$N$35,$A2489)</f>
        <v>#NAME?</v>
      </c>
      <c r="N2489" s="330" t="e">
        <f ca="1">_xll.RiskData('Risk Summary'!$H$36,$A2489)</f>
        <v>#NAME?</v>
      </c>
      <c r="O2489" s="330" t="e">
        <f ca="1">_xll.RiskData('Risk Summary'!$K$36,$A2489)</f>
        <v>#NAME?</v>
      </c>
      <c r="P2489" s="330" t="e">
        <f ca="1">_xll.RiskData('Risk Summary'!$N$36,$A2489)</f>
        <v>#NAME?</v>
      </c>
      <c r="R2489" s="330" t="e">
        <f ca="1">_xll.RiskData('TS CF'!$H$24,$A2489)-F2489</f>
        <v>#NAME?</v>
      </c>
      <c r="S2489" s="330" t="e">
        <f ca="1">_xll.RiskData('TS CF'!$K$24,$A2489)-G2489</f>
        <v>#NAME?</v>
      </c>
      <c r="T2489" s="330" t="e">
        <f ca="1">_xll.RiskData('TS CF'!$N$24,$A2489)-H2489</f>
        <v>#NAME?</v>
      </c>
      <c r="V2489" s="327" t="e">
        <f t="shared" ca="1" si="114"/>
        <v>#NAME?</v>
      </c>
      <c r="W2489" s="327" t="e">
        <f t="shared" ca="1" si="115"/>
        <v>#NAME?</v>
      </c>
      <c r="X2489" s="327" t="e">
        <f t="shared" ca="1" si="116"/>
        <v>#NAME?</v>
      </c>
    </row>
    <row r="2490" spans="1:24">
      <c r="A2490" s="2">
        <v>2483</v>
      </c>
      <c r="B2490" s="617">
        <v>-160478</v>
      </c>
      <c r="C2490" s="617">
        <v>-103593</v>
      </c>
      <c r="D2490" s="617">
        <v>-114388</v>
      </c>
      <c r="F2490" s="330" t="e">
        <f ca="1">_xll.RiskData('Risk Summary'!$H$32,$A2490)</f>
        <v>#NAME?</v>
      </c>
      <c r="G2490" s="330" t="e">
        <f ca="1">_xll.RiskData('Risk Summary'!$K$32,$A2490)</f>
        <v>#NAME?</v>
      </c>
      <c r="H2490" s="330" t="e">
        <f ca="1">_xll.RiskData('Risk Summary'!$N$32,$A2490)</f>
        <v>#NAME?</v>
      </c>
      <c r="J2490" s="330" t="e">
        <f ca="1">_xll.RiskData('Risk Summary'!$H$35,$A2490)</f>
        <v>#NAME?</v>
      </c>
      <c r="K2490" s="330" t="e">
        <f ca="1">_xll.RiskData('Risk Summary'!$K$35,$A2490)</f>
        <v>#NAME?</v>
      </c>
      <c r="L2490" s="330" t="e">
        <f ca="1">_xll.RiskData('Risk Summary'!$N$35,$A2490)</f>
        <v>#NAME?</v>
      </c>
      <c r="N2490" s="330" t="e">
        <f ca="1">_xll.RiskData('Risk Summary'!$H$36,$A2490)</f>
        <v>#NAME?</v>
      </c>
      <c r="O2490" s="330" t="e">
        <f ca="1">_xll.RiskData('Risk Summary'!$K$36,$A2490)</f>
        <v>#NAME?</v>
      </c>
      <c r="P2490" s="330" t="e">
        <f ca="1">_xll.RiskData('Risk Summary'!$N$36,$A2490)</f>
        <v>#NAME?</v>
      </c>
      <c r="R2490" s="330" t="e">
        <f ca="1">_xll.RiskData('TS CF'!$H$24,$A2490)-F2490</f>
        <v>#NAME?</v>
      </c>
      <c r="S2490" s="330" t="e">
        <f ca="1">_xll.RiskData('TS CF'!$K$24,$A2490)-G2490</f>
        <v>#NAME?</v>
      </c>
      <c r="T2490" s="330" t="e">
        <f ca="1">_xll.RiskData('TS CF'!$N$24,$A2490)-H2490</f>
        <v>#NAME?</v>
      </c>
      <c r="V2490" s="327" t="e">
        <f t="shared" ca="1" si="114"/>
        <v>#NAME?</v>
      </c>
      <c r="W2490" s="327" t="e">
        <f t="shared" ca="1" si="115"/>
        <v>#NAME?</v>
      </c>
      <c r="X2490" s="327" t="e">
        <f t="shared" ca="1" si="116"/>
        <v>#NAME?</v>
      </c>
    </row>
    <row r="2491" spans="1:24">
      <c r="A2491" s="2">
        <v>2484</v>
      </c>
      <c r="B2491" s="617">
        <v>-160478</v>
      </c>
      <c r="C2491" s="617">
        <v>-103593</v>
      </c>
      <c r="D2491" s="617">
        <v>-114388</v>
      </c>
      <c r="F2491" s="330" t="e">
        <f ca="1">_xll.RiskData('Risk Summary'!$H$32,$A2491)</f>
        <v>#NAME?</v>
      </c>
      <c r="G2491" s="330" t="e">
        <f ca="1">_xll.RiskData('Risk Summary'!$K$32,$A2491)</f>
        <v>#NAME?</v>
      </c>
      <c r="H2491" s="330" t="e">
        <f ca="1">_xll.RiskData('Risk Summary'!$N$32,$A2491)</f>
        <v>#NAME?</v>
      </c>
      <c r="J2491" s="330" t="e">
        <f ca="1">_xll.RiskData('Risk Summary'!$H$35,$A2491)</f>
        <v>#NAME?</v>
      </c>
      <c r="K2491" s="330" t="e">
        <f ca="1">_xll.RiskData('Risk Summary'!$K$35,$A2491)</f>
        <v>#NAME?</v>
      </c>
      <c r="L2491" s="330" t="e">
        <f ca="1">_xll.RiskData('Risk Summary'!$N$35,$A2491)</f>
        <v>#NAME?</v>
      </c>
      <c r="N2491" s="330" t="e">
        <f ca="1">_xll.RiskData('Risk Summary'!$H$36,$A2491)</f>
        <v>#NAME?</v>
      </c>
      <c r="O2491" s="330" t="e">
        <f ca="1">_xll.RiskData('Risk Summary'!$K$36,$A2491)</f>
        <v>#NAME?</v>
      </c>
      <c r="P2491" s="330" t="e">
        <f ca="1">_xll.RiskData('Risk Summary'!$N$36,$A2491)</f>
        <v>#NAME?</v>
      </c>
      <c r="R2491" s="330" t="e">
        <f ca="1">_xll.RiskData('TS CF'!$H$24,$A2491)-F2491</f>
        <v>#NAME?</v>
      </c>
      <c r="S2491" s="330" t="e">
        <f ca="1">_xll.RiskData('TS CF'!$K$24,$A2491)-G2491</f>
        <v>#NAME?</v>
      </c>
      <c r="T2491" s="330" t="e">
        <f ca="1">_xll.RiskData('TS CF'!$N$24,$A2491)-H2491</f>
        <v>#NAME?</v>
      </c>
      <c r="V2491" s="327" t="e">
        <f t="shared" ca="1" si="114"/>
        <v>#NAME?</v>
      </c>
      <c r="W2491" s="327" t="e">
        <f t="shared" ca="1" si="115"/>
        <v>#NAME?</v>
      </c>
      <c r="X2491" s="327" t="e">
        <f t="shared" ca="1" si="116"/>
        <v>#NAME?</v>
      </c>
    </row>
    <row r="2492" spans="1:24">
      <c r="A2492" s="2">
        <v>2485</v>
      </c>
      <c r="B2492" s="617">
        <v>-160478</v>
      </c>
      <c r="C2492" s="617">
        <v>-103593</v>
      </c>
      <c r="D2492" s="617">
        <v>-114388</v>
      </c>
      <c r="F2492" s="330" t="e">
        <f ca="1">_xll.RiskData('Risk Summary'!$H$32,$A2492)</f>
        <v>#NAME?</v>
      </c>
      <c r="G2492" s="330" t="e">
        <f ca="1">_xll.RiskData('Risk Summary'!$K$32,$A2492)</f>
        <v>#NAME?</v>
      </c>
      <c r="H2492" s="330" t="e">
        <f ca="1">_xll.RiskData('Risk Summary'!$N$32,$A2492)</f>
        <v>#NAME?</v>
      </c>
      <c r="J2492" s="330" t="e">
        <f ca="1">_xll.RiskData('Risk Summary'!$H$35,$A2492)</f>
        <v>#NAME?</v>
      </c>
      <c r="K2492" s="330" t="e">
        <f ca="1">_xll.RiskData('Risk Summary'!$K$35,$A2492)</f>
        <v>#NAME?</v>
      </c>
      <c r="L2492" s="330" t="e">
        <f ca="1">_xll.RiskData('Risk Summary'!$N$35,$A2492)</f>
        <v>#NAME?</v>
      </c>
      <c r="N2492" s="330" t="e">
        <f ca="1">_xll.RiskData('Risk Summary'!$H$36,$A2492)</f>
        <v>#NAME?</v>
      </c>
      <c r="O2492" s="330" t="e">
        <f ca="1">_xll.RiskData('Risk Summary'!$K$36,$A2492)</f>
        <v>#NAME?</v>
      </c>
      <c r="P2492" s="330" t="e">
        <f ca="1">_xll.RiskData('Risk Summary'!$N$36,$A2492)</f>
        <v>#NAME?</v>
      </c>
      <c r="R2492" s="330" t="e">
        <f ca="1">_xll.RiskData('TS CF'!$H$24,$A2492)-F2492</f>
        <v>#NAME?</v>
      </c>
      <c r="S2492" s="330" t="e">
        <f ca="1">_xll.RiskData('TS CF'!$K$24,$A2492)-G2492</f>
        <v>#NAME?</v>
      </c>
      <c r="T2492" s="330" t="e">
        <f ca="1">_xll.RiskData('TS CF'!$N$24,$A2492)-H2492</f>
        <v>#NAME?</v>
      </c>
      <c r="V2492" s="327" t="e">
        <f t="shared" ca="1" si="114"/>
        <v>#NAME?</v>
      </c>
      <c r="W2492" s="327" t="e">
        <f t="shared" ca="1" si="115"/>
        <v>#NAME?</v>
      </c>
      <c r="X2492" s="327" t="e">
        <f t="shared" ca="1" si="116"/>
        <v>#NAME?</v>
      </c>
    </row>
    <row r="2493" spans="1:24">
      <c r="A2493" s="2">
        <v>2486</v>
      </c>
      <c r="B2493" s="617">
        <v>-160478</v>
      </c>
      <c r="C2493" s="617">
        <v>-103593</v>
      </c>
      <c r="D2493" s="617">
        <v>-114388</v>
      </c>
      <c r="F2493" s="330" t="e">
        <f ca="1">_xll.RiskData('Risk Summary'!$H$32,$A2493)</f>
        <v>#NAME?</v>
      </c>
      <c r="G2493" s="330" t="e">
        <f ca="1">_xll.RiskData('Risk Summary'!$K$32,$A2493)</f>
        <v>#NAME?</v>
      </c>
      <c r="H2493" s="330" t="e">
        <f ca="1">_xll.RiskData('Risk Summary'!$N$32,$A2493)</f>
        <v>#NAME?</v>
      </c>
      <c r="J2493" s="330" t="e">
        <f ca="1">_xll.RiskData('Risk Summary'!$H$35,$A2493)</f>
        <v>#NAME?</v>
      </c>
      <c r="K2493" s="330" t="e">
        <f ca="1">_xll.RiskData('Risk Summary'!$K$35,$A2493)</f>
        <v>#NAME?</v>
      </c>
      <c r="L2493" s="330" t="e">
        <f ca="1">_xll.RiskData('Risk Summary'!$N$35,$A2493)</f>
        <v>#NAME?</v>
      </c>
      <c r="N2493" s="330" t="e">
        <f ca="1">_xll.RiskData('Risk Summary'!$H$36,$A2493)</f>
        <v>#NAME?</v>
      </c>
      <c r="O2493" s="330" t="e">
        <f ca="1">_xll.RiskData('Risk Summary'!$K$36,$A2493)</f>
        <v>#NAME?</v>
      </c>
      <c r="P2493" s="330" t="e">
        <f ca="1">_xll.RiskData('Risk Summary'!$N$36,$A2493)</f>
        <v>#NAME?</v>
      </c>
      <c r="R2493" s="330" t="e">
        <f ca="1">_xll.RiskData('TS CF'!$H$24,$A2493)-F2493</f>
        <v>#NAME?</v>
      </c>
      <c r="S2493" s="330" t="e">
        <f ca="1">_xll.RiskData('TS CF'!$K$24,$A2493)-G2493</f>
        <v>#NAME?</v>
      </c>
      <c r="T2493" s="330" t="e">
        <f ca="1">_xll.RiskData('TS CF'!$N$24,$A2493)-H2493</f>
        <v>#NAME?</v>
      </c>
      <c r="V2493" s="327" t="e">
        <f t="shared" ca="1" si="114"/>
        <v>#NAME?</v>
      </c>
      <c r="W2493" s="327" t="e">
        <f t="shared" ca="1" si="115"/>
        <v>#NAME?</v>
      </c>
      <c r="X2493" s="327" t="e">
        <f t="shared" ca="1" si="116"/>
        <v>#NAME?</v>
      </c>
    </row>
    <row r="2494" spans="1:24">
      <c r="A2494" s="2">
        <v>2487</v>
      </c>
      <c r="B2494" s="617">
        <v>-160478</v>
      </c>
      <c r="C2494" s="617">
        <v>-103593</v>
      </c>
      <c r="D2494" s="617">
        <v>-114388</v>
      </c>
      <c r="F2494" s="330" t="e">
        <f ca="1">_xll.RiskData('Risk Summary'!$H$32,$A2494)</f>
        <v>#NAME?</v>
      </c>
      <c r="G2494" s="330" t="e">
        <f ca="1">_xll.RiskData('Risk Summary'!$K$32,$A2494)</f>
        <v>#NAME?</v>
      </c>
      <c r="H2494" s="330" t="e">
        <f ca="1">_xll.RiskData('Risk Summary'!$N$32,$A2494)</f>
        <v>#NAME?</v>
      </c>
      <c r="J2494" s="330" t="e">
        <f ca="1">_xll.RiskData('Risk Summary'!$H$35,$A2494)</f>
        <v>#NAME?</v>
      </c>
      <c r="K2494" s="330" t="e">
        <f ca="1">_xll.RiskData('Risk Summary'!$K$35,$A2494)</f>
        <v>#NAME?</v>
      </c>
      <c r="L2494" s="330" t="e">
        <f ca="1">_xll.RiskData('Risk Summary'!$N$35,$A2494)</f>
        <v>#NAME?</v>
      </c>
      <c r="N2494" s="330" t="e">
        <f ca="1">_xll.RiskData('Risk Summary'!$H$36,$A2494)</f>
        <v>#NAME?</v>
      </c>
      <c r="O2494" s="330" t="e">
        <f ca="1">_xll.RiskData('Risk Summary'!$K$36,$A2494)</f>
        <v>#NAME?</v>
      </c>
      <c r="P2494" s="330" t="e">
        <f ca="1">_xll.RiskData('Risk Summary'!$N$36,$A2494)</f>
        <v>#NAME?</v>
      </c>
      <c r="R2494" s="330" t="e">
        <f ca="1">_xll.RiskData('TS CF'!$H$24,$A2494)-F2494</f>
        <v>#NAME?</v>
      </c>
      <c r="S2494" s="330" t="e">
        <f ca="1">_xll.RiskData('TS CF'!$K$24,$A2494)-G2494</f>
        <v>#NAME?</v>
      </c>
      <c r="T2494" s="330" t="e">
        <f ca="1">_xll.RiskData('TS CF'!$N$24,$A2494)-H2494</f>
        <v>#NAME?</v>
      </c>
      <c r="V2494" s="327" t="e">
        <f t="shared" ca="1" si="114"/>
        <v>#NAME?</v>
      </c>
      <c r="W2494" s="327" t="e">
        <f t="shared" ca="1" si="115"/>
        <v>#NAME?</v>
      </c>
      <c r="X2494" s="327" t="e">
        <f t="shared" ca="1" si="116"/>
        <v>#NAME?</v>
      </c>
    </row>
    <row r="2495" spans="1:24">
      <c r="A2495" s="2">
        <v>2488</v>
      </c>
      <c r="B2495" s="617">
        <v>-160478</v>
      </c>
      <c r="C2495" s="617">
        <v>-103593</v>
      </c>
      <c r="D2495" s="617">
        <v>-114388</v>
      </c>
      <c r="F2495" s="330" t="e">
        <f ca="1">_xll.RiskData('Risk Summary'!$H$32,$A2495)</f>
        <v>#NAME?</v>
      </c>
      <c r="G2495" s="330" t="e">
        <f ca="1">_xll.RiskData('Risk Summary'!$K$32,$A2495)</f>
        <v>#NAME?</v>
      </c>
      <c r="H2495" s="330" t="e">
        <f ca="1">_xll.RiskData('Risk Summary'!$N$32,$A2495)</f>
        <v>#NAME?</v>
      </c>
      <c r="J2495" s="330" t="e">
        <f ca="1">_xll.RiskData('Risk Summary'!$H$35,$A2495)</f>
        <v>#NAME?</v>
      </c>
      <c r="K2495" s="330" t="e">
        <f ca="1">_xll.RiskData('Risk Summary'!$K$35,$A2495)</f>
        <v>#NAME?</v>
      </c>
      <c r="L2495" s="330" t="e">
        <f ca="1">_xll.RiskData('Risk Summary'!$N$35,$A2495)</f>
        <v>#NAME?</v>
      </c>
      <c r="N2495" s="330" t="e">
        <f ca="1">_xll.RiskData('Risk Summary'!$H$36,$A2495)</f>
        <v>#NAME?</v>
      </c>
      <c r="O2495" s="330" t="e">
        <f ca="1">_xll.RiskData('Risk Summary'!$K$36,$A2495)</f>
        <v>#NAME?</v>
      </c>
      <c r="P2495" s="330" t="e">
        <f ca="1">_xll.RiskData('Risk Summary'!$N$36,$A2495)</f>
        <v>#NAME?</v>
      </c>
      <c r="R2495" s="330" t="e">
        <f ca="1">_xll.RiskData('TS CF'!$H$24,$A2495)-F2495</f>
        <v>#NAME?</v>
      </c>
      <c r="S2495" s="330" t="e">
        <f ca="1">_xll.RiskData('TS CF'!$K$24,$A2495)-G2495</f>
        <v>#NAME?</v>
      </c>
      <c r="T2495" s="330" t="e">
        <f ca="1">_xll.RiskData('TS CF'!$N$24,$A2495)-H2495</f>
        <v>#NAME?</v>
      </c>
      <c r="V2495" s="327" t="e">
        <f t="shared" ca="1" si="114"/>
        <v>#NAME?</v>
      </c>
      <c r="W2495" s="327" t="e">
        <f t="shared" ca="1" si="115"/>
        <v>#NAME?</v>
      </c>
      <c r="X2495" s="327" t="e">
        <f t="shared" ca="1" si="116"/>
        <v>#NAME?</v>
      </c>
    </row>
    <row r="2496" spans="1:24">
      <c r="A2496" s="2">
        <v>2489</v>
      </c>
      <c r="B2496" s="617">
        <v>-160478</v>
      </c>
      <c r="C2496" s="617">
        <v>-103593</v>
      </c>
      <c r="D2496" s="617">
        <v>-114388</v>
      </c>
      <c r="F2496" s="330" t="e">
        <f ca="1">_xll.RiskData('Risk Summary'!$H$32,$A2496)</f>
        <v>#NAME?</v>
      </c>
      <c r="G2496" s="330" t="e">
        <f ca="1">_xll.RiskData('Risk Summary'!$K$32,$A2496)</f>
        <v>#NAME?</v>
      </c>
      <c r="H2496" s="330" t="e">
        <f ca="1">_xll.RiskData('Risk Summary'!$N$32,$A2496)</f>
        <v>#NAME?</v>
      </c>
      <c r="J2496" s="330" t="e">
        <f ca="1">_xll.RiskData('Risk Summary'!$H$35,$A2496)</f>
        <v>#NAME?</v>
      </c>
      <c r="K2496" s="330" t="e">
        <f ca="1">_xll.RiskData('Risk Summary'!$K$35,$A2496)</f>
        <v>#NAME?</v>
      </c>
      <c r="L2496" s="330" t="e">
        <f ca="1">_xll.RiskData('Risk Summary'!$N$35,$A2496)</f>
        <v>#NAME?</v>
      </c>
      <c r="N2496" s="330" t="e">
        <f ca="1">_xll.RiskData('Risk Summary'!$H$36,$A2496)</f>
        <v>#NAME?</v>
      </c>
      <c r="O2496" s="330" t="e">
        <f ca="1">_xll.RiskData('Risk Summary'!$K$36,$A2496)</f>
        <v>#NAME?</v>
      </c>
      <c r="P2496" s="330" t="e">
        <f ca="1">_xll.RiskData('Risk Summary'!$N$36,$A2496)</f>
        <v>#NAME?</v>
      </c>
      <c r="R2496" s="330" t="e">
        <f ca="1">_xll.RiskData('TS CF'!$H$24,$A2496)-F2496</f>
        <v>#NAME?</v>
      </c>
      <c r="S2496" s="330" t="e">
        <f ca="1">_xll.RiskData('TS CF'!$K$24,$A2496)-G2496</f>
        <v>#NAME?</v>
      </c>
      <c r="T2496" s="330" t="e">
        <f ca="1">_xll.RiskData('TS CF'!$N$24,$A2496)-H2496</f>
        <v>#NAME?</v>
      </c>
      <c r="V2496" s="327" t="e">
        <f t="shared" ca="1" si="114"/>
        <v>#NAME?</v>
      </c>
      <c r="W2496" s="327" t="e">
        <f t="shared" ca="1" si="115"/>
        <v>#NAME?</v>
      </c>
      <c r="X2496" s="327" t="e">
        <f t="shared" ca="1" si="116"/>
        <v>#NAME?</v>
      </c>
    </row>
    <row r="2497" spans="1:24">
      <c r="A2497" s="2">
        <v>2490</v>
      </c>
      <c r="B2497" s="617">
        <v>-160478</v>
      </c>
      <c r="C2497" s="617">
        <v>-103593</v>
      </c>
      <c r="D2497" s="617">
        <v>-114388</v>
      </c>
      <c r="F2497" s="330" t="e">
        <f ca="1">_xll.RiskData('Risk Summary'!$H$32,$A2497)</f>
        <v>#NAME?</v>
      </c>
      <c r="G2497" s="330" t="e">
        <f ca="1">_xll.RiskData('Risk Summary'!$K$32,$A2497)</f>
        <v>#NAME?</v>
      </c>
      <c r="H2497" s="330" t="e">
        <f ca="1">_xll.RiskData('Risk Summary'!$N$32,$A2497)</f>
        <v>#NAME?</v>
      </c>
      <c r="J2497" s="330" t="e">
        <f ca="1">_xll.RiskData('Risk Summary'!$H$35,$A2497)</f>
        <v>#NAME?</v>
      </c>
      <c r="K2497" s="330" t="e">
        <f ca="1">_xll.RiskData('Risk Summary'!$K$35,$A2497)</f>
        <v>#NAME?</v>
      </c>
      <c r="L2497" s="330" t="e">
        <f ca="1">_xll.RiskData('Risk Summary'!$N$35,$A2497)</f>
        <v>#NAME?</v>
      </c>
      <c r="N2497" s="330" t="e">
        <f ca="1">_xll.RiskData('Risk Summary'!$H$36,$A2497)</f>
        <v>#NAME?</v>
      </c>
      <c r="O2497" s="330" t="e">
        <f ca="1">_xll.RiskData('Risk Summary'!$K$36,$A2497)</f>
        <v>#NAME?</v>
      </c>
      <c r="P2497" s="330" t="e">
        <f ca="1">_xll.RiskData('Risk Summary'!$N$36,$A2497)</f>
        <v>#NAME?</v>
      </c>
      <c r="R2497" s="330" t="e">
        <f ca="1">_xll.RiskData('TS CF'!$H$24,$A2497)-F2497</f>
        <v>#NAME?</v>
      </c>
      <c r="S2497" s="330" t="e">
        <f ca="1">_xll.RiskData('TS CF'!$K$24,$A2497)-G2497</f>
        <v>#NAME?</v>
      </c>
      <c r="T2497" s="330" t="e">
        <f ca="1">_xll.RiskData('TS CF'!$N$24,$A2497)-H2497</f>
        <v>#NAME?</v>
      </c>
      <c r="V2497" s="327" t="e">
        <f t="shared" ca="1" si="114"/>
        <v>#NAME?</v>
      </c>
      <c r="W2497" s="327" t="e">
        <f t="shared" ca="1" si="115"/>
        <v>#NAME?</v>
      </c>
      <c r="X2497" s="327" t="e">
        <f t="shared" ca="1" si="116"/>
        <v>#NAME?</v>
      </c>
    </row>
    <row r="2498" spans="1:24">
      <c r="A2498" s="2">
        <v>2491</v>
      </c>
      <c r="B2498" s="617">
        <v>-160478</v>
      </c>
      <c r="C2498" s="617">
        <v>-103593</v>
      </c>
      <c r="D2498" s="617">
        <v>-114388</v>
      </c>
      <c r="F2498" s="330" t="e">
        <f ca="1">_xll.RiskData('Risk Summary'!$H$32,$A2498)</f>
        <v>#NAME?</v>
      </c>
      <c r="G2498" s="330" t="e">
        <f ca="1">_xll.RiskData('Risk Summary'!$K$32,$A2498)</f>
        <v>#NAME?</v>
      </c>
      <c r="H2498" s="330" t="e">
        <f ca="1">_xll.RiskData('Risk Summary'!$N$32,$A2498)</f>
        <v>#NAME?</v>
      </c>
      <c r="J2498" s="330" t="e">
        <f ca="1">_xll.RiskData('Risk Summary'!$H$35,$A2498)</f>
        <v>#NAME?</v>
      </c>
      <c r="K2498" s="330" t="e">
        <f ca="1">_xll.RiskData('Risk Summary'!$K$35,$A2498)</f>
        <v>#NAME?</v>
      </c>
      <c r="L2498" s="330" t="e">
        <f ca="1">_xll.RiskData('Risk Summary'!$N$35,$A2498)</f>
        <v>#NAME?</v>
      </c>
      <c r="N2498" s="330" t="e">
        <f ca="1">_xll.RiskData('Risk Summary'!$H$36,$A2498)</f>
        <v>#NAME?</v>
      </c>
      <c r="O2498" s="330" t="e">
        <f ca="1">_xll.RiskData('Risk Summary'!$K$36,$A2498)</f>
        <v>#NAME?</v>
      </c>
      <c r="P2498" s="330" t="e">
        <f ca="1">_xll.RiskData('Risk Summary'!$N$36,$A2498)</f>
        <v>#NAME?</v>
      </c>
      <c r="R2498" s="330" t="e">
        <f ca="1">_xll.RiskData('TS CF'!$H$24,$A2498)-F2498</f>
        <v>#NAME?</v>
      </c>
      <c r="S2498" s="330" t="e">
        <f ca="1">_xll.RiskData('TS CF'!$K$24,$A2498)-G2498</f>
        <v>#NAME?</v>
      </c>
      <c r="T2498" s="330" t="e">
        <f ca="1">_xll.RiskData('TS CF'!$N$24,$A2498)-H2498</f>
        <v>#NAME?</v>
      </c>
      <c r="V2498" s="327" t="e">
        <f t="shared" ca="1" si="114"/>
        <v>#NAME?</v>
      </c>
      <c r="W2498" s="327" t="e">
        <f t="shared" ca="1" si="115"/>
        <v>#NAME?</v>
      </c>
      <c r="X2498" s="327" t="e">
        <f t="shared" ca="1" si="116"/>
        <v>#NAME?</v>
      </c>
    </row>
    <row r="2499" spans="1:24">
      <c r="A2499" s="2">
        <v>2492</v>
      </c>
      <c r="B2499" s="617">
        <v>-160478</v>
      </c>
      <c r="C2499" s="617">
        <v>-103593</v>
      </c>
      <c r="D2499" s="617">
        <v>-114388</v>
      </c>
      <c r="F2499" s="330" t="e">
        <f ca="1">_xll.RiskData('Risk Summary'!$H$32,$A2499)</f>
        <v>#NAME?</v>
      </c>
      <c r="G2499" s="330" t="e">
        <f ca="1">_xll.RiskData('Risk Summary'!$K$32,$A2499)</f>
        <v>#NAME?</v>
      </c>
      <c r="H2499" s="330" t="e">
        <f ca="1">_xll.RiskData('Risk Summary'!$N$32,$A2499)</f>
        <v>#NAME?</v>
      </c>
      <c r="J2499" s="330" t="e">
        <f ca="1">_xll.RiskData('Risk Summary'!$H$35,$A2499)</f>
        <v>#NAME?</v>
      </c>
      <c r="K2499" s="330" t="e">
        <f ca="1">_xll.RiskData('Risk Summary'!$K$35,$A2499)</f>
        <v>#NAME?</v>
      </c>
      <c r="L2499" s="330" t="e">
        <f ca="1">_xll.RiskData('Risk Summary'!$N$35,$A2499)</f>
        <v>#NAME?</v>
      </c>
      <c r="N2499" s="330" t="e">
        <f ca="1">_xll.RiskData('Risk Summary'!$H$36,$A2499)</f>
        <v>#NAME?</v>
      </c>
      <c r="O2499" s="330" t="e">
        <f ca="1">_xll.RiskData('Risk Summary'!$K$36,$A2499)</f>
        <v>#NAME?</v>
      </c>
      <c r="P2499" s="330" t="e">
        <f ca="1">_xll.RiskData('Risk Summary'!$N$36,$A2499)</f>
        <v>#NAME?</v>
      </c>
      <c r="R2499" s="330" t="e">
        <f ca="1">_xll.RiskData('TS CF'!$H$24,$A2499)-F2499</f>
        <v>#NAME?</v>
      </c>
      <c r="S2499" s="330" t="e">
        <f ca="1">_xll.RiskData('TS CF'!$K$24,$A2499)-G2499</f>
        <v>#NAME?</v>
      </c>
      <c r="T2499" s="330" t="e">
        <f ca="1">_xll.RiskData('TS CF'!$N$24,$A2499)-H2499</f>
        <v>#NAME?</v>
      </c>
      <c r="V2499" s="327" t="e">
        <f t="shared" ca="1" si="114"/>
        <v>#NAME?</v>
      </c>
      <c r="W2499" s="327" t="e">
        <f t="shared" ca="1" si="115"/>
        <v>#NAME?</v>
      </c>
      <c r="X2499" s="327" t="e">
        <f t="shared" ca="1" si="116"/>
        <v>#NAME?</v>
      </c>
    </row>
    <row r="2500" spans="1:24">
      <c r="A2500" s="2">
        <v>2493</v>
      </c>
      <c r="B2500" s="617">
        <v>-160478</v>
      </c>
      <c r="C2500" s="617">
        <v>-103593</v>
      </c>
      <c r="D2500" s="617">
        <v>-114388</v>
      </c>
      <c r="F2500" s="330" t="e">
        <f ca="1">_xll.RiskData('Risk Summary'!$H$32,$A2500)</f>
        <v>#NAME?</v>
      </c>
      <c r="G2500" s="330" t="e">
        <f ca="1">_xll.RiskData('Risk Summary'!$K$32,$A2500)</f>
        <v>#NAME?</v>
      </c>
      <c r="H2500" s="330" t="e">
        <f ca="1">_xll.RiskData('Risk Summary'!$N$32,$A2500)</f>
        <v>#NAME?</v>
      </c>
      <c r="J2500" s="330" t="e">
        <f ca="1">_xll.RiskData('Risk Summary'!$H$35,$A2500)</f>
        <v>#NAME?</v>
      </c>
      <c r="K2500" s="330" t="e">
        <f ca="1">_xll.RiskData('Risk Summary'!$K$35,$A2500)</f>
        <v>#NAME?</v>
      </c>
      <c r="L2500" s="330" t="e">
        <f ca="1">_xll.RiskData('Risk Summary'!$N$35,$A2500)</f>
        <v>#NAME?</v>
      </c>
      <c r="N2500" s="330" t="e">
        <f ca="1">_xll.RiskData('Risk Summary'!$H$36,$A2500)</f>
        <v>#NAME?</v>
      </c>
      <c r="O2500" s="330" t="e">
        <f ca="1">_xll.RiskData('Risk Summary'!$K$36,$A2500)</f>
        <v>#NAME?</v>
      </c>
      <c r="P2500" s="330" t="e">
        <f ca="1">_xll.RiskData('Risk Summary'!$N$36,$A2500)</f>
        <v>#NAME?</v>
      </c>
      <c r="R2500" s="330" t="e">
        <f ca="1">_xll.RiskData('TS CF'!$H$24,$A2500)-F2500</f>
        <v>#NAME?</v>
      </c>
      <c r="S2500" s="330" t="e">
        <f ca="1">_xll.RiskData('TS CF'!$K$24,$A2500)-G2500</f>
        <v>#NAME?</v>
      </c>
      <c r="T2500" s="330" t="e">
        <f ca="1">_xll.RiskData('TS CF'!$N$24,$A2500)-H2500</f>
        <v>#NAME?</v>
      </c>
      <c r="V2500" s="327" t="e">
        <f t="shared" ca="1" si="114"/>
        <v>#NAME?</v>
      </c>
      <c r="W2500" s="327" t="e">
        <f t="shared" ca="1" si="115"/>
        <v>#NAME?</v>
      </c>
      <c r="X2500" s="327" t="e">
        <f t="shared" ca="1" si="116"/>
        <v>#NAME?</v>
      </c>
    </row>
    <row r="2501" spans="1:24">
      <c r="A2501" s="2">
        <v>2494</v>
      </c>
      <c r="B2501" s="617">
        <v>-160478</v>
      </c>
      <c r="C2501" s="617">
        <v>-103593</v>
      </c>
      <c r="D2501" s="617">
        <v>-114388</v>
      </c>
      <c r="F2501" s="330" t="e">
        <f ca="1">_xll.RiskData('Risk Summary'!$H$32,$A2501)</f>
        <v>#NAME?</v>
      </c>
      <c r="G2501" s="330" t="e">
        <f ca="1">_xll.RiskData('Risk Summary'!$K$32,$A2501)</f>
        <v>#NAME?</v>
      </c>
      <c r="H2501" s="330" t="e">
        <f ca="1">_xll.RiskData('Risk Summary'!$N$32,$A2501)</f>
        <v>#NAME?</v>
      </c>
      <c r="J2501" s="330" t="e">
        <f ca="1">_xll.RiskData('Risk Summary'!$H$35,$A2501)</f>
        <v>#NAME?</v>
      </c>
      <c r="K2501" s="330" t="e">
        <f ca="1">_xll.RiskData('Risk Summary'!$K$35,$A2501)</f>
        <v>#NAME?</v>
      </c>
      <c r="L2501" s="330" t="e">
        <f ca="1">_xll.RiskData('Risk Summary'!$N$35,$A2501)</f>
        <v>#NAME?</v>
      </c>
      <c r="N2501" s="330" t="e">
        <f ca="1">_xll.RiskData('Risk Summary'!$H$36,$A2501)</f>
        <v>#NAME?</v>
      </c>
      <c r="O2501" s="330" t="e">
        <f ca="1">_xll.RiskData('Risk Summary'!$K$36,$A2501)</f>
        <v>#NAME?</v>
      </c>
      <c r="P2501" s="330" t="e">
        <f ca="1">_xll.RiskData('Risk Summary'!$N$36,$A2501)</f>
        <v>#NAME?</v>
      </c>
      <c r="R2501" s="330" t="e">
        <f ca="1">_xll.RiskData('TS CF'!$H$24,$A2501)-F2501</f>
        <v>#NAME?</v>
      </c>
      <c r="S2501" s="330" t="e">
        <f ca="1">_xll.RiskData('TS CF'!$K$24,$A2501)-G2501</f>
        <v>#NAME?</v>
      </c>
      <c r="T2501" s="330" t="e">
        <f ca="1">_xll.RiskData('TS CF'!$N$24,$A2501)-H2501</f>
        <v>#NAME?</v>
      </c>
      <c r="V2501" s="327" t="e">
        <f t="shared" ca="1" si="114"/>
        <v>#NAME?</v>
      </c>
      <c r="W2501" s="327" t="e">
        <f t="shared" ca="1" si="115"/>
        <v>#NAME?</v>
      </c>
      <c r="X2501" s="327" t="e">
        <f t="shared" ca="1" si="116"/>
        <v>#NAME?</v>
      </c>
    </row>
    <row r="2502" spans="1:24">
      <c r="A2502" s="2">
        <v>2495</v>
      </c>
      <c r="B2502" s="617">
        <v>-160478</v>
      </c>
      <c r="C2502" s="617">
        <v>-103593</v>
      </c>
      <c r="D2502" s="617">
        <v>-114388</v>
      </c>
      <c r="F2502" s="330" t="e">
        <f ca="1">_xll.RiskData('Risk Summary'!$H$32,$A2502)</f>
        <v>#NAME?</v>
      </c>
      <c r="G2502" s="330" t="e">
        <f ca="1">_xll.RiskData('Risk Summary'!$K$32,$A2502)</f>
        <v>#NAME?</v>
      </c>
      <c r="H2502" s="330" t="e">
        <f ca="1">_xll.RiskData('Risk Summary'!$N$32,$A2502)</f>
        <v>#NAME?</v>
      </c>
      <c r="J2502" s="330" t="e">
        <f ca="1">_xll.RiskData('Risk Summary'!$H$35,$A2502)</f>
        <v>#NAME?</v>
      </c>
      <c r="K2502" s="330" t="e">
        <f ca="1">_xll.RiskData('Risk Summary'!$K$35,$A2502)</f>
        <v>#NAME?</v>
      </c>
      <c r="L2502" s="330" t="e">
        <f ca="1">_xll.RiskData('Risk Summary'!$N$35,$A2502)</f>
        <v>#NAME?</v>
      </c>
      <c r="N2502" s="330" t="e">
        <f ca="1">_xll.RiskData('Risk Summary'!$H$36,$A2502)</f>
        <v>#NAME?</v>
      </c>
      <c r="O2502" s="330" t="e">
        <f ca="1">_xll.RiskData('Risk Summary'!$K$36,$A2502)</f>
        <v>#NAME?</v>
      </c>
      <c r="P2502" s="330" t="e">
        <f ca="1">_xll.RiskData('Risk Summary'!$N$36,$A2502)</f>
        <v>#NAME?</v>
      </c>
      <c r="R2502" s="330" t="e">
        <f ca="1">_xll.RiskData('TS CF'!$H$24,$A2502)-F2502</f>
        <v>#NAME?</v>
      </c>
      <c r="S2502" s="330" t="e">
        <f ca="1">_xll.RiskData('TS CF'!$K$24,$A2502)-G2502</f>
        <v>#NAME?</v>
      </c>
      <c r="T2502" s="330" t="e">
        <f ca="1">_xll.RiskData('TS CF'!$N$24,$A2502)-H2502</f>
        <v>#NAME?</v>
      </c>
      <c r="V2502" s="327" t="e">
        <f t="shared" ca="1" si="114"/>
        <v>#NAME?</v>
      </c>
      <c r="W2502" s="327" t="e">
        <f t="shared" ca="1" si="115"/>
        <v>#NAME?</v>
      </c>
      <c r="X2502" s="327" t="e">
        <f t="shared" ca="1" si="116"/>
        <v>#NAME?</v>
      </c>
    </row>
    <row r="2503" spans="1:24">
      <c r="A2503" s="2">
        <v>2496</v>
      </c>
      <c r="B2503" s="617">
        <v>-160478</v>
      </c>
      <c r="C2503" s="617">
        <v>-103593</v>
      </c>
      <c r="D2503" s="617">
        <v>-114388</v>
      </c>
      <c r="F2503" s="330" t="e">
        <f ca="1">_xll.RiskData('Risk Summary'!$H$32,$A2503)</f>
        <v>#NAME?</v>
      </c>
      <c r="G2503" s="330" t="e">
        <f ca="1">_xll.RiskData('Risk Summary'!$K$32,$A2503)</f>
        <v>#NAME?</v>
      </c>
      <c r="H2503" s="330" t="e">
        <f ca="1">_xll.RiskData('Risk Summary'!$N$32,$A2503)</f>
        <v>#NAME?</v>
      </c>
      <c r="J2503" s="330" t="e">
        <f ca="1">_xll.RiskData('Risk Summary'!$H$35,$A2503)</f>
        <v>#NAME?</v>
      </c>
      <c r="K2503" s="330" t="e">
        <f ca="1">_xll.RiskData('Risk Summary'!$K$35,$A2503)</f>
        <v>#NAME?</v>
      </c>
      <c r="L2503" s="330" t="e">
        <f ca="1">_xll.RiskData('Risk Summary'!$N$35,$A2503)</f>
        <v>#NAME?</v>
      </c>
      <c r="N2503" s="330" t="e">
        <f ca="1">_xll.RiskData('Risk Summary'!$H$36,$A2503)</f>
        <v>#NAME?</v>
      </c>
      <c r="O2503" s="330" t="e">
        <f ca="1">_xll.RiskData('Risk Summary'!$K$36,$A2503)</f>
        <v>#NAME?</v>
      </c>
      <c r="P2503" s="330" t="e">
        <f ca="1">_xll.RiskData('Risk Summary'!$N$36,$A2503)</f>
        <v>#NAME?</v>
      </c>
      <c r="R2503" s="330" t="e">
        <f ca="1">_xll.RiskData('TS CF'!$H$24,$A2503)-F2503</f>
        <v>#NAME?</v>
      </c>
      <c r="S2503" s="330" t="e">
        <f ca="1">_xll.RiskData('TS CF'!$K$24,$A2503)-G2503</f>
        <v>#NAME?</v>
      </c>
      <c r="T2503" s="330" t="e">
        <f ca="1">_xll.RiskData('TS CF'!$N$24,$A2503)-H2503</f>
        <v>#NAME?</v>
      </c>
      <c r="V2503" s="327" t="e">
        <f t="shared" ca="1" si="114"/>
        <v>#NAME?</v>
      </c>
      <c r="W2503" s="327" t="e">
        <f t="shared" ca="1" si="115"/>
        <v>#NAME?</v>
      </c>
      <c r="X2503" s="327" t="e">
        <f t="shared" ca="1" si="116"/>
        <v>#NAME?</v>
      </c>
    </row>
    <row r="2504" spans="1:24">
      <c r="A2504" s="2">
        <v>2497</v>
      </c>
      <c r="B2504" s="617">
        <v>-160478</v>
      </c>
      <c r="C2504" s="617">
        <v>-103593</v>
      </c>
      <c r="D2504" s="617">
        <v>-114388</v>
      </c>
      <c r="F2504" s="330" t="e">
        <f ca="1">_xll.RiskData('Risk Summary'!$H$32,$A2504)</f>
        <v>#NAME?</v>
      </c>
      <c r="G2504" s="330" t="e">
        <f ca="1">_xll.RiskData('Risk Summary'!$K$32,$A2504)</f>
        <v>#NAME?</v>
      </c>
      <c r="H2504" s="330" t="e">
        <f ca="1">_xll.RiskData('Risk Summary'!$N$32,$A2504)</f>
        <v>#NAME?</v>
      </c>
      <c r="J2504" s="330" t="e">
        <f ca="1">_xll.RiskData('Risk Summary'!$H$35,$A2504)</f>
        <v>#NAME?</v>
      </c>
      <c r="K2504" s="330" t="e">
        <f ca="1">_xll.RiskData('Risk Summary'!$K$35,$A2504)</f>
        <v>#NAME?</v>
      </c>
      <c r="L2504" s="330" t="e">
        <f ca="1">_xll.RiskData('Risk Summary'!$N$35,$A2504)</f>
        <v>#NAME?</v>
      </c>
      <c r="N2504" s="330" t="e">
        <f ca="1">_xll.RiskData('Risk Summary'!$H$36,$A2504)</f>
        <v>#NAME?</v>
      </c>
      <c r="O2504" s="330" t="e">
        <f ca="1">_xll.RiskData('Risk Summary'!$K$36,$A2504)</f>
        <v>#NAME?</v>
      </c>
      <c r="P2504" s="330" t="e">
        <f ca="1">_xll.RiskData('Risk Summary'!$N$36,$A2504)</f>
        <v>#NAME?</v>
      </c>
      <c r="R2504" s="330" t="e">
        <f ca="1">_xll.RiskData('TS CF'!$H$24,$A2504)-F2504</f>
        <v>#NAME?</v>
      </c>
      <c r="S2504" s="330" t="e">
        <f ca="1">_xll.RiskData('TS CF'!$K$24,$A2504)-G2504</f>
        <v>#NAME?</v>
      </c>
      <c r="T2504" s="330" t="e">
        <f ca="1">_xll.RiskData('TS CF'!$N$24,$A2504)-H2504</f>
        <v>#NAME?</v>
      </c>
      <c r="V2504" s="327" t="e">
        <f t="shared" ca="1" si="114"/>
        <v>#NAME?</v>
      </c>
      <c r="W2504" s="327" t="e">
        <f t="shared" ca="1" si="115"/>
        <v>#NAME?</v>
      </c>
      <c r="X2504" s="327" t="e">
        <f t="shared" ca="1" si="116"/>
        <v>#NAME?</v>
      </c>
    </row>
    <row r="2505" spans="1:24">
      <c r="A2505" s="2">
        <v>2498</v>
      </c>
      <c r="B2505" s="617">
        <v>-160478</v>
      </c>
      <c r="C2505" s="617">
        <v>-103593</v>
      </c>
      <c r="D2505" s="617">
        <v>-114388</v>
      </c>
      <c r="F2505" s="330" t="e">
        <f ca="1">_xll.RiskData('Risk Summary'!$H$32,$A2505)</f>
        <v>#NAME?</v>
      </c>
      <c r="G2505" s="330" t="e">
        <f ca="1">_xll.RiskData('Risk Summary'!$K$32,$A2505)</f>
        <v>#NAME?</v>
      </c>
      <c r="H2505" s="330" t="e">
        <f ca="1">_xll.RiskData('Risk Summary'!$N$32,$A2505)</f>
        <v>#NAME?</v>
      </c>
      <c r="J2505" s="330" t="e">
        <f ca="1">_xll.RiskData('Risk Summary'!$H$35,$A2505)</f>
        <v>#NAME?</v>
      </c>
      <c r="K2505" s="330" t="e">
        <f ca="1">_xll.RiskData('Risk Summary'!$K$35,$A2505)</f>
        <v>#NAME?</v>
      </c>
      <c r="L2505" s="330" t="e">
        <f ca="1">_xll.RiskData('Risk Summary'!$N$35,$A2505)</f>
        <v>#NAME?</v>
      </c>
      <c r="N2505" s="330" t="e">
        <f ca="1">_xll.RiskData('Risk Summary'!$H$36,$A2505)</f>
        <v>#NAME?</v>
      </c>
      <c r="O2505" s="330" t="e">
        <f ca="1">_xll.RiskData('Risk Summary'!$K$36,$A2505)</f>
        <v>#NAME?</v>
      </c>
      <c r="P2505" s="330" t="e">
        <f ca="1">_xll.RiskData('Risk Summary'!$N$36,$A2505)</f>
        <v>#NAME?</v>
      </c>
      <c r="R2505" s="330" t="e">
        <f ca="1">_xll.RiskData('TS CF'!$H$24,$A2505)-F2505</f>
        <v>#NAME?</v>
      </c>
      <c r="S2505" s="330" t="e">
        <f ca="1">_xll.RiskData('TS CF'!$K$24,$A2505)-G2505</f>
        <v>#NAME?</v>
      </c>
      <c r="T2505" s="330" t="e">
        <f ca="1">_xll.RiskData('TS CF'!$N$24,$A2505)-H2505</f>
        <v>#NAME?</v>
      </c>
      <c r="V2505" s="327" t="e">
        <f t="shared" ca="1" si="114"/>
        <v>#NAME?</v>
      </c>
      <c r="W2505" s="327" t="e">
        <f t="shared" ca="1" si="115"/>
        <v>#NAME?</v>
      </c>
      <c r="X2505" s="327" t="e">
        <f t="shared" ca="1" si="116"/>
        <v>#NAME?</v>
      </c>
    </row>
    <row r="2506" spans="1:24">
      <c r="A2506" s="2">
        <v>2499</v>
      </c>
      <c r="B2506" s="617">
        <v>-160478</v>
      </c>
      <c r="C2506" s="617">
        <v>-103593</v>
      </c>
      <c r="D2506" s="617">
        <v>-114388</v>
      </c>
      <c r="F2506" s="330" t="e">
        <f ca="1">_xll.RiskData('Risk Summary'!$H$32,$A2506)</f>
        <v>#NAME?</v>
      </c>
      <c r="G2506" s="330" t="e">
        <f ca="1">_xll.RiskData('Risk Summary'!$K$32,$A2506)</f>
        <v>#NAME?</v>
      </c>
      <c r="H2506" s="330" t="e">
        <f ca="1">_xll.RiskData('Risk Summary'!$N$32,$A2506)</f>
        <v>#NAME?</v>
      </c>
      <c r="J2506" s="330" t="e">
        <f ca="1">_xll.RiskData('Risk Summary'!$H$35,$A2506)</f>
        <v>#NAME?</v>
      </c>
      <c r="K2506" s="330" t="e">
        <f ca="1">_xll.RiskData('Risk Summary'!$K$35,$A2506)</f>
        <v>#NAME?</v>
      </c>
      <c r="L2506" s="330" t="e">
        <f ca="1">_xll.RiskData('Risk Summary'!$N$35,$A2506)</f>
        <v>#NAME?</v>
      </c>
      <c r="N2506" s="330" t="e">
        <f ca="1">_xll.RiskData('Risk Summary'!$H$36,$A2506)</f>
        <v>#NAME?</v>
      </c>
      <c r="O2506" s="330" t="e">
        <f ca="1">_xll.RiskData('Risk Summary'!$K$36,$A2506)</f>
        <v>#NAME?</v>
      </c>
      <c r="P2506" s="330" t="e">
        <f ca="1">_xll.RiskData('Risk Summary'!$N$36,$A2506)</f>
        <v>#NAME?</v>
      </c>
      <c r="R2506" s="330" t="e">
        <f ca="1">_xll.RiskData('TS CF'!$H$24,$A2506)-F2506</f>
        <v>#NAME?</v>
      </c>
      <c r="S2506" s="330" t="e">
        <f ca="1">_xll.RiskData('TS CF'!$K$24,$A2506)-G2506</f>
        <v>#NAME?</v>
      </c>
      <c r="T2506" s="330" t="e">
        <f ca="1">_xll.RiskData('TS CF'!$N$24,$A2506)-H2506</f>
        <v>#NAME?</v>
      </c>
      <c r="V2506" s="327" t="e">
        <f t="shared" ref="V2506:V2569" ca="1" si="117">V2505</f>
        <v>#NAME?</v>
      </c>
      <c r="W2506" s="327" t="e">
        <f t="shared" ref="W2506:W2569" ca="1" si="118">W2505</f>
        <v>#NAME?</v>
      </c>
      <c r="X2506" s="327" t="e">
        <f t="shared" ref="X2506:X2569" ca="1" si="119">X2505</f>
        <v>#NAME?</v>
      </c>
    </row>
    <row r="2507" spans="1:24">
      <c r="A2507" s="2">
        <v>2500</v>
      </c>
      <c r="B2507" s="617">
        <v>-160478</v>
      </c>
      <c r="C2507" s="617">
        <v>-103593</v>
      </c>
      <c r="D2507" s="617">
        <v>-114388</v>
      </c>
      <c r="F2507" s="330" t="e">
        <f ca="1">_xll.RiskData('Risk Summary'!$H$32,$A2507)</f>
        <v>#NAME?</v>
      </c>
      <c r="G2507" s="330" t="e">
        <f ca="1">_xll.RiskData('Risk Summary'!$K$32,$A2507)</f>
        <v>#NAME?</v>
      </c>
      <c r="H2507" s="330" t="e">
        <f ca="1">_xll.RiskData('Risk Summary'!$N$32,$A2507)</f>
        <v>#NAME?</v>
      </c>
      <c r="J2507" s="330" t="e">
        <f ca="1">_xll.RiskData('Risk Summary'!$H$35,$A2507)</f>
        <v>#NAME?</v>
      </c>
      <c r="K2507" s="330" t="e">
        <f ca="1">_xll.RiskData('Risk Summary'!$K$35,$A2507)</f>
        <v>#NAME?</v>
      </c>
      <c r="L2507" s="330" t="e">
        <f ca="1">_xll.RiskData('Risk Summary'!$N$35,$A2507)</f>
        <v>#NAME?</v>
      </c>
      <c r="N2507" s="330" t="e">
        <f ca="1">_xll.RiskData('Risk Summary'!$H$36,$A2507)</f>
        <v>#NAME?</v>
      </c>
      <c r="O2507" s="330" t="e">
        <f ca="1">_xll.RiskData('Risk Summary'!$K$36,$A2507)</f>
        <v>#NAME?</v>
      </c>
      <c r="P2507" s="330" t="e">
        <f ca="1">_xll.RiskData('Risk Summary'!$N$36,$A2507)</f>
        <v>#NAME?</v>
      </c>
      <c r="R2507" s="330" t="e">
        <f ca="1">_xll.RiskData('TS CF'!$H$24,$A2507)-F2507</f>
        <v>#NAME?</v>
      </c>
      <c r="S2507" s="330" t="e">
        <f ca="1">_xll.RiskData('TS CF'!$K$24,$A2507)-G2507</f>
        <v>#NAME?</v>
      </c>
      <c r="T2507" s="330" t="e">
        <f ca="1">_xll.RiskData('TS CF'!$N$24,$A2507)-H2507</f>
        <v>#NAME?</v>
      </c>
      <c r="V2507" s="327" t="e">
        <f t="shared" ca="1" si="117"/>
        <v>#NAME?</v>
      </c>
      <c r="W2507" s="327" t="e">
        <f t="shared" ca="1" si="118"/>
        <v>#NAME?</v>
      </c>
      <c r="X2507" s="327" t="e">
        <f t="shared" ca="1" si="119"/>
        <v>#NAME?</v>
      </c>
    </row>
    <row r="2508" spans="1:24">
      <c r="A2508" s="2">
        <v>2501</v>
      </c>
      <c r="B2508" s="617">
        <v>-160478</v>
      </c>
      <c r="C2508" s="617">
        <v>-103593</v>
      </c>
      <c r="D2508" s="617">
        <v>-114388</v>
      </c>
      <c r="F2508" s="330" t="e">
        <f ca="1">_xll.RiskData('Risk Summary'!$H$32,$A2508)</f>
        <v>#NAME?</v>
      </c>
      <c r="G2508" s="330" t="e">
        <f ca="1">_xll.RiskData('Risk Summary'!$K$32,$A2508)</f>
        <v>#NAME?</v>
      </c>
      <c r="H2508" s="330" t="e">
        <f ca="1">_xll.RiskData('Risk Summary'!$N$32,$A2508)</f>
        <v>#NAME?</v>
      </c>
      <c r="J2508" s="330" t="e">
        <f ca="1">_xll.RiskData('Risk Summary'!$H$35,$A2508)</f>
        <v>#NAME?</v>
      </c>
      <c r="K2508" s="330" t="e">
        <f ca="1">_xll.RiskData('Risk Summary'!$K$35,$A2508)</f>
        <v>#NAME?</v>
      </c>
      <c r="L2508" s="330" t="e">
        <f ca="1">_xll.RiskData('Risk Summary'!$N$35,$A2508)</f>
        <v>#NAME?</v>
      </c>
      <c r="N2508" s="330" t="e">
        <f ca="1">_xll.RiskData('Risk Summary'!$H$36,$A2508)</f>
        <v>#NAME?</v>
      </c>
      <c r="O2508" s="330" t="e">
        <f ca="1">_xll.RiskData('Risk Summary'!$K$36,$A2508)</f>
        <v>#NAME?</v>
      </c>
      <c r="P2508" s="330" t="e">
        <f ca="1">_xll.RiskData('Risk Summary'!$N$36,$A2508)</f>
        <v>#NAME?</v>
      </c>
      <c r="R2508" s="330" t="e">
        <f ca="1">_xll.RiskData('TS CF'!$H$24,$A2508)-F2508</f>
        <v>#NAME?</v>
      </c>
      <c r="S2508" s="330" t="e">
        <f ca="1">_xll.RiskData('TS CF'!$K$24,$A2508)-G2508</f>
        <v>#NAME?</v>
      </c>
      <c r="T2508" s="330" t="e">
        <f ca="1">_xll.RiskData('TS CF'!$N$24,$A2508)-H2508</f>
        <v>#NAME?</v>
      </c>
      <c r="V2508" s="327" t="e">
        <f t="shared" ca="1" si="117"/>
        <v>#NAME?</v>
      </c>
      <c r="W2508" s="327" t="e">
        <f t="shared" ca="1" si="118"/>
        <v>#NAME?</v>
      </c>
      <c r="X2508" s="327" t="e">
        <f t="shared" ca="1" si="119"/>
        <v>#NAME?</v>
      </c>
    </row>
    <row r="2509" spans="1:24">
      <c r="A2509" s="2">
        <v>2502</v>
      </c>
      <c r="B2509" s="617">
        <v>-160478</v>
      </c>
      <c r="C2509" s="617">
        <v>-103593</v>
      </c>
      <c r="D2509" s="617">
        <v>-114388</v>
      </c>
      <c r="F2509" s="330" t="e">
        <f ca="1">_xll.RiskData('Risk Summary'!$H$32,$A2509)</f>
        <v>#NAME?</v>
      </c>
      <c r="G2509" s="330" t="e">
        <f ca="1">_xll.RiskData('Risk Summary'!$K$32,$A2509)</f>
        <v>#NAME?</v>
      </c>
      <c r="H2509" s="330" t="e">
        <f ca="1">_xll.RiskData('Risk Summary'!$N$32,$A2509)</f>
        <v>#NAME?</v>
      </c>
      <c r="J2509" s="330" t="e">
        <f ca="1">_xll.RiskData('Risk Summary'!$H$35,$A2509)</f>
        <v>#NAME?</v>
      </c>
      <c r="K2509" s="330" t="e">
        <f ca="1">_xll.RiskData('Risk Summary'!$K$35,$A2509)</f>
        <v>#NAME?</v>
      </c>
      <c r="L2509" s="330" t="e">
        <f ca="1">_xll.RiskData('Risk Summary'!$N$35,$A2509)</f>
        <v>#NAME?</v>
      </c>
      <c r="N2509" s="330" t="e">
        <f ca="1">_xll.RiskData('Risk Summary'!$H$36,$A2509)</f>
        <v>#NAME?</v>
      </c>
      <c r="O2509" s="330" t="e">
        <f ca="1">_xll.RiskData('Risk Summary'!$K$36,$A2509)</f>
        <v>#NAME?</v>
      </c>
      <c r="P2509" s="330" t="e">
        <f ca="1">_xll.RiskData('Risk Summary'!$N$36,$A2509)</f>
        <v>#NAME?</v>
      </c>
      <c r="R2509" s="330" t="e">
        <f ca="1">_xll.RiskData('TS CF'!$H$24,$A2509)-F2509</f>
        <v>#NAME?</v>
      </c>
      <c r="S2509" s="330" t="e">
        <f ca="1">_xll.RiskData('TS CF'!$K$24,$A2509)-G2509</f>
        <v>#NAME?</v>
      </c>
      <c r="T2509" s="330" t="e">
        <f ca="1">_xll.RiskData('TS CF'!$N$24,$A2509)-H2509</f>
        <v>#NAME?</v>
      </c>
      <c r="V2509" s="327" t="e">
        <f t="shared" ca="1" si="117"/>
        <v>#NAME?</v>
      </c>
      <c r="W2509" s="327" t="e">
        <f t="shared" ca="1" si="118"/>
        <v>#NAME?</v>
      </c>
      <c r="X2509" s="327" t="e">
        <f t="shared" ca="1" si="119"/>
        <v>#NAME?</v>
      </c>
    </row>
    <row r="2510" spans="1:24">
      <c r="A2510" s="2">
        <v>2503</v>
      </c>
      <c r="B2510" s="617">
        <v>-160478</v>
      </c>
      <c r="C2510" s="617">
        <v>-103593</v>
      </c>
      <c r="D2510" s="617">
        <v>-114388</v>
      </c>
      <c r="F2510" s="330" t="e">
        <f ca="1">_xll.RiskData('Risk Summary'!$H$32,$A2510)</f>
        <v>#NAME?</v>
      </c>
      <c r="G2510" s="330" t="e">
        <f ca="1">_xll.RiskData('Risk Summary'!$K$32,$A2510)</f>
        <v>#NAME?</v>
      </c>
      <c r="H2510" s="330" t="e">
        <f ca="1">_xll.RiskData('Risk Summary'!$N$32,$A2510)</f>
        <v>#NAME?</v>
      </c>
      <c r="J2510" s="330" t="e">
        <f ca="1">_xll.RiskData('Risk Summary'!$H$35,$A2510)</f>
        <v>#NAME?</v>
      </c>
      <c r="K2510" s="330" t="e">
        <f ca="1">_xll.RiskData('Risk Summary'!$K$35,$A2510)</f>
        <v>#NAME?</v>
      </c>
      <c r="L2510" s="330" t="e">
        <f ca="1">_xll.RiskData('Risk Summary'!$N$35,$A2510)</f>
        <v>#NAME?</v>
      </c>
      <c r="N2510" s="330" t="e">
        <f ca="1">_xll.RiskData('Risk Summary'!$H$36,$A2510)</f>
        <v>#NAME?</v>
      </c>
      <c r="O2510" s="330" t="e">
        <f ca="1">_xll.RiskData('Risk Summary'!$K$36,$A2510)</f>
        <v>#NAME?</v>
      </c>
      <c r="P2510" s="330" t="e">
        <f ca="1">_xll.RiskData('Risk Summary'!$N$36,$A2510)</f>
        <v>#NAME?</v>
      </c>
      <c r="R2510" s="330" t="e">
        <f ca="1">_xll.RiskData('TS CF'!$H$24,$A2510)-F2510</f>
        <v>#NAME?</v>
      </c>
      <c r="S2510" s="330" t="e">
        <f ca="1">_xll.RiskData('TS CF'!$K$24,$A2510)-G2510</f>
        <v>#NAME?</v>
      </c>
      <c r="T2510" s="330" t="e">
        <f ca="1">_xll.RiskData('TS CF'!$N$24,$A2510)-H2510</f>
        <v>#NAME?</v>
      </c>
      <c r="V2510" s="327" t="e">
        <f t="shared" ca="1" si="117"/>
        <v>#NAME?</v>
      </c>
      <c r="W2510" s="327" t="e">
        <f t="shared" ca="1" si="118"/>
        <v>#NAME?</v>
      </c>
      <c r="X2510" s="327" t="e">
        <f t="shared" ca="1" si="119"/>
        <v>#NAME?</v>
      </c>
    </row>
    <row r="2511" spans="1:24">
      <c r="A2511" s="2">
        <v>2504</v>
      </c>
      <c r="B2511" s="617">
        <v>-160478</v>
      </c>
      <c r="C2511" s="617">
        <v>-103593</v>
      </c>
      <c r="D2511" s="617">
        <v>-114388</v>
      </c>
      <c r="F2511" s="330" t="e">
        <f ca="1">_xll.RiskData('Risk Summary'!$H$32,$A2511)</f>
        <v>#NAME?</v>
      </c>
      <c r="G2511" s="330" t="e">
        <f ca="1">_xll.RiskData('Risk Summary'!$K$32,$A2511)</f>
        <v>#NAME?</v>
      </c>
      <c r="H2511" s="330" t="e">
        <f ca="1">_xll.RiskData('Risk Summary'!$N$32,$A2511)</f>
        <v>#NAME?</v>
      </c>
      <c r="J2511" s="330" t="e">
        <f ca="1">_xll.RiskData('Risk Summary'!$H$35,$A2511)</f>
        <v>#NAME?</v>
      </c>
      <c r="K2511" s="330" t="e">
        <f ca="1">_xll.RiskData('Risk Summary'!$K$35,$A2511)</f>
        <v>#NAME?</v>
      </c>
      <c r="L2511" s="330" t="e">
        <f ca="1">_xll.RiskData('Risk Summary'!$N$35,$A2511)</f>
        <v>#NAME?</v>
      </c>
      <c r="N2511" s="330" t="e">
        <f ca="1">_xll.RiskData('Risk Summary'!$H$36,$A2511)</f>
        <v>#NAME?</v>
      </c>
      <c r="O2511" s="330" t="e">
        <f ca="1">_xll.RiskData('Risk Summary'!$K$36,$A2511)</f>
        <v>#NAME?</v>
      </c>
      <c r="P2511" s="330" t="e">
        <f ca="1">_xll.RiskData('Risk Summary'!$N$36,$A2511)</f>
        <v>#NAME?</v>
      </c>
      <c r="R2511" s="330" t="e">
        <f ca="1">_xll.RiskData('TS CF'!$H$24,$A2511)-F2511</f>
        <v>#NAME?</v>
      </c>
      <c r="S2511" s="330" t="e">
        <f ca="1">_xll.RiskData('TS CF'!$K$24,$A2511)-G2511</f>
        <v>#NAME?</v>
      </c>
      <c r="T2511" s="330" t="e">
        <f ca="1">_xll.RiskData('TS CF'!$N$24,$A2511)-H2511</f>
        <v>#NAME?</v>
      </c>
      <c r="V2511" s="327" t="e">
        <f t="shared" ca="1" si="117"/>
        <v>#NAME?</v>
      </c>
      <c r="W2511" s="327" t="e">
        <f t="shared" ca="1" si="118"/>
        <v>#NAME?</v>
      </c>
      <c r="X2511" s="327" t="e">
        <f t="shared" ca="1" si="119"/>
        <v>#NAME?</v>
      </c>
    </row>
    <row r="2512" spans="1:24">
      <c r="A2512" s="2">
        <v>2505</v>
      </c>
      <c r="B2512" s="617">
        <v>-160478</v>
      </c>
      <c r="C2512" s="617">
        <v>-103593</v>
      </c>
      <c r="D2512" s="617">
        <v>-114388</v>
      </c>
      <c r="F2512" s="330" t="e">
        <f ca="1">_xll.RiskData('Risk Summary'!$H$32,$A2512)</f>
        <v>#NAME?</v>
      </c>
      <c r="G2512" s="330" t="e">
        <f ca="1">_xll.RiskData('Risk Summary'!$K$32,$A2512)</f>
        <v>#NAME?</v>
      </c>
      <c r="H2512" s="330" t="e">
        <f ca="1">_xll.RiskData('Risk Summary'!$N$32,$A2512)</f>
        <v>#NAME?</v>
      </c>
      <c r="J2512" s="330" t="e">
        <f ca="1">_xll.RiskData('Risk Summary'!$H$35,$A2512)</f>
        <v>#NAME?</v>
      </c>
      <c r="K2512" s="330" t="e">
        <f ca="1">_xll.RiskData('Risk Summary'!$K$35,$A2512)</f>
        <v>#NAME?</v>
      </c>
      <c r="L2512" s="330" t="e">
        <f ca="1">_xll.RiskData('Risk Summary'!$N$35,$A2512)</f>
        <v>#NAME?</v>
      </c>
      <c r="N2512" s="330" t="e">
        <f ca="1">_xll.RiskData('Risk Summary'!$H$36,$A2512)</f>
        <v>#NAME?</v>
      </c>
      <c r="O2512" s="330" t="e">
        <f ca="1">_xll.RiskData('Risk Summary'!$K$36,$A2512)</f>
        <v>#NAME?</v>
      </c>
      <c r="P2512" s="330" t="e">
        <f ca="1">_xll.RiskData('Risk Summary'!$N$36,$A2512)</f>
        <v>#NAME?</v>
      </c>
      <c r="R2512" s="330" t="e">
        <f ca="1">_xll.RiskData('TS CF'!$H$24,$A2512)-F2512</f>
        <v>#NAME?</v>
      </c>
      <c r="S2512" s="330" t="e">
        <f ca="1">_xll.RiskData('TS CF'!$K$24,$A2512)-G2512</f>
        <v>#NAME?</v>
      </c>
      <c r="T2512" s="330" t="e">
        <f ca="1">_xll.RiskData('TS CF'!$N$24,$A2512)-H2512</f>
        <v>#NAME?</v>
      </c>
      <c r="V2512" s="327" t="e">
        <f t="shared" ca="1" si="117"/>
        <v>#NAME?</v>
      </c>
      <c r="W2512" s="327" t="e">
        <f t="shared" ca="1" si="118"/>
        <v>#NAME?</v>
      </c>
      <c r="X2512" s="327" t="e">
        <f t="shared" ca="1" si="119"/>
        <v>#NAME?</v>
      </c>
    </row>
    <row r="2513" spans="1:24">
      <c r="A2513" s="2">
        <v>2506</v>
      </c>
      <c r="B2513" s="617">
        <v>-160478</v>
      </c>
      <c r="C2513" s="617">
        <v>-103593</v>
      </c>
      <c r="D2513" s="617">
        <v>-114388</v>
      </c>
      <c r="F2513" s="330" t="e">
        <f ca="1">_xll.RiskData('Risk Summary'!$H$32,$A2513)</f>
        <v>#NAME?</v>
      </c>
      <c r="G2513" s="330" t="e">
        <f ca="1">_xll.RiskData('Risk Summary'!$K$32,$A2513)</f>
        <v>#NAME?</v>
      </c>
      <c r="H2513" s="330" t="e">
        <f ca="1">_xll.RiskData('Risk Summary'!$N$32,$A2513)</f>
        <v>#NAME?</v>
      </c>
      <c r="J2513" s="330" t="e">
        <f ca="1">_xll.RiskData('Risk Summary'!$H$35,$A2513)</f>
        <v>#NAME?</v>
      </c>
      <c r="K2513" s="330" t="e">
        <f ca="1">_xll.RiskData('Risk Summary'!$K$35,$A2513)</f>
        <v>#NAME?</v>
      </c>
      <c r="L2513" s="330" t="e">
        <f ca="1">_xll.RiskData('Risk Summary'!$N$35,$A2513)</f>
        <v>#NAME?</v>
      </c>
      <c r="N2513" s="330" t="e">
        <f ca="1">_xll.RiskData('Risk Summary'!$H$36,$A2513)</f>
        <v>#NAME?</v>
      </c>
      <c r="O2513" s="330" t="e">
        <f ca="1">_xll.RiskData('Risk Summary'!$K$36,$A2513)</f>
        <v>#NAME?</v>
      </c>
      <c r="P2513" s="330" t="e">
        <f ca="1">_xll.RiskData('Risk Summary'!$N$36,$A2513)</f>
        <v>#NAME?</v>
      </c>
      <c r="R2513" s="330" t="e">
        <f ca="1">_xll.RiskData('TS CF'!$H$24,$A2513)-F2513</f>
        <v>#NAME?</v>
      </c>
      <c r="S2513" s="330" t="e">
        <f ca="1">_xll.RiskData('TS CF'!$K$24,$A2513)-G2513</f>
        <v>#NAME?</v>
      </c>
      <c r="T2513" s="330" t="e">
        <f ca="1">_xll.RiskData('TS CF'!$N$24,$A2513)-H2513</f>
        <v>#NAME?</v>
      </c>
      <c r="V2513" s="327" t="e">
        <f t="shared" ca="1" si="117"/>
        <v>#NAME?</v>
      </c>
      <c r="W2513" s="327" t="e">
        <f t="shared" ca="1" si="118"/>
        <v>#NAME?</v>
      </c>
      <c r="X2513" s="327" t="e">
        <f t="shared" ca="1" si="119"/>
        <v>#NAME?</v>
      </c>
    </row>
    <row r="2514" spans="1:24">
      <c r="A2514" s="2">
        <v>2507</v>
      </c>
      <c r="B2514" s="617">
        <v>-160478</v>
      </c>
      <c r="C2514" s="617">
        <v>-103593</v>
      </c>
      <c r="D2514" s="617">
        <v>-114388</v>
      </c>
      <c r="F2514" s="330" t="e">
        <f ca="1">_xll.RiskData('Risk Summary'!$H$32,$A2514)</f>
        <v>#NAME?</v>
      </c>
      <c r="G2514" s="330" t="e">
        <f ca="1">_xll.RiskData('Risk Summary'!$K$32,$A2514)</f>
        <v>#NAME?</v>
      </c>
      <c r="H2514" s="330" t="e">
        <f ca="1">_xll.RiskData('Risk Summary'!$N$32,$A2514)</f>
        <v>#NAME?</v>
      </c>
      <c r="J2514" s="330" t="e">
        <f ca="1">_xll.RiskData('Risk Summary'!$H$35,$A2514)</f>
        <v>#NAME?</v>
      </c>
      <c r="K2514" s="330" t="e">
        <f ca="1">_xll.RiskData('Risk Summary'!$K$35,$A2514)</f>
        <v>#NAME?</v>
      </c>
      <c r="L2514" s="330" t="e">
        <f ca="1">_xll.RiskData('Risk Summary'!$N$35,$A2514)</f>
        <v>#NAME?</v>
      </c>
      <c r="N2514" s="330" t="e">
        <f ca="1">_xll.RiskData('Risk Summary'!$H$36,$A2514)</f>
        <v>#NAME?</v>
      </c>
      <c r="O2514" s="330" t="e">
        <f ca="1">_xll.RiskData('Risk Summary'!$K$36,$A2514)</f>
        <v>#NAME?</v>
      </c>
      <c r="P2514" s="330" t="e">
        <f ca="1">_xll.RiskData('Risk Summary'!$N$36,$A2514)</f>
        <v>#NAME?</v>
      </c>
      <c r="R2514" s="330" t="e">
        <f ca="1">_xll.RiskData('TS CF'!$H$24,$A2514)-F2514</f>
        <v>#NAME?</v>
      </c>
      <c r="S2514" s="330" t="e">
        <f ca="1">_xll.RiskData('TS CF'!$K$24,$A2514)-G2514</f>
        <v>#NAME?</v>
      </c>
      <c r="T2514" s="330" t="e">
        <f ca="1">_xll.RiskData('TS CF'!$N$24,$A2514)-H2514</f>
        <v>#NAME?</v>
      </c>
      <c r="V2514" s="327" t="e">
        <f t="shared" ca="1" si="117"/>
        <v>#NAME?</v>
      </c>
      <c r="W2514" s="327" t="e">
        <f t="shared" ca="1" si="118"/>
        <v>#NAME?</v>
      </c>
      <c r="X2514" s="327" t="e">
        <f t="shared" ca="1" si="119"/>
        <v>#NAME?</v>
      </c>
    </row>
    <row r="2515" spans="1:24">
      <c r="A2515" s="2">
        <v>2508</v>
      </c>
      <c r="B2515" s="617">
        <v>-160478</v>
      </c>
      <c r="C2515" s="617">
        <v>-103593</v>
      </c>
      <c r="D2515" s="617">
        <v>-114388</v>
      </c>
      <c r="F2515" s="330" t="e">
        <f ca="1">_xll.RiskData('Risk Summary'!$H$32,$A2515)</f>
        <v>#NAME?</v>
      </c>
      <c r="G2515" s="330" t="e">
        <f ca="1">_xll.RiskData('Risk Summary'!$K$32,$A2515)</f>
        <v>#NAME?</v>
      </c>
      <c r="H2515" s="330" t="e">
        <f ca="1">_xll.RiskData('Risk Summary'!$N$32,$A2515)</f>
        <v>#NAME?</v>
      </c>
      <c r="J2515" s="330" t="e">
        <f ca="1">_xll.RiskData('Risk Summary'!$H$35,$A2515)</f>
        <v>#NAME?</v>
      </c>
      <c r="K2515" s="330" t="e">
        <f ca="1">_xll.RiskData('Risk Summary'!$K$35,$A2515)</f>
        <v>#NAME?</v>
      </c>
      <c r="L2515" s="330" t="e">
        <f ca="1">_xll.RiskData('Risk Summary'!$N$35,$A2515)</f>
        <v>#NAME?</v>
      </c>
      <c r="N2515" s="330" t="e">
        <f ca="1">_xll.RiskData('Risk Summary'!$H$36,$A2515)</f>
        <v>#NAME?</v>
      </c>
      <c r="O2515" s="330" t="e">
        <f ca="1">_xll.RiskData('Risk Summary'!$K$36,$A2515)</f>
        <v>#NAME?</v>
      </c>
      <c r="P2515" s="330" t="e">
        <f ca="1">_xll.RiskData('Risk Summary'!$N$36,$A2515)</f>
        <v>#NAME?</v>
      </c>
      <c r="R2515" s="330" t="e">
        <f ca="1">_xll.RiskData('TS CF'!$H$24,$A2515)-F2515</f>
        <v>#NAME?</v>
      </c>
      <c r="S2515" s="330" t="e">
        <f ca="1">_xll.RiskData('TS CF'!$K$24,$A2515)-G2515</f>
        <v>#NAME?</v>
      </c>
      <c r="T2515" s="330" t="e">
        <f ca="1">_xll.RiskData('TS CF'!$N$24,$A2515)-H2515</f>
        <v>#NAME?</v>
      </c>
      <c r="V2515" s="327" t="e">
        <f t="shared" ca="1" si="117"/>
        <v>#NAME?</v>
      </c>
      <c r="W2515" s="327" t="e">
        <f t="shared" ca="1" si="118"/>
        <v>#NAME?</v>
      </c>
      <c r="X2515" s="327" t="e">
        <f t="shared" ca="1" si="119"/>
        <v>#NAME?</v>
      </c>
    </row>
    <row r="2516" spans="1:24">
      <c r="A2516" s="2">
        <v>2509</v>
      </c>
      <c r="B2516" s="617">
        <v>-160478</v>
      </c>
      <c r="C2516" s="617">
        <v>-103593</v>
      </c>
      <c r="D2516" s="617">
        <v>-114388</v>
      </c>
      <c r="F2516" s="330" t="e">
        <f ca="1">_xll.RiskData('Risk Summary'!$H$32,$A2516)</f>
        <v>#NAME?</v>
      </c>
      <c r="G2516" s="330" t="e">
        <f ca="1">_xll.RiskData('Risk Summary'!$K$32,$A2516)</f>
        <v>#NAME?</v>
      </c>
      <c r="H2516" s="330" t="e">
        <f ca="1">_xll.RiskData('Risk Summary'!$N$32,$A2516)</f>
        <v>#NAME?</v>
      </c>
      <c r="J2516" s="330" t="e">
        <f ca="1">_xll.RiskData('Risk Summary'!$H$35,$A2516)</f>
        <v>#NAME?</v>
      </c>
      <c r="K2516" s="330" t="e">
        <f ca="1">_xll.RiskData('Risk Summary'!$K$35,$A2516)</f>
        <v>#NAME?</v>
      </c>
      <c r="L2516" s="330" t="e">
        <f ca="1">_xll.RiskData('Risk Summary'!$N$35,$A2516)</f>
        <v>#NAME?</v>
      </c>
      <c r="N2516" s="330" t="e">
        <f ca="1">_xll.RiskData('Risk Summary'!$H$36,$A2516)</f>
        <v>#NAME?</v>
      </c>
      <c r="O2516" s="330" t="e">
        <f ca="1">_xll.RiskData('Risk Summary'!$K$36,$A2516)</f>
        <v>#NAME?</v>
      </c>
      <c r="P2516" s="330" t="e">
        <f ca="1">_xll.RiskData('Risk Summary'!$N$36,$A2516)</f>
        <v>#NAME?</v>
      </c>
      <c r="R2516" s="330" t="e">
        <f ca="1">_xll.RiskData('TS CF'!$H$24,$A2516)-F2516</f>
        <v>#NAME?</v>
      </c>
      <c r="S2516" s="330" t="e">
        <f ca="1">_xll.RiskData('TS CF'!$K$24,$A2516)-G2516</f>
        <v>#NAME?</v>
      </c>
      <c r="T2516" s="330" t="e">
        <f ca="1">_xll.RiskData('TS CF'!$N$24,$A2516)-H2516</f>
        <v>#NAME?</v>
      </c>
      <c r="V2516" s="327" t="e">
        <f t="shared" ca="1" si="117"/>
        <v>#NAME?</v>
      </c>
      <c r="W2516" s="327" t="e">
        <f t="shared" ca="1" si="118"/>
        <v>#NAME?</v>
      </c>
      <c r="X2516" s="327" t="e">
        <f t="shared" ca="1" si="119"/>
        <v>#NAME?</v>
      </c>
    </row>
    <row r="2517" spans="1:24">
      <c r="A2517" s="2">
        <v>2510</v>
      </c>
      <c r="B2517" s="617">
        <v>-160478</v>
      </c>
      <c r="C2517" s="617">
        <v>-103593</v>
      </c>
      <c r="D2517" s="617">
        <v>-114388</v>
      </c>
      <c r="F2517" s="330" t="e">
        <f ca="1">_xll.RiskData('Risk Summary'!$H$32,$A2517)</f>
        <v>#NAME?</v>
      </c>
      <c r="G2517" s="330" t="e">
        <f ca="1">_xll.RiskData('Risk Summary'!$K$32,$A2517)</f>
        <v>#NAME?</v>
      </c>
      <c r="H2517" s="330" t="e">
        <f ca="1">_xll.RiskData('Risk Summary'!$N$32,$A2517)</f>
        <v>#NAME?</v>
      </c>
      <c r="J2517" s="330" t="e">
        <f ca="1">_xll.RiskData('Risk Summary'!$H$35,$A2517)</f>
        <v>#NAME?</v>
      </c>
      <c r="K2517" s="330" t="e">
        <f ca="1">_xll.RiskData('Risk Summary'!$K$35,$A2517)</f>
        <v>#NAME?</v>
      </c>
      <c r="L2517" s="330" t="e">
        <f ca="1">_xll.RiskData('Risk Summary'!$N$35,$A2517)</f>
        <v>#NAME?</v>
      </c>
      <c r="N2517" s="330" t="e">
        <f ca="1">_xll.RiskData('Risk Summary'!$H$36,$A2517)</f>
        <v>#NAME?</v>
      </c>
      <c r="O2517" s="330" t="e">
        <f ca="1">_xll.RiskData('Risk Summary'!$K$36,$A2517)</f>
        <v>#NAME?</v>
      </c>
      <c r="P2517" s="330" t="e">
        <f ca="1">_xll.RiskData('Risk Summary'!$N$36,$A2517)</f>
        <v>#NAME?</v>
      </c>
      <c r="R2517" s="330" t="e">
        <f ca="1">_xll.RiskData('TS CF'!$H$24,$A2517)-F2517</f>
        <v>#NAME?</v>
      </c>
      <c r="S2517" s="330" t="e">
        <f ca="1">_xll.RiskData('TS CF'!$K$24,$A2517)-G2517</f>
        <v>#NAME?</v>
      </c>
      <c r="T2517" s="330" t="e">
        <f ca="1">_xll.RiskData('TS CF'!$N$24,$A2517)-H2517</f>
        <v>#NAME?</v>
      </c>
      <c r="V2517" s="327" t="e">
        <f t="shared" ca="1" si="117"/>
        <v>#NAME?</v>
      </c>
      <c r="W2517" s="327" t="e">
        <f t="shared" ca="1" si="118"/>
        <v>#NAME?</v>
      </c>
      <c r="X2517" s="327" t="e">
        <f t="shared" ca="1" si="119"/>
        <v>#NAME?</v>
      </c>
    </row>
    <row r="2518" spans="1:24">
      <c r="A2518" s="2">
        <v>2511</v>
      </c>
      <c r="B2518" s="617">
        <v>-160478</v>
      </c>
      <c r="C2518" s="617">
        <v>-103593</v>
      </c>
      <c r="D2518" s="617">
        <v>-114388</v>
      </c>
      <c r="F2518" s="330" t="e">
        <f ca="1">_xll.RiskData('Risk Summary'!$H$32,$A2518)</f>
        <v>#NAME?</v>
      </c>
      <c r="G2518" s="330" t="e">
        <f ca="1">_xll.RiskData('Risk Summary'!$K$32,$A2518)</f>
        <v>#NAME?</v>
      </c>
      <c r="H2518" s="330" t="e">
        <f ca="1">_xll.RiskData('Risk Summary'!$N$32,$A2518)</f>
        <v>#NAME?</v>
      </c>
      <c r="J2518" s="330" t="e">
        <f ca="1">_xll.RiskData('Risk Summary'!$H$35,$A2518)</f>
        <v>#NAME?</v>
      </c>
      <c r="K2518" s="330" t="e">
        <f ca="1">_xll.RiskData('Risk Summary'!$K$35,$A2518)</f>
        <v>#NAME?</v>
      </c>
      <c r="L2518" s="330" t="e">
        <f ca="1">_xll.RiskData('Risk Summary'!$N$35,$A2518)</f>
        <v>#NAME?</v>
      </c>
      <c r="N2518" s="330" t="e">
        <f ca="1">_xll.RiskData('Risk Summary'!$H$36,$A2518)</f>
        <v>#NAME?</v>
      </c>
      <c r="O2518" s="330" t="e">
        <f ca="1">_xll.RiskData('Risk Summary'!$K$36,$A2518)</f>
        <v>#NAME?</v>
      </c>
      <c r="P2518" s="330" t="e">
        <f ca="1">_xll.RiskData('Risk Summary'!$N$36,$A2518)</f>
        <v>#NAME?</v>
      </c>
      <c r="R2518" s="330" t="e">
        <f ca="1">_xll.RiskData('TS CF'!$H$24,$A2518)-F2518</f>
        <v>#NAME?</v>
      </c>
      <c r="S2518" s="330" t="e">
        <f ca="1">_xll.RiskData('TS CF'!$K$24,$A2518)-G2518</f>
        <v>#NAME?</v>
      </c>
      <c r="T2518" s="330" t="e">
        <f ca="1">_xll.RiskData('TS CF'!$N$24,$A2518)-H2518</f>
        <v>#NAME?</v>
      </c>
      <c r="V2518" s="327" t="e">
        <f t="shared" ca="1" si="117"/>
        <v>#NAME?</v>
      </c>
      <c r="W2518" s="327" t="e">
        <f t="shared" ca="1" si="118"/>
        <v>#NAME?</v>
      </c>
      <c r="X2518" s="327" t="e">
        <f t="shared" ca="1" si="119"/>
        <v>#NAME?</v>
      </c>
    </row>
    <row r="2519" spans="1:24">
      <c r="A2519" s="2">
        <v>2512</v>
      </c>
      <c r="B2519" s="617">
        <v>-160478</v>
      </c>
      <c r="C2519" s="617">
        <v>-103593</v>
      </c>
      <c r="D2519" s="617">
        <v>-114388</v>
      </c>
      <c r="F2519" s="330" t="e">
        <f ca="1">_xll.RiskData('Risk Summary'!$H$32,$A2519)</f>
        <v>#NAME?</v>
      </c>
      <c r="G2519" s="330" t="e">
        <f ca="1">_xll.RiskData('Risk Summary'!$K$32,$A2519)</f>
        <v>#NAME?</v>
      </c>
      <c r="H2519" s="330" t="e">
        <f ca="1">_xll.RiskData('Risk Summary'!$N$32,$A2519)</f>
        <v>#NAME?</v>
      </c>
      <c r="J2519" s="330" t="e">
        <f ca="1">_xll.RiskData('Risk Summary'!$H$35,$A2519)</f>
        <v>#NAME?</v>
      </c>
      <c r="K2519" s="330" t="e">
        <f ca="1">_xll.RiskData('Risk Summary'!$K$35,$A2519)</f>
        <v>#NAME?</v>
      </c>
      <c r="L2519" s="330" t="e">
        <f ca="1">_xll.RiskData('Risk Summary'!$N$35,$A2519)</f>
        <v>#NAME?</v>
      </c>
      <c r="N2519" s="330" t="e">
        <f ca="1">_xll.RiskData('Risk Summary'!$H$36,$A2519)</f>
        <v>#NAME?</v>
      </c>
      <c r="O2519" s="330" t="e">
        <f ca="1">_xll.RiskData('Risk Summary'!$K$36,$A2519)</f>
        <v>#NAME?</v>
      </c>
      <c r="P2519" s="330" t="e">
        <f ca="1">_xll.RiskData('Risk Summary'!$N$36,$A2519)</f>
        <v>#NAME?</v>
      </c>
      <c r="R2519" s="330" t="e">
        <f ca="1">_xll.RiskData('TS CF'!$H$24,$A2519)-F2519</f>
        <v>#NAME?</v>
      </c>
      <c r="S2519" s="330" t="e">
        <f ca="1">_xll.RiskData('TS CF'!$K$24,$A2519)-G2519</f>
        <v>#NAME?</v>
      </c>
      <c r="T2519" s="330" t="e">
        <f ca="1">_xll.RiskData('TS CF'!$N$24,$A2519)-H2519</f>
        <v>#NAME?</v>
      </c>
      <c r="V2519" s="327" t="e">
        <f t="shared" ca="1" si="117"/>
        <v>#NAME?</v>
      </c>
      <c r="W2519" s="327" t="e">
        <f t="shared" ca="1" si="118"/>
        <v>#NAME?</v>
      </c>
      <c r="X2519" s="327" t="e">
        <f t="shared" ca="1" si="119"/>
        <v>#NAME?</v>
      </c>
    </row>
    <row r="2520" spans="1:24">
      <c r="A2520" s="2">
        <v>2513</v>
      </c>
      <c r="B2520" s="617">
        <v>-160478</v>
      </c>
      <c r="C2520" s="617">
        <v>-103593</v>
      </c>
      <c r="D2520" s="617">
        <v>-114388</v>
      </c>
      <c r="F2520" s="330" t="e">
        <f ca="1">_xll.RiskData('Risk Summary'!$H$32,$A2520)</f>
        <v>#NAME?</v>
      </c>
      <c r="G2520" s="330" t="e">
        <f ca="1">_xll.RiskData('Risk Summary'!$K$32,$A2520)</f>
        <v>#NAME?</v>
      </c>
      <c r="H2520" s="330" t="e">
        <f ca="1">_xll.RiskData('Risk Summary'!$N$32,$A2520)</f>
        <v>#NAME?</v>
      </c>
      <c r="J2520" s="330" t="e">
        <f ca="1">_xll.RiskData('Risk Summary'!$H$35,$A2520)</f>
        <v>#NAME?</v>
      </c>
      <c r="K2520" s="330" t="e">
        <f ca="1">_xll.RiskData('Risk Summary'!$K$35,$A2520)</f>
        <v>#NAME?</v>
      </c>
      <c r="L2520" s="330" t="e">
        <f ca="1">_xll.RiskData('Risk Summary'!$N$35,$A2520)</f>
        <v>#NAME?</v>
      </c>
      <c r="N2520" s="330" t="e">
        <f ca="1">_xll.RiskData('Risk Summary'!$H$36,$A2520)</f>
        <v>#NAME?</v>
      </c>
      <c r="O2520" s="330" t="e">
        <f ca="1">_xll.RiskData('Risk Summary'!$K$36,$A2520)</f>
        <v>#NAME?</v>
      </c>
      <c r="P2520" s="330" t="e">
        <f ca="1">_xll.RiskData('Risk Summary'!$N$36,$A2520)</f>
        <v>#NAME?</v>
      </c>
      <c r="R2520" s="330" t="e">
        <f ca="1">_xll.RiskData('TS CF'!$H$24,$A2520)-F2520</f>
        <v>#NAME?</v>
      </c>
      <c r="S2520" s="330" t="e">
        <f ca="1">_xll.RiskData('TS CF'!$K$24,$A2520)-G2520</f>
        <v>#NAME?</v>
      </c>
      <c r="T2520" s="330" t="e">
        <f ca="1">_xll.RiskData('TS CF'!$N$24,$A2520)-H2520</f>
        <v>#NAME?</v>
      </c>
      <c r="V2520" s="327" t="e">
        <f t="shared" ca="1" si="117"/>
        <v>#NAME?</v>
      </c>
      <c r="W2520" s="327" t="e">
        <f t="shared" ca="1" si="118"/>
        <v>#NAME?</v>
      </c>
      <c r="X2520" s="327" t="e">
        <f t="shared" ca="1" si="119"/>
        <v>#NAME?</v>
      </c>
    </row>
    <row r="2521" spans="1:24">
      <c r="A2521" s="2">
        <v>2514</v>
      </c>
      <c r="B2521" s="617">
        <v>-160478</v>
      </c>
      <c r="C2521" s="617">
        <v>-103593</v>
      </c>
      <c r="D2521" s="617">
        <v>-114388</v>
      </c>
      <c r="F2521" s="330" t="e">
        <f ca="1">_xll.RiskData('Risk Summary'!$H$32,$A2521)</f>
        <v>#NAME?</v>
      </c>
      <c r="G2521" s="330" t="e">
        <f ca="1">_xll.RiskData('Risk Summary'!$K$32,$A2521)</f>
        <v>#NAME?</v>
      </c>
      <c r="H2521" s="330" t="e">
        <f ca="1">_xll.RiskData('Risk Summary'!$N$32,$A2521)</f>
        <v>#NAME?</v>
      </c>
      <c r="J2521" s="330" t="e">
        <f ca="1">_xll.RiskData('Risk Summary'!$H$35,$A2521)</f>
        <v>#NAME?</v>
      </c>
      <c r="K2521" s="330" t="e">
        <f ca="1">_xll.RiskData('Risk Summary'!$K$35,$A2521)</f>
        <v>#NAME?</v>
      </c>
      <c r="L2521" s="330" t="e">
        <f ca="1">_xll.RiskData('Risk Summary'!$N$35,$A2521)</f>
        <v>#NAME?</v>
      </c>
      <c r="N2521" s="330" t="e">
        <f ca="1">_xll.RiskData('Risk Summary'!$H$36,$A2521)</f>
        <v>#NAME?</v>
      </c>
      <c r="O2521" s="330" t="e">
        <f ca="1">_xll.RiskData('Risk Summary'!$K$36,$A2521)</f>
        <v>#NAME?</v>
      </c>
      <c r="P2521" s="330" t="e">
        <f ca="1">_xll.RiskData('Risk Summary'!$N$36,$A2521)</f>
        <v>#NAME?</v>
      </c>
      <c r="R2521" s="330" t="e">
        <f ca="1">_xll.RiskData('TS CF'!$H$24,$A2521)-F2521</f>
        <v>#NAME?</v>
      </c>
      <c r="S2521" s="330" t="e">
        <f ca="1">_xll.RiskData('TS CF'!$K$24,$A2521)-G2521</f>
        <v>#NAME?</v>
      </c>
      <c r="T2521" s="330" t="e">
        <f ca="1">_xll.RiskData('TS CF'!$N$24,$A2521)-H2521</f>
        <v>#NAME?</v>
      </c>
      <c r="V2521" s="327" t="e">
        <f t="shared" ca="1" si="117"/>
        <v>#NAME?</v>
      </c>
      <c r="W2521" s="327" t="e">
        <f t="shared" ca="1" si="118"/>
        <v>#NAME?</v>
      </c>
      <c r="X2521" s="327" t="e">
        <f t="shared" ca="1" si="119"/>
        <v>#NAME?</v>
      </c>
    </row>
    <row r="2522" spans="1:24">
      <c r="A2522" s="2">
        <v>2515</v>
      </c>
      <c r="B2522" s="617">
        <v>-160478</v>
      </c>
      <c r="C2522" s="617">
        <v>-103593</v>
      </c>
      <c r="D2522" s="617">
        <v>-114388</v>
      </c>
      <c r="F2522" s="330" t="e">
        <f ca="1">_xll.RiskData('Risk Summary'!$H$32,$A2522)</f>
        <v>#NAME?</v>
      </c>
      <c r="G2522" s="330" t="e">
        <f ca="1">_xll.RiskData('Risk Summary'!$K$32,$A2522)</f>
        <v>#NAME?</v>
      </c>
      <c r="H2522" s="330" t="e">
        <f ca="1">_xll.RiskData('Risk Summary'!$N$32,$A2522)</f>
        <v>#NAME?</v>
      </c>
      <c r="J2522" s="330" t="e">
        <f ca="1">_xll.RiskData('Risk Summary'!$H$35,$A2522)</f>
        <v>#NAME?</v>
      </c>
      <c r="K2522" s="330" t="e">
        <f ca="1">_xll.RiskData('Risk Summary'!$K$35,$A2522)</f>
        <v>#NAME?</v>
      </c>
      <c r="L2522" s="330" t="e">
        <f ca="1">_xll.RiskData('Risk Summary'!$N$35,$A2522)</f>
        <v>#NAME?</v>
      </c>
      <c r="N2522" s="330" t="e">
        <f ca="1">_xll.RiskData('Risk Summary'!$H$36,$A2522)</f>
        <v>#NAME?</v>
      </c>
      <c r="O2522" s="330" t="e">
        <f ca="1">_xll.RiskData('Risk Summary'!$K$36,$A2522)</f>
        <v>#NAME?</v>
      </c>
      <c r="P2522" s="330" t="e">
        <f ca="1">_xll.RiskData('Risk Summary'!$N$36,$A2522)</f>
        <v>#NAME?</v>
      </c>
      <c r="R2522" s="330" t="e">
        <f ca="1">_xll.RiskData('TS CF'!$H$24,$A2522)-F2522</f>
        <v>#NAME?</v>
      </c>
      <c r="S2522" s="330" t="e">
        <f ca="1">_xll.RiskData('TS CF'!$K$24,$A2522)-G2522</f>
        <v>#NAME?</v>
      </c>
      <c r="T2522" s="330" t="e">
        <f ca="1">_xll.RiskData('TS CF'!$N$24,$A2522)-H2522</f>
        <v>#NAME?</v>
      </c>
      <c r="V2522" s="327" t="e">
        <f t="shared" ca="1" si="117"/>
        <v>#NAME?</v>
      </c>
      <c r="W2522" s="327" t="e">
        <f t="shared" ca="1" si="118"/>
        <v>#NAME?</v>
      </c>
      <c r="X2522" s="327" t="e">
        <f t="shared" ca="1" si="119"/>
        <v>#NAME?</v>
      </c>
    </row>
    <row r="2523" spans="1:24">
      <c r="A2523" s="2">
        <v>2516</v>
      </c>
      <c r="B2523" s="617">
        <v>-160478</v>
      </c>
      <c r="C2523" s="617">
        <v>-103593</v>
      </c>
      <c r="D2523" s="617">
        <v>-114388</v>
      </c>
      <c r="F2523" s="330" t="e">
        <f ca="1">_xll.RiskData('Risk Summary'!$H$32,$A2523)</f>
        <v>#NAME?</v>
      </c>
      <c r="G2523" s="330" t="e">
        <f ca="1">_xll.RiskData('Risk Summary'!$K$32,$A2523)</f>
        <v>#NAME?</v>
      </c>
      <c r="H2523" s="330" t="e">
        <f ca="1">_xll.RiskData('Risk Summary'!$N$32,$A2523)</f>
        <v>#NAME?</v>
      </c>
      <c r="J2523" s="330" t="e">
        <f ca="1">_xll.RiskData('Risk Summary'!$H$35,$A2523)</f>
        <v>#NAME?</v>
      </c>
      <c r="K2523" s="330" t="e">
        <f ca="1">_xll.RiskData('Risk Summary'!$K$35,$A2523)</f>
        <v>#NAME?</v>
      </c>
      <c r="L2523" s="330" t="e">
        <f ca="1">_xll.RiskData('Risk Summary'!$N$35,$A2523)</f>
        <v>#NAME?</v>
      </c>
      <c r="N2523" s="330" t="e">
        <f ca="1">_xll.RiskData('Risk Summary'!$H$36,$A2523)</f>
        <v>#NAME?</v>
      </c>
      <c r="O2523" s="330" t="e">
        <f ca="1">_xll.RiskData('Risk Summary'!$K$36,$A2523)</f>
        <v>#NAME?</v>
      </c>
      <c r="P2523" s="330" t="e">
        <f ca="1">_xll.RiskData('Risk Summary'!$N$36,$A2523)</f>
        <v>#NAME?</v>
      </c>
      <c r="R2523" s="330" t="e">
        <f ca="1">_xll.RiskData('TS CF'!$H$24,$A2523)-F2523</f>
        <v>#NAME?</v>
      </c>
      <c r="S2523" s="330" t="e">
        <f ca="1">_xll.RiskData('TS CF'!$K$24,$A2523)-G2523</f>
        <v>#NAME?</v>
      </c>
      <c r="T2523" s="330" t="e">
        <f ca="1">_xll.RiskData('TS CF'!$N$24,$A2523)-H2523</f>
        <v>#NAME?</v>
      </c>
      <c r="V2523" s="327" t="e">
        <f t="shared" ca="1" si="117"/>
        <v>#NAME?</v>
      </c>
      <c r="W2523" s="327" t="e">
        <f t="shared" ca="1" si="118"/>
        <v>#NAME?</v>
      </c>
      <c r="X2523" s="327" t="e">
        <f t="shared" ca="1" si="119"/>
        <v>#NAME?</v>
      </c>
    </row>
    <row r="2524" spans="1:24">
      <c r="A2524" s="2">
        <v>2517</v>
      </c>
      <c r="B2524" s="617">
        <v>-160478</v>
      </c>
      <c r="C2524" s="617">
        <v>-103593</v>
      </c>
      <c r="D2524" s="617">
        <v>-114388</v>
      </c>
      <c r="F2524" s="330" t="e">
        <f ca="1">_xll.RiskData('Risk Summary'!$H$32,$A2524)</f>
        <v>#NAME?</v>
      </c>
      <c r="G2524" s="330" t="e">
        <f ca="1">_xll.RiskData('Risk Summary'!$K$32,$A2524)</f>
        <v>#NAME?</v>
      </c>
      <c r="H2524" s="330" t="e">
        <f ca="1">_xll.RiskData('Risk Summary'!$N$32,$A2524)</f>
        <v>#NAME?</v>
      </c>
      <c r="J2524" s="330" t="e">
        <f ca="1">_xll.RiskData('Risk Summary'!$H$35,$A2524)</f>
        <v>#NAME?</v>
      </c>
      <c r="K2524" s="330" t="e">
        <f ca="1">_xll.RiskData('Risk Summary'!$K$35,$A2524)</f>
        <v>#NAME?</v>
      </c>
      <c r="L2524" s="330" t="e">
        <f ca="1">_xll.RiskData('Risk Summary'!$N$35,$A2524)</f>
        <v>#NAME?</v>
      </c>
      <c r="N2524" s="330" t="e">
        <f ca="1">_xll.RiskData('Risk Summary'!$H$36,$A2524)</f>
        <v>#NAME?</v>
      </c>
      <c r="O2524" s="330" t="e">
        <f ca="1">_xll.RiskData('Risk Summary'!$K$36,$A2524)</f>
        <v>#NAME?</v>
      </c>
      <c r="P2524" s="330" t="e">
        <f ca="1">_xll.RiskData('Risk Summary'!$N$36,$A2524)</f>
        <v>#NAME?</v>
      </c>
      <c r="R2524" s="330" t="e">
        <f ca="1">_xll.RiskData('TS CF'!$H$24,$A2524)-F2524</f>
        <v>#NAME?</v>
      </c>
      <c r="S2524" s="330" t="e">
        <f ca="1">_xll.RiskData('TS CF'!$K$24,$A2524)-G2524</f>
        <v>#NAME?</v>
      </c>
      <c r="T2524" s="330" t="e">
        <f ca="1">_xll.RiskData('TS CF'!$N$24,$A2524)-H2524</f>
        <v>#NAME?</v>
      </c>
      <c r="V2524" s="327" t="e">
        <f t="shared" ca="1" si="117"/>
        <v>#NAME?</v>
      </c>
      <c r="W2524" s="327" t="e">
        <f t="shared" ca="1" si="118"/>
        <v>#NAME?</v>
      </c>
      <c r="X2524" s="327" t="e">
        <f t="shared" ca="1" si="119"/>
        <v>#NAME?</v>
      </c>
    </row>
    <row r="2525" spans="1:24">
      <c r="A2525" s="2">
        <v>2518</v>
      </c>
      <c r="B2525" s="617">
        <v>-160478</v>
      </c>
      <c r="C2525" s="617">
        <v>-103593</v>
      </c>
      <c r="D2525" s="617">
        <v>-114388</v>
      </c>
      <c r="F2525" s="330" t="e">
        <f ca="1">_xll.RiskData('Risk Summary'!$H$32,$A2525)</f>
        <v>#NAME?</v>
      </c>
      <c r="G2525" s="330" t="e">
        <f ca="1">_xll.RiskData('Risk Summary'!$K$32,$A2525)</f>
        <v>#NAME?</v>
      </c>
      <c r="H2525" s="330" t="e">
        <f ca="1">_xll.RiskData('Risk Summary'!$N$32,$A2525)</f>
        <v>#NAME?</v>
      </c>
      <c r="J2525" s="330" t="e">
        <f ca="1">_xll.RiskData('Risk Summary'!$H$35,$A2525)</f>
        <v>#NAME?</v>
      </c>
      <c r="K2525" s="330" t="e">
        <f ca="1">_xll.RiskData('Risk Summary'!$K$35,$A2525)</f>
        <v>#NAME?</v>
      </c>
      <c r="L2525" s="330" t="e">
        <f ca="1">_xll.RiskData('Risk Summary'!$N$35,$A2525)</f>
        <v>#NAME?</v>
      </c>
      <c r="N2525" s="330" t="e">
        <f ca="1">_xll.RiskData('Risk Summary'!$H$36,$A2525)</f>
        <v>#NAME?</v>
      </c>
      <c r="O2525" s="330" t="e">
        <f ca="1">_xll.RiskData('Risk Summary'!$K$36,$A2525)</f>
        <v>#NAME?</v>
      </c>
      <c r="P2525" s="330" t="e">
        <f ca="1">_xll.RiskData('Risk Summary'!$N$36,$A2525)</f>
        <v>#NAME?</v>
      </c>
      <c r="R2525" s="330" t="e">
        <f ca="1">_xll.RiskData('TS CF'!$H$24,$A2525)-F2525</f>
        <v>#NAME?</v>
      </c>
      <c r="S2525" s="330" t="e">
        <f ca="1">_xll.RiskData('TS CF'!$K$24,$A2525)-G2525</f>
        <v>#NAME?</v>
      </c>
      <c r="T2525" s="330" t="e">
        <f ca="1">_xll.RiskData('TS CF'!$N$24,$A2525)-H2525</f>
        <v>#NAME?</v>
      </c>
      <c r="V2525" s="327" t="e">
        <f t="shared" ca="1" si="117"/>
        <v>#NAME?</v>
      </c>
      <c r="W2525" s="327" t="e">
        <f t="shared" ca="1" si="118"/>
        <v>#NAME?</v>
      </c>
      <c r="X2525" s="327" t="e">
        <f t="shared" ca="1" si="119"/>
        <v>#NAME?</v>
      </c>
    </row>
    <row r="2526" spans="1:24">
      <c r="A2526" s="2">
        <v>2519</v>
      </c>
      <c r="B2526" s="617">
        <v>-160478</v>
      </c>
      <c r="C2526" s="617">
        <v>-103593</v>
      </c>
      <c r="D2526" s="617">
        <v>-114388</v>
      </c>
      <c r="F2526" s="330" t="e">
        <f ca="1">_xll.RiskData('Risk Summary'!$H$32,$A2526)</f>
        <v>#NAME?</v>
      </c>
      <c r="G2526" s="330" t="e">
        <f ca="1">_xll.RiskData('Risk Summary'!$K$32,$A2526)</f>
        <v>#NAME?</v>
      </c>
      <c r="H2526" s="330" t="e">
        <f ca="1">_xll.RiskData('Risk Summary'!$N$32,$A2526)</f>
        <v>#NAME?</v>
      </c>
      <c r="J2526" s="330" t="e">
        <f ca="1">_xll.RiskData('Risk Summary'!$H$35,$A2526)</f>
        <v>#NAME?</v>
      </c>
      <c r="K2526" s="330" t="e">
        <f ca="1">_xll.RiskData('Risk Summary'!$K$35,$A2526)</f>
        <v>#NAME?</v>
      </c>
      <c r="L2526" s="330" t="e">
        <f ca="1">_xll.RiskData('Risk Summary'!$N$35,$A2526)</f>
        <v>#NAME?</v>
      </c>
      <c r="N2526" s="330" t="e">
        <f ca="1">_xll.RiskData('Risk Summary'!$H$36,$A2526)</f>
        <v>#NAME?</v>
      </c>
      <c r="O2526" s="330" t="e">
        <f ca="1">_xll.RiskData('Risk Summary'!$K$36,$A2526)</f>
        <v>#NAME?</v>
      </c>
      <c r="P2526" s="330" t="e">
        <f ca="1">_xll.RiskData('Risk Summary'!$N$36,$A2526)</f>
        <v>#NAME?</v>
      </c>
      <c r="R2526" s="330" t="e">
        <f ca="1">_xll.RiskData('TS CF'!$H$24,$A2526)-F2526</f>
        <v>#NAME?</v>
      </c>
      <c r="S2526" s="330" t="e">
        <f ca="1">_xll.RiskData('TS CF'!$K$24,$A2526)-G2526</f>
        <v>#NAME?</v>
      </c>
      <c r="T2526" s="330" t="e">
        <f ca="1">_xll.RiskData('TS CF'!$N$24,$A2526)-H2526</f>
        <v>#NAME?</v>
      </c>
      <c r="V2526" s="327" t="e">
        <f t="shared" ca="1" si="117"/>
        <v>#NAME?</v>
      </c>
      <c r="W2526" s="327" t="e">
        <f t="shared" ca="1" si="118"/>
        <v>#NAME?</v>
      </c>
      <c r="X2526" s="327" t="e">
        <f t="shared" ca="1" si="119"/>
        <v>#NAME?</v>
      </c>
    </row>
    <row r="2527" spans="1:24">
      <c r="A2527" s="2">
        <v>2520</v>
      </c>
      <c r="B2527" s="617">
        <v>-160478</v>
      </c>
      <c r="C2527" s="617">
        <v>-103593</v>
      </c>
      <c r="D2527" s="617">
        <v>-114388</v>
      </c>
      <c r="F2527" s="330" t="e">
        <f ca="1">_xll.RiskData('Risk Summary'!$H$32,$A2527)</f>
        <v>#NAME?</v>
      </c>
      <c r="G2527" s="330" t="e">
        <f ca="1">_xll.RiskData('Risk Summary'!$K$32,$A2527)</f>
        <v>#NAME?</v>
      </c>
      <c r="H2527" s="330" t="e">
        <f ca="1">_xll.RiskData('Risk Summary'!$N$32,$A2527)</f>
        <v>#NAME?</v>
      </c>
      <c r="J2527" s="330" t="e">
        <f ca="1">_xll.RiskData('Risk Summary'!$H$35,$A2527)</f>
        <v>#NAME?</v>
      </c>
      <c r="K2527" s="330" t="e">
        <f ca="1">_xll.RiskData('Risk Summary'!$K$35,$A2527)</f>
        <v>#NAME?</v>
      </c>
      <c r="L2527" s="330" t="e">
        <f ca="1">_xll.RiskData('Risk Summary'!$N$35,$A2527)</f>
        <v>#NAME?</v>
      </c>
      <c r="N2527" s="330" t="e">
        <f ca="1">_xll.RiskData('Risk Summary'!$H$36,$A2527)</f>
        <v>#NAME?</v>
      </c>
      <c r="O2527" s="330" t="e">
        <f ca="1">_xll.RiskData('Risk Summary'!$K$36,$A2527)</f>
        <v>#NAME?</v>
      </c>
      <c r="P2527" s="330" t="e">
        <f ca="1">_xll.RiskData('Risk Summary'!$N$36,$A2527)</f>
        <v>#NAME?</v>
      </c>
      <c r="R2527" s="330" t="e">
        <f ca="1">_xll.RiskData('TS CF'!$H$24,$A2527)-F2527</f>
        <v>#NAME?</v>
      </c>
      <c r="S2527" s="330" t="e">
        <f ca="1">_xll.RiskData('TS CF'!$K$24,$A2527)-G2527</f>
        <v>#NAME?</v>
      </c>
      <c r="T2527" s="330" t="e">
        <f ca="1">_xll.RiskData('TS CF'!$N$24,$A2527)-H2527</f>
        <v>#NAME?</v>
      </c>
      <c r="V2527" s="327" t="e">
        <f t="shared" ca="1" si="117"/>
        <v>#NAME?</v>
      </c>
      <c r="W2527" s="327" t="e">
        <f t="shared" ca="1" si="118"/>
        <v>#NAME?</v>
      </c>
      <c r="X2527" s="327" t="e">
        <f t="shared" ca="1" si="119"/>
        <v>#NAME?</v>
      </c>
    </row>
    <row r="2528" spans="1:24">
      <c r="A2528" s="2">
        <v>2521</v>
      </c>
      <c r="B2528" s="617">
        <v>-160478</v>
      </c>
      <c r="C2528" s="617">
        <v>-103593</v>
      </c>
      <c r="D2528" s="617">
        <v>-114388</v>
      </c>
      <c r="F2528" s="330" t="e">
        <f ca="1">_xll.RiskData('Risk Summary'!$H$32,$A2528)</f>
        <v>#NAME?</v>
      </c>
      <c r="G2528" s="330" t="e">
        <f ca="1">_xll.RiskData('Risk Summary'!$K$32,$A2528)</f>
        <v>#NAME?</v>
      </c>
      <c r="H2528" s="330" t="e">
        <f ca="1">_xll.RiskData('Risk Summary'!$N$32,$A2528)</f>
        <v>#NAME?</v>
      </c>
      <c r="J2528" s="330" t="e">
        <f ca="1">_xll.RiskData('Risk Summary'!$H$35,$A2528)</f>
        <v>#NAME?</v>
      </c>
      <c r="K2528" s="330" t="e">
        <f ca="1">_xll.RiskData('Risk Summary'!$K$35,$A2528)</f>
        <v>#NAME?</v>
      </c>
      <c r="L2528" s="330" t="e">
        <f ca="1">_xll.RiskData('Risk Summary'!$N$35,$A2528)</f>
        <v>#NAME?</v>
      </c>
      <c r="N2528" s="330" t="e">
        <f ca="1">_xll.RiskData('Risk Summary'!$H$36,$A2528)</f>
        <v>#NAME?</v>
      </c>
      <c r="O2528" s="330" t="e">
        <f ca="1">_xll.RiskData('Risk Summary'!$K$36,$A2528)</f>
        <v>#NAME?</v>
      </c>
      <c r="P2528" s="330" t="e">
        <f ca="1">_xll.RiskData('Risk Summary'!$N$36,$A2528)</f>
        <v>#NAME?</v>
      </c>
      <c r="R2528" s="330" t="e">
        <f ca="1">_xll.RiskData('TS CF'!$H$24,$A2528)-F2528</f>
        <v>#NAME?</v>
      </c>
      <c r="S2528" s="330" t="e">
        <f ca="1">_xll.RiskData('TS CF'!$K$24,$A2528)-G2528</f>
        <v>#NAME?</v>
      </c>
      <c r="T2528" s="330" t="e">
        <f ca="1">_xll.RiskData('TS CF'!$N$24,$A2528)-H2528</f>
        <v>#NAME?</v>
      </c>
      <c r="V2528" s="327" t="e">
        <f t="shared" ca="1" si="117"/>
        <v>#NAME?</v>
      </c>
      <c r="W2528" s="327" t="e">
        <f t="shared" ca="1" si="118"/>
        <v>#NAME?</v>
      </c>
      <c r="X2528" s="327" t="e">
        <f t="shared" ca="1" si="119"/>
        <v>#NAME?</v>
      </c>
    </row>
    <row r="2529" spans="1:24">
      <c r="A2529" s="2">
        <v>2522</v>
      </c>
      <c r="B2529" s="617">
        <v>-160478</v>
      </c>
      <c r="C2529" s="617">
        <v>-103593</v>
      </c>
      <c r="D2529" s="617">
        <v>-114388</v>
      </c>
      <c r="F2529" s="330" t="e">
        <f ca="1">_xll.RiskData('Risk Summary'!$H$32,$A2529)</f>
        <v>#NAME?</v>
      </c>
      <c r="G2529" s="330" t="e">
        <f ca="1">_xll.RiskData('Risk Summary'!$K$32,$A2529)</f>
        <v>#NAME?</v>
      </c>
      <c r="H2529" s="330" t="e">
        <f ca="1">_xll.RiskData('Risk Summary'!$N$32,$A2529)</f>
        <v>#NAME?</v>
      </c>
      <c r="J2529" s="330" t="e">
        <f ca="1">_xll.RiskData('Risk Summary'!$H$35,$A2529)</f>
        <v>#NAME?</v>
      </c>
      <c r="K2529" s="330" t="e">
        <f ca="1">_xll.RiskData('Risk Summary'!$K$35,$A2529)</f>
        <v>#NAME?</v>
      </c>
      <c r="L2529" s="330" t="e">
        <f ca="1">_xll.RiskData('Risk Summary'!$N$35,$A2529)</f>
        <v>#NAME?</v>
      </c>
      <c r="N2529" s="330" t="e">
        <f ca="1">_xll.RiskData('Risk Summary'!$H$36,$A2529)</f>
        <v>#NAME?</v>
      </c>
      <c r="O2529" s="330" t="e">
        <f ca="1">_xll.RiskData('Risk Summary'!$K$36,$A2529)</f>
        <v>#NAME?</v>
      </c>
      <c r="P2529" s="330" t="e">
        <f ca="1">_xll.RiskData('Risk Summary'!$N$36,$A2529)</f>
        <v>#NAME?</v>
      </c>
      <c r="R2529" s="330" t="e">
        <f ca="1">_xll.RiskData('TS CF'!$H$24,$A2529)-F2529</f>
        <v>#NAME?</v>
      </c>
      <c r="S2529" s="330" t="e">
        <f ca="1">_xll.RiskData('TS CF'!$K$24,$A2529)-G2529</f>
        <v>#NAME?</v>
      </c>
      <c r="T2529" s="330" t="e">
        <f ca="1">_xll.RiskData('TS CF'!$N$24,$A2529)-H2529</f>
        <v>#NAME?</v>
      </c>
      <c r="V2529" s="327" t="e">
        <f t="shared" ca="1" si="117"/>
        <v>#NAME?</v>
      </c>
      <c r="W2529" s="327" t="e">
        <f t="shared" ca="1" si="118"/>
        <v>#NAME?</v>
      </c>
      <c r="X2529" s="327" t="e">
        <f t="shared" ca="1" si="119"/>
        <v>#NAME?</v>
      </c>
    </row>
    <row r="2530" spans="1:24">
      <c r="A2530" s="2">
        <v>2523</v>
      </c>
      <c r="B2530" s="617">
        <v>-160478</v>
      </c>
      <c r="C2530" s="617">
        <v>-103593</v>
      </c>
      <c r="D2530" s="617">
        <v>-114388</v>
      </c>
      <c r="F2530" s="330" t="e">
        <f ca="1">_xll.RiskData('Risk Summary'!$H$32,$A2530)</f>
        <v>#NAME?</v>
      </c>
      <c r="G2530" s="330" t="e">
        <f ca="1">_xll.RiskData('Risk Summary'!$K$32,$A2530)</f>
        <v>#NAME?</v>
      </c>
      <c r="H2530" s="330" t="e">
        <f ca="1">_xll.RiskData('Risk Summary'!$N$32,$A2530)</f>
        <v>#NAME?</v>
      </c>
      <c r="J2530" s="330" t="e">
        <f ca="1">_xll.RiskData('Risk Summary'!$H$35,$A2530)</f>
        <v>#NAME?</v>
      </c>
      <c r="K2530" s="330" t="e">
        <f ca="1">_xll.RiskData('Risk Summary'!$K$35,$A2530)</f>
        <v>#NAME?</v>
      </c>
      <c r="L2530" s="330" t="e">
        <f ca="1">_xll.RiskData('Risk Summary'!$N$35,$A2530)</f>
        <v>#NAME?</v>
      </c>
      <c r="N2530" s="330" t="e">
        <f ca="1">_xll.RiskData('Risk Summary'!$H$36,$A2530)</f>
        <v>#NAME?</v>
      </c>
      <c r="O2530" s="330" t="e">
        <f ca="1">_xll.RiskData('Risk Summary'!$K$36,$A2530)</f>
        <v>#NAME?</v>
      </c>
      <c r="P2530" s="330" t="e">
        <f ca="1">_xll.RiskData('Risk Summary'!$N$36,$A2530)</f>
        <v>#NAME?</v>
      </c>
      <c r="R2530" s="330" t="e">
        <f ca="1">_xll.RiskData('TS CF'!$H$24,$A2530)-F2530</f>
        <v>#NAME?</v>
      </c>
      <c r="S2530" s="330" t="e">
        <f ca="1">_xll.RiskData('TS CF'!$K$24,$A2530)-G2530</f>
        <v>#NAME?</v>
      </c>
      <c r="T2530" s="330" t="e">
        <f ca="1">_xll.RiskData('TS CF'!$N$24,$A2530)-H2530</f>
        <v>#NAME?</v>
      </c>
      <c r="V2530" s="327" t="e">
        <f t="shared" ca="1" si="117"/>
        <v>#NAME?</v>
      </c>
      <c r="W2530" s="327" t="e">
        <f t="shared" ca="1" si="118"/>
        <v>#NAME?</v>
      </c>
      <c r="X2530" s="327" t="e">
        <f t="shared" ca="1" si="119"/>
        <v>#NAME?</v>
      </c>
    </row>
    <row r="2531" spans="1:24">
      <c r="A2531" s="2">
        <v>2524</v>
      </c>
      <c r="B2531" s="617">
        <v>-160478</v>
      </c>
      <c r="C2531" s="617">
        <v>-103593</v>
      </c>
      <c r="D2531" s="617">
        <v>-114388</v>
      </c>
      <c r="F2531" s="330" t="e">
        <f ca="1">_xll.RiskData('Risk Summary'!$H$32,$A2531)</f>
        <v>#NAME?</v>
      </c>
      <c r="G2531" s="330" t="e">
        <f ca="1">_xll.RiskData('Risk Summary'!$K$32,$A2531)</f>
        <v>#NAME?</v>
      </c>
      <c r="H2531" s="330" t="e">
        <f ca="1">_xll.RiskData('Risk Summary'!$N$32,$A2531)</f>
        <v>#NAME?</v>
      </c>
      <c r="J2531" s="330" t="e">
        <f ca="1">_xll.RiskData('Risk Summary'!$H$35,$A2531)</f>
        <v>#NAME?</v>
      </c>
      <c r="K2531" s="330" t="e">
        <f ca="1">_xll.RiskData('Risk Summary'!$K$35,$A2531)</f>
        <v>#NAME?</v>
      </c>
      <c r="L2531" s="330" t="e">
        <f ca="1">_xll.RiskData('Risk Summary'!$N$35,$A2531)</f>
        <v>#NAME?</v>
      </c>
      <c r="N2531" s="330" t="e">
        <f ca="1">_xll.RiskData('Risk Summary'!$H$36,$A2531)</f>
        <v>#NAME?</v>
      </c>
      <c r="O2531" s="330" t="e">
        <f ca="1">_xll.RiskData('Risk Summary'!$K$36,$A2531)</f>
        <v>#NAME?</v>
      </c>
      <c r="P2531" s="330" t="e">
        <f ca="1">_xll.RiskData('Risk Summary'!$N$36,$A2531)</f>
        <v>#NAME?</v>
      </c>
      <c r="R2531" s="330" t="e">
        <f ca="1">_xll.RiskData('TS CF'!$H$24,$A2531)-F2531</f>
        <v>#NAME?</v>
      </c>
      <c r="S2531" s="330" t="e">
        <f ca="1">_xll.RiskData('TS CF'!$K$24,$A2531)-G2531</f>
        <v>#NAME?</v>
      </c>
      <c r="T2531" s="330" t="e">
        <f ca="1">_xll.RiskData('TS CF'!$N$24,$A2531)-H2531</f>
        <v>#NAME?</v>
      </c>
      <c r="V2531" s="327" t="e">
        <f t="shared" ca="1" si="117"/>
        <v>#NAME?</v>
      </c>
      <c r="W2531" s="327" t="e">
        <f t="shared" ca="1" si="118"/>
        <v>#NAME?</v>
      </c>
      <c r="X2531" s="327" t="e">
        <f t="shared" ca="1" si="119"/>
        <v>#NAME?</v>
      </c>
    </row>
    <row r="2532" spans="1:24">
      <c r="A2532" s="2">
        <v>2525</v>
      </c>
      <c r="B2532" s="617">
        <v>-160478</v>
      </c>
      <c r="C2532" s="617">
        <v>-103593</v>
      </c>
      <c r="D2532" s="617">
        <v>-114388</v>
      </c>
      <c r="F2532" s="330" t="e">
        <f ca="1">_xll.RiskData('Risk Summary'!$H$32,$A2532)</f>
        <v>#NAME?</v>
      </c>
      <c r="G2532" s="330" t="e">
        <f ca="1">_xll.RiskData('Risk Summary'!$K$32,$A2532)</f>
        <v>#NAME?</v>
      </c>
      <c r="H2532" s="330" t="e">
        <f ca="1">_xll.RiskData('Risk Summary'!$N$32,$A2532)</f>
        <v>#NAME?</v>
      </c>
      <c r="J2532" s="330" t="e">
        <f ca="1">_xll.RiskData('Risk Summary'!$H$35,$A2532)</f>
        <v>#NAME?</v>
      </c>
      <c r="K2532" s="330" t="e">
        <f ca="1">_xll.RiskData('Risk Summary'!$K$35,$A2532)</f>
        <v>#NAME?</v>
      </c>
      <c r="L2532" s="330" t="e">
        <f ca="1">_xll.RiskData('Risk Summary'!$N$35,$A2532)</f>
        <v>#NAME?</v>
      </c>
      <c r="N2532" s="330" t="e">
        <f ca="1">_xll.RiskData('Risk Summary'!$H$36,$A2532)</f>
        <v>#NAME?</v>
      </c>
      <c r="O2532" s="330" t="e">
        <f ca="1">_xll.RiskData('Risk Summary'!$K$36,$A2532)</f>
        <v>#NAME?</v>
      </c>
      <c r="P2532" s="330" t="e">
        <f ca="1">_xll.RiskData('Risk Summary'!$N$36,$A2532)</f>
        <v>#NAME?</v>
      </c>
      <c r="R2532" s="330" t="e">
        <f ca="1">_xll.RiskData('TS CF'!$H$24,$A2532)-F2532</f>
        <v>#NAME?</v>
      </c>
      <c r="S2532" s="330" t="e">
        <f ca="1">_xll.RiskData('TS CF'!$K$24,$A2532)-G2532</f>
        <v>#NAME?</v>
      </c>
      <c r="T2532" s="330" t="e">
        <f ca="1">_xll.RiskData('TS CF'!$N$24,$A2532)-H2532</f>
        <v>#NAME?</v>
      </c>
      <c r="V2532" s="327" t="e">
        <f t="shared" ca="1" si="117"/>
        <v>#NAME?</v>
      </c>
      <c r="W2532" s="327" t="e">
        <f t="shared" ca="1" si="118"/>
        <v>#NAME?</v>
      </c>
      <c r="X2532" s="327" t="e">
        <f t="shared" ca="1" si="119"/>
        <v>#NAME?</v>
      </c>
    </row>
    <row r="2533" spans="1:24">
      <c r="A2533" s="2">
        <v>2526</v>
      </c>
      <c r="B2533" s="617">
        <v>-160478</v>
      </c>
      <c r="C2533" s="617">
        <v>-103593</v>
      </c>
      <c r="D2533" s="617">
        <v>-114388</v>
      </c>
      <c r="F2533" s="330" t="e">
        <f ca="1">_xll.RiskData('Risk Summary'!$H$32,$A2533)</f>
        <v>#NAME?</v>
      </c>
      <c r="G2533" s="330" t="e">
        <f ca="1">_xll.RiskData('Risk Summary'!$K$32,$A2533)</f>
        <v>#NAME?</v>
      </c>
      <c r="H2533" s="330" t="e">
        <f ca="1">_xll.RiskData('Risk Summary'!$N$32,$A2533)</f>
        <v>#NAME?</v>
      </c>
      <c r="J2533" s="330" t="e">
        <f ca="1">_xll.RiskData('Risk Summary'!$H$35,$A2533)</f>
        <v>#NAME?</v>
      </c>
      <c r="K2533" s="330" t="e">
        <f ca="1">_xll.RiskData('Risk Summary'!$K$35,$A2533)</f>
        <v>#NAME?</v>
      </c>
      <c r="L2533" s="330" t="e">
        <f ca="1">_xll.RiskData('Risk Summary'!$N$35,$A2533)</f>
        <v>#NAME?</v>
      </c>
      <c r="N2533" s="330" t="e">
        <f ca="1">_xll.RiskData('Risk Summary'!$H$36,$A2533)</f>
        <v>#NAME?</v>
      </c>
      <c r="O2533" s="330" t="e">
        <f ca="1">_xll.RiskData('Risk Summary'!$K$36,$A2533)</f>
        <v>#NAME?</v>
      </c>
      <c r="P2533" s="330" t="e">
        <f ca="1">_xll.RiskData('Risk Summary'!$N$36,$A2533)</f>
        <v>#NAME?</v>
      </c>
      <c r="R2533" s="330" t="e">
        <f ca="1">_xll.RiskData('TS CF'!$H$24,$A2533)-F2533</f>
        <v>#NAME?</v>
      </c>
      <c r="S2533" s="330" t="e">
        <f ca="1">_xll.RiskData('TS CF'!$K$24,$A2533)-G2533</f>
        <v>#NAME?</v>
      </c>
      <c r="T2533" s="330" t="e">
        <f ca="1">_xll.RiskData('TS CF'!$N$24,$A2533)-H2533</f>
        <v>#NAME?</v>
      </c>
      <c r="V2533" s="327" t="e">
        <f t="shared" ca="1" si="117"/>
        <v>#NAME?</v>
      </c>
      <c r="W2533" s="327" t="e">
        <f t="shared" ca="1" si="118"/>
        <v>#NAME?</v>
      </c>
      <c r="X2533" s="327" t="e">
        <f t="shared" ca="1" si="119"/>
        <v>#NAME?</v>
      </c>
    </row>
    <row r="2534" spans="1:24">
      <c r="A2534" s="2">
        <v>2527</v>
      </c>
      <c r="B2534" s="617">
        <v>-160478</v>
      </c>
      <c r="C2534" s="617">
        <v>-103593</v>
      </c>
      <c r="D2534" s="617">
        <v>-114388</v>
      </c>
      <c r="F2534" s="330" t="e">
        <f ca="1">_xll.RiskData('Risk Summary'!$H$32,$A2534)</f>
        <v>#NAME?</v>
      </c>
      <c r="G2534" s="330" t="e">
        <f ca="1">_xll.RiskData('Risk Summary'!$K$32,$A2534)</f>
        <v>#NAME?</v>
      </c>
      <c r="H2534" s="330" t="e">
        <f ca="1">_xll.RiskData('Risk Summary'!$N$32,$A2534)</f>
        <v>#NAME?</v>
      </c>
      <c r="J2534" s="330" t="e">
        <f ca="1">_xll.RiskData('Risk Summary'!$H$35,$A2534)</f>
        <v>#NAME?</v>
      </c>
      <c r="K2534" s="330" t="e">
        <f ca="1">_xll.RiskData('Risk Summary'!$K$35,$A2534)</f>
        <v>#NAME?</v>
      </c>
      <c r="L2534" s="330" t="e">
        <f ca="1">_xll.RiskData('Risk Summary'!$N$35,$A2534)</f>
        <v>#NAME?</v>
      </c>
      <c r="N2534" s="330" t="e">
        <f ca="1">_xll.RiskData('Risk Summary'!$H$36,$A2534)</f>
        <v>#NAME?</v>
      </c>
      <c r="O2534" s="330" t="e">
        <f ca="1">_xll.RiskData('Risk Summary'!$K$36,$A2534)</f>
        <v>#NAME?</v>
      </c>
      <c r="P2534" s="330" t="e">
        <f ca="1">_xll.RiskData('Risk Summary'!$N$36,$A2534)</f>
        <v>#NAME?</v>
      </c>
      <c r="R2534" s="330" t="e">
        <f ca="1">_xll.RiskData('TS CF'!$H$24,$A2534)-F2534</f>
        <v>#NAME?</v>
      </c>
      <c r="S2534" s="330" t="e">
        <f ca="1">_xll.RiskData('TS CF'!$K$24,$A2534)-G2534</f>
        <v>#NAME?</v>
      </c>
      <c r="T2534" s="330" t="e">
        <f ca="1">_xll.RiskData('TS CF'!$N$24,$A2534)-H2534</f>
        <v>#NAME?</v>
      </c>
      <c r="V2534" s="327" t="e">
        <f t="shared" ca="1" si="117"/>
        <v>#NAME?</v>
      </c>
      <c r="W2534" s="327" t="e">
        <f t="shared" ca="1" si="118"/>
        <v>#NAME?</v>
      </c>
      <c r="X2534" s="327" t="e">
        <f t="shared" ca="1" si="119"/>
        <v>#NAME?</v>
      </c>
    </row>
    <row r="2535" spans="1:24">
      <c r="A2535" s="2">
        <v>2528</v>
      </c>
      <c r="B2535" s="617">
        <v>-160478</v>
      </c>
      <c r="C2535" s="617">
        <v>-103593</v>
      </c>
      <c r="D2535" s="617">
        <v>-114388</v>
      </c>
      <c r="F2535" s="330" t="e">
        <f ca="1">_xll.RiskData('Risk Summary'!$H$32,$A2535)</f>
        <v>#NAME?</v>
      </c>
      <c r="G2535" s="330" t="e">
        <f ca="1">_xll.RiskData('Risk Summary'!$K$32,$A2535)</f>
        <v>#NAME?</v>
      </c>
      <c r="H2535" s="330" t="e">
        <f ca="1">_xll.RiskData('Risk Summary'!$N$32,$A2535)</f>
        <v>#NAME?</v>
      </c>
      <c r="J2535" s="330" t="e">
        <f ca="1">_xll.RiskData('Risk Summary'!$H$35,$A2535)</f>
        <v>#NAME?</v>
      </c>
      <c r="K2535" s="330" t="e">
        <f ca="1">_xll.RiskData('Risk Summary'!$K$35,$A2535)</f>
        <v>#NAME?</v>
      </c>
      <c r="L2535" s="330" t="e">
        <f ca="1">_xll.RiskData('Risk Summary'!$N$35,$A2535)</f>
        <v>#NAME?</v>
      </c>
      <c r="N2535" s="330" t="e">
        <f ca="1">_xll.RiskData('Risk Summary'!$H$36,$A2535)</f>
        <v>#NAME?</v>
      </c>
      <c r="O2535" s="330" t="e">
        <f ca="1">_xll.RiskData('Risk Summary'!$K$36,$A2535)</f>
        <v>#NAME?</v>
      </c>
      <c r="P2535" s="330" t="e">
        <f ca="1">_xll.RiskData('Risk Summary'!$N$36,$A2535)</f>
        <v>#NAME?</v>
      </c>
      <c r="R2535" s="330" t="e">
        <f ca="1">_xll.RiskData('TS CF'!$H$24,$A2535)-F2535</f>
        <v>#NAME?</v>
      </c>
      <c r="S2535" s="330" t="e">
        <f ca="1">_xll.RiskData('TS CF'!$K$24,$A2535)-G2535</f>
        <v>#NAME?</v>
      </c>
      <c r="T2535" s="330" t="e">
        <f ca="1">_xll.RiskData('TS CF'!$N$24,$A2535)-H2535</f>
        <v>#NAME?</v>
      </c>
      <c r="V2535" s="327" t="e">
        <f t="shared" ca="1" si="117"/>
        <v>#NAME?</v>
      </c>
      <c r="W2535" s="327" t="e">
        <f t="shared" ca="1" si="118"/>
        <v>#NAME?</v>
      </c>
      <c r="X2535" s="327" t="e">
        <f t="shared" ca="1" si="119"/>
        <v>#NAME?</v>
      </c>
    </row>
    <row r="2536" spans="1:24">
      <c r="A2536" s="2">
        <v>2529</v>
      </c>
      <c r="B2536" s="617">
        <v>-160478</v>
      </c>
      <c r="C2536" s="617">
        <v>-103593</v>
      </c>
      <c r="D2536" s="617">
        <v>-114388</v>
      </c>
      <c r="F2536" s="330" t="e">
        <f ca="1">_xll.RiskData('Risk Summary'!$H$32,$A2536)</f>
        <v>#NAME?</v>
      </c>
      <c r="G2536" s="330" t="e">
        <f ca="1">_xll.RiskData('Risk Summary'!$K$32,$A2536)</f>
        <v>#NAME?</v>
      </c>
      <c r="H2536" s="330" t="e">
        <f ca="1">_xll.RiskData('Risk Summary'!$N$32,$A2536)</f>
        <v>#NAME?</v>
      </c>
      <c r="J2536" s="330" t="e">
        <f ca="1">_xll.RiskData('Risk Summary'!$H$35,$A2536)</f>
        <v>#NAME?</v>
      </c>
      <c r="K2536" s="330" t="e">
        <f ca="1">_xll.RiskData('Risk Summary'!$K$35,$A2536)</f>
        <v>#NAME?</v>
      </c>
      <c r="L2536" s="330" t="e">
        <f ca="1">_xll.RiskData('Risk Summary'!$N$35,$A2536)</f>
        <v>#NAME?</v>
      </c>
      <c r="N2536" s="330" t="e">
        <f ca="1">_xll.RiskData('Risk Summary'!$H$36,$A2536)</f>
        <v>#NAME?</v>
      </c>
      <c r="O2536" s="330" t="e">
        <f ca="1">_xll.RiskData('Risk Summary'!$K$36,$A2536)</f>
        <v>#NAME?</v>
      </c>
      <c r="P2536" s="330" t="e">
        <f ca="1">_xll.RiskData('Risk Summary'!$N$36,$A2536)</f>
        <v>#NAME?</v>
      </c>
      <c r="R2536" s="330" t="e">
        <f ca="1">_xll.RiskData('TS CF'!$H$24,$A2536)-F2536</f>
        <v>#NAME?</v>
      </c>
      <c r="S2536" s="330" t="e">
        <f ca="1">_xll.RiskData('TS CF'!$K$24,$A2536)-G2536</f>
        <v>#NAME?</v>
      </c>
      <c r="T2536" s="330" t="e">
        <f ca="1">_xll.RiskData('TS CF'!$N$24,$A2536)-H2536</f>
        <v>#NAME?</v>
      </c>
      <c r="V2536" s="327" t="e">
        <f t="shared" ca="1" si="117"/>
        <v>#NAME?</v>
      </c>
      <c r="W2536" s="327" t="e">
        <f t="shared" ca="1" si="118"/>
        <v>#NAME?</v>
      </c>
      <c r="X2536" s="327" t="e">
        <f t="shared" ca="1" si="119"/>
        <v>#NAME?</v>
      </c>
    </row>
    <row r="2537" spans="1:24">
      <c r="A2537" s="2">
        <v>2530</v>
      </c>
      <c r="B2537" s="617">
        <v>-160478</v>
      </c>
      <c r="C2537" s="617">
        <v>-103593</v>
      </c>
      <c r="D2537" s="617">
        <v>-114388</v>
      </c>
      <c r="F2537" s="330" t="e">
        <f ca="1">_xll.RiskData('Risk Summary'!$H$32,$A2537)</f>
        <v>#NAME?</v>
      </c>
      <c r="G2537" s="330" t="e">
        <f ca="1">_xll.RiskData('Risk Summary'!$K$32,$A2537)</f>
        <v>#NAME?</v>
      </c>
      <c r="H2537" s="330" t="e">
        <f ca="1">_xll.RiskData('Risk Summary'!$N$32,$A2537)</f>
        <v>#NAME?</v>
      </c>
      <c r="J2537" s="330" t="e">
        <f ca="1">_xll.RiskData('Risk Summary'!$H$35,$A2537)</f>
        <v>#NAME?</v>
      </c>
      <c r="K2537" s="330" t="e">
        <f ca="1">_xll.RiskData('Risk Summary'!$K$35,$A2537)</f>
        <v>#NAME?</v>
      </c>
      <c r="L2537" s="330" t="e">
        <f ca="1">_xll.RiskData('Risk Summary'!$N$35,$A2537)</f>
        <v>#NAME?</v>
      </c>
      <c r="N2537" s="330" t="e">
        <f ca="1">_xll.RiskData('Risk Summary'!$H$36,$A2537)</f>
        <v>#NAME?</v>
      </c>
      <c r="O2537" s="330" t="e">
        <f ca="1">_xll.RiskData('Risk Summary'!$K$36,$A2537)</f>
        <v>#NAME?</v>
      </c>
      <c r="P2537" s="330" t="e">
        <f ca="1">_xll.RiskData('Risk Summary'!$N$36,$A2537)</f>
        <v>#NAME?</v>
      </c>
      <c r="R2537" s="330" t="e">
        <f ca="1">_xll.RiskData('TS CF'!$H$24,$A2537)-F2537</f>
        <v>#NAME?</v>
      </c>
      <c r="S2537" s="330" t="e">
        <f ca="1">_xll.RiskData('TS CF'!$K$24,$A2537)-G2537</f>
        <v>#NAME?</v>
      </c>
      <c r="T2537" s="330" t="e">
        <f ca="1">_xll.RiskData('TS CF'!$N$24,$A2537)-H2537</f>
        <v>#NAME?</v>
      </c>
      <c r="V2537" s="327" t="e">
        <f t="shared" ca="1" si="117"/>
        <v>#NAME?</v>
      </c>
      <c r="W2537" s="327" t="e">
        <f t="shared" ca="1" si="118"/>
        <v>#NAME?</v>
      </c>
      <c r="X2537" s="327" t="e">
        <f t="shared" ca="1" si="119"/>
        <v>#NAME?</v>
      </c>
    </row>
    <row r="2538" spans="1:24">
      <c r="A2538" s="2">
        <v>2531</v>
      </c>
      <c r="B2538" s="617">
        <v>-160478</v>
      </c>
      <c r="C2538" s="617">
        <v>-103593</v>
      </c>
      <c r="D2538" s="617">
        <v>-114388</v>
      </c>
      <c r="F2538" s="330" t="e">
        <f ca="1">_xll.RiskData('Risk Summary'!$H$32,$A2538)</f>
        <v>#NAME?</v>
      </c>
      <c r="G2538" s="330" t="e">
        <f ca="1">_xll.RiskData('Risk Summary'!$K$32,$A2538)</f>
        <v>#NAME?</v>
      </c>
      <c r="H2538" s="330" t="e">
        <f ca="1">_xll.RiskData('Risk Summary'!$N$32,$A2538)</f>
        <v>#NAME?</v>
      </c>
      <c r="J2538" s="330" t="e">
        <f ca="1">_xll.RiskData('Risk Summary'!$H$35,$A2538)</f>
        <v>#NAME?</v>
      </c>
      <c r="K2538" s="330" t="e">
        <f ca="1">_xll.RiskData('Risk Summary'!$K$35,$A2538)</f>
        <v>#NAME?</v>
      </c>
      <c r="L2538" s="330" t="e">
        <f ca="1">_xll.RiskData('Risk Summary'!$N$35,$A2538)</f>
        <v>#NAME?</v>
      </c>
      <c r="N2538" s="330" t="e">
        <f ca="1">_xll.RiskData('Risk Summary'!$H$36,$A2538)</f>
        <v>#NAME?</v>
      </c>
      <c r="O2538" s="330" t="e">
        <f ca="1">_xll.RiskData('Risk Summary'!$K$36,$A2538)</f>
        <v>#NAME?</v>
      </c>
      <c r="P2538" s="330" t="e">
        <f ca="1">_xll.RiskData('Risk Summary'!$N$36,$A2538)</f>
        <v>#NAME?</v>
      </c>
      <c r="R2538" s="330" t="e">
        <f ca="1">_xll.RiskData('TS CF'!$H$24,$A2538)-F2538</f>
        <v>#NAME?</v>
      </c>
      <c r="S2538" s="330" t="e">
        <f ca="1">_xll.RiskData('TS CF'!$K$24,$A2538)-G2538</f>
        <v>#NAME?</v>
      </c>
      <c r="T2538" s="330" t="e">
        <f ca="1">_xll.RiskData('TS CF'!$N$24,$A2538)-H2538</f>
        <v>#NAME?</v>
      </c>
      <c r="V2538" s="327" t="e">
        <f t="shared" ca="1" si="117"/>
        <v>#NAME?</v>
      </c>
      <c r="W2538" s="327" t="e">
        <f t="shared" ca="1" si="118"/>
        <v>#NAME?</v>
      </c>
      <c r="X2538" s="327" t="e">
        <f t="shared" ca="1" si="119"/>
        <v>#NAME?</v>
      </c>
    </row>
    <row r="2539" spans="1:24">
      <c r="A2539" s="2">
        <v>2532</v>
      </c>
      <c r="B2539" s="617">
        <v>-160478</v>
      </c>
      <c r="C2539" s="617">
        <v>-103593</v>
      </c>
      <c r="D2539" s="617">
        <v>-114388</v>
      </c>
      <c r="F2539" s="330" t="e">
        <f ca="1">_xll.RiskData('Risk Summary'!$H$32,$A2539)</f>
        <v>#NAME?</v>
      </c>
      <c r="G2539" s="330" t="e">
        <f ca="1">_xll.RiskData('Risk Summary'!$K$32,$A2539)</f>
        <v>#NAME?</v>
      </c>
      <c r="H2539" s="330" t="e">
        <f ca="1">_xll.RiskData('Risk Summary'!$N$32,$A2539)</f>
        <v>#NAME?</v>
      </c>
      <c r="J2539" s="330" t="e">
        <f ca="1">_xll.RiskData('Risk Summary'!$H$35,$A2539)</f>
        <v>#NAME?</v>
      </c>
      <c r="K2539" s="330" t="e">
        <f ca="1">_xll.RiskData('Risk Summary'!$K$35,$A2539)</f>
        <v>#NAME?</v>
      </c>
      <c r="L2539" s="330" t="e">
        <f ca="1">_xll.RiskData('Risk Summary'!$N$35,$A2539)</f>
        <v>#NAME?</v>
      </c>
      <c r="N2539" s="330" t="e">
        <f ca="1">_xll.RiskData('Risk Summary'!$H$36,$A2539)</f>
        <v>#NAME?</v>
      </c>
      <c r="O2539" s="330" t="e">
        <f ca="1">_xll.RiskData('Risk Summary'!$K$36,$A2539)</f>
        <v>#NAME?</v>
      </c>
      <c r="P2539" s="330" t="e">
        <f ca="1">_xll.RiskData('Risk Summary'!$N$36,$A2539)</f>
        <v>#NAME?</v>
      </c>
      <c r="R2539" s="330" t="e">
        <f ca="1">_xll.RiskData('TS CF'!$H$24,$A2539)-F2539</f>
        <v>#NAME?</v>
      </c>
      <c r="S2539" s="330" t="e">
        <f ca="1">_xll.RiskData('TS CF'!$K$24,$A2539)-G2539</f>
        <v>#NAME?</v>
      </c>
      <c r="T2539" s="330" t="e">
        <f ca="1">_xll.RiskData('TS CF'!$N$24,$A2539)-H2539</f>
        <v>#NAME?</v>
      </c>
      <c r="V2539" s="327" t="e">
        <f t="shared" ca="1" si="117"/>
        <v>#NAME?</v>
      </c>
      <c r="W2539" s="327" t="e">
        <f t="shared" ca="1" si="118"/>
        <v>#NAME?</v>
      </c>
      <c r="X2539" s="327" t="e">
        <f t="shared" ca="1" si="119"/>
        <v>#NAME?</v>
      </c>
    </row>
    <row r="2540" spans="1:24">
      <c r="A2540" s="2">
        <v>2533</v>
      </c>
      <c r="B2540" s="617">
        <v>-160478</v>
      </c>
      <c r="C2540" s="617">
        <v>-103593</v>
      </c>
      <c r="D2540" s="617">
        <v>-114388</v>
      </c>
      <c r="F2540" s="330" t="e">
        <f ca="1">_xll.RiskData('Risk Summary'!$H$32,$A2540)</f>
        <v>#NAME?</v>
      </c>
      <c r="G2540" s="330" t="e">
        <f ca="1">_xll.RiskData('Risk Summary'!$K$32,$A2540)</f>
        <v>#NAME?</v>
      </c>
      <c r="H2540" s="330" t="e">
        <f ca="1">_xll.RiskData('Risk Summary'!$N$32,$A2540)</f>
        <v>#NAME?</v>
      </c>
      <c r="J2540" s="330" t="e">
        <f ca="1">_xll.RiskData('Risk Summary'!$H$35,$A2540)</f>
        <v>#NAME?</v>
      </c>
      <c r="K2540" s="330" t="e">
        <f ca="1">_xll.RiskData('Risk Summary'!$K$35,$A2540)</f>
        <v>#NAME?</v>
      </c>
      <c r="L2540" s="330" t="e">
        <f ca="1">_xll.RiskData('Risk Summary'!$N$35,$A2540)</f>
        <v>#NAME?</v>
      </c>
      <c r="N2540" s="330" t="e">
        <f ca="1">_xll.RiskData('Risk Summary'!$H$36,$A2540)</f>
        <v>#NAME?</v>
      </c>
      <c r="O2540" s="330" t="e">
        <f ca="1">_xll.RiskData('Risk Summary'!$K$36,$A2540)</f>
        <v>#NAME?</v>
      </c>
      <c r="P2540" s="330" t="e">
        <f ca="1">_xll.RiskData('Risk Summary'!$N$36,$A2540)</f>
        <v>#NAME?</v>
      </c>
      <c r="R2540" s="330" t="e">
        <f ca="1">_xll.RiskData('TS CF'!$H$24,$A2540)-F2540</f>
        <v>#NAME?</v>
      </c>
      <c r="S2540" s="330" t="e">
        <f ca="1">_xll.RiskData('TS CF'!$K$24,$A2540)-G2540</f>
        <v>#NAME?</v>
      </c>
      <c r="T2540" s="330" t="e">
        <f ca="1">_xll.RiskData('TS CF'!$N$24,$A2540)-H2540</f>
        <v>#NAME?</v>
      </c>
      <c r="V2540" s="327" t="e">
        <f t="shared" ca="1" si="117"/>
        <v>#NAME?</v>
      </c>
      <c r="W2540" s="327" t="e">
        <f t="shared" ca="1" si="118"/>
        <v>#NAME?</v>
      </c>
      <c r="X2540" s="327" t="e">
        <f t="shared" ca="1" si="119"/>
        <v>#NAME?</v>
      </c>
    </row>
    <row r="2541" spans="1:24">
      <c r="A2541" s="2">
        <v>2534</v>
      </c>
      <c r="B2541" s="617">
        <v>-160478</v>
      </c>
      <c r="C2541" s="617">
        <v>-103593</v>
      </c>
      <c r="D2541" s="617">
        <v>-114388</v>
      </c>
      <c r="F2541" s="330" t="e">
        <f ca="1">_xll.RiskData('Risk Summary'!$H$32,$A2541)</f>
        <v>#NAME?</v>
      </c>
      <c r="G2541" s="330" t="e">
        <f ca="1">_xll.RiskData('Risk Summary'!$K$32,$A2541)</f>
        <v>#NAME?</v>
      </c>
      <c r="H2541" s="330" t="e">
        <f ca="1">_xll.RiskData('Risk Summary'!$N$32,$A2541)</f>
        <v>#NAME?</v>
      </c>
      <c r="J2541" s="330" t="e">
        <f ca="1">_xll.RiskData('Risk Summary'!$H$35,$A2541)</f>
        <v>#NAME?</v>
      </c>
      <c r="K2541" s="330" t="e">
        <f ca="1">_xll.RiskData('Risk Summary'!$K$35,$A2541)</f>
        <v>#NAME?</v>
      </c>
      <c r="L2541" s="330" t="e">
        <f ca="1">_xll.RiskData('Risk Summary'!$N$35,$A2541)</f>
        <v>#NAME?</v>
      </c>
      <c r="N2541" s="330" t="e">
        <f ca="1">_xll.RiskData('Risk Summary'!$H$36,$A2541)</f>
        <v>#NAME?</v>
      </c>
      <c r="O2541" s="330" t="e">
        <f ca="1">_xll.RiskData('Risk Summary'!$K$36,$A2541)</f>
        <v>#NAME?</v>
      </c>
      <c r="P2541" s="330" t="e">
        <f ca="1">_xll.RiskData('Risk Summary'!$N$36,$A2541)</f>
        <v>#NAME?</v>
      </c>
      <c r="R2541" s="330" t="e">
        <f ca="1">_xll.RiskData('TS CF'!$H$24,$A2541)-F2541</f>
        <v>#NAME?</v>
      </c>
      <c r="S2541" s="330" t="e">
        <f ca="1">_xll.RiskData('TS CF'!$K$24,$A2541)-G2541</f>
        <v>#NAME?</v>
      </c>
      <c r="T2541" s="330" t="e">
        <f ca="1">_xll.RiskData('TS CF'!$N$24,$A2541)-H2541</f>
        <v>#NAME?</v>
      </c>
      <c r="V2541" s="327" t="e">
        <f t="shared" ca="1" si="117"/>
        <v>#NAME?</v>
      </c>
      <c r="W2541" s="327" t="e">
        <f t="shared" ca="1" si="118"/>
        <v>#NAME?</v>
      </c>
      <c r="X2541" s="327" t="e">
        <f t="shared" ca="1" si="119"/>
        <v>#NAME?</v>
      </c>
    </row>
    <row r="2542" spans="1:24">
      <c r="A2542" s="2">
        <v>2535</v>
      </c>
      <c r="B2542" s="617">
        <v>-160478</v>
      </c>
      <c r="C2542" s="617">
        <v>-103593</v>
      </c>
      <c r="D2542" s="617">
        <v>-114388</v>
      </c>
      <c r="F2542" s="330" t="e">
        <f ca="1">_xll.RiskData('Risk Summary'!$H$32,$A2542)</f>
        <v>#NAME?</v>
      </c>
      <c r="G2542" s="330" t="e">
        <f ca="1">_xll.RiskData('Risk Summary'!$K$32,$A2542)</f>
        <v>#NAME?</v>
      </c>
      <c r="H2542" s="330" t="e">
        <f ca="1">_xll.RiskData('Risk Summary'!$N$32,$A2542)</f>
        <v>#NAME?</v>
      </c>
      <c r="J2542" s="330" t="e">
        <f ca="1">_xll.RiskData('Risk Summary'!$H$35,$A2542)</f>
        <v>#NAME?</v>
      </c>
      <c r="K2542" s="330" t="e">
        <f ca="1">_xll.RiskData('Risk Summary'!$K$35,$A2542)</f>
        <v>#NAME?</v>
      </c>
      <c r="L2542" s="330" t="e">
        <f ca="1">_xll.RiskData('Risk Summary'!$N$35,$A2542)</f>
        <v>#NAME?</v>
      </c>
      <c r="N2542" s="330" t="e">
        <f ca="1">_xll.RiskData('Risk Summary'!$H$36,$A2542)</f>
        <v>#NAME?</v>
      </c>
      <c r="O2542" s="330" t="e">
        <f ca="1">_xll.RiskData('Risk Summary'!$K$36,$A2542)</f>
        <v>#NAME?</v>
      </c>
      <c r="P2542" s="330" t="e">
        <f ca="1">_xll.RiskData('Risk Summary'!$N$36,$A2542)</f>
        <v>#NAME?</v>
      </c>
      <c r="R2542" s="330" t="e">
        <f ca="1">_xll.RiskData('TS CF'!$H$24,$A2542)-F2542</f>
        <v>#NAME?</v>
      </c>
      <c r="S2542" s="330" t="e">
        <f ca="1">_xll.RiskData('TS CF'!$K$24,$A2542)-G2542</f>
        <v>#NAME?</v>
      </c>
      <c r="T2542" s="330" t="e">
        <f ca="1">_xll.RiskData('TS CF'!$N$24,$A2542)-H2542</f>
        <v>#NAME?</v>
      </c>
      <c r="V2542" s="327" t="e">
        <f t="shared" ca="1" si="117"/>
        <v>#NAME?</v>
      </c>
      <c r="W2542" s="327" t="e">
        <f t="shared" ca="1" si="118"/>
        <v>#NAME?</v>
      </c>
      <c r="X2542" s="327" t="e">
        <f t="shared" ca="1" si="119"/>
        <v>#NAME?</v>
      </c>
    </row>
    <row r="2543" spans="1:24">
      <c r="A2543" s="2">
        <v>2536</v>
      </c>
      <c r="B2543" s="617">
        <v>-160478</v>
      </c>
      <c r="C2543" s="617">
        <v>-103593</v>
      </c>
      <c r="D2543" s="617">
        <v>-114388</v>
      </c>
      <c r="F2543" s="330" t="e">
        <f ca="1">_xll.RiskData('Risk Summary'!$H$32,$A2543)</f>
        <v>#NAME?</v>
      </c>
      <c r="G2543" s="330" t="e">
        <f ca="1">_xll.RiskData('Risk Summary'!$K$32,$A2543)</f>
        <v>#NAME?</v>
      </c>
      <c r="H2543" s="330" t="e">
        <f ca="1">_xll.RiskData('Risk Summary'!$N$32,$A2543)</f>
        <v>#NAME?</v>
      </c>
      <c r="J2543" s="330" t="e">
        <f ca="1">_xll.RiskData('Risk Summary'!$H$35,$A2543)</f>
        <v>#NAME?</v>
      </c>
      <c r="K2543" s="330" t="e">
        <f ca="1">_xll.RiskData('Risk Summary'!$K$35,$A2543)</f>
        <v>#NAME?</v>
      </c>
      <c r="L2543" s="330" t="e">
        <f ca="1">_xll.RiskData('Risk Summary'!$N$35,$A2543)</f>
        <v>#NAME?</v>
      </c>
      <c r="N2543" s="330" t="e">
        <f ca="1">_xll.RiskData('Risk Summary'!$H$36,$A2543)</f>
        <v>#NAME?</v>
      </c>
      <c r="O2543" s="330" t="e">
        <f ca="1">_xll.RiskData('Risk Summary'!$K$36,$A2543)</f>
        <v>#NAME?</v>
      </c>
      <c r="P2543" s="330" t="e">
        <f ca="1">_xll.RiskData('Risk Summary'!$N$36,$A2543)</f>
        <v>#NAME?</v>
      </c>
      <c r="R2543" s="330" t="e">
        <f ca="1">_xll.RiskData('TS CF'!$H$24,$A2543)-F2543</f>
        <v>#NAME?</v>
      </c>
      <c r="S2543" s="330" t="e">
        <f ca="1">_xll.RiskData('TS CF'!$K$24,$A2543)-G2543</f>
        <v>#NAME?</v>
      </c>
      <c r="T2543" s="330" t="e">
        <f ca="1">_xll.RiskData('TS CF'!$N$24,$A2543)-H2543</f>
        <v>#NAME?</v>
      </c>
      <c r="V2543" s="327" t="e">
        <f t="shared" ca="1" si="117"/>
        <v>#NAME?</v>
      </c>
      <c r="W2543" s="327" t="e">
        <f t="shared" ca="1" si="118"/>
        <v>#NAME?</v>
      </c>
      <c r="X2543" s="327" t="e">
        <f t="shared" ca="1" si="119"/>
        <v>#NAME?</v>
      </c>
    </row>
    <row r="2544" spans="1:24">
      <c r="A2544" s="2">
        <v>2537</v>
      </c>
      <c r="B2544" s="617">
        <v>-160478</v>
      </c>
      <c r="C2544" s="617">
        <v>-103593</v>
      </c>
      <c r="D2544" s="617">
        <v>-114388</v>
      </c>
      <c r="F2544" s="330" t="e">
        <f ca="1">_xll.RiskData('Risk Summary'!$H$32,$A2544)</f>
        <v>#NAME?</v>
      </c>
      <c r="G2544" s="330" t="e">
        <f ca="1">_xll.RiskData('Risk Summary'!$K$32,$A2544)</f>
        <v>#NAME?</v>
      </c>
      <c r="H2544" s="330" t="e">
        <f ca="1">_xll.RiskData('Risk Summary'!$N$32,$A2544)</f>
        <v>#NAME?</v>
      </c>
      <c r="J2544" s="330" t="e">
        <f ca="1">_xll.RiskData('Risk Summary'!$H$35,$A2544)</f>
        <v>#NAME?</v>
      </c>
      <c r="K2544" s="330" t="e">
        <f ca="1">_xll.RiskData('Risk Summary'!$K$35,$A2544)</f>
        <v>#NAME?</v>
      </c>
      <c r="L2544" s="330" t="e">
        <f ca="1">_xll.RiskData('Risk Summary'!$N$35,$A2544)</f>
        <v>#NAME?</v>
      </c>
      <c r="N2544" s="330" t="e">
        <f ca="1">_xll.RiskData('Risk Summary'!$H$36,$A2544)</f>
        <v>#NAME?</v>
      </c>
      <c r="O2544" s="330" t="e">
        <f ca="1">_xll.RiskData('Risk Summary'!$K$36,$A2544)</f>
        <v>#NAME?</v>
      </c>
      <c r="P2544" s="330" t="e">
        <f ca="1">_xll.RiskData('Risk Summary'!$N$36,$A2544)</f>
        <v>#NAME?</v>
      </c>
      <c r="R2544" s="330" t="e">
        <f ca="1">_xll.RiskData('TS CF'!$H$24,$A2544)-F2544</f>
        <v>#NAME?</v>
      </c>
      <c r="S2544" s="330" t="e">
        <f ca="1">_xll.RiskData('TS CF'!$K$24,$A2544)-G2544</f>
        <v>#NAME?</v>
      </c>
      <c r="T2544" s="330" t="e">
        <f ca="1">_xll.RiskData('TS CF'!$N$24,$A2544)-H2544</f>
        <v>#NAME?</v>
      </c>
      <c r="V2544" s="327" t="e">
        <f t="shared" ca="1" si="117"/>
        <v>#NAME?</v>
      </c>
      <c r="W2544" s="327" t="e">
        <f t="shared" ca="1" si="118"/>
        <v>#NAME?</v>
      </c>
      <c r="X2544" s="327" t="e">
        <f t="shared" ca="1" si="119"/>
        <v>#NAME?</v>
      </c>
    </row>
    <row r="2545" spans="1:24">
      <c r="A2545" s="2">
        <v>2538</v>
      </c>
      <c r="B2545" s="617">
        <v>-160478</v>
      </c>
      <c r="C2545" s="617">
        <v>-103593</v>
      </c>
      <c r="D2545" s="617">
        <v>-114388</v>
      </c>
      <c r="F2545" s="330" t="e">
        <f ca="1">_xll.RiskData('Risk Summary'!$H$32,$A2545)</f>
        <v>#NAME?</v>
      </c>
      <c r="G2545" s="330" t="e">
        <f ca="1">_xll.RiskData('Risk Summary'!$K$32,$A2545)</f>
        <v>#NAME?</v>
      </c>
      <c r="H2545" s="330" t="e">
        <f ca="1">_xll.RiskData('Risk Summary'!$N$32,$A2545)</f>
        <v>#NAME?</v>
      </c>
      <c r="J2545" s="330" t="e">
        <f ca="1">_xll.RiskData('Risk Summary'!$H$35,$A2545)</f>
        <v>#NAME?</v>
      </c>
      <c r="K2545" s="330" t="e">
        <f ca="1">_xll.RiskData('Risk Summary'!$K$35,$A2545)</f>
        <v>#NAME?</v>
      </c>
      <c r="L2545" s="330" t="e">
        <f ca="1">_xll.RiskData('Risk Summary'!$N$35,$A2545)</f>
        <v>#NAME?</v>
      </c>
      <c r="N2545" s="330" t="e">
        <f ca="1">_xll.RiskData('Risk Summary'!$H$36,$A2545)</f>
        <v>#NAME?</v>
      </c>
      <c r="O2545" s="330" t="e">
        <f ca="1">_xll.RiskData('Risk Summary'!$K$36,$A2545)</f>
        <v>#NAME?</v>
      </c>
      <c r="P2545" s="330" t="e">
        <f ca="1">_xll.RiskData('Risk Summary'!$N$36,$A2545)</f>
        <v>#NAME?</v>
      </c>
      <c r="R2545" s="330" t="e">
        <f ca="1">_xll.RiskData('TS CF'!$H$24,$A2545)-F2545</f>
        <v>#NAME?</v>
      </c>
      <c r="S2545" s="330" t="e">
        <f ca="1">_xll.RiskData('TS CF'!$K$24,$A2545)-G2545</f>
        <v>#NAME?</v>
      </c>
      <c r="T2545" s="330" t="e">
        <f ca="1">_xll.RiskData('TS CF'!$N$24,$A2545)-H2545</f>
        <v>#NAME?</v>
      </c>
      <c r="V2545" s="327" t="e">
        <f t="shared" ca="1" si="117"/>
        <v>#NAME?</v>
      </c>
      <c r="W2545" s="327" t="e">
        <f t="shared" ca="1" si="118"/>
        <v>#NAME?</v>
      </c>
      <c r="X2545" s="327" t="e">
        <f t="shared" ca="1" si="119"/>
        <v>#NAME?</v>
      </c>
    </row>
    <row r="2546" spans="1:24">
      <c r="A2546" s="2">
        <v>2539</v>
      </c>
      <c r="B2546" s="617">
        <v>-160478</v>
      </c>
      <c r="C2546" s="617">
        <v>-103593</v>
      </c>
      <c r="D2546" s="617">
        <v>-114388</v>
      </c>
      <c r="F2546" s="330" t="e">
        <f ca="1">_xll.RiskData('Risk Summary'!$H$32,$A2546)</f>
        <v>#NAME?</v>
      </c>
      <c r="G2546" s="330" t="e">
        <f ca="1">_xll.RiskData('Risk Summary'!$K$32,$A2546)</f>
        <v>#NAME?</v>
      </c>
      <c r="H2546" s="330" t="e">
        <f ca="1">_xll.RiskData('Risk Summary'!$N$32,$A2546)</f>
        <v>#NAME?</v>
      </c>
      <c r="J2546" s="330" t="e">
        <f ca="1">_xll.RiskData('Risk Summary'!$H$35,$A2546)</f>
        <v>#NAME?</v>
      </c>
      <c r="K2546" s="330" t="e">
        <f ca="1">_xll.RiskData('Risk Summary'!$K$35,$A2546)</f>
        <v>#NAME?</v>
      </c>
      <c r="L2546" s="330" t="e">
        <f ca="1">_xll.RiskData('Risk Summary'!$N$35,$A2546)</f>
        <v>#NAME?</v>
      </c>
      <c r="N2546" s="330" t="e">
        <f ca="1">_xll.RiskData('Risk Summary'!$H$36,$A2546)</f>
        <v>#NAME?</v>
      </c>
      <c r="O2546" s="330" t="e">
        <f ca="1">_xll.RiskData('Risk Summary'!$K$36,$A2546)</f>
        <v>#NAME?</v>
      </c>
      <c r="P2546" s="330" t="e">
        <f ca="1">_xll.RiskData('Risk Summary'!$N$36,$A2546)</f>
        <v>#NAME?</v>
      </c>
      <c r="R2546" s="330" t="e">
        <f ca="1">_xll.RiskData('TS CF'!$H$24,$A2546)-F2546</f>
        <v>#NAME?</v>
      </c>
      <c r="S2546" s="330" t="e">
        <f ca="1">_xll.RiskData('TS CF'!$K$24,$A2546)-G2546</f>
        <v>#NAME?</v>
      </c>
      <c r="T2546" s="330" t="e">
        <f ca="1">_xll.RiskData('TS CF'!$N$24,$A2546)-H2546</f>
        <v>#NAME?</v>
      </c>
      <c r="V2546" s="327" t="e">
        <f t="shared" ca="1" si="117"/>
        <v>#NAME?</v>
      </c>
      <c r="W2546" s="327" t="e">
        <f t="shared" ca="1" si="118"/>
        <v>#NAME?</v>
      </c>
      <c r="X2546" s="327" t="e">
        <f t="shared" ca="1" si="119"/>
        <v>#NAME?</v>
      </c>
    </row>
    <row r="2547" spans="1:24">
      <c r="A2547" s="2">
        <v>2540</v>
      </c>
      <c r="B2547" s="617">
        <v>-160478</v>
      </c>
      <c r="C2547" s="617">
        <v>-103593</v>
      </c>
      <c r="D2547" s="617">
        <v>-114388</v>
      </c>
      <c r="F2547" s="330" t="e">
        <f ca="1">_xll.RiskData('Risk Summary'!$H$32,$A2547)</f>
        <v>#NAME?</v>
      </c>
      <c r="G2547" s="330" t="e">
        <f ca="1">_xll.RiskData('Risk Summary'!$K$32,$A2547)</f>
        <v>#NAME?</v>
      </c>
      <c r="H2547" s="330" t="e">
        <f ca="1">_xll.RiskData('Risk Summary'!$N$32,$A2547)</f>
        <v>#NAME?</v>
      </c>
      <c r="J2547" s="330" t="e">
        <f ca="1">_xll.RiskData('Risk Summary'!$H$35,$A2547)</f>
        <v>#NAME?</v>
      </c>
      <c r="K2547" s="330" t="e">
        <f ca="1">_xll.RiskData('Risk Summary'!$K$35,$A2547)</f>
        <v>#NAME?</v>
      </c>
      <c r="L2547" s="330" t="e">
        <f ca="1">_xll.RiskData('Risk Summary'!$N$35,$A2547)</f>
        <v>#NAME?</v>
      </c>
      <c r="N2547" s="330" t="e">
        <f ca="1">_xll.RiskData('Risk Summary'!$H$36,$A2547)</f>
        <v>#NAME?</v>
      </c>
      <c r="O2547" s="330" t="e">
        <f ca="1">_xll.RiskData('Risk Summary'!$K$36,$A2547)</f>
        <v>#NAME?</v>
      </c>
      <c r="P2547" s="330" t="e">
        <f ca="1">_xll.RiskData('Risk Summary'!$N$36,$A2547)</f>
        <v>#NAME?</v>
      </c>
      <c r="R2547" s="330" t="e">
        <f ca="1">_xll.RiskData('TS CF'!$H$24,$A2547)-F2547</f>
        <v>#NAME?</v>
      </c>
      <c r="S2547" s="330" t="e">
        <f ca="1">_xll.RiskData('TS CF'!$K$24,$A2547)-G2547</f>
        <v>#NAME?</v>
      </c>
      <c r="T2547" s="330" t="e">
        <f ca="1">_xll.RiskData('TS CF'!$N$24,$A2547)-H2547</f>
        <v>#NAME?</v>
      </c>
      <c r="V2547" s="327" t="e">
        <f t="shared" ca="1" si="117"/>
        <v>#NAME?</v>
      </c>
      <c r="W2547" s="327" t="e">
        <f t="shared" ca="1" si="118"/>
        <v>#NAME?</v>
      </c>
      <c r="X2547" s="327" t="e">
        <f t="shared" ca="1" si="119"/>
        <v>#NAME?</v>
      </c>
    </row>
    <row r="2548" spans="1:24">
      <c r="A2548" s="2">
        <v>2541</v>
      </c>
      <c r="B2548" s="617">
        <v>-160478</v>
      </c>
      <c r="C2548" s="617">
        <v>-103593</v>
      </c>
      <c r="D2548" s="617">
        <v>-114388</v>
      </c>
      <c r="F2548" s="330" t="e">
        <f ca="1">_xll.RiskData('Risk Summary'!$H$32,$A2548)</f>
        <v>#NAME?</v>
      </c>
      <c r="G2548" s="330" t="e">
        <f ca="1">_xll.RiskData('Risk Summary'!$K$32,$A2548)</f>
        <v>#NAME?</v>
      </c>
      <c r="H2548" s="330" t="e">
        <f ca="1">_xll.RiskData('Risk Summary'!$N$32,$A2548)</f>
        <v>#NAME?</v>
      </c>
      <c r="J2548" s="330" t="e">
        <f ca="1">_xll.RiskData('Risk Summary'!$H$35,$A2548)</f>
        <v>#NAME?</v>
      </c>
      <c r="K2548" s="330" t="e">
        <f ca="1">_xll.RiskData('Risk Summary'!$K$35,$A2548)</f>
        <v>#NAME?</v>
      </c>
      <c r="L2548" s="330" t="e">
        <f ca="1">_xll.RiskData('Risk Summary'!$N$35,$A2548)</f>
        <v>#NAME?</v>
      </c>
      <c r="N2548" s="330" t="e">
        <f ca="1">_xll.RiskData('Risk Summary'!$H$36,$A2548)</f>
        <v>#NAME?</v>
      </c>
      <c r="O2548" s="330" t="e">
        <f ca="1">_xll.RiskData('Risk Summary'!$K$36,$A2548)</f>
        <v>#NAME?</v>
      </c>
      <c r="P2548" s="330" t="e">
        <f ca="1">_xll.RiskData('Risk Summary'!$N$36,$A2548)</f>
        <v>#NAME?</v>
      </c>
      <c r="R2548" s="330" t="e">
        <f ca="1">_xll.RiskData('TS CF'!$H$24,$A2548)-F2548</f>
        <v>#NAME?</v>
      </c>
      <c r="S2548" s="330" t="e">
        <f ca="1">_xll.RiskData('TS CF'!$K$24,$A2548)-G2548</f>
        <v>#NAME?</v>
      </c>
      <c r="T2548" s="330" t="e">
        <f ca="1">_xll.RiskData('TS CF'!$N$24,$A2548)-H2548</f>
        <v>#NAME?</v>
      </c>
      <c r="V2548" s="327" t="e">
        <f t="shared" ca="1" si="117"/>
        <v>#NAME?</v>
      </c>
      <c r="W2548" s="327" t="e">
        <f t="shared" ca="1" si="118"/>
        <v>#NAME?</v>
      </c>
      <c r="X2548" s="327" t="e">
        <f t="shared" ca="1" si="119"/>
        <v>#NAME?</v>
      </c>
    </row>
    <row r="2549" spans="1:24">
      <c r="A2549" s="2">
        <v>2542</v>
      </c>
      <c r="B2549" s="617">
        <v>-160478</v>
      </c>
      <c r="C2549" s="617">
        <v>-103593</v>
      </c>
      <c r="D2549" s="617">
        <v>-114388</v>
      </c>
      <c r="F2549" s="330" t="e">
        <f ca="1">_xll.RiskData('Risk Summary'!$H$32,$A2549)</f>
        <v>#NAME?</v>
      </c>
      <c r="G2549" s="330" t="e">
        <f ca="1">_xll.RiskData('Risk Summary'!$K$32,$A2549)</f>
        <v>#NAME?</v>
      </c>
      <c r="H2549" s="330" t="e">
        <f ca="1">_xll.RiskData('Risk Summary'!$N$32,$A2549)</f>
        <v>#NAME?</v>
      </c>
      <c r="J2549" s="330" t="e">
        <f ca="1">_xll.RiskData('Risk Summary'!$H$35,$A2549)</f>
        <v>#NAME?</v>
      </c>
      <c r="K2549" s="330" t="e">
        <f ca="1">_xll.RiskData('Risk Summary'!$K$35,$A2549)</f>
        <v>#NAME?</v>
      </c>
      <c r="L2549" s="330" t="e">
        <f ca="1">_xll.RiskData('Risk Summary'!$N$35,$A2549)</f>
        <v>#NAME?</v>
      </c>
      <c r="N2549" s="330" t="e">
        <f ca="1">_xll.RiskData('Risk Summary'!$H$36,$A2549)</f>
        <v>#NAME?</v>
      </c>
      <c r="O2549" s="330" t="e">
        <f ca="1">_xll.RiskData('Risk Summary'!$K$36,$A2549)</f>
        <v>#NAME?</v>
      </c>
      <c r="P2549" s="330" t="e">
        <f ca="1">_xll.RiskData('Risk Summary'!$N$36,$A2549)</f>
        <v>#NAME?</v>
      </c>
      <c r="R2549" s="330" t="e">
        <f ca="1">_xll.RiskData('TS CF'!$H$24,$A2549)-F2549</f>
        <v>#NAME?</v>
      </c>
      <c r="S2549" s="330" t="e">
        <f ca="1">_xll.RiskData('TS CF'!$K$24,$A2549)-G2549</f>
        <v>#NAME?</v>
      </c>
      <c r="T2549" s="330" t="e">
        <f ca="1">_xll.RiskData('TS CF'!$N$24,$A2549)-H2549</f>
        <v>#NAME?</v>
      </c>
      <c r="V2549" s="327" t="e">
        <f t="shared" ca="1" si="117"/>
        <v>#NAME?</v>
      </c>
      <c r="W2549" s="327" t="e">
        <f t="shared" ca="1" si="118"/>
        <v>#NAME?</v>
      </c>
      <c r="X2549" s="327" t="e">
        <f t="shared" ca="1" si="119"/>
        <v>#NAME?</v>
      </c>
    </row>
    <row r="2550" spans="1:24">
      <c r="A2550" s="2">
        <v>2543</v>
      </c>
      <c r="B2550" s="617">
        <v>-160478</v>
      </c>
      <c r="C2550" s="617">
        <v>-103593</v>
      </c>
      <c r="D2550" s="617">
        <v>-114388</v>
      </c>
      <c r="F2550" s="330" t="e">
        <f ca="1">_xll.RiskData('Risk Summary'!$H$32,$A2550)</f>
        <v>#NAME?</v>
      </c>
      <c r="G2550" s="330" t="e">
        <f ca="1">_xll.RiskData('Risk Summary'!$K$32,$A2550)</f>
        <v>#NAME?</v>
      </c>
      <c r="H2550" s="330" t="e">
        <f ca="1">_xll.RiskData('Risk Summary'!$N$32,$A2550)</f>
        <v>#NAME?</v>
      </c>
      <c r="J2550" s="330" t="e">
        <f ca="1">_xll.RiskData('Risk Summary'!$H$35,$A2550)</f>
        <v>#NAME?</v>
      </c>
      <c r="K2550" s="330" t="e">
        <f ca="1">_xll.RiskData('Risk Summary'!$K$35,$A2550)</f>
        <v>#NAME?</v>
      </c>
      <c r="L2550" s="330" t="e">
        <f ca="1">_xll.RiskData('Risk Summary'!$N$35,$A2550)</f>
        <v>#NAME?</v>
      </c>
      <c r="N2550" s="330" t="e">
        <f ca="1">_xll.RiskData('Risk Summary'!$H$36,$A2550)</f>
        <v>#NAME?</v>
      </c>
      <c r="O2550" s="330" t="e">
        <f ca="1">_xll.RiskData('Risk Summary'!$K$36,$A2550)</f>
        <v>#NAME?</v>
      </c>
      <c r="P2550" s="330" t="e">
        <f ca="1">_xll.RiskData('Risk Summary'!$N$36,$A2550)</f>
        <v>#NAME?</v>
      </c>
      <c r="R2550" s="330" t="e">
        <f ca="1">_xll.RiskData('TS CF'!$H$24,$A2550)-F2550</f>
        <v>#NAME?</v>
      </c>
      <c r="S2550" s="330" t="e">
        <f ca="1">_xll.RiskData('TS CF'!$K$24,$A2550)-G2550</f>
        <v>#NAME?</v>
      </c>
      <c r="T2550" s="330" t="e">
        <f ca="1">_xll.RiskData('TS CF'!$N$24,$A2550)-H2550</f>
        <v>#NAME?</v>
      </c>
      <c r="V2550" s="327" t="e">
        <f t="shared" ca="1" si="117"/>
        <v>#NAME?</v>
      </c>
      <c r="W2550" s="327" t="e">
        <f t="shared" ca="1" si="118"/>
        <v>#NAME?</v>
      </c>
      <c r="X2550" s="327" t="e">
        <f t="shared" ca="1" si="119"/>
        <v>#NAME?</v>
      </c>
    </row>
    <row r="2551" spans="1:24">
      <c r="A2551" s="2">
        <v>2544</v>
      </c>
      <c r="B2551" s="617">
        <v>-160478</v>
      </c>
      <c r="C2551" s="617">
        <v>-103593</v>
      </c>
      <c r="D2551" s="617">
        <v>-114388</v>
      </c>
      <c r="F2551" s="330" t="e">
        <f ca="1">_xll.RiskData('Risk Summary'!$H$32,$A2551)</f>
        <v>#NAME?</v>
      </c>
      <c r="G2551" s="330" t="e">
        <f ca="1">_xll.RiskData('Risk Summary'!$K$32,$A2551)</f>
        <v>#NAME?</v>
      </c>
      <c r="H2551" s="330" t="e">
        <f ca="1">_xll.RiskData('Risk Summary'!$N$32,$A2551)</f>
        <v>#NAME?</v>
      </c>
      <c r="J2551" s="330" t="e">
        <f ca="1">_xll.RiskData('Risk Summary'!$H$35,$A2551)</f>
        <v>#NAME?</v>
      </c>
      <c r="K2551" s="330" t="e">
        <f ca="1">_xll.RiskData('Risk Summary'!$K$35,$A2551)</f>
        <v>#NAME?</v>
      </c>
      <c r="L2551" s="330" t="e">
        <f ca="1">_xll.RiskData('Risk Summary'!$N$35,$A2551)</f>
        <v>#NAME?</v>
      </c>
      <c r="N2551" s="330" t="e">
        <f ca="1">_xll.RiskData('Risk Summary'!$H$36,$A2551)</f>
        <v>#NAME?</v>
      </c>
      <c r="O2551" s="330" t="e">
        <f ca="1">_xll.RiskData('Risk Summary'!$K$36,$A2551)</f>
        <v>#NAME?</v>
      </c>
      <c r="P2551" s="330" t="e">
        <f ca="1">_xll.RiskData('Risk Summary'!$N$36,$A2551)</f>
        <v>#NAME?</v>
      </c>
      <c r="R2551" s="330" t="e">
        <f ca="1">_xll.RiskData('TS CF'!$H$24,$A2551)-F2551</f>
        <v>#NAME?</v>
      </c>
      <c r="S2551" s="330" t="e">
        <f ca="1">_xll.RiskData('TS CF'!$K$24,$A2551)-G2551</f>
        <v>#NAME?</v>
      </c>
      <c r="T2551" s="330" t="e">
        <f ca="1">_xll.RiskData('TS CF'!$N$24,$A2551)-H2551</f>
        <v>#NAME?</v>
      </c>
      <c r="V2551" s="327" t="e">
        <f t="shared" ca="1" si="117"/>
        <v>#NAME?</v>
      </c>
      <c r="W2551" s="327" t="e">
        <f t="shared" ca="1" si="118"/>
        <v>#NAME?</v>
      </c>
      <c r="X2551" s="327" t="e">
        <f t="shared" ca="1" si="119"/>
        <v>#NAME?</v>
      </c>
    </row>
    <row r="2552" spans="1:24">
      <c r="A2552" s="2">
        <v>2545</v>
      </c>
      <c r="B2552" s="617">
        <v>-160478</v>
      </c>
      <c r="C2552" s="617">
        <v>-103593</v>
      </c>
      <c r="D2552" s="617">
        <v>-114388</v>
      </c>
      <c r="F2552" s="330" t="e">
        <f ca="1">_xll.RiskData('Risk Summary'!$H$32,$A2552)</f>
        <v>#NAME?</v>
      </c>
      <c r="G2552" s="330" t="e">
        <f ca="1">_xll.RiskData('Risk Summary'!$K$32,$A2552)</f>
        <v>#NAME?</v>
      </c>
      <c r="H2552" s="330" t="e">
        <f ca="1">_xll.RiskData('Risk Summary'!$N$32,$A2552)</f>
        <v>#NAME?</v>
      </c>
      <c r="J2552" s="330" t="e">
        <f ca="1">_xll.RiskData('Risk Summary'!$H$35,$A2552)</f>
        <v>#NAME?</v>
      </c>
      <c r="K2552" s="330" t="e">
        <f ca="1">_xll.RiskData('Risk Summary'!$K$35,$A2552)</f>
        <v>#NAME?</v>
      </c>
      <c r="L2552" s="330" t="e">
        <f ca="1">_xll.RiskData('Risk Summary'!$N$35,$A2552)</f>
        <v>#NAME?</v>
      </c>
      <c r="N2552" s="330" t="e">
        <f ca="1">_xll.RiskData('Risk Summary'!$H$36,$A2552)</f>
        <v>#NAME?</v>
      </c>
      <c r="O2552" s="330" t="e">
        <f ca="1">_xll.RiskData('Risk Summary'!$K$36,$A2552)</f>
        <v>#NAME?</v>
      </c>
      <c r="P2552" s="330" t="e">
        <f ca="1">_xll.RiskData('Risk Summary'!$N$36,$A2552)</f>
        <v>#NAME?</v>
      </c>
      <c r="R2552" s="330" t="e">
        <f ca="1">_xll.RiskData('TS CF'!$H$24,$A2552)-F2552</f>
        <v>#NAME?</v>
      </c>
      <c r="S2552" s="330" t="e">
        <f ca="1">_xll.RiskData('TS CF'!$K$24,$A2552)-G2552</f>
        <v>#NAME?</v>
      </c>
      <c r="T2552" s="330" t="e">
        <f ca="1">_xll.RiskData('TS CF'!$N$24,$A2552)-H2552</f>
        <v>#NAME?</v>
      </c>
      <c r="V2552" s="327" t="e">
        <f t="shared" ca="1" si="117"/>
        <v>#NAME?</v>
      </c>
      <c r="W2552" s="327" t="e">
        <f t="shared" ca="1" si="118"/>
        <v>#NAME?</v>
      </c>
      <c r="X2552" s="327" t="e">
        <f t="shared" ca="1" si="119"/>
        <v>#NAME?</v>
      </c>
    </row>
    <row r="2553" spans="1:24">
      <c r="A2553" s="2">
        <v>2546</v>
      </c>
      <c r="B2553" s="617">
        <v>-160478</v>
      </c>
      <c r="C2553" s="617">
        <v>-103593</v>
      </c>
      <c r="D2553" s="617">
        <v>-114388</v>
      </c>
      <c r="F2553" s="330" t="e">
        <f ca="1">_xll.RiskData('Risk Summary'!$H$32,$A2553)</f>
        <v>#NAME?</v>
      </c>
      <c r="G2553" s="330" t="e">
        <f ca="1">_xll.RiskData('Risk Summary'!$K$32,$A2553)</f>
        <v>#NAME?</v>
      </c>
      <c r="H2553" s="330" t="e">
        <f ca="1">_xll.RiskData('Risk Summary'!$N$32,$A2553)</f>
        <v>#NAME?</v>
      </c>
      <c r="J2553" s="330" t="e">
        <f ca="1">_xll.RiskData('Risk Summary'!$H$35,$A2553)</f>
        <v>#NAME?</v>
      </c>
      <c r="K2553" s="330" t="e">
        <f ca="1">_xll.RiskData('Risk Summary'!$K$35,$A2553)</f>
        <v>#NAME?</v>
      </c>
      <c r="L2553" s="330" t="e">
        <f ca="1">_xll.RiskData('Risk Summary'!$N$35,$A2553)</f>
        <v>#NAME?</v>
      </c>
      <c r="N2553" s="330" t="e">
        <f ca="1">_xll.RiskData('Risk Summary'!$H$36,$A2553)</f>
        <v>#NAME?</v>
      </c>
      <c r="O2553" s="330" t="e">
        <f ca="1">_xll.RiskData('Risk Summary'!$K$36,$A2553)</f>
        <v>#NAME?</v>
      </c>
      <c r="P2553" s="330" t="e">
        <f ca="1">_xll.RiskData('Risk Summary'!$N$36,$A2553)</f>
        <v>#NAME?</v>
      </c>
      <c r="R2553" s="330" t="e">
        <f ca="1">_xll.RiskData('TS CF'!$H$24,$A2553)-F2553</f>
        <v>#NAME?</v>
      </c>
      <c r="S2553" s="330" t="e">
        <f ca="1">_xll.RiskData('TS CF'!$K$24,$A2553)-G2553</f>
        <v>#NAME?</v>
      </c>
      <c r="T2553" s="330" t="e">
        <f ca="1">_xll.RiskData('TS CF'!$N$24,$A2553)-H2553</f>
        <v>#NAME?</v>
      </c>
      <c r="V2553" s="327" t="e">
        <f t="shared" ca="1" si="117"/>
        <v>#NAME?</v>
      </c>
      <c r="W2553" s="327" t="e">
        <f t="shared" ca="1" si="118"/>
        <v>#NAME?</v>
      </c>
      <c r="X2553" s="327" t="e">
        <f t="shared" ca="1" si="119"/>
        <v>#NAME?</v>
      </c>
    </row>
    <row r="2554" spans="1:24">
      <c r="A2554" s="2">
        <v>2547</v>
      </c>
      <c r="B2554" s="617">
        <v>-160478</v>
      </c>
      <c r="C2554" s="617">
        <v>-103593</v>
      </c>
      <c r="D2554" s="617">
        <v>-114388</v>
      </c>
      <c r="F2554" s="330" t="e">
        <f ca="1">_xll.RiskData('Risk Summary'!$H$32,$A2554)</f>
        <v>#NAME?</v>
      </c>
      <c r="G2554" s="330" t="e">
        <f ca="1">_xll.RiskData('Risk Summary'!$K$32,$A2554)</f>
        <v>#NAME?</v>
      </c>
      <c r="H2554" s="330" t="e">
        <f ca="1">_xll.RiskData('Risk Summary'!$N$32,$A2554)</f>
        <v>#NAME?</v>
      </c>
      <c r="J2554" s="330" t="e">
        <f ca="1">_xll.RiskData('Risk Summary'!$H$35,$A2554)</f>
        <v>#NAME?</v>
      </c>
      <c r="K2554" s="330" t="e">
        <f ca="1">_xll.RiskData('Risk Summary'!$K$35,$A2554)</f>
        <v>#NAME?</v>
      </c>
      <c r="L2554" s="330" t="e">
        <f ca="1">_xll.RiskData('Risk Summary'!$N$35,$A2554)</f>
        <v>#NAME?</v>
      </c>
      <c r="N2554" s="330" t="e">
        <f ca="1">_xll.RiskData('Risk Summary'!$H$36,$A2554)</f>
        <v>#NAME?</v>
      </c>
      <c r="O2554" s="330" t="e">
        <f ca="1">_xll.RiskData('Risk Summary'!$K$36,$A2554)</f>
        <v>#NAME?</v>
      </c>
      <c r="P2554" s="330" t="e">
        <f ca="1">_xll.RiskData('Risk Summary'!$N$36,$A2554)</f>
        <v>#NAME?</v>
      </c>
      <c r="R2554" s="330" t="e">
        <f ca="1">_xll.RiskData('TS CF'!$H$24,$A2554)-F2554</f>
        <v>#NAME?</v>
      </c>
      <c r="S2554" s="330" t="e">
        <f ca="1">_xll.RiskData('TS CF'!$K$24,$A2554)-G2554</f>
        <v>#NAME?</v>
      </c>
      <c r="T2554" s="330" t="e">
        <f ca="1">_xll.RiskData('TS CF'!$N$24,$A2554)-H2554</f>
        <v>#NAME?</v>
      </c>
      <c r="V2554" s="327" t="e">
        <f t="shared" ca="1" si="117"/>
        <v>#NAME?</v>
      </c>
      <c r="W2554" s="327" t="e">
        <f t="shared" ca="1" si="118"/>
        <v>#NAME?</v>
      </c>
      <c r="X2554" s="327" t="e">
        <f t="shared" ca="1" si="119"/>
        <v>#NAME?</v>
      </c>
    </row>
    <row r="2555" spans="1:24">
      <c r="A2555" s="2">
        <v>2548</v>
      </c>
      <c r="B2555" s="617">
        <v>-160478</v>
      </c>
      <c r="C2555" s="617">
        <v>-103593</v>
      </c>
      <c r="D2555" s="617">
        <v>-114388</v>
      </c>
      <c r="F2555" s="330" t="e">
        <f ca="1">_xll.RiskData('Risk Summary'!$H$32,$A2555)</f>
        <v>#NAME?</v>
      </c>
      <c r="G2555" s="330" t="e">
        <f ca="1">_xll.RiskData('Risk Summary'!$K$32,$A2555)</f>
        <v>#NAME?</v>
      </c>
      <c r="H2555" s="330" t="e">
        <f ca="1">_xll.RiskData('Risk Summary'!$N$32,$A2555)</f>
        <v>#NAME?</v>
      </c>
      <c r="J2555" s="330" t="e">
        <f ca="1">_xll.RiskData('Risk Summary'!$H$35,$A2555)</f>
        <v>#NAME?</v>
      </c>
      <c r="K2555" s="330" t="e">
        <f ca="1">_xll.RiskData('Risk Summary'!$K$35,$A2555)</f>
        <v>#NAME?</v>
      </c>
      <c r="L2555" s="330" t="e">
        <f ca="1">_xll.RiskData('Risk Summary'!$N$35,$A2555)</f>
        <v>#NAME?</v>
      </c>
      <c r="N2555" s="330" t="e">
        <f ca="1">_xll.RiskData('Risk Summary'!$H$36,$A2555)</f>
        <v>#NAME?</v>
      </c>
      <c r="O2555" s="330" t="e">
        <f ca="1">_xll.RiskData('Risk Summary'!$K$36,$A2555)</f>
        <v>#NAME?</v>
      </c>
      <c r="P2555" s="330" t="e">
        <f ca="1">_xll.RiskData('Risk Summary'!$N$36,$A2555)</f>
        <v>#NAME?</v>
      </c>
      <c r="R2555" s="330" t="e">
        <f ca="1">_xll.RiskData('TS CF'!$H$24,$A2555)-F2555</f>
        <v>#NAME?</v>
      </c>
      <c r="S2555" s="330" t="e">
        <f ca="1">_xll.RiskData('TS CF'!$K$24,$A2555)-G2555</f>
        <v>#NAME?</v>
      </c>
      <c r="T2555" s="330" t="e">
        <f ca="1">_xll.RiskData('TS CF'!$N$24,$A2555)-H2555</f>
        <v>#NAME?</v>
      </c>
      <c r="V2555" s="327" t="e">
        <f t="shared" ca="1" si="117"/>
        <v>#NAME?</v>
      </c>
      <c r="W2555" s="327" t="e">
        <f t="shared" ca="1" si="118"/>
        <v>#NAME?</v>
      </c>
      <c r="X2555" s="327" t="e">
        <f t="shared" ca="1" si="119"/>
        <v>#NAME?</v>
      </c>
    </row>
    <row r="2556" spans="1:24">
      <c r="A2556" s="2">
        <v>2549</v>
      </c>
      <c r="B2556" s="617">
        <v>-160478</v>
      </c>
      <c r="C2556" s="617">
        <v>-103593</v>
      </c>
      <c r="D2556" s="617">
        <v>-114388</v>
      </c>
      <c r="F2556" s="330" t="e">
        <f ca="1">_xll.RiskData('Risk Summary'!$H$32,$A2556)</f>
        <v>#NAME?</v>
      </c>
      <c r="G2556" s="330" t="e">
        <f ca="1">_xll.RiskData('Risk Summary'!$K$32,$A2556)</f>
        <v>#NAME?</v>
      </c>
      <c r="H2556" s="330" t="e">
        <f ca="1">_xll.RiskData('Risk Summary'!$N$32,$A2556)</f>
        <v>#NAME?</v>
      </c>
      <c r="J2556" s="330" t="e">
        <f ca="1">_xll.RiskData('Risk Summary'!$H$35,$A2556)</f>
        <v>#NAME?</v>
      </c>
      <c r="K2556" s="330" t="e">
        <f ca="1">_xll.RiskData('Risk Summary'!$K$35,$A2556)</f>
        <v>#NAME?</v>
      </c>
      <c r="L2556" s="330" t="e">
        <f ca="1">_xll.RiskData('Risk Summary'!$N$35,$A2556)</f>
        <v>#NAME?</v>
      </c>
      <c r="N2556" s="330" t="e">
        <f ca="1">_xll.RiskData('Risk Summary'!$H$36,$A2556)</f>
        <v>#NAME?</v>
      </c>
      <c r="O2556" s="330" t="e">
        <f ca="1">_xll.RiskData('Risk Summary'!$K$36,$A2556)</f>
        <v>#NAME?</v>
      </c>
      <c r="P2556" s="330" t="e">
        <f ca="1">_xll.RiskData('Risk Summary'!$N$36,$A2556)</f>
        <v>#NAME?</v>
      </c>
      <c r="R2556" s="330" t="e">
        <f ca="1">_xll.RiskData('TS CF'!$H$24,$A2556)-F2556</f>
        <v>#NAME?</v>
      </c>
      <c r="S2556" s="330" t="e">
        <f ca="1">_xll.RiskData('TS CF'!$K$24,$A2556)-G2556</f>
        <v>#NAME?</v>
      </c>
      <c r="T2556" s="330" t="e">
        <f ca="1">_xll.RiskData('TS CF'!$N$24,$A2556)-H2556</f>
        <v>#NAME?</v>
      </c>
      <c r="V2556" s="327" t="e">
        <f t="shared" ca="1" si="117"/>
        <v>#NAME?</v>
      </c>
      <c r="W2556" s="327" t="e">
        <f t="shared" ca="1" si="118"/>
        <v>#NAME?</v>
      </c>
      <c r="X2556" s="327" t="e">
        <f t="shared" ca="1" si="119"/>
        <v>#NAME?</v>
      </c>
    </row>
    <row r="2557" spans="1:24">
      <c r="A2557" s="2">
        <v>2550</v>
      </c>
      <c r="B2557" s="617">
        <v>-160478</v>
      </c>
      <c r="C2557" s="617">
        <v>-103593</v>
      </c>
      <c r="D2557" s="617">
        <v>-114388</v>
      </c>
      <c r="F2557" s="330" t="e">
        <f ca="1">_xll.RiskData('Risk Summary'!$H$32,$A2557)</f>
        <v>#NAME?</v>
      </c>
      <c r="G2557" s="330" t="e">
        <f ca="1">_xll.RiskData('Risk Summary'!$K$32,$A2557)</f>
        <v>#NAME?</v>
      </c>
      <c r="H2557" s="330" t="e">
        <f ca="1">_xll.RiskData('Risk Summary'!$N$32,$A2557)</f>
        <v>#NAME?</v>
      </c>
      <c r="J2557" s="330" t="e">
        <f ca="1">_xll.RiskData('Risk Summary'!$H$35,$A2557)</f>
        <v>#NAME?</v>
      </c>
      <c r="K2557" s="330" t="e">
        <f ca="1">_xll.RiskData('Risk Summary'!$K$35,$A2557)</f>
        <v>#NAME?</v>
      </c>
      <c r="L2557" s="330" t="e">
        <f ca="1">_xll.RiskData('Risk Summary'!$N$35,$A2557)</f>
        <v>#NAME?</v>
      </c>
      <c r="N2557" s="330" t="e">
        <f ca="1">_xll.RiskData('Risk Summary'!$H$36,$A2557)</f>
        <v>#NAME?</v>
      </c>
      <c r="O2557" s="330" t="e">
        <f ca="1">_xll.RiskData('Risk Summary'!$K$36,$A2557)</f>
        <v>#NAME?</v>
      </c>
      <c r="P2557" s="330" t="e">
        <f ca="1">_xll.RiskData('Risk Summary'!$N$36,$A2557)</f>
        <v>#NAME?</v>
      </c>
      <c r="R2557" s="330" t="e">
        <f ca="1">_xll.RiskData('TS CF'!$H$24,$A2557)-F2557</f>
        <v>#NAME?</v>
      </c>
      <c r="S2557" s="330" t="e">
        <f ca="1">_xll.RiskData('TS CF'!$K$24,$A2557)-G2557</f>
        <v>#NAME?</v>
      </c>
      <c r="T2557" s="330" t="e">
        <f ca="1">_xll.RiskData('TS CF'!$N$24,$A2557)-H2557</f>
        <v>#NAME?</v>
      </c>
      <c r="V2557" s="327" t="e">
        <f t="shared" ca="1" si="117"/>
        <v>#NAME?</v>
      </c>
      <c r="W2557" s="327" t="e">
        <f t="shared" ca="1" si="118"/>
        <v>#NAME?</v>
      </c>
      <c r="X2557" s="327" t="e">
        <f t="shared" ca="1" si="119"/>
        <v>#NAME?</v>
      </c>
    </row>
    <row r="2558" spans="1:24">
      <c r="A2558" s="2">
        <v>2551</v>
      </c>
      <c r="B2558" s="617">
        <v>-160478</v>
      </c>
      <c r="C2558" s="617">
        <v>-103593</v>
      </c>
      <c r="D2558" s="617">
        <v>-114388</v>
      </c>
      <c r="F2558" s="330" t="e">
        <f ca="1">_xll.RiskData('Risk Summary'!$H$32,$A2558)</f>
        <v>#NAME?</v>
      </c>
      <c r="G2558" s="330" t="e">
        <f ca="1">_xll.RiskData('Risk Summary'!$K$32,$A2558)</f>
        <v>#NAME?</v>
      </c>
      <c r="H2558" s="330" t="e">
        <f ca="1">_xll.RiskData('Risk Summary'!$N$32,$A2558)</f>
        <v>#NAME?</v>
      </c>
      <c r="J2558" s="330" t="e">
        <f ca="1">_xll.RiskData('Risk Summary'!$H$35,$A2558)</f>
        <v>#NAME?</v>
      </c>
      <c r="K2558" s="330" t="e">
        <f ca="1">_xll.RiskData('Risk Summary'!$K$35,$A2558)</f>
        <v>#NAME?</v>
      </c>
      <c r="L2558" s="330" t="e">
        <f ca="1">_xll.RiskData('Risk Summary'!$N$35,$A2558)</f>
        <v>#NAME?</v>
      </c>
      <c r="N2558" s="330" t="e">
        <f ca="1">_xll.RiskData('Risk Summary'!$H$36,$A2558)</f>
        <v>#NAME?</v>
      </c>
      <c r="O2558" s="330" t="e">
        <f ca="1">_xll.RiskData('Risk Summary'!$K$36,$A2558)</f>
        <v>#NAME?</v>
      </c>
      <c r="P2558" s="330" t="e">
        <f ca="1">_xll.RiskData('Risk Summary'!$N$36,$A2558)</f>
        <v>#NAME?</v>
      </c>
      <c r="R2558" s="330" t="e">
        <f ca="1">_xll.RiskData('TS CF'!$H$24,$A2558)-F2558</f>
        <v>#NAME?</v>
      </c>
      <c r="S2558" s="330" t="e">
        <f ca="1">_xll.RiskData('TS CF'!$K$24,$A2558)-G2558</f>
        <v>#NAME?</v>
      </c>
      <c r="T2558" s="330" t="e">
        <f ca="1">_xll.RiskData('TS CF'!$N$24,$A2558)-H2558</f>
        <v>#NAME?</v>
      </c>
      <c r="V2558" s="327" t="e">
        <f t="shared" ca="1" si="117"/>
        <v>#NAME?</v>
      </c>
      <c r="W2558" s="327" t="e">
        <f t="shared" ca="1" si="118"/>
        <v>#NAME?</v>
      </c>
      <c r="X2558" s="327" t="e">
        <f t="shared" ca="1" si="119"/>
        <v>#NAME?</v>
      </c>
    </row>
    <row r="2559" spans="1:24">
      <c r="A2559" s="2">
        <v>2552</v>
      </c>
      <c r="B2559" s="617">
        <v>-160478</v>
      </c>
      <c r="C2559" s="617">
        <v>-103593</v>
      </c>
      <c r="D2559" s="617">
        <v>-114388</v>
      </c>
      <c r="F2559" s="330" t="e">
        <f ca="1">_xll.RiskData('Risk Summary'!$H$32,$A2559)</f>
        <v>#NAME?</v>
      </c>
      <c r="G2559" s="330" t="e">
        <f ca="1">_xll.RiskData('Risk Summary'!$K$32,$A2559)</f>
        <v>#NAME?</v>
      </c>
      <c r="H2559" s="330" t="e">
        <f ca="1">_xll.RiskData('Risk Summary'!$N$32,$A2559)</f>
        <v>#NAME?</v>
      </c>
      <c r="J2559" s="330" t="e">
        <f ca="1">_xll.RiskData('Risk Summary'!$H$35,$A2559)</f>
        <v>#NAME?</v>
      </c>
      <c r="K2559" s="330" t="e">
        <f ca="1">_xll.RiskData('Risk Summary'!$K$35,$A2559)</f>
        <v>#NAME?</v>
      </c>
      <c r="L2559" s="330" t="e">
        <f ca="1">_xll.RiskData('Risk Summary'!$N$35,$A2559)</f>
        <v>#NAME?</v>
      </c>
      <c r="N2559" s="330" t="e">
        <f ca="1">_xll.RiskData('Risk Summary'!$H$36,$A2559)</f>
        <v>#NAME?</v>
      </c>
      <c r="O2559" s="330" t="e">
        <f ca="1">_xll.RiskData('Risk Summary'!$K$36,$A2559)</f>
        <v>#NAME?</v>
      </c>
      <c r="P2559" s="330" t="e">
        <f ca="1">_xll.RiskData('Risk Summary'!$N$36,$A2559)</f>
        <v>#NAME?</v>
      </c>
      <c r="R2559" s="330" t="e">
        <f ca="1">_xll.RiskData('TS CF'!$H$24,$A2559)-F2559</f>
        <v>#NAME?</v>
      </c>
      <c r="S2559" s="330" t="e">
        <f ca="1">_xll.RiskData('TS CF'!$K$24,$A2559)-G2559</f>
        <v>#NAME?</v>
      </c>
      <c r="T2559" s="330" t="e">
        <f ca="1">_xll.RiskData('TS CF'!$N$24,$A2559)-H2559</f>
        <v>#NAME?</v>
      </c>
      <c r="V2559" s="327" t="e">
        <f t="shared" ca="1" si="117"/>
        <v>#NAME?</v>
      </c>
      <c r="W2559" s="327" t="e">
        <f t="shared" ca="1" si="118"/>
        <v>#NAME?</v>
      </c>
      <c r="X2559" s="327" t="e">
        <f t="shared" ca="1" si="119"/>
        <v>#NAME?</v>
      </c>
    </row>
    <row r="2560" spans="1:24">
      <c r="A2560" s="2">
        <v>2553</v>
      </c>
      <c r="B2560" s="617">
        <v>-160478</v>
      </c>
      <c r="C2560" s="617">
        <v>-103593</v>
      </c>
      <c r="D2560" s="617">
        <v>-114388</v>
      </c>
      <c r="F2560" s="330" t="e">
        <f ca="1">_xll.RiskData('Risk Summary'!$H$32,$A2560)</f>
        <v>#NAME?</v>
      </c>
      <c r="G2560" s="330" t="e">
        <f ca="1">_xll.RiskData('Risk Summary'!$K$32,$A2560)</f>
        <v>#NAME?</v>
      </c>
      <c r="H2560" s="330" t="e">
        <f ca="1">_xll.RiskData('Risk Summary'!$N$32,$A2560)</f>
        <v>#NAME?</v>
      </c>
      <c r="J2560" s="330" t="e">
        <f ca="1">_xll.RiskData('Risk Summary'!$H$35,$A2560)</f>
        <v>#NAME?</v>
      </c>
      <c r="K2560" s="330" t="e">
        <f ca="1">_xll.RiskData('Risk Summary'!$K$35,$A2560)</f>
        <v>#NAME?</v>
      </c>
      <c r="L2560" s="330" t="e">
        <f ca="1">_xll.RiskData('Risk Summary'!$N$35,$A2560)</f>
        <v>#NAME?</v>
      </c>
      <c r="N2560" s="330" t="e">
        <f ca="1">_xll.RiskData('Risk Summary'!$H$36,$A2560)</f>
        <v>#NAME?</v>
      </c>
      <c r="O2560" s="330" t="e">
        <f ca="1">_xll.RiskData('Risk Summary'!$K$36,$A2560)</f>
        <v>#NAME?</v>
      </c>
      <c r="P2560" s="330" t="e">
        <f ca="1">_xll.RiskData('Risk Summary'!$N$36,$A2560)</f>
        <v>#NAME?</v>
      </c>
      <c r="R2560" s="330" t="e">
        <f ca="1">_xll.RiskData('TS CF'!$H$24,$A2560)-F2560</f>
        <v>#NAME?</v>
      </c>
      <c r="S2560" s="330" t="e">
        <f ca="1">_xll.RiskData('TS CF'!$K$24,$A2560)-G2560</f>
        <v>#NAME?</v>
      </c>
      <c r="T2560" s="330" t="e">
        <f ca="1">_xll.RiskData('TS CF'!$N$24,$A2560)-H2560</f>
        <v>#NAME?</v>
      </c>
      <c r="V2560" s="327" t="e">
        <f t="shared" ca="1" si="117"/>
        <v>#NAME?</v>
      </c>
      <c r="W2560" s="327" t="e">
        <f t="shared" ca="1" si="118"/>
        <v>#NAME?</v>
      </c>
      <c r="X2560" s="327" t="e">
        <f t="shared" ca="1" si="119"/>
        <v>#NAME?</v>
      </c>
    </row>
    <row r="2561" spans="1:24">
      <c r="A2561" s="2">
        <v>2554</v>
      </c>
      <c r="B2561" s="617">
        <v>-160478</v>
      </c>
      <c r="C2561" s="617">
        <v>-103593</v>
      </c>
      <c r="D2561" s="617">
        <v>-114388</v>
      </c>
      <c r="F2561" s="330" t="e">
        <f ca="1">_xll.RiskData('Risk Summary'!$H$32,$A2561)</f>
        <v>#NAME?</v>
      </c>
      <c r="G2561" s="330" t="e">
        <f ca="1">_xll.RiskData('Risk Summary'!$K$32,$A2561)</f>
        <v>#NAME?</v>
      </c>
      <c r="H2561" s="330" t="e">
        <f ca="1">_xll.RiskData('Risk Summary'!$N$32,$A2561)</f>
        <v>#NAME?</v>
      </c>
      <c r="J2561" s="330" t="e">
        <f ca="1">_xll.RiskData('Risk Summary'!$H$35,$A2561)</f>
        <v>#NAME?</v>
      </c>
      <c r="K2561" s="330" t="e">
        <f ca="1">_xll.RiskData('Risk Summary'!$K$35,$A2561)</f>
        <v>#NAME?</v>
      </c>
      <c r="L2561" s="330" t="e">
        <f ca="1">_xll.RiskData('Risk Summary'!$N$35,$A2561)</f>
        <v>#NAME?</v>
      </c>
      <c r="N2561" s="330" t="e">
        <f ca="1">_xll.RiskData('Risk Summary'!$H$36,$A2561)</f>
        <v>#NAME?</v>
      </c>
      <c r="O2561" s="330" t="e">
        <f ca="1">_xll.RiskData('Risk Summary'!$K$36,$A2561)</f>
        <v>#NAME?</v>
      </c>
      <c r="P2561" s="330" t="e">
        <f ca="1">_xll.RiskData('Risk Summary'!$N$36,$A2561)</f>
        <v>#NAME?</v>
      </c>
      <c r="R2561" s="330" t="e">
        <f ca="1">_xll.RiskData('TS CF'!$H$24,$A2561)-F2561</f>
        <v>#NAME?</v>
      </c>
      <c r="S2561" s="330" t="e">
        <f ca="1">_xll.RiskData('TS CF'!$K$24,$A2561)-G2561</f>
        <v>#NAME?</v>
      </c>
      <c r="T2561" s="330" t="e">
        <f ca="1">_xll.RiskData('TS CF'!$N$24,$A2561)-H2561</f>
        <v>#NAME?</v>
      </c>
      <c r="V2561" s="327" t="e">
        <f t="shared" ca="1" si="117"/>
        <v>#NAME?</v>
      </c>
      <c r="W2561" s="327" t="e">
        <f t="shared" ca="1" si="118"/>
        <v>#NAME?</v>
      </c>
      <c r="X2561" s="327" t="e">
        <f t="shared" ca="1" si="119"/>
        <v>#NAME?</v>
      </c>
    </row>
    <row r="2562" spans="1:24">
      <c r="A2562" s="2">
        <v>2555</v>
      </c>
      <c r="B2562" s="617">
        <v>-160478</v>
      </c>
      <c r="C2562" s="617">
        <v>-103593</v>
      </c>
      <c r="D2562" s="617">
        <v>-114388</v>
      </c>
      <c r="F2562" s="330" t="e">
        <f ca="1">_xll.RiskData('Risk Summary'!$H$32,$A2562)</f>
        <v>#NAME?</v>
      </c>
      <c r="G2562" s="330" t="e">
        <f ca="1">_xll.RiskData('Risk Summary'!$K$32,$A2562)</f>
        <v>#NAME?</v>
      </c>
      <c r="H2562" s="330" t="e">
        <f ca="1">_xll.RiskData('Risk Summary'!$N$32,$A2562)</f>
        <v>#NAME?</v>
      </c>
      <c r="J2562" s="330" t="e">
        <f ca="1">_xll.RiskData('Risk Summary'!$H$35,$A2562)</f>
        <v>#NAME?</v>
      </c>
      <c r="K2562" s="330" t="e">
        <f ca="1">_xll.RiskData('Risk Summary'!$K$35,$A2562)</f>
        <v>#NAME?</v>
      </c>
      <c r="L2562" s="330" t="e">
        <f ca="1">_xll.RiskData('Risk Summary'!$N$35,$A2562)</f>
        <v>#NAME?</v>
      </c>
      <c r="N2562" s="330" t="e">
        <f ca="1">_xll.RiskData('Risk Summary'!$H$36,$A2562)</f>
        <v>#NAME?</v>
      </c>
      <c r="O2562" s="330" t="e">
        <f ca="1">_xll.RiskData('Risk Summary'!$K$36,$A2562)</f>
        <v>#NAME?</v>
      </c>
      <c r="P2562" s="330" t="e">
        <f ca="1">_xll.RiskData('Risk Summary'!$N$36,$A2562)</f>
        <v>#NAME?</v>
      </c>
      <c r="R2562" s="330" t="e">
        <f ca="1">_xll.RiskData('TS CF'!$H$24,$A2562)-F2562</f>
        <v>#NAME?</v>
      </c>
      <c r="S2562" s="330" t="e">
        <f ca="1">_xll.RiskData('TS CF'!$K$24,$A2562)-G2562</f>
        <v>#NAME?</v>
      </c>
      <c r="T2562" s="330" t="e">
        <f ca="1">_xll.RiskData('TS CF'!$N$24,$A2562)-H2562</f>
        <v>#NAME?</v>
      </c>
      <c r="V2562" s="327" t="e">
        <f t="shared" ca="1" si="117"/>
        <v>#NAME?</v>
      </c>
      <c r="W2562" s="327" t="e">
        <f t="shared" ca="1" si="118"/>
        <v>#NAME?</v>
      </c>
      <c r="X2562" s="327" t="e">
        <f t="shared" ca="1" si="119"/>
        <v>#NAME?</v>
      </c>
    </row>
    <row r="2563" spans="1:24">
      <c r="A2563" s="2">
        <v>2556</v>
      </c>
      <c r="B2563" s="617">
        <v>-160478</v>
      </c>
      <c r="C2563" s="617">
        <v>-103593</v>
      </c>
      <c r="D2563" s="617">
        <v>-114388</v>
      </c>
      <c r="F2563" s="330" t="e">
        <f ca="1">_xll.RiskData('Risk Summary'!$H$32,$A2563)</f>
        <v>#NAME?</v>
      </c>
      <c r="G2563" s="330" t="e">
        <f ca="1">_xll.RiskData('Risk Summary'!$K$32,$A2563)</f>
        <v>#NAME?</v>
      </c>
      <c r="H2563" s="330" t="e">
        <f ca="1">_xll.RiskData('Risk Summary'!$N$32,$A2563)</f>
        <v>#NAME?</v>
      </c>
      <c r="J2563" s="330" t="e">
        <f ca="1">_xll.RiskData('Risk Summary'!$H$35,$A2563)</f>
        <v>#NAME?</v>
      </c>
      <c r="K2563" s="330" t="e">
        <f ca="1">_xll.RiskData('Risk Summary'!$K$35,$A2563)</f>
        <v>#NAME?</v>
      </c>
      <c r="L2563" s="330" t="e">
        <f ca="1">_xll.RiskData('Risk Summary'!$N$35,$A2563)</f>
        <v>#NAME?</v>
      </c>
      <c r="N2563" s="330" t="e">
        <f ca="1">_xll.RiskData('Risk Summary'!$H$36,$A2563)</f>
        <v>#NAME?</v>
      </c>
      <c r="O2563" s="330" t="e">
        <f ca="1">_xll.RiskData('Risk Summary'!$K$36,$A2563)</f>
        <v>#NAME?</v>
      </c>
      <c r="P2563" s="330" t="e">
        <f ca="1">_xll.RiskData('Risk Summary'!$N$36,$A2563)</f>
        <v>#NAME?</v>
      </c>
      <c r="R2563" s="330" t="e">
        <f ca="1">_xll.RiskData('TS CF'!$H$24,$A2563)-F2563</f>
        <v>#NAME?</v>
      </c>
      <c r="S2563" s="330" t="e">
        <f ca="1">_xll.RiskData('TS CF'!$K$24,$A2563)-G2563</f>
        <v>#NAME?</v>
      </c>
      <c r="T2563" s="330" t="e">
        <f ca="1">_xll.RiskData('TS CF'!$N$24,$A2563)-H2563</f>
        <v>#NAME?</v>
      </c>
      <c r="V2563" s="327" t="e">
        <f t="shared" ca="1" si="117"/>
        <v>#NAME?</v>
      </c>
      <c r="W2563" s="327" t="e">
        <f t="shared" ca="1" si="118"/>
        <v>#NAME?</v>
      </c>
      <c r="X2563" s="327" t="e">
        <f t="shared" ca="1" si="119"/>
        <v>#NAME?</v>
      </c>
    </row>
    <row r="2564" spans="1:24">
      <c r="A2564" s="2">
        <v>2557</v>
      </c>
      <c r="B2564" s="617">
        <v>-160478</v>
      </c>
      <c r="C2564" s="617">
        <v>-103593</v>
      </c>
      <c r="D2564" s="617">
        <v>-114388</v>
      </c>
      <c r="F2564" s="330" t="e">
        <f ca="1">_xll.RiskData('Risk Summary'!$H$32,$A2564)</f>
        <v>#NAME?</v>
      </c>
      <c r="G2564" s="330" t="e">
        <f ca="1">_xll.RiskData('Risk Summary'!$K$32,$A2564)</f>
        <v>#NAME?</v>
      </c>
      <c r="H2564" s="330" t="e">
        <f ca="1">_xll.RiskData('Risk Summary'!$N$32,$A2564)</f>
        <v>#NAME?</v>
      </c>
      <c r="J2564" s="330" t="e">
        <f ca="1">_xll.RiskData('Risk Summary'!$H$35,$A2564)</f>
        <v>#NAME?</v>
      </c>
      <c r="K2564" s="330" t="e">
        <f ca="1">_xll.RiskData('Risk Summary'!$K$35,$A2564)</f>
        <v>#NAME?</v>
      </c>
      <c r="L2564" s="330" t="e">
        <f ca="1">_xll.RiskData('Risk Summary'!$N$35,$A2564)</f>
        <v>#NAME?</v>
      </c>
      <c r="N2564" s="330" t="e">
        <f ca="1">_xll.RiskData('Risk Summary'!$H$36,$A2564)</f>
        <v>#NAME?</v>
      </c>
      <c r="O2564" s="330" t="e">
        <f ca="1">_xll.RiskData('Risk Summary'!$K$36,$A2564)</f>
        <v>#NAME?</v>
      </c>
      <c r="P2564" s="330" t="e">
        <f ca="1">_xll.RiskData('Risk Summary'!$N$36,$A2564)</f>
        <v>#NAME?</v>
      </c>
      <c r="R2564" s="330" t="e">
        <f ca="1">_xll.RiskData('TS CF'!$H$24,$A2564)-F2564</f>
        <v>#NAME?</v>
      </c>
      <c r="S2564" s="330" t="e">
        <f ca="1">_xll.RiskData('TS CF'!$K$24,$A2564)-G2564</f>
        <v>#NAME?</v>
      </c>
      <c r="T2564" s="330" t="e">
        <f ca="1">_xll.RiskData('TS CF'!$N$24,$A2564)-H2564</f>
        <v>#NAME?</v>
      </c>
      <c r="V2564" s="327" t="e">
        <f t="shared" ca="1" si="117"/>
        <v>#NAME?</v>
      </c>
      <c r="W2564" s="327" t="e">
        <f t="shared" ca="1" si="118"/>
        <v>#NAME?</v>
      </c>
      <c r="X2564" s="327" t="e">
        <f t="shared" ca="1" si="119"/>
        <v>#NAME?</v>
      </c>
    </row>
    <row r="2565" spans="1:24">
      <c r="A2565" s="2">
        <v>2558</v>
      </c>
      <c r="B2565" s="617">
        <v>-160478</v>
      </c>
      <c r="C2565" s="617">
        <v>-103593</v>
      </c>
      <c r="D2565" s="617">
        <v>-114388</v>
      </c>
      <c r="F2565" s="330" t="e">
        <f ca="1">_xll.RiskData('Risk Summary'!$H$32,$A2565)</f>
        <v>#NAME?</v>
      </c>
      <c r="G2565" s="330" t="e">
        <f ca="1">_xll.RiskData('Risk Summary'!$K$32,$A2565)</f>
        <v>#NAME?</v>
      </c>
      <c r="H2565" s="330" t="e">
        <f ca="1">_xll.RiskData('Risk Summary'!$N$32,$A2565)</f>
        <v>#NAME?</v>
      </c>
      <c r="J2565" s="330" t="e">
        <f ca="1">_xll.RiskData('Risk Summary'!$H$35,$A2565)</f>
        <v>#NAME?</v>
      </c>
      <c r="K2565" s="330" t="e">
        <f ca="1">_xll.RiskData('Risk Summary'!$K$35,$A2565)</f>
        <v>#NAME?</v>
      </c>
      <c r="L2565" s="330" t="e">
        <f ca="1">_xll.RiskData('Risk Summary'!$N$35,$A2565)</f>
        <v>#NAME?</v>
      </c>
      <c r="N2565" s="330" t="e">
        <f ca="1">_xll.RiskData('Risk Summary'!$H$36,$A2565)</f>
        <v>#NAME?</v>
      </c>
      <c r="O2565" s="330" t="e">
        <f ca="1">_xll.RiskData('Risk Summary'!$K$36,$A2565)</f>
        <v>#NAME?</v>
      </c>
      <c r="P2565" s="330" t="e">
        <f ca="1">_xll.RiskData('Risk Summary'!$N$36,$A2565)</f>
        <v>#NAME?</v>
      </c>
      <c r="R2565" s="330" t="e">
        <f ca="1">_xll.RiskData('TS CF'!$H$24,$A2565)-F2565</f>
        <v>#NAME?</v>
      </c>
      <c r="S2565" s="330" t="e">
        <f ca="1">_xll.RiskData('TS CF'!$K$24,$A2565)-G2565</f>
        <v>#NAME?</v>
      </c>
      <c r="T2565" s="330" t="e">
        <f ca="1">_xll.RiskData('TS CF'!$N$24,$A2565)-H2565</f>
        <v>#NAME?</v>
      </c>
      <c r="V2565" s="327" t="e">
        <f t="shared" ca="1" si="117"/>
        <v>#NAME?</v>
      </c>
      <c r="W2565" s="327" t="e">
        <f t="shared" ca="1" si="118"/>
        <v>#NAME?</v>
      </c>
      <c r="X2565" s="327" t="e">
        <f t="shared" ca="1" si="119"/>
        <v>#NAME?</v>
      </c>
    </row>
    <row r="2566" spans="1:24">
      <c r="A2566" s="2">
        <v>2559</v>
      </c>
      <c r="B2566" s="617">
        <v>-160478</v>
      </c>
      <c r="C2566" s="617">
        <v>-103593</v>
      </c>
      <c r="D2566" s="617">
        <v>-114388</v>
      </c>
      <c r="F2566" s="330" t="e">
        <f ca="1">_xll.RiskData('Risk Summary'!$H$32,$A2566)</f>
        <v>#NAME?</v>
      </c>
      <c r="G2566" s="330" t="e">
        <f ca="1">_xll.RiskData('Risk Summary'!$K$32,$A2566)</f>
        <v>#NAME?</v>
      </c>
      <c r="H2566" s="330" t="e">
        <f ca="1">_xll.RiskData('Risk Summary'!$N$32,$A2566)</f>
        <v>#NAME?</v>
      </c>
      <c r="J2566" s="330" t="e">
        <f ca="1">_xll.RiskData('Risk Summary'!$H$35,$A2566)</f>
        <v>#NAME?</v>
      </c>
      <c r="K2566" s="330" t="e">
        <f ca="1">_xll.RiskData('Risk Summary'!$K$35,$A2566)</f>
        <v>#NAME?</v>
      </c>
      <c r="L2566" s="330" t="e">
        <f ca="1">_xll.RiskData('Risk Summary'!$N$35,$A2566)</f>
        <v>#NAME?</v>
      </c>
      <c r="N2566" s="330" t="e">
        <f ca="1">_xll.RiskData('Risk Summary'!$H$36,$A2566)</f>
        <v>#NAME?</v>
      </c>
      <c r="O2566" s="330" t="e">
        <f ca="1">_xll.RiskData('Risk Summary'!$K$36,$A2566)</f>
        <v>#NAME?</v>
      </c>
      <c r="P2566" s="330" t="e">
        <f ca="1">_xll.RiskData('Risk Summary'!$N$36,$A2566)</f>
        <v>#NAME?</v>
      </c>
      <c r="R2566" s="330" t="e">
        <f ca="1">_xll.RiskData('TS CF'!$H$24,$A2566)-F2566</f>
        <v>#NAME?</v>
      </c>
      <c r="S2566" s="330" t="e">
        <f ca="1">_xll.RiskData('TS CF'!$K$24,$A2566)-G2566</f>
        <v>#NAME?</v>
      </c>
      <c r="T2566" s="330" t="e">
        <f ca="1">_xll.RiskData('TS CF'!$N$24,$A2566)-H2566</f>
        <v>#NAME?</v>
      </c>
      <c r="V2566" s="327" t="e">
        <f t="shared" ca="1" si="117"/>
        <v>#NAME?</v>
      </c>
      <c r="W2566" s="327" t="e">
        <f t="shared" ca="1" si="118"/>
        <v>#NAME?</v>
      </c>
      <c r="X2566" s="327" t="e">
        <f t="shared" ca="1" si="119"/>
        <v>#NAME?</v>
      </c>
    </row>
    <row r="2567" spans="1:24">
      <c r="A2567" s="2">
        <v>2560</v>
      </c>
      <c r="B2567" s="617">
        <v>-160478</v>
      </c>
      <c r="C2567" s="617">
        <v>-103593</v>
      </c>
      <c r="D2567" s="617">
        <v>-114388</v>
      </c>
      <c r="F2567" s="330" t="e">
        <f ca="1">_xll.RiskData('Risk Summary'!$H$32,$A2567)</f>
        <v>#NAME?</v>
      </c>
      <c r="G2567" s="330" t="e">
        <f ca="1">_xll.RiskData('Risk Summary'!$K$32,$A2567)</f>
        <v>#NAME?</v>
      </c>
      <c r="H2567" s="330" t="e">
        <f ca="1">_xll.RiskData('Risk Summary'!$N$32,$A2567)</f>
        <v>#NAME?</v>
      </c>
      <c r="J2567" s="330" t="e">
        <f ca="1">_xll.RiskData('Risk Summary'!$H$35,$A2567)</f>
        <v>#NAME?</v>
      </c>
      <c r="K2567" s="330" t="e">
        <f ca="1">_xll.RiskData('Risk Summary'!$K$35,$A2567)</f>
        <v>#NAME?</v>
      </c>
      <c r="L2567" s="330" t="e">
        <f ca="1">_xll.RiskData('Risk Summary'!$N$35,$A2567)</f>
        <v>#NAME?</v>
      </c>
      <c r="N2567" s="330" t="e">
        <f ca="1">_xll.RiskData('Risk Summary'!$H$36,$A2567)</f>
        <v>#NAME?</v>
      </c>
      <c r="O2567" s="330" t="e">
        <f ca="1">_xll.RiskData('Risk Summary'!$K$36,$A2567)</f>
        <v>#NAME?</v>
      </c>
      <c r="P2567" s="330" t="e">
        <f ca="1">_xll.RiskData('Risk Summary'!$N$36,$A2567)</f>
        <v>#NAME?</v>
      </c>
      <c r="R2567" s="330" t="e">
        <f ca="1">_xll.RiskData('TS CF'!$H$24,$A2567)-F2567</f>
        <v>#NAME?</v>
      </c>
      <c r="S2567" s="330" t="e">
        <f ca="1">_xll.RiskData('TS CF'!$K$24,$A2567)-G2567</f>
        <v>#NAME?</v>
      </c>
      <c r="T2567" s="330" t="e">
        <f ca="1">_xll.RiskData('TS CF'!$N$24,$A2567)-H2567</f>
        <v>#NAME?</v>
      </c>
      <c r="V2567" s="327" t="e">
        <f t="shared" ca="1" si="117"/>
        <v>#NAME?</v>
      </c>
      <c r="W2567" s="327" t="e">
        <f t="shared" ca="1" si="118"/>
        <v>#NAME?</v>
      </c>
      <c r="X2567" s="327" t="e">
        <f t="shared" ca="1" si="119"/>
        <v>#NAME?</v>
      </c>
    </row>
    <row r="2568" spans="1:24">
      <c r="A2568" s="2">
        <v>2561</v>
      </c>
      <c r="B2568" s="617">
        <v>-160478</v>
      </c>
      <c r="C2568" s="617">
        <v>-103593</v>
      </c>
      <c r="D2568" s="617">
        <v>-114388</v>
      </c>
      <c r="F2568" s="330" t="e">
        <f ca="1">_xll.RiskData('Risk Summary'!$H$32,$A2568)</f>
        <v>#NAME?</v>
      </c>
      <c r="G2568" s="330" t="e">
        <f ca="1">_xll.RiskData('Risk Summary'!$K$32,$A2568)</f>
        <v>#NAME?</v>
      </c>
      <c r="H2568" s="330" t="e">
        <f ca="1">_xll.RiskData('Risk Summary'!$N$32,$A2568)</f>
        <v>#NAME?</v>
      </c>
      <c r="J2568" s="330" t="e">
        <f ca="1">_xll.RiskData('Risk Summary'!$H$35,$A2568)</f>
        <v>#NAME?</v>
      </c>
      <c r="K2568" s="330" t="e">
        <f ca="1">_xll.RiskData('Risk Summary'!$K$35,$A2568)</f>
        <v>#NAME?</v>
      </c>
      <c r="L2568" s="330" t="e">
        <f ca="1">_xll.RiskData('Risk Summary'!$N$35,$A2568)</f>
        <v>#NAME?</v>
      </c>
      <c r="N2568" s="330" t="e">
        <f ca="1">_xll.RiskData('Risk Summary'!$H$36,$A2568)</f>
        <v>#NAME?</v>
      </c>
      <c r="O2568" s="330" t="e">
        <f ca="1">_xll.RiskData('Risk Summary'!$K$36,$A2568)</f>
        <v>#NAME?</v>
      </c>
      <c r="P2568" s="330" t="e">
        <f ca="1">_xll.RiskData('Risk Summary'!$N$36,$A2568)</f>
        <v>#NAME?</v>
      </c>
      <c r="R2568" s="330" t="e">
        <f ca="1">_xll.RiskData('TS CF'!$H$24,$A2568)-F2568</f>
        <v>#NAME?</v>
      </c>
      <c r="S2568" s="330" t="e">
        <f ca="1">_xll.RiskData('TS CF'!$K$24,$A2568)-G2568</f>
        <v>#NAME?</v>
      </c>
      <c r="T2568" s="330" t="e">
        <f ca="1">_xll.RiskData('TS CF'!$N$24,$A2568)-H2568</f>
        <v>#NAME?</v>
      </c>
      <c r="V2568" s="327" t="e">
        <f t="shared" ca="1" si="117"/>
        <v>#NAME?</v>
      </c>
      <c r="W2568" s="327" t="e">
        <f t="shared" ca="1" si="118"/>
        <v>#NAME?</v>
      </c>
      <c r="X2568" s="327" t="e">
        <f t="shared" ca="1" si="119"/>
        <v>#NAME?</v>
      </c>
    </row>
    <row r="2569" spans="1:24">
      <c r="A2569" s="2">
        <v>2562</v>
      </c>
      <c r="B2569" s="617">
        <v>-160478</v>
      </c>
      <c r="C2569" s="617">
        <v>-103593</v>
      </c>
      <c r="D2569" s="617">
        <v>-114388</v>
      </c>
      <c r="F2569" s="330" t="e">
        <f ca="1">_xll.RiskData('Risk Summary'!$H$32,$A2569)</f>
        <v>#NAME?</v>
      </c>
      <c r="G2569" s="330" t="e">
        <f ca="1">_xll.RiskData('Risk Summary'!$K$32,$A2569)</f>
        <v>#NAME?</v>
      </c>
      <c r="H2569" s="330" t="e">
        <f ca="1">_xll.RiskData('Risk Summary'!$N$32,$A2569)</f>
        <v>#NAME?</v>
      </c>
      <c r="J2569" s="330" t="e">
        <f ca="1">_xll.RiskData('Risk Summary'!$H$35,$A2569)</f>
        <v>#NAME?</v>
      </c>
      <c r="K2569" s="330" t="e">
        <f ca="1">_xll.RiskData('Risk Summary'!$K$35,$A2569)</f>
        <v>#NAME?</v>
      </c>
      <c r="L2569" s="330" t="e">
        <f ca="1">_xll.RiskData('Risk Summary'!$N$35,$A2569)</f>
        <v>#NAME?</v>
      </c>
      <c r="N2569" s="330" t="e">
        <f ca="1">_xll.RiskData('Risk Summary'!$H$36,$A2569)</f>
        <v>#NAME?</v>
      </c>
      <c r="O2569" s="330" t="e">
        <f ca="1">_xll.RiskData('Risk Summary'!$K$36,$A2569)</f>
        <v>#NAME?</v>
      </c>
      <c r="P2569" s="330" t="e">
        <f ca="1">_xll.RiskData('Risk Summary'!$N$36,$A2569)</f>
        <v>#NAME?</v>
      </c>
      <c r="R2569" s="330" t="e">
        <f ca="1">_xll.RiskData('TS CF'!$H$24,$A2569)-F2569</f>
        <v>#NAME?</v>
      </c>
      <c r="S2569" s="330" t="e">
        <f ca="1">_xll.RiskData('TS CF'!$K$24,$A2569)-G2569</f>
        <v>#NAME?</v>
      </c>
      <c r="T2569" s="330" t="e">
        <f ca="1">_xll.RiskData('TS CF'!$N$24,$A2569)-H2569</f>
        <v>#NAME?</v>
      </c>
      <c r="V2569" s="327" t="e">
        <f t="shared" ca="1" si="117"/>
        <v>#NAME?</v>
      </c>
      <c r="W2569" s="327" t="e">
        <f t="shared" ca="1" si="118"/>
        <v>#NAME?</v>
      </c>
      <c r="X2569" s="327" t="e">
        <f t="shared" ca="1" si="119"/>
        <v>#NAME?</v>
      </c>
    </row>
    <row r="2570" spans="1:24">
      <c r="A2570" s="2">
        <v>2563</v>
      </c>
      <c r="B2570" s="617">
        <v>-160478</v>
      </c>
      <c r="C2570" s="617">
        <v>-103593</v>
      </c>
      <c r="D2570" s="617">
        <v>-114388</v>
      </c>
      <c r="F2570" s="330" t="e">
        <f ca="1">_xll.RiskData('Risk Summary'!$H$32,$A2570)</f>
        <v>#NAME?</v>
      </c>
      <c r="G2570" s="330" t="e">
        <f ca="1">_xll.RiskData('Risk Summary'!$K$32,$A2570)</f>
        <v>#NAME?</v>
      </c>
      <c r="H2570" s="330" t="e">
        <f ca="1">_xll.RiskData('Risk Summary'!$N$32,$A2570)</f>
        <v>#NAME?</v>
      </c>
      <c r="J2570" s="330" t="e">
        <f ca="1">_xll.RiskData('Risk Summary'!$H$35,$A2570)</f>
        <v>#NAME?</v>
      </c>
      <c r="K2570" s="330" t="e">
        <f ca="1">_xll.RiskData('Risk Summary'!$K$35,$A2570)</f>
        <v>#NAME?</v>
      </c>
      <c r="L2570" s="330" t="e">
        <f ca="1">_xll.RiskData('Risk Summary'!$N$35,$A2570)</f>
        <v>#NAME?</v>
      </c>
      <c r="N2570" s="330" t="e">
        <f ca="1">_xll.RiskData('Risk Summary'!$H$36,$A2570)</f>
        <v>#NAME?</v>
      </c>
      <c r="O2570" s="330" t="e">
        <f ca="1">_xll.RiskData('Risk Summary'!$K$36,$A2570)</f>
        <v>#NAME?</v>
      </c>
      <c r="P2570" s="330" t="e">
        <f ca="1">_xll.RiskData('Risk Summary'!$N$36,$A2570)</f>
        <v>#NAME?</v>
      </c>
      <c r="R2570" s="330" t="e">
        <f ca="1">_xll.RiskData('TS CF'!$H$24,$A2570)-F2570</f>
        <v>#NAME?</v>
      </c>
      <c r="S2570" s="330" t="e">
        <f ca="1">_xll.RiskData('TS CF'!$K$24,$A2570)-G2570</f>
        <v>#NAME?</v>
      </c>
      <c r="T2570" s="330" t="e">
        <f ca="1">_xll.RiskData('TS CF'!$N$24,$A2570)-H2570</f>
        <v>#NAME?</v>
      </c>
      <c r="V2570" s="327" t="e">
        <f t="shared" ref="V2570:V2633" ca="1" si="120">V2569</f>
        <v>#NAME?</v>
      </c>
      <c r="W2570" s="327" t="e">
        <f t="shared" ref="W2570:W2633" ca="1" si="121">W2569</f>
        <v>#NAME?</v>
      </c>
      <c r="X2570" s="327" t="e">
        <f t="shared" ref="X2570:X2633" ca="1" si="122">X2569</f>
        <v>#NAME?</v>
      </c>
    </row>
    <row r="2571" spans="1:24">
      <c r="A2571" s="2">
        <v>2564</v>
      </c>
      <c r="B2571" s="617">
        <v>-160478</v>
      </c>
      <c r="C2571" s="617">
        <v>-103593</v>
      </c>
      <c r="D2571" s="617">
        <v>-114388</v>
      </c>
      <c r="F2571" s="330" t="e">
        <f ca="1">_xll.RiskData('Risk Summary'!$H$32,$A2571)</f>
        <v>#NAME?</v>
      </c>
      <c r="G2571" s="330" t="e">
        <f ca="1">_xll.RiskData('Risk Summary'!$K$32,$A2571)</f>
        <v>#NAME?</v>
      </c>
      <c r="H2571" s="330" t="e">
        <f ca="1">_xll.RiskData('Risk Summary'!$N$32,$A2571)</f>
        <v>#NAME?</v>
      </c>
      <c r="J2571" s="330" t="e">
        <f ca="1">_xll.RiskData('Risk Summary'!$H$35,$A2571)</f>
        <v>#NAME?</v>
      </c>
      <c r="K2571" s="330" t="e">
        <f ca="1">_xll.RiskData('Risk Summary'!$K$35,$A2571)</f>
        <v>#NAME?</v>
      </c>
      <c r="L2571" s="330" t="e">
        <f ca="1">_xll.RiskData('Risk Summary'!$N$35,$A2571)</f>
        <v>#NAME?</v>
      </c>
      <c r="N2571" s="330" t="e">
        <f ca="1">_xll.RiskData('Risk Summary'!$H$36,$A2571)</f>
        <v>#NAME?</v>
      </c>
      <c r="O2571" s="330" t="e">
        <f ca="1">_xll.RiskData('Risk Summary'!$K$36,$A2571)</f>
        <v>#NAME?</v>
      </c>
      <c r="P2571" s="330" t="e">
        <f ca="1">_xll.RiskData('Risk Summary'!$N$36,$A2571)</f>
        <v>#NAME?</v>
      </c>
      <c r="R2571" s="330" t="e">
        <f ca="1">_xll.RiskData('TS CF'!$H$24,$A2571)-F2571</f>
        <v>#NAME?</v>
      </c>
      <c r="S2571" s="330" t="e">
        <f ca="1">_xll.RiskData('TS CF'!$K$24,$A2571)-G2571</f>
        <v>#NAME?</v>
      </c>
      <c r="T2571" s="330" t="e">
        <f ca="1">_xll.RiskData('TS CF'!$N$24,$A2571)-H2571</f>
        <v>#NAME?</v>
      </c>
      <c r="V2571" s="327" t="e">
        <f t="shared" ca="1" si="120"/>
        <v>#NAME?</v>
      </c>
      <c r="W2571" s="327" t="e">
        <f t="shared" ca="1" si="121"/>
        <v>#NAME?</v>
      </c>
      <c r="X2571" s="327" t="e">
        <f t="shared" ca="1" si="122"/>
        <v>#NAME?</v>
      </c>
    </row>
    <row r="2572" spans="1:24">
      <c r="A2572" s="2">
        <v>2565</v>
      </c>
      <c r="B2572" s="617">
        <v>-160478</v>
      </c>
      <c r="C2572" s="617">
        <v>-103593</v>
      </c>
      <c r="D2572" s="617">
        <v>-114388</v>
      </c>
      <c r="F2572" s="330" t="e">
        <f ca="1">_xll.RiskData('Risk Summary'!$H$32,$A2572)</f>
        <v>#NAME?</v>
      </c>
      <c r="G2572" s="330" t="e">
        <f ca="1">_xll.RiskData('Risk Summary'!$K$32,$A2572)</f>
        <v>#NAME?</v>
      </c>
      <c r="H2572" s="330" t="e">
        <f ca="1">_xll.RiskData('Risk Summary'!$N$32,$A2572)</f>
        <v>#NAME?</v>
      </c>
      <c r="J2572" s="330" t="e">
        <f ca="1">_xll.RiskData('Risk Summary'!$H$35,$A2572)</f>
        <v>#NAME?</v>
      </c>
      <c r="K2572" s="330" t="e">
        <f ca="1">_xll.RiskData('Risk Summary'!$K$35,$A2572)</f>
        <v>#NAME?</v>
      </c>
      <c r="L2572" s="330" t="e">
        <f ca="1">_xll.RiskData('Risk Summary'!$N$35,$A2572)</f>
        <v>#NAME?</v>
      </c>
      <c r="N2572" s="330" t="e">
        <f ca="1">_xll.RiskData('Risk Summary'!$H$36,$A2572)</f>
        <v>#NAME?</v>
      </c>
      <c r="O2572" s="330" t="e">
        <f ca="1">_xll.RiskData('Risk Summary'!$K$36,$A2572)</f>
        <v>#NAME?</v>
      </c>
      <c r="P2572" s="330" t="e">
        <f ca="1">_xll.RiskData('Risk Summary'!$N$36,$A2572)</f>
        <v>#NAME?</v>
      </c>
      <c r="R2572" s="330" t="e">
        <f ca="1">_xll.RiskData('TS CF'!$H$24,$A2572)-F2572</f>
        <v>#NAME?</v>
      </c>
      <c r="S2572" s="330" t="e">
        <f ca="1">_xll.RiskData('TS CF'!$K$24,$A2572)-G2572</f>
        <v>#NAME?</v>
      </c>
      <c r="T2572" s="330" t="e">
        <f ca="1">_xll.RiskData('TS CF'!$N$24,$A2572)-H2572</f>
        <v>#NAME?</v>
      </c>
      <c r="V2572" s="327" t="e">
        <f t="shared" ca="1" si="120"/>
        <v>#NAME?</v>
      </c>
      <c r="W2572" s="327" t="e">
        <f t="shared" ca="1" si="121"/>
        <v>#NAME?</v>
      </c>
      <c r="X2572" s="327" t="e">
        <f t="shared" ca="1" si="122"/>
        <v>#NAME?</v>
      </c>
    </row>
    <row r="2573" spans="1:24">
      <c r="A2573" s="2">
        <v>2566</v>
      </c>
      <c r="B2573" s="617">
        <v>-160478</v>
      </c>
      <c r="C2573" s="617">
        <v>-103593</v>
      </c>
      <c r="D2573" s="617">
        <v>-114388</v>
      </c>
      <c r="F2573" s="330" t="e">
        <f ca="1">_xll.RiskData('Risk Summary'!$H$32,$A2573)</f>
        <v>#NAME?</v>
      </c>
      <c r="G2573" s="330" t="e">
        <f ca="1">_xll.RiskData('Risk Summary'!$K$32,$A2573)</f>
        <v>#NAME?</v>
      </c>
      <c r="H2573" s="330" t="e">
        <f ca="1">_xll.RiskData('Risk Summary'!$N$32,$A2573)</f>
        <v>#NAME?</v>
      </c>
      <c r="J2573" s="330" t="e">
        <f ca="1">_xll.RiskData('Risk Summary'!$H$35,$A2573)</f>
        <v>#NAME?</v>
      </c>
      <c r="K2573" s="330" t="e">
        <f ca="1">_xll.RiskData('Risk Summary'!$K$35,$A2573)</f>
        <v>#NAME?</v>
      </c>
      <c r="L2573" s="330" t="e">
        <f ca="1">_xll.RiskData('Risk Summary'!$N$35,$A2573)</f>
        <v>#NAME?</v>
      </c>
      <c r="N2573" s="330" t="e">
        <f ca="1">_xll.RiskData('Risk Summary'!$H$36,$A2573)</f>
        <v>#NAME?</v>
      </c>
      <c r="O2573" s="330" t="e">
        <f ca="1">_xll.RiskData('Risk Summary'!$K$36,$A2573)</f>
        <v>#NAME?</v>
      </c>
      <c r="P2573" s="330" t="e">
        <f ca="1">_xll.RiskData('Risk Summary'!$N$36,$A2573)</f>
        <v>#NAME?</v>
      </c>
      <c r="R2573" s="330" t="e">
        <f ca="1">_xll.RiskData('TS CF'!$H$24,$A2573)-F2573</f>
        <v>#NAME?</v>
      </c>
      <c r="S2573" s="330" t="e">
        <f ca="1">_xll.RiskData('TS CF'!$K$24,$A2573)-G2573</f>
        <v>#NAME?</v>
      </c>
      <c r="T2573" s="330" t="e">
        <f ca="1">_xll.RiskData('TS CF'!$N$24,$A2573)-H2573</f>
        <v>#NAME?</v>
      </c>
      <c r="V2573" s="327" t="e">
        <f t="shared" ca="1" si="120"/>
        <v>#NAME?</v>
      </c>
      <c r="W2573" s="327" t="e">
        <f t="shared" ca="1" si="121"/>
        <v>#NAME?</v>
      </c>
      <c r="X2573" s="327" t="e">
        <f t="shared" ca="1" si="122"/>
        <v>#NAME?</v>
      </c>
    </row>
    <row r="2574" spans="1:24">
      <c r="A2574" s="2">
        <v>2567</v>
      </c>
      <c r="B2574" s="617">
        <v>-160478</v>
      </c>
      <c r="C2574" s="617">
        <v>-103593</v>
      </c>
      <c r="D2574" s="617">
        <v>-114388</v>
      </c>
      <c r="F2574" s="330" t="e">
        <f ca="1">_xll.RiskData('Risk Summary'!$H$32,$A2574)</f>
        <v>#NAME?</v>
      </c>
      <c r="G2574" s="330" t="e">
        <f ca="1">_xll.RiskData('Risk Summary'!$K$32,$A2574)</f>
        <v>#NAME?</v>
      </c>
      <c r="H2574" s="330" t="e">
        <f ca="1">_xll.RiskData('Risk Summary'!$N$32,$A2574)</f>
        <v>#NAME?</v>
      </c>
      <c r="J2574" s="330" t="e">
        <f ca="1">_xll.RiskData('Risk Summary'!$H$35,$A2574)</f>
        <v>#NAME?</v>
      </c>
      <c r="K2574" s="330" t="e">
        <f ca="1">_xll.RiskData('Risk Summary'!$K$35,$A2574)</f>
        <v>#NAME?</v>
      </c>
      <c r="L2574" s="330" t="e">
        <f ca="1">_xll.RiskData('Risk Summary'!$N$35,$A2574)</f>
        <v>#NAME?</v>
      </c>
      <c r="N2574" s="330" t="e">
        <f ca="1">_xll.RiskData('Risk Summary'!$H$36,$A2574)</f>
        <v>#NAME?</v>
      </c>
      <c r="O2574" s="330" t="e">
        <f ca="1">_xll.RiskData('Risk Summary'!$K$36,$A2574)</f>
        <v>#NAME?</v>
      </c>
      <c r="P2574" s="330" t="e">
        <f ca="1">_xll.RiskData('Risk Summary'!$N$36,$A2574)</f>
        <v>#NAME?</v>
      </c>
      <c r="R2574" s="330" t="e">
        <f ca="1">_xll.RiskData('TS CF'!$H$24,$A2574)-F2574</f>
        <v>#NAME?</v>
      </c>
      <c r="S2574" s="330" t="e">
        <f ca="1">_xll.RiskData('TS CF'!$K$24,$A2574)-G2574</f>
        <v>#NAME?</v>
      </c>
      <c r="T2574" s="330" t="e">
        <f ca="1">_xll.RiskData('TS CF'!$N$24,$A2574)-H2574</f>
        <v>#NAME?</v>
      </c>
      <c r="V2574" s="327" t="e">
        <f t="shared" ca="1" si="120"/>
        <v>#NAME?</v>
      </c>
      <c r="W2574" s="327" t="e">
        <f t="shared" ca="1" si="121"/>
        <v>#NAME?</v>
      </c>
      <c r="X2574" s="327" t="e">
        <f t="shared" ca="1" si="122"/>
        <v>#NAME?</v>
      </c>
    </row>
    <row r="2575" spans="1:24">
      <c r="A2575" s="2">
        <v>2568</v>
      </c>
      <c r="B2575" s="617">
        <v>-160478</v>
      </c>
      <c r="C2575" s="617">
        <v>-103593</v>
      </c>
      <c r="D2575" s="617">
        <v>-114388</v>
      </c>
      <c r="F2575" s="330" t="e">
        <f ca="1">_xll.RiskData('Risk Summary'!$H$32,$A2575)</f>
        <v>#NAME?</v>
      </c>
      <c r="G2575" s="330" t="e">
        <f ca="1">_xll.RiskData('Risk Summary'!$K$32,$A2575)</f>
        <v>#NAME?</v>
      </c>
      <c r="H2575" s="330" t="e">
        <f ca="1">_xll.RiskData('Risk Summary'!$N$32,$A2575)</f>
        <v>#NAME?</v>
      </c>
      <c r="J2575" s="330" t="e">
        <f ca="1">_xll.RiskData('Risk Summary'!$H$35,$A2575)</f>
        <v>#NAME?</v>
      </c>
      <c r="K2575" s="330" t="e">
        <f ca="1">_xll.RiskData('Risk Summary'!$K$35,$A2575)</f>
        <v>#NAME?</v>
      </c>
      <c r="L2575" s="330" t="e">
        <f ca="1">_xll.RiskData('Risk Summary'!$N$35,$A2575)</f>
        <v>#NAME?</v>
      </c>
      <c r="N2575" s="330" t="e">
        <f ca="1">_xll.RiskData('Risk Summary'!$H$36,$A2575)</f>
        <v>#NAME?</v>
      </c>
      <c r="O2575" s="330" t="e">
        <f ca="1">_xll.RiskData('Risk Summary'!$K$36,$A2575)</f>
        <v>#NAME?</v>
      </c>
      <c r="P2575" s="330" t="e">
        <f ca="1">_xll.RiskData('Risk Summary'!$N$36,$A2575)</f>
        <v>#NAME?</v>
      </c>
      <c r="R2575" s="330" t="e">
        <f ca="1">_xll.RiskData('TS CF'!$H$24,$A2575)-F2575</f>
        <v>#NAME?</v>
      </c>
      <c r="S2575" s="330" t="e">
        <f ca="1">_xll.RiskData('TS CF'!$K$24,$A2575)-G2575</f>
        <v>#NAME?</v>
      </c>
      <c r="T2575" s="330" t="e">
        <f ca="1">_xll.RiskData('TS CF'!$N$24,$A2575)-H2575</f>
        <v>#NAME?</v>
      </c>
      <c r="V2575" s="327" t="e">
        <f t="shared" ca="1" si="120"/>
        <v>#NAME?</v>
      </c>
      <c r="W2575" s="327" t="e">
        <f t="shared" ca="1" si="121"/>
        <v>#NAME?</v>
      </c>
      <c r="X2575" s="327" t="e">
        <f t="shared" ca="1" si="122"/>
        <v>#NAME?</v>
      </c>
    </row>
    <row r="2576" spans="1:24">
      <c r="A2576" s="2">
        <v>2569</v>
      </c>
      <c r="B2576" s="617">
        <v>-160478</v>
      </c>
      <c r="C2576" s="617">
        <v>-103593</v>
      </c>
      <c r="D2576" s="617">
        <v>-114388</v>
      </c>
      <c r="F2576" s="330" t="e">
        <f ca="1">_xll.RiskData('Risk Summary'!$H$32,$A2576)</f>
        <v>#NAME?</v>
      </c>
      <c r="G2576" s="330" t="e">
        <f ca="1">_xll.RiskData('Risk Summary'!$K$32,$A2576)</f>
        <v>#NAME?</v>
      </c>
      <c r="H2576" s="330" t="e">
        <f ca="1">_xll.RiskData('Risk Summary'!$N$32,$A2576)</f>
        <v>#NAME?</v>
      </c>
      <c r="J2576" s="330" t="e">
        <f ca="1">_xll.RiskData('Risk Summary'!$H$35,$A2576)</f>
        <v>#NAME?</v>
      </c>
      <c r="K2576" s="330" t="e">
        <f ca="1">_xll.RiskData('Risk Summary'!$K$35,$A2576)</f>
        <v>#NAME?</v>
      </c>
      <c r="L2576" s="330" t="e">
        <f ca="1">_xll.RiskData('Risk Summary'!$N$35,$A2576)</f>
        <v>#NAME?</v>
      </c>
      <c r="N2576" s="330" t="e">
        <f ca="1">_xll.RiskData('Risk Summary'!$H$36,$A2576)</f>
        <v>#NAME?</v>
      </c>
      <c r="O2576" s="330" t="e">
        <f ca="1">_xll.RiskData('Risk Summary'!$K$36,$A2576)</f>
        <v>#NAME?</v>
      </c>
      <c r="P2576" s="330" t="e">
        <f ca="1">_xll.RiskData('Risk Summary'!$N$36,$A2576)</f>
        <v>#NAME?</v>
      </c>
      <c r="R2576" s="330" t="e">
        <f ca="1">_xll.RiskData('TS CF'!$H$24,$A2576)-F2576</f>
        <v>#NAME?</v>
      </c>
      <c r="S2576" s="330" t="e">
        <f ca="1">_xll.RiskData('TS CF'!$K$24,$A2576)-G2576</f>
        <v>#NAME?</v>
      </c>
      <c r="T2576" s="330" t="e">
        <f ca="1">_xll.RiskData('TS CF'!$N$24,$A2576)-H2576</f>
        <v>#NAME?</v>
      </c>
      <c r="V2576" s="327" t="e">
        <f t="shared" ca="1" si="120"/>
        <v>#NAME?</v>
      </c>
      <c r="W2576" s="327" t="e">
        <f t="shared" ca="1" si="121"/>
        <v>#NAME?</v>
      </c>
      <c r="X2576" s="327" t="e">
        <f t="shared" ca="1" si="122"/>
        <v>#NAME?</v>
      </c>
    </row>
    <row r="2577" spans="1:24">
      <c r="A2577" s="2">
        <v>2570</v>
      </c>
      <c r="B2577" s="617">
        <v>-160478</v>
      </c>
      <c r="C2577" s="617">
        <v>-103593</v>
      </c>
      <c r="D2577" s="617">
        <v>-114388</v>
      </c>
      <c r="F2577" s="330" t="e">
        <f ca="1">_xll.RiskData('Risk Summary'!$H$32,$A2577)</f>
        <v>#NAME?</v>
      </c>
      <c r="G2577" s="330" t="e">
        <f ca="1">_xll.RiskData('Risk Summary'!$K$32,$A2577)</f>
        <v>#NAME?</v>
      </c>
      <c r="H2577" s="330" t="e">
        <f ca="1">_xll.RiskData('Risk Summary'!$N$32,$A2577)</f>
        <v>#NAME?</v>
      </c>
      <c r="J2577" s="330" t="e">
        <f ca="1">_xll.RiskData('Risk Summary'!$H$35,$A2577)</f>
        <v>#NAME?</v>
      </c>
      <c r="K2577" s="330" t="e">
        <f ca="1">_xll.RiskData('Risk Summary'!$K$35,$A2577)</f>
        <v>#NAME?</v>
      </c>
      <c r="L2577" s="330" t="e">
        <f ca="1">_xll.RiskData('Risk Summary'!$N$35,$A2577)</f>
        <v>#NAME?</v>
      </c>
      <c r="N2577" s="330" t="e">
        <f ca="1">_xll.RiskData('Risk Summary'!$H$36,$A2577)</f>
        <v>#NAME?</v>
      </c>
      <c r="O2577" s="330" t="e">
        <f ca="1">_xll.RiskData('Risk Summary'!$K$36,$A2577)</f>
        <v>#NAME?</v>
      </c>
      <c r="P2577" s="330" t="e">
        <f ca="1">_xll.RiskData('Risk Summary'!$N$36,$A2577)</f>
        <v>#NAME?</v>
      </c>
      <c r="R2577" s="330" t="e">
        <f ca="1">_xll.RiskData('TS CF'!$H$24,$A2577)-F2577</f>
        <v>#NAME?</v>
      </c>
      <c r="S2577" s="330" t="e">
        <f ca="1">_xll.RiskData('TS CF'!$K$24,$A2577)-G2577</f>
        <v>#NAME?</v>
      </c>
      <c r="T2577" s="330" t="e">
        <f ca="1">_xll.RiskData('TS CF'!$N$24,$A2577)-H2577</f>
        <v>#NAME?</v>
      </c>
      <c r="V2577" s="327" t="e">
        <f t="shared" ca="1" si="120"/>
        <v>#NAME?</v>
      </c>
      <c r="W2577" s="327" t="e">
        <f t="shared" ca="1" si="121"/>
        <v>#NAME?</v>
      </c>
      <c r="X2577" s="327" t="e">
        <f t="shared" ca="1" si="122"/>
        <v>#NAME?</v>
      </c>
    </row>
    <row r="2578" spans="1:24">
      <c r="A2578" s="2">
        <v>2571</v>
      </c>
      <c r="B2578" s="617">
        <v>-160478</v>
      </c>
      <c r="C2578" s="617">
        <v>-103593</v>
      </c>
      <c r="D2578" s="617">
        <v>-114388</v>
      </c>
      <c r="F2578" s="330" t="e">
        <f ca="1">_xll.RiskData('Risk Summary'!$H$32,$A2578)</f>
        <v>#NAME?</v>
      </c>
      <c r="G2578" s="330" t="e">
        <f ca="1">_xll.RiskData('Risk Summary'!$K$32,$A2578)</f>
        <v>#NAME?</v>
      </c>
      <c r="H2578" s="330" t="e">
        <f ca="1">_xll.RiskData('Risk Summary'!$N$32,$A2578)</f>
        <v>#NAME?</v>
      </c>
      <c r="J2578" s="330" t="e">
        <f ca="1">_xll.RiskData('Risk Summary'!$H$35,$A2578)</f>
        <v>#NAME?</v>
      </c>
      <c r="K2578" s="330" t="e">
        <f ca="1">_xll.RiskData('Risk Summary'!$K$35,$A2578)</f>
        <v>#NAME?</v>
      </c>
      <c r="L2578" s="330" t="e">
        <f ca="1">_xll.RiskData('Risk Summary'!$N$35,$A2578)</f>
        <v>#NAME?</v>
      </c>
      <c r="N2578" s="330" t="e">
        <f ca="1">_xll.RiskData('Risk Summary'!$H$36,$A2578)</f>
        <v>#NAME?</v>
      </c>
      <c r="O2578" s="330" t="e">
        <f ca="1">_xll.RiskData('Risk Summary'!$K$36,$A2578)</f>
        <v>#NAME?</v>
      </c>
      <c r="P2578" s="330" t="e">
        <f ca="1">_xll.RiskData('Risk Summary'!$N$36,$A2578)</f>
        <v>#NAME?</v>
      </c>
      <c r="R2578" s="330" t="e">
        <f ca="1">_xll.RiskData('TS CF'!$H$24,$A2578)-F2578</f>
        <v>#NAME?</v>
      </c>
      <c r="S2578" s="330" t="e">
        <f ca="1">_xll.RiskData('TS CF'!$K$24,$A2578)-G2578</f>
        <v>#NAME?</v>
      </c>
      <c r="T2578" s="330" t="e">
        <f ca="1">_xll.RiskData('TS CF'!$N$24,$A2578)-H2578</f>
        <v>#NAME?</v>
      </c>
      <c r="V2578" s="327" t="e">
        <f t="shared" ca="1" si="120"/>
        <v>#NAME?</v>
      </c>
      <c r="W2578" s="327" t="e">
        <f t="shared" ca="1" si="121"/>
        <v>#NAME?</v>
      </c>
      <c r="X2578" s="327" t="e">
        <f t="shared" ca="1" si="122"/>
        <v>#NAME?</v>
      </c>
    </row>
    <row r="2579" spans="1:24">
      <c r="A2579" s="2">
        <v>2572</v>
      </c>
      <c r="B2579" s="617">
        <v>-160478</v>
      </c>
      <c r="C2579" s="617">
        <v>-103593</v>
      </c>
      <c r="D2579" s="617">
        <v>-114388</v>
      </c>
      <c r="F2579" s="330" t="e">
        <f ca="1">_xll.RiskData('Risk Summary'!$H$32,$A2579)</f>
        <v>#NAME?</v>
      </c>
      <c r="G2579" s="330" t="e">
        <f ca="1">_xll.RiskData('Risk Summary'!$K$32,$A2579)</f>
        <v>#NAME?</v>
      </c>
      <c r="H2579" s="330" t="e">
        <f ca="1">_xll.RiskData('Risk Summary'!$N$32,$A2579)</f>
        <v>#NAME?</v>
      </c>
      <c r="J2579" s="330" t="e">
        <f ca="1">_xll.RiskData('Risk Summary'!$H$35,$A2579)</f>
        <v>#NAME?</v>
      </c>
      <c r="K2579" s="330" t="e">
        <f ca="1">_xll.RiskData('Risk Summary'!$K$35,$A2579)</f>
        <v>#NAME?</v>
      </c>
      <c r="L2579" s="330" t="e">
        <f ca="1">_xll.RiskData('Risk Summary'!$N$35,$A2579)</f>
        <v>#NAME?</v>
      </c>
      <c r="N2579" s="330" t="e">
        <f ca="1">_xll.RiskData('Risk Summary'!$H$36,$A2579)</f>
        <v>#NAME?</v>
      </c>
      <c r="O2579" s="330" t="e">
        <f ca="1">_xll.RiskData('Risk Summary'!$K$36,$A2579)</f>
        <v>#NAME?</v>
      </c>
      <c r="P2579" s="330" t="e">
        <f ca="1">_xll.RiskData('Risk Summary'!$N$36,$A2579)</f>
        <v>#NAME?</v>
      </c>
      <c r="R2579" s="330" t="e">
        <f ca="1">_xll.RiskData('TS CF'!$H$24,$A2579)-F2579</f>
        <v>#NAME?</v>
      </c>
      <c r="S2579" s="330" t="e">
        <f ca="1">_xll.RiskData('TS CF'!$K$24,$A2579)-G2579</f>
        <v>#NAME?</v>
      </c>
      <c r="T2579" s="330" t="e">
        <f ca="1">_xll.RiskData('TS CF'!$N$24,$A2579)-H2579</f>
        <v>#NAME?</v>
      </c>
      <c r="V2579" s="327" t="e">
        <f t="shared" ca="1" si="120"/>
        <v>#NAME?</v>
      </c>
      <c r="W2579" s="327" t="e">
        <f t="shared" ca="1" si="121"/>
        <v>#NAME?</v>
      </c>
      <c r="X2579" s="327" t="e">
        <f t="shared" ca="1" si="122"/>
        <v>#NAME?</v>
      </c>
    </row>
    <row r="2580" spans="1:24">
      <c r="A2580" s="2">
        <v>2573</v>
      </c>
      <c r="B2580" s="617">
        <v>-160478</v>
      </c>
      <c r="C2580" s="617">
        <v>-103593</v>
      </c>
      <c r="D2580" s="617">
        <v>-114388</v>
      </c>
      <c r="F2580" s="330" t="e">
        <f ca="1">_xll.RiskData('Risk Summary'!$H$32,$A2580)</f>
        <v>#NAME?</v>
      </c>
      <c r="G2580" s="330" t="e">
        <f ca="1">_xll.RiskData('Risk Summary'!$K$32,$A2580)</f>
        <v>#NAME?</v>
      </c>
      <c r="H2580" s="330" t="e">
        <f ca="1">_xll.RiskData('Risk Summary'!$N$32,$A2580)</f>
        <v>#NAME?</v>
      </c>
      <c r="J2580" s="330" t="e">
        <f ca="1">_xll.RiskData('Risk Summary'!$H$35,$A2580)</f>
        <v>#NAME?</v>
      </c>
      <c r="K2580" s="330" t="e">
        <f ca="1">_xll.RiskData('Risk Summary'!$K$35,$A2580)</f>
        <v>#NAME?</v>
      </c>
      <c r="L2580" s="330" t="e">
        <f ca="1">_xll.RiskData('Risk Summary'!$N$35,$A2580)</f>
        <v>#NAME?</v>
      </c>
      <c r="N2580" s="330" t="e">
        <f ca="1">_xll.RiskData('Risk Summary'!$H$36,$A2580)</f>
        <v>#NAME?</v>
      </c>
      <c r="O2580" s="330" t="e">
        <f ca="1">_xll.RiskData('Risk Summary'!$K$36,$A2580)</f>
        <v>#NAME?</v>
      </c>
      <c r="P2580" s="330" t="e">
        <f ca="1">_xll.RiskData('Risk Summary'!$N$36,$A2580)</f>
        <v>#NAME?</v>
      </c>
      <c r="R2580" s="330" t="e">
        <f ca="1">_xll.RiskData('TS CF'!$H$24,$A2580)-F2580</f>
        <v>#NAME?</v>
      </c>
      <c r="S2580" s="330" t="e">
        <f ca="1">_xll.RiskData('TS CF'!$K$24,$A2580)-G2580</f>
        <v>#NAME?</v>
      </c>
      <c r="T2580" s="330" t="e">
        <f ca="1">_xll.RiskData('TS CF'!$N$24,$A2580)-H2580</f>
        <v>#NAME?</v>
      </c>
      <c r="V2580" s="327" t="e">
        <f t="shared" ca="1" si="120"/>
        <v>#NAME?</v>
      </c>
      <c r="W2580" s="327" t="e">
        <f t="shared" ca="1" si="121"/>
        <v>#NAME?</v>
      </c>
      <c r="X2580" s="327" t="e">
        <f t="shared" ca="1" si="122"/>
        <v>#NAME?</v>
      </c>
    </row>
    <row r="2581" spans="1:24">
      <c r="A2581" s="2">
        <v>2574</v>
      </c>
      <c r="B2581" s="617">
        <v>-160478</v>
      </c>
      <c r="C2581" s="617">
        <v>-103593</v>
      </c>
      <c r="D2581" s="617">
        <v>-114388</v>
      </c>
      <c r="F2581" s="330" t="e">
        <f ca="1">_xll.RiskData('Risk Summary'!$H$32,$A2581)</f>
        <v>#NAME?</v>
      </c>
      <c r="G2581" s="330" t="e">
        <f ca="1">_xll.RiskData('Risk Summary'!$K$32,$A2581)</f>
        <v>#NAME?</v>
      </c>
      <c r="H2581" s="330" t="e">
        <f ca="1">_xll.RiskData('Risk Summary'!$N$32,$A2581)</f>
        <v>#NAME?</v>
      </c>
      <c r="J2581" s="330" t="e">
        <f ca="1">_xll.RiskData('Risk Summary'!$H$35,$A2581)</f>
        <v>#NAME?</v>
      </c>
      <c r="K2581" s="330" t="e">
        <f ca="1">_xll.RiskData('Risk Summary'!$K$35,$A2581)</f>
        <v>#NAME?</v>
      </c>
      <c r="L2581" s="330" t="e">
        <f ca="1">_xll.RiskData('Risk Summary'!$N$35,$A2581)</f>
        <v>#NAME?</v>
      </c>
      <c r="N2581" s="330" t="e">
        <f ca="1">_xll.RiskData('Risk Summary'!$H$36,$A2581)</f>
        <v>#NAME?</v>
      </c>
      <c r="O2581" s="330" t="e">
        <f ca="1">_xll.RiskData('Risk Summary'!$K$36,$A2581)</f>
        <v>#NAME?</v>
      </c>
      <c r="P2581" s="330" t="e">
        <f ca="1">_xll.RiskData('Risk Summary'!$N$36,$A2581)</f>
        <v>#NAME?</v>
      </c>
      <c r="R2581" s="330" t="e">
        <f ca="1">_xll.RiskData('TS CF'!$H$24,$A2581)-F2581</f>
        <v>#NAME?</v>
      </c>
      <c r="S2581" s="330" t="e">
        <f ca="1">_xll.RiskData('TS CF'!$K$24,$A2581)-G2581</f>
        <v>#NAME?</v>
      </c>
      <c r="T2581" s="330" t="e">
        <f ca="1">_xll.RiskData('TS CF'!$N$24,$A2581)-H2581</f>
        <v>#NAME?</v>
      </c>
      <c r="V2581" s="327" t="e">
        <f t="shared" ca="1" si="120"/>
        <v>#NAME?</v>
      </c>
      <c r="W2581" s="327" t="e">
        <f t="shared" ca="1" si="121"/>
        <v>#NAME?</v>
      </c>
      <c r="X2581" s="327" t="e">
        <f t="shared" ca="1" si="122"/>
        <v>#NAME?</v>
      </c>
    </row>
    <row r="2582" spans="1:24">
      <c r="A2582" s="2">
        <v>2575</v>
      </c>
      <c r="B2582" s="617">
        <v>-160478</v>
      </c>
      <c r="C2582" s="617">
        <v>-103593</v>
      </c>
      <c r="D2582" s="617">
        <v>-114388</v>
      </c>
      <c r="F2582" s="330" t="e">
        <f ca="1">_xll.RiskData('Risk Summary'!$H$32,$A2582)</f>
        <v>#NAME?</v>
      </c>
      <c r="G2582" s="330" t="e">
        <f ca="1">_xll.RiskData('Risk Summary'!$K$32,$A2582)</f>
        <v>#NAME?</v>
      </c>
      <c r="H2582" s="330" t="e">
        <f ca="1">_xll.RiskData('Risk Summary'!$N$32,$A2582)</f>
        <v>#NAME?</v>
      </c>
      <c r="J2582" s="330" t="e">
        <f ca="1">_xll.RiskData('Risk Summary'!$H$35,$A2582)</f>
        <v>#NAME?</v>
      </c>
      <c r="K2582" s="330" t="e">
        <f ca="1">_xll.RiskData('Risk Summary'!$K$35,$A2582)</f>
        <v>#NAME?</v>
      </c>
      <c r="L2582" s="330" t="e">
        <f ca="1">_xll.RiskData('Risk Summary'!$N$35,$A2582)</f>
        <v>#NAME?</v>
      </c>
      <c r="N2582" s="330" t="e">
        <f ca="1">_xll.RiskData('Risk Summary'!$H$36,$A2582)</f>
        <v>#NAME?</v>
      </c>
      <c r="O2582" s="330" t="e">
        <f ca="1">_xll.RiskData('Risk Summary'!$K$36,$A2582)</f>
        <v>#NAME?</v>
      </c>
      <c r="P2582" s="330" t="e">
        <f ca="1">_xll.RiskData('Risk Summary'!$N$36,$A2582)</f>
        <v>#NAME?</v>
      </c>
      <c r="R2582" s="330" t="e">
        <f ca="1">_xll.RiskData('TS CF'!$H$24,$A2582)-F2582</f>
        <v>#NAME?</v>
      </c>
      <c r="S2582" s="330" t="e">
        <f ca="1">_xll.RiskData('TS CF'!$K$24,$A2582)-G2582</f>
        <v>#NAME?</v>
      </c>
      <c r="T2582" s="330" t="e">
        <f ca="1">_xll.RiskData('TS CF'!$N$24,$A2582)-H2582</f>
        <v>#NAME?</v>
      </c>
      <c r="V2582" s="327" t="e">
        <f t="shared" ca="1" si="120"/>
        <v>#NAME?</v>
      </c>
      <c r="W2582" s="327" t="e">
        <f t="shared" ca="1" si="121"/>
        <v>#NAME?</v>
      </c>
      <c r="X2582" s="327" t="e">
        <f t="shared" ca="1" si="122"/>
        <v>#NAME?</v>
      </c>
    </row>
    <row r="2583" spans="1:24">
      <c r="A2583" s="2">
        <v>2576</v>
      </c>
      <c r="B2583" s="617">
        <v>-160478</v>
      </c>
      <c r="C2583" s="617">
        <v>-103593</v>
      </c>
      <c r="D2583" s="617">
        <v>-114388</v>
      </c>
      <c r="F2583" s="330" t="e">
        <f ca="1">_xll.RiskData('Risk Summary'!$H$32,$A2583)</f>
        <v>#NAME?</v>
      </c>
      <c r="G2583" s="330" t="e">
        <f ca="1">_xll.RiskData('Risk Summary'!$K$32,$A2583)</f>
        <v>#NAME?</v>
      </c>
      <c r="H2583" s="330" t="e">
        <f ca="1">_xll.RiskData('Risk Summary'!$N$32,$A2583)</f>
        <v>#NAME?</v>
      </c>
      <c r="J2583" s="330" t="e">
        <f ca="1">_xll.RiskData('Risk Summary'!$H$35,$A2583)</f>
        <v>#NAME?</v>
      </c>
      <c r="K2583" s="330" t="e">
        <f ca="1">_xll.RiskData('Risk Summary'!$K$35,$A2583)</f>
        <v>#NAME?</v>
      </c>
      <c r="L2583" s="330" t="e">
        <f ca="1">_xll.RiskData('Risk Summary'!$N$35,$A2583)</f>
        <v>#NAME?</v>
      </c>
      <c r="N2583" s="330" t="e">
        <f ca="1">_xll.RiskData('Risk Summary'!$H$36,$A2583)</f>
        <v>#NAME?</v>
      </c>
      <c r="O2583" s="330" t="e">
        <f ca="1">_xll.RiskData('Risk Summary'!$K$36,$A2583)</f>
        <v>#NAME?</v>
      </c>
      <c r="P2583" s="330" t="e">
        <f ca="1">_xll.RiskData('Risk Summary'!$N$36,$A2583)</f>
        <v>#NAME?</v>
      </c>
      <c r="R2583" s="330" t="e">
        <f ca="1">_xll.RiskData('TS CF'!$H$24,$A2583)-F2583</f>
        <v>#NAME?</v>
      </c>
      <c r="S2583" s="330" t="e">
        <f ca="1">_xll.RiskData('TS CF'!$K$24,$A2583)-G2583</f>
        <v>#NAME?</v>
      </c>
      <c r="T2583" s="330" t="e">
        <f ca="1">_xll.RiskData('TS CF'!$N$24,$A2583)-H2583</f>
        <v>#NAME?</v>
      </c>
      <c r="V2583" s="327" t="e">
        <f t="shared" ca="1" si="120"/>
        <v>#NAME?</v>
      </c>
      <c r="W2583" s="327" t="e">
        <f t="shared" ca="1" si="121"/>
        <v>#NAME?</v>
      </c>
      <c r="X2583" s="327" t="e">
        <f t="shared" ca="1" si="122"/>
        <v>#NAME?</v>
      </c>
    </row>
    <row r="2584" spans="1:24">
      <c r="A2584" s="2">
        <v>2577</v>
      </c>
      <c r="B2584" s="617">
        <v>-160478</v>
      </c>
      <c r="C2584" s="617">
        <v>-103593</v>
      </c>
      <c r="D2584" s="617">
        <v>-114388</v>
      </c>
      <c r="F2584" s="330" t="e">
        <f ca="1">_xll.RiskData('Risk Summary'!$H$32,$A2584)</f>
        <v>#NAME?</v>
      </c>
      <c r="G2584" s="330" t="e">
        <f ca="1">_xll.RiskData('Risk Summary'!$K$32,$A2584)</f>
        <v>#NAME?</v>
      </c>
      <c r="H2584" s="330" t="e">
        <f ca="1">_xll.RiskData('Risk Summary'!$N$32,$A2584)</f>
        <v>#NAME?</v>
      </c>
      <c r="J2584" s="330" t="e">
        <f ca="1">_xll.RiskData('Risk Summary'!$H$35,$A2584)</f>
        <v>#NAME?</v>
      </c>
      <c r="K2584" s="330" t="e">
        <f ca="1">_xll.RiskData('Risk Summary'!$K$35,$A2584)</f>
        <v>#NAME?</v>
      </c>
      <c r="L2584" s="330" t="e">
        <f ca="1">_xll.RiskData('Risk Summary'!$N$35,$A2584)</f>
        <v>#NAME?</v>
      </c>
      <c r="N2584" s="330" t="e">
        <f ca="1">_xll.RiskData('Risk Summary'!$H$36,$A2584)</f>
        <v>#NAME?</v>
      </c>
      <c r="O2584" s="330" t="e">
        <f ca="1">_xll.RiskData('Risk Summary'!$K$36,$A2584)</f>
        <v>#NAME?</v>
      </c>
      <c r="P2584" s="330" t="e">
        <f ca="1">_xll.RiskData('Risk Summary'!$N$36,$A2584)</f>
        <v>#NAME?</v>
      </c>
      <c r="R2584" s="330" t="e">
        <f ca="1">_xll.RiskData('TS CF'!$H$24,$A2584)-F2584</f>
        <v>#NAME?</v>
      </c>
      <c r="S2584" s="330" t="e">
        <f ca="1">_xll.RiskData('TS CF'!$K$24,$A2584)-G2584</f>
        <v>#NAME?</v>
      </c>
      <c r="T2584" s="330" t="e">
        <f ca="1">_xll.RiskData('TS CF'!$N$24,$A2584)-H2584</f>
        <v>#NAME?</v>
      </c>
      <c r="V2584" s="327" t="e">
        <f t="shared" ca="1" si="120"/>
        <v>#NAME?</v>
      </c>
      <c r="W2584" s="327" t="e">
        <f t="shared" ca="1" si="121"/>
        <v>#NAME?</v>
      </c>
      <c r="X2584" s="327" t="e">
        <f t="shared" ca="1" si="122"/>
        <v>#NAME?</v>
      </c>
    </row>
    <row r="2585" spans="1:24">
      <c r="A2585" s="2">
        <v>2578</v>
      </c>
      <c r="B2585" s="617">
        <v>-160478</v>
      </c>
      <c r="C2585" s="617">
        <v>-103593</v>
      </c>
      <c r="D2585" s="617">
        <v>-114388</v>
      </c>
      <c r="F2585" s="330" t="e">
        <f ca="1">_xll.RiskData('Risk Summary'!$H$32,$A2585)</f>
        <v>#NAME?</v>
      </c>
      <c r="G2585" s="330" t="e">
        <f ca="1">_xll.RiskData('Risk Summary'!$K$32,$A2585)</f>
        <v>#NAME?</v>
      </c>
      <c r="H2585" s="330" t="e">
        <f ca="1">_xll.RiskData('Risk Summary'!$N$32,$A2585)</f>
        <v>#NAME?</v>
      </c>
      <c r="J2585" s="330" t="e">
        <f ca="1">_xll.RiskData('Risk Summary'!$H$35,$A2585)</f>
        <v>#NAME?</v>
      </c>
      <c r="K2585" s="330" t="e">
        <f ca="1">_xll.RiskData('Risk Summary'!$K$35,$A2585)</f>
        <v>#NAME?</v>
      </c>
      <c r="L2585" s="330" t="e">
        <f ca="1">_xll.RiskData('Risk Summary'!$N$35,$A2585)</f>
        <v>#NAME?</v>
      </c>
      <c r="N2585" s="330" t="e">
        <f ca="1">_xll.RiskData('Risk Summary'!$H$36,$A2585)</f>
        <v>#NAME?</v>
      </c>
      <c r="O2585" s="330" t="e">
        <f ca="1">_xll.RiskData('Risk Summary'!$K$36,$A2585)</f>
        <v>#NAME?</v>
      </c>
      <c r="P2585" s="330" t="e">
        <f ca="1">_xll.RiskData('Risk Summary'!$N$36,$A2585)</f>
        <v>#NAME?</v>
      </c>
      <c r="R2585" s="330" t="e">
        <f ca="1">_xll.RiskData('TS CF'!$H$24,$A2585)-F2585</f>
        <v>#NAME?</v>
      </c>
      <c r="S2585" s="330" t="e">
        <f ca="1">_xll.RiskData('TS CF'!$K$24,$A2585)-G2585</f>
        <v>#NAME?</v>
      </c>
      <c r="T2585" s="330" t="e">
        <f ca="1">_xll.RiskData('TS CF'!$N$24,$A2585)-H2585</f>
        <v>#NAME?</v>
      </c>
      <c r="V2585" s="327" t="e">
        <f t="shared" ca="1" si="120"/>
        <v>#NAME?</v>
      </c>
      <c r="W2585" s="327" t="e">
        <f t="shared" ca="1" si="121"/>
        <v>#NAME?</v>
      </c>
      <c r="X2585" s="327" t="e">
        <f t="shared" ca="1" si="122"/>
        <v>#NAME?</v>
      </c>
    </row>
    <row r="2586" spans="1:24">
      <c r="A2586" s="2">
        <v>2579</v>
      </c>
      <c r="B2586" s="617">
        <v>-160478</v>
      </c>
      <c r="C2586" s="617">
        <v>-103593</v>
      </c>
      <c r="D2586" s="617">
        <v>-114388</v>
      </c>
      <c r="F2586" s="330" t="e">
        <f ca="1">_xll.RiskData('Risk Summary'!$H$32,$A2586)</f>
        <v>#NAME?</v>
      </c>
      <c r="G2586" s="330" t="e">
        <f ca="1">_xll.RiskData('Risk Summary'!$K$32,$A2586)</f>
        <v>#NAME?</v>
      </c>
      <c r="H2586" s="330" t="e">
        <f ca="1">_xll.RiskData('Risk Summary'!$N$32,$A2586)</f>
        <v>#NAME?</v>
      </c>
      <c r="J2586" s="330" t="e">
        <f ca="1">_xll.RiskData('Risk Summary'!$H$35,$A2586)</f>
        <v>#NAME?</v>
      </c>
      <c r="K2586" s="330" t="e">
        <f ca="1">_xll.RiskData('Risk Summary'!$K$35,$A2586)</f>
        <v>#NAME?</v>
      </c>
      <c r="L2586" s="330" t="e">
        <f ca="1">_xll.RiskData('Risk Summary'!$N$35,$A2586)</f>
        <v>#NAME?</v>
      </c>
      <c r="N2586" s="330" t="e">
        <f ca="1">_xll.RiskData('Risk Summary'!$H$36,$A2586)</f>
        <v>#NAME?</v>
      </c>
      <c r="O2586" s="330" t="e">
        <f ca="1">_xll.RiskData('Risk Summary'!$K$36,$A2586)</f>
        <v>#NAME?</v>
      </c>
      <c r="P2586" s="330" t="e">
        <f ca="1">_xll.RiskData('Risk Summary'!$N$36,$A2586)</f>
        <v>#NAME?</v>
      </c>
      <c r="R2586" s="330" t="e">
        <f ca="1">_xll.RiskData('TS CF'!$H$24,$A2586)-F2586</f>
        <v>#NAME?</v>
      </c>
      <c r="S2586" s="330" t="e">
        <f ca="1">_xll.RiskData('TS CF'!$K$24,$A2586)-G2586</f>
        <v>#NAME?</v>
      </c>
      <c r="T2586" s="330" t="e">
        <f ca="1">_xll.RiskData('TS CF'!$N$24,$A2586)-H2586</f>
        <v>#NAME?</v>
      </c>
      <c r="V2586" s="327" t="e">
        <f t="shared" ca="1" si="120"/>
        <v>#NAME?</v>
      </c>
      <c r="W2586" s="327" t="e">
        <f t="shared" ca="1" si="121"/>
        <v>#NAME?</v>
      </c>
      <c r="X2586" s="327" t="e">
        <f t="shared" ca="1" si="122"/>
        <v>#NAME?</v>
      </c>
    </row>
    <row r="2587" spans="1:24">
      <c r="A2587" s="2">
        <v>2580</v>
      </c>
      <c r="B2587" s="617">
        <v>-160478</v>
      </c>
      <c r="C2587" s="617">
        <v>-103593</v>
      </c>
      <c r="D2587" s="617">
        <v>-114388</v>
      </c>
      <c r="F2587" s="330" t="e">
        <f ca="1">_xll.RiskData('Risk Summary'!$H$32,$A2587)</f>
        <v>#NAME?</v>
      </c>
      <c r="G2587" s="330" t="e">
        <f ca="1">_xll.RiskData('Risk Summary'!$K$32,$A2587)</f>
        <v>#NAME?</v>
      </c>
      <c r="H2587" s="330" t="e">
        <f ca="1">_xll.RiskData('Risk Summary'!$N$32,$A2587)</f>
        <v>#NAME?</v>
      </c>
      <c r="J2587" s="330" t="e">
        <f ca="1">_xll.RiskData('Risk Summary'!$H$35,$A2587)</f>
        <v>#NAME?</v>
      </c>
      <c r="K2587" s="330" t="e">
        <f ca="1">_xll.RiskData('Risk Summary'!$K$35,$A2587)</f>
        <v>#NAME?</v>
      </c>
      <c r="L2587" s="330" t="e">
        <f ca="1">_xll.RiskData('Risk Summary'!$N$35,$A2587)</f>
        <v>#NAME?</v>
      </c>
      <c r="N2587" s="330" t="e">
        <f ca="1">_xll.RiskData('Risk Summary'!$H$36,$A2587)</f>
        <v>#NAME?</v>
      </c>
      <c r="O2587" s="330" t="e">
        <f ca="1">_xll.RiskData('Risk Summary'!$K$36,$A2587)</f>
        <v>#NAME?</v>
      </c>
      <c r="P2587" s="330" t="e">
        <f ca="1">_xll.RiskData('Risk Summary'!$N$36,$A2587)</f>
        <v>#NAME?</v>
      </c>
      <c r="R2587" s="330" t="e">
        <f ca="1">_xll.RiskData('TS CF'!$H$24,$A2587)-F2587</f>
        <v>#NAME?</v>
      </c>
      <c r="S2587" s="330" t="e">
        <f ca="1">_xll.RiskData('TS CF'!$K$24,$A2587)-G2587</f>
        <v>#NAME?</v>
      </c>
      <c r="T2587" s="330" t="e">
        <f ca="1">_xll.RiskData('TS CF'!$N$24,$A2587)-H2587</f>
        <v>#NAME?</v>
      </c>
      <c r="V2587" s="327" t="e">
        <f t="shared" ca="1" si="120"/>
        <v>#NAME?</v>
      </c>
      <c r="W2587" s="327" t="e">
        <f t="shared" ca="1" si="121"/>
        <v>#NAME?</v>
      </c>
      <c r="X2587" s="327" t="e">
        <f t="shared" ca="1" si="122"/>
        <v>#NAME?</v>
      </c>
    </row>
    <row r="2588" spans="1:24">
      <c r="A2588" s="2">
        <v>2581</v>
      </c>
      <c r="B2588" s="617">
        <v>-160478</v>
      </c>
      <c r="C2588" s="617">
        <v>-103593</v>
      </c>
      <c r="D2588" s="617">
        <v>-114388</v>
      </c>
      <c r="F2588" s="330" t="e">
        <f ca="1">_xll.RiskData('Risk Summary'!$H$32,$A2588)</f>
        <v>#NAME?</v>
      </c>
      <c r="G2588" s="330" t="e">
        <f ca="1">_xll.RiskData('Risk Summary'!$K$32,$A2588)</f>
        <v>#NAME?</v>
      </c>
      <c r="H2588" s="330" t="e">
        <f ca="1">_xll.RiskData('Risk Summary'!$N$32,$A2588)</f>
        <v>#NAME?</v>
      </c>
      <c r="J2588" s="330" t="e">
        <f ca="1">_xll.RiskData('Risk Summary'!$H$35,$A2588)</f>
        <v>#NAME?</v>
      </c>
      <c r="K2588" s="330" t="e">
        <f ca="1">_xll.RiskData('Risk Summary'!$K$35,$A2588)</f>
        <v>#NAME?</v>
      </c>
      <c r="L2588" s="330" t="e">
        <f ca="1">_xll.RiskData('Risk Summary'!$N$35,$A2588)</f>
        <v>#NAME?</v>
      </c>
      <c r="N2588" s="330" t="e">
        <f ca="1">_xll.RiskData('Risk Summary'!$H$36,$A2588)</f>
        <v>#NAME?</v>
      </c>
      <c r="O2588" s="330" t="e">
        <f ca="1">_xll.RiskData('Risk Summary'!$K$36,$A2588)</f>
        <v>#NAME?</v>
      </c>
      <c r="P2588" s="330" t="e">
        <f ca="1">_xll.RiskData('Risk Summary'!$N$36,$A2588)</f>
        <v>#NAME?</v>
      </c>
      <c r="R2588" s="330" t="e">
        <f ca="1">_xll.RiskData('TS CF'!$H$24,$A2588)-F2588</f>
        <v>#NAME?</v>
      </c>
      <c r="S2588" s="330" t="e">
        <f ca="1">_xll.RiskData('TS CF'!$K$24,$A2588)-G2588</f>
        <v>#NAME?</v>
      </c>
      <c r="T2588" s="330" t="e">
        <f ca="1">_xll.RiskData('TS CF'!$N$24,$A2588)-H2588</f>
        <v>#NAME?</v>
      </c>
      <c r="V2588" s="327" t="e">
        <f t="shared" ca="1" si="120"/>
        <v>#NAME?</v>
      </c>
      <c r="W2588" s="327" t="e">
        <f t="shared" ca="1" si="121"/>
        <v>#NAME?</v>
      </c>
      <c r="X2588" s="327" t="e">
        <f t="shared" ca="1" si="122"/>
        <v>#NAME?</v>
      </c>
    </row>
    <row r="2589" spans="1:24">
      <c r="A2589" s="2">
        <v>2582</v>
      </c>
      <c r="B2589" s="617">
        <v>-160478</v>
      </c>
      <c r="C2589" s="617">
        <v>-103593</v>
      </c>
      <c r="D2589" s="617">
        <v>-114388</v>
      </c>
      <c r="F2589" s="330" t="e">
        <f ca="1">_xll.RiskData('Risk Summary'!$H$32,$A2589)</f>
        <v>#NAME?</v>
      </c>
      <c r="G2589" s="330" t="e">
        <f ca="1">_xll.RiskData('Risk Summary'!$K$32,$A2589)</f>
        <v>#NAME?</v>
      </c>
      <c r="H2589" s="330" t="e">
        <f ca="1">_xll.RiskData('Risk Summary'!$N$32,$A2589)</f>
        <v>#NAME?</v>
      </c>
      <c r="J2589" s="330" t="e">
        <f ca="1">_xll.RiskData('Risk Summary'!$H$35,$A2589)</f>
        <v>#NAME?</v>
      </c>
      <c r="K2589" s="330" t="e">
        <f ca="1">_xll.RiskData('Risk Summary'!$K$35,$A2589)</f>
        <v>#NAME?</v>
      </c>
      <c r="L2589" s="330" t="e">
        <f ca="1">_xll.RiskData('Risk Summary'!$N$35,$A2589)</f>
        <v>#NAME?</v>
      </c>
      <c r="N2589" s="330" t="e">
        <f ca="1">_xll.RiskData('Risk Summary'!$H$36,$A2589)</f>
        <v>#NAME?</v>
      </c>
      <c r="O2589" s="330" t="e">
        <f ca="1">_xll.RiskData('Risk Summary'!$K$36,$A2589)</f>
        <v>#NAME?</v>
      </c>
      <c r="P2589" s="330" t="e">
        <f ca="1">_xll.RiskData('Risk Summary'!$N$36,$A2589)</f>
        <v>#NAME?</v>
      </c>
      <c r="R2589" s="330" t="e">
        <f ca="1">_xll.RiskData('TS CF'!$H$24,$A2589)-F2589</f>
        <v>#NAME?</v>
      </c>
      <c r="S2589" s="330" t="e">
        <f ca="1">_xll.RiskData('TS CF'!$K$24,$A2589)-G2589</f>
        <v>#NAME?</v>
      </c>
      <c r="T2589" s="330" t="e">
        <f ca="1">_xll.RiskData('TS CF'!$N$24,$A2589)-H2589</f>
        <v>#NAME?</v>
      </c>
      <c r="V2589" s="327" t="e">
        <f t="shared" ca="1" si="120"/>
        <v>#NAME?</v>
      </c>
      <c r="W2589" s="327" t="e">
        <f t="shared" ca="1" si="121"/>
        <v>#NAME?</v>
      </c>
      <c r="X2589" s="327" t="e">
        <f t="shared" ca="1" si="122"/>
        <v>#NAME?</v>
      </c>
    </row>
    <row r="2590" spans="1:24">
      <c r="A2590" s="2">
        <v>2583</v>
      </c>
      <c r="B2590" s="617">
        <v>-160478</v>
      </c>
      <c r="C2590" s="617">
        <v>-103593</v>
      </c>
      <c r="D2590" s="617">
        <v>-114388</v>
      </c>
      <c r="F2590" s="330" t="e">
        <f ca="1">_xll.RiskData('Risk Summary'!$H$32,$A2590)</f>
        <v>#NAME?</v>
      </c>
      <c r="G2590" s="330" t="e">
        <f ca="1">_xll.RiskData('Risk Summary'!$K$32,$A2590)</f>
        <v>#NAME?</v>
      </c>
      <c r="H2590" s="330" t="e">
        <f ca="1">_xll.RiskData('Risk Summary'!$N$32,$A2590)</f>
        <v>#NAME?</v>
      </c>
      <c r="J2590" s="330" t="e">
        <f ca="1">_xll.RiskData('Risk Summary'!$H$35,$A2590)</f>
        <v>#NAME?</v>
      </c>
      <c r="K2590" s="330" t="e">
        <f ca="1">_xll.RiskData('Risk Summary'!$K$35,$A2590)</f>
        <v>#NAME?</v>
      </c>
      <c r="L2590" s="330" t="e">
        <f ca="1">_xll.RiskData('Risk Summary'!$N$35,$A2590)</f>
        <v>#NAME?</v>
      </c>
      <c r="N2590" s="330" t="e">
        <f ca="1">_xll.RiskData('Risk Summary'!$H$36,$A2590)</f>
        <v>#NAME?</v>
      </c>
      <c r="O2590" s="330" t="e">
        <f ca="1">_xll.RiskData('Risk Summary'!$K$36,$A2590)</f>
        <v>#NAME?</v>
      </c>
      <c r="P2590" s="330" t="e">
        <f ca="1">_xll.RiskData('Risk Summary'!$N$36,$A2590)</f>
        <v>#NAME?</v>
      </c>
      <c r="R2590" s="330" t="e">
        <f ca="1">_xll.RiskData('TS CF'!$H$24,$A2590)-F2590</f>
        <v>#NAME?</v>
      </c>
      <c r="S2590" s="330" t="e">
        <f ca="1">_xll.RiskData('TS CF'!$K$24,$A2590)-G2590</f>
        <v>#NAME?</v>
      </c>
      <c r="T2590" s="330" t="e">
        <f ca="1">_xll.RiskData('TS CF'!$N$24,$A2590)-H2590</f>
        <v>#NAME?</v>
      </c>
      <c r="V2590" s="327" t="e">
        <f t="shared" ca="1" si="120"/>
        <v>#NAME?</v>
      </c>
      <c r="W2590" s="327" t="e">
        <f t="shared" ca="1" si="121"/>
        <v>#NAME?</v>
      </c>
      <c r="X2590" s="327" t="e">
        <f t="shared" ca="1" si="122"/>
        <v>#NAME?</v>
      </c>
    </row>
    <row r="2591" spans="1:24">
      <c r="A2591" s="2">
        <v>2584</v>
      </c>
      <c r="B2591" s="617">
        <v>-160478</v>
      </c>
      <c r="C2591" s="617">
        <v>-103593</v>
      </c>
      <c r="D2591" s="617">
        <v>-114388</v>
      </c>
      <c r="F2591" s="330" t="e">
        <f ca="1">_xll.RiskData('Risk Summary'!$H$32,$A2591)</f>
        <v>#NAME?</v>
      </c>
      <c r="G2591" s="330" t="e">
        <f ca="1">_xll.RiskData('Risk Summary'!$K$32,$A2591)</f>
        <v>#NAME?</v>
      </c>
      <c r="H2591" s="330" t="e">
        <f ca="1">_xll.RiskData('Risk Summary'!$N$32,$A2591)</f>
        <v>#NAME?</v>
      </c>
      <c r="J2591" s="330" t="e">
        <f ca="1">_xll.RiskData('Risk Summary'!$H$35,$A2591)</f>
        <v>#NAME?</v>
      </c>
      <c r="K2591" s="330" t="e">
        <f ca="1">_xll.RiskData('Risk Summary'!$K$35,$A2591)</f>
        <v>#NAME?</v>
      </c>
      <c r="L2591" s="330" t="e">
        <f ca="1">_xll.RiskData('Risk Summary'!$N$35,$A2591)</f>
        <v>#NAME?</v>
      </c>
      <c r="N2591" s="330" t="e">
        <f ca="1">_xll.RiskData('Risk Summary'!$H$36,$A2591)</f>
        <v>#NAME?</v>
      </c>
      <c r="O2591" s="330" t="e">
        <f ca="1">_xll.RiskData('Risk Summary'!$K$36,$A2591)</f>
        <v>#NAME?</v>
      </c>
      <c r="P2591" s="330" t="e">
        <f ca="1">_xll.RiskData('Risk Summary'!$N$36,$A2591)</f>
        <v>#NAME?</v>
      </c>
      <c r="R2591" s="330" t="e">
        <f ca="1">_xll.RiskData('TS CF'!$H$24,$A2591)-F2591</f>
        <v>#NAME?</v>
      </c>
      <c r="S2591" s="330" t="e">
        <f ca="1">_xll.RiskData('TS CF'!$K$24,$A2591)-G2591</f>
        <v>#NAME?</v>
      </c>
      <c r="T2591" s="330" t="e">
        <f ca="1">_xll.RiskData('TS CF'!$N$24,$A2591)-H2591</f>
        <v>#NAME?</v>
      </c>
      <c r="V2591" s="327" t="e">
        <f t="shared" ca="1" si="120"/>
        <v>#NAME?</v>
      </c>
      <c r="W2591" s="327" t="e">
        <f t="shared" ca="1" si="121"/>
        <v>#NAME?</v>
      </c>
      <c r="X2591" s="327" t="e">
        <f t="shared" ca="1" si="122"/>
        <v>#NAME?</v>
      </c>
    </row>
    <row r="2592" spans="1:24">
      <c r="A2592" s="2">
        <v>2585</v>
      </c>
      <c r="B2592" s="617">
        <v>-160478</v>
      </c>
      <c r="C2592" s="617">
        <v>-103593</v>
      </c>
      <c r="D2592" s="617">
        <v>-114388</v>
      </c>
      <c r="F2592" s="330" t="e">
        <f ca="1">_xll.RiskData('Risk Summary'!$H$32,$A2592)</f>
        <v>#NAME?</v>
      </c>
      <c r="G2592" s="330" t="e">
        <f ca="1">_xll.RiskData('Risk Summary'!$K$32,$A2592)</f>
        <v>#NAME?</v>
      </c>
      <c r="H2592" s="330" t="e">
        <f ca="1">_xll.RiskData('Risk Summary'!$N$32,$A2592)</f>
        <v>#NAME?</v>
      </c>
      <c r="J2592" s="330" t="e">
        <f ca="1">_xll.RiskData('Risk Summary'!$H$35,$A2592)</f>
        <v>#NAME?</v>
      </c>
      <c r="K2592" s="330" t="e">
        <f ca="1">_xll.RiskData('Risk Summary'!$K$35,$A2592)</f>
        <v>#NAME?</v>
      </c>
      <c r="L2592" s="330" t="e">
        <f ca="1">_xll.RiskData('Risk Summary'!$N$35,$A2592)</f>
        <v>#NAME?</v>
      </c>
      <c r="N2592" s="330" t="e">
        <f ca="1">_xll.RiskData('Risk Summary'!$H$36,$A2592)</f>
        <v>#NAME?</v>
      </c>
      <c r="O2592" s="330" t="e">
        <f ca="1">_xll.RiskData('Risk Summary'!$K$36,$A2592)</f>
        <v>#NAME?</v>
      </c>
      <c r="P2592" s="330" t="e">
        <f ca="1">_xll.RiskData('Risk Summary'!$N$36,$A2592)</f>
        <v>#NAME?</v>
      </c>
      <c r="R2592" s="330" t="e">
        <f ca="1">_xll.RiskData('TS CF'!$H$24,$A2592)-F2592</f>
        <v>#NAME?</v>
      </c>
      <c r="S2592" s="330" t="e">
        <f ca="1">_xll.RiskData('TS CF'!$K$24,$A2592)-G2592</f>
        <v>#NAME?</v>
      </c>
      <c r="T2592" s="330" t="e">
        <f ca="1">_xll.RiskData('TS CF'!$N$24,$A2592)-H2592</f>
        <v>#NAME?</v>
      </c>
      <c r="V2592" s="327" t="e">
        <f t="shared" ca="1" si="120"/>
        <v>#NAME?</v>
      </c>
      <c r="W2592" s="327" t="e">
        <f t="shared" ca="1" si="121"/>
        <v>#NAME?</v>
      </c>
      <c r="X2592" s="327" t="e">
        <f t="shared" ca="1" si="122"/>
        <v>#NAME?</v>
      </c>
    </row>
    <row r="2593" spans="1:24">
      <c r="A2593" s="2">
        <v>2586</v>
      </c>
      <c r="B2593" s="617">
        <v>-160478</v>
      </c>
      <c r="C2593" s="617">
        <v>-103593</v>
      </c>
      <c r="D2593" s="617">
        <v>-114388</v>
      </c>
      <c r="F2593" s="330" t="e">
        <f ca="1">_xll.RiskData('Risk Summary'!$H$32,$A2593)</f>
        <v>#NAME?</v>
      </c>
      <c r="G2593" s="330" t="e">
        <f ca="1">_xll.RiskData('Risk Summary'!$K$32,$A2593)</f>
        <v>#NAME?</v>
      </c>
      <c r="H2593" s="330" t="e">
        <f ca="1">_xll.RiskData('Risk Summary'!$N$32,$A2593)</f>
        <v>#NAME?</v>
      </c>
      <c r="J2593" s="330" t="e">
        <f ca="1">_xll.RiskData('Risk Summary'!$H$35,$A2593)</f>
        <v>#NAME?</v>
      </c>
      <c r="K2593" s="330" t="e">
        <f ca="1">_xll.RiskData('Risk Summary'!$K$35,$A2593)</f>
        <v>#NAME?</v>
      </c>
      <c r="L2593" s="330" t="e">
        <f ca="1">_xll.RiskData('Risk Summary'!$N$35,$A2593)</f>
        <v>#NAME?</v>
      </c>
      <c r="N2593" s="330" t="e">
        <f ca="1">_xll.RiskData('Risk Summary'!$H$36,$A2593)</f>
        <v>#NAME?</v>
      </c>
      <c r="O2593" s="330" t="e">
        <f ca="1">_xll.RiskData('Risk Summary'!$K$36,$A2593)</f>
        <v>#NAME?</v>
      </c>
      <c r="P2593" s="330" t="e">
        <f ca="1">_xll.RiskData('Risk Summary'!$N$36,$A2593)</f>
        <v>#NAME?</v>
      </c>
      <c r="R2593" s="330" t="e">
        <f ca="1">_xll.RiskData('TS CF'!$H$24,$A2593)-F2593</f>
        <v>#NAME?</v>
      </c>
      <c r="S2593" s="330" t="e">
        <f ca="1">_xll.RiskData('TS CF'!$K$24,$A2593)-G2593</f>
        <v>#NAME?</v>
      </c>
      <c r="T2593" s="330" t="e">
        <f ca="1">_xll.RiskData('TS CF'!$N$24,$A2593)-H2593</f>
        <v>#NAME?</v>
      </c>
      <c r="V2593" s="327" t="e">
        <f t="shared" ca="1" si="120"/>
        <v>#NAME?</v>
      </c>
      <c r="W2593" s="327" t="e">
        <f t="shared" ca="1" si="121"/>
        <v>#NAME?</v>
      </c>
      <c r="X2593" s="327" t="e">
        <f t="shared" ca="1" si="122"/>
        <v>#NAME?</v>
      </c>
    </row>
    <row r="2594" spans="1:24">
      <c r="A2594" s="2">
        <v>2587</v>
      </c>
      <c r="B2594" s="617">
        <v>-160478</v>
      </c>
      <c r="C2594" s="617">
        <v>-103593</v>
      </c>
      <c r="D2594" s="617">
        <v>-114388</v>
      </c>
      <c r="F2594" s="330" t="e">
        <f ca="1">_xll.RiskData('Risk Summary'!$H$32,$A2594)</f>
        <v>#NAME?</v>
      </c>
      <c r="G2594" s="330" t="e">
        <f ca="1">_xll.RiskData('Risk Summary'!$K$32,$A2594)</f>
        <v>#NAME?</v>
      </c>
      <c r="H2594" s="330" t="e">
        <f ca="1">_xll.RiskData('Risk Summary'!$N$32,$A2594)</f>
        <v>#NAME?</v>
      </c>
      <c r="J2594" s="330" t="e">
        <f ca="1">_xll.RiskData('Risk Summary'!$H$35,$A2594)</f>
        <v>#NAME?</v>
      </c>
      <c r="K2594" s="330" t="e">
        <f ca="1">_xll.RiskData('Risk Summary'!$K$35,$A2594)</f>
        <v>#NAME?</v>
      </c>
      <c r="L2594" s="330" t="e">
        <f ca="1">_xll.RiskData('Risk Summary'!$N$35,$A2594)</f>
        <v>#NAME?</v>
      </c>
      <c r="N2594" s="330" t="e">
        <f ca="1">_xll.RiskData('Risk Summary'!$H$36,$A2594)</f>
        <v>#NAME?</v>
      </c>
      <c r="O2594" s="330" t="e">
        <f ca="1">_xll.RiskData('Risk Summary'!$K$36,$A2594)</f>
        <v>#NAME?</v>
      </c>
      <c r="P2594" s="330" t="e">
        <f ca="1">_xll.RiskData('Risk Summary'!$N$36,$A2594)</f>
        <v>#NAME?</v>
      </c>
      <c r="R2594" s="330" t="e">
        <f ca="1">_xll.RiskData('TS CF'!$H$24,$A2594)-F2594</f>
        <v>#NAME?</v>
      </c>
      <c r="S2594" s="330" t="e">
        <f ca="1">_xll.RiskData('TS CF'!$K$24,$A2594)-G2594</f>
        <v>#NAME?</v>
      </c>
      <c r="T2594" s="330" t="e">
        <f ca="1">_xll.RiskData('TS CF'!$N$24,$A2594)-H2594</f>
        <v>#NAME?</v>
      </c>
      <c r="V2594" s="327" t="e">
        <f t="shared" ca="1" si="120"/>
        <v>#NAME?</v>
      </c>
      <c r="W2594" s="327" t="e">
        <f t="shared" ca="1" si="121"/>
        <v>#NAME?</v>
      </c>
      <c r="X2594" s="327" t="e">
        <f t="shared" ca="1" si="122"/>
        <v>#NAME?</v>
      </c>
    </row>
    <row r="2595" spans="1:24">
      <c r="A2595" s="2">
        <v>2588</v>
      </c>
      <c r="B2595" s="617">
        <v>-160478</v>
      </c>
      <c r="C2595" s="617">
        <v>-103593</v>
      </c>
      <c r="D2595" s="617">
        <v>-114388</v>
      </c>
      <c r="F2595" s="330" t="e">
        <f ca="1">_xll.RiskData('Risk Summary'!$H$32,$A2595)</f>
        <v>#NAME?</v>
      </c>
      <c r="G2595" s="330" t="e">
        <f ca="1">_xll.RiskData('Risk Summary'!$K$32,$A2595)</f>
        <v>#NAME?</v>
      </c>
      <c r="H2595" s="330" t="e">
        <f ca="1">_xll.RiskData('Risk Summary'!$N$32,$A2595)</f>
        <v>#NAME?</v>
      </c>
      <c r="J2595" s="330" t="e">
        <f ca="1">_xll.RiskData('Risk Summary'!$H$35,$A2595)</f>
        <v>#NAME?</v>
      </c>
      <c r="K2595" s="330" t="e">
        <f ca="1">_xll.RiskData('Risk Summary'!$K$35,$A2595)</f>
        <v>#NAME?</v>
      </c>
      <c r="L2595" s="330" t="e">
        <f ca="1">_xll.RiskData('Risk Summary'!$N$35,$A2595)</f>
        <v>#NAME?</v>
      </c>
      <c r="N2595" s="330" t="e">
        <f ca="1">_xll.RiskData('Risk Summary'!$H$36,$A2595)</f>
        <v>#NAME?</v>
      </c>
      <c r="O2595" s="330" t="e">
        <f ca="1">_xll.RiskData('Risk Summary'!$K$36,$A2595)</f>
        <v>#NAME?</v>
      </c>
      <c r="P2595" s="330" t="e">
        <f ca="1">_xll.RiskData('Risk Summary'!$N$36,$A2595)</f>
        <v>#NAME?</v>
      </c>
      <c r="R2595" s="330" t="e">
        <f ca="1">_xll.RiskData('TS CF'!$H$24,$A2595)-F2595</f>
        <v>#NAME?</v>
      </c>
      <c r="S2595" s="330" t="e">
        <f ca="1">_xll.RiskData('TS CF'!$K$24,$A2595)-G2595</f>
        <v>#NAME?</v>
      </c>
      <c r="T2595" s="330" t="e">
        <f ca="1">_xll.RiskData('TS CF'!$N$24,$A2595)-H2595</f>
        <v>#NAME?</v>
      </c>
      <c r="V2595" s="327" t="e">
        <f t="shared" ca="1" si="120"/>
        <v>#NAME?</v>
      </c>
      <c r="W2595" s="327" t="e">
        <f t="shared" ca="1" si="121"/>
        <v>#NAME?</v>
      </c>
      <c r="X2595" s="327" t="e">
        <f t="shared" ca="1" si="122"/>
        <v>#NAME?</v>
      </c>
    </row>
    <row r="2596" spans="1:24">
      <c r="A2596" s="2">
        <v>2589</v>
      </c>
      <c r="B2596" s="617">
        <v>-160478</v>
      </c>
      <c r="C2596" s="617">
        <v>-103593</v>
      </c>
      <c r="D2596" s="617">
        <v>-114388</v>
      </c>
      <c r="F2596" s="330" t="e">
        <f ca="1">_xll.RiskData('Risk Summary'!$H$32,$A2596)</f>
        <v>#NAME?</v>
      </c>
      <c r="G2596" s="330" t="e">
        <f ca="1">_xll.RiskData('Risk Summary'!$K$32,$A2596)</f>
        <v>#NAME?</v>
      </c>
      <c r="H2596" s="330" t="e">
        <f ca="1">_xll.RiskData('Risk Summary'!$N$32,$A2596)</f>
        <v>#NAME?</v>
      </c>
      <c r="J2596" s="330" t="e">
        <f ca="1">_xll.RiskData('Risk Summary'!$H$35,$A2596)</f>
        <v>#NAME?</v>
      </c>
      <c r="K2596" s="330" t="e">
        <f ca="1">_xll.RiskData('Risk Summary'!$K$35,$A2596)</f>
        <v>#NAME?</v>
      </c>
      <c r="L2596" s="330" t="e">
        <f ca="1">_xll.RiskData('Risk Summary'!$N$35,$A2596)</f>
        <v>#NAME?</v>
      </c>
      <c r="N2596" s="330" t="e">
        <f ca="1">_xll.RiskData('Risk Summary'!$H$36,$A2596)</f>
        <v>#NAME?</v>
      </c>
      <c r="O2596" s="330" t="e">
        <f ca="1">_xll.RiskData('Risk Summary'!$K$36,$A2596)</f>
        <v>#NAME?</v>
      </c>
      <c r="P2596" s="330" t="e">
        <f ca="1">_xll.RiskData('Risk Summary'!$N$36,$A2596)</f>
        <v>#NAME?</v>
      </c>
      <c r="R2596" s="330" t="e">
        <f ca="1">_xll.RiskData('TS CF'!$H$24,$A2596)-F2596</f>
        <v>#NAME?</v>
      </c>
      <c r="S2596" s="330" t="e">
        <f ca="1">_xll.RiskData('TS CF'!$K$24,$A2596)-G2596</f>
        <v>#NAME?</v>
      </c>
      <c r="T2596" s="330" t="e">
        <f ca="1">_xll.RiskData('TS CF'!$N$24,$A2596)-H2596</f>
        <v>#NAME?</v>
      </c>
      <c r="V2596" s="327" t="e">
        <f t="shared" ca="1" si="120"/>
        <v>#NAME?</v>
      </c>
      <c r="W2596" s="327" t="e">
        <f t="shared" ca="1" si="121"/>
        <v>#NAME?</v>
      </c>
      <c r="X2596" s="327" t="e">
        <f t="shared" ca="1" si="122"/>
        <v>#NAME?</v>
      </c>
    </row>
    <row r="2597" spans="1:24">
      <c r="A2597" s="2">
        <v>2590</v>
      </c>
      <c r="B2597" s="617">
        <v>-160478</v>
      </c>
      <c r="C2597" s="617">
        <v>-103593</v>
      </c>
      <c r="D2597" s="617">
        <v>-114388</v>
      </c>
      <c r="F2597" s="330" t="e">
        <f ca="1">_xll.RiskData('Risk Summary'!$H$32,$A2597)</f>
        <v>#NAME?</v>
      </c>
      <c r="G2597" s="330" t="e">
        <f ca="1">_xll.RiskData('Risk Summary'!$K$32,$A2597)</f>
        <v>#NAME?</v>
      </c>
      <c r="H2597" s="330" t="e">
        <f ca="1">_xll.RiskData('Risk Summary'!$N$32,$A2597)</f>
        <v>#NAME?</v>
      </c>
      <c r="J2597" s="330" t="e">
        <f ca="1">_xll.RiskData('Risk Summary'!$H$35,$A2597)</f>
        <v>#NAME?</v>
      </c>
      <c r="K2597" s="330" t="e">
        <f ca="1">_xll.RiskData('Risk Summary'!$K$35,$A2597)</f>
        <v>#NAME?</v>
      </c>
      <c r="L2597" s="330" t="e">
        <f ca="1">_xll.RiskData('Risk Summary'!$N$35,$A2597)</f>
        <v>#NAME?</v>
      </c>
      <c r="N2597" s="330" t="e">
        <f ca="1">_xll.RiskData('Risk Summary'!$H$36,$A2597)</f>
        <v>#NAME?</v>
      </c>
      <c r="O2597" s="330" t="e">
        <f ca="1">_xll.RiskData('Risk Summary'!$K$36,$A2597)</f>
        <v>#NAME?</v>
      </c>
      <c r="P2597" s="330" t="e">
        <f ca="1">_xll.RiskData('Risk Summary'!$N$36,$A2597)</f>
        <v>#NAME?</v>
      </c>
      <c r="R2597" s="330" t="e">
        <f ca="1">_xll.RiskData('TS CF'!$H$24,$A2597)-F2597</f>
        <v>#NAME?</v>
      </c>
      <c r="S2597" s="330" t="e">
        <f ca="1">_xll.RiskData('TS CF'!$K$24,$A2597)-G2597</f>
        <v>#NAME?</v>
      </c>
      <c r="T2597" s="330" t="e">
        <f ca="1">_xll.RiskData('TS CF'!$N$24,$A2597)-H2597</f>
        <v>#NAME?</v>
      </c>
      <c r="V2597" s="327" t="e">
        <f t="shared" ca="1" si="120"/>
        <v>#NAME?</v>
      </c>
      <c r="W2597" s="327" t="e">
        <f t="shared" ca="1" si="121"/>
        <v>#NAME?</v>
      </c>
      <c r="X2597" s="327" t="e">
        <f t="shared" ca="1" si="122"/>
        <v>#NAME?</v>
      </c>
    </row>
    <row r="2598" spans="1:24">
      <c r="A2598" s="2">
        <v>2591</v>
      </c>
      <c r="B2598" s="617">
        <v>-160478</v>
      </c>
      <c r="C2598" s="617">
        <v>-103593</v>
      </c>
      <c r="D2598" s="617">
        <v>-114388</v>
      </c>
      <c r="F2598" s="330" t="e">
        <f ca="1">_xll.RiskData('Risk Summary'!$H$32,$A2598)</f>
        <v>#NAME?</v>
      </c>
      <c r="G2598" s="330" t="e">
        <f ca="1">_xll.RiskData('Risk Summary'!$K$32,$A2598)</f>
        <v>#NAME?</v>
      </c>
      <c r="H2598" s="330" t="e">
        <f ca="1">_xll.RiskData('Risk Summary'!$N$32,$A2598)</f>
        <v>#NAME?</v>
      </c>
      <c r="J2598" s="330" t="e">
        <f ca="1">_xll.RiskData('Risk Summary'!$H$35,$A2598)</f>
        <v>#NAME?</v>
      </c>
      <c r="K2598" s="330" t="e">
        <f ca="1">_xll.RiskData('Risk Summary'!$K$35,$A2598)</f>
        <v>#NAME?</v>
      </c>
      <c r="L2598" s="330" t="e">
        <f ca="1">_xll.RiskData('Risk Summary'!$N$35,$A2598)</f>
        <v>#NAME?</v>
      </c>
      <c r="N2598" s="330" t="e">
        <f ca="1">_xll.RiskData('Risk Summary'!$H$36,$A2598)</f>
        <v>#NAME?</v>
      </c>
      <c r="O2598" s="330" t="e">
        <f ca="1">_xll.RiskData('Risk Summary'!$K$36,$A2598)</f>
        <v>#NAME?</v>
      </c>
      <c r="P2598" s="330" t="e">
        <f ca="1">_xll.RiskData('Risk Summary'!$N$36,$A2598)</f>
        <v>#NAME?</v>
      </c>
      <c r="R2598" s="330" t="e">
        <f ca="1">_xll.RiskData('TS CF'!$H$24,$A2598)-F2598</f>
        <v>#NAME?</v>
      </c>
      <c r="S2598" s="330" t="e">
        <f ca="1">_xll.RiskData('TS CF'!$K$24,$A2598)-G2598</f>
        <v>#NAME?</v>
      </c>
      <c r="T2598" s="330" t="e">
        <f ca="1">_xll.RiskData('TS CF'!$N$24,$A2598)-H2598</f>
        <v>#NAME?</v>
      </c>
      <c r="V2598" s="327" t="e">
        <f t="shared" ca="1" si="120"/>
        <v>#NAME?</v>
      </c>
      <c r="W2598" s="327" t="e">
        <f t="shared" ca="1" si="121"/>
        <v>#NAME?</v>
      </c>
      <c r="X2598" s="327" t="e">
        <f t="shared" ca="1" si="122"/>
        <v>#NAME?</v>
      </c>
    </row>
    <row r="2599" spans="1:24">
      <c r="A2599" s="2">
        <v>2592</v>
      </c>
      <c r="B2599" s="617">
        <v>-160478</v>
      </c>
      <c r="C2599" s="617">
        <v>-103593</v>
      </c>
      <c r="D2599" s="617">
        <v>-114388</v>
      </c>
      <c r="F2599" s="330" t="e">
        <f ca="1">_xll.RiskData('Risk Summary'!$H$32,$A2599)</f>
        <v>#NAME?</v>
      </c>
      <c r="G2599" s="330" t="e">
        <f ca="1">_xll.RiskData('Risk Summary'!$K$32,$A2599)</f>
        <v>#NAME?</v>
      </c>
      <c r="H2599" s="330" t="e">
        <f ca="1">_xll.RiskData('Risk Summary'!$N$32,$A2599)</f>
        <v>#NAME?</v>
      </c>
      <c r="J2599" s="330" t="e">
        <f ca="1">_xll.RiskData('Risk Summary'!$H$35,$A2599)</f>
        <v>#NAME?</v>
      </c>
      <c r="K2599" s="330" t="e">
        <f ca="1">_xll.RiskData('Risk Summary'!$K$35,$A2599)</f>
        <v>#NAME?</v>
      </c>
      <c r="L2599" s="330" t="e">
        <f ca="1">_xll.RiskData('Risk Summary'!$N$35,$A2599)</f>
        <v>#NAME?</v>
      </c>
      <c r="N2599" s="330" t="e">
        <f ca="1">_xll.RiskData('Risk Summary'!$H$36,$A2599)</f>
        <v>#NAME?</v>
      </c>
      <c r="O2599" s="330" t="e">
        <f ca="1">_xll.RiskData('Risk Summary'!$K$36,$A2599)</f>
        <v>#NAME?</v>
      </c>
      <c r="P2599" s="330" t="e">
        <f ca="1">_xll.RiskData('Risk Summary'!$N$36,$A2599)</f>
        <v>#NAME?</v>
      </c>
      <c r="R2599" s="330" t="e">
        <f ca="1">_xll.RiskData('TS CF'!$H$24,$A2599)-F2599</f>
        <v>#NAME?</v>
      </c>
      <c r="S2599" s="330" t="e">
        <f ca="1">_xll.RiskData('TS CF'!$K$24,$A2599)-G2599</f>
        <v>#NAME?</v>
      </c>
      <c r="T2599" s="330" t="e">
        <f ca="1">_xll.RiskData('TS CF'!$N$24,$A2599)-H2599</f>
        <v>#NAME?</v>
      </c>
      <c r="V2599" s="327" t="e">
        <f t="shared" ca="1" si="120"/>
        <v>#NAME?</v>
      </c>
      <c r="W2599" s="327" t="e">
        <f t="shared" ca="1" si="121"/>
        <v>#NAME?</v>
      </c>
      <c r="X2599" s="327" t="e">
        <f t="shared" ca="1" si="122"/>
        <v>#NAME?</v>
      </c>
    </row>
    <row r="2600" spans="1:24">
      <c r="A2600" s="2">
        <v>2593</v>
      </c>
      <c r="B2600" s="617">
        <v>-160478</v>
      </c>
      <c r="C2600" s="617">
        <v>-103593</v>
      </c>
      <c r="D2600" s="617">
        <v>-114388</v>
      </c>
      <c r="F2600" s="330" t="e">
        <f ca="1">_xll.RiskData('Risk Summary'!$H$32,$A2600)</f>
        <v>#NAME?</v>
      </c>
      <c r="G2600" s="330" t="e">
        <f ca="1">_xll.RiskData('Risk Summary'!$K$32,$A2600)</f>
        <v>#NAME?</v>
      </c>
      <c r="H2600" s="330" t="e">
        <f ca="1">_xll.RiskData('Risk Summary'!$N$32,$A2600)</f>
        <v>#NAME?</v>
      </c>
      <c r="J2600" s="330" t="e">
        <f ca="1">_xll.RiskData('Risk Summary'!$H$35,$A2600)</f>
        <v>#NAME?</v>
      </c>
      <c r="K2600" s="330" t="e">
        <f ca="1">_xll.RiskData('Risk Summary'!$K$35,$A2600)</f>
        <v>#NAME?</v>
      </c>
      <c r="L2600" s="330" t="e">
        <f ca="1">_xll.RiskData('Risk Summary'!$N$35,$A2600)</f>
        <v>#NAME?</v>
      </c>
      <c r="N2600" s="330" t="e">
        <f ca="1">_xll.RiskData('Risk Summary'!$H$36,$A2600)</f>
        <v>#NAME?</v>
      </c>
      <c r="O2600" s="330" t="e">
        <f ca="1">_xll.RiskData('Risk Summary'!$K$36,$A2600)</f>
        <v>#NAME?</v>
      </c>
      <c r="P2600" s="330" t="e">
        <f ca="1">_xll.RiskData('Risk Summary'!$N$36,$A2600)</f>
        <v>#NAME?</v>
      </c>
      <c r="R2600" s="330" t="e">
        <f ca="1">_xll.RiskData('TS CF'!$H$24,$A2600)-F2600</f>
        <v>#NAME?</v>
      </c>
      <c r="S2600" s="330" t="e">
        <f ca="1">_xll.RiskData('TS CF'!$K$24,$A2600)-G2600</f>
        <v>#NAME?</v>
      </c>
      <c r="T2600" s="330" t="e">
        <f ca="1">_xll.RiskData('TS CF'!$N$24,$A2600)-H2600</f>
        <v>#NAME?</v>
      </c>
      <c r="V2600" s="327" t="e">
        <f t="shared" ca="1" si="120"/>
        <v>#NAME?</v>
      </c>
      <c r="W2600" s="327" t="e">
        <f t="shared" ca="1" si="121"/>
        <v>#NAME?</v>
      </c>
      <c r="X2600" s="327" t="e">
        <f t="shared" ca="1" si="122"/>
        <v>#NAME?</v>
      </c>
    </row>
    <row r="2601" spans="1:24">
      <c r="A2601" s="2">
        <v>2594</v>
      </c>
      <c r="B2601" s="617">
        <v>-160478</v>
      </c>
      <c r="C2601" s="617">
        <v>-103593</v>
      </c>
      <c r="D2601" s="617">
        <v>-114388</v>
      </c>
      <c r="F2601" s="330" t="e">
        <f ca="1">_xll.RiskData('Risk Summary'!$H$32,$A2601)</f>
        <v>#NAME?</v>
      </c>
      <c r="G2601" s="330" t="e">
        <f ca="1">_xll.RiskData('Risk Summary'!$K$32,$A2601)</f>
        <v>#NAME?</v>
      </c>
      <c r="H2601" s="330" t="e">
        <f ca="1">_xll.RiskData('Risk Summary'!$N$32,$A2601)</f>
        <v>#NAME?</v>
      </c>
      <c r="J2601" s="330" t="e">
        <f ca="1">_xll.RiskData('Risk Summary'!$H$35,$A2601)</f>
        <v>#NAME?</v>
      </c>
      <c r="K2601" s="330" t="e">
        <f ca="1">_xll.RiskData('Risk Summary'!$K$35,$A2601)</f>
        <v>#NAME?</v>
      </c>
      <c r="L2601" s="330" t="e">
        <f ca="1">_xll.RiskData('Risk Summary'!$N$35,$A2601)</f>
        <v>#NAME?</v>
      </c>
      <c r="N2601" s="330" t="e">
        <f ca="1">_xll.RiskData('Risk Summary'!$H$36,$A2601)</f>
        <v>#NAME?</v>
      </c>
      <c r="O2601" s="330" t="e">
        <f ca="1">_xll.RiskData('Risk Summary'!$K$36,$A2601)</f>
        <v>#NAME?</v>
      </c>
      <c r="P2601" s="330" t="e">
        <f ca="1">_xll.RiskData('Risk Summary'!$N$36,$A2601)</f>
        <v>#NAME?</v>
      </c>
      <c r="R2601" s="330" t="e">
        <f ca="1">_xll.RiskData('TS CF'!$H$24,$A2601)-F2601</f>
        <v>#NAME?</v>
      </c>
      <c r="S2601" s="330" t="e">
        <f ca="1">_xll.RiskData('TS CF'!$K$24,$A2601)-G2601</f>
        <v>#NAME?</v>
      </c>
      <c r="T2601" s="330" t="e">
        <f ca="1">_xll.RiskData('TS CF'!$N$24,$A2601)-H2601</f>
        <v>#NAME?</v>
      </c>
      <c r="V2601" s="327" t="e">
        <f t="shared" ca="1" si="120"/>
        <v>#NAME?</v>
      </c>
      <c r="W2601" s="327" t="e">
        <f t="shared" ca="1" si="121"/>
        <v>#NAME?</v>
      </c>
      <c r="X2601" s="327" t="e">
        <f t="shared" ca="1" si="122"/>
        <v>#NAME?</v>
      </c>
    </row>
    <row r="2602" spans="1:24">
      <c r="A2602" s="2">
        <v>2595</v>
      </c>
      <c r="B2602" s="617">
        <v>-160478</v>
      </c>
      <c r="C2602" s="617">
        <v>-103593</v>
      </c>
      <c r="D2602" s="617">
        <v>-114388</v>
      </c>
      <c r="F2602" s="330" t="e">
        <f ca="1">_xll.RiskData('Risk Summary'!$H$32,$A2602)</f>
        <v>#NAME?</v>
      </c>
      <c r="G2602" s="330" t="e">
        <f ca="1">_xll.RiskData('Risk Summary'!$K$32,$A2602)</f>
        <v>#NAME?</v>
      </c>
      <c r="H2602" s="330" t="e">
        <f ca="1">_xll.RiskData('Risk Summary'!$N$32,$A2602)</f>
        <v>#NAME?</v>
      </c>
      <c r="J2602" s="330" t="e">
        <f ca="1">_xll.RiskData('Risk Summary'!$H$35,$A2602)</f>
        <v>#NAME?</v>
      </c>
      <c r="K2602" s="330" t="e">
        <f ca="1">_xll.RiskData('Risk Summary'!$K$35,$A2602)</f>
        <v>#NAME?</v>
      </c>
      <c r="L2602" s="330" t="e">
        <f ca="1">_xll.RiskData('Risk Summary'!$N$35,$A2602)</f>
        <v>#NAME?</v>
      </c>
      <c r="N2602" s="330" t="e">
        <f ca="1">_xll.RiskData('Risk Summary'!$H$36,$A2602)</f>
        <v>#NAME?</v>
      </c>
      <c r="O2602" s="330" t="e">
        <f ca="1">_xll.RiskData('Risk Summary'!$K$36,$A2602)</f>
        <v>#NAME?</v>
      </c>
      <c r="P2602" s="330" t="e">
        <f ca="1">_xll.RiskData('Risk Summary'!$N$36,$A2602)</f>
        <v>#NAME?</v>
      </c>
      <c r="R2602" s="330" t="e">
        <f ca="1">_xll.RiskData('TS CF'!$H$24,$A2602)-F2602</f>
        <v>#NAME?</v>
      </c>
      <c r="S2602" s="330" t="e">
        <f ca="1">_xll.RiskData('TS CF'!$K$24,$A2602)-G2602</f>
        <v>#NAME?</v>
      </c>
      <c r="T2602" s="330" t="e">
        <f ca="1">_xll.RiskData('TS CF'!$N$24,$A2602)-H2602</f>
        <v>#NAME?</v>
      </c>
      <c r="V2602" s="327" t="e">
        <f t="shared" ca="1" si="120"/>
        <v>#NAME?</v>
      </c>
      <c r="W2602" s="327" t="e">
        <f t="shared" ca="1" si="121"/>
        <v>#NAME?</v>
      </c>
      <c r="X2602" s="327" t="e">
        <f t="shared" ca="1" si="122"/>
        <v>#NAME?</v>
      </c>
    </row>
    <row r="2603" spans="1:24">
      <c r="A2603" s="2">
        <v>2596</v>
      </c>
      <c r="B2603" s="617">
        <v>-160478</v>
      </c>
      <c r="C2603" s="617">
        <v>-103593</v>
      </c>
      <c r="D2603" s="617">
        <v>-114388</v>
      </c>
      <c r="F2603" s="330" t="e">
        <f ca="1">_xll.RiskData('Risk Summary'!$H$32,$A2603)</f>
        <v>#NAME?</v>
      </c>
      <c r="G2603" s="330" t="e">
        <f ca="1">_xll.RiskData('Risk Summary'!$K$32,$A2603)</f>
        <v>#NAME?</v>
      </c>
      <c r="H2603" s="330" t="e">
        <f ca="1">_xll.RiskData('Risk Summary'!$N$32,$A2603)</f>
        <v>#NAME?</v>
      </c>
      <c r="J2603" s="330" t="e">
        <f ca="1">_xll.RiskData('Risk Summary'!$H$35,$A2603)</f>
        <v>#NAME?</v>
      </c>
      <c r="K2603" s="330" t="e">
        <f ca="1">_xll.RiskData('Risk Summary'!$K$35,$A2603)</f>
        <v>#NAME?</v>
      </c>
      <c r="L2603" s="330" t="e">
        <f ca="1">_xll.RiskData('Risk Summary'!$N$35,$A2603)</f>
        <v>#NAME?</v>
      </c>
      <c r="N2603" s="330" t="e">
        <f ca="1">_xll.RiskData('Risk Summary'!$H$36,$A2603)</f>
        <v>#NAME?</v>
      </c>
      <c r="O2603" s="330" t="e">
        <f ca="1">_xll.RiskData('Risk Summary'!$K$36,$A2603)</f>
        <v>#NAME?</v>
      </c>
      <c r="P2603" s="330" t="e">
        <f ca="1">_xll.RiskData('Risk Summary'!$N$36,$A2603)</f>
        <v>#NAME?</v>
      </c>
      <c r="R2603" s="330" t="e">
        <f ca="1">_xll.RiskData('TS CF'!$H$24,$A2603)-F2603</f>
        <v>#NAME?</v>
      </c>
      <c r="S2603" s="330" t="e">
        <f ca="1">_xll.RiskData('TS CF'!$K$24,$A2603)-G2603</f>
        <v>#NAME?</v>
      </c>
      <c r="T2603" s="330" t="e">
        <f ca="1">_xll.RiskData('TS CF'!$N$24,$A2603)-H2603</f>
        <v>#NAME?</v>
      </c>
      <c r="V2603" s="327" t="e">
        <f t="shared" ca="1" si="120"/>
        <v>#NAME?</v>
      </c>
      <c r="W2603" s="327" t="e">
        <f t="shared" ca="1" si="121"/>
        <v>#NAME?</v>
      </c>
      <c r="X2603" s="327" t="e">
        <f t="shared" ca="1" si="122"/>
        <v>#NAME?</v>
      </c>
    </row>
    <row r="2604" spans="1:24">
      <c r="A2604" s="2">
        <v>2597</v>
      </c>
      <c r="B2604" s="617">
        <v>-160478</v>
      </c>
      <c r="C2604" s="617">
        <v>-103593</v>
      </c>
      <c r="D2604" s="617">
        <v>-114388</v>
      </c>
      <c r="F2604" s="330" t="e">
        <f ca="1">_xll.RiskData('Risk Summary'!$H$32,$A2604)</f>
        <v>#NAME?</v>
      </c>
      <c r="G2604" s="330" t="e">
        <f ca="1">_xll.RiskData('Risk Summary'!$K$32,$A2604)</f>
        <v>#NAME?</v>
      </c>
      <c r="H2604" s="330" t="e">
        <f ca="1">_xll.RiskData('Risk Summary'!$N$32,$A2604)</f>
        <v>#NAME?</v>
      </c>
      <c r="J2604" s="330" t="e">
        <f ca="1">_xll.RiskData('Risk Summary'!$H$35,$A2604)</f>
        <v>#NAME?</v>
      </c>
      <c r="K2604" s="330" t="e">
        <f ca="1">_xll.RiskData('Risk Summary'!$K$35,$A2604)</f>
        <v>#NAME?</v>
      </c>
      <c r="L2604" s="330" t="e">
        <f ca="1">_xll.RiskData('Risk Summary'!$N$35,$A2604)</f>
        <v>#NAME?</v>
      </c>
      <c r="N2604" s="330" t="e">
        <f ca="1">_xll.RiskData('Risk Summary'!$H$36,$A2604)</f>
        <v>#NAME?</v>
      </c>
      <c r="O2604" s="330" t="e">
        <f ca="1">_xll.RiskData('Risk Summary'!$K$36,$A2604)</f>
        <v>#NAME?</v>
      </c>
      <c r="P2604" s="330" t="e">
        <f ca="1">_xll.RiskData('Risk Summary'!$N$36,$A2604)</f>
        <v>#NAME?</v>
      </c>
      <c r="R2604" s="330" t="e">
        <f ca="1">_xll.RiskData('TS CF'!$H$24,$A2604)-F2604</f>
        <v>#NAME?</v>
      </c>
      <c r="S2604" s="330" t="e">
        <f ca="1">_xll.RiskData('TS CF'!$K$24,$A2604)-G2604</f>
        <v>#NAME?</v>
      </c>
      <c r="T2604" s="330" t="e">
        <f ca="1">_xll.RiskData('TS CF'!$N$24,$A2604)-H2604</f>
        <v>#NAME?</v>
      </c>
      <c r="V2604" s="327" t="e">
        <f t="shared" ca="1" si="120"/>
        <v>#NAME?</v>
      </c>
      <c r="W2604" s="327" t="e">
        <f t="shared" ca="1" si="121"/>
        <v>#NAME?</v>
      </c>
      <c r="X2604" s="327" t="e">
        <f t="shared" ca="1" si="122"/>
        <v>#NAME?</v>
      </c>
    </row>
    <row r="2605" spans="1:24">
      <c r="A2605" s="2">
        <v>2598</v>
      </c>
      <c r="B2605" s="617">
        <v>-160478</v>
      </c>
      <c r="C2605" s="617">
        <v>-103593</v>
      </c>
      <c r="D2605" s="617">
        <v>-114388</v>
      </c>
      <c r="F2605" s="330" t="e">
        <f ca="1">_xll.RiskData('Risk Summary'!$H$32,$A2605)</f>
        <v>#NAME?</v>
      </c>
      <c r="G2605" s="330" t="e">
        <f ca="1">_xll.RiskData('Risk Summary'!$K$32,$A2605)</f>
        <v>#NAME?</v>
      </c>
      <c r="H2605" s="330" t="e">
        <f ca="1">_xll.RiskData('Risk Summary'!$N$32,$A2605)</f>
        <v>#NAME?</v>
      </c>
      <c r="J2605" s="330" t="e">
        <f ca="1">_xll.RiskData('Risk Summary'!$H$35,$A2605)</f>
        <v>#NAME?</v>
      </c>
      <c r="K2605" s="330" t="e">
        <f ca="1">_xll.RiskData('Risk Summary'!$K$35,$A2605)</f>
        <v>#NAME?</v>
      </c>
      <c r="L2605" s="330" t="e">
        <f ca="1">_xll.RiskData('Risk Summary'!$N$35,$A2605)</f>
        <v>#NAME?</v>
      </c>
      <c r="N2605" s="330" t="e">
        <f ca="1">_xll.RiskData('Risk Summary'!$H$36,$A2605)</f>
        <v>#NAME?</v>
      </c>
      <c r="O2605" s="330" t="e">
        <f ca="1">_xll.RiskData('Risk Summary'!$K$36,$A2605)</f>
        <v>#NAME?</v>
      </c>
      <c r="P2605" s="330" t="e">
        <f ca="1">_xll.RiskData('Risk Summary'!$N$36,$A2605)</f>
        <v>#NAME?</v>
      </c>
      <c r="R2605" s="330" t="e">
        <f ca="1">_xll.RiskData('TS CF'!$H$24,$A2605)-F2605</f>
        <v>#NAME?</v>
      </c>
      <c r="S2605" s="330" t="e">
        <f ca="1">_xll.RiskData('TS CF'!$K$24,$A2605)-G2605</f>
        <v>#NAME?</v>
      </c>
      <c r="T2605" s="330" t="e">
        <f ca="1">_xll.RiskData('TS CF'!$N$24,$A2605)-H2605</f>
        <v>#NAME?</v>
      </c>
      <c r="V2605" s="327" t="e">
        <f t="shared" ca="1" si="120"/>
        <v>#NAME?</v>
      </c>
      <c r="W2605" s="327" t="e">
        <f t="shared" ca="1" si="121"/>
        <v>#NAME?</v>
      </c>
      <c r="X2605" s="327" t="e">
        <f t="shared" ca="1" si="122"/>
        <v>#NAME?</v>
      </c>
    </row>
    <row r="2606" spans="1:24">
      <c r="A2606" s="2">
        <v>2599</v>
      </c>
      <c r="B2606" s="617">
        <v>-160478</v>
      </c>
      <c r="C2606" s="617">
        <v>-103593</v>
      </c>
      <c r="D2606" s="617">
        <v>-114388</v>
      </c>
      <c r="F2606" s="330" t="e">
        <f ca="1">_xll.RiskData('Risk Summary'!$H$32,$A2606)</f>
        <v>#NAME?</v>
      </c>
      <c r="G2606" s="330" t="e">
        <f ca="1">_xll.RiskData('Risk Summary'!$K$32,$A2606)</f>
        <v>#NAME?</v>
      </c>
      <c r="H2606" s="330" t="e">
        <f ca="1">_xll.RiskData('Risk Summary'!$N$32,$A2606)</f>
        <v>#NAME?</v>
      </c>
      <c r="J2606" s="330" t="e">
        <f ca="1">_xll.RiskData('Risk Summary'!$H$35,$A2606)</f>
        <v>#NAME?</v>
      </c>
      <c r="K2606" s="330" t="e">
        <f ca="1">_xll.RiskData('Risk Summary'!$K$35,$A2606)</f>
        <v>#NAME?</v>
      </c>
      <c r="L2606" s="330" t="e">
        <f ca="1">_xll.RiskData('Risk Summary'!$N$35,$A2606)</f>
        <v>#NAME?</v>
      </c>
      <c r="N2606" s="330" t="e">
        <f ca="1">_xll.RiskData('Risk Summary'!$H$36,$A2606)</f>
        <v>#NAME?</v>
      </c>
      <c r="O2606" s="330" t="e">
        <f ca="1">_xll.RiskData('Risk Summary'!$K$36,$A2606)</f>
        <v>#NAME?</v>
      </c>
      <c r="P2606" s="330" t="e">
        <f ca="1">_xll.RiskData('Risk Summary'!$N$36,$A2606)</f>
        <v>#NAME?</v>
      </c>
      <c r="R2606" s="330" t="e">
        <f ca="1">_xll.RiskData('TS CF'!$H$24,$A2606)-F2606</f>
        <v>#NAME?</v>
      </c>
      <c r="S2606" s="330" t="e">
        <f ca="1">_xll.RiskData('TS CF'!$K$24,$A2606)-G2606</f>
        <v>#NAME?</v>
      </c>
      <c r="T2606" s="330" t="e">
        <f ca="1">_xll.RiskData('TS CF'!$N$24,$A2606)-H2606</f>
        <v>#NAME?</v>
      </c>
      <c r="V2606" s="327" t="e">
        <f t="shared" ca="1" si="120"/>
        <v>#NAME?</v>
      </c>
      <c r="W2606" s="327" t="e">
        <f t="shared" ca="1" si="121"/>
        <v>#NAME?</v>
      </c>
      <c r="X2606" s="327" t="e">
        <f t="shared" ca="1" si="122"/>
        <v>#NAME?</v>
      </c>
    </row>
    <row r="2607" spans="1:24">
      <c r="A2607" s="2">
        <v>2600</v>
      </c>
      <c r="B2607" s="617">
        <v>-160478</v>
      </c>
      <c r="C2607" s="617">
        <v>-103593</v>
      </c>
      <c r="D2607" s="617">
        <v>-114388</v>
      </c>
      <c r="F2607" s="330" t="e">
        <f ca="1">_xll.RiskData('Risk Summary'!$H$32,$A2607)</f>
        <v>#NAME?</v>
      </c>
      <c r="G2607" s="330" t="e">
        <f ca="1">_xll.RiskData('Risk Summary'!$K$32,$A2607)</f>
        <v>#NAME?</v>
      </c>
      <c r="H2607" s="330" t="e">
        <f ca="1">_xll.RiskData('Risk Summary'!$N$32,$A2607)</f>
        <v>#NAME?</v>
      </c>
      <c r="J2607" s="330" t="e">
        <f ca="1">_xll.RiskData('Risk Summary'!$H$35,$A2607)</f>
        <v>#NAME?</v>
      </c>
      <c r="K2607" s="330" t="e">
        <f ca="1">_xll.RiskData('Risk Summary'!$K$35,$A2607)</f>
        <v>#NAME?</v>
      </c>
      <c r="L2607" s="330" t="e">
        <f ca="1">_xll.RiskData('Risk Summary'!$N$35,$A2607)</f>
        <v>#NAME?</v>
      </c>
      <c r="N2607" s="330" t="e">
        <f ca="1">_xll.RiskData('Risk Summary'!$H$36,$A2607)</f>
        <v>#NAME?</v>
      </c>
      <c r="O2607" s="330" t="e">
        <f ca="1">_xll.RiskData('Risk Summary'!$K$36,$A2607)</f>
        <v>#NAME?</v>
      </c>
      <c r="P2607" s="330" t="e">
        <f ca="1">_xll.RiskData('Risk Summary'!$N$36,$A2607)</f>
        <v>#NAME?</v>
      </c>
      <c r="R2607" s="330" t="e">
        <f ca="1">_xll.RiskData('TS CF'!$H$24,$A2607)-F2607</f>
        <v>#NAME?</v>
      </c>
      <c r="S2607" s="330" t="e">
        <f ca="1">_xll.RiskData('TS CF'!$K$24,$A2607)-G2607</f>
        <v>#NAME?</v>
      </c>
      <c r="T2607" s="330" t="e">
        <f ca="1">_xll.RiskData('TS CF'!$N$24,$A2607)-H2607</f>
        <v>#NAME?</v>
      </c>
      <c r="V2607" s="327" t="e">
        <f t="shared" ca="1" si="120"/>
        <v>#NAME?</v>
      </c>
      <c r="W2607" s="327" t="e">
        <f t="shared" ca="1" si="121"/>
        <v>#NAME?</v>
      </c>
      <c r="X2607" s="327" t="e">
        <f t="shared" ca="1" si="122"/>
        <v>#NAME?</v>
      </c>
    </row>
    <row r="2608" spans="1:24">
      <c r="A2608" s="2">
        <v>2601</v>
      </c>
      <c r="B2608" s="617">
        <v>-160478</v>
      </c>
      <c r="C2608" s="617">
        <v>-103593</v>
      </c>
      <c r="D2608" s="617">
        <v>-114388</v>
      </c>
      <c r="F2608" s="330" t="e">
        <f ca="1">_xll.RiskData('Risk Summary'!$H$32,$A2608)</f>
        <v>#NAME?</v>
      </c>
      <c r="G2608" s="330" t="e">
        <f ca="1">_xll.RiskData('Risk Summary'!$K$32,$A2608)</f>
        <v>#NAME?</v>
      </c>
      <c r="H2608" s="330" t="e">
        <f ca="1">_xll.RiskData('Risk Summary'!$N$32,$A2608)</f>
        <v>#NAME?</v>
      </c>
      <c r="J2608" s="330" t="e">
        <f ca="1">_xll.RiskData('Risk Summary'!$H$35,$A2608)</f>
        <v>#NAME?</v>
      </c>
      <c r="K2608" s="330" t="e">
        <f ca="1">_xll.RiskData('Risk Summary'!$K$35,$A2608)</f>
        <v>#NAME?</v>
      </c>
      <c r="L2608" s="330" t="e">
        <f ca="1">_xll.RiskData('Risk Summary'!$N$35,$A2608)</f>
        <v>#NAME?</v>
      </c>
      <c r="N2608" s="330" t="e">
        <f ca="1">_xll.RiskData('Risk Summary'!$H$36,$A2608)</f>
        <v>#NAME?</v>
      </c>
      <c r="O2608" s="330" t="e">
        <f ca="1">_xll.RiskData('Risk Summary'!$K$36,$A2608)</f>
        <v>#NAME?</v>
      </c>
      <c r="P2608" s="330" t="e">
        <f ca="1">_xll.RiskData('Risk Summary'!$N$36,$A2608)</f>
        <v>#NAME?</v>
      </c>
      <c r="R2608" s="330" t="e">
        <f ca="1">_xll.RiskData('TS CF'!$H$24,$A2608)-F2608</f>
        <v>#NAME?</v>
      </c>
      <c r="S2608" s="330" t="e">
        <f ca="1">_xll.RiskData('TS CF'!$K$24,$A2608)-G2608</f>
        <v>#NAME?</v>
      </c>
      <c r="T2608" s="330" t="e">
        <f ca="1">_xll.RiskData('TS CF'!$N$24,$A2608)-H2608</f>
        <v>#NAME?</v>
      </c>
      <c r="V2608" s="327" t="e">
        <f t="shared" ca="1" si="120"/>
        <v>#NAME?</v>
      </c>
      <c r="W2608" s="327" t="e">
        <f t="shared" ca="1" si="121"/>
        <v>#NAME?</v>
      </c>
      <c r="X2608" s="327" t="e">
        <f t="shared" ca="1" si="122"/>
        <v>#NAME?</v>
      </c>
    </row>
    <row r="2609" spans="1:24">
      <c r="A2609" s="2">
        <v>2602</v>
      </c>
      <c r="B2609" s="617">
        <v>-160478</v>
      </c>
      <c r="C2609" s="617">
        <v>-103593</v>
      </c>
      <c r="D2609" s="617">
        <v>-114388</v>
      </c>
      <c r="F2609" s="330" t="e">
        <f ca="1">_xll.RiskData('Risk Summary'!$H$32,$A2609)</f>
        <v>#NAME?</v>
      </c>
      <c r="G2609" s="330" t="e">
        <f ca="1">_xll.RiskData('Risk Summary'!$K$32,$A2609)</f>
        <v>#NAME?</v>
      </c>
      <c r="H2609" s="330" t="e">
        <f ca="1">_xll.RiskData('Risk Summary'!$N$32,$A2609)</f>
        <v>#NAME?</v>
      </c>
      <c r="J2609" s="330" t="e">
        <f ca="1">_xll.RiskData('Risk Summary'!$H$35,$A2609)</f>
        <v>#NAME?</v>
      </c>
      <c r="K2609" s="330" t="e">
        <f ca="1">_xll.RiskData('Risk Summary'!$K$35,$A2609)</f>
        <v>#NAME?</v>
      </c>
      <c r="L2609" s="330" t="e">
        <f ca="1">_xll.RiskData('Risk Summary'!$N$35,$A2609)</f>
        <v>#NAME?</v>
      </c>
      <c r="N2609" s="330" t="e">
        <f ca="1">_xll.RiskData('Risk Summary'!$H$36,$A2609)</f>
        <v>#NAME?</v>
      </c>
      <c r="O2609" s="330" t="e">
        <f ca="1">_xll.RiskData('Risk Summary'!$K$36,$A2609)</f>
        <v>#NAME?</v>
      </c>
      <c r="P2609" s="330" t="e">
        <f ca="1">_xll.RiskData('Risk Summary'!$N$36,$A2609)</f>
        <v>#NAME?</v>
      </c>
      <c r="R2609" s="330" t="e">
        <f ca="1">_xll.RiskData('TS CF'!$H$24,$A2609)-F2609</f>
        <v>#NAME?</v>
      </c>
      <c r="S2609" s="330" t="e">
        <f ca="1">_xll.RiskData('TS CF'!$K$24,$A2609)-G2609</f>
        <v>#NAME?</v>
      </c>
      <c r="T2609" s="330" t="e">
        <f ca="1">_xll.RiskData('TS CF'!$N$24,$A2609)-H2609</f>
        <v>#NAME?</v>
      </c>
      <c r="V2609" s="327" t="e">
        <f t="shared" ca="1" si="120"/>
        <v>#NAME?</v>
      </c>
      <c r="W2609" s="327" t="e">
        <f t="shared" ca="1" si="121"/>
        <v>#NAME?</v>
      </c>
      <c r="X2609" s="327" t="e">
        <f t="shared" ca="1" si="122"/>
        <v>#NAME?</v>
      </c>
    </row>
    <row r="2610" spans="1:24">
      <c r="A2610" s="2">
        <v>2603</v>
      </c>
      <c r="B2610" s="617">
        <v>-160478</v>
      </c>
      <c r="C2610" s="617">
        <v>-103593</v>
      </c>
      <c r="D2610" s="617">
        <v>-114388</v>
      </c>
      <c r="F2610" s="330" t="e">
        <f ca="1">_xll.RiskData('Risk Summary'!$H$32,$A2610)</f>
        <v>#NAME?</v>
      </c>
      <c r="G2610" s="330" t="e">
        <f ca="1">_xll.RiskData('Risk Summary'!$K$32,$A2610)</f>
        <v>#NAME?</v>
      </c>
      <c r="H2610" s="330" t="e">
        <f ca="1">_xll.RiskData('Risk Summary'!$N$32,$A2610)</f>
        <v>#NAME?</v>
      </c>
      <c r="J2610" s="330" t="e">
        <f ca="1">_xll.RiskData('Risk Summary'!$H$35,$A2610)</f>
        <v>#NAME?</v>
      </c>
      <c r="K2610" s="330" t="e">
        <f ca="1">_xll.RiskData('Risk Summary'!$K$35,$A2610)</f>
        <v>#NAME?</v>
      </c>
      <c r="L2610" s="330" t="e">
        <f ca="1">_xll.RiskData('Risk Summary'!$N$35,$A2610)</f>
        <v>#NAME?</v>
      </c>
      <c r="N2610" s="330" t="e">
        <f ca="1">_xll.RiskData('Risk Summary'!$H$36,$A2610)</f>
        <v>#NAME?</v>
      </c>
      <c r="O2610" s="330" t="e">
        <f ca="1">_xll.RiskData('Risk Summary'!$K$36,$A2610)</f>
        <v>#NAME?</v>
      </c>
      <c r="P2610" s="330" t="e">
        <f ca="1">_xll.RiskData('Risk Summary'!$N$36,$A2610)</f>
        <v>#NAME?</v>
      </c>
      <c r="R2610" s="330" t="e">
        <f ca="1">_xll.RiskData('TS CF'!$H$24,$A2610)-F2610</f>
        <v>#NAME?</v>
      </c>
      <c r="S2610" s="330" t="e">
        <f ca="1">_xll.RiskData('TS CF'!$K$24,$A2610)-G2610</f>
        <v>#NAME?</v>
      </c>
      <c r="T2610" s="330" t="e">
        <f ca="1">_xll.RiskData('TS CF'!$N$24,$A2610)-H2610</f>
        <v>#NAME?</v>
      </c>
      <c r="V2610" s="327" t="e">
        <f t="shared" ca="1" si="120"/>
        <v>#NAME?</v>
      </c>
      <c r="W2610" s="327" t="e">
        <f t="shared" ca="1" si="121"/>
        <v>#NAME?</v>
      </c>
      <c r="X2610" s="327" t="e">
        <f t="shared" ca="1" si="122"/>
        <v>#NAME?</v>
      </c>
    </row>
    <row r="2611" spans="1:24">
      <c r="A2611" s="2">
        <v>2604</v>
      </c>
      <c r="B2611" s="617">
        <v>-160478</v>
      </c>
      <c r="C2611" s="617">
        <v>-103593</v>
      </c>
      <c r="D2611" s="617">
        <v>-114388</v>
      </c>
      <c r="F2611" s="330" t="e">
        <f ca="1">_xll.RiskData('Risk Summary'!$H$32,$A2611)</f>
        <v>#NAME?</v>
      </c>
      <c r="G2611" s="330" t="e">
        <f ca="1">_xll.RiskData('Risk Summary'!$K$32,$A2611)</f>
        <v>#NAME?</v>
      </c>
      <c r="H2611" s="330" t="e">
        <f ca="1">_xll.RiskData('Risk Summary'!$N$32,$A2611)</f>
        <v>#NAME?</v>
      </c>
      <c r="J2611" s="330" t="e">
        <f ca="1">_xll.RiskData('Risk Summary'!$H$35,$A2611)</f>
        <v>#NAME?</v>
      </c>
      <c r="K2611" s="330" t="e">
        <f ca="1">_xll.RiskData('Risk Summary'!$K$35,$A2611)</f>
        <v>#NAME?</v>
      </c>
      <c r="L2611" s="330" t="e">
        <f ca="1">_xll.RiskData('Risk Summary'!$N$35,$A2611)</f>
        <v>#NAME?</v>
      </c>
      <c r="N2611" s="330" t="e">
        <f ca="1">_xll.RiskData('Risk Summary'!$H$36,$A2611)</f>
        <v>#NAME?</v>
      </c>
      <c r="O2611" s="330" t="e">
        <f ca="1">_xll.RiskData('Risk Summary'!$K$36,$A2611)</f>
        <v>#NAME?</v>
      </c>
      <c r="P2611" s="330" t="e">
        <f ca="1">_xll.RiskData('Risk Summary'!$N$36,$A2611)</f>
        <v>#NAME?</v>
      </c>
      <c r="R2611" s="330" t="e">
        <f ca="1">_xll.RiskData('TS CF'!$H$24,$A2611)-F2611</f>
        <v>#NAME?</v>
      </c>
      <c r="S2611" s="330" t="e">
        <f ca="1">_xll.RiskData('TS CF'!$K$24,$A2611)-G2611</f>
        <v>#NAME?</v>
      </c>
      <c r="T2611" s="330" t="e">
        <f ca="1">_xll.RiskData('TS CF'!$N$24,$A2611)-H2611</f>
        <v>#NAME?</v>
      </c>
      <c r="V2611" s="327" t="e">
        <f t="shared" ca="1" si="120"/>
        <v>#NAME?</v>
      </c>
      <c r="W2611" s="327" t="e">
        <f t="shared" ca="1" si="121"/>
        <v>#NAME?</v>
      </c>
      <c r="X2611" s="327" t="e">
        <f t="shared" ca="1" si="122"/>
        <v>#NAME?</v>
      </c>
    </row>
    <row r="2612" spans="1:24">
      <c r="A2612" s="2">
        <v>2605</v>
      </c>
      <c r="B2612" s="617">
        <v>-160478</v>
      </c>
      <c r="C2612" s="617">
        <v>-103593</v>
      </c>
      <c r="D2612" s="617">
        <v>-114388</v>
      </c>
      <c r="F2612" s="330" t="e">
        <f ca="1">_xll.RiskData('Risk Summary'!$H$32,$A2612)</f>
        <v>#NAME?</v>
      </c>
      <c r="G2612" s="330" t="e">
        <f ca="1">_xll.RiskData('Risk Summary'!$K$32,$A2612)</f>
        <v>#NAME?</v>
      </c>
      <c r="H2612" s="330" t="e">
        <f ca="1">_xll.RiskData('Risk Summary'!$N$32,$A2612)</f>
        <v>#NAME?</v>
      </c>
      <c r="J2612" s="330" t="e">
        <f ca="1">_xll.RiskData('Risk Summary'!$H$35,$A2612)</f>
        <v>#NAME?</v>
      </c>
      <c r="K2612" s="330" t="e">
        <f ca="1">_xll.RiskData('Risk Summary'!$K$35,$A2612)</f>
        <v>#NAME?</v>
      </c>
      <c r="L2612" s="330" t="e">
        <f ca="1">_xll.RiskData('Risk Summary'!$N$35,$A2612)</f>
        <v>#NAME?</v>
      </c>
      <c r="N2612" s="330" t="e">
        <f ca="1">_xll.RiskData('Risk Summary'!$H$36,$A2612)</f>
        <v>#NAME?</v>
      </c>
      <c r="O2612" s="330" t="e">
        <f ca="1">_xll.RiskData('Risk Summary'!$K$36,$A2612)</f>
        <v>#NAME?</v>
      </c>
      <c r="P2612" s="330" t="e">
        <f ca="1">_xll.RiskData('Risk Summary'!$N$36,$A2612)</f>
        <v>#NAME?</v>
      </c>
      <c r="R2612" s="330" t="e">
        <f ca="1">_xll.RiskData('TS CF'!$H$24,$A2612)-F2612</f>
        <v>#NAME?</v>
      </c>
      <c r="S2612" s="330" t="e">
        <f ca="1">_xll.RiskData('TS CF'!$K$24,$A2612)-G2612</f>
        <v>#NAME?</v>
      </c>
      <c r="T2612" s="330" t="e">
        <f ca="1">_xll.RiskData('TS CF'!$N$24,$A2612)-H2612</f>
        <v>#NAME?</v>
      </c>
      <c r="V2612" s="327" t="e">
        <f t="shared" ca="1" si="120"/>
        <v>#NAME?</v>
      </c>
      <c r="W2612" s="327" t="e">
        <f t="shared" ca="1" si="121"/>
        <v>#NAME?</v>
      </c>
      <c r="X2612" s="327" t="e">
        <f t="shared" ca="1" si="122"/>
        <v>#NAME?</v>
      </c>
    </row>
    <row r="2613" spans="1:24">
      <c r="A2613" s="2">
        <v>2606</v>
      </c>
      <c r="B2613" s="617">
        <v>-160478</v>
      </c>
      <c r="C2613" s="617">
        <v>-103593</v>
      </c>
      <c r="D2613" s="617">
        <v>-114388</v>
      </c>
      <c r="F2613" s="330" t="e">
        <f ca="1">_xll.RiskData('Risk Summary'!$H$32,$A2613)</f>
        <v>#NAME?</v>
      </c>
      <c r="G2613" s="330" t="e">
        <f ca="1">_xll.RiskData('Risk Summary'!$K$32,$A2613)</f>
        <v>#NAME?</v>
      </c>
      <c r="H2613" s="330" t="e">
        <f ca="1">_xll.RiskData('Risk Summary'!$N$32,$A2613)</f>
        <v>#NAME?</v>
      </c>
      <c r="J2613" s="330" t="e">
        <f ca="1">_xll.RiskData('Risk Summary'!$H$35,$A2613)</f>
        <v>#NAME?</v>
      </c>
      <c r="K2613" s="330" t="e">
        <f ca="1">_xll.RiskData('Risk Summary'!$K$35,$A2613)</f>
        <v>#NAME?</v>
      </c>
      <c r="L2613" s="330" t="e">
        <f ca="1">_xll.RiskData('Risk Summary'!$N$35,$A2613)</f>
        <v>#NAME?</v>
      </c>
      <c r="N2613" s="330" t="e">
        <f ca="1">_xll.RiskData('Risk Summary'!$H$36,$A2613)</f>
        <v>#NAME?</v>
      </c>
      <c r="O2613" s="330" t="e">
        <f ca="1">_xll.RiskData('Risk Summary'!$K$36,$A2613)</f>
        <v>#NAME?</v>
      </c>
      <c r="P2613" s="330" t="e">
        <f ca="1">_xll.RiskData('Risk Summary'!$N$36,$A2613)</f>
        <v>#NAME?</v>
      </c>
      <c r="R2613" s="330" t="e">
        <f ca="1">_xll.RiskData('TS CF'!$H$24,$A2613)-F2613</f>
        <v>#NAME?</v>
      </c>
      <c r="S2613" s="330" t="e">
        <f ca="1">_xll.RiskData('TS CF'!$K$24,$A2613)-G2613</f>
        <v>#NAME?</v>
      </c>
      <c r="T2613" s="330" t="e">
        <f ca="1">_xll.RiskData('TS CF'!$N$24,$A2613)-H2613</f>
        <v>#NAME?</v>
      </c>
      <c r="V2613" s="327" t="e">
        <f t="shared" ca="1" si="120"/>
        <v>#NAME?</v>
      </c>
      <c r="W2613" s="327" t="e">
        <f t="shared" ca="1" si="121"/>
        <v>#NAME?</v>
      </c>
      <c r="X2613" s="327" t="e">
        <f t="shared" ca="1" si="122"/>
        <v>#NAME?</v>
      </c>
    </row>
    <row r="2614" spans="1:24">
      <c r="A2614" s="2">
        <v>2607</v>
      </c>
      <c r="B2614" s="617">
        <v>-160478</v>
      </c>
      <c r="C2614" s="617">
        <v>-103593</v>
      </c>
      <c r="D2614" s="617">
        <v>-114388</v>
      </c>
      <c r="F2614" s="330" t="e">
        <f ca="1">_xll.RiskData('Risk Summary'!$H$32,$A2614)</f>
        <v>#NAME?</v>
      </c>
      <c r="G2614" s="330" t="e">
        <f ca="1">_xll.RiskData('Risk Summary'!$K$32,$A2614)</f>
        <v>#NAME?</v>
      </c>
      <c r="H2614" s="330" t="e">
        <f ca="1">_xll.RiskData('Risk Summary'!$N$32,$A2614)</f>
        <v>#NAME?</v>
      </c>
      <c r="J2614" s="330" t="e">
        <f ca="1">_xll.RiskData('Risk Summary'!$H$35,$A2614)</f>
        <v>#NAME?</v>
      </c>
      <c r="K2614" s="330" t="e">
        <f ca="1">_xll.RiskData('Risk Summary'!$K$35,$A2614)</f>
        <v>#NAME?</v>
      </c>
      <c r="L2614" s="330" t="e">
        <f ca="1">_xll.RiskData('Risk Summary'!$N$35,$A2614)</f>
        <v>#NAME?</v>
      </c>
      <c r="N2614" s="330" t="e">
        <f ca="1">_xll.RiskData('Risk Summary'!$H$36,$A2614)</f>
        <v>#NAME?</v>
      </c>
      <c r="O2614" s="330" t="e">
        <f ca="1">_xll.RiskData('Risk Summary'!$K$36,$A2614)</f>
        <v>#NAME?</v>
      </c>
      <c r="P2614" s="330" t="e">
        <f ca="1">_xll.RiskData('Risk Summary'!$N$36,$A2614)</f>
        <v>#NAME?</v>
      </c>
      <c r="R2614" s="330" t="e">
        <f ca="1">_xll.RiskData('TS CF'!$H$24,$A2614)-F2614</f>
        <v>#NAME?</v>
      </c>
      <c r="S2614" s="330" t="e">
        <f ca="1">_xll.RiskData('TS CF'!$K$24,$A2614)-G2614</f>
        <v>#NAME?</v>
      </c>
      <c r="T2614" s="330" t="e">
        <f ca="1">_xll.RiskData('TS CF'!$N$24,$A2614)-H2614</f>
        <v>#NAME?</v>
      </c>
      <c r="V2614" s="327" t="e">
        <f t="shared" ca="1" si="120"/>
        <v>#NAME?</v>
      </c>
      <c r="W2614" s="327" t="e">
        <f t="shared" ca="1" si="121"/>
        <v>#NAME?</v>
      </c>
      <c r="X2614" s="327" t="e">
        <f t="shared" ca="1" si="122"/>
        <v>#NAME?</v>
      </c>
    </row>
    <row r="2615" spans="1:24">
      <c r="A2615" s="2">
        <v>2608</v>
      </c>
      <c r="B2615" s="617">
        <v>-160478</v>
      </c>
      <c r="C2615" s="617">
        <v>-103593</v>
      </c>
      <c r="D2615" s="617">
        <v>-114388</v>
      </c>
      <c r="F2615" s="330" t="e">
        <f ca="1">_xll.RiskData('Risk Summary'!$H$32,$A2615)</f>
        <v>#NAME?</v>
      </c>
      <c r="G2615" s="330" t="e">
        <f ca="1">_xll.RiskData('Risk Summary'!$K$32,$A2615)</f>
        <v>#NAME?</v>
      </c>
      <c r="H2615" s="330" t="e">
        <f ca="1">_xll.RiskData('Risk Summary'!$N$32,$A2615)</f>
        <v>#NAME?</v>
      </c>
      <c r="J2615" s="330" t="e">
        <f ca="1">_xll.RiskData('Risk Summary'!$H$35,$A2615)</f>
        <v>#NAME?</v>
      </c>
      <c r="K2615" s="330" t="e">
        <f ca="1">_xll.RiskData('Risk Summary'!$K$35,$A2615)</f>
        <v>#NAME?</v>
      </c>
      <c r="L2615" s="330" t="e">
        <f ca="1">_xll.RiskData('Risk Summary'!$N$35,$A2615)</f>
        <v>#NAME?</v>
      </c>
      <c r="N2615" s="330" t="e">
        <f ca="1">_xll.RiskData('Risk Summary'!$H$36,$A2615)</f>
        <v>#NAME?</v>
      </c>
      <c r="O2615" s="330" t="e">
        <f ca="1">_xll.RiskData('Risk Summary'!$K$36,$A2615)</f>
        <v>#NAME?</v>
      </c>
      <c r="P2615" s="330" t="e">
        <f ca="1">_xll.RiskData('Risk Summary'!$N$36,$A2615)</f>
        <v>#NAME?</v>
      </c>
      <c r="R2615" s="330" t="e">
        <f ca="1">_xll.RiskData('TS CF'!$H$24,$A2615)-F2615</f>
        <v>#NAME?</v>
      </c>
      <c r="S2615" s="330" t="e">
        <f ca="1">_xll.RiskData('TS CF'!$K$24,$A2615)-G2615</f>
        <v>#NAME?</v>
      </c>
      <c r="T2615" s="330" t="e">
        <f ca="1">_xll.RiskData('TS CF'!$N$24,$A2615)-H2615</f>
        <v>#NAME?</v>
      </c>
      <c r="V2615" s="327" t="e">
        <f t="shared" ca="1" si="120"/>
        <v>#NAME?</v>
      </c>
      <c r="W2615" s="327" t="e">
        <f t="shared" ca="1" si="121"/>
        <v>#NAME?</v>
      </c>
      <c r="X2615" s="327" t="e">
        <f t="shared" ca="1" si="122"/>
        <v>#NAME?</v>
      </c>
    </row>
    <row r="2616" spans="1:24">
      <c r="A2616" s="2">
        <v>2609</v>
      </c>
      <c r="B2616" s="617">
        <v>-160478</v>
      </c>
      <c r="C2616" s="617">
        <v>-103593</v>
      </c>
      <c r="D2616" s="617">
        <v>-114388</v>
      </c>
      <c r="F2616" s="330" t="e">
        <f ca="1">_xll.RiskData('Risk Summary'!$H$32,$A2616)</f>
        <v>#NAME?</v>
      </c>
      <c r="G2616" s="330" t="e">
        <f ca="1">_xll.RiskData('Risk Summary'!$K$32,$A2616)</f>
        <v>#NAME?</v>
      </c>
      <c r="H2616" s="330" t="e">
        <f ca="1">_xll.RiskData('Risk Summary'!$N$32,$A2616)</f>
        <v>#NAME?</v>
      </c>
      <c r="J2616" s="330" t="e">
        <f ca="1">_xll.RiskData('Risk Summary'!$H$35,$A2616)</f>
        <v>#NAME?</v>
      </c>
      <c r="K2616" s="330" t="e">
        <f ca="1">_xll.RiskData('Risk Summary'!$K$35,$A2616)</f>
        <v>#NAME?</v>
      </c>
      <c r="L2616" s="330" t="e">
        <f ca="1">_xll.RiskData('Risk Summary'!$N$35,$A2616)</f>
        <v>#NAME?</v>
      </c>
      <c r="N2616" s="330" t="e">
        <f ca="1">_xll.RiskData('Risk Summary'!$H$36,$A2616)</f>
        <v>#NAME?</v>
      </c>
      <c r="O2616" s="330" t="e">
        <f ca="1">_xll.RiskData('Risk Summary'!$K$36,$A2616)</f>
        <v>#NAME?</v>
      </c>
      <c r="P2616" s="330" t="e">
        <f ca="1">_xll.RiskData('Risk Summary'!$N$36,$A2616)</f>
        <v>#NAME?</v>
      </c>
      <c r="R2616" s="330" t="e">
        <f ca="1">_xll.RiskData('TS CF'!$H$24,$A2616)-F2616</f>
        <v>#NAME?</v>
      </c>
      <c r="S2616" s="330" t="e">
        <f ca="1">_xll.RiskData('TS CF'!$K$24,$A2616)-G2616</f>
        <v>#NAME?</v>
      </c>
      <c r="T2616" s="330" t="e">
        <f ca="1">_xll.RiskData('TS CF'!$N$24,$A2616)-H2616</f>
        <v>#NAME?</v>
      </c>
      <c r="V2616" s="327" t="e">
        <f t="shared" ca="1" si="120"/>
        <v>#NAME?</v>
      </c>
      <c r="W2616" s="327" t="e">
        <f t="shared" ca="1" si="121"/>
        <v>#NAME?</v>
      </c>
      <c r="X2616" s="327" t="e">
        <f t="shared" ca="1" si="122"/>
        <v>#NAME?</v>
      </c>
    </row>
    <row r="2617" spans="1:24">
      <c r="A2617" s="2">
        <v>2610</v>
      </c>
      <c r="B2617" s="617">
        <v>-160478</v>
      </c>
      <c r="C2617" s="617">
        <v>-103593</v>
      </c>
      <c r="D2617" s="617">
        <v>-114388</v>
      </c>
      <c r="F2617" s="330" t="e">
        <f ca="1">_xll.RiskData('Risk Summary'!$H$32,$A2617)</f>
        <v>#NAME?</v>
      </c>
      <c r="G2617" s="330" t="e">
        <f ca="1">_xll.RiskData('Risk Summary'!$K$32,$A2617)</f>
        <v>#NAME?</v>
      </c>
      <c r="H2617" s="330" t="e">
        <f ca="1">_xll.RiskData('Risk Summary'!$N$32,$A2617)</f>
        <v>#NAME?</v>
      </c>
      <c r="J2617" s="330" t="e">
        <f ca="1">_xll.RiskData('Risk Summary'!$H$35,$A2617)</f>
        <v>#NAME?</v>
      </c>
      <c r="K2617" s="330" t="e">
        <f ca="1">_xll.RiskData('Risk Summary'!$K$35,$A2617)</f>
        <v>#NAME?</v>
      </c>
      <c r="L2617" s="330" t="e">
        <f ca="1">_xll.RiskData('Risk Summary'!$N$35,$A2617)</f>
        <v>#NAME?</v>
      </c>
      <c r="N2617" s="330" t="e">
        <f ca="1">_xll.RiskData('Risk Summary'!$H$36,$A2617)</f>
        <v>#NAME?</v>
      </c>
      <c r="O2617" s="330" t="e">
        <f ca="1">_xll.RiskData('Risk Summary'!$K$36,$A2617)</f>
        <v>#NAME?</v>
      </c>
      <c r="P2617" s="330" t="e">
        <f ca="1">_xll.RiskData('Risk Summary'!$N$36,$A2617)</f>
        <v>#NAME?</v>
      </c>
      <c r="R2617" s="330" t="e">
        <f ca="1">_xll.RiskData('TS CF'!$H$24,$A2617)-F2617</f>
        <v>#NAME?</v>
      </c>
      <c r="S2617" s="330" t="e">
        <f ca="1">_xll.RiskData('TS CF'!$K$24,$A2617)-G2617</f>
        <v>#NAME?</v>
      </c>
      <c r="T2617" s="330" t="e">
        <f ca="1">_xll.RiskData('TS CF'!$N$24,$A2617)-H2617</f>
        <v>#NAME?</v>
      </c>
      <c r="V2617" s="327" t="e">
        <f t="shared" ca="1" si="120"/>
        <v>#NAME?</v>
      </c>
      <c r="W2617" s="327" t="e">
        <f t="shared" ca="1" si="121"/>
        <v>#NAME?</v>
      </c>
      <c r="X2617" s="327" t="e">
        <f t="shared" ca="1" si="122"/>
        <v>#NAME?</v>
      </c>
    </row>
    <row r="2618" spans="1:24">
      <c r="A2618" s="2">
        <v>2611</v>
      </c>
      <c r="B2618" s="617">
        <v>-160478</v>
      </c>
      <c r="C2618" s="617">
        <v>-103593</v>
      </c>
      <c r="D2618" s="617">
        <v>-114388</v>
      </c>
      <c r="F2618" s="330" t="e">
        <f ca="1">_xll.RiskData('Risk Summary'!$H$32,$A2618)</f>
        <v>#NAME?</v>
      </c>
      <c r="G2618" s="330" t="e">
        <f ca="1">_xll.RiskData('Risk Summary'!$K$32,$A2618)</f>
        <v>#NAME?</v>
      </c>
      <c r="H2618" s="330" t="e">
        <f ca="1">_xll.RiskData('Risk Summary'!$N$32,$A2618)</f>
        <v>#NAME?</v>
      </c>
      <c r="J2618" s="330" t="e">
        <f ca="1">_xll.RiskData('Risk Summary'!$H$35,$A2618)</f>
        <v>#NAME?</v>
      </c>
      <c r="K2618" s="330" t="e">
        <f ca="1">_xll.RiskData('Risk Summary'!$K$35,$A2618)</f>
        <v>#NAME?</v>
      </c>
      <c r="L2618" s="330" t="e">
        <f ca="1">_xll.RiskData('Risk Summary'!$N$35,$A2618)</f>
        <v>#NAME?</v>
      </c>
      <c r="N2618" s="330" t="e">
        <f ca="1">_xll.RiskData('Risk Summary'!$H$36,$A2618)</f>
        <v>#NAME?</v>
      </c>
      <c r="O2618" s="330" t="e">
        <f ca="1">_xll.RiskData('Risk Summary'!$K$36,$A2618)</f>
        <v>#NAME?</v>
      </c>
      <c r="P2618" s="330" t="e">
        <f ca="1">_xll.RiskData('Risk Summary'!$N$36,$A2618)</f>
        <v>#NAME?</v>
      </c>
      <c r="R2618" s="330" t="e">
        <f ca="1">_xll.RiskData('TS CF'!$H$24,$A2618)-F2618</f>
        <v>#NAME?</v>
      </c>
      <c r="S2618" s="330" t="e">
        <f ca="1">_xll.RiskData('TS CF'!$K$24,$A2618)-G2618</f>
        <v>#NAME?</v>
      </c>
      <c r="T2618" s="330" t="e">
        <f ca="1">_xll.RiskData('TS CF'!$N$24,$A2618)-H2618</f>
        <v>#NAME?</v>
      </c>
      <c r="V2618" s="327" t="e">
        <f t="shared" ca="1" si="120"/>
        <v>#NAME?</v>
      </c>
      <c r="W2618" s="327" t="e">
        <f t="shared" ca="1" si="121"/>
        <v>#NAME?</v>
      </c>
      <c r="X2618" s="327" t="e">
        <f t="shared" ca="1" si="122"/>
        <v>#NAME?</v>
      </c>
    </row>
    <row r="2619" spans="1:24">
      <c r="A2619" s="2">
        <v>2612</v>
      </c>
      <c r="B2619" s="617">
        <v>-160478</v>
      </c>
      <c r="C2619" s="617">
        <v>-103593</v>
      </c>
      <c r="D2619" s="617">
        <v>-114388</v>
      </c>
      <c r="F2619" s="330" t="e">
        <f ca="1">_xll.RiskData('Risk Summary'!$H$32,$A2619)</f>
        <v>#NAME?</v>
      </c>
      <c r="G2619" s="330" t="e">
        <f ca="1">_xll.RiskData('Risk Summary'!$K$32,$A2619)</f>
        <v>#NAME?</v>
      </c>
      <c r="H2619" s="330" t="e">
        <f ca="1">_xll.RiskData('Risk Summary'!$N$32,$A2619)</f>
        <v>#NAME?</v>
      </c>
      <c r="J2619" s="330" t="e">
        <f ca="1">_xll.RiskData('Risk Summary'!$H$35,$A2619)</f>
        <v>#NAME?</v>
      </c>
      <c r="K2619" s="330" t="e">
        <f ca="1">_xll.RiskData('Risk Summary'!$K$35,$A2619)</f>
        <v>#NAME?</v>
      </c>
      <c r="L2619" s="330" t="e">
        <f ca="1">_xll.RiskData('Risk Summary'!$N$35,$A2619)</f>
        <v>#NAME?</v>
      </c>
      <c r="N2619" s="330" t="e">
        <f ca="1">_xll.RiskData('Risk Summary'!$H$36,$A2619)</f>
        <v>#NAME?</v>
      </c>
      <c r="O2619" s="330" t="e">
        <f ca="1">_xll.RiskData('Risk Summary'!$K$36,$A2619)</f>
        <v>#NAME?</v>
      </c>
      <c r="P2619" s="330" t="e">
        <f ca="1">_xll.RiskData('Risk Summary'!$N$36,$A2619)</f>
        <v>#NAME?</v>
      </c>
      <c r="R2619" s="330" t="e">
        <f ca="1">_xll.RiskData('TS CF'!$H$24,$A2619)-F2619</f>
        <v>#NAME?</v>
      </c>
      <c r="S2619" s="330" t="e">
        <f ca="1">_xll.RiskData('TS CF'!$K$24,$A2619)-G2619</f>
        <v>#NAME?</v>
      </c>
      <c r="T2619" s="330" t="e">
        <f ca="1">_xll.RiskData('TS CF'!$N$24,$A2619)-H2619</f>
        <v>#NAME?</v>
      </c>
      <c r="V2619" s="327" t="e">
        <f t="shared" ca="1" si="120"/>
        <v>#NAME?</v>
      </c>
      <c r="W2619" s="327" t="e">
        <f t="shared" ca="1" si="121"/>
        <v>#NAME?</v>
      </c>
      <c r="X2619" s="327" t="e">
        <f t="shared" ca="1" si="122"/>
        <v>#NAME?</v>
      </c>
    </row>
    <row r="2620" spans="1:24">
      <c r="A2620" s="2">
        <v>2613</v>
      </c>
      <c r="B2620" s="617">
        <v>-160478</v>
      </c>
      <c r="C2620" s="617">
        <v>-103593</v>
      </c>
      <c r="D2620" s="617">
        <v>-114388</v>
      </c>
      <c r="F2620" s="330" t="e">
        <f ca="1">_xll.RiskData('Risk Summary'!$H$32,$A2620)</f>
        <v>#NAME?</v>
      </c>
      <c r="G2620" s="330" t="e">
        <f ca="1">_xll.RiskData('Risk Summary'!$K$32,$A2620)</f>
        <v>#NAME?</v>
      </c>
      <c r="H2620" s="330" t="e">
        <f ca="1">_xll.RiskData('Risk Summary'!$N$32,$A2620)</f>
        <v>#NAME?</v>
      </c>
      <c r="J2620" s="330" t="e">
        <f ca="1">_xll.RiskData('Risk Summary'!$H$35,$A2620)</f>
        <v>#NAME?</v>
      </c>
      <c r="K2620" s="330" t="e">
        <f ca="1">_xll.RiskData('Risk Summary'!$K$35,$A2620)</f>
        <v>#NAME?</v>
      </c>
      <c r="L2620" s="330" t="e">
        <f ca="1">_xll.RiskData('Risk Summary'!$N$35,$A2620)</f>
        <v>#NAME?</v>
      </c>
      <c r="N2620" s="330" t="e">
        <f ca="1">_xll.RiskData('Risk Summary'!$H$36,$A2620)</f>
        <v>#NAME?</v>
      </c>
      <c r="O2620" s="330" t="e">
        <f ca="1">_xll.RiskData('Risk Summary'!$K$36,$A2620)</f>
        <v>#NAME?</v>
      </c>
      <c r="P2620" s="330" t="e">
        <f ca="1">_xll.RiskData('Risk Summary'!$N$36,$A2620)</f>
        <v>#NAME?</v>
      </c>
      <c r="R2620" s="330" t="e">
        <f ca="1">_xll.RiskData('TS CF'!$H$24,$A2620)-F2620</f>
        <v>#NAME?</v>
      </c>
      <c r="S2620" s="330" t="e">
        <f ca="1">_xll.RiskData('TS CF'!$K$24,$A2620)-G2620</f>
        <v>#NAME?</v>
      </c>
      <c r="T2620" s="330" t="e">
        <f ca="1">_xll.RiskData('TS CF'!$N$24,$A2620)-H2620</f>
        <v>#NAME?</v>
      </c>
      <c r="V2620" s="327" t="e">
        <f t="shared" ca="1" si="120"/>
        <v>#NAME?</v>
      </c>
      <c r="W2620" s="327" t="e">
        <f t="shared" ca="1" si="121"/>
        <v>#NAME?</v>
      </c>
      <c r="X2620" s="327" t="e">
        <f t="shared" ca="1" si="122"/>
        <v>#NAME?</v>
      </c>
    </row>
    <row r="2621" spans="1:24">
      <c r="A2621" s="2">
        <v>2614</v>
      </c>
      <c r="B2621" s="617">
        <v>-160478</v>
      </c>
      <c r="C2621" s="617">
        <v>-103593</v>
      </c>
      <c r="D2621" s="617">
        <v>-114388</v>
      </c>
      <c r="F2621" s="330" t="e">
        <f ca="1">_xll.RiskData('Risk Summary'!$H$32,$A2621)</f>
        <v>#NAME?</v>
      </c>
      <c r="G2621" s="330" t="e">
        <f ca="1">_xll.RiskData('Risk Summary'!$K$32,$A2621)</f>
        <v>#NAME?</v>
      </c>
      <c r="H2621" s="330" t="e">
        <f ca="1">_xll.RiskData('Risk Summary'!$N$32,$A2621)</f>
        <v>#NAME?</v>
      </c>
      <c r="J2621" s="330" t="e">
        <f ca="1">_xll.RiskData('Risk Summary'!$H$35,$A2621)</f>
        <v>#NAME?</v>
      </c>
      <c r="K2621" s="330" t="e">
        <f ca="1">_xll.RiskData('Risk Summary'!$K$35,$A2621)</f>
        <v>#NAME?</v>
      </c>
      <c r="L2621" s="330" t="e">
        <f ca="1">_xll.RiskData('Risk Summary'!$N$35,$A2621)</f>
        <v>#NAME?</v>
      </c>
      <c r="N2621" s="330" t="e">
        <f ca="1">_xll.RiskData('Risk Summary'!$H$36,$A2621)</f>
        <v>#NAME?</v>
      </c>
      <c r="O2621" s="330" t="e">
        <f ca="1">_xll.RiskData('Risk Summary'!$K$36,$A2621)</f>
        <v>#NAME?</v>
      </c>
      <c r="P2621" s="330" t="e">
        <f ca="1">_xll.RiskData('Risk Summary'!$N$36,$A2621)</f>
        <v>#NAME?</v>
      </c>
      <c r="R2621" s="330" t="e">
        <f ca="1">_xll.RiskData('TS CF'!$H$24,$A2621)-F2621</f>
        <v>#NAME?</v>
      </c>
      <c r="S2621" s="330" t="e">
        <f ca="1">_xll.RiskData('TS CF'!$K$24,$A2621)-G2621</f>
        <v>#NAME?</v>
      </c>
      <c r="T2621" s="330" t="e">
        <f ca="1">_xll.RiskData('TS CF'!$N$24,$A2621)-H2621</f>
        <v>#NAME?</v>
      </c>
      <c r="V2621" s="327" t="e">
        <f t="shared" ca="1" si="120"/>
        <v>#NAME?</v>
      </c>
      <c r="W2621" s="327" t="e">
        <f t="shared" ca="1" si="121"/>
        <v>#NAME?</v>
      </c>
      <c r="X2621" s="327" t="e">
        <f t="shared" ca="1" si="122"/>
        <v>#NAME?</v>
      </c>
    </row>
    <row r="2622" spans="1:24">
      <c r="A2622" s="2">
        <v>2615</v>
      </c>
      <c r="B2622" s="617">
        <v>-160478</v>
      </c>
      <c r="C2622" s="617">
        <v>-103593</v>
      </c>
      <c r="D2622" s="617">
        <v>-114388</v>
      </c>
      <c r="F2622" s="330" t="e">
        <f ca="1">_xll.RiskData('Risk Summary'!$H$32,$A2622)</f>
        <v>#NAME?</v>
      </c>
      <c r="G2622" s="330" t="e">
        <f ca="1">_xll.RiskData('Risk Summary'!$K$32,$A2622)</f>
        <v>#NAME?</v>
      </c>
      <c r="H2622" s="330" t="e">
        <f ca="1">_xll.RiskData('Risk Summary'!$N$32,$A2622)</f>
        <v>#NAME?</v>
      </c>
      <c r="J2622" s="330" t="e">
        <f ca="1">_xll.RiskData('Risk Summary'!$H$35,$A2622)</f>
        <v>#NAME?</v>
      </c>
      <c r="K2622" s="330" t="e">
        <f ca="1">_xll.RiskData('Risk Summary'!$K$35,$A2622)</f>
        <v>#NAME?</v>
      </c>
      <c r="L2622" s="330" t="e">
        <f ca="1">_xll.RiskData('Risk Summary'!$N$35,$A2622)</f>
        <v>#NAME?</v>
      </c>
      <c r="N2622" s="330" t="e">
        <f ca="1">_xll.RiskData('Risk Summary'!$H$36,$A2622)</f>
        <v>#NAME?</v>
      </c>
      <c r="O2622" s="330" t="e">
        <f ca="1">_xll.RiskData('Risk Summary'!$K$36,$A2622)</f>
        <v>#NAME?</v>
      </c>
      <c r="P2622" s="330" t="e">
        <f ca="1">_xll.RiskData('Risk Summary'!$N$36,$A2622)</f>
        <v>#NAME?</v>
      </c>
      <c r="R2622" s="330" t="e">
        <f ca="1">_xll.RiskData('TS CF'!$H$24,$A2622)-F2622</f>
        <v>#NAME?</v>
      </c>
      <c r="S2622" s="330" t="e">
        <f ca="1">_xll.RiskData('TS CF'!$K$24,$A2622)-G2622</f>
        <v>#NAME?</v>
      </c>
      <c r="T2622" s="330" t="e">
        <f ca="1">_xll.RiskData('TS CF'!$N$24,$A2622)-H2622</f>
        <v>#NAME?</v>
      </c>
      <c r="V2622" s="327" t="e">
        <f t="shared" ca="1" si="120"/>
        <v>#NAME?</v>
      </c>
      <c r="W2622" s="327" t="e">
        <f t="shared" ca="1" si="121"/>
        <v>#NAME?</v>
      </c>
      <c r="X2622" s="327" t="e">
        <f t="shared" ca="1" si="122"/>
        <v>#NAME?</v>
      </c>
    </row>
    <row r="2623" spans="1:24">
      <c r="A2623" s="2">
        <v>2616</v>
      </c>
      <c r="B2623" s="617">
        <v>-160478</v>
      </c>
      <c r="C2623" s="617">
        <v>-103593</v>
      </c>
      <c r="D2623" s="617">
        <v>-114388</v>
      </c>
      <c r="F2623" s="330" t="e">
        <f ca="1">_xll.RiskData('Risk Summary'!$H$32,$A2623)</f>
        <v>#NAME?</v>
      </c>
      <c r="G2623" s="330" t="e">
        <f ca="1">_xll.RiskData('Risk Summary'!$K$32,$A2623)</f>
        <v>#NAME?</v>
      </c>
      <c r="H2623" s="330" t="e">
        <f ca="1">_xll.RiskData('Risk Summary'!$N$32,$A2623)</f>
        <v>#NAME?</v>
      </c>
      <c r="J2623" s="330" t="e">
        <f ca="1">_xll.RiskData('Risk Summary'!$H$35,$A2623)</f>
        <v>#NAME?</v>
      </c>
      <c r="K2623" s="330" t="e">
        <f ca="1">_xll.RiskData('Risk Summary'!$K$35,$A2623)</f>
        <v>#NAME?</v>
      </c>
      <c r="L2623" s="330" t="e">
        <f ca="1">_xll.RiskData('Risk Summary'!$N$35,$A2623)</f>
        <v>#NAME?</v>
      </c>
      <c r="N2623" s="330" t="e">
        <f ca="1">_xll.RiskData('Risk Summary'!$H$36,$A2623)</f>
        <v>#NAME?</v>
      </c>
      <c r="O2623" s="330" t="e">
        <f ca="1">_xll.RiskData('Risk Summary'!$K$36,$A2623)</f>
        <v>#NAME?</v>
      </c>
      <c r="P2623" s="330" t="e">
        <f ca="1">_xll.RiskData('Risk Summary'!$N$36,$A2623)</f>
        <v>#NAME?</v>
      </c>
      <c r="R2623" s="330" t="e">
        <f ca="1">_xll.RiskData('TS CF'!$H$24,$A2623)-F2623</f>
        <v>#NAME?</v>
      </c>
      <c r="S2623" s="330" t="e">
        <f ca="1">_xll.RiskData('TS CF'!$K$24,$A2623)-G2623</f>
        <v>#NAME?</v>
      </c>
      <c r="T2623" s="330" t="e">
        <f ca="1">_xll.RiskData('TS CF'!$N$24,$A2623)-H2623</f>
        <v>#NAME?</v>
      </c>
      <c r="V2623" s="327" t="e">
        <f t="shared" ca="1" si="120"/>
        <v>#NAME?</v>
      </c>
      <c r="W2623" s="327" t="e">
        <f t="shared" ca="1" si="121"/>
        <v>#NAME?</v>
      </c>
      <c r="X2623" s="327" t="e">
        <f t="shared" ca="1" si="122"/>
        <v>#NAME?</v>
      </c>
    </row>
    <row r="2624" spans="1:24">
      <c r="A2624" s="2">
        <v>2617</v>
      </c>
      <c r="B2624" s="617">
        <v>-160478</v>
      </c>
      <c r="C2624" s="617">
        <v>-103593</v>
      </c>
      <c r="D2624" s="617">
        <v>-114388</v>
      </c>
      <c r="F2624" s="330" t="e">
        <f ca="1">_xll.RiskData('Risk Summary'!$H$32,$A2624)</f>
        <v>#NAME?</v>
      </c>
      <c r="G2624" s="330" t="e">
        <f ca="1">_xll.RiskData('Risk Summary'!$K$32,$A2624)</f>
        <v>#NAME?</v>
      </c>
      <c r="H2624" s="330" t="e">
        <f ca="1">_xll.RiskData('Risk Summary'!$N$32,$A2624)</f>
        <v>#NAME?</v>
      </c>
      <c r="J2624" s="330" t="e">
        <f ca="1">_xll.RiskData('Risk Summary'!$H$35,$A2624)</f>
        <v>#NAME?</v>
      </c>
      <c r="K2624" s="330" t="e">
        <f ca="1">_xll.RiskData('Risk Summary'!$K$35,$A2624)</f>
        <v>#NAME?</v>
      </c>
      <c r="L2624" s="330" t="e">
        <f ca="1">_xll.RiskData('Risk Summary'!$N$35,$A2624)</f>
        <v>#NAME?</v>
      </c>
      <c r="N2624" s="330" t="e">
        <f ca="1">_xll.RiskData('Risk Summary'!$H$36,$A2624)</f>
        <v>#NAME?</v>
      </c>
      <c r="O2624" s="330" t="e">
        <f ca="1">_xll.RiskData('Risk Summary'!$K$36,$A2624)</f>
        <v>#NAME?</v>
      </c>
      <c r="P2624" s="330" t="e">
        <f ca="1">_xll.RiskData('Risk Summary'!$N$36,$A2624)</f>
        <v>#NAME?</v>
      </c>
      <c r="R2624" s="330" t="e">
        <f ca="1">_xll.RiskData('TS CF'!$H$24,$A2624)-F2624</f>
        <v>#NAME?</v>
      </c>
      <c r="S2624" s="330" t="e">
        <f ca="1">_xll.RiskData('TS CF'!$K$24,$A2624)-G2624</f>
        <v>#NAME?</v>
      </c>
      <c r="T2624" s="330" t="e">
        <f ca="1">_xll.RiskData('TS CF'!$N$24,$A2624)-H2624</f>
        <v>#NAME?</v>
      </c>
      <c r="V2624" s="327" t="e">
        <f t="shared" ca="1" si="120"/>
        <v>#NAME?</v>
      </c>
      <c r="W2624" s="327" t="e">
        <f t="shared" ca="1" si="121"/>
        <v>#NAME?</v>
      </c>
      <c r="X2624" s="327" t="e">
        <f t="shared" ca="1" si="122"/>
        <v>#NAME?</v>
      </c>
    </row>
    <row r="2625" spans="1:24">
      <c r="A2625" s="2">
        <v>2618</v>
      </c>
      <c r="B2625" s="617">
        <v>-160478</v>
      </c>
      <c r="C2625" s="617">
        <v>-103593</v>
      </c>
      <c r="D2625" s="617">
        <v>-114388</v>
      </c>
      <c r="F2625" s="330" t="e">
        <f ca="1">_xll.RiskData('Risk Summary'!$H$32,$A2625)</f>
        <v>#NAME?</v>
      </c>
      <c r="G2625" s="330" t="e">
        <f ca="1">_xll.RiskData('Risk Summary'!$K$32,$A2625)</f>
        <v>#NAME?</v>
      </c>
      <c r="H2625" s="330" t="e">
        <f ca="1">_xll.RiskData('Risk Summary'!$N$32,$A2625)</f>
        <v>#NAME?</v>
      </c>
      <c r="J2625" s="330" t="e">
        <f ca="1">_xll.RiskData('Risk Summary'!$H$35,$A2625)</f>
        <v>#NAME?</v>
      </c>
      <c r="K2625" s="330" t="e">
        <f ca="1">_xll.RiskData('Risk Summary'!$K$35,$A2625)</f>
        <v>#NAME?</v>
      </c>
      <c r="L2625" s="330" t="e">
        <f ca="1">_xll.RiskData('Risk Summary'!$N$35,$A2625)</f>
        <v>#NAME?</v>
      </c>
      <c r="N2625" s="330" t="e">
        <f ca="1">_xll.RiskData('Risk Summary'!$H$36,$A2625)</f>
        <v>#NAME?</v>
      </c>
      <c r="O2625" s="330" t="e">
        <f ca="1">_xll.RiskData('Risk Summary'!$K$36,$A2625)</f>
        <v>#NAME?</v>
      </c>
      <c r="P2625" s="330" t="e">
        <f ca="1">_xll.RiskData('Risk Summary'!$N$36,$A2625)</f>
        <v>#NAME?</v>
      </c>
      <c r="R2625" s="330" t="e">
        <f ca="1">_xll.RiskData('TS CF'!$H$24,$A2625)-F2625</f>
        <v>#NAME?</v>
      </c>
      <c r="S2625" s="330" t="e">
        <f ca="1">_xll.RiskData('TS CF'!$K$24,$A2625)-G2625</f>
        <v>#NAME?</v>
      </c>
      <c r="T2625" s="330" t="e">
        <f ca="1">_xll.RiskData('TS CF'!$N$24,$A2625)-H2625</f>
        <v>#NAME?</v>
      </c>
      <c r="V2625" s="327" t="e">
        <f t="shared" ca="1" si="120"/>
        <v>#NAME?</v>
      </c>
      <c r="W2625" s="327" t="e">
        <f t="shared" ca="1" si="121"/>
        <v>#NAME?</v>
      </c>
      <c r="X2625" s="327" t="e">
        <f t="shared" ca="1" si="122"/>
        <v>#NAME?</v>
      </c>
    </row>
    <row r="2626" spans="1:24">
      <c r="A2626" s="2">
        <v>2619</v>
      </c>
      <c r="B2626" s="617">
        <v>-160478</v>
      </c>
      <c r="C2626" s="617">
        <v>-103593</v>
      </c>
      <c r="D2626" s="617">
        <v>-114388</v>
      </c>
      <c r="F2626" s="330" t="e">
        <f ca="1">_xll.RiskData('Risk Summary'!$H$32,$A2626)</f>
        <v>#NAME?</v>
      </c>
      <c r="G2626" s="330" t="e">
        <f ca="1">_xll.RiskData('Risk Summary'!$K$32,$A2626)</f>
        <v>#NAME?</v>
      </c>
      <c r="H2626" s="330" t="e">
        <f ca="1">_xll.RiskData('Risk Summary'!$N$32,$A2626)</f>
        <v>#NAME?</v>
      </c>
      <c r="J2626" s="330" t="e">
        <f ca="1">_xll.RiskData('Risk Summary'!$H$35,$A2626)</f>
        <v>#NAME?</v>
      </c>
      <c r="K2626" s="330" t="e">
        <f ca="1">_xll.RiskData('Risk Summary'!$K$35,$A2626)</f>
        <v>#NAME?</v>
      </c>
      <c r="L2626" s="330" t="e">
        <f ca="1">_xll.RiskData('Risk Summary'!$N$35,$A2626)</f>
        <v>#NAME?</v>
      </c>
      <c r="N2626" s="330" t="e">
        <f ca="1">_xll.RiskData('Risk Summary'!$H$36,$A2626)</f>
        <v>#NAME?</v>
      </c>
      <c r="O2626" s="330" t="e">
        <f ca="1">_xll.RiskData('Risk Summary'!$K$36,$A2626)</f>
        <v>#NAME?</v>
      </c>
      <c r="P2626" s="330" t="e">
        <f ca="1">_xll.RiskData('Risk Summary'!$N$36,$A2626)</f>
        <v>#NAME?</v>
      </c>
      <c r="R2626" s="330" t="e">
        <f ca="1">_xll.RiskData('TS CF'!$H$24,$A2626)-F2626</f>
        <v>#NAME?</v>
      </c>
      <c r="S2626" s="330" t="e">
        <f ca="1">_xll.RiskData('TS CF'!$K$24,$A2626)-G2626</f>
        <v>#NAME?</v>
      </c>
      <c r="T2626" s="330" t="e">
        <f ca="1">_xll.RiskData('TS CF'!$N$24,$A2626)-H2626</f>
        <v>#NAME?</v>
      </c>
      <c r="V2626" s="327" t="e">
        <f t="shared" ca="1" si="120"/>
        <v>#NAME?</v>
      </c>
      <c r="W2626" s="327" t="e">
        <f t="shared" ca="1" si="121"/>
        <v>#NAME?</v>
      </c>
      <c r="X2626" s="327" t="e">
        <f t="shared" ca="1" si="122"/>
        <v>#NAME?</v>
      </c>
    </row>
    <row r="2627" spans="1:24">
      <c r="A2627" s="2">
        <v>2620</v>
      </c>
      <c r="B2627" s="617">
        <v>-160478</v>
      </c>
      <c r="C2627" s="617">
        <v>-103593</v>
      </c>
      <c r="D2627" s="617">
        <v>-114388</v>
      </c>
      <c r="F2627" s="330" t="e">
        <f ca="1">_xll.RiskData('Risk Summary'!$H$32,$A2627)</f>
        <v>#NAME?</v>
      </c>
      <c r="G2627" s="330" t="e">
        <f ca="1">_xll.RiskData('Risk Summary'!$K$32,$A2627)</f>
        <v>#NAME?</v>
      </c>
      <c r="H2627" s="330" t="e">
        <f ca="1">_xll.RiskData('Risk Summary'!$N$32,$A2627)</f>
        <v>#NAME?</v>
      </c>
      <c r="J2627" s="330" t="e">
        <f ca="1">_xll.RiskData('Risk Summary'!$H$35,$A2627)</f>
        <v>#NAME?</v>
      </c>
      <c r="K2627" s="330" t="e">
        <f ca="1">_xll.RiskData('Risk Summary'!$K$35,$A2627)</f>
        <v>#NAME?</v>
      </c>
      <c r="L2627" s="330" t="e">
        <f ca="1">_xll.RiskData('Risk Summary'!$N$35,$A2627)</f>
        <v>#NAME?</v>
      </c>
      <c r="N2627" s="330" t="e">
        <f ca="1">_xll.RiskData('Risk Summary'!$H$36,$A2627)</f>
        <v>#NAME?</v>
      </c>
      <c r="O2627" s="330" t="e">
        <f ca="1">_xll.RiskData('Risk Summary'!$K$36,$A2627)</f>
        <v>#NAME?</v>
      </c>
      <c r="P2627" s="330" t="e">
        <f ca="1">_xll.RiskData('Risk Summary'!$N$36,$A2627)</f>
        <v>#NAME?</v>
      </c>
      <c r="R2627" s="330" t="e">
        <f ca="1">_xll.RiskData('TS CF'!$H$24,$A2627)-F2627</f>
        <v>#NAME?</v>
      </c>
      <c r="S2627" s="330" t="e">
        <f ca="1">_xll.RiskData('TS CF'!$K$24,$A2627)-G2627</f>
        <v>#NAME?</v>
      </c>
      <c r="T2627" s="330" t="e">
        <f ca="1">_xll.RiskData('TS CF'!$N$24,$A2627)-H2627</f>
        <v>#NAME?</v>
      </c>
      <c r="V2627" s="327" t="e">
        <f t="shared" ca="1" si="120"/>
        <v>#NAME?</v>
      </c>
      <c r="W2627" s="327" t="e">
        <f t="shared" ca="1" si="121"/>
        <v>#NAME?</v>
      </c>
      <c r="X2627" s="327" t="e">
        <f t="shared" ca="1" si="122"/>
        <v>#NAME?</v>
      </c>
    </row>
    <row r="2628" spans="1:24">
      <c r="A2628" s="2">
        <v>2621</v>
      </c>
      <c r="B2628" s="617">
        <v>-160478</v>
      </c>
      <c r="C2628" s="617">
        <v>-103593</v>
      </c>
      <c r="D2628" s="617">
        <v>-114388</v>
      </c>
      <c r="F2628" s="330" t="e">
        <f ca="1">_xll.RiskData('Risk Summary'!$H$32,$A2628)</f>
        <v>#NAME?</v>
      </c>
      <c r="G2628" s="330" t="e">
        <f ca="1">_xll.RiskData('Risk Summary'!$K$32,$A2628)</f>
        <v>#NAME?</v>
      </c>
      <c r="H2628" s="330" t="e">
        <f ca="1">_xll.RiskData('Risk Summary'!$N$32,$A2628)</f>
        <v>#NAME?</v>
      </c>
      <c r="J2628" s="330" t="e">
        <f ca="1">_xll.RiskData('Risk Summary'!$H$35,$A2628)</f>
        <v>#NAME?</v>
      </c>
      <c r="K2628" s="330" t="e">
        <f ca="1">_xll.RiskData('Risk Summary'!$K$35,$A2628)</f>
        <v>#NAME?</v>
      </c>
      <c r="L2628" s="330" t="e">
        <f ca="1">_xll.RiskData('Risk Summary'!$N$35,$A2628)</f>
        <v>#NAME?</v>
      </c>
      <c r="N2628" s="330" t="e">
        <f ca="1">_xll.RiskData('Risk Summary'!$H$36,$A2628)</f>
        <v>#NAME?</v>
      </c>
      <c r="O2628" s="330" t="e">
        <f ca="1">_xll.RiskData('Risk Summary'!$K$36,$A2628)</f>
        <v>#NAME?</v>
      </c>
      <c r="P2628" s="330" t="e">
        <f ca="1">_xll.RiskData('Risk Summary'!$N$36,$A2628)</f>
        <v>#NAME?</v>
      </c>
      <c r="R2628" s="330" t="e">
        <f ca="1">_xll.RiskData('TS CF'!$H$24,$A2628)-F2628</f>
        <v>#NAME?</v>
      </c>
      <c r="S2628" s="330" t="e">
        <f ca="1">_xll.RiskData('TS CF'!$K$24,$A2628)-G2628</f>
        <v>#NAME?</v>
      </c>
      <c r="T2628" s="330" t="e">
        <f ca="1">_xll.RiskData('TS CF'!$N$24,$A2628)-H2628</f>
        <v>#NAME?</v>
      </c>
      <c r="V2628" s="327" t="e">
        <f t="shared" ca="1" si="120"/>
        <v>#NAME?</v>
      </c>
      <c r="W2628" s="327" t="e">
        <f t="shared" ca="1" si="121"/>
        <v>#NAME?</v>
      </c>
      <c r="X2628" s="327" t="e">
        <f t="shared" ca="1" si="122"/>
        <v>#NAME?</v>
      </c>
    </row>
    <row r="2629" spans="1:24">
      <c r="A2629" s="2">
        <v>2622</v>
      </c>
      <c r="B2629" s="617">
        <v>-160478</v>
      </c>
      <c r="C2629" s="617">
        <v>-103593</v>
      </c>
      <c r="D2629" s="617">
        <v>-114388</v>
      </c>
      <c r="F2629" s="330" t="e">
        <f ca="1">_xll.RiskData('Risk Summary'!$H$32,$A2629)</f>
        <v>#NAME?</v>
      </c>
      <c r="G2629" s="330" t="e">
        <f ca="1">_xll.RiskData('Risk Summary'!$K$32,$A2629)</f>
        <v>#NAME?</v>
      </c>
      <c r="H2629" s="330" t="e">
        <f ca="1">_xll.RiskData('Risk Summary'!$N$32,$A2629)</f>
        <v>#NAME?</v>
      </c>
      <c r="J2629" s="330" t="e">
        <f ca="1">_xll.RiskData('Risk Summary'!$H$35,$A2629)</f>
        <v>#NAME?</v>
      </c>
      <c r="K2629" s="330" t="e">
        <f ca="1">_xll.RiskData('Risk Summary'!$K$35,$A2629)</f>
        <v>#NAME?</v>
      </c>
      <c r="L2629" s="330" t="e">
        <f ca="1">_xll.RiskData('Risk Summary'!$N$35,$A2629)</f>
        <v>#NAME?</v>
      </c>
      <c r="N2629" s="330" t="e">
        <f ca="1">_xll.RiskData('Risk Summary'!$H$36,$A2629)</f>
        <v>#NAME?</v>
      </c>
      <c r="O2629" s="330" t="e">
        <f ca="1">_xll.RiskData('Risk Summary'!$K$36,$A2629)</f>
        <v>#NAME?</v>
      </c>
      <c r="P2629" s="330" t="e">
        <f ca="1">_xll.RiskData('Risk Summary'!$N$36,$A2629)</f>
        <v>#NAME?</v>
      </c>
      <c r="R2629" s="330" t="e">
        <f ca="1">_xll.RiskData('TS CF'!$H$24,$A2629)-F2629</f>
        <v>#NAME?</v>
      </c>
      <c r="S2629" s="330" t="e">
        <f ca="1">_xll.RiskData('TS CF'!$K$24,$A2629)-G2629</f>
        <v>#NAME?</v>
      </c>
      <c r="T2629" s="330" t="e">
        <f ca="1">_xll.RiskData('TS CF'!$N$24,$A2629)-H2629</f>
        <v>#NAME?</v>
      </c>
      <c r="V2629" s="327" t="e">
        <f t="shared" ca="1" si="120"/>
        <v>#NAME?</v>
      </c>
      <c r="W2629" s="327" t="e">
        <f t="shared" ca="1" si="121"/>
        <v>#NAME?</v>
      </c>
      <c r="X2629" s="327" t="e">
        <f t="shared" ca="1" si="122"/>
        <v>#NAME?</v>
      </c>
    </row>
    <row r="2630" spans="1:24">
      <c r="A2630" s="2">
        <v>2623</v>
      </c>
      <c r="B2630" s="617">
        <v>-160478</v>
      </c>
      <c r="C2630" s="617">
        <v>-103593</v>
      </c>
      <c r="D2630" s="617">
        <v>-114388</v>
      </c>
      <c r="F2630" s="330" t="e">
        <f ca="1">_xll.RiskData('Risk Summary'!$H$32,$A2630)</f>
        <v>#NAME?</v>
      </c>
      <c r="G2630" s="330" t="e">
        <f ca="1">_xll.RiskData('Risk Summary'!$K$32,$A2630)</f>
        <v>#NAME?</v>
      </c>
      <c r="H2630" s="330" t="e">
        <f ca="1">_xll.RiskData('Risk Summary'!$N$32,$A2630)</f>
        <v>#NAME?</v>
      </c>
      <c r="J2630" s="330" t="e">
        <f ca="1">_xll.RiskData('Risk Summary'!$H$35,$A2630)</f>
        <v>#NAME?</v>
      </c>
      <c r="K2630" s="330" t="e">
        <f ca="1">_xll.RiskData('Risk Summary'!$K$35,$A2630)</f>
        <v>#NAME?</v>
      </c>
      <c r="L2630" s="330" t="e">
        <f ca="1">_xll.RiskData('Risk Summary'!$N$35,$A2630)</f>
        <v>#NAME?</v>
      </c>
      <c r="N2630" s="330" t="e">
        <f ca="1">_xll.RiskData('Risk Summary'!$H$36,$A2630)</f>
        <v>#NAME?</v>
      </c>
      <c r="O2630" s="330" t="e">
        <f ca="1">_xll.RiskData('Risk Summary'!$K$36,$A2630)</f>
        <v>#NAME?</v>
      </c>
      <c r="P2630" s="330" t="e">
        <f ca="1">_xll.RiskData('Risk Summary'!$N$36,$A2630)</f>
        <v>#NAME?</v>
      </c>
      <c r="R2630" s="330" t="e">
        <f ca="1">_xll.RiskData('TS CF'!$H$24,$A2630)-F2630</f>
        <v>#NAME?</v>
      </c>
      <c r="S2630" s="330" t="e">
        <f ca="1">_xll.RiskData('TS CF'!$K$24,$A2630)-G2630</f>
        <v>#NAME?</v>
      </c>
      <c r="T2630" s="330" t="e">
        <f ca="1">_xll.RiskData('TS CF'!$N$24,$A2630)-H2630</f>
        <v>#NAME?</v>
      </c>
      <c r="V2630" s="327" t="e">
        <f t="shared" ca="1" si="120"/>
        <v>#NAME?</v>
      </c>
      <c r="W2630" s="327" t="e">
        <f t="shared" ca="1" si="121"/>
        <v>#NAME?</v>
      </c>
      <c r="X2630" s="327" t="e">
        <f t="shared" ca="1" si="122"/>
        <v>#NAME?</v>
      </c>
    </row>
    <row r="2631" spans="1:24">
      <c r="A2631" s="2">
        <v>2624</v>
      </c>
      <c r="B2631" s="617">
        <v>-160478</v>
      </c>
      <c r="C2631" s="617">
        <v>-103593</v>
      </c>
      <c r="D2631" s="617">
        <v>-114388</v>
      </c>
      <c r="F2631" s="330" t="e">
        <f ca="1">_xll.RiskData('Risk Summary'!$H$32,$A2631)</f>
        <v>#NAME?</v>
      </c>
      <c r="G2631" s="330" t="e">
        <f ca="1">_xll.RiskData('Risk Summary'!$K$32,$A2631)</f>
        <v>#NAME?</v>
      </c>
      <c r="H2631" s="330" t="e">
        <f ca="1">_xll.RiskData('Risk Summary'!$N$32,$A2631)</f>
        <v>#NAME?</v>
      </c>
      <c r="J2631" s="330" t="e">
        <f ca="1">_xll.RiskData('Risk Summary'!$H$35,$A2631)</f>
        <v>#NAME?</v>
      </c>
      <c r="K2631" s="330" t="e">
        <f ca="1">_xll.RiskData('Risk Summary'!$K$35,$A2631)</f>
        <v>#NAME?</v>
      </c>
      <c r="L2631" s="330" t="e">
        <f ca="1">_xll.RiskData('Risk Summary'!$N$35,$A2631)</f>
        <v>#NAME?</v>
      </c>
      <c r="N2631" s="330" t="e">
        <f ca="1">_xll.RiskData('Risk Summary'!$H$36,$A2631)</f>
        <v>#NAME?</v>
      </c>
      <c r="O2631" s="330" t="e">
        <f ca="1">_xll.RiskData('Risk Summary'!$K$36,$A2631)</f>
        <v>#NAME?</v>
      </c>
      <c r="P2631" s="330" t="e">
        <f ca="1">_xll.RiskData('Risk Summary'!$N$36,$A2631)</f>
        <v>#NAME?</v>
      </c>
      <c r="R2631" s="330" t="e">
        <f ca="1">_xll.RiskData('TS CF'!$H$24,$A2631)-F2631</f>
        <v>#NAME?</v>
      </c>
      <c r="S2631" s="330" t="e">
        <f ca="1">_xll.RiskData('TS CF'!$K$24,$A2631)-G2631</f>
        <v>#NAME?</v>
      </c>
      <c r="T2631" s="330" t="e">
        <f ca="1">_xll.RiskData('TS CF'!$N$24,$A2631)-H2631</f>
        <v>#NAME?</v>
      </c>
      <c r="V2631" s="327" t="e">
        <f t="shared" ca="1" si="120"/>
        <v>#NAME?</v>
      </c>
      <c r="W2631" s="327" t="e">
        <f t="shared" ca="1" si="121"/>
        <v>#NAME?</v>
      </c>
      <c r="X2631" s="327" t="e">
        <f t="shared" ca="1" si="122"/>
        <v>#NAME?</v>
      </c>
    </row>
    <row r="2632" spans="1:24">
      <c r="A2632" s="2">
        <v>2625</v>
      </c>
      <c r="B2632" s="617">
        <v>-160478</v>
      </c>
      <c r="C2632" s="617">
        <v>-103593</v>
      </c>
      <c r="D2632" s="617">
        <v>-114388</v>
      </c>
      <c r="F2632" s="330" t="e">
        <f ca="1">_xll.RiskData('Risk Summary'!$H$32,$A2632)</f>
        <v>#NAME?</v>
      </c>
      <c r="G2632" s="330" t="e">
        <f ca="1">_xll.RiskData('Risk Summary'!$K$32,$A2632)</f>
        <v>#NAME?</v>
      </c>
      <c r="H2632" s="330" t="e">
        <f ca="1">_xll.RiskData('Risk Summary'!$N$32,$A2632)</f>
        <v>#NAME?</v>
      </c>
      <c r="J2632" s="330" t="e">
        <f ca="1">_xll.RiskData('Risk Summary'!$H$35,$A2632)</f>
        <v>#NAME?</v>
      </c>
      <c r="K2632" s="330" t="e">
        <f ca="1">_xll.RiskData('Risk Summary'!$K$35,$A2632)</f>
        <v>#NAME?</v>
      </c>
      <c r="L2632" s="330" t="e">
        <f ca="1">_xll.RiskData('Risk Summary'!$N$35,$A2632)</f>
        <v>#NAME?</v>
      </c>
      <c r="N2632" s="330" t="e">
        <f ca="1">_xll.RiskData('Risk Summary'!$H$36,$A2632)</f>
        <v>#NAME?</v>
      </c>
      <c r="O2632" s="330" t="e">
        <f ca="1">_xll.RiskData('Risk Summary'!$K$36,$A2632)</f>
        <v>#NAME?</v>
      </c>
      <c r="P2632" s="330" t="e">
        <f ca="1">_xll.RiskData('Risk Summary'!$N$36,$A2632)</f>
        <v>#NAME?</v>
      </c>
      <c r="R2632" s="330" t="e">
        <f ca="1">_xll.RiskData('TS CF'!$H$24,$A2632)-F2632</f>
        <v>#NAME?</v>
      </c>
      <c r="S2632" s="330" t="e">
        <f ca="1">_xll.RiskData('TS CF'!$K$24,$A2632)-G2632</f>
        <v>#NAME?</v>
      </c>
      <c r="T2632" s="330" t="e">
        <f ca="1">_xll.RiskData('TS CF'!$N$24,$A2632)-H2632</f>
        <v>#NAME?</v>
      </c>
      <c r="V2632" s="327" t="e">
        <f t="shared" ca="1" si="120"/>
        <v>#NAME?</v>
      </c>
      <c r="W2632" s="327" t="e">
        <f t="shared" ca="1" si="121"/>
        <v>#NAME?</v>
      </c>
      <c r="X2632" s="327" t="e">
        <f t="shared" ca="1" si="122"/>
        <v>#NAME?</v>
      </c>
    </row>
    <row r="2633" spans="1:24">
      <c r="A2633" s="2">
        <v>2626</v>
      </c>
      <c r="B2633" s="617">
        <v>-160478</v>
      </c>
      <c r="C2633" s="617">
        <v>-103593</v>
      </c>
      <c r="D2633" s="617">
        <v>-114388</v>
      </c>
      <c r="F2633" s="330" t="e">
        <f ca="1">_xll.RiskData('Risk Summary'!$H$32,$A2633)</f>
        <v>#NAME?</v>
      </c>
      <c r="G2633" s="330" t="e">
        <f ca="1">_xll.RiskData('Risk Summary'!$K$32,$A2633)</f>
        <v>#NAME?</v>
      </c>
      <c r="H2633" s="330" t="e">
        <f ca="1">_xll.RiskData('Risk Summary'!$N$32,$A2633)</f>
        <v>#NAME?</v>
      </c>
      <c r="J2633" s="330" t="e">
        <f ca="1">_xll.RiskData('Risk Summary'!$H$35,$A2633)</f>
        <v>#NAME?</v>
      </c>
      <c r="K2633" s="330" t="e">
        <f ca="1">_xll.RiskData('Risk Summary'!$K$35,$A2633)</f>
        <v>#NAME?</v>
      </c>
      <c r="L2633" s="330" t="e">
        <f ca="1">_xll.RiskData('Risk Summary'!$N$35,$A2633)</f>
        <v>#NAME?</v>
      </c>
      <c r="N2633" s="330" t="e">
        <f ca="1">_xll.RiskData('Risk Summary'!$H$36,$A2633)</f>
        <v>#NAME?</v>
      </c>
      <c r="O2633" s="330" t="e">
        <f ca="1">_xll.RiskData('Risk Summary'!$K$36,$A2633)</f>
        <v>#NAME?</v>
      </c>
      <c r="P2633" s="330" t="e">
        <f ca="1">_xll.RiskData('Risk Summary'!$N$36,$A2633)</f>
        <v>#NAME?</v>
      </c>
      <c r="R2633" s="330" t="e">
        <f ca="1">_xll.RiskData('TS CF'!$H$24,$A2633)-F2633</f>
        <v>#NAME?</v>
      </c>
      <c r="S2633" s="330" t="e">
        <f ca="1">_xll.RiskData('TS CF'!$K$24,$A2633)-G2633</f>
        <v>#NAME?</v>
      </c>
      <c r="T2633" s="330" t="e">
        <f ca="1">_xll.RiskData('TS CF'!$N$24,$A2633)-H2633</f>
        <v>#NAME?</v>
      </c>
      <c r="V2633" s="327" t="e">
        <f t="shared" ca="1" si="120"/>
        <v>#NAME?</v>
      </c>
      <c r="W2633" s="327" t="e">
        <f t="shared" ca="1" si="121"/>
        <v>#NAME?</v>
      </c>
      <c r="X2633" s="327" t="e">
        <f t="shared" ca="1" si="122"/>
        <v>#NAME?</v>
      </c>
    </row>
    <row r="2634" spans="1:24">
      <c r="A2634" s="2">
        <v>2627</v>
      </c>
      <c r="B2634" s="617">
        <v>-160478</v>
      </c>
      <c r="C2634" s="617">
        <v>-103593</v>
      </c>
      <c r="D2634" s="617">
        <v>-114388</v>
      </c>
      <c r="F2634" s="330" t="e">
        <f ca="1">_xll.RiskData('Risk Summary'!$H$32,$A2634)</f>
        <v>#NAME?</v>
      </c>
      <c r="G2634" s="330" t="e">
        <f ca="1">_xll.RiskData('Risk Summary'!$K$32,$A2634)</f>
        <v>#NAME?</v>
      </c>
      <c r="H2634" s="330" t="e">
        <f ca="1">_xll.RiskData('Risk Summary'!$N$32,$A2634)</f>
        <v>#NAME?</v>
      </c>
      <c r="J2634" s="330" t="e">
        <f ca="1">_xll.RiskData('Risk Summary'!$H$35,$A2634)</f>
        <v>#NAME?</v>
      </c>
      <c r="K2634" s="330" t="e">
        <f ca="1">_xll.RiskData('Risk Summary'!$K$35,$A2634)</f>
        <v>#NAME?</v>
      </c>
      <c r="L2634" s="330" t="e">
        <f ca="1">_xll.RiskData('Risk Summary'!$N$35,$A2634)</f>
        <v>#NAME?</v>
      </c>
      <c r="N2634" s="330" t="e">
        <f ca="1">_xll.RiskData('Risk Summary'!$H$36,$A2634)</f>
        <v>#NAME?</v>
      </c>
      <c r="O2634" s="330" t="e">
        <f ca="1">_xll.RiskData('Risk Summary'!$K$36,$A2634)</f>
        <v>#NAME?</v>
      </c>
      <c r="P2634" s="330" t="e">
        <f ca="1">_xll.RiskData('Risk Summary'!$N$36,$A2634)</f>
        <v>#NAME?</v>
      </c>
      <c r="R2634" s="330" t="e">
        <f ca="1">_xll.RiskData('TS CF'!$H$24,$A2634)-F2634</f>
        <v>#NAME?</v>
      </c>
      <c r="S2634" s="330" t="e">
        <f ca="1">_xll.RiskData('TS CF'!$K$24,$A2634)-G2634</f>
        <v>#NAME?</v>
      </c>
      <c r="T2634" s="330" t="e">
        <f ca="1">_xll.RiskData('TS CF'!$N$24,$A2634)-H2634</f>
        <v>#NAME?</v>
      </c>
      <c r="V2634" s="327" t="e">
        <f t="shared" ref="V2634:V2697" ca="1" si="123">V2633</f>
        <v>#NAME?</v>
      </c>
      <c r="W2634" s="327" t="e">
        <f t="shared" ref="W2634:W2697" ca="1" si="124">W2633</f>
        <v>#NAME?</v>
      </c>
      <c r="X2634" s="327" t="e">
        <f t="shared" ref="X2634:X2697" ca="1" si="125">X2633</f>
        <v>#NAME?</v>
      </c>
    </row>
    <row r="2635" spans="1:24">
      <c r="A2635" s="2">
        <v>2628</v>
      </c>
      <c r="B2635" s="617">
        <v>-160478</v>
      </c>
      <c r="C2635" s="617">
        <v>-103593</v>
      </c>
      <c r="D2635" s="617">
        <v>-114388</v>
      </c>
      <c r="F2635" s="330" t="e">
        <f ca="1">_xll.RiskData('Risk Summary'!$H$32,$A2635)</f>
        <v>#NAME?</v>
      </c>
      <c r="G2635" s="330" t="e">
        <f ca="1">_xll.RiskData('Risk Summary'!$K$32,$A2635)</f>
        <v>#NAME?</v>
      </c>
      <c r="H2635" s="330" t="e">
        <f ca="1">_xll.RiskData('Risk Summary'!$N$32,$A2635)</f>
        <v>#NAME?</v>
      </c>
      <c r="J2635" s="330" t="e">
        <f ca="1">_xll.RiskData('Risk Summary'!$H$35,$A2635)</f>
        <v>#NAME?</v>
      </c>
      <c r="K2635" s="330" t="e">
        <f ca="1">_xll.RiskData('Risk Summary'!$K$35,$A2635)</f>
        <v>#NAME?</v>
      </c>
      <c r="L2635" s="330" t="e">
        <f ca="1">_xll.RiskData('Risk Summary'!$N$35,$A2635)</f>
        <v>#NAME?</v>
      </c>
      <c r="N2635" s="330" t="e">
        <f ca="1">_xll.RiskData('Risk Summary'!$H$36,$A2635)</f>
        <v>#NAME?</v>
      </c>
      <c r="O2635" s="330" t="e">
        <f ca="1">_xll.RiskData('Risk Summary'!$K$36,$A2635)</f>
        <v>#NAME?</v>
      </c>
      <c r="P2635" s="330" t="e">
        <f ca="1">_xll.RiskData('Risk Summary'!$N$36,$A2635)</f>
        <v>#NAME?</v>
      </c>
      <c r="R2635" s="330" t="e">
        <f ca="1">_xll.RiskData('TS CF'!$H$24,$A2635)-F2635</f>
        <v>#NAME?</v>
      </c>
      <c r="S2635" s="330" t="e">
        <f ca="1">_xll.RiskData('TS CF'!$K$24,$A2635)-G2635</f>
        <v>#NAME?</v>
      </c>
      <c r="T2635" s="330" t="e">
        <f ca="1">_xll.RiskData('TS CF'!$N$24,$A2635)-H2635</f>
        <v>#NAME?</v>
      </c>
      <c r="V2635" s="327" t="e">
        <f t="shared" ca="1" si="123"/>
        <v>#NAME?</v>
      </c>
      <c r="W2635" s="327" t="e">
        <f t="shared" ca="1" si="124"/>
        <v>#NAME?</v>
      </c>
      <c r="X2635" s="327" t="e">
        <f t="shared" ca="1" si="125"/>
        <v>#NAME?</v>
      </c>
    </row>
    <row r="2636" spans="1:24">
      <c r="A2636" s="2">
        <v>2629</v>
      </c>
      <c r="B2636" s="617">
        <v>-160478</v>
      </c>
      <c r="C2636" s="617">
        <v>-103593</v>
      </c>
      <c r="D2636" s="617">
        <v>-114388</v>
      </c>
      <c r="F2636" s="330" t="e">
        <f ca="1">_xll.RiskData('Risk Summary'!$H$32,$A2636)</f>
        <v>#NAME?</v>
      </c>
      <c r="G2636" s="330" t="e">
        <f ca="1">_xll.RiskData('Risk Summary'!$K$32,$A2636)</f>
        <v>#NAME?</v>
      </c>
      <c r="H2636" s="330" t="e">
        <f ca="1">_xll.RiskData('Risk Summary'!$N$32,$A2636)</f>
        <v>#NAME?</v>
      </c>
      <c r="J2636" s="330" t="e">
        <f ca="1">_xll.RiskData('Risk Summary'!$H$35,$A2636)</f>
        <v>#NAME?</v>
      </c>
      <c r="K2636" s="330" t="e">
        <f ca="1">_xll.RiskData('Risk Summary'!$K$35,$A2636)</f>
        <v>#NAME?</v>
      </c>
      <c r="L2636" s="330" t="e">
        <f ca="1">_xll.RiskData('Risk Summary'!$N$35,$A2636)</f>
        <v>#NAME?</v>
      </c>
      <c r="N2636" s="330" t="e">
        <f ca="1">_xll.RiskData('Risk Summary'!$H$36,$A2636)</f>
        <v>#NAME?</v>
      </c>
      <c r="O2636" s="330" t="e">
        <f ca="1">_xll.RiskData('Risk Summary'!$K$36,$A2636)</f>
        <v>#NAME?</v>
      </c>
      <c r="P2636" s="330" t="e">
        <f ca="1">_xll.RiskData('Risk Summary'!$N$36,$A2636)</f>
        <v>#NAME?</v>
      </c>
      <c r="R2636" s="330" t="e">
        <f ca="1">_xll.RiskData('TS CF'!$H$24,$A2636)-F2636</f>
        <v>#NAME?</v>
      </c>
      <c r="S2636" s="330" t="e">
        <f ca="1">_xll.RiskData('TS CF'!$K$24,$A2636)-G2636</f>
        <v>#NAME?</v>
      </c>
      <c r="T2636" s="330" t="e">
        <f ca="1">_xll.RiskData('TS CF'!$N$24,$A2636)-H2636</f>
        <v>#NAME?</v>
      </c>
      <c r="V2636" s="327" t="e">
        <f t="shared" ca="1" si="123"/>
        <v>#NAME?</v>
      </c>
      <c r="W2636" s="327" t="e">
        <f t="shared" ca="1" si="124"/>
        <v>#NAME?</v>
      </c>
      <c r="X2636" s="327" t="e">
        <f t="shared" ca="1" si="125"/>
        <v>#NAME?</v>
      </c>
    </row>
    <row r="2637" spans="1:24">
      <c r="A2637" s="2">
        <v>2630</v>
      </c>
      <c r="B2637" s="617">
        <v>-160478</v>
      </c>
      <c r="C2637" s="617">
        <v>-103593</v>
      </c>
      <c r="D2637" s="617">
        <v>-114388</v>
      </c>
      <c r="F2637" s="330" t="e">
        <f ca="1">_xll.RiskData('Risk Summary'!$H$32,$A2637)</f>
        <v>#NAME?</v>
      </c>
      <c r="G2637" s="330" t="e">
        <f ca="1">_xll.RiskData('Risk Summary'!$K$32,$A2637)</f>
        <v>#NAME?</v>
      </c>
      <c r="H2637" s="330" t="e">
        <f ca="1">_xll.RiskData('Risk Summary'!$N$32,$A2637)</f>
        <v>#NAME?</v>
      </c>
      <c r="J2637" s="330" t="e">
        <f ca="1">_xll.RiskData('Risk Summary'!$H$35,$A2637)</f>
        <v>#NAME?</v>
      </c>
      <c r="K2637" s="330" t="e">
        <f ca="1">_xll.RiskData('Risk Summary'!$K$35,$A2637)</f>
        <v>#NAME?</v>
      </c>
      <c r="L2637" s="330" t="e">
        <f ca="1">_xll.RiskData('Risk Summary'!$N$35,$A2637)</f>
        <v>#NAME?</v>
      </c>
      <c r="N2637" s="330" t="e">
        <f ca="1">_xll.RiskData('Risk Summary'!$H$36,$A2637)</f>
        <v>#NAME?</v>
      </c>
      <c r="O2637" s="330" t="e">
        <f ca="1">_xll.RiskData('Risk Summary'!$K$36,$A2637)</f>
        <v>#NAME?</v>
      </c>
      <c r="P2637" s="330" t="e">
        <f ca="1">_xll.RiskData('Risk Summary'!$N$36,$A2637)</f>
        <v>#NAME?</v>
      </c>
      <c r="R2637" s="330" t="e">
        <f ca="1">_xll.RiskData('TS CF'!$H$24,$A2637)-F2637</f>
        <v>#NAME?</v>
      </c>
      <c r="S2637" s="330" t="e">
        <f ca="1">_xll.RiskData('TS CF'!$K$24,$A2637)-G2637</f>
        <v>#NAME?</v>
      </c>
      <c r="T2637" s="330" t="e">
        <f ca="1">_xll.RiskData('TS CF'!$N$24,$A2637)-H2637</f>
        <v>#NAME?</v>
      </c>
      <c r="V2637" s="327" t="e">
        <f t="shared" ca="1" si="123"/>
        <v>#NAME?</v>
      </c>
      <c r="W2637" s="327" t="e">
        <f t="shared" ca="1" si="124"/>
        <v>#NAME?</v>
      </c>
      <c r="X2637" s="327" t="e">
        <f t="shared" ca="1" si="125"/>
        <v>#NAME?</v>
      </c>
    </row>
    <row r="2638" spans="1:24">
      <c r="A2638" s="2">
        <v>2631</v>
      </c>
      <c r="B2638" s="617">
        <v>-160478</v>
      </c>
      <c r="C2638" s="617">
        <v>-103593</v>
      </c>
      <c r="D2638" s="617">
        <v>-114388</v>
      </c>
      <c r="F2638" s="330" t="e">
        <f ca="1">_xll.RiskData('Risk Summary'!$H$32,$A2638)</f>
        <v>#NAME?</v>
      </c>
      <c r="G2638" s="330" t="e">
        <f ca="1">_xll.RiskData('Risk Summary'!$K$32,$A2638)</f>
        <v>#NAME?</v>
      </c>
      <c r="H2638" s="330" t="e">
        <f ca="1">_xll.RiskData('Risk Summary'!$N$32,$A2638)</f>
        <v>#NAME?</v>
      </c>
      <c r="J2638" s="330" t="e">
        <f ca="1">_xll.RiskData('Risk Summary'!$H$35,$A2638)</f>
        <v>#NAME?</v>
      </c>
      <c r="K2638" s="330" t="e">
        <f ca="1">_xll.RiskData('Risk Summary'!$K$35,$A2638)</f>
        <v>#NAME?</v>
      </c>
      <c r="L2638" s="330" t="e">
        <f ca="1">_xll.RiskData('Risk Summary'!$N$35,$A2638)</f>
        <v>#NAME?</v>
      </c>
      <c r="N2638" s="330" t="e">
        <f ca="1">_xll.RiskData('Risk Summary'!$H$36,$A2638)</f>
        <v>#NAME?</v>
      </c>
      <c r="O2638" s="330" t="e">
        <f ca="1">_xll.RiskData('Risk Summary'!$K$36,$A2638)</f>
        <v>#NAME?</v>
      </c>
      <c r="P2638" s="330" t="e">
        <f ca="1">_xll.RiskData('Risk Summary'!$N$36,$A2638)</f>
        <v>#NAME?</v>
      </c>
      <c r="R2638" s="330" t="e">
        <f ca="1">_xll.RiskData('TS CF'!$H$24,$A2638)-F2638</f>
        <v>#NAME?</v>
      </c>
      <c r="S2638" s="330" t="e">
        <f ca="1">_xll.RiskData('TS CF'!$K$24,$A2638)-G2638</f>
        <v>#NAME?</v>
      </c>
      <c r="T2638" s="330" t="e">
        <f ca="1">_xll.RiskData('TS CF'!$N$24,$A2638)-H2638</f>
        <v>#NAME?</v>
      </c>
      <c r="V2638" s="327" t="e">
        <f t="shared" ca="1" si="123"/>
        <v>#NAME?</v>
      </c>
      <c r="W2638" s="327" t="e">
        <f t="shared" ca="1" si="124"/>
        <v>#NAME?</v>
      </c>
      <c r="X2638" s="327" t="e">
        <f t="shared" ca="1" si="125"/>
        <v>#NAME?</v>
      </c>
    </row>
    <row r="2639" spans="1:24">
      <c r="A2639" s="2">
        <v>2632</v>
      </c>
      <c r="B2639" s="617">
        <v>-160478</v>
      </c>
      <c r="C2639" s="617">
        <v>-103593</v>
      </c>
      <c r="D2639" s="617">
        <v>-114388</v>
      </c>
      <c r="F2639" s="330" t="e">
        <f ca="1">_xll.RiskData('Risk Summary'!$H$32,$A2639)</f>
        <v>#NAME?</v>
      </c>
      <c r="G2639" s="330" t="e">
        <f ca="1">_xll.RiskData('Risk Summary'!$K$32,$A2639)</f>
        <v>#NAME?</v>
      </c>
      <c r="H2639" s="330" t="e">
        <f ca="1">_xll.RiskData('Risk Summary'!$N$32,$A2639)</f>
        <v>#NAME?</v>
      </c>
      <c r="J2639" s="330" t="e">
        <f ca="1">_xll.RiskData('Risk Summary'!$H$35,$A2639)</f>
        <v>#NAME?</v>
      </c>
      <c r="K2639" s="330" t="e">
        <f ca="1">_xll.RiskData('Risk Summary'!$K$35,$A2639)</f>
        <v>#NAME?</v>
      </c>
      <c r="L2639" s="330" t="e">
        <f ca="1">_xll.RiskData('Risk Summary'!$N$35,$A2639)</f>
        <v>#NAME?</v>
      </c>
      <c r="N2639" s="330" t="e">
        <f ca="1">_xll.RiskData('Risk Summary'!$H$36,$A2639)</f>
        <v>#NAME?</v>
      </c>
      <c r="O2639" s="330" t="e">
        <f ca="1">_xll.RiskData('Risk Summary'!$K$36,$A2639)</f>
        <v>#NAME?</v>
      </c>
      <c r="P2639" s="330" t="e">
        <f ca="1">_xll.RiskData('Risk Summary'!$N$36,$A2639)</f>
        <v>#NAME?</v>
      </c>
      <c r="R2639" s="330" t="e">
        <f ca="1">_xll.RiskData('TS CF'!$H$24,$A2639)-F2639</f>
        <v>#NAME?</v>
      </c>
      <c r="S2639" s="330" t="e">
        <f ca="1">_xll.RiskData('TS CF'!$K$24,$A2639)-G2639</f>
        <v>#NAME?</v>
      </c>
      <c r="T2639" s="330" t="e">
        <f ca="1">_xll.RiskData('TS CF'!$N$24,$A2639)-H2639</f>
        <v>#NAME?</v>
      </c>
      <c r="V2639" s="327" t="e">
        <f t="shared" ca="1" si="123"/>
        <v>#NAME?</v>
      </c>
      <c r="W2639" s="327" t="e">
        <f t="shared" ca="1" si="124"/>
        <v>#NAME?</v>
      </c>
      <c r="X2639" s="327" t="e">
        <f t="shared" ca="1" si="125"/>
        <v>#NAME?</v>
      </c>
    </row>
    <row r="2640" spans="1:24">
      <c r="A2640" s="2">
        <v>2633</v>
      </c>
      <c r="B2640" s="617">
        <v>-160478</v>
      </c>
      <c r="C2640" s="617">
        <v>-103593</v>
      </c>
      <c r="D2640" s="617">
        <v>-114388</v>
      </c>
      <c r="F2640" s="330" t="e">
        <f ca="1">_xll.RiskData('Risk Summary'!$H$32,$A2640)</f>
        <v>#NAME?</v>
      </c>
      <c r="G2640" s="330" t="e">
        <f ca="1">_xll.RiskData('Risk Summary'!$K$32,$A2640)</f>
        <v>#NAME?</v>
      </c>
      <c r="H2640" s="330" t="e">
        <f ca="1">_xll.RiskData('Risk Summary'!$N$32,$A2640)</f>
        <v>#NAME?</v>
      </c>
      <c r="J2640" s="330" t="e">
        <f ca="1">_xll.RiskData('Risk Summary'!$H$35,$A2640)</f>
        <v>#NAME?</v>
      </c>
      <c r="K2640" s="330" t="e">
        <f ca="1">_xll.RiskData('Risk Summary'!$K$35,$A2640)</f>
        <v>#NAME?</v>
      </c>
      <c r="L2640" s="330" t="e">
        <f ca="1">_xll.RiskData('Risk Summary'!$N$35,$A2640)</f>
        <v>#NAME?</v>
      </c>
      <c r="N2640" s="330" t="e">
        <f ca="1">_xll.RiskData('Risk Summary'!$H$36,$A2640)</f>
        <v>#NAME?</v>
      </c>
      <c r="O2640" s="330" t="e">
        <f ca="1">_xll.RiskData('Risk Summary'!$K$36,$A2640)</f>
        <v>#NAME?</v>
      </c>
      <c r="P2640" s="330" t="e">
        <f ca="1">_xll.RiskData('Risk Summary'!$N$36,$A2640)</f>
        <v>#NAME?</v>
      </c>
      <c r="R2640" s="330" t="e">
        <f ca="1">_xll.RiskData('TS CF'!$H$24,$A2640)-F2640</f>
        <v>#NAME?</v>
      </c>
      <c r="S2640" s="330" t="e">
        <f ca="1">_xll.RiskData('TS CF'!$K$24,$A2640)-G2640</f>
        <v>#NAME?</v>
      </c>
      <c r="T2640" s="330" t="e">
        <f ca="1">_xll.RiskData('TS CF'!$N$24,$A2640)-H2640</f>
        <v>#NAME?</v>
      </c>
      <c r="V2640" s="327" t="e">
        <f t="shared" ca="1" si="123"/>
        <v>#NAME?</v>
      </c>
      <c r="W2640" s="327" t="e">
        <f t="shared" ca="1" si="124"/>
        <v>#NAME?</v>
      </c>
      <c r="X2640" s="327" t="e">
        <f t="shared" ca="1" si="125"/>
        <v>#NAME?</v>
      </c>
    </row>
    <row r="2641" spans="1:24">
      <c r="A2641" s="2">
        <v>2634</v>
      </c>
      <c r="B2641" s="617">
        <v>-160478</v>
      </c>
      <c r="C2641" s="617">
        <v>-103593</v>
      </c>
      <c r="D2641" s="617">
        <v>-114388</v>
      </c>
      <c r="F2641" s="330" t="e">
        <f ca="1">_xll.RiskData('Risk Summary'!$H$32,$A2641)</f>
        <v>#NAME?</v>
      </c>
      <c r="G2641" s="330" t="e">
        <f ca="1">_xll.RiskData('Risk Summary'!$K$32,$A2641)</f>
        <v>#NAME?</v>
      </c>
      <c r="H2641" s="330" t="e">
        <f ca="1">_xll.RiskData('Risk Summary'!$N$32,$A2641)</f>
        <v>#NAME?</v>
      </c>
      <c r="J2641" s="330" t="e">
        <f ca="1">_xll.RiskData('Risk Summary'!$H$35,$A2641)</f>
        <v>#NAME?</v>
      </c>
      <c r="K2641" s="330" t="e">
        <f ca="1">_xll.RiskData('Risk Summary'!$K$35,$A2641)</f>
        <v>#NAME?</v>
      </c>
      <c r="L2641" s="330" t="e">
        <f ca="1">_xll.RiskData('Risk Summary'!$N$35,$A2641)</f>
        <v>#NAME?</v>
      </c>
      <c r="N2641" s="330" t="e">
        <f ca="1">_xll.RiskData('Risk Summary'!$H$36,$A2641)</f>
        <v>#NAME?</v>
      </c>
      <c r="O2641" s="330" t="e">
        <f ca="1">_xll.RiskData('Risk Summary'!$K$36,$A2641)</f>
        <v>#NAME?</v>
      </c>
      <c r="P2641" s="330" t="e">
        <f ca="1">_xll.RiskData('Risk Summary'!$N$36,$A2641)</f>
        <v>#NAME?</v>
      </c>
      <c r="R2641" s="330" t="e">
        <f ca="1">_xll.RiskData('TS CF'!$H$24,$A2641)-F2641</f>
        <v>#NAME?</v>
      </c>
      <c r="S2641" s="330" t="e">
        <f ca="1">_xll.RiskData('TS CF'!$K$24,$A2641)-G2641</f>
        <v>#NAME?</v>
      </c>
      <c r="T2641" s="330" t="e">
        <f ca="1">_xll.RiskData('TS CF'!$N$24,$A2641)-H2641</f>
        <v>#NAME?</v>
      </c>
      <c r="V2641" s="327" t="e">
        <f t="shared" ca="1" si="123"/>
        <v>#NAME?</v>
      </c>
      <c r="W2641" s="327" t="e">
        <f t="shared" ca="1" si="124"/>
        <v>#NAME?</v>
      </c>
      <c r="X2641" s="327" t="e">
        <f t="shared" ca="1" si="125"/>
        <v>#NAME?</v>
      </c>
    </row>
    <row r="2642" spans="1:24">
      <c r="A2642" s="2">
        <v>2635</v>
      </c>
      <c r="B2642" s="617">
        <v>-160478</v>
      </c>
      <c r="C2642" s="617">
        <v>-103593</v>
      </c>
      <c r="D2642" s="617">
        <v>-114388</v>
      </c>
      <c r="F2642" s="330" t="e">
        <f ca="1">_xll.RiskData('Risk Summary'!$H$32,$A2642)</f>
        <v>#NAME?</v>
      </c>
      <c r="G2642" s="330" t="e">
        <f ca="1">_xll.RiskData('Risk Summary'!$K$32,$A2642)</f>
        <v>#NAME?</v>
      </c>
      <c r="H2642" s="330" t="e">
        <f ca="1">_xll.RiskData('Risk Summary'!$N$32,$A2642)</f>
        <v>#NAME?</v>
      </c>
      <c r="J2642" s="330" t="e">
        <f ca="1">_xll.RiskData('Risk Summary'!$H$35,$A2642)</f>
        <v>#NAME?</v>
      </c>
      <c r="K2642" s="330" t="e">
        <f ca="1">_xll.RiskData('Risk Summary'!$K$35,$A2642)</f>
        <v>#NAME?</v>
      </c>
      <c r="L2642" s="330" t="e">
        <f ca="1">_xll.RiskData('Risk Summary'!$N$35,$A2642)</f>
        <v>#NAME?</v>
      </c>
      <c r="N2642" s="330" t="e">
        <f ca="1">_xll.RiskData('Risk Summary'!$H$36,$A2642)</f>
        <v>#NAME?</v>
      </c>
      <c r="O2642" s="330" t="e">
        <f ca="1">_xll.RiskData('Risk Summary'!$K$36,$A2642)</f>
        <v>#NAME?</v>
      </c>
      <c r="P2642" s="330" t="e">
        <f ca="1">_xll.RiskData('Risk Summary'!$N$36,$A2642)</f>
        <v>#NAME?</v>
      </c>
      <c r="R2642" s="330" t="e">
        <f ca="1">_xll.RiskData('TS CF'!$H$24,$A2642)-F2642</f>
        <v>#NAME?</v>
      </c>
      <c r="S2642" s="330" t="e">
        <f ca="1">_xll.RiskData('TS CF'!$K$24,$A2642)-G2642</f>
        <v>#NAME?</v>
      </c>
      <c r="T2642" s="330" t="e">
        <f ca="1">_xll.RiskData('TS CF'!$N$24,$A2642)-H2642</f>
        <v>#NAME?</v>
      </c>
      <c r="V2642" s="327" t="e">
        <f t="shared" ca="1" si="123"/>
        <v>#NAME?</v>
      </c>
      <c r="W2642" s="327" t="e">
        <f t="shared" ca="1" si="124"/>
        <v>#NAME?</v>
      </c>
      <c r="X2642" s="327" t="e">
        <f t="shared" ca="1" si="125"/>
        <v>#NAME?</v>
      </c>
    </row>
    <row r="2643" spans="1:24">
      <c r="A2643" s="2">
        <v>2636</v>
      </c>
      <c r="B2643" s="617">
        <v>-160478</v>
      </c>
      <c r="C2643" s="617">
        <v>-103593</v>
      </c>
      <c r="D2643" s="617">
        <v>-114388</v>
      </c>
      <c r="F2643" s="330" t="e">
        <f ca="1">_xll.RiskData('Risk Summary'!$H$32,$A2643)</f>
        <v>#NAME?</v>
      </c>
      <c r="G2643" s="330" t="e">
        <f ca="1">_xll.RiskData('Risk Summary'!$K$32,$A2643)</f>
        <v>#NAME?</v>
      </c>
      <c r="H2643" s="330" t="e">
        <f ca="1">_xll.RiskData('Risk Summary'!$N$32,$A2643)</f>
        <v>#NAME?</v>
      </c>
      <c r="J2643" s="330" t="e">
        <f ca="1">_xll.RiskData('Risk Summary'!$H$35,$A2643)</f>
        <v>#NAME?</v>
      </c>
      <c r="K2643" s="330" t="e">
        <f ca="1">_xll.RiskData('Risk Summary'!$K$35,$A2643)</f>
        <v>#NAME?</v>
      </c>
      <c r="L2643" s="330" t="e">
        <f ca="1">_xll.RiskData('Risk Summary'!$N$35,$A2643)</f>
        <v>#NAME?</v>
      </c>
      <c r="N2643" s="330" t="e">
        <f ca="1">_xll.RiskData('Risk Summary'!$H$36,$A2643)</f>
        <v>#NAME?</v>
      </c>
      <c r="O2643" s="330" t="e">
        <f ca="1">_xll.RiskData('Risk Summary'!$K$36,$A2643)</f>
        <v>#NAME?</v>
      </c>
      <c r="P2643" s="330" t="e">
        <f ca="1">_xll.RiskData('Risk Summary'!$N$36,$A2643)</f>
        <v>#NAME?</v>
      </c>
      <c r="R2643" s="330" t="e">
        <f ca="1">_xll.RiskData('TS CF'!$H$24,$A2643)-F2643</f>
        <v>#NAME?</v>
      </c>
      <c r="S2643" s="330" t="e">
        <f ca="1">_xll.RiskData('TS CF'!$K$24,$A2643)-G2643</f>
        <v>#NAME?</v>
      </c>
      <c r="T2643" s="330" t="e">
        <f ca="1">_xll.RiskData('TS CF'!$N$24,$A2643)-H2643</f>
        <v>#NAME?</v>
      </c>
      <c r="V2643" s="327" t="e">
        <f t="shared" ca="1" si="123"/>
        <v>#NAME?</v>
      </c>
      <c r="W2643" s="327" t="e">
        <f t="shared" ca="1" si="124"/>
        <v>#NAME?</v>
      </c>
      <c r="X2643" s="327" t="e">
        <f t="shared" ca="1" si="125"/>
        <v>#NAME?</v>
      </c>
    </row>
    <row r="2644" spans="1:24">
      <c r="A2644" s="2">
        <v>2637</v>
      </c>
      <c r="B2644" s="617">
        <v>-160478</v>
      </c>
      <c r="C2644" s="617">
        <v>-103593</v>
      </c>
      <c r="D2644" s="617">
        <v>-114388</v>
      </c>
      <c r="F2644" s="330" t="e">
        <f ca="1">_xll.RiskData('Risk Summary'!$H$32,$A2644)</f>
        <v>#NAME?</v>
      </c>
      <c r="G2644" s="330" t="e">
        <f ca="1">_xll.RiskData('Risk Summary'!$K$32,$A2644)</f>
        <v>#NAME?</v>
      </c>
      <c r="H2644" s="330" t="e">
        <f ca="1">_xll.RiskData('Risk Summary'!$N$32,$A2644)</f>
        <v>#NAME?</v>
      </c>
      <c r="J2644" s="330" t="e">
        <f ca="1">_xll.RiskData('Risk Summary'!$H$35,$A2644)</f>
        <v>#NAME?</v>
      </c>
      <c r="K2644" s="330" t="e">
        <f ca="1">_xll.RiskData('Risk Summary'!$K$35,$A2644)</f>
        <v>#NAME?</v>
      </c>
      <c r="L2644" s="330" t="e">
        <f ca="1">_xll.RiskData('Risk Summary'!$N$35,$A2644)</f>
        <v>#NAME?</v>
      </c>
      <c r="N2644" s="330" t="e">
        <f ca="1">_xll.RiskData('Risk Summary'!$H$36,$A2644)</f>
        <v>#NAME?</v>
      </c>
      <c r="O2644" s="330" t="e">
        <f ca="1">_xll.RiskData('Risk Summary'!$K$36,$A2644)</f>
        <v>#NAME?</v>
      </c>
      <c r="P2644" s="330" t="e">
        <f ca="1">_xll.RiskData('Risk Summary'!$N$36,$A2644)</f>
        <v>#NAME?</v>
      </c>
      <c r="R2644" s="330" t="e">
        <f ca="1">_xll.RiskData('TS CF'!$H$24,$A2644)-F2644</f>
        <v>#NAME?</v>
      </c>
      <c r="S2644" s="330" t="e">
        <f ca="1">_xll.RiskData('TS CF'!$K$24,$A2644)-G2644</f>
        <v>#NAME?</v>
      </c>
      <c r="T2644" s="330" t="e">
        <f ca="1">_xll.RiskData('TS CF'!$N$24,$A2644)-H2644</f>
        <v>#NAME?</v>
      </c>
      <c r="V2644" s="327" t="e">
        <f t="shared" ca="1" si="123"/>
        <v>#NAME?</v>
      </c>
      <c r="W2644" s="327" t="e">
        <f t="shared" ca="1" si="124"/>
        <v>#NAME?</v>
      </c>
      <c r="X2644" s="327" t="e">
        <f t="shared" ca="1" si="125"/>
        <v>#NAME?</v>
      </c>
    </row>
    <row r="2645" spans="1:24">
      <c r="A2645" s="2">
        <v>2638</v>
      </c>
      <c r="B2645" s="617">
        <v>-160478</v>
      </c>
      <c r="C2645" s="617">
        <v>-103593</v>
      </c>
      <c r="D2645" s="617">
        <v>-114388</v>
      </c>
      <c r="F2645" s="330" t="e">
        <f ca="1">_xll.RiskData('Risk Summary'!$H$32,$A2645)</f>
        <v>#NAME?</v>
      </c>
      <c r="G2645" s="330" t="e">
        <f ca="1">_xll.RiskData('Risk Summary'!$K$32,$A2645)</f>
        <v>#NAME?</v>
      </c>
      <c r="H2645" s="330" t="e">
        <f ca="1">_xll.RiskData('Risk Summary'!$N$32,$A2645)</f>
        <v>#NAME?</v>
      </c>
      <c r="J2645" s="330" t="e">
        <f ca="1">_xll.RiskData('Risk Summary'!$H$35,$A2645)</f>
        <v>#NAME?</v>
      </c>
      <c r="K2645" s="330" t="e">
        <f ca="1">_xll.RiskData('Risk Summary'!$K$35,$A2645)</f>
        <v>#NAME?</v>
      </c>
      <c r="L2645" s="330" t="e">
        <f ca="1">_xll.RiskData('Risk Summary'!$N$35,$A2645)</f>
        <v>#NAME?</v>
      </c>
      <c r="N2645" s="330" t="e">
        <f ca="1">_xll.RiskData('Risk Summary'!$H$36,$A2645)</f>
        <v>#NAME?</v>
      </c>
      <c r="O2645" s="330" t="e">
        <f ca="1">_xll.RiskData('Risk Summary'!$K$36,$A2645)</f>
        <v>#NAME?</v>
      </c>
      <c r="P2645" s="330" t="e">
        <f ca="1">_xll.RiskData('Risk Summary'!$N$36,$A2645)</f>
        <v>#NAME?</v>
      </c>
      <c r="R2645" s="330" t="e">
        <f ca="1">_xll.RiskData('TS CF'!$H$24,$A2645)-F2645</f>
        <v>#NAME?</v>
      </c>
      <c r="S2645" s="330" t="e">
        <f ca="1">_xll.RiskData('TS CF'!$K$24,$A2645)-G2645</f>
        <v>#NAME?</v>
      </c>
      <c r="T2645" s="330" t="e">
        <f ca="1">_xll.RiskData('TS CF'!$N$24,$A2645)-H2645</f>
        <v>#NAME?</v>
      </c>
      <c r="V2645" s="327" t="e">
        <f t="shared" ca="1" si="123"/>
        <v>#NAME?</v>
      </c>
      <c r="W2645" s="327" t="e">
        <f t="shared" ca="1" si="124"/>
        <v>#NAME?</v>
      </c>
      <c r="X2645" s="327" t="e">
        <f t="shared" ca="1" si="125"/>
        <v>#NAME?</v>
      </c>
    </row>
    <row r="2646" spans="1:24">
      <c r="A2646" s="2">
        <v>2639</v>
      </c>
      <c r="B2646" s="617">
        <v>-160478</v>
      </c>
      <c r="C2646" s="617">
        <v>-103593</v>
      </c>
      <c r="D2646" s="617">
        <v>-114388</v>
      </c>
      <c r="F2646" s="330" t="e">
        <f ca="1">_xll.RiskData('Risk Summary'!$H$32,$A2646)</f>
        <v>#NAME?</v>
      </c>
      <c r="G2646" s="330" t="e">
        <f ca="1">_xll.RiskData('Risk Summary'!$K$32,$A2646)</f>
        <v>#NAME?</v>
      </c>
      <c r="H2646" s="330" t="e">
        <f ca="1">_xll.RiskData('Risk Summary'!$N$32,$A2646)</f>
        <v>#NAME?</v>
      </c>
      <c r="J2646" s="330" t="e">
        <f ca="1">_xll.RiskData('Risk Summary'!$H$35,$A2646)</f>
        <v>#NAME?</v>
      </c>
      <c r="K2646" s="330" t="e">
        <f ca="1">_xll.RiskData('Risk Summary'!$K$35,$A2646)</f>
        <v>#NAME?</v>
      </c>
      <c r="L2646" s="330" t="e">
        <f ca="1">_xll.RiskData('Risk Summary'!$N$35,$A2646)</f>
        <v>#NAME?</v>
      </c>
      <c r="N2646" s="330" t="e">
        <f ca="1">_xll.RiskData('Risk Summary'!$H$36,$A2646)</f>
        <v>#NAME?</v>
      </c>
      <c r="O2646" s="330" t="e">
        <f ca="1">_xll.RiskData('Risk Summary'!$K$36,$A2646)</f>
        <v>#NAME?</v>
      </c>
      <c r="P2646" s="330" t="e">
        <f ca="1">_xll.RiskData('Risk Summary'!$N$36,$A2646)</f>
        <v>#NAME?</v>
      </c>
      <c r="R2646" s="330" t="e">
        <f ca="1">_xll.RiskData('TS CF'!$H$24,$A2646)-F2646</f>
        <v>#NAME?</v>
      </c>
      <c r="S2646" s="330" t="e">
        <f ca="1">_xll.RiskData('TS CF'!$K$24,$A2646)-G2646</f>
        <v>#NAME?</v>
      </c>
      <c r="T2646" s="330" t="e">
        <f ca="1">_xll.RiskData('TS CF'!$N$24,$A2646)-H2646</f>
        <v>#NAME?</v>
      </c>
      <c r="V2646" s="327" t="e">
        <f t="shared" ca="1" si="123"/>
        <v>#NAME?</v>
      </c>
      <c r="W2646" s="327" t="e">
        <f t="shared" ca="1" si="124"/>
        <v>#NAME?</v>
      </c>
      <c r="X2646" s="327" t="e">
        <f t="shared" ca="1" si="125"/>
        <v>#NAME?</v>
      </c>
    </row>
    <row r="2647" spans="1:24">
      <c r="A2647" s="2">
        <v>2640</v>
      </c>
      <c r="B2647" s="617">
        <v>-160478</v>
      </c>
      <c r="C2647" s="617">
        <v>-103593</v>
      </c>
      <c r="D2647" s="617">
        <v>-114388</v>
      </c>
      <c r="F2647" s="330" t="e">
        <f ca="1">_xll.RiskData('Risk Summary'!$H$32,$A2647)</f>
        <v>#NAME?</v>
      </c>
      <c r="G2647" s="330" t="e">
        <f ca="1">_xll.RiskData('Risk Summary'!$K$32,$A2647)</f>
        <v>#NAME?</v>
      </c>
      <c r="H2647" s="330" t="e">
        <f ca="1">_xll.RiskData('Risk Summary'!$N$32,$A2647)</f>
        <v>#NAME?</v>
      </c>
      <c r="J2647" s="330" t="e">
        <f ca="1">_xll.RiskData('Risk Summary'!$H$35,$A2647)</f>
        <v>#NAME?</v>
      </c>
      <c r="K2647" s="330" t="e">
        <f ca="1">_xll.RiskData('Risk Summary'!$K$35,$A2647)</f>
        <v>#NAME?</v>
      </c>
      <c r="L2647" s="330" t="e">
        <f ca="1">_xll.RiskData('Risk Summary'!$N$35,$A2647)</f>
        <v>#NAME?</v>
      </c>
      <c r="N2647" s="330" t="e">
        <f ca="1">_xll.RiskData('Risk Summary'!$H$36,$A2647)</f>
        <v>#NAME?</v>
      </c>
      <c r="O2647" s="330" t="e">
        <f ca="1">_xll.RiskData('Risk Summary'!$K$36,$A2647)</f>
        <v>#NAME?</v>
      </c>
      <c r="P2647" s="330" t="e">
        <f ca="1">_xll.RiskData('Risk Summary'!$N$36,$A2647)</f>
        <v>#NAME?</v>
      </c>
      <c r="R2647" s="330" t="e">
        <f ca="1">_xll.RiskData('TS CF'!$H$24,$A2647)-F2647</f>
        <v>#NAME?</v>
      </c>
      <c r="S2647" s="330" t="e">
        <f ca="1">_xll.RiskData('TS CF'!$K$24,$A2647)-G2647</f>
        <v>#NAME?</v>
      </c>
      <c r="T2647" s="330" t="e">
        <f ca="1">_xll.RiskData('TS CF'!$N$24,$A2647)-H2647</f>
        <v>#NAME?</v>
      </c>
      <c r="V2647" s="327" t="e">
        <f t="shared" ca="1" si="123"/>
        <v>#NAME?</v>
      </c>
      <c r="W2647" s="327" t="e">
        <f t="shared" ca="1" si="124"/>
        <v>#NAME?</v>
      </c>
      <c r="X2647" s="327" t="e">
        <f t="shared" ca="1" si="125"/>
        <v>#NAME?</v>
      </c>
    </row>
    <row r="2648" spans="1:24">
      <c r="A2648" s="2">
        <v>2641</v>
      </c>
      <c r="B2648" s="617">
        <v>-160478</v>
      </c>
      <c r="C2648" s="617">
        <v>-103593</v>
      </c>
      <c r="D2648" s="617">
        <v>-114388</v>
      </c>
      <c r="F2648" s="330" t="e">
        <f ca="1">_xll.RiskData('Risk Summary'!$H$32,$A2648)</f>
        <v>#NAME?</v>
      </c>
      <c r="G2648" s="330" t="e">
        <f ca="1">_xll.RiskData('Risk Summary'!$K$32,$A2648)</f>
        <v>#NAME?</v>
      </c>
      <c r="H2648" s="330" t="e">
        <f ca="1">_xll.RiskData('Risk Summary'!$N$32,$A2648)</f>
        <v>#NAME?</v>
      </c>
      <c r="J2648" s="330" t="e">
        <f ca="1">_xll.RiskData('Risk Summary'!$H$35,$A2648)</f>
        <v>#NAME?</v>
      </c>
      <c r="K2648" s="330" t="e">
        <f ca="1">_xll.RiskData('Risk Summary'!$K$35,$A2648)</f>
        <v>#NAME?</v>
      </c>
      <c r="L2648" s="330" t="e">
        <f ca="1">_xll.RiskData('Risk Summary'!$N$35,$A2648)</f>
        <v>#NAME?</v>
      </c>
      <c r="N2648" s="330" t="e">
        <f ca="1">_xll.RiskData('Risk Summary'!$H$36,$A2648)</f>
        <v>#NAME?</v>
      </c>
      <c r="O2648" s="330" t="e">
        <f ca="1">_xll.RiskData('Risk Summary'!$K$36,$A2648)</f>
        <v>#NAME?</v>
      </c>
      <c r="P2648" s="330" t="e">
        <f ca="1">_xll.RiskData('Risk Summary'!$N$36,$A2648)</f>
        <v>#NAME?</v>
      </c>
      <c r="R2648" s="330" t="e">
        <f ca="1">_xll.RiskData('TS CF'!$H$24,$A2648)-F2648</f>
        <v>#NAME?</v>
      </c>
      <c r="S2648" s="330" t="e">
        <f ca="1">_xll.RiskData('TS CF'!$K$24,$A2648)-G2648</f>
        <v>#NAME?</v>
      </c>
      <c r="T2648" s="330" t="e">
        <f ca="1">_xll.RiskData('TS CF'!$N$24,$A2648)-H2648</f>
        <v>#NAME?</v>
      </c>
      <c r="V2648" s="327" t="e">
        <f t="shared" ca="1" si="123"/>
        <v>#NAME?</v>
      </c>
      <c r="W2648" s="327" t="e">
        <f t="shared" ca="1" si="124"/>
        <v>#NAME?</v>
      </c>
      <c r="X2648" s="327" t="e">
        <f t="shared" ca="1" si="125"/>
        <v>#NAME?</v>
      </c>
    </row>
    <row r="2649" spans="1:24">
      <c r="A2649" s="2">
        <v>2642</v>
      </c>
      <c r="B2649" s="617">
        <v>-160478</v>
      </c>
      <c r="C2649" s="617">
        <v>-103593</v>
      </c>
      <c r="D2649" s="617">
        <v>-114388</v>
      </c>
      <c r="F2649" s="330" t="e">
        <f ca="1">_xll.RiskData('Risk Summary'!$H$32,$A2649)</f>
        <v>#NAME?</v>
      </c>
      <c r="G2649" s="330" t="e">
        <f ca="1">_xll.RiskData('Risk Summary'!$K$32,$A2649)</f>
        <v>#NAME?</v>
      </c>
      <c r="H2649" s="330" t="e">
        <f ca="1">_xll.RiskData('Risk Summary'!$N$32,$A2649)</f>
        <v>#NAME?</v>
      </c>
      <c r="J2649" s="330" t="e">
        <f ca="1">_xll.RiskData('Risk Summary'!$H$35,$A2649)</f>
        <v>#NAME?</v>
      </c>
      <c r="K2649" s="330" t="e">
        <f ca="1">_xll.RiskData('Risk Summary'!$K$35,$A2649)</f>
        <v>#NAME?</v>
      </c>
      <c r="L2649" s="330" t="e">
        <f ca="1">_xll.RiskData('Risk Summary'!$N$35,$A2649)</f>
        <v>#NAME?</v>
      </c>
      <c r="N2649" s="330" t="e">
        <f ca="1">_xll.RiskData('Risk Summary'!$H$36,$A2649)</f>
        <v>#NAME?</v>
      </c>
      <c r="O2649" s="330" t="e">
        <f ca="1">_xll.RiskData('Risk Summary'!$K$36,$A2649)</f>
        <v>#NAME?</v>
      </c>
      <c r="P2649" s="330" t="e">
        <f ca="1">_xll.RiskData('Risk Summary'!$N$36,$A2649)</f>
        <v>#NAME?</v>
      </c>
      <c r="R2649" s="330" t="e">
        <f ca="1">_xll.RiskData('TS CF'!$H$24,$A2649)-F2649</f>
        <v>#NAME?</v>
      </c>
      <c r="S2649" s="330" t="e">
        <f ca="1">_xll.RiskData('TS CF'!$K$24,$A2649)-G2649</f>
        <v>#NAME?</v>
      </c>
      <c r="T2649" s="330" t="e">
        <f ca="1">_xll.RiskData('TS CF'!$N$24,$A2649)-H2649</f>
        <v>#NAME?</v>
      </c>
      <c r="V2649" s="327" t="e">
        <f t="shared" ca="1" si="123"/>
        <v>#NAME?</v>
      </c>
      <c r="W2649" s="327" t="e">
        <f t="shared" ca="1" si="124"/>
        <v>#NAME?</v>
      </c>
      <c r="X2649" s="327" t="e">
        <f t="shared" ca="1" si="125"/>
        <v>#NAME?</v>
      </c>
    </row>
    <row r="2650" spans="1:24">
      <c r="A2650" s="2">
        <v>2643</v>
      </c>
      <c r="B2650" s="617">
        <v>-160478</v>
      </c>
      <c r="C2650" s="617">
        <v>-103593</v>
      </c>
      <c r="D2650" s="617">
        <v>-114388</v>
      </c>
      <c r="F2650" s="330" t="e">
        <f ca="1">_xll.RiskData('Risk Summary'!$H$32,$A2650)</f>
        <v>#NAME?</v>
      </c>
      <c r="G2650" s="330" t="e">
        <f ca="1">_xll.RiskData('Risk Summary'!$K$32,$A2650)</f>
        <v>#NAME?</v>
      </c>
      <c r="H2650" s="330" t="e">
        <f ca="1">_xll.RiskData('Risk Summary'!$N$32,$A2650)</f>
        <v>#NAME?</v>
      </c>
      <c r="J2650" s="330" t="e">
        <f ca="1">_xll.RiskData('Risk Summary'!$H$35,$A2650)</f>
        <v>#NAME?</v>
      </c>
      <c r="K2650" s="330" t="e">
        <f ca="1">_xll.RiskData('Risk Summary'!$K$35,$A2650)</f>
        <v>#NAME?</v>
      </c>
      <c r="L2650" s="330" t="e">
        <f ca="1">_xll.RiskData('Risk Summary'!$N$35,$A2650)</f>
        <v>#NAME?</v>
      </c>
      <c r="N2650" s="330" t="e">
        <f ca="1">_xll.RiskData('Risk Summary'!$H$36,$A2650)</f>
        <v>#NAME?</v>
      </c>
      <c r="O2650" s="330" t="e">
        <f ca="1">_xll.RiskData('Risk Summary'!$K$36,$A2650)</f>
        <v>#NAME?</v>
      </c>
      <c r="P2650" s="330" t="e">
        <f ca="1">_xll.RiskData('Risk Summary'!$N$36,$A2650)</f>
        <v>#NAME?</v>
      </c>
      <c r="R2650" s="330" t="e">
        <f ca="1">_xll.RiskData('TS CF'!$H$24,$A2650)-F2650</f>
        <v>#NAME?</v>
      </c>
      <c r="S2650" s="330" t="e">
        <f ca="1">_xll.RiskData('TS CF'!$K$24,$A2650)-G2650</f>
        <v>#NAME?</v>
      </c>
      <c r="T2650" s="330" t="e">
        <f ca="1">_xll.RiskData('TS CF'!$N$24,$A2650)-H2650</f>
        <v>#NAME?</v>
      </c>
      <c r="V2650" s="327" t="e">
        <f t="shared" ca="1" si="123"/>
        <v>#NAME?</v>
      </c>
      <c r="W2650" s="327" t="e">
        <f t="shared" ca="1" si="124"/>
        <v>#NAME?</v>
      </c>
      <c r="X2650" s="327" t="e">
        <f t="shared" ca="1" si="125"/>
        <v>#NAME?</v>
      </c>
    </row>
    <row r="2651" spans="1:24">
      <c r="A2651" s="2">
        <v>2644</v>
      </c>
      <c r="B2651" s="617">
        <v>-160478</v>
      </c>
      <c r="C2651" s="617">
        <v>-103593</v>
      </c>
      <c r="D2651" s="617">
        <v>-114388</v>
      </c>
      <c r="F2651" s="330" t="e">
        <f ca="1">_xll.RiskData('Risk Summary'!$H$32,$A2651)</f>
        <v>#NAME?</v>
      </c>
      <c r="G2651" s="330" t="e">
        <f ca="1">_xll.RiskData('Risk Summary'!$K$32,$A2651)</f>
        <v>#NAME?</v>
      </c>
      <c r="H2651" s="330" t="e">
        <f ca="1">_xll.RiskData('Risk Summary'!$N$32,$A2651)</f>
        <v>#NAME?</v>
      </c>
      <c r="J2651" s="330" t="e">
        <f ca="1">_xll.RiskData('Risk Summary'!$H$35,$A2651)</f>
        <v>#NAME?</v>
      </c>
      <c r="K2651" s="330" t="e">
        <f ca="1">_xll.RiskData('Risk Summary'!$K$35,$A2651)</f>
        <v>#NAME?</v>
      </c>
      <c r="L2651" s="330" t="e">
        <f ca="1">_xll.RiskData('Risk Summary'!$N$35,$A2651)</f>
        <v>#NAME?</v>
      </c>
      <c r="N2651" s="330" t="e">
        <f ca="1">_xll.RiskData('Risk Summary'!$H$36,$A2651)</f>
        <v>#NAME?</v>
      </c>
      <c r="O2651" s="330" t="e">
        <f ca="1">_xll.RiskData('Risk Summary'!$K$36,$A2651)</f>
        <v>#NAME?</v>
      </c>
      <c r="P2651" s="330" t="e">
        <f ca="1">_xll.RiskData('Risk Summary'!$N$36,$A2651)</f>
        <v>#NAME?</v>
      </c>
      <c r="R2651" s="330" t="e">
        <f ca="1">_xll.RiskData('TS CF'!$H$24,$A2651)-F2651</f>
        <v>#NAME?</v>
      </c>
      <c r="S2651" s="330" t="e">
        <f ca="1">_xll.RiskData('TS CF'!$K$24,$A2651)-G2651</f>
        <v>#NAME?</v>
      </c>
      <c r="T2651" s="330" t="e">
        <f ca="1">_xll.RiskData('TS CF'!$N$24,$A2651)-H2651</f>
        <v>#NAME?</v>
      </c>
      <c r="V2651" s="327" t="e">
        <f t="shared" ca="1" si="123"/>
        <v>#NAME?</v>
      </c>
      <c r="W2651" s="327" t="e">
        <f t="shared" ca="1" si="124"/>
        <v>#NAME?</v>
      </c>
      <c r="X2651" s="327" t="e">
        <f t="shared" ca="1" si="125"/>
        <v>#NAME?</v>
      </c>
    </row>
    <row r="2652" spans="1:24">
      <c r="A2652" s="2">
        <v>2645</v>
      </c>
      <c r="B2652" s="617">
        <v>-160478</v>
      </c>
      <c r="C2652" s="617">
        <v>-103593</v>
      </c>
      <c r="D2652" s="617">
        <v>-114388</v>
      </c>
      <c r="F2652" s="330" t="e">
        <f ca="1">_xll.RiskData('Risk Summary'!$H$32,$A2652)</f>
        <v>#NAME?</v>
      </c>
      <c r="G2652" s="330" t="e">
        <f ca="1">_xll.RiskData('Risk Summary'!$K$32,$A2652)</f>
        <v>#NAME?</v>
      </c>
      <c r="H2652" s="330" t="e">
        <f ca="1">_xll.RiskData('Risk Summary'!$N$32,$A2652)</f>
        <v>#NAME?</v>
      </c>
      <c r="J2652" s="330" t="e">
        <f ca="1">_xll.RiskData('Risk Summary'!$H$35,$A2652)</f>
        <v>#NAME?</v>
      </c>
      <c r="K2652" s="330" t="e">
        <f ca="1">_xll.RiskData('Risk Summary'!$K$35,$A2652)</f>
        <v>#NAME?</v>
      </c>
      <c r="L2652" s="330" t="e">
        <f ca="1">_xll.RiskData('Risk Summary'!$N$35,$A2652)</f>
        <v>#NAME?</v>
      </c>
      <c r="N2652" s="330" t="e">
        <f ca="1">_xll.RiskData('Risk Summary'!$H$36,$A2652)</f>
        <v>#NAME?</v>
      </c>
      <c r="O2652" s="330" t="e">
        <f ca="1">_xll.RiskData('Risk Summary'!$K$36,$A2652)</f>
        <v>#NAME?</v>
      </c>
      <c r="P2652" s="330" t="e">
        <f ca="1">_xll.RiskData('Risk Summary'!$N$36,$A2652)</f>
        <v>#NAME?</v>
      </c>
      <c r="R2652" s="330" t="e">
        <f ca="1">_xll.RiskData('TS CF'!$H$24,$A2652)-F2652</f>
        <v>#NAME?</v>
      </c>
      <c r="S2652" s="330" t="e">
        <f ca="1">_xll.RiskData('TS CF'!$K$24,$A2652)-G2652</f>
        <v>#NAME?</v>
      </c>
      <c r="T2652" s="330" t="e">
        <f ca="1">_xll.RiskData('TS CF'!$N$24,$A2652)-H2652</f>
        <v>#NAME?</v>
      </c>
      <c r="V2652" s="327" t="e">
        <f t="shared" ca="1" si="123"/>
        <v>#NAME?</v>
      </c>
      <c r="W2652" s="327" t="e">
        <f t="shared" ca="1" si="124"/>
        <v>#NAME?</v>
      </c>
      <c r="X2652" s="327" t="e">
        <f t="shared" ca="1" si="125"/>
        <v>#NAME?</v>
      </c>
    </row>
    <row r="2653" spans="1:24">
      <c r="A2653" s="2">
        <v>2646</v>
      </c>
      <c r="B2653" s="617">
        <v>-160478</v>
      </c>
      <c r="C2653" s="617">
        <v>-103593</v>
      </c>
      <c r="D2653" s="617">
        <v>-114388</v>
      </c>
      <c r="F2653" s="330" t="e">
        <f ca="1">_xll.RiskData('Risk Summary'!$H$32,$A2653)</f>
        <v>#NAME?</v>
      </c>
      <c r="G2653" s="330" t="e">
        <f ca="1">_xll.RiskData('Risk Summary'!$K$32,$A2653)</f>
        <v>#NAME?</v>
      </c>
      <c r="H2653" s="330" t="e">
        <f ca="1">_xll.RiskData('Risk Summary'!$N$32,$A2653)</f>
        <v>#NAME?</v>
      </c>
      <c r="J2653" s="330" t="e">
        <f ca="1">_xll.RiskData('Risk Summary'!$H$35,$A2653)</f>
        <v>#NAME?</v>
      </c>
      <c r="K2653" s="330" t="e">
        <f ca="1">_xll.RiskData('Risk Summary'!$K$35,$A2653)</f>
        <v>#NAME?</v>
      </c>
      <c r="L2653" s="330" t="e">
        <f ca="1">_xll.RiskData('Risk Summary'!$N$35,$A2653)</f>
        <v>#NAME?</v>
      </c>
      <c r="N2653" s="330" t="e">
        <f ca="1">_xll.RiskData('Risk Summary'!$H$36,$A2653)</f>
        <v>#NAME?</v>
      </c>
      <c r="O2653" s="330" t="e">
        <f ca="1">_xll.RiskData('Risk Summary'!$K$36,$A2653)</f>
        <v>#NAME?</v>
      </c>
      <c r="P2653" s="330" t="e">
        <f ca="1">_xll.RiskData('Risk Summary'!$N$36,$A2653)</f>
        <v>#NAME?</v>
      </c>
      <c r="R2653" s="330" t="e">
        <f ca="1">_xll.RiskData('TS CF'!$H$24,$A2653)-F2653</f>
        <v>#NAME?</v>
      </c>
      <c r="S2653" s="330" t="e">
        <f ca="1">_xll.RiskData('TS CF'!$K$24,$A2653)-G2653</f>
        <v>#NAME?</v>
      </c>
      <c r="T2653" s="330" t="e">
        <f ca="1">_xll.RiskData('TS CF'!$N$24,$A2653)-H2653</f>
        <v>#NAME?</v>
      </c>
      <c r="V2653" s="327" t="e">
        <f t="shared" ca="1" si="123"/>
        <v>#NAME?</v>
      </c>
      <c r="W2653" s="327" t="e">
        <f t="shared" ca="1" si="124"/>
        <v>#NAME?</v>
      </c>
      <c r="X2653" s="327" t="e">
        <f t="shared" ca="1" si="125"/>
        <v>#NAME?</v>
      </c>
    </row>
    <row r="2654" spans="1:24">
      <c r="A2654" s="2">
        <v>2647</v>
      </c>
      <c r="B2654" s="617">
        <v>-160478</v>
      </c>
      <c r="C2654" s="617">
        <v>-103593</v>
      </c>
      <c r="D2654" s="617">
        <v>-114388</v>
      </c>
      <c r="F2654" s="330" t="e">
        <f ca="1">_xll.RiskData('Risk Summary'!$H$32,$A2654)</f>
        <v>#NAME?</v>
      </c>
      <c r="G2654" s="330" t="e">
        <f ca="1">_xll.RiskData('Risk Summary'!$K$32,$A2654)</f>
        <v>#NAME?</v>
      </c>
      <c r="H2654" s="330" t="e">
        <f ca="1">_xll.RiskData('Risk Summary'!$N$32,$A2654)</f>
        <v>#NAME?</v>
      </c>
      <c r="J2654" s="330" t="e">
        <f ca="1">_xll.RiskData('Risk Summary'!$H$35,$A2654)</f>
        <v>#NAME?</v>
      </c>
      <c r="K2654" s="330" t="e">
        <f ca="1">_xll.RiskData('Risk Summary'!$K$35,$A2654)</f>
        <v>#NAME?</v>
      </c>
      <c r="L2654" s="330" t="e">
        <f ca="1">_xll.RiskData('Risk Summary'!$N$35,$A2654)</f>
        <v>#NAME?</v>
      </c>
      <c r="N2654" s="330" t="e">
        <f ca="1">_xll.RiskData('Risk Summary'!$H$36,$A2654)</f>
        <v>#NAME?</v>
      </c>
      <c r="O2654" s="330" t="e">
        <f ca="1">_xll.RiskData('Risk Summary'!$K$36,$A2654)</f>
        <v>#NAME?</v>
      </c>
      <c r="P2654" s="330" t="e">
        <f ca="1">_xll.RiskData('Risk Summary'!$N$36,$A2654)</f>
        <v>#NAME?</v>
      </c>
      <c r="R2654" s="330" t="e">
        <f ca="1">_xll.RiskData('TS CF'!$H$24,$A2654)-F2654</f>
        <v>#NAME?</v>
      </c>
      <c r="S2654" s="330" t="e">
        <f ca="1">_xll.RiskData('TS CF'!$K$24,$A2654)-G2654</f>
        <v>#NAME?</v>
      </c>
      <c r="T2654" s="330" t="e">
        <f ca="1">_xll.RiskData('TS CF'!$N$24,$A2654)-H2654</f>
        <v>#NAME?</v>
      </c>
      <c r="V2654" s="327" t="e">
        <f t="shared" ca="1" si="123"/>
        <v>#NAME?</v>
      </c>
      <c r="W2654" s="327" t="e">
        <f t="shared" ca="1" si="124"/>
        <v>#NAME?</v>
      </c>
      <c r="X2654" s="327" t="e">
        <f t="shared" ca="1" si="125"/>
        <v>#NAME?</v>
      </c>
    </row>
    <row r="2655" spans="1:24">
      <c r="A2655" s="2">
        <v>2648</v>
      </c>
      <c r="B2655" s="617">
        <v>-160478</v>
      </c>
      <c r="C2655" s="617">
        <v>-103593</v>
      </c>
      <c r="D2655" s="617">
        <v>-114388</v>
      </c>
      <c r="F2655" s="330" t="e">
        <f ca="1">_xll.RiskData('Risk Summary'!$H$32,$A2655)</f>
        <v>#NAME?</v>
      </c>
      <c r="G2655" s="330" t="e">
        <f ca="1">_xll.RiskData('Risk Summary'!$K$32,$A2655)</f>
        <v>#NAME?</v>
      </c>
      <c r="H2655" s="330" t="e">
        <f ca="1">_xll.RiskData('Risk Summary'!$N$32,$A2655)</f>
        <v>#NAME?</v>
      </c>
      <c r="J2655" s="330" t="e">
        <f ca="1">_xll.RiskData('Risk Summary'!$H$35,$A2655)</f>
        <v>#NAME?</v>
      </c>
      <c r="K2655" s="330" t="e">
        <f ca="1">_xll.RiskData('Risk Summary'!$K$35,$A2655)</f>
        <v>#NAME?</v>
      </c>
      <c r="L2655" s="330" t="e">
        <f ca="1">_xll.RiskData('Risk Summary'!$N$35,$A2655)</f>
        <v>#NAME?</v>
      </c>
      <c r="N2655" s="330" t="e">
        <f ca="1">_xll.RiskData('Risk Summary'!$H$36,$A2655)</f>
        <v>#NAME?</v>
      </c>
      <c r="O2655" s="330" t="e">
        <f ca="1">_xll.RiskData('Risk Summary'!$K$36,$A2655)</f>
        <v>#NAME?</v>
      </c>
      <c r="P2655" s="330" t="e">
        <f ca="1">_xll.RiskData('Risk Summary'!$N$36,$A2655)</f>
        <v>#NAME?</v>
      </c>
      <c r="R2655" s="330" t="e">
        <f ca="1">_xll.RiskData('TS CF'!$H$24,$A2655)-F2655</f>
        <v>#NAME?</v>
      </c>
      <c r="S2655" s="330" t="e">
        <f ca="1">_xll.RiskData('TS CF'!$K$24,$A2655)-G2655</f>
        <v>#NAME?</v>
      </c>
      <c r="T2655" s="330" t="e">
        <f ca="1">_xll.RiskData('TS CF'!$N$24,$A2655)-H2655</f>
        <v>#NAME?</v>
      </c>
      <c r="V2655" s="327" t="e">
        <f t="shared" ca="1" si="123"/>
        <v>#NAME?</v>
      </c>
      <c r="W2655" s="327" t="e">
        <f t="shared" ca="1" si="124"/>
        <v>#NAME?</v>
      </c>
      <c r="X2655" s="327" t="e">
        <f t="shared" ca="1" si="125"/>
        <v>#NAME?</v>
      </c>
    </row>
    <row r="2656" spans="1:24">
      <c r="A2656" s="2">
        <v>2649</v>
      </c>
      <c r="B2656" s="617">
        <v>-160478</v>
      </c>
      <c r="C2656" s="617">
        <v>-103593</v>
      </c>
      <c r="D2656" s="617">
        <v>-114388</v>
      </c>
      <c r="F2656" s="330" t="e">
        <f ca="1">_xll.RiskData('Risk Summary'!$H$32,$A2656)</f>
        <v>#NAME?</v>
      </c>
      <c r="G2656" s="330" t="e">
        <f ca="1">_xll.RiskData('Risk Summary'!$K$32,$A2656)</f>
        <v>#NAME?</v>
      </c>
      <c r="H2656" s="330" t="e">
        <f ca="1">_xll.RiskData('Risk Summary'!$N$32,$A2656)</f>
        <v>#NAME?</v>
      </c>
      <c r="J2656" s="330" t="e">
        <f ca="1">_xll.RiskData('Risk Summary'!$H$35,$A2656)</f>
        <v>#NAME?</v>
      </c>
      <c r="K2656" s="330" t="e">
        <f ca="1">_xll.RiskData('Risk Summary'!$K$35,$A2656)</f>
        <v>#NAME?</v>
      </c>
      <c r="L2656" s="330" t="e">
        <f ca="1">_xll.RiskData('Risk Summary'!$N$35,$A2656)</f>
        <v>#NAME?</v>
      </c>
      <c r="N2656" s="330" t="e">
        <f ca="1">_xll.RiskData('Risk Summary'!$H$36,$A2656)</f>
        <v>#NAME?</v>
      </c>
      <c r="O2656" s="330" t="e">
        <f ca="1">_xll.RiskData('Risk Summary'!$K$36,$A2656)</f>
        <v>#NAME?</v>
      </c>
      <c r="P2656" s="330" t="e">
        <f ca="1">_xll.RiskData('Risk Summary'!$N$36,$A2656)</f>
        <v>#NAME?</v>
      </c>
      <c r="R2656" s="330" t="e">
        <f ca="1">_xll.RiskData('TS CF'!$H$24,$A2656)-F2656</f>
        <v>#NAME?</v>
      </c>
      <c r="S2656" s="330" t="e">
        <f ca="1">_xll.RiskData('TS CF'!$K$24,$A2656)-G2656</f>
        <v>#NAME?</v>
      </c>
      <c r="T2656" s="330" t="e">
        <f ca="1">_xll.RiskData('TS CF'!$N$24,$A2656)-H2656</f>
        <v>#NAME?</v>
      </c>
      <c r="V2656" s="327" t="e">
        <f t="shared" ca="1" si="123"/>
        <v>#NAME?</v>
      </c>
      <c r="W2656" s="327" t="e">
        <f t="shared" ca="1" si="124"/>
        <v>#NAME?</v>
      </c>
      <c r="X2656" s="327" t="e">
        <f t="shared" ca="1" si="125"/>
        <v>#NAME?</v>
      </c>
    </row>
    <row r="2657" spans="1:24">
      <c r="A2657" s="2">
        <v>2650</v>
      </c>
      <c r="B2657" s="617">
        <v>-160478</v>
      </c>
      <c r="C2657" s="617">
        <v>-103593</v>
      </c>
      <c r="D2657" s="617">
        <v>-114388</v>
      </c>
      <c r="F2657" s="330" t="e">
        <f ca="1">_xll.RiskData('Risk Summary'!$H$32,$A2657)</f>
        <v>#NAME?</v>
      </c>
      <c r="G2657" s="330" t="e">
        <f ca="1">_xll.RiskData('Risk Summary'!$K$32,$A2657)</f>
        <v>#NAME?</v>
      </c>
      <c r="H2657" s="330" t="e">
        <f ca="1">_xll.RiskData('Risk Summary'!$N$32,$A2657)</f>
        <v>#NAME?</v>
      </c>
      <c r="J2657" s="330" t="e">
        <f ca="1">_xll.RiskData('Risk Summary'!$H$35,$A2657)</f>
        <v>#NAME?</v>
      </c>
      <c r="K2657" s="330" t="e">
        <f ca="1">_xll.RiskData('Risk Summary'!$K$35,$A2657)</f>
        <v>#NAME?</v>
      </c>
      <c r="L2657" s="330" t="e">
        <f ca="1">_xll.RiskData('Risk Summary'!$N$35,$A2657)</f>
        <v>#NAME?</v>
      </c>
      <c r="N2657" s="330" t="e">
        <f ca="1">_xll.RiskData('Risk Summary'!$H$36,$A2657)</f>
        <v>#NAME?</v>
      </c>
      <c r="O2657" s="330" t="e">
        <f ca="1">_xll.RiskData('Risk Summary'!$K$36,$A2657)</f>
        <v>#NAME?</v>
      </c>
      <c r="P2657" s="330" t="e">
        <f ca="1">_xll.RiskData('Risk Summary'!$N$36,$A2657)</f>
        <v>#NAME?</v>
      </c>
      <c r="R2657" s="330" t="e">
        <f ca="1">_xll.RiskData('TS CF'!$H$24,$A2657)-F2657</f>
        <v>#NAME?</v>
      </c>
      <c r="S2657" s="330" t="e">
        <f ca="1">_xll.RiskData('TS CF'!$K$24,$A2657)-G2657</f>
        <v>#NAME?</v>
      </c>
      <c r="T2657" s="330" t="e">
        <f ca="1">_xll.RiskData('TS CF'!$N$24,$A2657)-H2657</f>
        <v>#NAME?</v>
      </c>
      <c r="V2657" s="327" t="e">
        <f t="shared" ca="1" si="123"/>
        <v>#NAME?</v>
      </c>
      <c r="W2657" s="327" t="e">
        <f t="shared" ca="1" si="124"/>
        <v>#NAME?</v>
      </c>
      <c r="X2657" s="327" t="e">
        <f t="shared" ca="1" si="125"/>
        <v>#NAME?</v>
      </c>
    </row>
    <row r="2658" spans="1:24">
      <c r="A2658" s="2">
        <v>2651</v>
      </c>
      <c r="B2658" s="617">
        <v>-160478</v>
      </c>
      <c r="C2658" s="617">
        <v>-103593</v>
      </c>
      <c r="D2658" s="617">
        <v>-114388</v>
      </c>
      <c r="F2658" s="330" t="e">
        <f ca="1">_xll.RiskData('Risk Summary'!$H$32,$A2658)</f>
        <v>#NAME?</v>
      </c>
      <c r="G2658" s="330" t="e">
        <f ca="1">_xll.RiskData('Risk Summary'!$K$32,$A2658)</f>
        <v>#NAME?</v>
      </c>
      <c r="H2658" s="330" t="e">
        <f ca="1">_xll.RiskData('Risk Summary'!$N$32,$A2658)</f>
        <v>#NAME?</v>
      </c>
      <c r="J2658" s="330" t="e">
        <f ca="1">_xll.RiskData('Risk Summary'!$H$35,$A2658)</f>
        <v>#NAME?</v>
      </c>
      <c r="K2658" s="330" t="e">
        <f ca="1">_xll.RiskData('Risk Summary'!$K$35,$A2658)</f>
        <v>#NAME?</v>
      </c>
      <c r="L2658" s="330" t="e">
        <f ca="1">_xll.RiskData('Risk Summary'!$N$35,$A2658)</f>
        <v>#NAME?</v>
      </c>
      <c r="N2658" s="330" t="e">
        <f ca="1">_xll.RiskData('Risk Summary'!$H$36,$A2658)</f>
        <v>#NAME?</v>
      </c>
      <c r="O2658" s="330" t="e">
        <f ca="1">_xll.RiskData('Risk Summary'!$K$36,$A2658)</f>
        <v>#NAME?</v>
      </c>
      <c r="P2658" s="330" t="e">
        <f ca="1">_xll.RiskData('Risk Summary'!$N$36,$A2658)</f>
        <v>#NAME?</v>
      </c>
      <c r="R2658" s="330" t="e">
        <f ca="1">_xll.RiskData('TS CF'!$H$24,$A2658)-F2658</f>
        <v>#NAME?</v>
      </c>
      <c r="S2658" s="330" t="e">
        <f ca="1">_xll.RiskData('TS CF'!$K$24,$A2658)-G2658</f>
        <v>#NAME?</v>
      </c>
      <c r="T2658" s="330" t="e">
        <f ca="1">_xll.RiskData('TS CF'!$N$24,$A2658)-H2658</f>
        <v>#NAME?</v>
      </c>
      <c r="V2658" s="327" t="e">
        <f t="shared" ca="1" si="123"/>
        <v>#NAME?</v>
      </c>
      <c r="W2658" s="327" t="e">
        <f t="shared" ca="1" si="124"/>
        <v>#NAME?</v>
      </c>
      <c r="X2658" s="327" t="e">
        <f t="shared" ca="1" si="125"/>
        <v>#NAME?</v>
      </c>
    </row>
    <row r="2659" spans="1:24">
      <c r="A2659" s="2">
        <v>2652</v>
      </c>
      <c r="B2659" s="617">
        <v>-160478</v>
      </c>
      <c r="C2659" s="617">
        <v>-103593</v>
      </c>
      <c r="D2659" s="617">
        <v>-114388</v>
      </c>
      <c r="F2659" s="330" t="e">
        <f ca="1">_xll.RiskData('Risk Summary'!$H$32,$A2659)</f>
        <v>#NAME?</v>
      </c>
      <c r="G2659" s="330" t="e">
        <f ca="1">_xll.RiskData('Risk Summary'!$K$32,$A2659)</f>
        <v>#NAME?</v>
      </c>
      <c r="H2659" s="330" t="e">
        <f ca="1">_xll.RiskData('Risk Summary'!$N$32,$A2659)</f>
        <v>#NAME?</v>
      </c>
      <c r="J2659" s="330" t="e">
        <f ca="1">_xll.RiskData('Risk Summary'!$H$35,$A2659)</f>
        <v>#NAME?</v>
      </c>
      <c r="K2659" s="330" t="e">
        <f ca="1">_xll.RiskData('Risk Summary'!$K$35,$A2659)</f>
        <v>#NAME?</v>
      </c>
      <c r="L2659" s="330" t="e">
        <f ca="1">_xll.RiskData('Risk Summary'!$N$35,$A2659)</f>
        <v>#NAME?</v>
      </c>
      <c r="N2659" s="330" t="e">
        <f ca="1">_xll.RiskData('Risk Summary'!$H$36,$A2659)</f>
        <v>#NAME?</v>
      </c>
      <c r="O2659" s="330" t="e">
        <f ca="1">_xll.RiskData('Risk Summary'!$K$36,$A2659)</f>
        <v>#NAME?</v>
      </c>
      <c r="P2659" s="330" t="e">
        <f ca="1">_xll.RiskData('Risk Summary'!$N$36,$A2659)</f>
        <v>#NAME?</v>
      </c>
      <c r="R2659" s="330" t="e">
        <f ca="1">_xll.RiskData('TS CF'!$H$24,$A2659)-F2659</f>
        <v>#NAME?</v>
      </c>
      <c r="S2659" s="330" t="e">
        <f ca="1">_xll.RiskData('TS CF'!$K$24,$A2659)-G2659</f>
        <v>#NAME?</v>
      </c>
      <c r="T2659" s="330" t="e">
        <f ca="1">_xll.RiskData('TS CF'!$N$24,$A2659)-H2659</f>
        <v>#NAME?</v>
      </c>
      <c r="V2659" s="327" t="e">
        <f t="shared" ca="1" si="123"/>
        <v>#NAME?</v>
      </c>
      <c r="W2659" s="327" t="e">
        <f t="shared" ca="1" si="124"/>
        <v>#NAME?</v>
      </c>
      <c r="X2659" s="327" t="e">
        <f t="shared" ca="1" si="125"/>
        <v>#NAME?</v>
      </c>
    </row>
    <row r="2660" spans="1:24">
      <c r="A2660" s="2">
        <v>2653</v>
      </c>
      <c r="B2660" s="617">
        <v>-160478</v>
      </c>
      <c r="C2660" s="617">
        <v>-103593</v>
      </c>
      <c r="D2660" s="617">
        <v>-114388</v>
      </c>
      <c r="F2660" s="330" t="e">
        <f ca="1">_xll.RiskData('Risk Summary'!$H$32,$A2660)</f>
        <v>#NAME?</v>
      </c>
      <c r="G2660" s="330" t="e">
        <f ca="1">_xll.RiskData('Risk Summary'!$K$32,$A2660)</f>
        <v>#NAME?</v>
      </c>
      <c r="H2660" s="330" t="e">
        <f ca="1">_xll.RiskData('Risk Summary'!$N$32,$A2660)</f>
        <v>#NAME?</v>
      </c>
      <c r="J2660" s="330" t="e">
        <f ca="1">_xll.RiskData('Risk Summary'!$H$35,$A2660)</f>
        <v>#NAME?</v>
      </c>
      <c r="K2660" s="330" t="e">
        <f ca="1">_xll.RiskData('Risk Summary'!$K$35,$A2660)</f>
        <v>#NAME?</v>
      </c>
      <c r="L2660" s="330" t="e">
        <f ca="1">_xll.RiskData('Risk Summary'!$N$35,$A2660)</f>
        <v>#NAME?</v>
      </c>
      <c r="N2660" s="330" t="e">
        <f ca="1">_xll.RiskData('Risk Summary'!$H$36,$A2660)</f>
        <v>#NAME?</v>
      </c>
      <c r="O2660" s="330" t="e">
        <f ca="1">_xll.RiskData('Risk Summary'!$K$36,$A2660)</f>
        <v>#NAME?</v>
      </c>
      <c r="P2660" s="330" t="e">
        <f ca="1">_xll.RiskData('Risk Summary'!$N$36,$A2660)</f>
        <v>#NAME?</v>
      </c>
      <c r="R2660" s="330" t="e">
        <f ca="1">_xll.RiskData('TS CF'!$H$24,$A2660)-F2660</f>
        <v>#NAME?</v>
      </c>
      <c r="S2660" s="330" t="e">
        <f ca="1">_xll.RiskData('TS CF'!$K$24,$A2660)-G2660</f>
        <v>#NAME?</v>
      </c>
      <c r="T2660" s="330" t="e">
        <f ca="1">_xll.RiskData('TS CF'!$N$24,$A2660)-H2660</f>
        <v>#NAME?</v>
      </c>
      <c r="V2660" s="327" t="e">
        <f t="shared" ca="1" si="123"/>
        <v>#NAME?</v>
      </c>
      <c r="W2660" s="327" t="e">
        <f t="shared" ca="1" si="124"/>
        <v>#NAME?</v>
      </c>
      <c r="X2660" s="327" t="e">
        <f t="shared" ca="1" si="125"/>
        <v>#NAME?</v>
      </c>
    </row>
    <row r="2661" spans="1:24">
      <c r="A2661" s="2">
        <v>2654</v>
      </c>
      <c r="B2661" s="617">
        <v>-160478</v>
      </c>
      <c r="C2661" s="617">
        <v>-103593</v>
      </c>
      <c r="D2661" s="617">
        <v>-114388</v>
      </c>
      <c r="F2661" s="330" t="e">
        <f ca="1">_xll.RiskData('Risk Summary'!$H$32,$A2661)</f>
        <v>#NAME?</v>
      </c>
      <c r="G2661" s="330" t="e">
        <f ca="1">_xll.RiskData('Risk Summary'!$K$32,$A2661)</f>
        <v>#NAME?</v>
      </c>
      <c r="H2661" s="330" t="e">
        <f ca="1">_xll.RiskData('Risk Summary'!$N$32,$A2661)</f>
        <v>#NAME?</v>
      </c>
      <c r="J2661" s="330" t="e">
        <f ca="1">_xll.RiskData('Risk Summary'!$H$35,$A2661)</f>
        <v>#NAME?</v>
      </c>
      <c r="K2661" s="330" t="e">
        <f ca="1">_xll.RiskData('Risk Summary'!$K$35,$A2661)</f>
        <v>#NAME?</v>
      </c>
      <c r="L2661" s="330" t="e">
        <f ca="1">_xll.RiskData('Risk Summary'!$N$35,$A2661)</f>
        <v>#NAME?</v>
      </c>
      <c r="N2661" s="330" t="e">
        <f ca="1">_xll.RiskData('Risk Summary'!$H$36,$A2661)</f>
        <v>#NAME?</v>
      </c>
      <c r="O2661" s="330" t="e">
        <f ca="1">_xll.RiskData('Risk Summary'!$K$36,$A2661)</f>
        <v>#NAME?</v>
      </c>
      <c r="P2661" s="330" t="e">
        <f ca="1">_xll.RiskData('Risk Summary'!$N$36,$A2661)</f>
        <v>#NAME?</v>
      </c>
      <c r="R2661" s="330" t="e">
        <f ca="1">_xll.RiskData('TS CF'!$H$24,$A2661)-F2661</f>
        <v>#NAME?</v>
      </c>
      <c r="S2661" s="330" t="e">
        <f ca="1">_xll.RiskData('TS CF'!$K$24,$A2661)-G2661</f>
        <v>#NAME?</v>
      </c>
      <c r="T2661" s="330" t="e">
        <f ca="1">_xll.RiskData('TS CF'!$N$24,$A2661)-H2661</f>
        <v>#NAME?</v>
      </c>
      <c r="V2661" s="327" t="e">
        <f t="shared" ca="1" si="123"/>
        <v>#NAME?</v>
      </c>
      <c r="W2661" s="327" t="e">
        <f t="shared" ca="1" si="124"/>
        <v>#NAME?</v>
      </c>
      <c r="X2661" s="327" t="e">
        <f t="shared" ca="1" si="125"/>
        <v>#NAME?</v>
      </c>
    </row>
    <row r="2662" spans="1:24">
      <c r="A2662" s="2">
        <v>2655</v>
      </c>
      <c r="B2662" s="617">
        <v>-160478</v>
      </c>
      <c r="C2662" s="617">
        <v>-103593</v>
      </c>
      <c r="D2662" s="617">
        <v>-114388</v>
      </c>
      <c r="F2662" s="330" t="e">
        <f ca="1">_xll.RiskData('Risk Summary'!$H$32,$A2662)</f>
        <v>#NAME?</v>
      </c>
      <c r="G2662" s="330" t="e">
        <f ca="1">_xll.RiskData('Risk Summary'!$K$32,$A2662)</f>
        <v>#NAME?</v>
      </c>
      <c r="H2662" s="330" t="e">
        <f ca="1">_xll.RiskData('Risk Summary'!$N$32,$A2662)</f>
        <v>#NAME?</v>
      </c>
      <c r="J2662" s="330" t="e">
        <f ca="1">_xll.RiskData('Risk Summary'!$H$35,$A2662)</f>
        <v>#NAME?</v>
      </c>
      <c r="K2662" s="330" t="e">
        <f ca="1">_xll.RiskData('Risk Summary'!$K$35,$A2662)</f>
        <v>#NAME?</v>
      </c>
      <c r="L2662" s="330" t="e">
        <f ca="1">_xll.RiskData('Risk Summary'!$N$35,$A2662)</f>
        <v>#NAME?</v>
      </c>
      <c r="N2662" s="330" t="e">
        <f ca="1">_xll.RiskData('Risk Summary'!$H$36,$A2662)</f>
        <v>#NAME?</v>
      </c>
      <c r="O2662" s="330" t="e">
        <f ca="1">_xll.RiskData('Risk Summary'!$K$36,$A2662)</f>
        <v>#NAME?</v>
      </c>
      <c r="P2662" s="330" t="e">
        <f ca="1">_xll.RiskData('Risk Summary'!$N$36,$A2662)</f>
        <v>#NAME?</v>
      </c>
      <c r="R2662" s="330" t="e">
        <f ca="1">_xll.RiskData('TS CF'!$H$24,$A2662)-F2662</f>
        <v>#NAME?</v>
      </c>
      <c r="S2662" s="330" t="e">
        <f ca="1">_xll.RiskData('TS CF'!$K$24,$A2662)-G2662</f>
        <v>#NAME?</v>
      </c>
      <c r="T2662" s="330" t="e">
        <f ca="1">_xll.RiskData('TS CF'!$N$24,$A2662)-H2662</f>
        <v>#NAME?</v>
      </c>
      <c r="V2662" s="327" t="e">
        <f t="shared" ca="1" si="123"/>
        <v>#NAME?</v>
      </c>
      <c r="W2662" s="327" t="e">
        <f t="shared" ca="1" si="124"/>
        <v>#NAME?</v>
      </c>
      <c r="X2662" s="327" t="e">
        <f t="shared" ca="1" si="125"/>
        <v>#NAME?</v>
      </c>
    </row>
    <row r="2663" spans="1:24">
      <c r="A2663" s="2">
        <v>2656</v>
      </c>
      <c r="B2663" s="617">
        <v>-160478</v>
      </c>
      <c r="C2663" s="617">
        <v>-103593</v>
      </c>
      <c r="D2663" s="617">
        <v>-114388</v>
      </c>
      <c r="F2663" s="330" t="e">
        <f ca="1">_xll.RiskData('Risk Summary'!$H$32,$A2663)</f>
        <v>#NAME?</v>
      </c>
      <c r="G2663" s="330" t="e">
        <f ca="1">_xll.RiskData('Risk Summary'!$K$32,$A2663)</f>
        <v>#NAME?</v>
      </c>
      <c r="H2663" s="330" t="e">
        <f ca="1">_xll.RiskData('Risk Summary'!$N$32,$A2663)</f>
        <v>#NAME?</v>
      </c>
      <c r="J2663" s="330" t="e">
        <f ca="1">_xll.RiskData('Risk Summary'!$H$35,$A2663)</f>
        <v>#NAME?</v>
      </c>
      <c r="K2663" s="330" t="e">
        <f ca="1">_xll.RiskData('Risk Summary'!$K$35,$A2663)</f>
        <v>#NAME?</v>
      </c>
      <c r="L2663" s="330" t="e">
        <f ca="1">_xll.RiskData('Risk Summary'!$N$35,$A2663)</f>
        <v>#NAME?</v>
      </c>
      <c r="N2663" s="330" t="e">
        <f ca="1">_xll.RiskData('Risk Summary'!$H$36,$A2663)</f>
        <v>#NAME?</v>
      </c>
      <c r="O2663" s="330" t="e">
        <f ca="1">_xll.RiskData('Risk Summary'!$K$36,$A2663)</f>
        <v>#NAME?</v>
      </c>
      <c r="P2663" s="330" t="e">
        <f ca="1">_xll.RiskData('Risk Summary'!$N$36,$A2663)</f>
        <v>#NAME?</v>
      </c>
      <c r="R2663" s="330" t="e">
        <f ca="1">_xll.RiskData('TS CF'!$H$24,$A2663)-F2663</f>
        <v>#NAME?</v>
      </c>
      <c r="S2663" s="330" t="e">
        <f ca="1">_xll.RiskData('TS CF'!$K$24,$A2663)-G2663</f>
        <v>#NAME?</v>
      </c>
      <c r="T2663" s="330" t="e">
        <f ca="1">_xll.RiskData('TS CF'!$N$24,$A2663)-H2663</f>
        <v>#NAME?</v>
      </c>
      <c r="V2663" s="327" t="e">
        <f t="shared" ca="1" si="123"/>
        <v>#NAME?</v>
      </c>
      <c r="W2663" s="327" t="e">
        <f t="shared" ca="1" si="124"/>
        <v>#NAME?</v>
      </c>
      <c r="X2663" s="327" t="e">
        <f t="shared" ca="1" si="125"/>
        <v>#NAME?</v>
      </c>
    </row>
    <row r="2664" spans="1:24">
      <c r="A2664" s="2">
        <v>2657</v>
      </c>
      <c r="B2664" s="617">
        <v>-160478</v>
      </c>
      <c r="C2664" s="617">
        <v>-103593</v>
      </c>
      <c r="D2664" s="617">
        <v>-114388</v>
      </c>
      <c r="F2664" s="330" t="e">
        <f ca="1">_xll.RiskData('Risk Summary'!$H$32,$A2664)</f>
        <v>#NAME?</v>
      </c>
      <c r="G2664" s="330" t="e">
        <f ca="1">_xll.RiskData('Risk Summary'!$K$32,$A2664)</f>
        <v>#NAME?</v>
      </c>
      <c r="H2664" s="330" t="e">
        <f ca="1">_xll.RiskData('Risk Summary'!$N$32,$A2664)</f>
        <v>#NAME?</v>
      </c>
      <c r="J2664" s="330" t="e">
        <f ca="1">_xll.RiskData('Risk Summary'!$H$35,$A2664)</f>
        <v>#NAME?</v>
      </c>
      <c r="K2664" s="330" t="e">
        <f ca="1">_xll.RiskData('Risk Summary'!$K$35,$A2664)</f>
        <v>#NAME?</v>
      </c>
      <c r="L2664" s="330" t="e">
        <f ca="1">_xll.RiskData('Risk Summary'!$N$35,$A2664)</f>
        <v>#NAME?</v>
      </c>
      <c r="N2664" s="330" t="e">
        <f ca="1">_xll.RiskData('Risk Summary'!$H$36,$A2664)</f>
        <v>#NAME?</v>
      </c>
      <c r="O2664" s="330" t="e">
        <f ca="1">_xll.RiskData('Risk Summary'!$K$36,$A2664)</f>
        <v>#NAME?</v>
      </c>
      <c r="P2664" s="330" t="e">
        <f ca="1">_xll.RiskData('Risk Summary'!$N$36,$A2664)</f>
        <v>#NAME?</v>
      </c>
      <c r="R2664" s="330" t="e">
        <f ca="1">_xll.RiskData('TS CF'!$H$24,$A2664)-F2664</f>
        <v>#NAME?</v>
      </c>
      <c r="S2664" s="330" t="e">
        <f ca="1">_xll.RiskData('TS CF'!$K$24,$A2664)-G2664</f>
        <v>#NAME?</v>
      </c>
      <c r="T2664" s="330" t="e">
        <f ca="1">_xll.RiskData('TS CF'!$N$24,$A2664)-H2664</f>
        <v>#NAME?</v>
      </c>
      <c r="V2664" s="327" t="e">
        <f t="shared" ca="1" si="123"/>
        <v>#NAME?</v>
      </c>
      <c r="W2664" s="327" t="e">
        <f t="shared" ca="1" si="124"/>
        <v>#NAME?</v>
      </c>
      <c r="X2664" s="327" t="e">
        <f t="shared" ca="1" si="125"/>
        <v>#NAME?</v>
      </c>
    </row>
    <row r="2665" spans="1:24">
      <c r="A2665" s="2">
        <v>2658</v>
      </c>
      <c r="B2665" s="617">
        <v>-160478</v>
      </c>
      <c r="C2665" s="617">
        <v>-103593</v>
      </c>
      <c r="D2665" s="617">
        <v>-114388</v>
      </c>
      <c r="F2665" s="330" t="e">
        <f ca="1">_xll.RiskData('Risk Summary'!$H$32,$A2665)</f>
        <v>#NAME?</v>
      </c>
      <c r="G2665" s="330" t="e">
        <f ca="1">_xll.RiskData('Risk Summary'!$K$32,$A2665)</f>
        <v>#NAME?</v>
      </c>
      <c r="H2665" s="330" t="e">
        <f ca="1">_xll.RiskData('Risk Summary'!$N$32,$A2665)</f>
        <v>#NAME?</v>
      </c>
      <c r="J2665" s="330" t="e">
        <f ca="1">_xll.RiskData('Risk Summary'!$H$35,$A2665)</f>
        <v>#NAME?</v>
      </c>
      <c r="K2665" s="330" t="e">
        <f ca="1">_xll.RiskData('Risk Summary'!$K$35,$A2665)</f>
        <v>#NAME?</v>
      </c>
      <c r="L2665" s="330" t="e">
        <f ca="1">_xll.RiskData('Risk Summary'!$N$35,$A2665)</f>
        <v>#NAME?</v>
      </c>
      <c r="N2665" s="330" t="e">
        <f ca="1">_xll.RiskData('Risk Summary'!$H$36,$A2665)</f>
        <v>#NAME?</v>
      </c>
      <c r="O2665" s="330" t="e">
        <f ca="1">_xll.RiskData('Risk Summary'!$K$36,$A2665)</f>
        <v>#NAME?</v>
      </c>
      <c r="P2665" s="330" t="e">
        <f ca="1">_xll.RiskData('Risk Summary'!$N$36,$A2665)</f>
        <v>#NAME?</v>
      </c>
      <c r="R2665" s="330" t="e">
        <f ca="1">_xll.RiskData('TS CF'!$H$24,$A2665)-F2665</f>
        <v>#NAME?</v>
      </c>
      <c r="S2665" s="330" t="e">
        <f ca="1">_xll.RiskData('TS CF'!$K$24,$A2665)-G2665</f>
        <v>#NAME?</v>
      </c>
      <c r="T2665" s="330" t="e">
        <f ca="1">_xll.RiskData('TS CF'!$N$24,$A2665)-H2665</f>
        <v>#NAME?</v>
      </c>
      <c r="V2665" s="327" t="e">
        <f t="shared" ca="1" si="123"/>
        <v>#NAME?</v>
      </c>
      <c r="W2665" s="327" t="e">
        <f t="shared" ca="1" si="124"/>
        <v>#NAME?</v>
      </c>
      <c r="X2665" s="327" t="e">
        <f t="shared" ca="1" si="125"/>
        <v>#NAME?</v>
      </c>
    </row>
    <row r="2666" spans="1:24">
      <c r="A2666" s="2">
        <v>2659</v>
      </c>
      <c r="B2666" s="617">
        <v>-160478</v>
      </c>
      <c r="C2666" s="617">
        <v>-103593</v>
      </c>
      <c r="D2666" s="617">
        <v>-114388</v>
      </c>
      <c r="F2666" s="330" t="e">
        <f ca="1">_xll.RiskData('Risk Summary'!$H$32,$A2666)</f>
        <v>#NAME?</v>
      </c>
      <c r="G2666" s="330" t="e">
        <f ca="1">_xll.RiskData('Risk Summary'!$K$32,$A2666)</f>
        <v>#NAME?</v>
      </c>
      <c r="H2666" s="330" t="e">
        <f ca="1">_xll.RiskData('Risk Summary'!$N$32,$A2666)</f>
        <v>#NAME?</v>
      </c>
      <c r="J2666" s="330" t="e">
        <f ca="1">_xll.RiskData('Risk Summary'!$H$35,$A2666)</f>
        <v>#NAME?</v>
      </c>
      <c r="K2666" s="330" t="e">
        <f ca="1">_xll.RiskData('Risk Summary'!$K$35,$A2666)</f>
        <v>#NAME?</v>
      </c>
      <c r="L2666" s="330" t="e">
        <f ca="1">_xll.RiskData('Risk Summary'!$N$35,$A2666)</f>
        <v>#NAME?</v>
      </c>
      <c r="N2666" s="330" t="e">
        <f ca="1">_xll.RiskData('Risk Summary'!$H$36,$A2666)</f>
        <v>#NAME?</v>
      </c>
      <c r="O2666" s="330" t="e">
        <f ca="1">_xll.RiskData('Risk Summary'!$K$36,$A2666)</f>
        <v>#NAME?</v>
      </c>
      <c r="P2666" s="330" t="e">
        <f ca="1">_xll.RiskData('Risk Summary'!$N$36,$A2666)</f>
        <v>#NAME?</v>
      </c>
      <c r="R2666" s="330" t="e">
        <f ca="1">_xll.RiskData('TS CF'!$H$24,$A2666)-F2666</f>
        <v>#NAME?</v>
      </c>
      <c r="S2666" s="330" t="e">
        <f ca="1">_xll.RiskData('TS CF'!$K$24,$A2666)-G2666</f>
        <v>#NAME?</v>
      </c>
      <c r="T2666" s="330" t="e">
        <f ca="1">_xll.RiskData('TS CF'!$N$24,$A2666)-H2666</f>
        <v>#NAME?</v>
      </c>
      <c r="V2666" s="327" t="e">
        <f t="shared" ca="1" si="123"/>
        <v>#NAME?</v>
      </c>
      <c r="W2666" s="327" t="e">
        <f t="shared" ca="1" si="124"/>
        <v>#NAME?</v>
      </c>
      <c r="X2666" s="327" t="e">
        <f t="shared" ca="1" si="125"/>
        <v>#NAME?</v>
      </c>
    </row>
    <row r="2667" spans="1:24">
      <c r="A2667" s="2">
        <v>2660</v>
      </c>
      <c r="B2667" s="617">
        <v>-160478</v>
      </c>
      <c r="C2667" s="617">
        <v>-103593</v>
      </c>
      <c r="D2667" s="617">
        <v>-114388</v>
      </c>
      <c r="F2667" s="330" t="e">
        <f ca="1">_xll.RiskData('Risk Summary'!$H$32,$A2667)</f>
        <v>#NAME?</v>
      </c>
      <c r="G2667" s="330" t="e">
        <f ca="1">_xll.RiskData('Risk Summary'!$K$32,$A2667)</f>
        <v>#NAME?</v>
      </c>
      <c r="H2667" s="330" t="e">
        <f ca="1">_xll.RiskData('Risk Summary'!$N$32,$A2667)</f>
        <v>#NAME?</v>
      </c>
      <c r="J2667" s="330" t="e">
        <f ca="1">_xll.RiskData('Risk Summary'!$H$35,$A2667)</f>
        <v>#NAME?</v>
      </c>
      <c r="K2667" s="330" t="e">
        <f ca="1">_xll.RiskData('Risk Summary'!$K$35,$A2667)</f>
        <v>#NAME?</v>
      </c>
      <c r="L2667" s="330" t="e">
        <f ca="1">_xll.RiskData('Risk Summary'!$N$35,$A2667)</f>
        <v>#NAME?</v>
      </c>
      <c r="N2667" s="330" t="e">
        <f ca="1">_xll.RiskData('Risk Summary'!$H$36,$A2667)</f>
        <v>#NAME?</v>
      </c>
      <c r="O2667" s="330" t="e">
        <f ca="1">_xll.RiskData('Risk Summary'!$K$36,$A2667)</f>
        <v>#NAME?</v>
      </c>
      <c r="P2667" s="330" t="e">
        <f ca="1">_xll.RiskData('Risk Summary'!$N$36,$A2667)</f>
        <v>#NAME?</v>
      </c>
      <c r="R2667" s="330" t="e">
        <f ca="1">_xll.RiskData('TS CF'!$H$24,$A2667)-F2667</f>
        <v>#NAME?</v>
      </c>
      <c r="S2667" s="330" t="e">
        <f ca="1">_xll.RiskData('TS CF'!$K$24,$A2667)-G2667</f>
        <v>#NAME?</v>
      </c>
      <c r="T2667" s="330" t="e">
        <f ca="1">_xll.RiskData('TS CF'!$N$24,$A2667)-H2667</f>
        <v>#NAME?</v>
      </c>
      <c r="V2667" s="327" t="e">
        <f t="shared" ca="1" si="123"/>
        <v>#NAME?</v>
      </c>
      <c r="W2667" s="327" t="e">
        <f t="shared" ca="1" si="124"/>
        <v>#NAME?</v>
      </c>
      <c r="X2667" s="327" t="e">
        <f t="shared" ca="1" si="125"/>
        <v>#NAME?</v>
      </c>
    </row>
    <row r="2668" spans="1:24">
      <c r="A2668" s="2">
        <v>2661</v>
      </c>
      <c r="B2668" s="617">
        <v>-160478</v>
      </c>
      <c r="C2668" s="617">
        <v>-103593</v>
      </c>
      <c r="D2668" s="617">
        <v>-114388</v>
      </c>
      <c r="F2668" s="330" t="e">
        <f ca="1">_xll.RiskData('Risk Summary'!$H$32,$A2668)</f>
        <v>#NAME?</v>
      </c>
      <c r="G2668" s="330" t="e">
        <f ca="1">_xll.RiskData('Risk Summary'!$K$32,$A2668)</f>
        <v>#NAME?</v>
      </c>
      <c r="H2668" s="330" t="e">
        <f ca="1">_xll.RiskData('Risk Summary'!$N$32,$A2668)</f>
        <v>#NAME?</v>
      </c>
      <c r="J2668" s="330" t="e">
        <f ca="1">_xll.RiskData('Risk Summary'!$H$35,$A2668)</f>
        <v>#NAME?</v>
      </c>
      <c r="K2668" s="330" t="e">
        <f ca="1">_xll.RiskData('Risk Summary'!$K$35,$A2668)</f>
        <v>#NAME?</v>
      </c>
      <c r="L2668" s="330" t="e">
        <f ca="1">_xll.RiskData('Risk Summary'!$N$35,$A2668)</f>
        <v>#NAME?</v>
      </c>
      <c r="N2668" s="330" t="e">
        <f ca="1">_xll.RiskData('Risk Summary'!$H$36,$A2668)</f>
        <v>#NAME?</v>
      </c>
      <c r="O2668" s="330" t="e">
        <f ca="1">_xll.RiskData('Risk Summary'!$K$36,$A2668)</f>
        <v>#NAME?</v>
      </c>
      <c r="P2668" s="330" t="e">
        <f ca="1">_xll.RiskData('Risk Summary'!$N$36,$A2668)</f>
        <v>#NAME?</v>
      </c>
      <c r="R2668" s="330" t="e">
        <f ca="1">_xll.RiskData('TS CF'!$H$24,$A2668)-F2668</f>
        <v>#NAME?</v>
      </c>
      <c r="S2668" s="330" t="e">
        <f ca="1">_xll.RiskData('TS CF'!$K$24,$A2668)-G2668</f>
        <v>#NAME?</v>
      </c>
      <c r="T2668" s="330" t="e">
        <f ca="1">_xll.RiskData('TS CF'!$N$24,$A2668)-H2668</f>
        <v>#NAME?</v>
      </c>
      <c r="V2668" s="327" t="e">
        <f t="shared" ca="1" si="123"/>
        <v>#NAME?</v>
      </c>
      <c r="W2668" s="327" t="e">
        <f t="shared" ca="1" si="124"/>
        <v>#NAME?</v>
      </c>
      <c r="X2668" s="327" t="e">
        <f t="shared" ca="1" si="125"/>
        <v>#NAME?</v>
      </c>
    </row>
    <row r="2669" spans="1:24">
      <c r="A2669" s="2">
        <v>2662</v>
      </c>
      <c r="B2669" s="617">
        <v>-160478</v>
      </c>
      <c r="C2669" s="617">
        <v>-103593</v>
      </c>
      <c r="D2669" s="617">
        <v>-114388</v>
      </c>
      <c r="F2669" s="330" t="e">
        <f ca="1">_xll.RiskData('Risk Summary'!$H$32,$A2669)</f>
        <v>#NAME?</v>
      </c>
      <c r="G2669" s="330" t="e">
        <f ca="1">_xll.RiskData('Risk Summary'!$K$32,$A2669)</f>
        <v>#NAME?</v>
      </c>
      <c r="H2669" s="330" t="e">
        <f ca="1">_xll.RiskData('Risk Summary'!$N$32,$A2669)</f>
        <v>#NAME?</v>
      </c>
      <c r="J2669" s="330" t="e">
        <f ca="1">_xll.RiskData('Risk Summary'!$H$35,$A2669)</f>
        <v>#NAME?</v>
      </c>
      <c r="K2669" s="330" t="e">
        <f ca="1">_xll.RiskData('Risk Summary'!$K$35,$A2669)</f>
        <v>#NAME?</v>
      </c>
      <c r="L2669" s="330" t="e">
        <f ca="1">_xll.RiskData('Risk Summary'!$N$35,$A2669)</f>
        <v>#NAME?</v>
      </c>
      <c r="N2669" s="330" t="e">
        <f ca="1">_xll.RiskData('Risk Summary'!$H$36,$A2669)</f>
        <v>#NAME?</v>
      </c>
      <c r="O2669" s="330" t="e">
        <f ca="1">_xll.RiskData('Risk Summary'!$K$36,$A2669)</f>
        <v>#NAME?</v>
      </c>
      <c r="P2669" s="330" t="e">
        <f ca="1">_xll.RiskData('Risk Summary'!$N$36,$A2669)</f>
        <v>#NAME?</v>
      </c>
      <c r="R2669" s="330" t="e">
        <f ca="1">_xll.RiskData('TS CF'!$H$24,$A2669)-F2669</f>
        <v>#NAME?</v>
      </c>
      <c r="S2669" s="330" t="e">
        <f ca="1">_xll.RiskData('TS CF'!$K$24,$A2669)-G2669</f>
        <v>#NAME?</v>
      </c>
      <c r="T2669" s="330" t="e">
        <f ca="1">_xll.RiskData('TS CF'!$N$24,$A2669)-H2669</f>
        <v>#NAME?</v>
      </c>
      <c r="V2669" s="327" t="e">
        <f t="shared" ca="1" si="123"/>
        <v>#NAME?</v>
      </c>
      <c r="W2669" s="327" t="e">
        <f t="shared" ca="1" si="124"/>
        <v>#NAME?</v>
      </c>
      <c r="X2669" s="327" t="e">
        <f t="shared" ca="1" si="125"/>
        <v>#NAME?</v>
      </c>
    </row>
    <row r="2670" spans="1:24">
      <c r="A2670" s="2">
        <v>2663</v>
      </c>
      <c r="B2670" s="617">
        <v>-160478</v>
      </c>
      <c r="C2670" s="617">
        <v>-103593</v>
      </c>
      <c r="D2670" s="617">
        <v>-114388</v>
      </c>
      <c r="F2670" s="330" t="e">
        <f ca="1">_xll.RiskData('Risk Summary'!$H$32,$A2670)</f>
        <v>#NAME?</v>
      </c>
      <c r="G2670" s="330" t="e">
        <f ca="1">_xll.RiskData('Risk Summary'!$K$32,$A2670)</f>
        <v>#NAME?</v>
      </c>
      <c r="H2670" s="330" t="e">
        <f ca="1">_xll.RiskData('Risk Summary'!$N$32,$A2670)</f>
        <v>#NAME?</v>
      </c>
      <c r="J2670" s="330" t="e">
        <f ca="1">_xll.RiskData('Risk Summary'!$H$35,$A2670)</f>
        <v>#NAME?</v>
      </c>
      <c r="K2670" s="330" t="e">
        <f ca="1">_xll.RiskData('Risk Summary'!$K$35,$A2670)</f>
        <v>#NAME?</v>
      </c>
      <c r="L2670" s="330" t="e">
        <f ca="1">_xll.RiskData('Risk Summary'!$N$35,$A2670)</f>
        <v>#NAME?</v>
      </c>
      <c r="N2670" s="330" t="e">
        <f ca="1">_xll.RiskData('Risk Summary'!$H$36,$A2670)</f>
        <v>#NAME?</v>
      </c>
      <c r="O2670" s="330" t="e">
        <f ca="1">_xll.RiskData('Risk Summary'!$K$36,$A2670)</f>
        <v>#NAME?</v>
      </c>
      <c r="P2670" s="330" t="e">
        <f ca="1">_xll.RiskData('Risk Summary'!$N$36,$A2670)</f>
        <v>#NAME?</v>
      </c>
      <c r="R2670" s="330" t="e">
        <f ca="1">_xll.RiskData('TS CF'!$H$24,$A2670)-F2670</f>
        <v>#NAME?</v>
      </c>
      <c r="S2670" s="330" t="e">
        <f ca="1">_xll.RiskData('TS CF'!$K$24,$A2670)-G2670</f>
        <v>#NAME?</v>
      </c>
      <c r="T2670" s="330" t="e">
        <f ca="1">_xll.RiskData('TS CF'!$N$24,$A2670)-H2670</f>
        <v>#NAME?</v>
      </c>
      <c r="V2670" s="327" t="e">
        <f t="shared" ca="1" si="123"/>
        <v>#NAME?</v>
      </c>
      <c r="W2670" s="327" t="e">
        <f t="shared" ca="1" si="124"/>
        <v>#NAME?</v>
      </c>
      <c r="X2670" s="327" t="e">
        <f t="shared" ca="1" si="125"/>
        <v>#NAME?</v>
      </c>
    </row>
    <row r="2671" spans="1:24">
      <c r="A2671" s="2">
        <v>2664</v>
      </c>
      <c r="B2671" s="617">
        <v>-160478</v>
      </c>
      <c r="C2671" s="617">
        <v>-103593</v>
      </c>
      <c r="D2671" s="617">
        <v>-114388</v>
      </c>
      <c r="F2671" s="330" t="e">
        <f ca="1">_xll.RiskData('Risk Summary'!$H$32,$A2671)</f>
        <v>#NAME?</v>
      </c>
      <c r="G2671" s="330" t="e">
        <f ca="1">_xll.RiskData('Risk Summary'!$K$32,$A2671)</f>
        <v>#NAME?</v>
      </c>
      <c r="H2671" s="330" t="e">
        <f ca="1">_xll.RiskData('Risk Summary'!$N$32,$A2671)</f>
        <v>#NAME?</v>
      </c>
      <c r="J2671" s="330" t="e">
        <f ca="1">_xll.RiskData('Risk Summary'!$H$35,$A2671)</f>
        <v>#NAME?</v>
      </c>
      <c r="K2671" s="330" t="e">
        <f ca="1">_xll.RiskData('Risk Summary'!$K$35,$A2671)</f>
        <v>#NAME?</v>
      </c>
      <c r="L2671" s="330" t="e">
        <f ca="1">_xll.RiskData('Risk Summary'!$N$35,$A2671)</f>
        <v>#NAME?</v>
      </c>
      <c r="N2671" s="330" t="e">
        <f ca="1">_xll.RiskData('Risk Summary'!$H$36,$A2671)</f>
        <v>#NAME?</v>
      </c>
      <c r="O2671" s="330" t="e">
        <f ca="1">_xll.RiskData('Risk Summary'!$K$36,$A2671)</f>
        <v>#NAME?</v>
      </c>
      <c r="P2671" s="330" t="e">
        <f ca="1">_xll.RiskData('Risk Summary'!$N$36,$A2671)</f>
        <v>#NAME?</v>
      </c>
      <c r="R2671" s="330" t="e">
        <f ca="1">_xll.RiskData('TS CF'!$H$24,$A2671)-F2671</f>
        <v>#NAME?</v>
      </c>
      <c r="S2671" s="330" t="e">
        <f ca="1">_xll.RiskData('TS CF'!$K$24,$A2671)-G2671</f>
        <v>#NAME?</v>
      </c>
      <c r="T2671" s="330" t="e">
        <f ca="1">_xll.RiskData('TS CF'!$N$24,$A2671)-H2671</f>
        <v>#NAME?</v>
      </c>
      <c r="V2671" s="327" t="e">
        <f t="shared" ca="1" si="123"/>
        <v>#NAME?</v>
      </c>
      <c r="W2671" s="327" t="e">
        <f t="shared" ca="1" si="124"/>
        <v>#NAME?</v>
      </c>
      <c r="X2671" s="327" t="e">
        <f t="shared" ca="1" si="125"/>
        <v>#NAME?</v>
      </c>
    </row>
    <row r="2672" spans="1:24">
      <c r="A2672" s="2">
        <v>2665</v>
      </c>
      <c r="B2672" s="617">
        <v>-160478</v>
      </c>
      <c r="C2672" s="617">
        <v>-103593</v>
      </c>
      <c r="D2672" s="617">
        <v>-114388</v>
      </c>
      <c r="F2672" s="330" t="e">
        <f ca="1">_xll.RiskData('Risk Summary'!$H$32,$A2672)</f>
        <v>#NAME?</v>
      </c>
      <c r="G2672" s="330" t="e">
        <f ca="1">_xll.RiskData('Risk Summary'!$K$32,$A2672)</f>
        <v>#NAME?</v>
      </c>
      <c r="H2672" s="330" t="e">
        <f ca="1">_xll.RiskData('Risk Summary'!$N$32,$A2672)</f>
        <v>#NAME?</v>
      </c>
      <c r="J2672" s="330" t="e">
        <f ca="1">_xll.RiskData('Risk Summary'!$H$35,$A2672)</f>
        <v>#NAME?</v>
      </c>
      <c r="K2672" s="330" t="e">
        <f ca="1">_xll.RiskData('Risk Summary'!$K$35,$A2672)</f>
        <v>#NAME?</v>
      </c>
      <c r="L2672" s="330" t="e">
        <f ca="1">_xll.RiskData('Risk Summary'!$N$35,$A2672)</f>
        <v>#NAME?</v>
      </c>
      <c r="N2672" s="330" t="e">
        <f ca="1">_xll.RiskData('Risk Summary'!$H$36,$A2672)</f>
        <v>#NAME?</v>
      </c>
      <c r="O2672" s="330" t="e">
        <f ca="1">_xll.RiskData('Risk Summary'!$K$36,$A2672)</f>
        <v>#NAME?</v>
      </c>
      <c r="P2672" s="330" t="e">
        <f ca="1">_xll.RiskData('Risk Summary'!$N$36,$A2672)</f>
        <v>#NAME?</v>
      </c>
      <c r="R2672" s="330" t="e">
        <f ca="1">_xll.RiskData('TS CF'!$H$24,$A2672)-F2672</f>
        <v>#NAME?</v>
      </c>
      <c r="S2672" s="330" t="e">
        <f ca="1">_xll.RiskData('TS CF'!$K$24,$A2672)-G2672</f>
        <v>#NAME?</v>
      </c>
      <c r="T2672" s="330" t="e">
        <f ca="1">_xll.RiskData('TS CF'!$N$24,$A2672)-H2672</f>
        <v>#NAME?</v>
      </c>
      <c r="V2672" s="327" t="e">
        <f t="shared" ca="1" si="123"/>
        <v>#NAME?</v>
      </c>
      <c r="W2672" s="327" t="e">
        <f t="shared" ca="1" si="124"/>
        <v>#NAME?</v>
      </c>
      <c r="X2672" s="327" t="e">
        <f t="shared" ca="1" si="125"/>
        <v>#NAME?</v>
      </c>
    </row>
    <row r="2673" spans="1:24">
      <c r="A2673" s="2">
        <v>2666</v>
      </c>
      <c r="B2673" s="617">
        <v>-160478</v>
      </c>
      <c r="C2673" s="617">
        <v>-103593</v>
      </c>
      <c r="D2673" s="617">
        <v>-114388</v>
      </c>
      <c r="F2673" s="330" t="e">
        <f ca="1">_xll.RiskData('Risk Summary'!$H$32,$A2673)</f>
        <v>#NAME?</v>
      </c>
      <c r="G2673" s="330" t="e">
        <f ca="1">_xll.RiskData('Risk Summary'!$K$32,$A2673)</f>
        <v>#NAME?</v>
      </c>
      <c r="H2673" s="330" t="e">
        <f ca="1">_xll.RiskData('Risk Summary'!$N$32,$A2673)</f>
        <v>#NAME?</v>
      </c>
      <c r="J2673" s="330" t="e">
        <f ca="1">_xll.RiskData('Risk Summary'!$H$35,$A2673)</f>
        <v>#NAME?</v>
      </c>
      <c r="K2673" s="330" t="e">
        <f ca="1">_xll.RiskData('Risk Summary'!$K$35,$A2673)</f>
        <v>#NAME?</v>
      </c>
      <c r="L2673" s="330" t="e">
        <f ca="1">_xll.RiskData('Risk Summary'!$N$35,$A2673)</f>
        <v>#NAME?</v>
      </c>
      <c r="N2673" s="330" t="e">
        <f ca="1">_xll.RiskData('Risk Summary'!$H$36,$A2673)</f>
        <v>#NAME?</v>
      </c>
      <c r="O2673" s="330" t="e">
        <f ca="1">_xll.RiskData('Risk Summary'!$K$36,$A2673)</f>
        <v>#NAME?</v>
      </c>
      <c r="P2673" s="330" t="e">
        <f ca="1">_xll.RiskData('Risk Summary'!$N$36,$A2673)</f>
        <v>#NAME?</v>
      </c>
      <c r="R2673" s="330" t="e">
        <f ca="1">_xll.RiskData('TS CF'!$H$24,$A2673)-F2673</f>
        <v>#NAME?</v>
      </c>
      <c r="S2673" s="330" t="e">
        <f ca="1">_xll.RiskData('TS CF'!$K$24,$A2673)-G2673</f>
        <v>#NAME?</v>
      </c>
      <c r="T2673" s="330" t="e">
        <f ca="1">_xll.RiskData('TS CF'!$N$24,$A2673)-H2673</f>
        <v>#NAME?</v>
      </c>
      <c r="V2673" s="327" t="e">
        <f t="shared" ca="1" si="123"/>
        <v>#NAME?</v>
      </c>
      <c r="W2673" s="327" t="e">
        <f t="shared" ca="1" si="124"/>
        <v>#NAME?</v>
      </c>
      <c r="X2673" s="327" t="e">
        <f t="shared" ca="1" si="125"/>
        <v>#NAME?</v>
      </c>
    </row>
    <row r="2674" spans="1:24">
      <c r="A2674" s="2">
        <v>2667</v>
      </c>
      <c r="B2674" s="617">
        <v>-160478</v>
      </c>
      <c r="C2674" s="617">
        <v>-103593</v>
      </c>
      <c r="D2674" s="617">
        <v>-114388</v>
      </c>
      <c r="F2674" s="330" t="e">
        <f ca="1">_xll.RiskData('Risk Summary'!$H$32,$A2674)</f>
        <v>#NAME?</v>
      </c>
      <c r="G2674" s="330" t="e">
        <f ca="1">_xll.RiskData('Risk Summary'!$K$32,$A2674)</f>
        <v>#NAME?</v>
      </c>
      <c r="H2674" s="330" t="e">
        <f ca="1">_xll.RiskData('Risk Summary'!$N$32,$A2674)</f>
        <v>#NAME?</v>
      </c>
      <c r="J2674" s="330" t="e">
        <f ca="1">_xll.RiskData('Risk Summary'!$H$35,$A2674)</f>
        <v>#NAME?</v>
      </c>
      <c r="K2674" s="330" t="e">
        <f ca="1">_xll.RiskData('Risk Summary'!$K$35,$A2674)</f>
        <v>#NAME?</v>
      </c>
      <c r="L2674" s="330" t="e">
        <f ca="1">_xll.RiskData('Risk Summary'!$N$35,$A2674)</f>
        <v>#NAME?</v>
      </c>
      <c r="N2674" s="330" t="e">
        <f ca="1">_xll.RiskData('Risk Summary'!$H$36,$A2674)</f>
        <v>#NAME?</v>
      </c>
      <c r="O2674" s="330" t="e">
        <f ca="1">_xll.RiskData('Risk Summary'!$K$36,$A2674)</f>
        <v>#NAME?</v>
      </c>
      <c r="P2674" s="330" t="e">
        <f ca="1">_xll.RiskData('Risk Summary'!$N$36,$A2674)</f>
        <v>#NAME?</v>
      </c>
      <c r="R2674" s="330" t="e">
        <f ca="1">_xll.RiskData('TS CF'!$H$24,$A2674)-F2674</f>
        <v>#NAME?</v>
      </c>
      <c r="S2674" s="330" t="e">
        <f ca="1">_xll.RiskData('TS CF'!$K$24,$A2674)-G2674</f>
        <v>#NAME?</v>
      </c>
      <c r="T2674" s="330" t="e">
        <f ca="1">_xll.RiskData('TS CF'!$N$24,$A2674)-H2674</f>
        <v>#NAME?</v>
      </c>
      <c r="V2674" s="327" t="e">
        <f t="shared" ca="1" si="123"/>
        <v>#NAME?</v>
      </c>
      <c r="W2674" s="327" t="e">
        <f t="shared" ca="1" si="124"/>
        <v>#NAME?</v>
      </c>
      <c r="X2674" s="327" t="e">
        <f t="shared" ca="1" si="125"/>
        <v>#NAME?</v>
      </c>
    </row>
    <row r="2675" spans="1:24">
      <c r="A2675" s="2">
        <v>2668</v>
      </c>
      <c r="B2675" s="617">
        <v>-160478</v>
      </c>
      <c r="C2675" s="617">
        <v>-103593</v>
      </c>
      <c r="D2675" s="617">
        <v>-114388</v>
      </c>
      <c r="F2675" s="330" t="e">
        <f ca="1">_xll.RiskData('Risk Summary'!$H$32,$A2675)</f>
        <v>#NAME?</v>
      </c>
      <c r="G2675" s="330" t="e">
        <f ca="1">_xll.RiskData('Risk Summary'!$K$32,$A2675)</f>
        <v>#NAME?</v>
      </c>
      <c r="H2675" s="330" t="e">
        <f ca="1">_xll.RiskData('Risk Summary'!$N$32,$A2675)</f>
        <v>#NAME?</v>
      </c>
      <c r="J2675" s="330" t="e">
        <f ca="1">_xll.RiskData('Risk Summary'!$H$35,$A2675)</f>
        <v>#NAME?</v>
      </c>
      <c r="K2675" s="330" t="e">
        <f ca="1">_xll.RiskData('Risk Summary'!$K$35,$A2675)</f>
        <v>#NAME?</v>
      </c>
      <c r="L2675" s="330" t="e">
        <f ca="1">_xll.RiskData('Risk Summary'!$N$35,$A2675)</f>
        <v>#NAME?</v>
      </c>
      <c r="N2675" s="330" t="e">
        <f ca="1">_xll.RiskData('Risk Summary'!$H$36,$A2675)</f>
        <v>#NAME?</v>
      </c>
      <c r="O2675" s="330" t="e">
        <f ca="1">_xll.RiskData('Risk Summary'!$K$36,$A2675)</f>
        <v>#NAME?</v>
      </c>
      <c r="P2675" s="330" t="e">
        <f ca="1">_xll.RiskData('Risk Summary'!$N$36,$A2675)</f>
        <v>#NAME?</v>
      </c>
      <c r="R2675" s="330" t="e">
        <f ca="1">_xll.RiskData('TS CF'!$H$24,$A2675)-F2675</f>
        <v>#NAME?</v>
      </c>
      <c r="S2675" s="330" t="e">
        <f ca="1">_xll.RiskData('TS CF'!$K$24,$A2675)-G2675</f>
        <v>#NAME?</v>
      </c>
      <c r="T2675" s="330" t="e">
        <f ca="1">_xll.RiskData('TS CF'!$N$24,$A2675)-H2675</f>
        <v>#NAME?</v>
      </c>
      <c r="V2675" s="327" t="e">
        <f t="shared" ca="1" si="123"/>
        <v>#NAME?</v>
      </c>
      <c r="W2675" s="327" t="e">
        <f t="shared" ca="1" si="124"/>
        <v>#NAME?</v>
      </c>
      <c r="X2675" s="327" t="e">
        <f t="shared" ca="1" si="125"/>
        <v>#NAME?</v>
      </c>
    </row>
    <row r="2676" spans="1:24">
      <c r="A2676" s="2">
        <v>2669</v>
      </c>
      <c r="B2676" s="617">
        <v>-160478</v>
      </c>
      <c r="C2676" s="617">
        <v>-103593</v>
      </c>
      <c r="D2676" s="617">
        <v>-114388</v>
      </c>
      <c r="F2676" s="330" t="e">
        <f ca="1">_xll.RiskData('Risk Summary'!$H$32,$A2676)</f>
        <v>#NAME?</v>
      </c>
      <c r="G2676" s="330" t="e">
        <f ca="1">_xll.RiskData('Risk Summary'!$K$32,$A2676)</f>
        <v>#NAME?</v>
      </c>
      <c r="H2676" s="330" t="e">
        <f ca="1">_xll.RiskData('Risk Summary'!$N$32,$A2676)</f>
        <v>#NAME?</v>
      </c>
      <c r="J2676" s="330" t="e">
        <f ca="1">_xll.RiskData('Risk Summary'!$H$35,$A2676)</f>
        <v>#NAME?</v>
      </c>
      <c r="K2676" s="330" t="e">
        <f ca="1">_xll.RiskData('Risk Summary'!$K$35,$A2676)</f>
        <v>#NAME?</v>
      </c>
      <c r="L2676" s="330" t="e">
        <f ca="1">_xll.RiskData('Risk Summary'!$N$35,$A2676)</f>
        <v>#NAME?</v>
      </c>
      <c r="N2676" s="330" t="e">
        <f ca="1">_xll.RiskData('Risk Summary'!$H$36,$A2676)</f>
        <v>#NAME?</v>
      </c>
      <c r="O2676" s="330" t="e">
        <f ca="1">_xll.RiskData('Risk Summary'!$K$36,$A2676)</f>
        <v>#NAME?</v>
      </c>
      <c r="P2676" s="330" t="e">
        <f ca="1">_xll.RiskData('Risk Summary'!$N$36,$A2676)</f>
        <v>#NAME?</v>
      </c>
      <c r="R2676" s="330" t="e">
        <f ca="1">_xll.RiskData('TS CF'!$H$24,$A2676)-F2676</f>
        <v>#NAME?</v>
      </c>
      <c r="S2676" s="330" t="e">
        <f ca="1">_xll.RiskData('TS CF'!$K$24,$A2676)-G2676</f>
        <v>#NAME?</v>
      </c>
      <c r="T2676" s="330" t="e">
        <f ca="1">_xll.RiskData('TS CF'!$N$24,$A2676)-H2676</f>
        <v>#NAME?</v>
      </c>
      <c r="V2676" s="327" t="e">
        <f t="shared" ca="1" si="123"/>
        <v>#NAME?</v>
      </c>
      <c r="W2676" s="327" t="e">
        <f t="shared" ca="1" si="124"/>
        <v>#NAME?</v>
      </c>
      <c r="X2676" s="327" t="e">
        <f t="shared" ca="1" si="125"/>
        <v>#NAME?</v>
      </c>
    </row>
    <row r="2677" spans="1:24">
      <c r="A2677" s="2">
        <v>2670</v>
      </c>
      <c r="B2677" s="617">
        <v>-160478</v>
      </c>
      <c r="C2677" s="617">
        <v>-103593</v>
      </c>
      <c r="D2677" s="617">
        <v>-114388</v>
      </c>
      <c r="F2677" s="330" t="e">
        <f ca="1">_xll.RiskData('Risk Summary'!$H$32,$A2677)</f>
        <v>#NAME?</v>
      </c>
      <c r="G2677" s="330" t="e">
        <f ca="1">_xll.RiskData('Risk Summary'!$K$32,$A2677)</f>
        <v>#NAME?</v>
      </c>
      <c r="H2677" s="330" t="e">
        <f ca="1">_xll.RiskData('Risk Summary'!$N$32,$A2677)</f>
        <v>#NAME?</v>
      </c>
      <c r="J2677" s="330" t="e">
        <f ca="1">_xll.RiskData('Risk Summary'!$H$35,$A2677)</f>
        <v>#NAME?</v>
      </c>
      <c r="K2677" s="330" t="e">
        <f ca="1">_xll.RiskData('Risk Summary'!$K$35,$A2677)</f>
        <v>#NAME?</v>
      </c>
      <c r="L2677" s="330" t="e">
        <f ca="1">_xll.RiskData('Risk Summary'!$N$35,$A2677)</f>
        <v>#NAME?</v>
      </c>
      <c r="N2677" s="330" t="e">
        <f ca="1">_xll.RiskData('Risk Summary'!$H$36,$A2677)</f>
        <v>#NAME?</v>
      </c>
      <c r="O2677" s="330" t="e">
        <f ca="1">_xll.RiskData('Risk Summary'!$K$36,$A2677)</f>
        <v>#NAME?</v>
      </c>
      <c r="P2677" s="330" t="e">
        <f ca="1">_xll.RiskData('Risk Summary'!$N$36,$A2677)</f>
        <v>#NAME?</v>
      </c>
      <c r="R2677" s="330" t="e">
        <f ca="1">_xll.RiskData('TS CF'!$H$24,$A2677)-F2677</f>
        <v>#NAME?</v>
      </c>
      <c r="S2677" s="330" t="e">
        <f ca="1">_xll.RiskData('TS CF'!$K$24,$A2677)-G2677</f>
        <v>#NAME?</v>
      </c>
      <c r="T2677" s="330" t="e">
        <f ca="1">_xll.RiskData('TS CF'!$N$24,$A2677)-H2677</f>
        <v>#NAME?</v>
      </c>
      <c r="V2677" s="327" t="e">
        <f t="shared" ca="1" si="123"/>
        <v>#NAME?</v>
      </c>
      <c r="W2677" s="327" t="e">
        <f t="shared" ca="1" si="124"/>
        <v>#NAME?</v>
      </c>
      <c r="X2677" s="327" t="e">
        <f t="shared" ca="1" si="125"/>
        <v>#NAME?</v>
      </c>
    </row>
    <row r="2678" spans="1:24">
      <c r="A2678" s="2">
        <v>2671</v>
      </c>
      <c r="B2678" s="617">
        <v>-160478</v>
      </c>
      <c r="C2678" s="617">
        <v>-103593</v>
      </c>
      <c r="D2678" s="617">
        <v>-114388</v>
      </c>
      <c r="F2678" s="330" t="e">
        <f ca="1">_xll.RiskData('Risk Summary'!$H$32,$A2678)</f>
        <v>#NAME?</v>
      </c>
      <c r="G2678" s="330" t="e">
        <f ca="1">_xll.RiskData('Risk Summary'!$K$32,$A2678)</f>
        <v>#NAME?</v>
      </c>
      <c r="H2678" s="330" t="e">
        <f ca="1">_xll.RiskData('Risk Summary'!$N$32,$A2678)</f>
        <v>#NAME?</v>
      </c>
      <c r="J2678" s="330" t="e">
        <f ca="1">_xll.RiskData('Risk Summary'!$H$35,$A2678)</f>
        <v>#NAME?</v>
      </c>
      <c r="K2678" s="330" t="e">
        <f ca="1">_xll.RiskData('Risk Summary'!$K$35,$A2678)</f>
        <v>#NAME?</v>
      </c>
      <c r="L2678" s="330" t="e">
        <f ca="1">_xll.RiskData('Risk Summary'!$N$35,$A2678)</f>
        <v>#NAME?</v>
      </c>
      <c r="N2678" s="330" t="e">
        <f ca="1">_xll.RiskData('Risk Summary'!$H$36,$A2678)</f>
        <v>#NAME?</v>
      </c>
      <c r="O2678" s="330" t="e">
        <f ca="1">_xll.RiskData('Risk Summary'!$K$36,$A2678)</f>
        <v>#NAME?</v>
      </c>
      <c r="P2678" s="330" t="e">
        <f ca="1">_xll.RiskData('Risk Summary'!$N$36,$A2678)</f>
        <v>#NAME?</v>
      </c>
      <c r="R2678" s="330" t="e">
        <f ca="1">_xll.RiskData('TS CF'!$H$24,$A2678)-F2678</f>
        <v>#NAME?</v>
      </c>
      <c r="S2678" s="330" t="e">
        <f ca="1">_xll.RiskData('TS CF'!$K$24,$A2678)-G2678</f>
        <v>#NAME?</v>
      </c>
      <c r="T2678" s="330" t="e">
        <f ca="1">_xll.RiskData('TS CF'!$N$24,$A2678)-H2678</f>
        <v>#NAME?</v>
      </c>
      <c r="V2678" s="327" t="e">
        <f t="shared" ca="1" si="123"/>
        <v>#NAME?</v>
      </c>
      <c r="W2678" s="327" t="e">
        <f t="shared" ca="1" si="124"/>
        <v>#NAME?</v>
      </c>
      <c r="X2678" s="327" t="e">
        <f t="shared" ca="1" si="125"/>
        <v>#NAME?</v>
      </c>
    </row>
    <row r="2679" spans="1:24">
      <c r="A2679" s="2">
        <v>2672</v>
      </c>
      <c r="B2679" s="617">
        <v>-160478</v>
      </c>
      <c r="C2679" s="617">
        <v>-103593</v>
      </c>
      <c r="D2679" s="617">
        <v>-114388</v>
      </c>
      <c r="F2679" s="330" t="e">
        <f ca="1">_xll.RiskData('Risk Summary'!$H$32,$A2679)</f>
        <v>#NAME?</v>
      </c>
      <c r="G2679" s="330" t="e">
        <f ca="1">_xll.RiskData('Risk Summary'!$K$32,$A2679)</f>
        <v>#NAME?</v>
      </c>
      <c r="H2679" s="330" t="e">
        <f ca="1">_xll.RiskData('Risk Summary'!$N$32,$A2679)</f>
        <v>#NAME?</v>
      </c>
      <c r="J2679" s="330" t="e">
        <f ca="1">_xll.RiskData('Risk Summary'!$H$35,$A2679)</f>
        <v>#NAME?</v>
      </c>
      <c r="K2679" s="330" t="e">
        <f ca="1">_xll.RiskData('Risk Summary'!$K$35,$A2679)</f>
        <v>#NAME?</v>
      </c>
      <c r="L2679" s="330" t="e">
        <f ca="1">_xll.RiskData('Risk Summary'!$N$35,$A2679)</f>
        <v>#NAME?</v>
      </c>
      <c r="N2679" s="330" t="e">
        <f ca="1">_xll.RiskData('Risk Summary'!$H$36,$A2679)</f>
        <v>#NAME?</v>
      </c>
      <c r="O2679" s="330" t="e">
        <f ca="1">_xll.RiskData('Risk Summary'!$K$36,$A2679)</f>
        <v>#NAME?</v>
      </c>
      <c r="P2679" s="330" t="e">
        <f ca="1">_xll.RiskData('Risk Summary'!$N$36,$A2679)</f>
        <v>#NAME?</v>
      </c>
      <c r="R2679" s="330" t="e">
        <f ca="1">_xll.RiskData('TS CF'!$H$24,$A2679)-F2679</f>
        <v>#NAME?</v>
      </c>
      <c r="S2679" s="330" t="e">
        <f ca="1">_xll.RiskData('TS CF'!$K$24,$A2679)-G2679</f>
        <v>#NAME?</v>
      </c>
      <c r="T2679" s="330" t="e">
        <f ca="1">_xll.RiskData('TS CF'!$N$24,$A2679)-H2679</f>
        <v>#NAME?</v>
      </c>
      <c r="V2679" s="327" t="e">
        <f t="shared" ca="1" si="123"/>
        <v>#NAME?</v>
      </c>
      <c r="W2679" s="327" t="e">
        <f t="shared" ca="1" si="124"/>
        <v>#NAME?</v>
      </c>
      <c r="X2679" s="327" t="e">
        <f t="shared" ca="1" si="125"/>
        <v>#NAME?</v>
      </c>
    </row>
    <row r="2680" spans="1:24">
      <c r="A2680" s="2">
        <v>2673</v>
      </c>
      <c r="B2680" s="617">
        <v>-160478</v>
      </c>
      <c r="C2680" s="617">
        <v>-103593</v>
      </c>
      <c r="D2680" s="617">
        <v>-114388</v>
      </c>
      <c r="F2680" s="330" t="e">
        <f ca="1">_xll.RiskData('Risk Summary'!$H$32,$A2680)</f>
        <v>#NAME?</v>
      </c>
      <c r="G2680" s="330" t="e">
        <f ca="1">_xll.RiskData('Risk Summary'!$K$32,$A2680)</f>
        <v>#NAME?</v>
      </c>
      <c r="H2680" s="330" t="e">
        <f ca="1">_xll.RiskData('Risk Summary'!$N$32,$A2680)</f>
        <v>#NAME?</v>
      </c>
      <c r="J2680" s="330" t="e">
        <f ca="1">_xll.RiskData('Risk Summary'!$H$35,$A2680)</f>
        <v>#NAME?</v>
      </c>
      <c r="K2680" s="330" t="e">
        <f ca="1">_xll.RiskData('Risk Summary'!$K$35,$A2680)</f>
        <v>#NAME?</v>
      </c>
      <c r="L2680" s="330" t="e">
        <f ca="1">_xll.RiskData('Risk Summary'!$N$35,$A2680)</f>
        <v>#NAME?</v>
      </c>
      <c r="N2680" s="330" t="e">
        <f ca="1">_xll.RiskData('Risk Summary'!$H$36,$A2680)</f>
        <v>#NAME?</v>
      </c>
      <c r="O2680" s="330" t="e">
        <f ca="1">_xll.RiskData('Risk Summary'!$K$36,$A2680)</f>
        <v>#NAME?</v>
      </c>
      <c r="P2680" s="330" t="e">
        <f ca="1">_xll.RiskData('Risk Summary'!$N$36,$A2680)</f>
        <v>#NAME?</v>
      </c>
      <c r="R2680" s="330" t="e">
        <f ca="1">_xll.RiskData('TS CF'!$H$24,$A2680)-F2680</f>
        <v>#NAME?</v>
      </c>
      <c r="S2680" s="330" t="e">
        <f ca="1">_xll.RiskData('TS CF'!$K$24,$A2680)-G2680</f>
        <v>#NAME?</v>
      </c>
      <c r="T2680" s="330" t="e">
        <f ca="1">_xll.RiskData('TS CF'!$N$24,$A2680)-H2680</f>
        <v>#NAME?</v>
      </c>
      <c r="V2680" s="327" t="e">
        <f t="shared" ca="1" si="123"/>
        <v>#NAME?</v>
      </c>
      <c r="W2680" s="327" t="e">
        <f t="shared" ca="1" si="124"/>
        <v>#NAME?</v>
      </c>
      <c r="X2680" s="327" t="e">
        <f t="shared" ca="1" si="125"/>
        <v>#NAME?</v>
      </c>
    </row>
    <row r="2681" spans="1:24">
      <c r="A2681" s="2">
        <v>2674</v>
      </c>
      <c r="B2681" s="617">
        <v>-160478</v>
      </c>
      <c r="C2681" s="617">
        <v>-103593</v>
      </c>
      <c r="D2681" s="617">
        <v>-114388</v>
      </c>
      <c r="F2681" s="330" t="e">
        <f ca="1">_xll.RiskData('Risk Summary'!$H$32,$A2681)</f>
        <v>#NAME?</v>
      </c>
      <c r="G2681" s="330" t="e">
        <f ca="1">_xll.RiskData('Risk Summary'!$K$32,$A2681)</f>
        <v>#NAME?</v>
      </c>
      <c r="H2681" s="330" t="e">
        <f ca="1">_xll.RiskData('Risk Summary'!$N$32,$A2681)</f>
        <v>#NAME?</v>
      </c>
      <c r="J2681" s="330" t="e">
        <f ca="1">_xll.RiskData('Risk Summary'!$H$35,$A2681)</f>
        <v>#NAME?</v>
      </c>
      <c r="K2681" s="330" t="e">
        <f ca="1">_xll.RiskData('Risk Summary'!$K$35,$A2681)</f>
        <v>#NAME?</v>
      </c>
      <c r="L2681" s="330" t="e">
        <f ca="1">_xll.RiskData('Risk Summary'!$N$35,$A2681)</f>
        <v>#NAME?</v>
      </c>
      <c r="N2681" s="330" t="e">
        <f ca="1">_xll.RiskData('Risk Summary'!$H$36,$A2681)</f>
        <v>#NAME?</v>
      </c>
      <c r="O2681" s="330" t="e">
        <f ca="1">_xll.RiskData('Risk Summary'!$K$36,$A2681)</f>
        <v>#NAME?</v>
      </c>
      <c r="P2681" s="330" t="e">
        <f ca="1">_xll.RiskData('Risk Summary'!$N$36,$A2681)</f>
        <v>#NAME?</v>
      </c>
      <c r="R2681" s="330" t="e">
        <f ca="1">_xll.RiskData('TS CF'!$H$24,$A2681)-F2681</f>
        <v>#NAME?</v>
      </c>
      <c r="S2681" s="330" t="e">
        <f ca="1">_xll.RiskData('TS CF'!$K$24,$A2681)-G2681</f>
        <v>#NAME?</v>
      </c>
      <c r="T2681" s="330" t="e">
        <f ca="1">_xll.RiskData('TS CF'!$N$24,$A2681)-H2681</f>
        <v>#NAME?</v>
      </c>
      <c r="V2681" s="327" t="e">
        <f t="shared" ca="1" si="123"/>
        <v>#NAME?</v>
      </c>
      <c r="W2681" s="327" t="e">
        <f t="shared" ca="1" si="124"/>
        <v>#NAME?</v>
      </c>
      <c r="X2681" s="327" t="e">
        <f t="shared" ca="1" si="125"/>
        <v>#NAME?</v>
      </c>
    </row>
    <row r="2682" spans="1:24">
      <c r="A2682" s="2">
        <v>2675</v>
      </c>
      <c r="B2682" s="617">
        <v>-160478</v>
      </c>
      <c r="C2682" s="617">
        <v>-103593</v>
      </c>
      <c r="D2682" s="617">
        <v>-114388</v>
      </c>
      <c r="F2682" s="330" t="e">
        <f ca="1">_xll.RiskData('Risk Summary'!$H$32,$A2682)</f>
        <v>#NAME?</v>
      </c>
      <c r="G2682" s="330" t="e">
        <f ca="1">_xll.RiskData('Risk Summary'!$K$32,$A2682)</f>
        <v>#NAME?</v>
      </c>
      <c r="H2682" s="330" t="e">
        <f ca="1">_xll.RiskData('Risk Summary'!$N$32,$A2682)</f>
        <v>#NAME?</v>
      </c>
      <c r="J2682" s="330" t="e">
        <f ca="1">_xll.RiskData('Risk Summary'!$H$35,$A2682)</f>
        <v>#NAME?</v>
      </c>
      <c r="K2682" s="330" t="e">
        <f ca="1">_xll.RiskData('Risk Summary'!$K$35,$A2682)</f>
        <v>#NAME?</v>
      </c>
      <c r="L2682" s="330" t="e">
        <f ca="1">_xll.RiskData('Risk Summary'!$N$35,$A2682)</f>
        <v>#NAME?</v>
      </c>
      <c r="N2682" s="330" t="e">
        <f ca="1">_xll.RiskData('Risk Summary'!$H$36,$A2682)</f>
        <v>#NAME?</v>
      </c>
      <c r="O2682" s="330" t="e">
        <f ca="1">_xll.RiskData('Risk Summary'!$K$36,$A2682)</f>
        <v>#NAME?</v>
      </c>
      <c r="P2682" s="330" t="e">
        <f ca="1">_xll.RiskData('Risk Summary'!$N$36,$A2682)</f>
        <v>#NAME?</v>
      </c>
      <c r="R2682" s="330" t="e">
        <f ca="1">_xll.RiskData('TS CF'!$H$24,$A2682)-F2682</f>
        <v>#NAME?</v>
      </c>
      <c r="S2682" s="330" t="e">
        <f ca="1">_xll.RiskData('TS CF'!$K$24,$A2682)-G2682</f>
        <v>#NAME?</v>
      </c>
      <c r="T2682" s="330" t="e">
        <f ca="1">_xll.RiskData('TS CF'!$N$24,$A2682)-H2682</f>
        <v>#NAME?</v>
      </c>
      <c r="V2682" s="327" t="e">
        <f t="shared" ca="1" si="123"/>
        <v>#NAME?</v>
      </c>
      <c r="W2682" s="327" t="e">
        <f t="shared" ca="1" si="124"/>
        <v>#NAME?</v>
      </c>
      <c r="X2682" s="327" t="e">
        <f t="shared" ca="1" si="125"/>
        <v>#NAME?</v>
      </c>
    </row>
    <row r="2683" spans="1:24">
      <c r="A2683" s="2">
        <v>2676</v>
      </c>
      <c r="B2683" s="617">
        <v>-160478</v>
      </c>
      <c r="C2683" s="617">
        <v>-103593</v>
      </c>
      <c r="D2683" s="617">
        <v>-114388</v>
      </c>
      <c r="F2683" s="330" t="e">
        <f ca="1">_xll.RiskData('Risk Summary'!$H$32,$A2683)</f>
        <v>#NAME?</v>
      </c>
      <c r="G2683" s="330" t="e">
        <f ca="1">_xll.RiskData('Risk Summary'!$K$32,$A2683)</f>
        <v>#NAME?</v>
      </c>
      <c r="H2683" s="330" t="e">
        <f ca="1">_xll.RiskData('Risk Summary'!$N$32,$A2683)</f>
        <v>#NAME?</v>
      </c>
      <c r="J2683" s="330" t="e">
        <f ca="1">_xll.RiskData('Risk Summary'!$H$35,$A2683)</f>
        <v>#NAME?</v>
      </c>
      <c r="K2683" s="330" t="e">
        <f ca="1">_xll.RiskData('Risk Summary'!$K$35,$A2683)</f>
        <v>#NAME?</v>
      </c>
      <c r="L2683" s="330" t="e">
        <f ca="1">_xll.RiskData('Risk Summary'!$N$35,$A2683)</f>
        <v>#NAME?</v>
      </c>
      <c r="N2683" s="330" t="e">
        <f ca="1">_xll.RiskData('Risk Summary'!$H$36,$A2683)</f>
        <v>#NAME?</v>
      </c>
      <c r="O2683" s="330" t="e">
        <f ca="1">_xll.RiskData('Risk Summary'!$K$36,$A2683)</f>
        <v>#NAME?</v>
      </c>
      <c r="P2683" s="330" t="e">
        <f ca="1">_xll.RiskData('Risk Summary'!$N$36,$A2683)</f>
        <v>#NAME?</v>
      </c>
      <c r="R2683" s="330" t="e">
        <f ca="1">_xll.RiskData('TS CF'!$H$24,$A2683)-F2683</f>
        <v>#NAME?</v>
      </c>
      <c r="S2683" s="330" t="e">
        <f ca="1">_xll.RiskData('TS CF'!$K$24,$A2683)-G2683</f>
        <v>#NAME?</v>
      </c>
      <c r="T2683" s="330" t="e">
        <f ca="1">_xll.RiskData('TS CF'!$N$24,$A2683)-H2683</f>
        <v>#NAME?</v>
      </c>
      <c r="V2683" s="327" t="e">
        <f t="shared" ca="1" si="123"/>
        <v>#NAME?</v>
      </c>
      <c r="W2683" s="327" t="e">
        <f t="shared" ca="1" si="124"/>
        <v>#NAME?</v>
      </c>
      <c r="X2683" s="327" t="e">
        <f t="shared" ca="1" si="125"/>
        <v>#NAME?</v>
      </c>
    </row>
    <row r="2684" spans="1:24">
      <c r="A2684" s="2">
        <v>2677</v>
      </c>
      <c r="B2684" s="617">
        <v>-160478</v>
      </c>
      <c r="C2684" s="617">
        <v>-103593</v>
      </c>
      <c r="D2684" s="617">
        <v>-114388</v>
      </c>
      <c r="F2684" s="330" t="e">
        <f ca="1">_xll.RiskData('Risk Summary'!$H$32,$A2684)</f>
        <v>#NAME?</v>
      </c>
      <c r="G2684" s="330" t="e">
        <f ca="1">_xll.RiskData('Risk Summary'!$K$32,$A2684)</f>
        <v>#NAME?</v>
      </c>
      <c r="H2684" s="330" t="e">
        <f ca="1">_xll.RiskData('Risk Summary'!$N$32,$A2684)</f>
        <v>#NAME?</v>
      </c>
      <c r="J2684" s="330" t="e">
        <f ca="1">_xll.RiskData('Risk Summary'!$H$35,$A2684)</f>
        <v>#NAME?</v>
      </c>
      <c r="K2684" s="330" t="e">
        <f ca="1">_xll.RiskData('Risk Summary'!$K$35,$A2684)</f>
        <v>#NAME?</v>
      </c>
      <c r="L2684" s="330" t="e">
        <f ca="1">_xll.RiskData('Risk Summary'!$N$35,$A2684)</f>
        <v>#NAME?</v>
      </c>
      <c r="N2684" s="330" t="e">
        <f ca="1">_xll.RiskData('Risk Summary'!$H$36,$A2684)</f>
        <v>#NAME?</v>
      </c>
      <c r="O2684" s="330" t="e">
        <f ca="1">_xll.RiskData('Risk Summary'!$K$36,$A2684)</f>
        <v>#NAME?</v>
      </c>
      <c r="P2684" s="330" t="e">
        <f ca="1">_xll.RiskData('Risk Summary'!$N$36,$A2684)</f>
        <v>#NAME?</v>
      </c>
      <c r="R2684" s="330" t="e">
        <f ca="1">_xll.RiskData('TS CF'!$H$24,$A2684)-F2684</f>
        <v>#NAME?</v>
      </c>
      <c r="S2684" s="330" t="e">
        <f ca="1">_xll.RiskData('TS CF'!$K$24,$A2684)-G2684</f>
        <v>#NAME?</v>
      </c>
      <c r="T2684" s="330" t="e">
        <f ca="1">_xll.RiskData('TS CF'!$N$24,$A2684)-H2684</f>
        <v>#NAME?</v>
      </c>
      <c r="V2684" s="327" t="e">
        <f t="shared" ca="1" si="123"/>
        <v>#NAME?</v>
      </c>
      <c r="W2684" s="327" t="e">
        <f t="shared" ca="1" si="124"/>
        <v>#NAME?</v>
      </c>
      <c r="X2684" s="327" t="e">
        <f t="shared" ca="1" si="125"/>
        <v>#NAME?</v>
      </c>
    </row>
    <row r="2685" spans="1:24">
      <c r="A2685" s="2">
        <v>2678</v>
      </c>
      <c r="B2685" s="617">
        <v>-160478</v>
      </c>
      <c r="C2685" s="617">
        <v>-103593</v>
      </c>
      <c r="D2685" s="617">
        <v>-114388</v>
      </c>
      <c r="F2685" s="330" t="e">
        <f ca="1">_xll.RiskData('Risk Summary'!$H$32,$A2685)</f>
        <v>#NAME?</v>
      </c>
      <c r="G2685" s="330" t="e">
        <f ca="1">_xll.RiskData('Risk Summary'!$K$32,$A2685)</f>
        <v>#NAME?</v>
      </c>
      <c r="H2685" s="330" t="e">
        <f ca="1">_xll.RiskData('Risk Summary'!$N$32,$A2685)</f>
        <v>#NAME?</v>
      </c>
      <c r="J2685" s="330" t="e">
        <f ca="1">_xll.RiskData('Risk Summary'!$H$35,$A2685)</f>
        <v>#NAME?</v>
      </c>
      <c r="K2685" s="330" t="e">
        <f ca="1">_xll.RiskData('Risk Summary'!$K$35,$A2685)</f>
        <v>#NAME?</v>
      </c>
      <c r="L2685" s="330" t="e">
        <f ca="1">_xll.RiskData('Risk Summary'!$N$35,$A2685)</f>
        <v>#NAME?</v>
      </c>
      <c r="N2685" s="330" t="e">
        <f ca="1">_xll.RiskData('Risk Summary'!$H$36,$A2685)</f>
        <v>#NAME?</v>
      </c>
      <c r="O2685" s="330" t="e">
        <f ca="1">_xll.RiskData('Risk Summary'!$K$36,$A2685)</f>
        <v>#NAME?</v>
      </c>
      <c r="P2685" s="330" t="e">
        <f ca="1">_xll.RiskData('Risk Summary'!$N$36,$A2685)</f>
        <v>#NAME?</v>
      </c>
      <c r="R2685" s="330" t="e">
        <f ca="1">_xll.RiskData('TS CF'!$H$24,$A2685)-F2685</f>
        <v>#NAME?</v>
      </c>
      <c r="S2685" s="330" t="e">
        <f ca="1">_xll.RiskData('TS CF'!$K$24,$A2685)-G2685</f>
        <v>#NAME?</v>
      </c>
      <c r="T2685" s="330" t="e">
        <f ca="1">_xll.RiskData('TS CF'!$N$24,$A2685)-H2685</f>
        <v>#NAME?</v>
      </c>
      <c r="V2685" s="327" t="e">
        <f t="shared" ca="1" si="123"/>
        <v>#NAME?</v>
      </c>
      <c r="W2685" s="327" t="e">
        <f t="shared" ca="1" si="124"/>
        <v>#NAME?</v>
      </c>
      <c r="X2685" s="327" t="e">
        <f t="shared" ca="1" si="125"/>
        <v>#NAME?</v>
      </c>
    </row>
    <row r="2686" spans="1:24">
      <c r="A2686" s="2">
        <v>2679</v>
      </c>
      <c r="B2686" s="617">
        <v>-160478</v>
      </c>
      <c r="C2686" s="617">
        <v>-103593</v>
      </c>
      <c r="D2686" s="617">
        <v>-114388</v>
      </c>
      <c r="F2686" s="330" t="e">
        <f ca="1">_xll.RiskData('Risk Summary'!$H$32,$A2686)</f>
        <v>#NAME?</v>
      </c>
      <c r="G2686" s="330" t="e">
        <f ca="1">_xll.RiskData('Risk Summary'!$K$32,$A2686)</f>
        <v>#NAME?</v>
      </c>
      <c r="H2686" s="330" t="e">
        <f ca="1">_xll.RiskData('Risk Summary'!$N$32,$A2686)</f>
        <v>#NAME?</v>
      </c>
      <c r="J2686" s="330" t="e">
        <f ca="1">_xll.RiskData('Risk Summary'!$H$35,$A2686)</f>
        <v>#NAME?</v>
      </c>
      <c r="K2686" s="330" t="e">
        <f ca="1">_xll.RiskData('Risk Summary'!$K$35,$A2686)</f>
        <v>#NAME?</v>
      </c>
      <c r="L2686" s="330" t="e">
        <f ca="1">_xll.RiskData('Risk Summary'!$N$35,$A2686)</f>
        <v>#NAME?</v>
      </c>
      <c r="N2686" s="330" t="e">
        <f ca="1">_xll.RiskData('Risk Summary'!$H$36,$A2686)</f>
        <v>#NAME?</v>
      </c>
      <c r="O2686" s="330" t="e">
        <f ca="1">_xll.RiskData('Risk Summary'!$K$36,$A2686)</f>
        <v>#NAME?</v>
      </c>
      <c r="P2686" s="330" t="e">
        <f ca="1">_xll.RiskData('Risk Summary'!$N$36,$A2686)</f>
        <v>#NAME?</v>
      </c>
      <c r="R2686" s="330" t="e">
        <f ca="1">_xll.RiskData('TS CF'!$H$24,$A2686)-F2686</f>
        <v>#NAME?</v>
      </c>
      <c r="S2686" s="330" t="e">
        <f ca="1">_xll.RiskData('TS CF'!$K$24,$A2686)-G2686</f>
        <v>#NAME?</v>
      </c>
      <c r="T2686" s="330" t="e">
        <f ca="1">_xll.RiskData('TS CF'!$N$24,$A2686)-H2686</f>
        <v>#NAME?</v>
      </c>
      <c r="V2686" s="327" t="e">
        <f t="shared" ca="1" si="123"/>
        <v>#NAME?</v>
      </c>
      <c r="W2686" s="327" t="e">
        <f t="shared" ca="1" si="124"/>
        <v>#NAME?</v>
      </c>
      <c r="X2686" s="327" t="e">
        <f t="shared" ca="1" si="125"/>
        <v>#NAME?</v>
      </c>
    </row>
    <row r="2687" spans="1:24">
      <c r="A2687" s="2">
        <v>2680</v>
      </c>
      <c r="B2687" s="617">
        <v>-160478</v>
      </c>
      <c r="C2687" s="617">
        <v>-103593</v>
      </c>
      <c r="D2687" s="617">
        <v>-114388</v>
      </c>
      <c r="F2687" s="330" t="e">
        <f ca="1">_xll.RiskData('Risk Summary'!$H$32,$A2687)</f>
        <v>#NAME?</v>
      </c>
      <c r="G2687" s="330" t="e">
        <f ca="1">_xll.RiskData('Risk Summary'!$K$32,$A2687)</f>
        <v>#NAME?</v>
      </c>
      <c r="H2687" s="330" t="e">
        <f ca="1">_xll.RiskData('Risk Summary'!$N$32,$A2687)</f>
        <v>#NAME?</v>
      </c>
      <c r="J2687" s="330" t="e">
        <f ca="1">_xll.RiskData('Risk Summary'!$H$35,$A2687)</f>
        <v>#NAME?</v>
      </c>
      <c r="K2687" s="330" t="e">
        <f ca="1">_xll.RiskData('Risk Summary'!$K$35,$A2687)</f>
        <v>#NAME?</v>
      </c>
      <c r="L2687" s="330" t="e">
        <f ca="1">_xll.RiskData('Risk Summary'!$N$35,$A2687)</f>
        <v>#NAME?</v>
      </c>
      <c r="N2687" s="330" t="e">
        <f ca="1">_xll.RiskData('Risk Summary'!$H$36,$A2687)</f>
        <v>#NAME?</v>
      </c>
      <c r="O2687" s="330" t="e">
        <f ca="1">_xll.RiskData('Risk Summary'!$K$36,$A2687)</f>
        <v>#NAME?</v>
      </c>
      <c r="P2687" s="330" t="e">
        <f ca="1">_xll.RiskData('Risk Summary'!$N$36,$A2687)</f>
        <v>#NAME?</v>
      </c>
      <c r="R2687" s="330" t="e">
        <f ca="1">_xll.RiskData('TS CF'!$H$24,$A2687)-F2687</f>
        <v>#NAME?</v>
      </c>
      <c r="S2687" s="330" t="e">
        <f ca="1">_xll.RiskData('TS CF'!$K$24,$A2687)-G2687</f>
        <v>#NAME?</v>
      </c>
      <c r="T2687" s="330" t="e">
        <f ca="1">_xll.RiskData('TS CF'!$N$24,$A2687)-H2687</f>
        <v>#NAME?</v>
      </c>
      <c r="V2687" s="327" t="e">
        <f t="shared" ca="1" si="123"/>
        <v>#NAME?</v>
      </c>
      <c r="W2687" s="327" t="e">
        <f t="shared" ca="1" si="124"/>
        <v>#NAME?</v>
      </c>
      <c r="X2687" s="327" t="e">
        <f t="shared" ca="1" si="125"/>
        <v>#NAME?</v>
      </c>
    </row>
    <row r="2688" spans="1:24">
      <c r="A2688" s="2">
        <v>2681</v>
      </c>
      <c r="B2688" s="617">
        <v>-160478</v>
      </c>
      <c r="C2688" s="617">
        <v>-103593</v>
      </c>
      <c r="D2688" s="617">
        <v>-114388</v>
      </c>
      <c r="F2688" s="330" t="e">
        <f ca="1">_xll.RiskData('Risk Summary'!$H$32,$A2688)</f>
        <v>#NAME?</v>
      </c>
      <c r="G2688" s="330" t="e">
        <f ca="1">_xll.RiskData('Risk Summary'!$K$32,$A2688)</f>
        <v>#NAME?</v>
      </c>
      <c r="H2688" s="330" t="e">
        <f ca="1">_xll.RiskData('Risk Summary'!$N$32,$A2688)</f>
        <v>#NAME?</v>
      </c>
      <c r="J2688" s="330" t="e">
        <f ca="1">_xll.RiskData('Risk Summary'!$H$35,$A2688)</f>
        <v>#NAME?</v>
      </c>
      <c r="K2688" s="330" t="e">
        <f ca="1">_xll.RiskData('Risk Summary'!$K$35,$A2688)</f>
        <v>#NAME?</v>
      </c>
      <c r="L2688" s="330" t="e">
        <f ca="1">_xll.RiskData('Risk Summary'!$N$35,$A2688)</f>
        <v>#NAME?</v>
      </c>
      <c r="N2688" s="330" t="e">
        <f ca="1">_xll.RiskData('Risk Summary'!$H$36,$A2688)</f>
        <v>#NAME?</v>
      </c>
      <c r="O2688" s="330" t="e">
        <f ca="1">_xll.RiskData('Risk Summary'!$K$36,$A2688)</f>
        <v>#NAME?</v>
      </c>
      <c r="P2688" s="330" t="e">
        <f ca="1">_xll.RiskData('Risk Summary'!$N$36,$A2688)</f>
        <v>#NAME?</v>
      </c>
      <c r="R2688" s="330" t="e">
        <f ca="1">_xll.RiskData('TS CF'!$H$24,$A2688)-F2688</f>
        <v>#NAME?</v>
      </c>
      <c r="S2688" s="330" t="e">
        <f ca="1">_xll.RiskData('TS CF'!$K$24,$A2688)-G2688</f>
        <v>#NAME?</v>
      </c>
      <c r="T2688" s="330" t="e">
        <f ca="1">_xll.RiskData('TS CF'!$N$24,$A2688)-H2688</f>
        <v>#NAME?</v>
      </c>
      <c r="V2688" s="327" t="e">
        <f t="shared" ca="1" si="123"/>
        <v>#NAME?</v>
      </c>
      <c r="W2688" s="327" t="e">
        <f t="shared" ca="1" si="124"/>
        <v>#NAME?</v>
      </c>
      <c r="X2688" s="327" t="e">
        <f t="shared" ca="1" si="125"/>
        <v>#NAME?</v>
      </c>
    </row>
    <row r="2689" spans="1:24">
      <c r="A2689" s="2">
        <v>2682</v>
      </c>
      <c r="B2689" s="617">
        <v>-160478</v>
      </c>
      <c r="C2689" s="617">
        <v>-103593</v>
      </c>
      <c r="D2689" s="617">
        <v>-114388</v>
      </c>
      <c r="F2689" s="330" t="e">
        <f ca="1">_xll.RiskData('Risk Summary'!$H$32,$A2689)</f>
        <v>#NAME?</v>
      </c>
      <c r="G2689" s="330" t="e">
        <f ca="1">_xll.RiskData('Risk Summary'!$K$32,$A2689)</f>
        <v>#NAME?</v>
      </c>
      <c r="H2689" s="330" t="e">
        <f ca="1">_xll.RiskData('Risk Summary'!$N$32,$A2689)</f>
        <v>#NAME?</v>
      </c>
      <c r="J2689" s="330" t="e">
        <f ca="1">_xll.RiskData('Risk Summary'!$H$35,$A2689)</f>
        <v>#NAME?</v>
      </c>
      <c r="K2689" s="330" t="e">
        <f ca="1">_xll.RiskData('Risk Summary'!$K$35,$A2689)</f>
        <v>#NAME?</v>
      </c>
      <c r="L2689" s="330" t="e">
        <f ca="1">_xll.RiskData('Risk Summary'!$N$35,$A2689)</f>
        <v>#NAME?</v>
      </c>
      <c r="N2689" s="330" t="e">
        <f ca="1">_xll.RiskData('Risk Summary'!$H$36,$A2689)</f>
        <v>#NAME?</v>
      </c>
      <c r="O2689" s="330" t="e">
        <f ca="1">_xll.RiskData('Risk Summary'!$K$36,$A2689)</f>
        <v>#NAME?</v>
      </c>
      <c r="P2689" s="330" t="e">
        <f ca="1">_xll.RiskData('Risk Summary'!$N$36,$A2689)</f>
        <v>#NAME?</v>
      </c>
      <c r="R2689" s="330" t="e">
        <f ca="1">_xll.RiskData('TS CF'!$H$24,$A2689)-F2689</f>
        <v>#NAME?</v>
      </c>
      <c r="S2689" s="330" t="e">
        <f ca="1">_xll.RiskData('TS CF'!$K$24,$A2689)-G2689</f>
        <v>#NAME?</v>
      </c>
      <c r="T2689" s="330" t="e">
        <f ca="1">_xll.RiskData('TS CF'!$N$24,$A2689)-H2689</f>
        <v>#NAME?</v>
      </c>
      <c r="V2689" s="327" t="e">
        <f t="shared" ca="1" si="123"/>
        <v>#NAME?</v>
      </c>
      <c r="W2689" s="327" t="e">
        <f t="shared" ca="1" si="124"/>
        <v>#NAME?</v>
      </c>
      <c r="X2689" s="327" t="e">
        <f t="shared" ca="1" si="125"/>
        <v>#NAME?</v>
      </c>
    </row>
    <row r="2690" spans="1:24">
      <c r="A2690" s="2">
        <v>2683</v>
      </c>
      <c r="B2690" s="617">
        <v>-160478</v>
      </c>
      <c r="C2690" s="617">
        <v>-103593</v>
      </c>
      <c r="D2690" s="617">
        <v>-114388</v>
      </c>
      <c r="F2690" s="330" t="e">
        <f ca="1">_xll.RiskData('Risk Summary'!$H$32,$A2690)</f>
        <v>#NAME?</v>
      </c>
      <c r="G2690" s="330" t="e">
        <f ca="1">_xll.RiskData('Risk Summary'!$K$32,$A2690)</f>
        <v>#NAME?</v>
      </c>
      <c r="H2690" s="330" t="e">
        <f ca="1">_xll.RiskData('Risk Summary'!$N$32,$A2690)</f>
        <v>#NAME?</v>
      </c>
      <c r="J2690" s="330" t="e">
        <f ca="1">_xll.RiskData('Risk Summary'!$H$35,$A2690)</f>
        <v>#NAME?</v>
      </c>
      <c r="K2690" s="330" t="e">
        <f ca="1">_xll.RiskData('Risk Summary'!$K$35,$A2690)</f>
        <v>#NAME?</v>
      </c>
      <c r="L2690" s="330" t="e">
        <f ca="1">_xll.RiskData('Risk Summary'!$N$35,$A2690)</f>
        <v>#NAME?</v>
      </c>
      <c r="N2690" s="330" t="e">
        <f ca="1">_xll.RiskData('Risk Summary'!$H$36,$A2690)</f>
        <v>#NAME?</v>
      </c>
      <c r="O2690" s="330" t="e">
        <f ca="1">_xll.RiskData('Risk Summary'!$K$36,$A2690)</f>
        <v>#NAME?</v>
      </c>
      <c r="P2690" s="330" t="e">
        <f ca="1">_xll.RiskData('Risk Summary'!$N$36,$A2690)</f>
        <v>#NAME?</v>
      </c>
      <c r="R2690" s="330" t="e">
        <f ca="1">_xll.RiskData('TS CF'!$H$24,$A2690)-F2690</f>
        <v>#NAME?</v>
      </c>
      <c r="S2690" s="330" t="e">
        <f ca="1">_xll.RiskData('TS CF'!$K$24,$A2690)-G2690</f>
        <v>#NAME?</v>
      </c>
      <c r="T2690" s="330" t="e">
        <f ca="1">_xll.RiskData('TS CF'!$N$24,$A2690)-H2690</f>
        <v>#NAME?</v>
      </c>
      <c r="V2690" s="327" t="e">
        <f t="shared" ca="1" si="123"/>
        <v>#NAME?</v>
      </c>
      <c r="W2690" s="327" t="e">
        <f t="shared" ca="1" si="124"/>
        <v>#NAME?</v>
      </c>
      <c r="X2690" s="327" t="e">
        <f t="shared" ca="1" si="125"/>
        <v>#NAME?</v>
      </c>
    </row>
    <row r="2691" spans="1:24">
      <c r="A2691" s="2">
        <v>2684</v>
      </c>
      <c r="B2691" s="617">
        <v>-160478</v>
      </c>
      <c r="C2691" s="617">
        <v>-103593</v>
      </c>
      <c r="D2691" s="617">
        <v>-114388</v>
      </c>
      <c r="F2691" s="330" t="e">
        <f ca="1">_xll.RiskData('Risk Summary'!$H$32,$A2691)</f>
        <v>#NAME?</v>
      </c>
      <c r="G2691" s="330" t="e">
        <f ca="1">_xll.RiskData('Risk Summary'!$K$32,$A2691)</f>
        <v>#NAME?</v>
      </c>
      <c r="H2691" s="330" t="e">
        <f ca="1">_xll.RiskData('Risk Summary'!$N$32,$A2691)</f>
        <v>#NAME?</v>
      </c>
      <c r="J2691" s="330" t="e">
        <f ca="1">_xll.RiskData('Risk Summary'!$H$35,$A2691)</f>
        <v>#NAME?</v>
      </c>
      <c r="K2691" s="330" t="e">
        <f ca="1">_xll.RiskData('Risk Summary'!$K$35,$A2691)</f>
        <v>#NAME?</v>
      </c>
      <c r="L2691" s="330" t="e">
        <f ca="1">_xll.RiskData('Risk Summary'!$N$35,$A2691)</f>
        <v>#NAME?</v>
      </c>
      <c r="N2691" s="330" t="e">
        <f ca="1">_xll.RiskData('Risk Summary'!$H$36,$A2691)</f>
        <v>#NAME?</v>
      </c>
      <c r="O2691" s="330" t="e">
        <f ca="1">_xll.RiskData('Risk Summary'!$K$36,$A2691)</f>
        <v>#NAME?</v>
      </c>
      <c r="P2691" s="330" t="e">
        <f ca="1">_xll.RiskData('Risk Summary'!$N$36,$A2691)</f>
        <v>#NAME?</v>
      </c>
      <c r="R2691" s="330" t="e">
        <f ca="1">_xll.RiskData('TS CF'!$H$24,$A2691)-F2691</f>
        <v>#NAME?</v>
      </c>
      <c r="S2691" s="330" t="e">
        <f ca="1">_xll.RiskData('TS CF'!$K$24,$A2691)-G2691</f>
        <v>#NAME?</v>
      </c>
      <c r="T2691" s="330" t="e">
        <f ca="1">_xll.RiskData('TS CF'!$N$24,$A2691)-H2691</f>
        <v>#NAME?</v>
      </c>
      <c r="V2691" s="327" t="e">
        <f t="shared" ca="1" si="123"/>
        <v>#NAME?</v>
      </c>
      <c r="W2691" s="327" t="e">
        <f t="shared" ca="1" si="124"/>
        <v>#NAME?</v>
      </c>
      <c r="X2691" s="327" t="e">
        <f t="shared" ca="1" si="125"/>
        <v>#NAME?</v>
      </c>
    </row>
    <row r="2692" spans="1:24">
      <c r="A2692" s="2">
        <v>2685</v>
      </c>
      <c r="B2692" s="617">
        <v>-160478</v>
      </c>
      <c r="C2692" s="617">
        <v>-103593</v>
      </c>
      <c r="D2692" s="617">
        <v>-114388</v>
      </c>
      <c r="F2692" s="330" t="e">
        <f ca="1">_xll.RiskData('Risk Summary'!$H$32,$A2692)</f>
        <v>#NAME?</v>
      </c>
      <c r="G2692" s="330" t="e">
        <f ca="1">_xll.RiskData('Risk Summary'!$K$32,$A2692)</f>
        <v>#NAME?</v>
      </c>
      <c r="H2692" s="330" t="e">
        <f ca="1">_xll.RiskData('Risk Summary'!$N$32,$A2692)</f>
        <v>#NAME?</v>
      </c>
      <c r="J2692" s="330" t="e">
        <f ca="1">_xll.RiskData('Risk Summary'!$H$35,$A2692)</f>
        <v>#NAME?</v>
      </c>
      <c r="K2692" s="330" t="e">
        <f ca="1">_xll.RiskData('Risk Summary'!$K$35,$A2692)</f>
        <v>#NAME?</v>
      </c>
      <c r="L2692" s="330" t="e">
        <f ca="1">_xll.RiskData('Risk Summary'!$N$35,$A2692)</f>
        <v>#NAME?</v>
      </c>
      <c r="N2692" s="330" t="e">
        <f ca="1">_xll.RiskData('Risk Summary'!$H$36,$A2692)</f>
        <v>#NAME?</v>
      </c>
      <c r="O2692" s="330" t="e">
        <f ca="1">_xll.RiskData('Risk Summary'!$K$36,$A2692)</f>
        <v>#NAME?</v>
      </c>
      <c r="P2692" s="330" t="e">
        <f ca="1">_xll.RiskData('Risk Summary'!$N$36,$A2692)</f>
        <v>#NAME?</v>
      </c>
      <c r="R2692" s="330" t="e">
        <f ca="1">_xll.RiskData('TS CF'!$H$24,$A2692)-F2692</f>
        <v>#NAME?</v>
      </c>
      <c r="S2692" s="330" t="e">
        <f ca="1">_xll.RiskData('TS CF'!$K$24,$A2692)-G2692</f>
        <v>#NAME?</v>
      </c>
      <c r="T2692" s="330" t="e">
        <f ca="1">_xll.RiskData('TS CF'!$N$24,$A2692)-H2692</f>
        <v>#NAME?</v>
      </c>
      <c r="V2692" s="327" t="e">
        <f t="shared" ca="1" si="123"/>
        <v>#NAME?</v>
      </c>
      <c r="W2692" s="327" t="e">
        <f t="shared" ca="1" si="124"/>
        <v>#NAME?</v>
      </c>
      <c r="X2692" s="327" t="e">
        <f t="shared" ca="1" si="125"/>
        <v>#NAME?</v>
      </c>
    </row>
    <row r="2693" spans="1:24">
      <c r="A2693" s="2">
        <v>2686</v>
      </c>
      <c r="B2693" s="617">
        <v>-160478</v>
      </c>
      <c r="C2693" s="617">
        <v>-103593</v>
      </c>
      <c r="D2693" s="617">
        <v>-114388</v>
      </c>
      <c r="F2693" s="330" t="e">
        <f ca="1">_xll.RiskData('Risk Summary'!$H$32,$A2693)</f>
        <v>#NAME?</v>
      </c>
      <c r="G2693" s="330" t="e">
        <f ca="1">_xll.RiskData('Risk Summary'!$K$32,$A2693)</f>
        <v>#NAME?</v>
      </c>
      <c r="H2693" s="330" t="e">
        <f ca="1">_xll.RiskData('Risk Summary'!$N$32,$A2693)</f>
        <v>#NAME?</v>
      </c>
      <c r="J2693" s="330" t="e">
        <f ca="1">_xll.RiskData('Risk Summary'!$H$35,$A2693)</f>
        <v>#NAME?</v>
      </c>
      <c r="K2693" s="330" t="e">
        <f ca="1">_xll.RiskData('Risk Summary'!$K$35,$A2693)</f>
        <v>#NAME?</v>
      </c>
      <c r="L2693" s="330" t="e">
        <f ca="1">_xll.RiskData('Risk Summary'!$N$35,$A2693)</f>
        <v>#NAME?</v>
      </c>
      <c r="N2693" s="330" t="e">
        <f ca="1">_xll.RiskData('Risk Summary'!$H$36,$A2693)</f>
        <v>#NAME?</v>
      </c>
      <c r="O2693" s="330" t="e">
        <f ca="1">_xll.RiskData('Risk Summary'!$K$36,$A2693)</f>
        <v>#NAME?</v>
      </c>
      <c r="P2693" s="330" t="e">
        <f ca="1">_xll.RiskData('Risk Summary'!$N$36,$A2693)</f>
        <v>#NAME?</v>
      </c>
      <c r="R2693" s="330" t="e">
        <f ca="1">_xll.RiskData('TS CF'!$H$24,$A2693)-F2693</f>
        <v>#NAME?</v>
      </c>
      <c r="S2693" s="330" t="e">
        <f ca="1">_xll.RiskData('TS CF'!$K$24,$A2693)-G2693</f>
        <v>#NAME?</v>
      </c>
      <c r="T2693" s="330" t="e">
        <f ca="1">_xll.RiskData('TS CF'!$N$24,$A2693)-H2693</f>
        <v>#NAME?</v>
      </c>
      <c r="V2693" s="327" t="e">
        <f t="shared" ca="1" si="123"/>
        <v>#NAME?</v>
      </c>
      <c r="W2693" s="327" t="e">
        <f t="shared" ca="1" si="124"/>
        <v>#NAME?</v>
      </c>
      <c r="X2693" s="327" t="e">
        <f t="shared" ca="1" si="125"/>
        <v>#NAME?</v>
      </c>
    </row>
    <row r="2694" spans="1:24">
      <c r="A2694" s="2">
        <v>2687</v>
      </c>
      <c r="B2694" s="617">
        <v>-160478</v>
      </c>
      <c r="C2694" s="617">
        <v>-103593</v>
      </c>
      <c r="D2694" s="617">
        <v>-114388</v>
      </c>
      <c r="F2694" s="330" t="e">
        <f ca="1">_xll.RiskData('Risk Summary'!$H$32,$A2694)</f>
        <v>#NAME?</v>
      </c>
      <c r="G2694" s="330" t="e">
        <f ca="1">_xll.RiskData('Risk Summary'!$K$32,$A2694)</f>
        <v>#NAME?</v>
      </c>
      <c r="H2694" s="330" t="e">
        <f ca="1">_xll.RiskData('Risk Summary'!$N$32,$A2694)</f>
        <v>#NAME?</v>
      </c>
      <c r="J2694" s="330" t="e">
        <f ca="1">_xll.RiskData('Risk Summary'!$H$35,$A2694)</f>
        <v>#NAME?</v>
      </c>
      <c r="K2694" s="330" t="e">
        <f ca="1">_xll.RiskData('Risk Summary'!$K$35,$A2694)</f>
        <v>#NAME?</v>
      </c>
      <c r="L2694" s="330" t="e">
        <f ca="1">_xll.RiskData('Risk Summary'!$N$35,$A2694)</f>
        <v>#NAME?</v>
      </c>
      <c r="N2694" s="330" t="e">
        <f ca="1">_xll.RiskData('Risk Summary'!$H$36,$A2694)</f>
        <v>#NAME?</v>
      </c>
      <c r="O2694" s="330" t="e">
        <f ca="1">_xll.RiskData('Risk Summary'!$K$36,$A2694)</f>
        <v>#NAME?</v>
      </c>
      <c r="P2694" s="330" t="e">
        <f ca="1">_xll.RiskData('Risk Summary'!$N$36,$A2694)</f>
        <v>#NAME?</v>
      </c>
      <c r="R2694" s="330" t="e">
        <f ca="1">_xll.RiskData('TS CF'!$H$24,$A2694)-F2694</f>
        <v>#NAME?</v>
      </c>
      <c r="S2694" s="330" t="e">
        <f ca="1">_xll.RiskData('TS CF'!$K$24,$A2694)-G2694</f>
        <v>#NAME?</v>
      </c>
      <c r="T2694" s="330" t="e">
        <f ca="1">_xll.RiskData('TS CF'!$N$24,$A2694)-H2694</f>
        <v>#NAME?</v>
      </c>
      <c r="V2694" s="327" t="e">
        <f t="shared" ca="1" si="123"/>
        <v>#NAME?</v>
      </c>
      <c r="W2694" s="327" t="e">
        <f t="shared" ca="1" si="124"/>
        <v>#NAME?</v>
      </c>
      <c r="X2694" s="327" t="e">
        <f t="shared" ca="1" si="125"/>
        <v>#NAME?</v>
      </c>
    </row>
    <row r="2695" spans="1:24">
      <c r="A2695" s="2">
        <v>2688</v>
      </c>
      <c r="B2695" s="617">
        <v>-160478</v>
      </c>
      <c r="C2695" s="617">
        <v>-103593</v>
      </c>
      <c r="D2695" s="617">
        <v>-114388</v>
      </c>
      <c r="F2695" s="330" t="e">
        <f ca="1">_xll.RiskData('Risk Summary'!$H$32,$A2695)</f>
        <v>#NAME?</v>
      </c>
      <c r="G2695" s="330" t="e">
        <f ca="1">_xll.RiskData('Risk Summary'!$K$32,$A2695)</f>
        <v>#NAME?</v>
      </c>
      <c r="H2695" s="330" t="e">
        <f ca="1">_xll.RiskData('Risk Summary'!$N$32,$A2695)</f>
        <v>#NAME?</v>
      </c>
      <c r="J2695" s="330" t="e">
        <f ca="1">_xll.RiskData('Risk Summary'!$H$35,$A2695)</f>
        <v>#NAME?</v>
      </c>
      <c r="K2695" s="330" t="e">
        <f ca="1">_xll.RiskData('Risk Summary'!$K$35,$A2695)</f>
        <v>#NAME?</v>
      </c>
      <c r="L2695" s="330" t="e">
        <f ca="1">_xll.RiskData('Risk Summary'!$N$35,$A2695)</f>
        <v>#NAME?</v>
      </c>
      <c r="N2695" s="330" t="e">
        <f ca="1">_xll.RiskData('Risk Summary'!$H$36,$A2695)</f>
        <v>#NAME?</v>
      </c>
      <c r="O2695" s="330" t="e">
        <f ca="1">_xll.RiskData('Risk Summary'!$K$36,$A2695)</f>
        <v>#NAME?</v>
      </c>
      <c r="P2695" s="330" t="e">
        <f ca="1">_xll.RiskData('Risk Summary'!$N$36,$A2695)</f>
        <v>#NAME?</v>
      </c>
      <c r="R2695" s="330" t="e">
        <f ca="1">_xll.RiskData('TS CF'!$H$24,$A2695)-F2695</f>
        <v>#NAME?</v>
      </c>
      <c r="S2695" s="330" t="e">
        <f ca="1">_xll.RiskData('TS CF'!$K$24,$A2695)-G2695</f>
        <v>#NAME?</v>
      </c>
      <c r="T2695" s="330" t="e">
        <f ca="1">_xll.RiskData('TS CF'!$N$24,$A2695)-H2695</f>
        <v>#NAME?</v>
      </c>
      <c r="V2695" s="327" t="e">
        <f t="shared" ca="1" si="123"/>
        <v>#NAME?</v>
      </c>
      <c r="W2695" s="327" t="e">
        <f t="shared" ca="1" si="124"/>
        <v>#NAME?</v>
      </c>
      <c r="X2695" s="327" t="e">
        <f t="shared" ca="1" si="125"/>
        <v>#NAME?</v>
      </c>
    </row>
    <row r="2696" spans="1:24">
      <c r="A2696" s="2">
        <v>2689</v>
      </c>
      <c r="B2696" s="617">
        <v>-160478</v>
      </c>
      <c r="C2696" s="617">
        <v>-103593</v>
      </c>
      <c r="D2696" s="617">
        <v>-114388</v>
      </c>
      <c r="F2696" s="330" t="e">
        <f ca="1">_xll.RiskData('Risk Summary'!$H$32,$A2696)</f>
        <v>#NAME?</v>
      </c>
      <c r="G2696" s="330" t="e">
        <f ca="1">_xll.RiskData('Risk Summary'!$K$32,$A2696)</f>
        <v>#NAME?</v>
      </c>
      <c r="H2696" s="330" t="e">
        <f ca="1">_xll.RiskData('Risk Summary'!$N$32,$A2696)</f>
        <v>#NAME?</v>
      </c>
      <c r="J2696" s="330" t="e">
        <f ca="1">_xll.RiskData('Risk Summary'!$H$35,$A2696)</f>
        <v>#NAME?</v>
      </c>
      <c r="K2696" s="330" t="e">
        <f ca="1">_xll.RiskData('Risk Summary'!$K$35,$A2696)</f>
        <v>#NAME?</v>
      </c>
      <c r="L2696" s="330" t="e">
        <f ca="1">_xll.RiskData('Risk Summary'!$N$35,$A2696)</f>
        <v>#NAME?</v>
      </c>
      <c r="N2696" s="330" t="e">
        <f ca="1">_xll.RiskData('Risk Summary'!$H$36,$A2696)</f>
        <v>#NAME?</v>
      </c>
      <c r="O2696" s="330" t="e">
        <f ca="1">_xll.RiskData('Risk Summary'!$K$36,$A2696)</f>
        <v>#NAME?</v>
      </c>
      <c r="P2696" s="330" t="e">
        <f ca="1">_xll.RiskData('Risk Summary'!$N$36,$A2696)</f>
        <v>#NAME?</v>
      </c>
      <c r="R2696" s="330" t="e">
        <f ca="1">_xll.RiskData('TS CF'!$H$24,$A2696)-F2696</f>
        <v>#NAME?</v>
      </c>
      <c r="S2696" s="330" t="e">
        <f ca="1">_xll.RiskData('TS CF'!$K$24,$A2696)-G2696</f>
        <v>#NAME?</v>
      </c>
      <c r="T2696" s="330" t="e">
        <f ca="1">_xll.RiskData('TS CF'!$N$24,$A2696)-H2696</f>
        <v>#NAME?</v>
      </c>
      <c r="V2696" s="327" t="e">
        <f t="shared" ca="1" si="123"/>
        <v>#NAME?</v>
      </c>
      <c r="W2696" s="327" t="e">
        <f t="shared" ca="1" si="124"/>
        <v>#NAME?</v>
      </c>
      <c r="X2696" s="327" t="e">
        <f t="shared" ca="1" si="125"/>
        <v>#NAME?</v>
      </c>
    </row>
    <row r="2697" spans="1:24">
      <c r="A2697" s="2">
        <v>2690</v>
      </c>
      <c r="B2697" s="617">
        <v>-160478</v>
      </c>
      <c r="C2697" s="617">
        <v>-103593</v>
      </c>
      <c r="D2697" s="617">
        <v>-114388</v>
      </c>
      <c r="F2697" s="330" t="e">
        <f ca="1">_xll.RiskData('Risk Summary'!$H$32,$A2697)</f>
        <v>#NAME?</v>
      </c>
      <c r="G2697" s="330" t="e">
        <f ca="1">_xll.RiskData('Risk Summary'!$K$32,$A2697)</f>
        <v>#NAME?</v>
      </c>
      <c r="H2697" s="330" t="e">
        <f ca="1">_xll.RiskData('Risk Summary'!$N$32,$A2697)</f>
        <v>#NAME?</v>
      </c>
      <c r="J2697" s="330" t="e">
        <f ca="1">_xll.RiskData('Risk Summary'!$H$35,$A2697)</f>
        <v>#NAME?</v>
      </c>
      <c r="K2697" s="330" t="e">
        <f ca="1">_xll.RiskData('Risk Summary'!$K$35,$A2697)</f>
        <v>#NAME?</v>
      </c>
      <c r="L2697" s="330" t="e">
        <f ca="1">_xll.RiskData('Risk Summary'!$N$35,$A2697)</f>
        <v>#NAME?</v>
      </c>
      <c r="N2697" s="330" t="e">
        <f ca="1">_xll.RiskData('Risk Summary'!$H$36,$A2697)</f>
        <v>#NAME?</v>
      </c>
      <c r="O2697" s="330" t="e">
        <f ca="1">_xll.RiskData('Risk Summary'!$K$36,$A2697)</f>
        <v>#NAME?</v>
      </c>
      <c r="P2697" s="330" t="e">
        <f ca="1">_xll.RiskData('Risk Summary'!$N$36,$A2697)</f>
        <v>#NAME?</v>
      </c>
      <c r="R2697" s="330" t="e">
        <f ca="1">_xll.RiskData('TS CF'!$H$24,$A2697)-F2697</f>
        <v>#NAME?</v>
      </c>
      <c r="S2697" s="330" t="e">
        <f ca="1">_xll.RiskData('TS CF'!$K$24,$A2697)-G2697</f>
        <v>#NAME?</v>
      </c>
      <c r="T2697" s="330" t="e">
        <f ca="1">_xll.RiskData('TS CF'!$N$24,$A2697)-H2697</f>
        <v>#NAME?</v>
      </c>
      <c r="V2697" s="327" t="e">
        <f t="shared" ca="1" si="123"/>
        <v>#NAME?</v>
      </c>
      <c r="W2697" s="327" t="e">
        <f t="shared" ca="1" si="124"/>
        <v>#NAME?</v>
      </c>
      <c r="X2697" s="327" t="e">
        <f t="shared" ca="1" si="125"/>
        <v>#NAME?</v>
      </c>
    </row>
    <row r="2698" spans="1:24">
      <c r="A2698" s="2">
        <v>2691</v>
      </c>
      <c r="B2698" s="617">
        <v>-160478</v>
      </c>
      <c r="C2698" s="617">
        <v>-103593</v>
      </c>
      <c r="D2698" s="617">
        <v>-114388</v>
      </c>
      <c r="F2698" s="330" t="e">
        <f ca="1">_xll.RiskData('Risk Summary'!$H$32,$A2698)</f>
        <v>#NAME?</v>
      </c>
      <c r="G2698" s="330" t="e">
        <f ca="1">_xll.RiskData('Risk Summary'!$K$32,$A2698)</f>
        <v>#NAME?</v>
      </c>
      <c r="H2698" s="330" t="e">
        <f ca="1">_xll.RiskData('Risk Summary'!$N$32,$A2698)</f>
        <v>#NAME?</v>
      </c>
      <c r="J2698" s="330" t="e">
        <f ca="1">_xll.RiskData('Risk Summary'!$H$35,$A2698)</f>
        <v>#NAME?</v>
      </c>
      <c r="K2698" s="330" t="e">
        <f ca="1">_xll.RiskData('Risk Summary'!$K$35,$A2698)</f>
        <v>#NAME?</v>
      </c>
      <c r="L2698" s="330" t="e">
        <f ca="1">_xll.RiskData('Risk Summary'!$N$35,$A2698)</f>
        <v>#NAME?</v>
      </c>
      <c r="N2698" s="330" t="e">
        <f ca="1">_xll.RiskData('Risk Summary'!$H$36,$A2698)</f>
        <v>#NAME?</v>
      </c>
      <c r="O2698" s="330" t="e">
        <f ca="1">_xll.RiskData('Risk Summary'!$K$36,$A2698)</f>
        <v>#NAME?</v>
      </c>
      <c r="P2698" s="330" t="e">
        <f ca="1">_xll.RiskData('Risk Summary'!$N$36,$A2698)</f>
        <v>#NAME?</v>
      </c>
      <c r="R2698" s="330" t="e">
        <f ca="1">_xll.RiskData('TS CF'!$H$24,$A2698)-F2698</f>
        <v>#NAME?</v>
      </c>
      <c r="S2698" s="330" t="e">
        <f ca="1">_xll.RiskData('TS CF'!$K$24,$A2698)-G2698</f>
        <v>#NAME?</v>
      </c>
      <c r="T2698" s="330" t="e">
        <f ca="1">_xll.RiskData('TS CF'!$N$24,$A2698)-H2698</f>
        <v>#NAME?</v>
      </c>
      <c r="V2698" s="327" t="e">
        <f t="shared" ref="V2698:V2761" ca="1" si="126">V2697</f>
        <v>#NAME?</v>
      </c>
      <c r="W2698" s="327" t="e">
        <f t="shared" ref="W2698:W2761" ca="1" si="127">W2697</f>
        <v>#NAME?</v>
      </c>
      <c r="X2698" s="327" t="e">
        <f t="shared" ref="X2698:X2761" ca="1" si="128">X2697</f>
        <v>#NAME?</v>
      </c>
    </row>
    <row r="2699" spans="1:24">
      <c r="A2699" s="2">
        <v>2692</v>
      </c>
      <c r="B2699" s="617">
        <v>-160478</v>
      </c>
      <c r="C2699" s="617">
        <v>-103593</v>
      </c>
      <c r="D2699" s="617">
        <v>-114388</v>
      </c>
      <c r="F2699" s="330" t="e">
        <f ca="1">_xll.RiskData('Risk Summary'!$H$32,$A2699)</f>
        <v>#NAME?</v>
      </c>
      <c r="G2699" s="330" t="e">
        <f ca="1">_xll.RiskData('Risk Summary'!$K$32,$A2699)</f>
        <v>#NAME?</v>
      </c>
      <c r="H2699" s="330" t="e">
        <f ca="1">_xll.RiskData('Risk Summary'!$N$32,$A2699)</f>
        <v>#NAME?</v>
      </c>
      <c r="J2699" s="330" t="e">
        <f ca="1">_xll.RiskData('Risk Summary'!$H$35,$A2699)</f>
        <v>#NAME?</v>
      </c>
      <c r="K2699" s="330" t="e">
        <f ca="1">_xll.RiskData('Risk Summary'!$K$35,$A2699)</f>
        <v>#NAME?</v>
      </c>
      <c r="L2699" s="330" t="e">
        <f ca="1">_xll.RiskData('Risk Summary'!$N$35,$A2699)</f>
        <v>#NAME?</v>
      </c>
      <c r="N2699" s="330" t="e">
        <f ca="1">_xll.RiskData('Risk Summary'!$H$36,$A2699)</f>
        <v>#NAME?</v>
      </c>
      <c r="O2699" s="330" t="e">
        <f ca="1">_xll.RiskData('Risk Summary'!$K$36,$A2699)</f>
        <v>#NAME?</v>
      </c>
      <c r="P2699" s="330" t="e">
        <f ca="1">_xll.RiskData('Risk Summary'!$N$36,$A2699)</f>
        <v>#NAME?</v>
      </c>
      <c r="R2699" s="330" t="e">
        <f ca="1">_xll.RiskData('TS CF'!$H$24,$A2699)-F2699</f>
        <v>#NAME?</v>
      </c>
      <c r="S2699" s="330" t="e">
        <f ca="1">_xll.RiskData('TS CF'!$K$24,$A2699)-G2699</f>
        <v>#NAME?</v>
      </c>
      <c r="T2699" s="330" t="e">
        <f ca="1">_xll.RiskData('TS CF'!$N$24,$A2699)-H2699</f>
        <v>#NAME?</v>
      </c>
      <c r="V2699" s="327" t="e">
        <f t="shared" ca="1" si="126"/>
        <v>#NAME?</v>
      </c>
      <c r="W2699" s="327" t="e">
        <f t="shared" ca="1" si="127"/>
        <v>#NAME?</v>
      </c>
      <c r="X2699" s="327" t="e">
        <f t="shared" ca="1" si="128"/>
        <v>#NAME?</v>
      </c>
    </row>
    <row r="2700" spans="1:24">
      <c r="A2700" s="2">
        <v>2693</v>
      </c>
      <c r="B2700" s="617">
        <v>-160478</v>
      </c>
      <c r="C2700" s="617">
        <v>-103593</v>
      </c>
      <c r="D2700" s="617">
        <v>-114388</v>
      </c>
      <c r="F2700" s="330" t="e">
        <f ca="1">_xll.RiskData('Risk Summary'!$H$32,$A2700)</f>
        <v>#NAME?</v>
      </c>
      <c r="G2700" s="330" t="e">
        <f ca="1">_xll.RiskData('Risk Summary'!$K$32,$A2700)</f>
        <v>#NAME?</v>
      </c>
      <c r="H2700" s="330" t="e">
        <f ca="1">_xll.RiskData('Risk Summary'!$N$32,$A2700)</f>
        <v>#NAME?</v>
      </c>
      <c r="J2700" s="330" t="e">
        <f ca="1">_xll.RiskData('Risk Summary'!$H$35,$A2700)</f>
        <v>#NAME?</v>
      </c>
      <c r="K2700" s="330" t="e">
        <f ca="1">_xll.RiskData('Risk Summary'!$K$35,$A2700)</f>
        <v>#NAME?</v>
      </c>
      <c r="L2700" s="330" t="e">
        <f ca="1">_xll.RiskData('Risk Summary'!$N$35,$A2700)</f>
        <v>#NAME?</v>
      </c>
      <c r="N2700" s="330" t="e">
        <f ca="1">_xll.RiskData('Risk Summary'!$H$36,$A2700)</f>
        <v>#NAME?</v>
      </c>
      <c r="O2700" s="330" t="e">
        <f ca="1">_xll.RiskData('Risk Summary'!$K$36,$A2700)</f>
        <v>#NAME?</v>
      </c>
      <c r="P2700" s="330" t="e">
        <f ca="1">_xll.RiskData('Risk Summary'!$N$36,$A2700)</f>
        <v>#NAME?</v>
      </c>
      <c r="R2700" s="330" t="e">
        <f ca="1">_xll.RiskData('TS CF'!$H$24,$A2700)-F2700</f>
        <v>#NAME?</v>
      </c>
      <c r="S2700" s="330" t="e">
        <f ca="1">_xll.RiskData('TS CF'!$K$24,$A2700)-G2700</f>
        <v>#NAME?</v>
      </c>
      <c r="T2700" s="330" t="e">
        <f ca="1">_xll.RiskData('TS CF'!$N$24,$A2700)-H2700</f>
        <v>#NAME?</v>
      </c>
      <c r="V2700" s="327" t="e">
        <f t="shared" ca="1" si="126"/>
        <v>#NAME?</v>
      </c>
      <c r="W2700" s="327" t="e">
        <f t="shared" ca="1" si="127"/>
        <v>#NAME?</v>
      </c>
      <c r="X2700" s="327" t="e">
        <f t="shared" ca="1" si="128"/>
        <v>#NAME?</v>
      </c>
    </row>
    <row r="2701" spans="1:24">
      <c r="A2701" s="2">
        <v>2694</v>
      </c>
      <c r="B2701" s="617">
        <v>-160478</v>
      </c>
      <c r="C2701" s="617">
        <v>-103593</v>
      </c>
      <c r="D2701" s="617">
        <v>-114388</v>
      </c>
      <c r="F2701" s="330" t="e">
        <f ca="1">_xll.RiskData('Risk Summary'!$H$32,$A2701)</f>
        <v>#NAME?</v>
      </c>
      <c r="G2701" s="330" t="e">
        <f ca="1">_xll.RiskData('Risk Summary'!$K$32,$A2701)</f>
        <v>#NAME?</v>
      </c>
      <c r="H2701" s="330" t="e">
        <f ca="1">_xll.RiskData('Risk Summary'!$N$32,$A2701)</f>
        <v>#NAME?</v>
      </c>
      <c r="J2701" s="330" t="e">
        <f ca="1">_xll.RiskData('Risk Summary'!$H$35,$A2701)</f>
        <v>#NAME?</v>
      </c>
      <c r="K2701" s="330" t="e">
        <f ca="1">_xll.RiskData('Risk Summary'!$K$35,$A2701)</f>
        <v>#NAME?</v>
      </c>
      <c r="L2701" s="330" t="e">
        <f ca="1">_xll.RiskData('Risk Summary'!$N$35,$A2701)</f>
        <v>#NAME?</v>
      </c>
      <c r="N2701" s="330" t="e">
        <f ca="1">_xll.RiskData('Risk Summary'!$H$36,$A2701)</f>
        <v>#NAME?</v>
      </c>
      <c r="O2701" s="330" t="e">
        <f ca="1">_xll.RiskData('Risk Summary'!$K$36,$A2701)</f>
        <v>#NAME?</v>
      </c>
      <c r="P2701" s="330" t="e">
        <f ca="1">_xll.RiskData('Risk Summary'!$N$36,$A2701)</f>
        <v>#NAME?</v>
      </c>
      <c r="R2701" s="330" t="e">
        <f ca="1">_xll.RiskData('TS CF'!$H$24,$A2701)-F2701</f>
        <v>#NAME?</v>
      </c>
      <c r="S2701" s="330" t="e">
        <f ca="1">_xll.RiskData('TS CF'!$K$24,$A2701)-G2701</f>
        <v>#NAME?</v>
      </c>
      <c r="T2701" s="330" t="e">
        <f ca="1">_xll.RiskData('TS CF'!$N$24,$A2701)-H2701</f>
        <v>#NAME?</v>
      </c>
      <c r="V2701" s="327" t="e">
        <f t="shared" ca="1" si="126"/>
        <v>#NAME?</v>
      </c>
      <c r="W2701" s="327" t="e">
        <f t="shared" ca="1" si="127"/>
        <v>#NAME?</v>
      </c>
      <c r="X2701" s="327" t="e">
        <f t="shared" ca="1" si="128"/>
        <v>#NAME?</v>
      </c>
    </row>
    <row r="2702" spans="1:24">
      <c r="A2702" s="2">
        <v>2695</v>
      </c>
      <c r="B2702" s="617">
        <v>-160478</v>
      </c>
      <c r="C2702" s="617">
        <v>-103593</v>
      </c>
      <c r="D2702" s="617">
        <v>-114388</v>
      </c>
      <c r="F2702" s="330" t="e">
        <f ca="1">_xll.RiskData('Risk Summary'!$H$32,$A2702)</f>
        <v>#NAME?</v>
      </c>
      <c r="G2702" s="330" t="e">
        <f ca="1">_xll.RiskData('Risk Summary'!$K$32,$A2702)</f>
        <v>#NAME?</v>
      </c>
      <c r="H2702" s="330" t="e">
        <f ca="1">_xll.RiskData('Risk Summary'!$N$32,$A2702)</f>
        <v>#NAME?</v>
      </c>
      <c r="J2702" s="330" t="e">
        <f ca="1">_xll.RiskData('Risk Summary'!$H$35,$A2702)</f>
        <v>#NAME?</v>
      </c>
      <c r="K2702" s="330" t="e">
        <f ca="1">_xll.RiskData('Risk Summary'!$K$35,$A2702)</f>
        <v>#NAME?</v>
      </c>
      <c r="L2702" s="330" t="e">
        <f ca="1">_xll.RiskData('Risk Summary'!$N$35,$A2702)</f>
        <v>#NAME?</v>
      </c>
      <c r="N2702" s="330" t="e">
        <f ca="1">_xll.RiskData('Risk Summary'!$H$36,$A2702)</f>
        <v>#NAME?</v>
      </c>
      <c r="O2702" s="330" t="e">
        <f ca="1">_xll.RiskData('Risk Summary'!$K$36,$A2702)</f>
        <v>#NAME?</v>
      </c>
      <c r="P2702" s="330" t="e">
        <f ca="1">_xll.RiskData('Risk Summary'!$N$36,$A2702)</f>
        <v>#NAME?</v>
      </c>
      <c r="R2702" s="330" t="e">
        <f ca="1">_xll.RiskData('TS CF'!$H$24,$A2702)-F2702</f>
        <v>#NAME?</v>
      </c>
      <c r="S2702" s="330" t="e">
        <f ca="1">_xll.RiskData('TS CF'!$K$24,$A2702)-G2702</f>
        <v>#NAME?</v>
      </c>
      <c r="T2702" s="330" t="e">
        <f ca="1">_xll.RiskData('TS CF'!$N$24,$A2702)-H2702</f>
        <v>#NAME?</v>
      </c>
      <c r="V2702" s="327" t="e">
        <f t="shared" ca="1" si="126"/>
        <v>#NAME?</v>
      </c>
      <c r="W2702" s="327" t="e">
        <f t="shared" ca="1" si="127"/>
        <v>#NAME?</v>
      </c>
      <c r="X2702" s="327" t="e">
        <f t="shared" ca="1" si="128"/>
        <v>#NAME?</v>
      </c>
    </row>
    <row r="2703" spans="1:24">
      <c r="A2703" s="2">
        <v>2696</v>
      </c>
      <c r="B2703" s="617">
        <v>-160478</v>
      </c>
      <c r="C2703" s="617">
        <v>-103593</v>
      </c>
      <c r="D2703" s="617">
        <v>-114388</v>
      </c>
      <c r="F2703" s="330" t="e">
        <f ca="1">_xll.RiskData('Risk Summary'!$H$32,$A2703)</f>
        <v>#NAME?</v>
      </c>
      <c r="G2703" s="330" t="e">
        <f ca="1">_xll.RiskData('Risk Summary'!$K$32,$A2703)</f>
        <v>#NAME?</v>
      </c>
      <c r="H2703" s="330" t="e">
        <f ca="1">_xll.RiskData('Risk Summary'!$N$32,$A2703)</f>
        <v>#NAME?</v>
      </c>
      <c r="J2703" s="330" t="e">
        <f ca="1">_xll.RiskData('Risk Summary'!$H$35,$A2703)</f>
        <v>#NAME?</v>
      </c>
      <c r="K2703" s="330" t="e">
        <f ca="1">_xll.RiskData('Risk Summary'!$K$35,$A2703)</f>
        <v>#NAME?</v>
      </c>
      <c r="L2703" s="330" t="e">
        <f ca="1">_xll.RiskData('Risk Summary'!$N$35,$A2703)</f>
        <v>#NAME?</v>
      </c>
      <c r="N2703" s="330" t="e">
        <f ca="1">_xll.RiskData('Risk Summary'!$H$36,$A2703)</f>
        <v>#NAME?</v>
      </c>
      <c r="O2703" s="330" t="e">
        <f ca="1">_xll.RiskData('Risk Summary'!$K$36,$A2703)</f>
        <v>#NAME?</v>
      </c>
      <c r="P2703" s="330" t="e">
        <f ca="1">_xll.RiskData('Risk Summary'!$N$36,$A2703)</f>
        <v>#NAME?</v>
      </c>
      <c r="R2703" s="330" t="e">
        <f ca="1">_xll.RiskData('TS CF'!$H$24,$A2703)-F2703</f>
        <v>#NAME?</v>
      </c>
      <c r="S2703" s="330" t="e">
        <f ca="1">_xll.RiskData('TS CF'!$K$24,$A2703)-G2703</f>
        <v>#NAME?</v>
      </c>
      <c r="T2703" s="330" t="e">
        <f ca="1">_xll.RiskData('TS CF'!$N$24,$A2703)-H2703</f>
        <v>#NAME?</v>
      </c>
      <c r="V2703" s="327" t="e">
        <f t="shared" ca="1" si="126"/>
        <v>#NAME?</v>
      </c>
      <c r="W2703" s="327" t="e">
        <f t="shared" ca="1" si="127"/>
        <v>#NAME?</v>
      </c>
      <c r="X2703" s="327" t="e">
        <f t="shared" ca="1" si="128"/>
        <v>#NAME?</v>
      </c>
    </row>
    <row r="2704" spans="1:24">
      <c r="A2704" s="2">
        <v>2697</v>
      </c>
      <c r="B2704" s="617">
        <v>-160478</v>
      </c>
      <c r="C2704" s="617">
        <v>-103593</v>
      </c>
      <c r="D2704" s="617">
        <v>-114388</v>
      </c>
      <c r="F2704" s="330" t="e">
        <f ca="1">_xll.RiskData('Risk Summary'!$H$32,$A2704)</f>
        <v>#NAME?</v>
      </c>
      <c r="G2704" s="330" t="e">
        <f ca="1">_xll.RiskData('Risk Summary'!$K$32,$A2704)</f>
        <v>#NAME?</v>
      </c>
      <c r="H2704" s="330" t="e">
        <f ca="1">_xll.RiskData('Risk Summary'!$N$32,$A2704)</f>
        <v>#NAME?</v>
      </c>
      <c r="J2704" s="330" t="e">
        <f ca="1">_xll.RiskData('Risk Summary'!$H$35,$A2704)</f>
        <v>#NAME?</v>
      </c>
      <c r="K2704" s="330" t="e">
        <f ca="1">_xll.RiskData('Risk Summary'!$K$35,$A2704)</f>
        <v>#NAME?</v>
      </c>
      <c r="L2704" s="330" t="e">
        <f ca="1">_xll.RiskData('Risk Summary'!$N$35,$A2704)</f>
        <v>#NAME?</v>
      </c>
      <c r="N2704" s="330" t="e">
        <f ca="1">_xll.RiskData('Risk Summary'!$H$36,$A2704)</f>
        <v>#NAME?</v>
      </c>
      <c r="O2704" s="330" t="e">
        <f ca="1">_xll.RiskData('Risk Summary'!$K$36,$A2704)</f>
        <v>#NAME?</v>
      </c>
      <c r="P2704" s="330" t="e">
        <f ca="1">_xll.RiskData('Risk Summary'!$N$36,$A2704)</f>
        <v>#NAME?</v>
      </c>
      <c r="R2704" s="330" t="e">
        <f ca="1">_xll.RiskData('TS CF'!$H$24,$A2704)-F2704</f>
        <v>#NAME?</v>
      </c>
      <c r="S2704" s="330" t="e">
        <f ca="1">_xll.RiskData('TS CF'!$K$24,$A2704)-G2704</f>
        <v>#NAME?</v>
      </c>
      <c r="T2704" s="330" t="e">
        <f ca="1">_xll.RiskData('TS CF'!$N$24,$A2704)-H2704</f>
        <v>#NAME?</v>
      </c>
      <c r="V2704" s="327" t="e">
        <f t="shared" ca="1" si="126"/>
        <v>#NAME?</v>
      </c>
      <c r="W2704" s="327" t="e">
        <f t="shared" ca="1" si="127"/>
        <v>#NAME?</v>
      </c>
      <c r="X2704" s="327" t="e">
        <f t="shared" ca="1" si="128"/>
        <v>#NAME?</v>
      </c>
    </row>
    <row r="2705" spans="1:24">
      <c r="A2705" s="2">
        <v>2698</v>
      </c>
      <c r="B2705" s="617">
        <v>-160478</v>
      </c>
      <c r="C2705" s="617">
        <v>-103593</v>
      </c>
      <c r="D2705" s="617">
        <v>-114388</v>
      </c>
      <c r="F2705" s="330" t="e">
        <f ca="1">_xll.RiskData('Risk Summary'!$H$32,$A2705)</f>
        <v>#NAME?</v>
      </c>
      <c r="G2705" s="330" t="e">
        <f ca="1">_xll.RiskData('Risk Summary'!$K$32,$A2705)</f>
        <v>#NAME?</v>
      </c>
      <c r="H2705" s="330" t="e">
        <f ca="1">_xll.RiskData('Risk Summary'!$N$32,$A2705)</f>
        <v>#NAME?</v>
      </c>
      <c r="J2705" s="330" t="e">
        <f ca="1">_xll.RiskData('Risk Summary'!$H$35,$A2705)</f>
        <v>#NAME?</v>
      </c>
      <c r="K2705" s="330" t="e">
        <f ca="1">_xll.RiskData('Risk Summary'!$K$35,$A2705)</f>
        <v>#NAME?</v>
      </c>
      <c r="L2705" s="330" t="e">
        <f ca="1">_xll.RiskData('Risk Summary'!$N$35,$A2705)</f>
        <v>#NAME?</v>
      </c>
      <c r="N2705" s="330" t="e">
        <f ca="1">_xll.RiskData('Risk Summary'!$H$36,$A2705)</f>
        <v>#NAME?</v>
      </c>
      <c r="O2705" s="330" t="e">
        <f ca="1">_xll.RiskData('Risk Summary'!$K$36,$A2705)</f>
        <v>#NAME?</v>
      </c>
      <c r="P2705" s="330" t="e">
        <f ca="1">_xll.RiskData('Risk Summary'!$N$36,$A2705)</f>
        <v>#NAME?</v>
      </c>
      <c r="R2705" s="330" t="e">
        <f ca="1">_xll.RiskData('TS CF'!$H$24,$A2705)-F2705</f>
        <v>#NAME?</v>
      </c>
      <c r="S2705" s="330" t="e">
        <f ca="1">_xll.RiskData('TS CF'!$K$24,$A2705)-G2705</f>
        <v>#NAME?</v>
      </c>
      <c r="T2705" s="330" t="e">
        <f ca="1">_xll.RiskData('TS CF'!$N$24,$A2705)-H2705</f>
        <v>#NAME?</v>
      </c>
      <c r="V2705" s="327" t="e">
        <f t="shared" ca="1" si="126"/>
        <v>#NAME?</v>
      </c>
      <c r="W2705" s="327" t="e">
        <f t="shared" ca="1" si="127"/>
        <v>#NAME?</v>
      </c>
      <c r="X2705" s="327" t="e">
        <f t="shared" ca="1" si="128"/>
        <v>#NAME?</v>
      </c>
    </row>
    <row r="2706" spans="1:24">
      <c r="A2706" s="2">
        <v>2699</v>
      </c>
      <c r="B2706" s="617">
        <v>-160478</v>
      </c>
      <c r="C2706" s="617">
        <v>-103593</v>
      </c>
      <c r="D2706" s="617">
        <v>-114388</v>
      </c>
      <c r="F2706" s="330" t="e">
        <f ca="1">_xll.RiskData('Risk Summary'!$H$32,$A2706)</f>
        <v>#NAME?</v>
      </c>
      <c r="G2706" s="330" t="e">
        <f ca="1">_xll.RiskData('Risk Summary'!$K$32,$A2706)</f>
        <v>#NAME?</v>
      </c>
      <c r="H2706" s="330" t="e">
        <f ca="1">_xll.RiskData('Risk Summary'!$N$32,$A2706)</f>
        <v>#NAME?</v>
      </c>
      <c r="J2706" s="330" t="e">
        <f ca="1">_xll.RiskData('Risk Summary'!$H$35,$A2706)</f>
        <v>#NAME?</v>
      </c>
      <c r="K2706" s="330" t="e">
        <f ca="1">_xll.RiskData('Risk Summary'!$K$35,$A2706)</f>
        <v>#NAME?</v>
      </c>
      <c r="L2706" s="330" t="e">
        <f ca="1">_xll.RiskData('Risk Summary'!$N$35,$A2706)</f>
        <v>#NAME?</v>
      </c>
      <c r="N2706" s="330" t="e">
        <f ca="1">_xll.RiskData('Risk Summary'!$H$36,$A2706)</f>
        <v>#NAME?</v>
      </c>
      <c r="O2706" s="330" t="e">
        <f ca="1">_xll.RiskData('Risk Summary'!$K$36,$A2706)</f>
        <v>#NAME?</v>
      </c>
      <c r="P2706" s="330" t="e">
        <f ca="1">_xll.RiskData('Risk Summary'!$N$36,$A2706)</f>
        <v>#NAME?</v>
      </c>
      <c r="R2706" s="330" t="e">
        <f ca="1">_xll.RiskData('TS CF'!$H$24,$A2706)-F2706</f>
        <v>#NAME?</v>
      </c>
      <c r="S2706" s="330" t="e">
        <f ca="1">_xll.RiskData('TS CF'!$K$24,$A2706)-G2706</f>
        <v>#NAME?</v>
      </c>
      <c r="T2706" s="330" t="e">
        <f ca="1">_xll.RiskData('TS CF'!$N$24,$A2706)-H2706</f>
        <v>#NAME?</v>
      </c>
      <c r="V2706" s="327" t="e">
        <f t="shared" ca="1" si="126"/>
        <v>#NAME?</v>
      </c>
      <c r="W2706" s="327" t="e">
        <f t="shared" ca="1" si="127"/>
        <v>#NAME?</v>
      </c>
      <c r="X2706" s="327" t="e">
        <f t="shared" ca="1" si="128"/>
        <v>#NAME?</v>
      </c>
    </row>
    <row r="2707" spans="1:24">
      <c r="A2707" s="2">
        <v>2700</v>
      </c>
      <c r="B2707" s="617">
        <v>-160478</v>
      </c>
      <c r="C2707" s="617">
        <v>-103593</v>
      </c>
      <c r="D2707" s="617">
        <v>-114388</v>
      </c>
      <c r="F2707" s="330" t="e">
        <f ca="1">_xll.RiskData('Risk Summary'!$H$32,$A2707)</f>
        <v>#NAME?</v>
      </c>
      <c r="G2707" s="330" t="e">
        <f ca="1">_xll.RiskData('Risk Summary'!$K$32,$A2707)</f>
        <v>#NAME?</v>
      </c>
      <c r="H2707" s="330" t="e">
        <f ca="1">_xll.RiskData('Risk Summary'!$N$32,$A2707)</f>
        <v>#NAME?</v>
      </c>
      <c r="J2707" s="330" t="e">
        <f ca="1">_xll.RiskData('Risk Summary'!$H$35,$A2707)</f>
        <v>#NAME?</v>
      </c>
      <c r="K2707" s="330" t="e">
        <f ca="1">_xll.RiskData('Risk Summary'!$K$35,$A2707)</f>
        <v>#NAME?</v>
      </c>
      <c r="L2707" s="330" t="e">
        <f ca="1">_xll.RiskData('Risk Summary'!$N$35,$A2707)</f>
        <v>#NAME?</v>
      </c>
      <c r="N2707" s="330" t="e">
        <f ca="1">_xll.RiskData('Risk Summary'!$H$36,$A2707)</f>
        <v>#NAME?</v>
      </c>
      <c r="O2707" s="330" t="e">
        <f ca="1">_xll.RiskData('Risk Summary'!$K$36,$A2707)</f>
        <v>#NAME?</v>
      </c>
      <c r="P2707" s="330" t="e">
        <f ca="1">_xll.RiskData('Risk Summary'!$N$36,$A2707)</f>
        <v>#NAME?</v>
      </c>
      <c r="R2707" s="330" t="e">
        <f ca="1">_xll.RiskData('TS CF'!$H$24,$A2707)-F2707</f>
        <v>#NAME?</v>
      </c>
      <c r="S2707" s="330" t="e">
        <f ca="1">_xll.RiskData('TS CF'!$K$24,$A2707)-G2707</f>
        <v>#NAME?</v>
      </c>
      <c r="T2707" s="330" t="e">
        <f ca="1">_xll.RiskData('TS CF'!$N$24,$A2707)-H2707</f>
        <v>#NAME?</v>
      </c>
      <c r="V2707" s="327" t="e">
        <f t="shared" ca="1" si="126"/>
        <v>#NAME?</v>
      </c>
      <c r="W2707" s="327" t="e">
        <f t="shared" ca="1" si="127"/>
        <v>#NAME?</v>
      </c>
      <c r="X2707" s="327" t="e">
        <f t="shared" ca="1" si="128"/>
        <v>#NAME?</v>
      </c>
    </row>
    <row r="2708" spans="1:24">
      <c r="A2708" s="2">
        <v>2701</v>
      </c>
      <c r="B2708" s="617">
        <v>-160478</v>
      </c>
      <c r="C2708" s="617">
        <v>-103593</v>
      </c>
      <c r="D2708" s="617">
        <v>-114388</v>
      </c>
      <c r="F2708" s="330" t="e">
        <f ca="1">_xll.RiskData('Risk Summary'!$H$32,$A2708)</f>
        <v>#NAME?</v>
      </c>
      <c r="G2708" s="330" t="e">
        <f ca="1">_xll.RiskData('Risk Summary'!$K$32,$A2708)</f>
        <v>#NAME?</v>
      </c>
      <c r="H2708" s="330" t="e">
        <f ca="1">_xll.RiskData('Risk Summary'!$N$32,$A2708)</f>
        <v>#NAME?</v>
      </c>
      <c r="J2708" s="330" t="e">
        <f ca="1">_xll.RiskData('Risk Summary'!$H$35,$A2708)</f>
        <v>#NAME?</v>
      </c>
      <c r="K2708" s="330" t="e">
        <f ca="1">_xll.RiskData('Risk Summary'!$K$35,$A2708)</f>
        <v>#NAME?</v>
      </c>
      <c r="L2708" s="330" t="e">
        <f ca="1">_xll.RiskData('Risk Summary'!$N$35,$A2708)</f>
        <v>#NAME?</v>
      </c>
      <c r="N2708" s="330" t="e">
        <f ca="1">_xll.RiskData('Risk Summary'!$H$36,$A2708)</f>
        <v>#NAME?</v>
      </c>
      <c r="O2708" s="330" t="e">
        <f ca="1">_xll.RiskData('Risk Summary'!$K$36,$A2708)</f>
        <v>#NAME?</v>
      </c>
      <c r="P2708" s="330" t="e">
        <f ca="1">_xll.RiskData('Risk Summary'!$N$36,$A2708)</f>
        <v>#NAME?</v>
      </c>
      <c r="R2708" s="330" t="e">
        <f ca="1">_xll.RiskData('TS CF'!$H$24,$A2708)-F2708</f>
        <v>#NAME?</v>
      </c>
      <c r="S2708" s="330" t="e">
        <f ca="1">_xll.RiskData('TS CF'!$K$24,$A2708)-G2708</f>
        <v>#NAME?</v>
      </c>
      <c r="T2708" s="330" t="e">
        <f ca="1">_xll.RiskData('TS CF'!$N$24,$A2708)-H2708</f>
        <v>#NAME?</v>
      </c>
      <c r="V2708" s="327" t="e">
        <f t="shared" ca="1" si="126"/>
        <v>#NAME?</v>
      </c>
      <c r="W2708" s="327" t="e">
        <f t="shared" ca="1" si="127"/>
        <v>#NAME?</v>
      </c>
      <c r="X2708" s="327" t="e">
        <f t="shared" ca="1" si="128"/>
        <v>#NAME?</v>
      </c>
    </row>
    <row r="2709" spans="1:24">
      <c r="A2709" s="2">
        <v>2702</v>
      </c>
      <c r="B2709" s="617">
        <v>-160478</v>
      </c>
      <c r="C2709" s="617">
        <v>-103593</v>
      </c>
      <c r="D2709" s="617">
        <v>-114388</v>
      </c>
      <c r="F2709" s="330" t="e">
        <f ca="1">_xll.RiskData('Risk Summary'!$H$32,$A2709)</f>
        <v>#NAME?</v>
      </c>
      <c r="G2709" s="330" t="e">
        <f ca="1">_xll.RiskData('Risk Summary'!$K$32,$A2709)</f>
        <v>#NAME?</v>
      </c>
      <c r="H2709" s="330" t="e">
        <f ca="1">_xll.RiskData('Risk Summary'!$N$32,$A2709)</f>
        <v>#NAME?</v>
      </c>
      <c r="J2709" s="330" t="e">
        <f ca="1">_xll.RiskData('Risk Summary'!$H$35,$A2709)</f>
        <v>#NAME?</v>
      </c>
      <c r="K2709" s="330" t="e">
        <f ca="1">_xll.RiskData('Risk Summary'!$K$35,$A2709)</f>
        <v>#NAME?</v>
      </c>
      <c r="L2709" s="330" t="e">
        <f ca="1">_xll.RiskData('Risk Summary'!$N$35,$A2709)</f>
        <v>#NAME?</v>
      </c>
      <c r="N2709" s="330" t="e">
        <f ca="1">_xll.RiskData('Risk Summary'!$H$36,$A2709)</f>
        <v>#NAME?</v>
      </c>
      <c r="O2709" s="330" t="e">
        <f ca="1">_xll.RiskData('Risk Summary'!$K$36,$A2709)</f>
        <v>#NAME?</v>
      </c>
      <c r="P2709" s="330" t="e">
        <f ca="1">_xll.RiskData('Risk Summary'!$N$36,$A2709)</f>
        <v>#NAME?</v>
      </c>
      <c r="R2709" s="330" t="e">
        <f ca="1">_xll.RiskData('TS CF'!$H$24,$A2709)-F2709</f>
        <v>#NAME?</v>
      </c>
      <c r="S2709" s="330" t="e">
        <f ca="1">_xll.RiskData('TS CF'!$K$24,$A2709)-G2709</f>
        <v>#NAME?</v>
      </c>
      <c r="T2709" s="330" t="e">
        <f ca="1">_xll.RiskData('TS CF'!$N$24,$A2709)-H2709</f>
        <v>#NAME?</v>
      </c>
      <c r="V2709" s="327" t="e">
        <f t="shared" ca="1" si="126"/>
        <v>#NAME?</v>
      </c>
      <c r="W2709" s="327" t="e">
        <f t="shared" ca="1" si="127"/>
        <v>#NAME?</v>
      </c>
      <c r="X2709" s="327" t="e">
        <f t="shared" ca="1" si="128"/>
        <v>#NAME?</v>
      </c>
    </row>
    <row r="2710" spans="1:24">
      <c r="A2710" s="2">
        <v>2703</v>
      </c>
      <c r="B2710" s="617">
        <v>-160478</v>
      </c>
      <c r="C2710" s="617">
        <v>-103593</v>
      </c>
      <c r="D2710" s="617">
        <v>-114388</v>
      </c>
      <c r="F2710" s="330" t="e">
        <f ca="1">_xll.RiskData('Risk Summary'!$H$32,$A2710)</f>
        <v>#NAME?</v>
      </c>
      <c r="G2710" s="330" t="e">
        <f ca="1">_xll.RiskData('Risk Summary'!$K$32,$A2710)</f>
        <v>#NAME?</v>
      </c>
      <c r="H2710" s="330" t="e">
        <f ca="1">_xll.RiskData('Risk Summary'!$N$32,$A2710)</f>
        <v>#NAME?</v>
      </c>
      <c r="J2710" s="330" t="e">
        <f ca="1">_xll.RiskData('Risk Summary'!$H$35,$A2710)</f>
        <v>#NAME?</v>
      </c>
      <c r="K2710" s="330" t="e">
        <f ca="1">_xll.RiskData('Risk Summary'!$K$35,$A2710)</f>
        <v>#NAME?</v>
      </c>
      <c r="L2710" s="330" t="e">
        <f ca="1">_xll.RiskData('Risk Summary'!$N$35,$A2710)</f>
        <v>#NAME?</v>
      </c>
      <c r="N2710" s="330" t="e">
        <f ca="1">_xll.RiskData('Risk Summary'!$H$36,$A2710)</f>
        <v>#NAME?</v>
      </c>
      <c r="O2710" s="330" t="e">
        <f ca="1">_xll.RiskData('Risk Summary'!$K$36,$A2710)</f>
        <v>#NAME?</v>
      </c>
      <c r="P2710" s="330" t="e">
        <f ca="1">_xll.RiskData('Risk Summary'!$N$36,$A2710)</f>
        <v>#NAME?</v>
      </c>
      <c r="R2710" s="330" t="e">
        <f ca="1">_xll.RiskData('TS CF'!$H$24,$A2710)-F2710</f>
        <v>#NAME?</v>
      </c>
      <c r="S2710" s="330" t="e">
        <f ca="1">_xll.RiskData('TS CF'!$K$24,$A2710)-G2710</f>
        <v>#NAME?</v>
      </c>
      <c r="T2710" s="330" t="e">
        <f ca="1">_xll.RiskData('TS CF'!$N$24,$A2710)-H2710</f>
        <v>#NAME?</v>
      </c>
      <c r="V2710" s="327" t="e">
        <f t="shared" ca="1" si="126"/>
        <v>#NAME?</v>
      </c>
      <c r="W2710" s="327" t="e">
        <f t="shared" ca="1" si="127"/>
        <v>#NAME?</v>
      </c>
      <c r="X2710" s="327" t="e">
        <f t="shared" ca="1" si="128"/>
        <v>#NAME?</v>
      </c>
    </row>
    <row r="2711" spans="1:24">
      <c r="A2711" s="2">
        <v>2704</v>
      </c>
      <c r="B2711" s="617">
        <v>-160478</v>
      </c>
      <c r="C2711" s="617">
        <v>-103593</v>
      </c>
      <c r="D2711" s="617">
        <v>-114388</v>
      </c>
      <c r="F2711" s="330" t="e">
        <f ca="1">_xll.RiskData('Risk Summary'!$H$32,$A2711)</f>
        <v>#NAME?</v>
      </c>
      <c r="G2711" s="330" t="e">
        <f ca="1">_xll.RiskData('Risk Summary'!$K$32,$A2711)</f>
        <v>#NAME?</v>
      </c>
      <c r="H2711" s="330" t="e">
        <f ca="1">_xll.RiskData('Risk Summary'!$N$32,$A2711)</f>
        <v>#NAME?</v>
      </c>
      <c r="J2711" s="330" t="e">
        <f ca="1">_xll.RiskData('Risk Summary'!$H$35,$A2711)</f>
        <v>#NAME?</v>
      </c>
      <c r="K2711" s="330" t="e">
        <f ca="1">_xll.RiskData('Risk Summary'!$K$35,$A2711)</f>
        <v>#NAME?</v>
      </c>
      <c r="L2711" s="330" t="e">
        <f ca="1">_xll.RiskData('Risk Summary'!$N$35,$A2711)</f>
        <v>#NAME?</v>
      </c>
      <c r="N2711" s="330" t="e">
        <f ca="1">_xll.RiskData('Risk Summary'!$H$36,$A2711)</f>
        <v>#NAME?</v>
      </c>
      <c r="O2711" s="330" t="e">
        <f ca="1">_xll.RiskData('Risk Summary'!$K$36,$A2711)</f>
        <v>#NAME?</v>
      </c>
      <c r="P2711" s="330" t="e">
        <f ca="1">_xll.RiskData('Risk Summary'!$N$36,$A2711)</f>
        <v>#NAME?</v>
      </c>
      <c r="R2711" s="330" t="e">
        <f ca="1">_xll.RiskData('TS CF'!$H$24,$A2711)-F2711</f>
        <v>#NAME?</v>
      </c>
      <c r="S2711" s="330" t="e">
        <f ca="1">_xll.RiskData('TS CF'!$K$24,$A2711)-G2711</f>
        <v>#NAME?</v>
      </c>
      <c r="T2711" s="330" t="e">
        <f ca="1">_xll.RiskData('TS CF'!$N$24,$A2711)-H2711</f>
        <v>#NAME?</v>
      </c>
      <c r="V2711" s="327" t="e">
        <f t="shared" ca="1" si="126"/>
        <v>#NAME?</v>
      </c>
      <c r="W2711" s="327" t="e">
        <f t="shared" ca="1" si="127"/>
        <v>#NAME?</v>
      </c>
      <c r="X2711" s="327" t="e">
        <f t="shared" ca="1" si="128"/>
        <v>#NAME?</v>
      </c>
    </row>
    <row r="2712" spans="1:24">
      <c r="A2712" s="2">
        <v>2705</v>
      </c>
      <c r="B2712" s="617">
        <v>-160478</v>
      </c>
      <c r="C2712" s="617">
        <v>-103593</v>
      </c>
      <c r="D2712" s="617">
        <v>-114388</v>
      </c>
      <c r="F2712" s="330" t="e">
        <f ca="1">_xll.RiskData('Risk Summary'!$H$32,$A2712)</f>
        <v>#NAME?</v>
      </c>
      <c r="G2712" s="330" t="e">
        <f ca="1">_xll.RiskData('Risk Summary'!$K$32,$A2712)</f>
        <v>#NAME?</v>
      </c>
      <c r="H2712" s="330" t="e">
        <f ca="1">_xll.RiskData('Risk Summary'!$N$32,$A2712)</f>
        <v>#NAME?</v>
      </c>
      <c r="J2712" s="330" t="e">
        <f ca="1">_xll.RiskData('Risk Summary'!$H$35,$A2712)</f>
        <v>#NAME?</v>
      </c>
      <c r="K2712" s="330" t="e">
        <f ca="1">_xll.RiskData('Risk Summary'!$K$35,$A2712)</f>
        <v>#NAME?</v>
      </c>
      <c r="L2712" s="330" t="e">
        <f ca="1">_xll.RiskData('Risk Summary'!$N$35,$A2712)</f>
        <v>#NAME?</v>
      </c>
      <c r="N2712" s="330" t="e">
        <f ca="1">_xll.RiskData('Risk Summary'!$H$36,$A2712)</f>
        <v>#NAME?</v>
      </c>
      <c r="O2712" s="330" t="e">
        <f ca="1">_xll.RiskData('Risk Summary'!$K$36,$A2712)</f>
        <v>#NAME?</v>
      </c>
      <c r="P2712" s="330" t="e">
        <f ca="1">_xll.RiskData('Risk Summary'!$N$36,$A2712)</f>
        <v>#NAME?</v>
      </c>
      <c r="R2712" s="330" t="e">
        <f ca="1">_xll.RiskData('TS CF'!$H$24,$A2712)-F2712</f>
        <v>#NAME?</v>
      </c>
      <c r="S2712" s="330" t="e">
        <f ca="1">_xll.RiskData('TS CF'!$K$24,$A2712)-G2712</f>
        <v>#NAME?</v>
      </c>
      <c r="T2712" s="330" t="e">
        <f ca="1">_xll.RiskData('TS CF'!$N$24,$A2712)-H2712</f>
        <v>#NAME?</v>
      </c>
      <c r="V2712" s="327" t="e">
        <f t="shared" ca="1" si="126"/>
        <v>#NAME?</v>
      </c>
      <c r="W2712" s="327" t="e">
        <f t="shared" ca="1" si="127"/>
        <v>#NAME?</v>
      </c>
      <c r="X2712" s="327" t="e">
        <f t="shared" ca="1" si="128"/>
        <v>#NAME?</v>
      </c>
    </row>
    <row r="2713" spans="1:24">
      <c r="A2713" s="2">
        <v>2706</v>
      </c>
      <c r="B2713" s="617">
        <v>-160478</v>
      </c>
      <c r="C2713" s="617">
        <v>-103593</v>
      </c>
      <c r="D2713" s="617">
        <v>-114388</v>
      </c>
      <c r="F2713" s="330" t="e">
        <f ca="1">_xll.RiskData('Risk Summary'!$H$32,$A2713)</f>
        <v>#NAME?</v>
      </c>
      <c r="G2713" s="330" t="e">
        <f ca="1">_xll.RiskData('Risk Summary'!$K$32,$A2713)</f>
        <v>#NAME?</v>
      </c>
      <c r="H2713" s="330" t="e">
        <f ca="1">_xll.RiskData('Risk Summary'!$N$32,$A2713)</f>
        <v>#NAME?</v>
      </c>
      <c r="J2713" s="330" t="e">
        <f ca="1">_xll.RiskData('Risk Summary'!$H$35,$A2713)</f>
        <v>#NAME?</v>
      </c>
      <c r="K2713" s="330" t="e">
        <f ca="1">_xll.RiskData('Risk Summary'!$K$35,$A2713)</f>
        <v>#NAME?</v>
      </c>
      <c r="L2713" s="330" t="e">
        <f ca="1">_xll.RiskData('Risk Summary'!$N$35,$A2713)</f>
        <v>#NAME?</v>
      </c>
      <c r="N2713" s="330" t="e">
        <f ca="1">_xll.RiskData('Risk Summary'!$H$36,$A2713)</f>
        <v>#NAME?</v>
      </c>
      <c r="O2713" s="330" t="e">
        <f ca="1">_xll.RiskData('Risk Summary'!$K$36,$A2713)</f>
        <v>#NAME?</v>
      </c>
      <c r="P2713" s="330" t="e">
        <f ca="1">_xll.RiskData('Risk Summary'!$N$36,$A2713)</f>
        <v>#NAME?</v>
      </c>
      <c r="R2713" s="330" t="e">
        <f ca="1">_xll.RiskData('TS CF'!$H$24,$A2713)-F2713</f>
        <v>#NAME?</v>
      </c>
      <c r="S2713" s="330" t="e">
        <f ca="1">_xll.RiskData('TS CF'!$K$24,$A2713)-G2713</f>
        <v>#NAME?</v>
      </c>
      <c r="T2713" s="330" t="e">
        <f ca="1">_xll.RiskData('TS CF'!$N$24,$A2713)-H2713</f>
        <v>#NAME?</v>
      </c>
      <c r="V2713" s="327" t="e">
        <f t="shared" ca="1" si="126"/>
        <v>#NAME?</v>
      </c>
      <c r="W2713" s="327" t="e">
        <f t="shared" ca="1" si="127"/>
        <v>#NAME?</v>
      </c>
      <c r="X2713" s="327" t="e">
        <f t="shared" ca="1" si="128"/>
        <v>#NAME?</v>
      </c>
    </row>
    <row r="2714" spans="1:24">
      <c r="A2714" s="2">
        <v>2707</v>
      </c>
      <c r="B2714" s="617">
        <v>-160478</v>
      </c>
      <c r="C2714" s="617">
        <v>-103593</v>
      </c>
      <c r="D2714" s="617">
        <v>-114388</v>
      </c>
      <c r="F2714" s="330" t="e">
        <f ca="1">_xll.RiskData('Risk Summary'!$H$32,$A2714)</f>
        <v>#NAME?</v>
      </c>
      <c r="G2714" s="330" t="e">
        <f ca="1">_xll.RiskData('Risk Summary'!$K$32,$A2714)</f>
        <v>#NAME?</v>
      </c>
      <c r="H2714" s="330" t="e">
        <f ca="1">_xll.RiskData('Risk Summary'!$N$32,$A2714)</f>
        <v>#NAME?</v>
      </c>
      <c r="J2714" s="330" t="e">
        <f ca="1">_xll.RiskData('Risk Summary'!$H$35,$A2714)</f>
        <v>#NAME?</v>
      </c>
      <c r="K2714" s="330" t="e">
        <f ca="1">_xll.RiskData('Risk Summary'!$K$35,$A2714)</f>
        <v>#NAME?</v>
      </c>
      <c r="L2714" s="330" t="e">
        <f ca="1">_xll.RiskData('Risk Summary'!$N$35,$A2714)</f>
        <v>#NAME?</v>
      </c>
      <c r="N2714" s="330" t="e">
        <f ca="1">_xll.RiskData('Risk Summary'!$H$36,$A2714)</f>
        <v>#NAME?</v>
      </c>
      <c r="O2714" s="330" t="e">
        <f ca="1">_xll.RiskData('Risk Summary'!$K$36,$A2714)</f>
        <v>#NAME?</v>
      </c>
      <c r="P2714" s="330" t="e">
        <f ca="1">_xll.RiskData('Risk Summary'!$N$36,$A2714)</f>
        <v>#NAME?</v>
      </c>
      <c r="R2714" s="330" t="e">
        <f ca="1">_xll.RiskData('TS CF'!$H$24,$A2714)-F2714</f>
        <v>#NAME?</v>
      </c>
      <c r="S2714" s="330" t="e">
        <f ca="1">_xll.RiskData('TS CF'!$K$24,$A2714)-G2714</f>
        <v>#NAME?</v>
      </c>
      <c r="T2714" s="330" t="e">
        <f ca="1">_xll.RiskData('TS CF'!$N$24,$A2714)-H2714</f>
        <v>#NAME?</v>
      </c>
      <c r="V2714" s="327" t="e">
        <f t="shared" ca="1" si="126"/>
        <v>#NAME?</v>
      </c>
      <c r="W2714" s="327" t="e">
        <f t="shared" ca="1" si="127"/>
        <v>#NAME?</v>
      </c>
      <c r="X2714" s="327" t="e">
        <f t="shared" ca="1" si="128"/>
        <v>#NAME?</v>
      </c>
    </row>
    <row r="2715" spans="1:24">
      <c r="A2715" s="2">
        <v>2708</v>
      </c>
      <c r="B2715" s="617">
        <v>-160478</v>
      </c>
      <c r="C2715" s="617">
        <v>-103593</v>
      </c>
      <c r="D2715" s="617">
        <v>-114388</v>
      </c>
      <c r="F2715" s="330" t="e">
        <f ca="1">_xll.RiskData('Risk Summary'!$H$32,$A2715)</f>
        <v>#NAME?</v>
      </c>
      <c r="G2715" s="330" t="e">
        <f ca="1">_xll.RiskData('Risk Summary'!$K$32,$A2715)</f>
        <v>#NAME?</v>
      </c>
      <c r="H2715" s="330" t="e">
        <f ca="1">_xll.RiskData('Risk Summary'!$N$32,$A2715)</f>
        <v>#NAME?</v>
      </c>
      <c r="J2715" s="330" t="e">
        <f ca="1">_xll.RiskData('Risk Summary'!$H$35,$A2715)</f>
        <v>#NAME?</v>
      </c>
      <c r="K2715" s="330" t="e">
        <f ca="1">_xll.RiskData('Risk Summary'!$K$35,$A2715)</f>
        <v>#NAME?</v>
      </c>
      <c r="L2715" s="330" t="e">
        <f ca="1">_xll.RiskData('Risk Summary'!$N$35,$A2715)</f>
        <v>#NAME?</v>
      </c>
      <c r="N2715" s="330" t="e">
        <f ca="1">_xll.RiskData('Risk Summary'!$H$36,$A2715)</f>
        <v>#NAME?</v>
      </c>
      <c r="O2715" s="330" t="e">
        <f ca="1">_xll.RiskData('Risk Summary'!$K$36,$A2715)</f>
        <v>#NAME?</v>
      </c>
      <c r="P2715" s="330" t="e">
        <f ca="1">_xll.RiskData('Risk Summary'!$N$36,$A2715)</f>
        <v>#NAME?</v>
      </c>
      <c r="R2715" s="330" t="e">
        <f ca="1">_xll.RiskData('TS CF'!$H$24,$A2715)-F2715</f>
        <v>#NAME?</v>
      </c>
      <c r="S2715" s="330" t="e">
        <f ca="1">_xll.RiskData('TS CF'!$K$24,$A2715)-G2715</f>
        <v>#NAME?</v>
      </c>
      <c r="T2715" s="330" t="e">
        <f ca="1">_xll.RiskData('TS CF'!$N$24,$A2715)-H2715</f>
        <v>#NAME?</v>
      </c>
      <c r="V2715" s="327" t="e">
        <f t="shared" ca="1" si="126"/>
        <v>#NAME?</v>
      </c>
      <c r="W2715" s="327" t="e">
        <f t="shared" ca="1" si="127"/>
        <v>#NAME?</v>
      </c>
      <c r="X2715" s="327" t="e">
        <f t="shared" ca="1" si="128"/>
        <v>#NAME?</v>
      </c>
    </row>
    <row r="2716" spans="1:24">
      <c r="A2716" s="2">
        <v>2709</v>
      </c>
      <c r="B2716" s="617">
        <v>-160478</v>
      </c>
      <c r="C2716" s="617">
        <v>-103593</v>
      </c>
      <c r="D2716" s="617">
        <v>-114388</v>
      </c>
      <c r="F2716" s="330" t="e">
        <f ca="1">_xll.RiskData('Risk Summary'!$H$32,$A2716)</f>
        <v>#NAME?</v>
      </c>
      <c r="G2716" s="330" t="e">
        <f ca="1">_xll.RiskData('Risk Summary'!$K$32,$A2716)</f>
        <v>#NAME?</v>
      </c>
      <c r="H2716" s="330" t="e">
        <f ca="1">_xll.RiskData('Risk Summary'!$N$32,$A2716)</f>
        <v>#NAME?</v>
      </c>
      <c r="J2716" s="330" t="e">
        <f ca="1">_xll.RiskData('Risk Summary'!$H$35,$A2716)</f>
        <v>#NAME?</v>
      </c>
      <c r="K2716" s="330" t="e">
        <f ca="1">_xll.RiskData('Risk Summary'!$K$35,$A2716)</f>
        <v>#NAME?</v>
      </c>
      <c r="L2716" s="330" t="e">
        <f ca="1">_xll.RiskData('Risk Summary'!$N$35,$A2716)</f>
        <v>#NAME?</v>
      </c>
      <c r="N2716" s="330" t="e">
        <f ca="1">_xll.RiskData('Risk Summary'!$H$36,$A2716)</f>
        <v>#NAME?</v>
      </c>
      <c r="O2716" s="330" t="e">
        <f ca="1">_xll.RiskData('Risk Summary'!$K$36,$A2716)</f>
        <v>#NAME?</v>
      </c>
      <c r="P2716" s="330" t="e">
        <f ca="1">_xll.RiskData('Risk Summary'!$N$36,$A2716)</f>
        <v>#NAME?</v>
      </c>
      <c r="R2716" s="330" t="e">
        <f ca="1">_xll.RiskData('TS CF'!$H$24,$A2716)-F2716</f>
        <v>#NAME?</v>
      </c>
      <c r="S2716" s="330" t="e">
        <f ca="1">_xll.RiskData('TS CF'!$K$24,$A2716)-G2716</f>
        <v>#NAME?</v>
      </c>
      <c r="T2716" s="330" t="e">
        <f ca="1">_xll.RiskData('TS CF'!$N$24,$A2716)-H2716</f>
        <v>#NAME?</v>
      </c>
      <c r="V2716" s="327" t="e">
        <f t="shared" ca="1" si="126"/>
        <v>#NAME?</v>
      </c>
      <c r="W2716" s="327" t="e">
        <f t="shared" ca="1" si="127"/>
        <v>#NAME?</v>
      </c>
      <c r="X2716" s="327" t="e">
        <f t="shared" ca="1" si="128"/>
        <v>#NAME?</v>
      </c>
    </row>
    <row r="2717" spans="1:24">
      <c r="A2717" s="2">
        <v>2710</v>
      </c>
      <c r="B2717" s="617">
        <v>-160478</v>
      </c>
      <c r="C2717" s="617">
        <v>-103593</v>
      </c>
      <c r="D2717" s="617">
        <v>-114388</v>
      </c>
      <c r="F2717" s="330" t="e">
        <f ca="1">_xll.RiskData('Risk Summary'!$H$32,$A2717)</f>
        <v>#NAME?</v>
      </c>
      <c r="G2717" s="330" t="e">
        <f ca="1">_xll.RiskData('Risk Summary'!$K$32,$A2717)</f>
        <v>#NAME?</v>
      </c>
      <c r="H2717" s="330" t="e">
        <f ca="1">_xll.RiskData('Risk Summary'!$N$32,$A2717)</f>
        <v>#NAME?</v>
      </c>
      <c r="J2717" s="330" t="e">
        <f ca="1">_xll.RiskData('Risk Summary'!$H$35,$A2717)</f>
        <v>#NAME?</v>
      </c>
      <c r="K2717" s="330" t="e">
        <f ca="1">_xll.RiskData('Risk Summary'!$K$35,$A2717)</f>
        <v>#NAME?</v>
      </c>
      <c r="L2717" s="330" t="e">
        <f ca="1">_xll.RiskData('Risk Summary'!$N$35,$A2717)</f>
        <v>#NAME?</v>
      </c>
      <c r="N2717" s="330" t="e">
        <f ca="1">_xll.RiskData('Risk Summary'!$H$36,$A2717)</f>
        <v>#NAME?</v>
      </c>
      <c r="O2717" s="330" t="e">
        <f ca="1">_xll.RiskData('Risk Summary'!$K$36,$A2717)</f>
        <v>#NAME?</v>
      </c>
      <c r="P2717" s="330" t="e">
        <f ca="1">_xll.RiskData('Risk Summary'!$N$36,$A2717)</f>
        <v>#NAME?</v>
      </c>
      <c r="R2717" s="330" t="e">
        <f ca="1">_xll.RiskData('TS CF'!$H$24,$A2717)-F2717</f>
        <v>#NAME?</v>
      </c>
      <c r="S2717" s="330" t="e">
        <f ca="1">_xll.RiskData('TS CF'!$K$24,$A2717)-G2717</f>
        <v>#NAME?</v>
      </c>
      <c r="T2717" s="330" t="e">
        <f ca="1">_xll.RiskData('TS CF'!$N$24,$A2717)-H2717</f>
        <v>#NAME?</v>
      </c>
      <c r="V2717" s="327" t="e">
        <f t="shared" ca="1" si="126"/>
        <v>#NAME?</v>
      </c>
      <c r="W2717" s="327" t="e">
        <f t="shared" ca="1" si="127"/>
        <v>#NAME?</v>
      </c>
      <c r="X2717" s="327" t="e">
        <f t="shared" ca="1" si="128"/>
        <v>#NAME?</v>
      </c>
    </row>
    <row r="2718" spans="1:24">
      <c r="A2718" s="2">
        <v>2711</v>
      </c>
      <c r="B2718" s="617">
        <v>-160478</v>
      </c>
      <c r="C2718" s="617">
        <v>-103593</v>
      </c>
      <c r="D2718" s="617">
        <v>-114388</v>
      </c>
      <c r="F2718" s="330" t="e">
        <f ca="1">_xll.RiskData('Risk Summary'!$H$32,$A2718)</f>
        <v>#NAME?</v>
      </c>
      <c r="G2718" s="330" t="e">
        <f ca="1">_xll.RiskData('Risk Summary'!$K$32,$A2718)</f>
        <v>#NAME?</v>
      </c>
      <c r="H2718" s="330" t="e">
        <f ca="1">_xll.RiskData('Risk Summary'!$N$32,$A2718)</f>
        <v>#NAME?</v>
      </c>
      <c r="J2718" s="330" t="e">
        <f ca="1">_xll.RiskData('Risk Summary'!$H$35,$A2718)</f>
        <v>#NAME?</v>
      </c>
      <c r="K2718" s="330" t="e">
        <f ca="1">_xll.RiskData('Risk Summary'!$K$35,$A2718)</f>
        <v>#NAME?</v>
      </c>
      <c r="L2718" s="330" t="e">
        <f ca="1">_xll.RiskData('Risk Summary'!$N$35,$A2718)</f>
        <v>#NAME?</v>
      </c>
      <c r="N2718" s="330" t="e">
        <f ca="1">_xll.RiskData('Risk Summary'!$H$36,$A2718)</f>
        <v>#NAME?</v>
      </c>
      <c r="O2718" s="330" t="e">
        <f ca="1">_xll.RiskData('Risk Summary'!$K$36,$A2718)</f>
        <v>#NAME?</v>
      </c>
      <c r="P2718" s="330" t="e">
        <f ca="1">_xll.RiskData('Risk Summary'!$N$36,$A2718)</f>
        <v>#NAME?</v>
      </c>
      <c r="R2718" s="330" t="e">
        <f ca="1">_xll.RiskData('TS CF'!$H$24,$A2718)-F2718</f>
        <v>#NAME?</v>
      </c>
      <c r="S2718" s="330" t="e">
        <f ca="1">_xll.RiskData('TS CF'!$K$24,$A2718)-G2718</f>
        <v>#NAME?</v>
      </c>
      <c r="T2718" s="330" t="e">
        <f ca="1">_xll.RiskData('TS CF'!$N$24,$A2718)-H2718</f>
        <v>#NAME?</v>
      </c>
      <c r="V2718" s="327" t="e">
        <f t="shared" ca="1" si="126"/>
        <v>#NAME?</v>
      </c>
      <c r="W2718" s="327" t="e">
        <f t="shared" ca="1" si="127"/>
        <v>#NAME?</v>
      </c>
      <c r="X2718" s="327" t="e">
        <f t="shared" ca="1" si="128"/>
        <v>#NAME?</v>
      </c>
    </row>
    <row r="2719" spans="1:24">
      <c r="A2719" s="2">
        <v>2712</v>
      </c>
      <c r="B2719" s="617">
        <v>-160478</v>
      </c>
      <c r="C2719" s="617">
        <v>-103593</v>
      </c>
      <c r="D2719" s="617">
        <v>-114388</v>
      </c>
      <c r="F2719" s="330" t="e">
        <f ca="1">_xll.RiskData('Risk Summary'!$H$32,$A2719)</f>
        <v>#NAME?</v>
      </c>
      <c r="G2719" s="330" t="e">
        <f ca="1">_xll.RiskData('Risk Summary'!$K$32,$A2719)</f>
        <v>#NAME?</v>
      </c>
      <c r="H2719" s="330" t="e">
        <f ca="1">_xll.RiskData('Risk Summary'!$N$32,$A2719)</f>
        <v>#NAME?</v>
      </c>
      <c r="J2719" s="330" t="e">
        <f ca="1">_xll.RiskData('Risk Summary'!$H$35,$A2719)</f>
        <v>#NAME?</v>
      </c>
      <c r="K2719" s="330" t="e">
        <f ca="1">_xll.RiskData('Risk Summary'!$K$35,$A2719)</f>
        <v>#NAME?</v>
      </c>
      <c r="L2719" s="330" t="e">
        <f ca="1">_xll.RiskData('Risk Summary'!$N$35,$A2719)</f>
        <v>#NAME?</v>
      </c>
      <c r="N2719" s="330" t="e">
        <f ca="1">_xll.RiskData('Risk Summary'!$H$36,$A2719)</f>
        <v>#NAME?</v>
      </c>
      <c r="O2719" s="330" t="e">
        <f ca="1">_xll.RiskData('Risk Summary'!$K$36,$A2719)</f>
        <v>#NAME?</v>
      </c>
      <c r="P2719" s="330" t="e">
        <f ca="1">_xll.RiskData('Risk Summary'!$N$36,$A2719)</f>
        <v>#NAME?</v>
      </c>
      <c r="R2719" s="330" t="e">
        <f ca="1">_xll.RiskData('TS CF'!$H$24,$A2719)-F2719</f>
        <v>#NAME?</v>
      </c>
      <c r="S2719" s="330" t="e">
        <f ca="1">_xll.RiskData('TS CF'!$K$24,$A2719)-G2719</f>
        <v>#NAME?</v>
      </c>
      <c r="T2719" s="330" t="e">
        <f ca="1">_xll.RiskData('TS CF'!$N$24,$A2719)-H2719</f>
        <v>#NAME?</v>
      </c>
      <c r="V2719" s="327" t="e">
        <f t="shared" ca="1" si="126"/>
        <v>#NAME?</v>
      </c>
      <c r="W2719" s="327" t="e">
        <f t="shared" ca="1" si="127"/>
        <v>#NAME?</v>
      </c>
      <c r="X2719" s="327" t="e">
        <f t="shared" ca="1" si="128"/>
        <v>#NAME?</v>
      </c>
    </row>
    <row r="2720" spans="1:24">
      <c r="A2720" s="2">
        <v>2713</v>
      </c>
      <c r="B2720" s="617">
        <v>-160478</v>
      </c>
      <c r="C2720" s="617">
        <v>-103593</v>
      </c>
      <c r="D2720" s="617">
        <v>-114388</v>
      </c>
      <c r="F2720" s="330" t="e">
        <f ca="1">_xll.RiskData('Risk Summary'!$H$32,$A2720)</f>
        <v>#NAME?</v>
      </c>
      <c r="G2720" s="330" t="e">
        <f ca="1">_xll.RiskData('Risk Summary'!$K$32,$A2720)</f>
        <v>#NAME?</v>
      </c>
      <c r="H2720" s="330" t="e">
        <f ca="1">_xll.RiskData('Risk Summary'!$N$32,$A2720)</f>
        <v>#NAME?</v>
      </c>
      <c r="J2720" s="330" t="e">
        <f ca="1">_xll.RiskData('Risk Summary'!$H$35,$A2720)</f>
        <v>#NAME?</v>
      </c>
      <c r="K2720" s="330" t="e">
        <f ca="1">_xll.RiskData('Risk Summary'!$K$35,$A2720)</f>
        <v>#NAME?</v>
      </c>
      <c r="L2720" s="330" t="e">
        <f ca="1">_xll.RiskData('Risk Summary'!$N$35,$A2720)</f>
        <v>#NAME?</v>
      </c>
      <c r="N2720" s="330" t="e">
        <f ca="1">_xll.RiskData('Risk Summary'!$H$36,$A2720)</f>
        <v>#NAME?</v>
      </c>
      <c r="O2720" s="330" t="e">
        <f ca="1">_xll.RiskData('Risk Summary'!$K$36,$A2720)</f>
        <v>#NAME?</v>
      </c>
      <c r="P2720" s="330" t="e">
        <f ca="1">_xll.RiskData('Risk Summary'!$N$36,$A2720)</f>
        <v>#NAME?</v>
      </c>
      <c r="R2720" s="330" t="e">
        <f ca="1">_xll.RiskData('TS CF'!$H$24,$A2720)-F2720</f>
        <v>#NAME?</v>
      </c>
      <c r="S2720" s="330" t="e">
        <f ca="1">_xll.RiskData('TS CF'!$K$24,$A2720)-G2720</f>
        <v>#NAME?</v>
      </c>
      <c r="T2720" s="330" t="e">
        <f ca="1">_xll.RiskData('TS CF'!$N$24,$A2720)-H2720</f>
        <v>#NAME?</v>
      </c>
      <c r="V2720" s="327" t="e">
        <f t="shared" ca="1" si="126"/>
        <v>#NAME?</v>
      </c>
      <c r="W2720" s="327" t="e">
        <f t="shared" ca="1" si="127"/>
        <v>#NAME?</v>
      </c>
      <c r="X2720" s="327" t="e">
        <f t="shared" ca="1" si="128"/>
        <v>#NAME?</v>
      </c>
    </row>
    <row r="2721" spans="1:24">
      <c r="A2721" s="2">
        <v>2714</v>
      </c>
      <c r="B2721" s="617">
        <v>-160478</v>
      </c>
      <c r="C2721" s="617">
        <v>-103593</v>
      </c>
      <c r="D2721" s="617">
        <v>-114388</v>
      </c>
      <c r="F2721" s="330" t="e">
        <f ca="1">_xll.RiskData('Risk Summary'!$H$32,$A2721)</f>
        <v>#NAME?</v>
      </c>
      <c r="G2721" s="330" t="e">
        <f ca="1">_xll.RiskData('Risk Summary'!$K$32,$A2721)</f>
        <v>#NAME?</v>
      </c>
      <c r="H2721" s="330" t="e">
        <f ca="1">_xll.RiskData('Risk Summary'!$N$32,$A2721)</f>
        <v>#NAME?</v>
      </c>
      <c r="J2721" s="330" t="e">
        <f ca="1">_xll.RiskData('Risk Summary'!$H$35,$A2721)</f>
        <v>#NAME?</v>
      </c>
      <c r="K2721" s="330" t="e">
        <f ca="1">_xll.RiskData('Risk Summary'!$K$35,$A2721)</f>
        <v>#NAME?</v>
      </c>
      <c r="L2721" s="330" t="e">
        <f ca="1">_xll.RiskData('Risk Summary'!$N$35,$A2721)</f>
        <v>#NAME?</v>
      </c>
      <c r="N2721" s="330" t="e">
        <f ca="1">_xll.RiskData('Risk Summary'!$H$36,$A2721)</f>
        <v>#NAME?</v>
      </c>
      <c r="O2721" s="330" t="e">
        <f ca="1">_xll.RiskData('Risk Summary'!$K$36,$A2721)</f>
        <v>#NAME?</v>
      </c>
      <c r="P2721" s="330" t="e">
        <f ca="1">_xll.RiskData('Risk Summary'!$N$36,$A2721)</f>
        <v>#NAME?</v>
      </c>
      <c r="R2721" s="330" t="e">
        <f ca="1">_xll.RiskData('TS CF'!$H$24,$A2721)-F2721</f>
        <v>#NAME?</v>
      </c>
      <c r="S2721" s="330" t="e">
        <f ca="1">_xll.RiskData('TS CF'!$K$24,$A2721)-G2721</f>
        <v>#NAME?</v>
      </c>
      <c r="T2721" s="330" t="e">
        <f ca="1">_xll.RiskData('TS CF'!$N$24,$A2721)-H2721</f>
        <v>#NAME?</v>
      </c>
      <c r="V2721" s="327" t="e">
        <f t="shared" ca="1" si="126"/>
        <v>#NAME?</v>
      </c>
      <c r="W2721" s="327" t="e">
        <f t="shared" ca="1" si="127"/>
        <v>#NAME?</v>
      </c>
      <c r="X2721" s="327" t="e">
        <f t="shared" ca="1" si="128"/>
        <v>#NAME?</v>
      </c>
    </row>
    <row r="2722" spans="1:24">
      <c r="A2722" s="2">
        <v>2715</v>
      </c>
      <c r="B2722" s="617">
        <v>-160478</v>
      </c>
      <c r="C2722" s="617">
        <v>-103593</v>
      </c>
      <c r="D2722" s="617">
        <v>-114388</v>
      </c>
      <c r="F2722" s="330" t="e">
        <f ca="1">_xll.RiskData('Risk Summary'!$H$32,$A2722)</f>
        <v>#NAME?</v>
      </c>
      <c r="G2722" s="330" t="e">
        <f ca="1">_xll.RiskData('Risk Summary'!$K$32,$A2722)</f>
        <v>#NAME?</v>
      </c>
      <c r="H2722" s="330" t="e">
        <f ca="1">_xll.RiskData('Risk Summary'!$N$32,$A2722)</f>
        <v>#NAME?</v>
      </c>
      <c r="J2722" s="330" t="e">
        <f ca="1">_xll.RiskData('Risk Summary'!$H$35,$A2722)</f>
        <v>#NAME?</v>
      </c>
      <c r="K2722" s="330" t="e">
        <f ca="1">_xll.RiskData('Risk Summary'!$K$35,$A2722)</f>
        <v>#NAME?</v>
      </c>
      <c r="L2722" s="330" t="e">
        <f ca="1">_xll.RiskData('Risk Summary'!$N$35,$A2722)</f>
        <v>#NAME?</v>
      </c>
      <c r="N2722" s="330" t="e">
        <f ca="1">_xll.RiskData('Risk Summary'!$H$36,$A2722)</f>
        <v>#NAME?</v>
      </c>
      <c r="O2722" s="330" t="e">
        <f ca="1">_xll.RiskData('Risk Summary'!$K$36,$A2722)</f>
        <v>#NAME?</v>
      </c>
      <c r="P2722" s="330" t="e">
        <f ca="1">_xll.RiskData('Risk Summary'!$N$36,$A2722)</f>
        <v>#NAME?</v>
      </c>
      <c r="R2722" s="330" t="e">
        <f ca="1">_xll.RiskData('TS CF'!$H$24,$A2722)-F2722</f>
        <v>#NAME?</v>
      </c>
      <c r="S2722" s="330" t="e">
        <f ca="1">_xll.RiskData('TS CF'!$K$24,$A2722)-G2722</f>
        <v>#NAME?</v>
      </c>
      <c r="T2722" s="330" t="e">
        <f ca="1">_xll.RiskData('TS CF'!$N$24,$A2722)-H2722</f>
        <v>#NAME?</v>
      </c>
      <c r="V2722" s="327" t="e">
        <f t="shared" ca="1" si="126"/>
        <v>#NAME?</v>
      </c>
      <c r="W2722" s="327" t="e">
        <f t="shared" ca="1" si="127"/>
        <v>#NAME?</v>
      </c>
      <c r="X2722" s="327" t="e">
        <f t="shared" ca="1" si="128"/>
        <v>#NAME?</v>
      </c>
    </row>
    <row r="2723" spans="1:24">
      <c r="A2723" s="2">
        <v>2716</v>
      </c>
      <c r="B2723" s="617">
        <v>-160478</v>
      </c>
      <c r="C2723" s="617">
        <v>-103593</v>
      </c>
      <c r="D2723" s="617">
        <v>-114388</v>
      </c>
      <c r="F2723" s="330" t="e">
        <f ca="1">_xll.RiskData('Risk Summary'!$H$32,$A2723)</f>
        <v>#NAME?</v>
      </c>
      <c r="G2723" s="330" t="e">
        <f ca="1">_xll.RiskData('Risk Summary'!$K$32,$A2723)</f>
        <v>#NAME?</v>
      </c>
      <c r="H2723" s="330" t="e">
        <f ca="1">_xll.RiskData('Risk Summary'!$N$32,$A2723)</f>
        <v>#NAME?</v>
      </c>
      <c r="J2723" s="330" t="e">
        <f ca="1">_xll.RiskData('Risk Summary'!$H$35,$A2723)</f>
        <v>#NAME?</v>
      </c>
      <c r="K2723" s="330" t="e">
        <f ca="1">_xll.RiskData('Risk Summary'!$K$35,$A2723)</f>
        <v>#NAME?</v>
      </c>
      <c r="L2723" s="330" t="e">
        <f ca="1">_xll.RiskData('Risk Summary'!$N$35,$A2723)</f>
        <v>#NAME?</v>
      </c>
      <c r="N2723" s="330" t="e">
        <f ca="1">_xll.RiskData('Risk Summary'!$H$36,$A2723)</f>
        <v>#NAME?</v>
      </c>
      <c r="O2723" s="330" t="e">
        <f ca="1">_xll.RiskData('Risk Summary'!$K$36,$A2723)</f>
        <v>#NAME?</v>
      </c>
      <c r="P2723" s="330" t="e">
        <f ca="1">_xll.RiskData('Risk Summary'!$N$36,$A2723)</f>
        <v>#NAME?</v>
      </c>
      <c r="R2723" s="330" t="e">
        <f ca="1">_xll.RiskData('TS CF'!$H$24,$A2723)-F2723</f>
        <v>#NAME?</v>
      </c>
      <c r="S2723" s="330" t="e">
        <f ca="1">_xll.RiskData('TS CF'!$K$24,$A2723)-G2723</f>
        <v>#NAME?</v>
      </c>
      <c r="T2723" s="330" t="e">
        <f ca="1">_xll.RiskData('TS CF'!$N$24,$A2723)-H2723</f>
        <v>#NAME?</v>
      </c>
      <c r="V2723" s="327" t="e">
        <f t="shared" ca="1" si="126"/>
        <v>#NAME?</v>
      </c>
      <c r="W2723" s="327" t="e">
        <f t="shared" ca="1" si="127"/>
        <v>#NAME?</v>
      </c>
      <c r="X2723" s="327" t="e">
        <f t="shared" ca="1" si="128"/>
        <v>#NAME?</v>
      </c>
    </row>
    <row r="2724" spans="1:24">
      <c r="A2724" s="2">
        <v>2717</v>
      </c>
      <c r="B2724" s="617">
        <v>-160478</v>
      </c>
      <c r="C2724" s="617">
        <v>-103593</v>
      </c>
      <c r="D2724" s="617">
        <v>-114388</v>
      </c>
      <c r="F2724" s="330" t="e">
        <f ca="1">_xll.RiskData('Risk Summary'!$H$32,$A2724)</f>
        <v>#NAME?</v>
      </c>
      <c r="G2724" s="330" t="e">
        <f ca="1">_xll.RiskData('Risk Summary'!$K$32,$A2724)</f>
        <v>#NAME?</v>
      </c>
      <c r="H2724" s="330" t="e">
        <f ca="1">_xll.RiskData('Risk Summary'!$N$32,$A2724)</f>
        <v>#NAME?</v>
      </c>
      <c r="J2724" s="330" t="e">
        <f ca="1">_xll.RiskData('Risk Summary'!$H$35,$A2724)</f>
        <v>#NAME?</v>
      </c>
      <c r="K2724" s="330" t="e">
        <f ca="1">_xll.RiskData('Risk Summary'!$K$35,$A2724)</f>
        <v>#NAME?</v>
      </c>
      <c r="L2724" s="330" t="e">
        <f ca="1">_xll.RiskData('Risk Summary'!$N$35,$A2724)</f>
        <v>#NAME?</v>
      </c>
      <c r="N2724" s="330" t="e">
        <f ca="1">_xll.RiskData('Risk Summary'!$H$36,$A2724)</f>
        <v>#NAME?</v>
      </c>
      <c r="O2724" s="330" t="e">
        <f ca="1">_xll.RiskData('Risk Summary'!$K$36,$A2724)</f>
        <v>#NAME?</v>
      </c>
      <c r="P2724" s="330" t="e">
        <f ca="1">_xll.RiskData('Risk Summary'!$N$36,$A2724)</f>
        <v>#NAME?</v>
      </c>
      <c r="R2724" s="330" t="e">
        <f ca="1">_xll.RiskData('TS CF'!$H$24,$A2724)-F2724</f>
        <v>#NAME?</v>
      </c>
      <c r="S2724" s="330" t="e">
        <f ca="1">_xll.RiskData('TS CF'!$K$24,$A2724)-G2724</f>
        <v>#NAME?</v>
      </c>
      <c r="T2724" s="330" t="e">
        <f ca="1">_xll.RiskData('TS CF'!$N$24,$A2724)-H2724</f>
        <v>#NAME?</v>
      </c>
      <c r="V2724" s="327" t="e">
        <f t="shared" ca="1" si="126"/>
        <v>#NAME?</v>
      </c>
      <c r="W2724" s="327" t="e">
        <f t="shared" ca="1" si="127"/>
        <v>#NAME?</v>
      </c>
      <c r="X2724" s="327" t="e">
        <f t="shared" ca="1" si="128"/>
        <v>#NAME?</v>
      </c>
    </row>
    <row r="2725" spans="1:24">
      <c r="A2725" s="2">
        <v>2718</v>
      </c>
      <c r="B2725" s="617">
        <v>-160478</v>
      </c>
      <c r="C2725" s="617">
        <v>-103593</v>
      </c>
      <c r="D2725" s="617">
        <v>-114388</v>
      </c>
      <c r="F2725" s="330" t="e">
        <f ca="1">_xll.RiskData('Risk Summary'!$H$32,$A2725)</f>
        <v>#NAME?</v>
      </c>
      <c r="G2725" s="330" t="e">
        <f ca="1">_xll.RiskData('Risk Summary'!$K$32,$A2725)</f>
        <v>#NAME?</v>
      </c>
      <c r="H2725" s="330" t="e">
        <f ca="1">_xll.RiskData('Risk Summary'!$N$32,$A2725)</f>
        <v>#NAME?</v>
      </c>
      <c r="J2725" s="330" t="e">
        <f ca="1">_xll.RiskData('Risk Summary'!$H$35,$A2725)</f>
        <v>#NAME?</v>
      </c>
      <c r="K2725" s="330" t="e">
        <f ca="1">_xll.RiskData('Risk Summary'!$K$35,$A2725)</f>
        <v>#NAME?</v>
      </c>
      <c r="L2725" s="330" t="e">
        <f ca="1">_xll.RiskData('Risk Summary'!$N$35,$A2725)</f>
        <v>#NAME?</v>
      </c>
      <c r="N2725" s="330" t="e">
        <f ca="1">_xll.RiskData('Risk Summary'!$H$36,$A2725)</f>
        <v>#NAME?</v>
      </c>
      <c r="O2725" s="330" t="e">
        <f ca="1">_xll.RiskData('Risk Summary'!$K$36,$A2725)</f>
        <v>#NAME?</v>
      </c>
      <c r="P2725" s="330" t="e">
        <f ca="1">_xll.RiskData('Risk Summary'!$N$36,$A2725)</f>
        <v>#NAME?</v>
      </c>
      <c r="R2725" s="330" t="e">
        <f ca="1">_xll.RiskData('TS CF'!$H$24,$A2725)-F2725</f>
        <v>#NAME?</v>
      </c>
      <c r="S2725" s="330" t="e">
        <f ca="1">_xll.RiskData('TS CF'!$K$24,$A2725)-G2725</f>
        <v>#NAME?</v>
      </c>
      <c r="T2725" s="330" t="e">
        <f ca="1">_xll.RiskData('TS CF'!$N$24,$A2725)-H2725</f>
        <v>#NAME?</v>
      </c>
      <c r="V2725" s="327" t="e">
        <f t="shared" ca="1" si="126"/>
        <v>#NAME?</v>
      </c>
      <c r="W2725" s="327" t="e">
        <f t="shared" ca="1" si="127"/>
        <v>#NAME?</v>
      </c>
      <c r="X2725" s="327" t="e">
        <f t="shared" ca="1" si="128"/>
        <v>#NAME?</v>
      </c>
    </row>
    <row r="2726" spans="1:24">
      <c r="A2726" s="2">
        <v>2719</v>
      </c>
      <c r="B2726" s="617">
        <v>-160478</v>
      </c>
      <c r="C2726" s="617">
        <v>-103593</v>
      </c>
      <c r="D2726" s="617">
        <v>-114388</v>
      </c>
      <c r="F2726" s="330" t="e">
        <f ca="1">_xll.RiskData('Risk Summary'!$H$32,$A2726)</f>
        <v>#NAME?</v>
      </c>
      <c r="G2726" s="330" t="e">
        <f ca="1">_xll.RiskData('Risk Summary'!$K$32,$A2726)</f>
        <v>#NAME?</v>
      </c>
      <c r="H2726" s="330" t="e">
        <f ca="1">_xll.RiskData('Risk Summary'!$N$32,$A2726)</f>
        <v>#NAME?</v>
      </c>
      <c r="J2726" s="330" t="e">
        <f ca="1">_xll.RiskData('Risk Summary'!$H$35,$A2726)</f>
        <v>#NAME?</v>
      </c>
      <c r="K2726" s="330" t="e">
        <f ca="1">_xll.RiskData('Risk Summary'!$K$35,$A2726)</f>
        <v>#NAME?</v>
      </c>
      <c r="L2726" s="330" t="e">
        <f ca="1">_xll.RiskData('Risk Summary'!$N$35,$A2726)</f>
        <v>#NAME?</v>
      </c>
      <c r="N2726" s="330" t="e">
        <f ca="1">_xll.RiskData('Risk Summary'!$H$36,$A2726)</f>
        <v>#NAME?</v>
      </c>
      <c r="O2726" s="330" t="e">
        <f ca="1">_xll.RiskData('Risk Summary'!$K$36,$A2726)</f>
        <v>#NAME?</v>
      </c>
      <c r="P2726" s="330" t="e">
        <f ca="1">_xll.RiskData('Risk Summary'!$N$36,$A2726)</f>
        <v>#NAME?</v>
      </c>
      <c r="R2726" s="330" t="e">
        <f ca="1">_xll.RiskData('TS CF'!$H$24,$A2726)-F2726</f>
        <v>#NAME?</v>
      </c>
      <c r="S2726" s="330" t="e">
        <f ca="1">_xll.RiskData('TS CF'!$K$24,$A2726)-G2726</f>
        <v>#NAME?</v>
      </c>
      <c r="T2726" s="330" t="e">
        <f ca="1">_xll.RiskData('TS CF'!$N$24,$A2726)-H2726</f>
        <v>#NAME?</v>
      </c>
      <c r="V2726" s="327" t="e">
        <f t="shared" ca="1" si="126"/>
        <v>#NAME?</v>
      </c>
      <c r="W2726" s="327" t="e">
        <f t="shared" ca="1" si="127"/>
        <v>#NAME?</v>
      </c>
      <c r="X2726" s="327" t="e">
        <f t="shared" ca="1" si="128"/>
        <v>#NAME?</v>
      </c>
    </row>
    <row r="2727" spans="1:24">
      <c r="A2727" s="2">
        <v>2720</v>
      </c>
      <c r="B2727" s="617">
        <v>-160478</v>
      </c>
      <c r="C2727" s="617">
        <v>-103593</v>
      </c>
      <c r="D2727" s="617">
        <v>-114388</v>
      </c>
      <c r="F2727" s="330" t="e">
        <f ca="1">_xll.RiskData('Risk Summary'!$H$32,$A2727)</f>
        <v>#NAME?</v>
      </c>
      <c r="G2727" s="330" t="e">
        <f ca="1">_xll.RiskData('Risk Summary'!$K$32,$A2727)</f>
        <v>#NAME?</v>
      </c>
      <c r="H2727" s="330" t="e">
        <f ca="1">_xll.RiskData('Risk Summary'!$N$32,$A2727)</f>
        <v>#NAME?</v>
      </c>
      <c r="J2727" s="330" t="e">
        <f ca="1">_xll.RiskData('Risk Summary'!$H$35,$A2727)</f>
        <v>#NAME?</v>
      </c>
      <c r="K2727" s="330" t="e">
        <f ca="1">_xll.RiskData('Risk Summary'!$K$35,$A2727)</f>
        <v>#NAME?</v>
      </c>
      <c r="L2727" s="330" t="e">
        <f ca="1">_xll.RiskData('Risk Summary'!$N$35,$A2727)</f>
        <v>#NAME?</v>
      </c>
      <c r="N2727" s="330" t="e">
        <f ca="1">_xll.RiskData('Risk Summary'!$H$36,$A2727)</f>
        <v>#NAME?</v>
      </c>
      <c r="O2727" s="330" t="e">
        <f ca="1">_xll.RiskData('Risk Summary'!$K$36,$A2727)</f>
        <v>#NAME?</v>
      </c>
      <c r="P2727" s="330" t="e">
        <f ca="1">_xll.RiskData('Risk Summary'!$N$36,$A2727)</f>
        <v>#NAME?</v>
      </c>
      <c r="R2727" s="330" t="e">
        <f ca="1">_xll.RiskData('TS CF'!$H$24,$A2727)-F2727</f>
        <v>#NAME?</v>
      </c>
      <c r="S2727" s="330" t="e">
        <f ca="1">_xll.RiskData('TS CF'!$K$24,$A2727)-G2727</f>
        <v>#NAME?</v>
      </c>
      <c r="T2727" s="330" t="e">
        <f ca="1">_xll.RiskData('TS CF'!$N$24,$A2727)-H2727</f>
        <v>#NAME?</v>
      </c>
      <c r="V2727" s="327" t="e">
        <f t="shared" ca="1" si="126"/>
        <v>#NAME?</v>
      </c>
      <c r="W2727" s="327" t="e">
        <f t="shared" ca="1" si="127"/>
        <v>#NAME?</v>
      </c>
      <c r="X2727" s="327" t="e">
        <f t="shared" ca="1" si="128"/>
        <v>#NAME?</v>
      </c>
    </row>
    <row r="2728" spans="1:24">
      <c r="A2728" s="2">
        <v>2721</v>
      </c>
      <c r="B2728" s="617">
        <v>-160478</v>
      </c>
      <c r="C2728" s="617">
        <v>-103593</v>
      </c>
      <c r="D2728" s="617">
        <v>-114388</v>
      </c>
      <c r="F2728" s="330" t="e">
        <f ca="1">_xll.RiskData('Risk Summary'!$H$32,$A2728)</f>
        <v>#NAME?</v>
      </c>
      <c r="G2728" s="330" t="e">
        <f ca="1">_xll.RiskData('Risk Summary'!$K$32,$A2728)</f>
        <v>#NAME?</v>
      </c>
      <c r="H2728" s="330" t="e">
        <f ca="1">_xll.RiskData('Risk Summary'!$N$32,$A2728)</f>
        <v>#NAME?</v>
      </c>
      <c r="J2728" s="330" t="e">
        <f ca="1">_xll.RiskData('Risk Summary'!$H$35,$A2728)</f>
        <v>#NAME?</v>
      </c>
      <c r="K2728" s="330" t="e">
        <f ca="1">_xll.RiskData('Risk Summary'!$K$35,$A2728)</f>
        <v>#NAME?</v>
      </c>
      <c r="L2728" s="330" t="e">
        <f ca="1">_xll.RiskData('Risk Summary'!$N$35,$A2728)</f>
        <v>#NAME?</v>
      </c>
      <c r="N2728" s="330" t="e">
        <f ca="1">_xll.RiskData('Risk Summary'!$H$36,$A2728)</f>
        <v>#NAME?</v>
      </c>
      <c r="O2728" s="330" t="e">
        <f ca="1">_xll.RiskData('Risk Summary'!$K$36,$A2728)</f>
        <v>#NAME?</v>
      </c>
      <c r="P2728" s="330" t="e">
        <f ca="1">_xll.RiskData('Risk Summary'!$N$36,$A2728)</f>
        <v>#NAME?</v>
      </c>
      <c r="R2728" s="330" t="e">
        <f ca="1">_xll.RiskData('TS CF'!$H$24,$A2728)-F2728</f>
        <v>#NAME?</v>
      </c>
      <c r="S2728" s="330" t="e">
        <f ca="1">_xll.RiskData('TS CF'!$K$24,$A2728)-G2728</f>
        <v>#NAME?</v>
      </c>
      <c r="T2728" s="330" t="e">
        <f ca="1">_xll.RiskData('TS CF'!$N$24,$A2728)-H2728</f>
        <v>#NAME?</v>
      </c>
      <c r="V2728" s="327" t="e">
        <f t="shared" ca="1" si="126"/>
        <v>#NAME?</v>
      </c>
      <c r="W2728" s="327" t="e">
        <f t="shared" ca="1" si="127"/>
        <v>#NAME?</v>
      </c>
      <c r="X2728" s="327" t="e">
        <f t="shared" ca="1" si="128"/>
        <v>#NAME?</v>
      </c>
    </row>
    <row r="2729" spans="1:24">
      <c r="A2729" s="2">
        <v>2722</v>
      </c>
      <c r="B2729" s="617">
        <v>-160478</v>
      </c>
      <c r="C2729" s="617">
        <v>-103593</v>
      </c>
      <c r="D2729" s="617">
        <v>-114388</v>
      </c>
      <c r="F2729" s="330" t="e">
        <f ca="1">_xll.RiskData('Risk Summary'!$H$32,$A2729)</f>
        <v>#NAME?</v>
      </c>
      <c r="G2729" s="330" t="e">
        <f ca="1">_xll.RiskData('Risk Summary'!$K$32,$A2729)</f>
        <v>#NAME?</v>
      </c>
      <c r="H2729" s="330" t="e">
        <f ca="1">_xll.RiskData('Risk Summary'!$N$32,$A2729)</f>
        <v>#NAME?</v>
      </c>
      <c r="J2729" s="330" t="e">
        <f ca="1">_xll.RiskData('Risk Summary'!$H$35,$A2729)</f>
        <v>#NAME?</v>
      </c>
      <c r="K2729" s="330" t="e">
        <f ca="1">_xll.RiskData('Risk Summary'!$K$35,$A2729)</f>
        <v>#NAME?</v>
      </c>
      <c r="L2729" s="330" t="e">
        <f ca="1">_xll.RiskData('Risk Summary'!$N$35,$A2729)</f>
        <v>#NAME?</v>
      </c>
      <c r="N2729" s="330" t="e">
        <f ca="1">_xll.RiskData('Risk Summary'!$H$36,$A2729)</f>
        <v>#NAME?</v>
      </c>
      <c r="O2729" s="330" t="e">
        <f ca="1">_xll.RiskData('Risk Summary'!$K$36,$A2729)</f>
        <v>#NAME?</v>
      </c>
      <c r="P2729" s="330" t="e">
        <f ca="1">_xll.RiskData('Risk Summary'!$N$36,$A2729)</f>
        <v>#NAME?</v>
      </c>
      <c r="R2729" s="330" t="e">
        <f ca="1">_xll.RiskData('TS CF'!$H$24,$A2729)-F2729</f>
        <v>#NAME?</v>
      </c>
      <c r="S2729" s="330" t="e">
        <f ca="1">_xll.RiskData('TS CF'!$K$24,$A2729)-G2729</f>
        <v>#NAME?</v>
      </c>
      <c r="T2729" s="330" t="e">
        <f ca="1">_xll.RiskData('TS CF'!$N$24,$A2729)-H2729</f>
        <v>#NAME?</v>
      </c>
      <c r="V2729" s="327" t="e">
        <f t="shared" ca="1" si="126"/>
        <v>#NAME?</v>
      </c>
      <c r="W2729" s="327" t="e">
        <f t="shared" ca="1" si="127"/>
        <v>#NAME?</v>
      </c>
      <c r="X2729" s="327" t="e">
        <f t="shared" ca="1" si="128"/>
        <v>#NAME?</v>
      </c>
    </row>
    <row r="2730" spans="1:24">
      <c r="A2730" s="2">
        <v>2723</v>
      </c>
      <c r="B2730" s="617">
        <v>-160478</v>
      </c>
      <c r="C2730" s="617">
        <v>-103593</v>
      </c>
      <c r="D2730" s="617">
        <v>-114388</v>
      </c>
      <c r="F2730" s="330" t="e">
        <f ca="1">_xll.RiskData('Risk Summary'!$H$32,$A2730)</f>
        <v>#NAME?</v>
      </c>
      <c r="G2730" s="330" t="e">
        <f ca="1">_xll.RiskData('Risk Summary'!$K$32,$A2730)</f>
        <v>#NAME?</v>
      </c>
      <c r="H2730" s="330" t="e">
        <f ca="1">_xll.RiskData('Risk Summary'!$N$32,$A2730)</f>
        <v>#NAME?</v>
      </c>
      <c r="J2730" s="330" t="e">
        <f ca="1">_xll.RiskData('Risk Summary'!$H$35,$A2730)</f>
        <v>#NAME?</v>
      </c>
      <c r="K2730" s="330" t="e">
        <f ca="1">_xll.RiskData('Risk Summary'!$K$35,$A2730)</f>
        <v>#NAME?</v>
      </c>
      <c r="L2730" s="330" t="e">
        <f ca="1">_xll.RiskData('Risk Summary'!$N$35,$A2730)</f>
        <v>#NAME?</v>
      </c>
      <c r="N2730" s="330" t="e">
        <f ca="1">_xll.RiskData('Risk Summary'!$H$36,$A2730)</f>
        <v>#NAME?</v>
      </c>
      <c r="O2730" s="330" t="e">
        <f ca="1">_xll.RiskData('Risk Summary'!$K$36,$A2730)</f>
        <v>#NAME?</v>
      </c>
      <c r="P2730" s="330" t="e">
        <f ca="1">_xll.RiskData('Risk Summary'!$N$36,$A2730)</f>
        <v>#NAME?</v>
      </c>
      <c r="R2730" s="330" t="e">
        <f ca="1">_xll.RiskData('TS CF'!$H$24,$A2730)-F2730</f>
        <v>#NAME?</v>
      </c>
      <c r="S2730" s="330" t="e">
        <f ca="1">_xll.RiskData('TS CF'!$K$24,$A2730)-G2730</f>
        <v>#NAME?</v>
      </c>
      <c r="T2730" s="330" t="e">
        <f ca="1">_xll.RiskData('TS CF'!$N$24,$A2730)-H2730</f>
        <v>#NAME?</v>
      </c>
      <c r="V2730" s="327" t="e">
        <f t="shared" ca="1" si="126"/>
        <v>#NAME?</v>
      </c>
      <c r="W2730" s="327" t="e">
        <f t="shared" ca="1" si="127"/>
        <v>#NAME?</v>
      </c>
      <c r="X2730" s="327" t="e">
        <f t="shared" ca="1" si="128"/>
        <v>#NAME?</v>
      </c>
    </row>
    <row r="2731" spans="1:24">
      <c r="A2731" s="2">
        <v>2724</v>
      </c>
      <c r="B2731" s="617">
        <v>-160478</v>
      </c>
      <c r="C2731" s="617">
        <v>-103593</v>
      </c>
      <c r="D2731" s="617">
        <v>-114388</v>
      </c>
      <c r="F2731" s="330" t="e">
        <f ca="1">_xll.RiskData('Risk Summary'!$H$32,$A2731)</f>
        <v>#NAME?</v>
      </c>
      <c r="G2731" s="330" t="e">
        <f ca="1">_xll.RiskData('Risk Summary'!$K$32,$A2731)</f>
        <v>#NAME?</v>
      </c>
      <c r="H2731" s="330" t="e">
        <f ca="1">_xll.RiskData('Risk Summary'!$N$32,$A2731)</f>
        <v>#NAME?</v>
      </c>
      <c r="J2731" s="330" t="e">
        <f ca="1">_xll.RiskData('Risk Summary'!$H$35,$A2731)</f>
        <v>#NAME?</v>
      </c>
      <c r="K2731" s="330" t="e">
        <f ca="1">_xll.RiskData('Risk Summary'!$K$35,$A2731)</f>
        <v>#NAME?</v>
      </c>
      <c r="L2731" s="330" t="e">
        <f ca="1">_xll.RiskData('Risk Summary'!$N$35,$A2731)</f>
        <v>#NAME?</v>
      </c>
      <c r="N2731" s="330" t="e">
        <f ca="1">_xll.RiskData('Risk Summary'!$H$36,$A2731)</f>
        <v>#NAME?</v>
      </c>
      <c r="O2731" s="330" t="e">
        <f ca="1">_xll.RiskData('Risk Summary'!$K$36,$A2731)</f>
        <v>#NAME?</v>
      </c>
      <c r="P2731" s="330" t="e">
        <f ca="1">_xll.RiskData('Risk Summary'!$N$36,$A2731)</f>
        <v>#NAME?</v>
      </c>
      <c r="R2731" s="330" t="e">
        <f ca="1">_xll.RiskData('TS CF'!$H$24,$A2731)-F2731</f>
        <v>#NAME?</v>
      </c>
      <c r="S2731" s="330" t="e">
        <f ca="1">_xll.RiskData('TS CF'!$K$24,$A2731)-G2731</f>
        <v>#NAME?</v>
      </c>
      <c r="T2731" s="330" t="e">
        <f ca="1">_xll.RiskData('TS CF'!$N$24,$A2731)-H2731</f>
        <v>#NAME?</v>
      </c>
      <c r="V2731" s="327" t="e">
        <f t="shared" ca="1" si="126"/>
        <v>#NAME?</v>
      </c>
      <c r="W2731" s="327" t="e">
        <f t="shared" ca="1" si="127"/>
        <v>#NAME?</v>
      </c>
      <c r="X2731" s="327" t="e">
        <f t="shared" ca="1" si="128"/>
        <v>#NAME?</v>
      </c>
    </row>
    <row r="2732" spans="1:24">
      <c r="A2732" s="2">
        <v>2725</v>
      </c>
      <c r="B2732" s="617">
        <v>-160478</v>
      </c>
      <c r="C2732" s="617">
        <v>-103593</v>
      </c>
      <c r="D2732" s="617">
        <v>-114388</v>
      </c>
      <c r="F2732" s="330" t="e">
        <f ca="1">_xll.RiskData('Risk Summary'!$H$32,$A2732)</f>
        <v>#NAME?</v>
      </c>
      <c r="G2732" s="330" t="e">
        <f ca="1">_xll.RiskData('Risk Summary'!$K$32,$A2732)</f>
        <v>#NAME?</v>
      </c>
      <c r="H2732" s="330" t="e">
        <f ca="1">_xll.RiskData('Risk Summary'!$N$32,$A2732)</f>
        <v>#NAME?</v>
      </c>
      <c r="J2732" s="330" t="e">
        <f ca="1">_xll.RiskData('Risk Summary'!$H$35,$A2732)</f>
        <v>#NAME?</v>
      </c>
      <c r="K2732" s="330" t="e">
        <f ca="1">_xll.RiskData('Risk Summary'!$K$35,$A2732)</f>
        <v>#NAME?</v>
      </c>
      <c r="L2732" s="330" t="e">
        <f ca="1">_xll.RiskData('Risk Summary'!$N$35,$A2732)</f>
        <v>#NAME?</v>
      </c>
      <c r="N2732" s="330" t="e">
        <f ca="1">_xll.RiskData('Risk Summary'!$H$36,$A2732)</f>
        <v>#NAME?</v>
      </c>
      <c r="O2732" s="330" t="e">
        <f ca="1">_xll.RiskData('Risk Summary'!$K$36,$A2732)</f>
        <v>#NAME?</v>
      </c>
      <c r="P2732" s="330" t="e">
        <f ca="1">_xll.RiskData('Risk Summary'!$N$36,$A2732)</f>
        <v>#NAME?</v>
      </c>
      <c r="R2732" s="330" t="e">
        <f ca="1">_xll.RiskData('TS CF'!$H$24,$A2732)-F2732</f>
        <v>#NAME?</v>
      </c>
      <c r="S2732" s="330" t="e">
        <f ca="1">_xll.RiskData('TS CF'!$K$24,$A2732)-G2732</f>
        <v>#NAME?</v>
      </c>
      <c r="T2732" s="330" t="e">
        <f ca="1">_xll.RiskData('TS CF'!$N$24,$A2732)-H2732</f>
        <v>#NAME?</v>
      </c>
      <c r="V2732" s="327" t="e">
        <f t="shared" ca="1" si="126"/>
        <v>#NAME?</v>
      </c>
      <c r="W2732" s="327" t="e">
        <f t="shared" ca="1" si="127"/>
        <v>#NAME?</v>
      </c>
      <c r="X2732" s="327" t="e">
        <f t="shared" ca="1" si="128"/>
        <v>#NAME?</v>
      </c>
    </row>
    <row r="2733" spans="1:24">
      <c r="A2733" s="2">
        <v>2726</v>
      </c>
      <c r="B2733" s="617">
        <v>-160478</v>
      </c>
      <c r="C2733" s="617">
        <v>-103593</v>
      </c>
      <c r="D2733" s="617">
        <v>-114388</v>
      </c>
      <c r="F2733" s="330" t="e">
        <f ca="1">_xll.RiskData('Risk Summary'!$H$32,$A2733)</f>
        <v>#NAME?</v>
      </c>
      <c r="G2733" s="330" t="e">
        <f ca="1">_xll.RiskData('Risk Summary'!$K$32,$A2733)</f>
        <v>#NAME?</v>
      </c>
      <c r="H2733" s="330" t="e">
        <f ca="1">_xll.RiskData('Risk Summary'!$N$32,$A2733)</f>
        <v>#NAME?</v>
      </c>
      <c r="J2733" s="330" t="e">
        <f ca="1">_xll.RiskData('Risk Summary'!$H$35,$A2733)</f>
        <v>#NAME?</v>
      </c>
      <c r="K2733" s="330" t="e">
        <f ca="1">_xll.RiskData('Risk Summary'!$K$35,$A2733)</f>
        <v>#NAME?</v>
      </c>
      <c r="L2733" s="330" t="e">
        <f ca="1">_xll.RiskData('Risk Summary'!$N$35,$A2733)</f>
        <v>#NAME?</v>
      </c>
      <c r="N2733" s="330" t="e">
        <f ca="1">_xll.RiskData('Risk Summary'!$H$36,$A2733)</f>
        <v>#NAME?</v>
      </c>
      <c r="O2733" s="330" t="e">
        <f ca="1">_xll.RiskData('Risk Summary'!$K$36,$A2733)</f>
        <v>#NAME?</v>
      </c>
      <c r="P2733" s="330" t="e">
        <f ca="1">_xll.RiskData('Risk Summary'!$N$36,$A2733)</f>
        <v>#NAME?</v>
      </c>
      <c r="R2733" s="330" t="e">
        <f ca="1">_xll.RiskData('TS CF'!$H$24,$A2733)-F2733</f>
        <v>#NAME?</v>
      </c>
      <c r="S2733" s="330" t="e">
        <f ca="1">_xll.RiskData('TS CF'!$K$24,$A2733)-G2733</f>
        <v>#NAME?</v>
      </c>
      <c r="T2733" s="330" t="e">
        <f ca="1">_xll.RiskData('TS CF'!$N$24,$A2733)-H2733</f>
        <v>#NAME?</v>
      </c>
      <c r="V2733" s="327" t="e">
        <f t="shared" ca="1" si="126"/>
        <v>#NAME?</v>
      </c>
      <c r="W2733" s="327" t="e">
        <f t="shared" ca="1" si="127"/>
        <v>#NAME?</v>
      </c>
      <c r="X2733" s="327" t="e">
        <f t="shared" ca="1" si="128"/>
        <v>#NAME?</v>
      </c>
    </row>
    <row r="2734" spans="1:24">
      <c r="A2734" s="2">
        <v>2727</v>
      </c>
      <c r="B2734" s="617">
        <v>-160478</v>
      </c>
      <c r="C2734" s="617">
        <v>-103593</v>
      </c>
      <c r="D2734" s="617">
        <v>-114388</v>
      </c>
      <c r="F2734" s="330" t="e">
        <f ca="1">_xll.RiskData('Risk Summary'!$H$32,$A2734)</f>
        <v>#NAME?</v>
      </c>
      <c r="G2734" s="330" t="e">
        <f ca="1">_xll.RiskData('Risk Summary'!$K$32,$A2734)</f>
        <v>#NAME?</v>
      </c>
      <c r="H2734" s="330" t="e">
        <f ca="1">_xll.RiskData('Risk Summary'!$N$32,$A2734)</f>
        <v>#NAME?</v>
      </c>
      <c r="J2734" s="330" t="e">
        <f ca="1">_xll.RiskData('Risk Summary'!$H$35,$A2734)</f>
        <v>#NAME?</v>
      </c>
      <c r="K2734" s="330" t="e">
        <f ca="1">_xll.RiskData('Risk Summary'!$K$35,$A2734)</f>
        <v>#NAME?</v>
      </c>
      <c r="L2734" s="330" t="e">
        <f ca="1">_xll.RiskData('Risk Summary'!$N$35,$A2734)</f>
        <v>#NAME?</v>
      </c>
      <c r="N2734" s="330" t="e">
        <f ca="1">_xll.RiskData('Risk Summary'!$H$36,$A2734)</f>
        <v>#NAME?</v>
      </c>
      <c r="O2734" s="330" t="e">
        <f ca="1">_xll.RiskData('Risk Summary'!$K$36,$A2734)</f>
        <v>#NAME?</v>
      </c>
      <c r="P2734" s="330" t="e">
        <f ca="1">_xll.RiskData('Risk Summary'!$N$36,$A2734)</f>
        <v>#NAME?</v>
      </c>
      <c r="R2734" s="330" t="e">
        <f ca="1">_xll.RiskData('TS CF'!$H$24,$A2734)-F2734</f>
        <v>#NAME?</v>
      </c>
      <c r="S2734" s="330" t="e">
        <f ca="1">_xll.RiskData('TS CF'!$K$24,$A2734)-G2734</f>
        <v>#NAME?</v>
      </c>
      <c r="T2734" s="330" t="e">
        <f ca="1">_xll.RiskData('TS CF'!$N$24,$A2734)-H2734</f>
        <v>#NAME?</v>
      </c>
      <c r="V2734" s="327" t="e">
        <f t="shared" ca="1" si="126"/>
        <v>#NAME?</v>
      </c>
      <c r="W2734" s="327" t="e">
        <f t="shared" ca="1" si="127"/>
        <v>#NAME?</v>
      </c>
      <c r="X2734" s="327" t="e">
        <f t="shared" ca="1" si="128"/>
        <v>#NAME?</v>
      </c>
    </row>
    <row r="2735" spans="1:24">
      <c r="A2735" s="2">
        <v>2728</v>
      </c>
      <c r="B2735" s="617">
        <v>-160478</v>
      </c>
      <c r="C2735" s="617">
        <v>-103593</v>
      </c>
      <c r="D2735" s="617">
        <v>-114388</v>
      </c>
      <c r="F2735" s="330" t="e">
        <f ca="1">_xll.RiskData('Risk Summary'!$H$32,$A2735)</f>
        <v>#NAME?</v>
      </c>
      <c r="G2735" s="330" t="e">
        <f ca="1">_xll.RiskData('Risk Summary'!$K$32,$A2735)</f>
        <v>#NAME?</v>
      </c>
      <c r="H2735" s="330" t="e">
        <f ca="1">_xll.RiskData('Risk Summary'!$N$32,$A2735)</f>
        <v>#NAME?</v>
      </c>
      <c r="J2735" s="330" t="e">
        <f ca="1">_xll.RiskData('Risk Summary'!$H$35,$A2735)</f>
        <v>#NAME?</v>
      </c>
      <c r="K2735" s="330" t="e">
        <f ca="1">_xll.RiskData('Risk Summary'!$K$35,$A2735)</f>
        <v>#NAME?</v>
      </c>
      <c r="L2735" s="330" t="e">
        <f ca="1">_xll.RiskData('Risk Summary'!$N$35,$A2735)</f>
        <v>#NAME?</v>
      </c>
      <c r="N2735" s="330" t="e">
        <f ca="1">_xll.RiskData('Risk Summary'!$H$36,$A2735)</f>
        <v>#NAME?</v>
      </c>
      <c r="O2735" s="330" t="e">
        <f ca="1">_xll.RiskData('Risk Summary'!$K$36,$A2735)</f>
        <v>#NAME?</v>
      </c>
      <c r="P2735" s="330" t="e">
        <f ca="1">_xll.RiskData('Risk Summary'!$N$36,$A2735)</f>
        <v>#NAME?</v>
      </c>
      <c r="R2735" s="330" t="e">
        <f ca="1">_xll.RiskData('TS CF'!$H$24,$A2735)-F2735</f>
        <v>#NAME?</v>
      </c>
      <c r="S2735" s="330" t="e">
        <f ca="1">_xll.RiskData('TS CF'!$K$24,$A2735)-G2735</f>
        <v>#NAME?</v>
      </c>
      <c r="T2735" s="330" t="e">
        <f ca="1">_xll.RiskData('TS CF'!$N$24,$A2735)-H2735</f>
        <v>#NAME?</v>
      </c>
      <c r="V2735" s="327" t="e">
        <f t="shared" ca="1" si="126"/>
        <v>#NAME?</v>
      </c>
      <c r="W2735" s="327" t="e">
        <f t="shared" ca="1" si="127"/>
        <v>#NAME?</v>
      </c>
      <c r="X2735" s="327" t="e">
        <f t="shared" ca="1" si="128"/>
        <v>#NAME?</v>
      </c>
    </row>
    <row r="2736" spans="1:24">
      <c r="A2736" s="2">
        <v>2729</v>
      </c>
      <c r="B2736" s="617">
        <v>-160478</v>
      </c>
      <c r="C2736" s="617">
        <v>-103593</v>
      </c>
      <c r="D2736" s="617">
        <v>-114388</v>
      </c>
      <c r="F2736" s="330" t="e">
        <f ca="1">_xll.RiskData('Risk Summary'!$H$32,$A2736)</f>
        <v>#NAME?</v>
      </c>
      <c r="G2736" s="330" t="e">
        <f ca="1">_xll.RiskData('Risk Summary'!$K$32,$A2736)</f>
        <v>#NAME?</v>
      </c>
      <c r="H2736" s="330" t="e">
        <f ca="1">_xll.RiskData('Risk Summary'!$N$32,$A2736)</f>
        <v>#NAME?</v>
      </c>
      <c r="J2736" s="330" t="e">
        <f ca="1">_xll.RiskData('Risk Summary'!$H$35,$A2736)</f>
        <v>#NAME?</v>
      </c>
      <c r="K2736" s="330" t="e">
        <f ca="1">_xll.RiskData('Risk Summary'!$K$35,$A2736)</f>
        <v>#NAME?</v>
      </c>
      <c r="L2736" s="330" t="e">
        <f ca="1">_xll.RiskData('Risk Summary'!$N$35,$A2736)</f>
        <v>#NAME?</v>
      </c>
      <c r="N2736" s="330" t="e">
        <f ca="1">_xll.RiskData('Risk Summary'!$H$36,$A2736)</f>
        <v>#NAME?</v>
      </c>
      <c r="O2736" s="330" t="e">
        <f ca="1">_xll.RiskData('Risk Summary'!$K$36,$A2736)</f>
        <v>#NAME?</v>
      </c>
      <c r="P2736" s="330" t="e">
        <f ca="1">_xll.RiskData('Risk Summary'!$N$36,$A2736)</f>
        <v>#NAME?</v>
      </c>
      <c r="R2736" s="330" t="e">
        <f ca="1">_xll.RiskData('TS CF'!$H$24,$A2736)-F2736</f>
        <v>#NAME?</v>
      </c>
      <c r="S2736" s="330" t="e">
        <f ca="1">_xll.RiskData('TS CF'!$K$24,$A2736)-G2736</f>
        <v>#NAME?</v>
      </c>
      <c r="T2736" s="330" t="e">
        <f ca="1">_xll.RiskData('TS CF'!$N$24,$A2736)-H2736</f>
        <v>#NAME?</v>
      </c>
      <c r="V2736" s="327" t="e">
        <f t="shared" ca="1" si="126"/>
        <v>#NAME?</v>
      </c>
      <c r="W2736" s="327" t="e">
        <f t="shared" ca="1" si="127"/>
        <v>#NAME?</v>
      </c>
      <c r="X2736" s="327" t="e">
        <f t="shared" ca="1" si="128"/>
        <v>#NAME?</v>
      </c>
    </row>
    <row r="2737" spans="1:24">
      <c r="A2737" s="2">
        <v>2730</v>
      </c>
      <c r="B2737" s="617">
        <v>-160478</v>
      </c>
      <c r="C2737" s="617">
        <v>-103593</v>
      </c>
      <c r="D2737" s="617">
        <v>-114388</v>
      </c>
      <c r="F2737" s="330" t="e">
        <f ca="1">_xll.RiskData('Risk Summary'!$H$32,$A2737)</f>
        <v>#NAME?</v>
      </c>
      <c r="G2737" s="330" t="e">
        <f ca="1">_xll.RiskData('Risk Summary'!$K$32,$A2737)</f>
        <v>#NAME?</v>
      </c>
      <c r="H2737" s="330" t="e">
        <f ca="1">_xll.RiskData('Risk Summary'!$N$32,$A2737)</f>
        <v>#NAME?</v>
      </c>
      <c r="J2737" s="330" t="e">
        <f ca="1">_xll.RiskData('Risk Summary'!$H$35,$A2737)</f>
        <v>#NAME?</v>
      </c>
      <c r="K2737" s="330" t="e">
        <f ca="1">_xll.RiskData('Risk Summary'!$K$35,$A2737)</f>
        <v>#NAME?</v>
      </c>
      <c r="L2737" s="330" t="e">
        <f ca="1">_xll.RiskData('Risk Summary'!$N$35,$A2737)</f>
        <v>#NAME?</v>
      </c>
      <c r="N2737" s="330" t="e">
        <f ca="1">_xll.RiskData('Risk Summary'!$H$36,$A2737)</f>
        <v>#NAME?</v>
      </c>
      <c r="O2737" s="330" t="e">
        <f ca="1">_xll.RiskData('Risk Summary'!$K$36,$A2737)</f>
        <v>#NAME?</v>
      </c>
      <c r="P2737" s="330" t="e">
        <f ca="1">_xll.RiskData('Risk Summary'!$N$36,$A2737)</f>
        <v>#NAME?</v>
      </c>
      <c r="R2737" s="330" t="e">
        <f ca="1">_xll.RiskData('TS CF'!$H$24,$A2737)-F2737</f>
        <v>#NAME?</v>
      </c>
      <c r="S2737" s="330" t="e">
        <f ca="1">_xll.RiskData('TS CF'!$K$24,$A2737)-G2737</f>
        <v>#NAME?</v>
      </c>
      <c r="T2737" s="330" t="e">
        <f ca="1">_xll.RiskData('TS CF'!$N$24,$A2737)-H2737</f>
        <v>#NAME?</v>
      </c>
      <c r="V2737" s="327" t="e">
        <f t="shared" ca="1" si="126"/>
        <v>#NAME?</v>
      </c>
      <c r="W2737" s="327" t="e">
        <f t="shared" ca="1" si="127"/>
        <v>#NAME?</v>
      </c>
      <c r="X2737" s="327" t="e">
        <f t="shared" ca="1" si="128"/>
        <v>#NAME?</v>
      </c>
    </row>
    <row r="2738" spans="1:24">
      <c r="A2738" s="2">
        <v>2731</v>
      </c>
      <c r="B2738" s="617">
        <v>-160478</v>
      </c>
      <c r="C2738" s="617">
        <v>-103593</v>
      </c>
      <c r="D2738" s="617">
        <v>-114388</v>
      </c>
      <c r="F2738" s="330" t="e">
        <f ca="1">_xll.RiskData('Risk Summary'!$H$32,$A2738)</f>
        <v>#NAME?</v>
      </c>
      <c r="G2738" s="330" t="e">
        <f ca="1">_xll.RiskData('Risk Summary'!$K$32,$A2738)</f>
        <v>#NAME?</v>
      </c>
      <c r="H2738" s="330" t="e">
        <f ca="1">_xll.RiskData('Risk Summary'!$N$32,$A2738)</f>
        <v>#NAME?</v>
      </c>
      <c r="J2738" s="330" t="e">
        <f ca="1">_xll.RiskData('Risk Summary'!$H$35,$A2738)</f>
        <v>#NAME?</v>
      </c>
      <c r="K2738" s="330" t="e">
        <f ca="1">_xll.RiskData('Risk Summary'!$K$35,$A2738)</f>
        <v>#NAME?</v>
      </c>
      <c r="L2738" s="330" t="e">
        <f ca="1">_xll.RiskData('Risk Summary'!$N$35,$A2738)</f>
        <v>#NAME?</v>
      </c>
      <c r="N2738" s="330" t="e">
        <f ca="1">_xll.RiskData('Risk Summary'!$H$36,$A2738)</f>
        <v>#NAME?</v>
      </c>
      <c r="O2738" s="330" t="e">
        <f ca="1">_xll.RiskData('Risk Summary'!$K$36,$A2738)</f>
        <v>#NAME?</v>
      </c>
      <c r="P2738" s="330" t="e">
        <f ca="1">_xll.RiskData('Risk Summary'!$N$36,$A2738)</f>
        <v>#NAME?</v>
      </c>
      <c r="R2738" s="330" t="e">
        <f ca="1">_xll.RiskData('TS CF'!$H$24,$A2738)-F2738</f>
        <v>#NAME?</v>
      </c>
      <c r="S2738" s="330" t="e">
        <f ca="1">_xll.RiskData('TS CF'!$K$24,$A2738)-G2738</f>
        <v>#NAME?</v>
      </c>
      <c r="T2738" s="330" t="e">
        <f ca="1">_xll.RiskData('TS CF'!$N$24,$A2738)-H2738</f>
        <v>#NAME?</v>
      </c>
      <c r="V2738" s="327" t="e">
        <f t="shared" ca="1" si="126"/>
        <v>#NAME?</v>
      </c>
      <c r="W2738" s="327" t="e">
        <f t="shared" ca="1" si="127"/>
        <v>#NAME?</v>
      </c>
      <c r="X2738" s="327" t="e">
        <f t="shared" ca="1" si="128"/>
        <v>#NAME?</v>
      </c>
    </row>
    <row r="2739" spans="1:24">
      <c r="A2739" s="2">
        <v>2732</v>
      </c>
      <c r="B2739" s="617">
        <v>-160478</v>
      </c>
      <c r="C2739" s="617">
        <v>-103593</v>
      </c>
      <c r="D2739" s="617">
        <v>-114388</v>
      </c>
      <c r="F2739" s="330" t="e">
        <f ca="1">_xll.RiskData('Risk Summary'!$H$32,$A2739)</f>
        <v>#NAME?</v>
      </c>
      <c r="G2739" s="330" t="e">
        <f ca="1">_xll.RiskData('Risk Summary'!$K$32,$A2739)</f>
        <v>#NAME?</v>
      </c>
      <c r="H2739" s="330" t="e">
        <f ca="1">_xll.RiskData('Risk Summary'!$N$32,$A2739)</f>
        <v>#NAME?</v>
      </c>
      <c r="J2739" s="330" t="e">
        <f ca="1">_xll.RiskData('Risk Summary'!$H$35,$A2739)</f>
        <v>#NAME?</v>
      </c>
      <c r="K2739" s="330" t="e">
        <f ca="1">_xll.RiskData('Risk Summary'!$K$35,$A2739)</f>
        <v>#NAME?</v>
      </c>
      <c r="L2739" s="330" t="e">
        <f ca="1">_xll.RiskData('Risk Summary'!$N$35,$A2739)</f>
        <v>#NAME?</v>
      </c>
      <c r="N2739" s="330" t="e">
        <f ca="1">_xll.RiskData('Risk Summary'!$H$36,$A2739)</f>
        <v>#NAME?</v>
      </c>
      <c r="O2739" s="330" t="e">
        <f ca="1">_xll.RiskData('Risk Summary'!$K$36,$A2739)</f>
        <v>#NAME?</v>
      </c>
      <c r="P2739" s="330" t="e">
        <f ca="1">_xll.RiskData('Risk Summary'!$N$36,$A2739)</f>
        <v>#NAME?</v>
      </c>
      <c r="R2739" s="330" t="e">
        <f ca="1">_xll.RiskData('TS CF'!$H$24,$A2739)-F2739</f>
        <v>#NAME?</v>
      </c>
      <c r="S2739" s="330" t="e">
        <f ca="1">_xll.RiskData('TS CF'!$K$24,$A2739)-G2739</f>
        <v>#NAME?</v>
      </c>
      <c r="T2739" s="330" t="e">
        <f ca="1">_xll.RiskData('TS CF'!$N$24,$A2739)-H2739</f>
        <v>#NAME?</v>
      </c>
      <c r="V2739" s="327" t="e">
        <f t="shared" ca="1" si="126"/>
        <v>#NAME?</v>
      </c>
      <c r="W2739" s="327" t="e">
        <f t="shared" ca="1" si="127"/>
        <v>#NAME?</v>
      </c>
      <c r="X2739" s="327" t="e">
        <f t="shared" ca="1" si="128"/>
        <v>#NAME?</v>
      </c>
    </row>
    <row r="2740" spans="1:24">
      <c r="A2740" s="2">
        <v>2733</v>
      </c>
      <c r="B2740" s="617">
        <v>-160478</v>
      </c>
      <c r="C2740" s="617">
        <v>-103593</v>
      </c>
      <c r="D2740" s="617">
        <v>-114388</v>
      </c>
      <c r="F2740" s="330" t="e">
        <f ca="1">_xll.RiskData('Risk Summary'!$H$32,$A2740)</f>
        <v>#NAME?</v>
      </c>
      <c r="G2740" s="330" t="e">
        <f ca="1">_xll.RiskData('Risk Summary'!$K$32,$A2740)</f>
        <v>#NAME?</v>
      </c>
      <c r="H2740" s="330" t="e">
        <f ca="1">_xll.RiskData('Risk Summary'!$N$32,$A2740)</f>
        <v>#NAME?</v>
      </c>
      <c r="J2740" s="330" t="e">
        <f ca="1">_xll.RiskData('Risk Summary'!$H$35,$A2740)</f>
        <v>#NAME?</v>
      </c>
      <c r="K2740" s="330" t="e">
        <f ca="1">_xll.RiskData('Risk Summary'!$K$35,$A2740)</f>
        <v>#NAME?</v>
      </c>
      <c r="L2740" s="330" t="e">
        <f ca="1">_xll.RiskData('Risk Summary'!$N$35,$A2740)</f>
        <v>#NAME?</v>
      </c>
      <c r="N2740" s="330" t="e">
        <f ca="1">_xll.RiskData('Risk Summary'!$H$36,$A2740)</f>
        <v>#NAME?</v>
      </c>
      <c r="O2740" s="330" t="e">
        <f ca="1">_xll.RiskData('Risk Summary'!$K$36,$A2740)</f>
        <v>#NAME?</v>
      </c>
      <c r="P2740" s="330" t="e">
        <f ca="1">_xll.RiskData('Risk Summary'!$N$36,$A2740)</f>
        <v>#NAME?</v>
      </c>
      <c r="R2740" s="330" t="e">
        <f ca="1">_xll.RiskData('TS CF'!$H$24,$A2740)-F2740</f>
        <v>#NAME?</v>
      </c>
      <c r="S2740" s="330" t="e">
        <f ca="1">_xll.RiskData('TS CF'!$K$24,$A2740)-G2740</f>
        <v>#NAME?</v>
      </c>
      <c r="T2740" s="330" t="e">
        <f ca="1">_xll.RiskData('TS CF'!$N$24,$A2740)-H2740</f>
        <v>#NAME?</v>
      </c>
      <c r="V2740" s="327" t="e">
        <f t="shared" ca="1" si="126"/>
        <v>#NAME?</v>
      </c>
      <c r="W2740" s="327" t="e">
        <f t="shared" ca="1" si="127"/>
        <v>#NAME?</v>
      </c>
      <c r="X2740" s="327" t="e">
        <f t="shared" ca="1" si="128"/>
        <v>#NAME?</v>
      </c>
    </row>
    <row r="2741" spans="1:24">
      <c r="A2741" s="2">
        <v>2734</v>
      </c>
      <c r="B2741" s="617">
        <v>-160478</v>
      </c>
      <c r="C2741" s="617">
        <v>-103593</v>
      </c>
      <c r="D2741" s="617">
        <v>-114388</v>
      </c>
      <c r="F2741" s="330" t="e">
        <f ca="1">_xll.RiskData('Risk Summary'!$H$32,$A2741)</f>
        <v>#NAME?</v>
      </c>
      <c r="G2741" s="330" t="e">
        <f ca="1">_xll.RiskData('Risk Summary'!$K$32,$A2741)</f>
        <v>#NAME?</v>
      </c>
      <c r="H2741" s="330" t="e">
        <f ca="1">_xll.RiskData('Risk Summary'!$N$32,$A2741)</f>
        <v>#NAME?</v>
      </c>
      <c r="J2741" s="330" t="e">
        <f ca="1">_xll.RiskData('Risk Summary'!$H$35,$A2741)</f>
        <v>#NAME?</v>
      </c>
      <c r="K2741" s="330" t="e">
        <f ca="1">_xll.RiskData('Risk Summary'!$K$35,$A2741)</f>
        <v>#NAME?</v>
      </c>
      <c r="L2741" s="330" t="e">
        <f ca="1">_xll.RiskData('Risk Summary'!$N$35,$A2741)</f>
        <v>#NAME?</v>
      </c>
      <c r="N2741" s="330" t="e">
        <f ca="1">_xll.RiskData('Risk Summary'!$H$36,$A2741)</f>
        <v>#NAME?</v>
      </c>
      <c r="O2741" s="330" t="e">
        <f ca="1">_xll.RiskData('Risk Summary'!$K$36,$A2741)</f>
        <v>#NAME?</v>
      </c>
      <c r="P2741" s="330" t="e">
        <f ca="1">_xll.RiskData('Risk Summary'!$N$36,$A2741)</f>
        <v>#NAME?</v>
      </c>
      <c r="R2741" s="330" t="e">
        <f ca="1">_xll.RiskData('TS CF'!$H$24,$A2741)-F2741</f>
        <v>#NAME?</v>
      </c>
      <c r="S2741" s="330" t="e">
        <f ca="1">_xll.RiskData('TS CF'!$K$24,$A2741)-G2741</f>
        <v>#NAME?</v>
      </c>
      <c r="T2741" s="330" t="e">
        <f ca="1">_xll.RiskData('TS CF'!$N$24,$A2741)-H2741</f>
        <v>#NAME?</v>
      </c>
      <c r="V2741" s="327" t="e">
        <f t="shared" ca="1" si="126"/>
        <v>#NAME?</v>
      </c>
      <c r="W2741" s="327" t="e">
        <f t="shared" ca="1" si="127"/>
        <v>#NAME?</v>
      </c>
      <c r="X2741" s="327" t="e">
        <f t="shared" ca="1" si="128"/>
        <v>#NAME?</v>
      </c>
    </row>
    <row r="2742" spans="1:24">
      <c r="A2742" s="2">
        <v>2735</v>
      </c>
      <c r="B2742" s="617">
        <v>-160478</v>
      </c>
      <c r="C2742" s="617">
        <v>-103593</v>
      </c>
      <c r="D2742" s="617">
        <v>-114388</v>
      </c>
      <c r="F2742" s="330" t="e">
        <f ca="1">_xll.RiskData('Risk Summary'!$H$32,$A2742)</f>
        <v>#NAME?</v>
      </c>
      <c r="G2742" s="330" t="e">
        <f ca="1">_xll.RiskData('Risk Summary'!$K$32,$A2742)</f>
        <v>#NAME?</v>
      </c>
      <c r="H2742" s="330" t="e">
        <f ca="1">_xll.RiskData('Risk Summary'!$N$32,$A2742)</f>
        <v>#NAME?</v>
      </c>
      <c r="J2742" s="330" t="e">
        <f ca="1">_xll.RiskData('Risk Summary'!$H$35,$A2742)</f>
        <v>#NAME?</v>
      </c>
      <c r="K2742" s="330" t="e">
        <f ca="1">_xll.RiskData('Risk Summary'!$K$35,$A2742)</f>
        <v>#NAME?</v>
      </c>
      <c r="L2742" s="330" t="e">
        <f ca="1">_xll.RiskData('Risk Summary'!$N$35,$A2742)</f>
        <v>#NAME?</v>
      </c>
      <c r="N2742" s="330" t="e">
        <f ca="1">_xll.RiskData('Risk Summary'!$H$36,$A2742)</f>
        <v>#NAME?</v>
      </c>
      <c r="O2742" s="330" t="e">
        <f ca="1">_xll.RiskData('Risk Summary'!$K$36,$A2742)</f>
        <v>#NAME?</v>
      </c>
      <c r="P2742" s="330" t="e">
        <f ca="1">_xll.RiskData('Risk Summary'!$N$36,$A2742)</f>
        <v>#NAME?</v>
      </c>
      <c r="R2742" s="330" t="e">
        <f ca="1">_xll.RiskData('TS CF'!$H$24,$A2742)-F2742</f>
        <v>#NAME?</v>
      </c>
      <c r="S2742" s="330" t="e">
        <f ca="1">_xll.RiskData('TS CF'!$K$24,$A2742)-G2742</f>
        <v>#NAME?</v>
      </c>
      <c r="T2742" s="330" t="e">
        <f ca="1">_xll.RiskData('TS CF'!$N$24,$A2742)-H2742</f>
        <v>#NAME?</v>
      </c>
      <c r="V2742" s="327" t="e">
        <f t="shared" ca="1" si="126"/>
        <v>#NAME?</v>
      </c>
      <c r="W2742" s="327" t="e">
        <f t="shared" ca="1" si="127"/>
        <v>#NAME?</v>
      </c>
      <c r="X2742" s="327" t="e">
        <f t="shared" ca="1" si="128"/>
        <v>#NAME?</v>
      </c>
    </row>
    <row r="2743" spans="1:24">
      <c r="A2743" s="2">
        <v>2736</v>
      </c>
      <c r="B2743" s="617">
        <v>-160478</v>
      </c>
      <c r="C2743" s="617">
        <v>-103593</v>
      </c>
      <c r="D2743" s="617">
        <v>-114388</v>
      </c>
      <c r="F2743" s="330" t="e">
        <f ca="1">_xll.RiskData('Risk Summary'!$H$32,$A2743)</f>
        <v>#NAME?</v>
      </c>
      <c r="G2743" s="330" t="e">
        <f ca="1">_xll.RiskData('Risk Summary'!$K$32,$A2743)</f>
        <v>#NAME?</v>
      </c>
      <c r="H2743" s="330" t="e">
        <f ca="1">_xll.RiskData('Risk Summary'!$N$32,$A2743)</f>
        <v>#NAME?</v>
      </c>
      <c r="J2743" s="330" t="e">
        <f ca="1">_xll.RiskData('Risk Summary'!$H$35,$A2743)</f>
        <v>#NAME?</v>
      </c>
      <c r="K2743" s="330" t="e">
        <f ca="1">_xll.RiskData('Risk Summary'!$K$35,$A2743)</f>
        <v>#NAME?</v>
      </c>
      <c r="L2743" s="330" t="e">
        <f ca="1">_xll.RiskData('Risk Summary'!$N$35,$A2743)</f>
        <v>#NAME?</v>
      </c>
      <c r="N2743" s="330" t="e">
        <f ca="1">_xll.RiskData('Risk Summary'!$H$36,$A2743)</f>
        <v>#NAME?</v>
      </c>
      <c r="O2743" s="330" t="e">
        <f ca="1">_xll.RiskData('Risk Summary'!$K$36,$A2743)</f>
        <v>#NAME?</v>
      </c>
      <c r="P2743" s="330" t="e">
        <f ca="1">_xll.RiskData('Risk Summary'!$N$36,$A2743)</f>
        <v>#NAME?</v>
      </c>
      <c r="R2743" s="330" t="e">
        <f ca="1">_xll.RiskData('TS CF'!$H$24,$A2743)-F2743</f>
        <v>#NAME?</v>
      </c>
      <c r="S2743" s="330" t="e">
        <f ca="1">_xll.RiskData('TS CF'!$K$24,$A2743)-G2743</f>
        <v>#NAME?</v>
      </c>
      <c r="T2743" s="330" t="e">
        <f ca="1">_xll.RiskData('TS CF'!$N$24,$A2743)-H2743</f>
        <v>#NAME?</v>
      </c>
      <c r="V2743" s="327" t="e">
        <f t="shared" ca="1" si="126"/>
        <v>#NAME?</v>
      </c>
      <c r="W2743" s="327" t="e">
        <f t="shared" ca="1" si="127"/>
        <v>#NAME?</v>
      </c>
      <c r="X2743" s="327" t="e">
        <f t="shared" ca="1" si="128"/>
        <v>#NAME?</v>
      </c>
    </row>
    <row r="2744" spans="1:24">
      <c r="A2744" s="2">
        <v>2737</v>
      </c>
      <c r="B2744" s="617">
        <v>-160478</v>
      </c>
      <c r="C2744" s="617">
        <v>-103593</v>
      </c>
      <c r="D2744" s="617">
        <v>-114388</v>
      </c>
      <c r="F2744" s="330" t="e">
        <f ca="1">_xll.RiskData('Risk Summary'!$H$32,$A2744)</f>
        <v>#NAME?</v>
      </c>
      <c r="G2744" s="330" t="e">
        <f ca="1">_xll.RiskData('Risk Summary'!$K$32,$A2744)</f>
        <v>#NAME?</v>
      </c>
      <c r="H2744" s="330" t="e">
        <f ca="1">_xll.RiskData('Risk Summary'!$N$32,$A2744)</f>
        <v>#NAME?</v>
      </c>
      <c r="J2744" s="330" t="e">
        <f ca="1">_xll.RiskData('Risk Summary'!$H$35,$A2744)</f>
        <v>#NAME?</v>
      </c>
      <c r="K2744" s="330" t="e">
        <f ca="1">_xll.RiskData('Risk Summary'!$K$35,$A2744)</f>
        <v>#NAME?</v>
      </c>
      <c r="L2744" s="330" t="e">
        <f ca="1">_xll.RiskData('Risk Summary'!$N$35,$A2744)</f>
        <v>#NAME?</v>
      </c>
      <c r="N2744" s="330" t="e">
        <f ca="1">_xll.RiskData('Risk Summary'!$H$36,$A2744)</f>
        <v>#NAME?</v>
      </c>
      <c r="O2744" s="330" t="e">
        <f ca="1">_xll.RiskData('Risk Summary'!$K$36,$A2744)</f>
        <v>#NAME?</v>
      </c>
      <c r="P2744" s="330" t="e">
        <f ca="1">_xll.RiskData('Risk Summary'!$N$36,$A2744)</f>
        <v>#NAME?</v>
      </c>
      <c r="R2744" s="330" t="e">
        <f ca="1">_xll.RiskData('TS CF'!$H$24,$A2744)-F2744</f>
        <v>#NAME?</v>
      </c>
      <c r="S2744" s="330" t="e">
        <f ca="1">_xll.RiskData('TS CF'!$K$24,$A2744)-G2744</f>
        <v>#NAME?</v>
      </c>
      <c r="T2744" s="330" t="e">
        <f ca="1">_xll.RiskData('TS CF'!$N$24,$A2744)-H2744</f>
        <v>#NAME?</v>
      </c>
      <c r="V2744" s="327" t="e">
        <f t="shared" ca="1" si="126"/>
        <v>#NAME?</v>
      </c>
      <c r="W2744" s="327" t="e">
        <f t="shared" ca="1" si="127"/>
        <v>#NAME?</v>
      </c>
      <c r="X2744" s="327" t="e">
        <f t="shared" ca="1" si="128"/>
        <v>#NAME?</v>
      </c>
    </row>
    <row r="2745" spans="1:24">
      <c r="A2745" s="2">
        <v>2738</v>
      </c>
      <c r="B2745" s="617">
        <v>-160478</v>
      </c>
      <c r="C2745" s="617">
        <v>-103593</v>
      </c>
      <c r="D2745" s="617">
        <v>-114388</v>
      </c>
      <c r="F2745" s="330" t="e">
        <f ca="1">_xll.RiskData('Risk Summary'!$H$32,$A2745)</f>
        <v>#NAME?</v>
      </c>
      <c r="G2745" s="330" t="e">
        <f ca="1">_xll.RiskData('Risk Summary'!$K$32,$A2745)</f>
        <v>#NAME?</v>
      </c>
      <c r="H2745" s="330" t="e">
        <f ca="1">_xll.RiskData('Risk Summary'!$N$32,$A2745)</f>
        <v>#NAME?</v>
      </c>
      <c r="J2745" s="330" t="e">
        <f ca="1">_xll.RiskData('Risk Summary'!$H$35,$A2745)</f>
        <v>#NAME?</v>
      </c>
      <c r="K2745" s="330" t="e">
        <f ca="1">_xll.RiskData('Risk Summary'!$K$35,$A2745)</f>
        <v>#NAME?</v>
      </c>
      <c r="L2745" s="330" t="e">
        <f ca="1">_xll.RiskData('Risk Summary'!$N$35,$A2745)</f>
        <v>#NAME?</v>
      </c>
      <c r="N2745" s="330" t="e">
        <f ca="1">_xll.RiskData('Risk Summary'!$H$36,$A2745)</f>
        <v>#NAME?</v>
      </c>
      <c r="O2745" s="330" t="e">
        <f ca="1">_xll.RiskData('Risk Summary'!$K$36,$A2745)</f>
        <v>#NAME?</v>
      </c>
      <c r="P2745" s="330" t="e">
        <f ca="1">_xll.RiskData('Risk Summary'!$N$36,$A2745)</f>
        <v>#NAME?</v>
      </c>
      <c r="R2745" s="330" t="e">
        <f ca="1">_xll.RiskData('TS CF'!$H$24,$A2745)-F2745</f>
        <v>#NAME?</v>
      </c>
      <c r="S2745" s="330" t="e">
        <f ca="1">_xll.RiskData('TS CF'!$K$24,$A2745)-G2745</f>
        <v>#NAME?</v>
      </c>
      <c r="T2745" s="330" t="e">
        <f ca="1">_xll.RiskData('TS CF'!$N$24,$A2745)-H2745</f>
        <v>#NAME?</v>
      </c>
      <c r="V2745" s="327" t="e">
        <f t="shared" ca="1" si="126"/>
        <v>#NAME?</v>
      </c>
      <c r="W2745" s="327" t="e">
        <f t="shared" ca="1" si="127"/>
        <v>#NAME?</v>
      </c>
      <c r="X2745" s="327" t="e">
        <f t="shared" ca="1" si="128"/>
        <v>#NAME?</v>
      </c>
    </row>
    <row r="2746" spans="1:24">
      <c r="A2746" s="2">
        <v>2739</v>
      </c>
      <c r="B2746" s="617">
        <v>-160478</v>
      </c>
      <c r="C2746" s="617">
        <v>-103593</v>
      </c>
      <c r="D2746" s="617">
        <v>-114388</v>
      </c>
      <c r="F2746" s="330" t="e">
        <f ca="1">_xll.RiskData('Risk Summary'!$H$32,$A2746)</f>
        <v>#NAME?</v>
      </c>
      <c r="G2746" s="330" t="e">
        <f ca="1">_xll.RiskData('Risk Summary'!$K$32,$A2746)</f>
        <v>#NAME?</v>
      </c>
      <c r="H2746" s="330" t="e">
        <f ca="1">_xll.RiskData('Risk Summary'!$N$32,$A2746)</f>
        <v>#NAME?</v>
      </c>
      <c r="J2746" s="330" t="e">
        <f ca="1">_xll.RiskData('Risk Summary'!$H$35,$A2746)</f>
        <v>#NAME?</v>
      </c>
      <c r="K2746" s="330" t="e">
        <f ca="1">_xll.RiskData('Risk Summary'!$K$35,$A2746)</f>
        <v>#NAME?</v>
      </c>
      <c r="L2746" s="330" t="e">
        <f ca="1">_xll.RiskData('Risk Summary'!$N$35,$A2746)</f>
        <v>#NAME?</v>
      </c>
      <c r="N2746" s="330" t="e">
        <f ca="1">_xll.RiskData('Risk Summary'!$H$36,$A2746)</f>
        <v>#NAME?</v>
      </c>
      <c r="O2746" s="330" t="e">
        <f ca="1">_xll.RiskData('Risk Summary'!$K$36,$A2746)</f>
        <v>#NAME?</v>
      </c>
      <c r="P2746" s="330" t="e">
        <f ca="1">_xll.RiskData('Risk Summary'!$N$36,$A2746)</f>
        <v>#NAME?</v>
      </c>
      <c r="R2746" s="330" t="e">
        <f ca="1">_xll.RiskData('TS CF'!$H$24,$A2746)-F2746</f>
        <v>#NAME?</v>
      </c>
      <c r="S2746" s="330" t="e">
        <f ca="1">_xll.RiskData('TS CF'!$K$24,$A2746)-G2746</f>
        <v>#NAME?</v>
      </c>
      <c r="T2746" s="330" t="e">
        <f ca="1">_xll.RiskData('TS CF'!$N$24,$A2746)-H2746</f>
        <v>#NAME?</v>
      </c>
      <c r="V2746" s="327" t="e">
        <f t="shared" ca="1" si="126"/>
        <v>#NAME?</v>
      </c>
      <c r="W2746" s="327" t="e">
        <f t="shared" ca="1" si="127"/>
        <v>#NAME?</v>
      </c>
      <c r="X2746" s="327" t="e">
        <f t="shared" ca="1" si="128"/>
        <v>#NAME?</v>
      </c>
    </row>
    <row r="2747" spans="1:24">
      <c r="A2747" s="2">
        <v>2740</v>
      </c>
      <c r="B2747" s="617">
        <v>-160478</v>
      </c>
      <c r="C2747" s="617">
        <v>-103593</v>
      </c>
      <c r="D2747" s="617">
        <v>-114388</v>
      </c>
      <c r="F2747" s="330" t="e">
        <f ca="1">_xll.RiskData('Risk Summary'!$H$32,$A2747)</f>
        <v>#NAME?</v>
      </c>
      <c r="G2747" s="330" t="e">
        <f ca="1">_xll.RiskData('Risk Summary'!$K$32,$A2747)</f>
        <v>#NAME?</v>
      </c>
      <c r="H2747" s="330" t="e">
        <f ca="1">_xll.RiskData('Risk Summary'!$N$32,$A2747)</f>
        <v>#NAME?</v>
      </c>
      <c r="J2747" s="330" t="e">
        <f ca="1">_xll.RiskData('Risk Summary'!$H$35,$A2747)</f>
        <v>#NAME?</v>
      </c>
      <c r="K2747" s="330" t="e">
        <f ca="1">_xll.RiskData('Risk Summary'!$K$35,$A2747)</f>
        <v>#NAME?</v>
      </c>
      <c r="L2747" s="330" t="e">
        <f ca="1">_xll.RiskData('Risk Summary'!$N$35,$A2747)</f>
        <v>#NAME?</v>
      </c>
      <c r="N2747" s="330" t="e">
        <f ca="1">_xll.RiskData('Risk Summary'!$H$36,$A2747)</f>
        <v>#NAME?</v>
      </c>
      <c r="O2747" s="330" t="e">
        <f ca="1">_xll.RiskData('Risk Summary'!$K$36,$A2747)</f>
        <v>#NAME?</v>
      </c>
      <c r="P2747" s="330" t="e">
        <f ca="1">_xll.RiskData('Risk Summary'!$N$36,$A2747)</f>
        <v>#NAME?</v>
      </c>
      <c r="R2747" s="330" t="e">
        <f ca="1">_xll.RiskData('TS CF'!$H$24,$A2747)-F2747</f>
        <v>#NAME?</v>
      </c>
      <c r="S2747" s="330" t="e">
        <f ca="1">_xll.RiskData('TS CF'!$K$24,$A2747)-G2747</f>
        <v>#NAME?</v>
      </c>
      <c r="T2747" s="330" t="e">
        <f ca="1">_xll.RiskData('TS CF'!$N$24,$A2747)-H2747</f>
        <v>#NAME?</v>
      </c>
      <c r="V2747" s="327" t="e">
        <f t="shared" ca="1" si="126"/>
        <v>#NAME?</v>
      </c>
      <c r="W2747" s="327" t="e">
        <f t="shared" ca="1" si="127"/>
        <v>#NAME?</v>
      </c>
      <c r="X2747" s="327" t="e">
        <f t="shared" ca="1" si="128"/>
        <v>#NAME?</v>
      </c>
    </row>
    <row r="2748" spans="1:24">
      <c r="A2748" s="2">
        <v>2741</v>
      </c>
      <c r="B2748" s="617">
        <v>-160478</v>
      </c>
      <c r="C2748" s="617">
        <v>-103593</v>
      </c>
      <c r="D2748" s="617">
        <v>-114388</v>
      </c>
      <c r="F2748" s="330" t="e">
        <f ca="1">_xll.RiskData('Risk Summary'!$H$32,$A2748)</f>
        <v>#NAME?</v>
      </c>
      <c r="G2748" s="330" t="e">
        <f ca="1">_xll.RiskData('Risk Summary'!$K$32,$A2748)</f>
        <v>#NAME?</v>
      </c>
      <c r="H2748" s="330" t="e">
        <f ca="1">_xll.RiskData('Risk Summary'!$N$32,$A2748)</f>
        <v>#NAME?</v>
      </c>
      <c r="J2748" s="330" t="e">
        <f ca="1">_xll.RiskData('Risk Summary'!$H$35,$A2748)</f>
        <v>#NAME?</v>
      </c>
      <c r="K2748" s="330" t="e">
        <f ca="1">_xll.RiskData('Risk Summary'!$K$35,$A2748)</f>
        <v>#NAME?</v>
      </c>
      <c r="L2748" s="330" t="e">
        <f ca="1">_xll.RiskData('Risk Summary'!$N$35,$A2748)</f>
        <v>#NAME?</v>
      </c>
      <c r="N2748" s="330" t="e">
        <f ca="1">_xll.RiskData('Risk Summary'!$H$36,$A2748)</f>
        <v>#NAME?</v>
      </c>
      <c r="O2748" s="330" t="e">
        <f ca="1">_xll.RiskData('Risk Summary'!$K$36,$A2748)</f>
        <v>#NAME?</v>
      </c>
      <c r="P2748" s="330" t="e">
        <f ca="1">_xll.RiskData('Risk Summary'!$N$36,$A2748)</f>
        <v>#NAME?</v>
      </c>
      <c r="R2748" s="330" t="e">
        <f ca="1">_xll.RiskData('TS CF'!$H$24,$A2748)-F2748</f>
        <v>#NAME?</v>
      </c>
      <c r="S2748" s="330" t="e">
        <f ca="1">_xll.RiskData('TS CF'!$K$24,$A2748)-G2748</f>
        <v>#NAME?</v>
      </c>
      <c r="T2748" s="330" t="e">
        <f ca="1">_xll.RiskData('TS CF'!$N$24,$A2748)-H2748</f>
        <v>#NAME?</v>
      </c>
      <c r="V2748" s="327" t="e">
        <f t="shared" ca="1" si="126"/>
        <v>#NAME?</v>
      </c>
      <c r="W2748" s="327" t="e">
        <f t="shared" ca="1" si="127"/>
        <v>#NAME?</v>
      </c>
      <c r="X2748" s="327" t="e">
        <f t="shared" ca="1" si="128"/>
        <v>#NAME?</v>
      </c>
    </row>
    <row r="2749" spans="1:24">
      <c r="A2749" s="2">
        <v>2742</v>
      </c>
      <c r="B2749" s="617">
        <v>-160478</v>
      </c>
      <c r="C2749" s="617">
        <v>-103593</v>
      </c>
      <c r="D2749" s="617">
        <v>-114388</v>
      </c>
      <c r="F2749" s="330" t="e">
        <f ca="1">_xll.RiskData('Risk Summary'!$H$32,$A2749)</f>
        <v>#NAME?</v>
      </c>
      <c r="G2749" s="330" t="e">
        <f ca="1">_xll.RiskData('Risk Summary'!$K$32,$A2749)</f>
        <v>#NAME?</v>
      </c>
      <c r="H2749" s="330" t="e">
        <f ca="1">_xll.RiskData('Risk Summary'!$N$32,$A2749)</f>
        <v>#NAME?</v>
      </c>
      <c r="J2749" s="330" t="e">
        <f ca="1">_xll.RiskData('Risk Summary'!$H$35,$A2749)</f>
        <v>#NAME?</v>
      </c>
      <c r="K2749" s="330" t="e">
        <f ca="1">_xll.RiskData('Risk Summary'!$K$35,$A2749)</f>
        <v>#NAME?</v>
      </c>
      <c r="L2749" s="330" t="e">
        <f ca="1">_xll.RiskData('Risk Summary'!$N$35,$A2749)</f>
        <v>#NAME?</v>
      </c>
      <c r="N2749" s="330" t="e">
        <f ca="1">_xll.RiskData('Risk Summary'!$H$36,$A2749)</f>
        <v>#NAME?</v>
      </c>
      <c r="O2749" s="330" t="e">
        <f ca="1">_xll.RiskData('Risk Summary'!$K$36,$A2749)</f>
        <v>#NAME?</v>
      </c>
      <c r="P2749" s="330" t="e">
        <f ca="1">_xll.RiskData('Risk Summary'!$N$36,$A2749)</f>
        <v>#NAME?</v>
      </c>
      <c r="R2749" s="330" t="e">
        <f ca="1">_xll.RiskData('TS CF'!$H$24,$A2749)-F2749</f>
        <v>#NAME?</v>
      </c>
      <c r="S2749" s="330" t="e">
        <f ca="1">_xll.RiskData('TS CF'!$K$24,$A2749)-G2749</f>
        <v>#NAME?</v>
      </c>
      <c r="T2749" s="330" t="e">
        <f ca="1">_xll.RiskData('TS CF'!$N$24,$A2749)-H2749</f>
        <v>#NAME?</v>
      </c>
      <c r="V2749" s="327" t="e">
        <f t="shared" ca="1" si="126"/>
        <v>#NAME?</v>
      </c>
      <c r="W2749" s="327" t="e">
        <f t="shared" ca="1" si="127"/>
        <v>#NAME?</v>
      </c>
      <c r="X2749" s="327" t="e">
        <f t="shared" ca="1" si="128"/>
        <v>#NAME?</v>
      </c>
    </row>
    <row r="2750" spans="1:24">
      <c r="A2750" s="2">
        <v>2743</v>
      </c>
      <c r="B2750" s="617">
        <v>-160478</v>
      </c>
      <c r="C2750" s="617">
        <v>-103593</v>
      </c>
      <c r="D2750" s="617">
        <v>-114388</v>
      </c>
      <c r="F2750" s="330" t="e">
        <f ca="1">_xll.RiskData('Risk Summary'!$H$32,$A2750)</f>
        <v>#NAME?</v>
      </c>
      <c r="G2750" s="330" t="e">
        <f ca="1">_xll.RiskData('Risk Summary'!$K$32,$A2750)</f>
        <v>#NAME?</v>
      </c>
      <c r="H2750" s="330" t="e">
        <f ca="1">_xll.RiskData('Risk Summary'!$N$32,$A2750)</f>
        <v>#NAME?</v>
      </c>
      <c r="J2750" s="330" t="e">
        <f ca="1">_xll.RiskData('Risk Summary'!$H$35,$A2750)</f>
        <v>#NAME?</v>
      </c>
      <c r="K2750" s="330" t="e">
        <f ca="1">_xll.RiskData('Risk Summary'!$K$35,$A2750)</f>
        <v>#NAME?</v>
      </c>
      <c r="L2750" s="330" t="e">
        <f ca="1">_xll.RiskData('Risk Summary'!$N$35,$A2750)</f>
        <v>#NAME?</v>
      </c>
      <c r="N2750" s="330" t="e">
        <f ca="1">_xll.RiskData('Risk Summary'!$H$36,$A2750)</f>
        <v>#NAME?</v>
      </c>
      <c r="O2750" s="330" t="e">
        <f ca="1">_xll.RiskData('Risk Summary'!$K$36,$A2750)</f>
        <v>#NAME?</v>
      </c>
      <c r="P2750" s="330" t="e">
        <f ca="1">_xll.RiskData('Risk Summary'!$N$36,$A2750)</f>
        <v>#NAME?</v>
      </c>
      <c r="R2750" s="330" t="e">
        <f ca="1">_xll.RiskData('TS CF'!$H$24,$A2750)-F2750</f>
        <v>#NAME?</v>
      </c>
      <c r="S2750" s="330" t="e">
        <f ca="1">_xll.RiskData('TS CF'!$K$24,$A2750)-G2750</f>
        <v>#NAME?</v>
      </c>
      <c r="T2750" s="330" t="e">
        <f ca="1">_xll.RiskData('TS CF'!$N$24,$A2750)-H2750</f>
        <v>#NAME?</v>
      </c>
      <c r="V2750" s="327" t="e">
        <f t="shared" ca="1" si="126"/>
        <v>#NAME?</v>
      </c>
      <c r="W2750" s="327" t="e">
        <f t="shared" ca="1" si="127"/>
        <v>#NAME?</v>
      </c>
      <c r="X2750" s="327" t="e">
        <f t="shared" ca="1" si="128"/>
        <v>#NAME?</v>
      </c>
    </row>
    <row r="2751" spans="1:24">
      <c r="A2751" s="2">
        <v>2744</v>
      </c>
      <c r="B2751" s="617">
        <v>-160478</v>
      </c>
      <c r="C2751" s="617">
        <v>-103593</v>
      </c>
      <c r="D2751" s="617">
        <v>-114388</v>
      </c>
      <c r="F2751" s="330" t="e">
        <f ca="1">_xll.RiskData('Risk Summary'!$H$32,$A2751)</f>
        <v>#NAME?</v>
      </c>
      <c r="G2751" s="330" t="e">
        <f ca="1">_xll.RiskData('Risk Summary'!$K$32,$A2751)</f>
        <v>#NAME?</v>
      </c>
      <c r="H2751" s="330" t="e">
        <f ca="1">_xll.RiskData('Risk Summary'!$N$32,$A2751)</f>
        <v>#NAME?</v>
      </c>
      <c r="J2751" s="330" t="e">
        <f ca="1">_xll.RiskData('Risk Summary'!$H$35,$A2751)</f>
        <v>#NAME?</v>
      </c>
      <c r="K2751" s="330" t="e">
        <f ca="1">_xll.RiskData('Risk Summary'!$K$35,$A2751)</f>
        <v>#NAME?</v>
      </c>
      <c r="L2751" s="330" t="e">
        <f ca="1">_xll.RiskData('Risk Summary'!$N$35,$A2751)</f>
        <v>#NAME?</v>
      </c>
      <c r="N2751" s="330" t="e">
        <f ca="1">_xll.RiskData('Risk Summary'!$H$36,$A2751)</f>
        <v>#NAME?</v>
      </c>
      <c r="O2751" s="330" t="e">
        <f ca="1">_xll.RiskData('Risk Summary'!$K$36,$A2751)</f>
        <v>#NAME?</v>
      </c>
      <c r="P2751" s="330" t="e">
        <f ca="1">_xll.RiskData('Risk Summary'!$N$36,$A2751)</f>
        <v>#NAME?</v>
      </c>
      <c r="R2751" s="330" t="e">
        <f ca="1">_xll.RiskData('TS CF'!$H$24,$A2751)-F2751</f>
        <v>#NAME?</v>
      </c>
      <c r="S2751" s="330" t="e">
        <f ca="1">_xll.RiskData('TS CF'!$K$24,$A2751)-G2751</f>
        <v>#NAME?</v>
      </c>
      <c r="T2751" s="330" t="e">
        <f ca="1">_xll.RiskData('TS CF'!$N$24,$A2751)-H2751</f>
        <v>#NAME?</v>
      </c>
      <c r="V2751" s="327" t="e">
        <f t="shared" ca="1" si="126"/>
        <v>#NAME?</v>
      </c>
      <c r="W2751" s="327" t="e">
        <f t="shared" ca="1" si="127"/>
        <v>#NAME?</v>
      </c>
      <c r="X2751" s="327" t="e">
        <f t="shared" ca="1" si="128"/>
        <v>#NAME?</v>
      </c>
    </row>
    <row r="2752" spans="1:24">
      <c r="A2752" s="2">
        <v>2745</v>
      </c>
      <c r="B2752" s="617">
        <v>-160478</v>
      </c>
      <c r="C2752" s="617">
        <v>-103593</v>
      </c>
      <c r="D2752" s="617">
        <v>-114388</v>
      </c>
      <c r="F2752" s="330" t="e">
        <f ca="1">_xll.RiskData('Risk Summary'!$H$32,$A2752)</f>
        <v>#NAME?</v>
      </c>
      <c r="G2752" s="330" t="e">
        <f ca="1">_xll.RiskData('Risk Summary'!$K$32,$A2752)</f>
        <v>#NAME?</v>
      </c>
      <c r="H2752" s="330" t="e">
        <f ca="1">_xll.RiskData('Risk Summary'!$N$32,$A2752)</f>
        <v>#NAME?</v>
      </c>
      <c r="J2752" s="330" t="e">
        <f ca="1">_xll.RiskData('Risk Summary'!$H$35,$A2752)</f>
        <v>#NAME?</v>
      </c>
      <c r="K2752" s="330" t="e">
        <f ca="1">_xll.RiskData('Risk Summary'!$K$35,$A2752)</f>
        <v>#NAME?</v>
      </c>
      <c r="L2752" s="330" t="e">
        <f ca="1">_xll.RiskData('Risk Summary'!$N$35,$A2752)</f>
        <v>#NAME?</v>
      </c>
      <c r="N2752" s="330" t="e">
        <f ca="1">_xll.RiskData('Risk Summary'!$H$36,$A2752)</f>
        <v>#NAME?</v>
      </c>
      <c r="O2752" s="330" t="e">
        <f ca="1">_xll.RiskData('Risk Summary'!$K$36,$A2752)</f>
        <v>#NAME?</v>
      </c>
      <c r="P2752" s="330" t="e">
        <f ca="1">_xll.RiskData('Risk Summary'!$N$36,$A2752)</f>
        <v>#NAME?</v>
      </c>
      <c r="R2752" s="330" t="e">
        <f ca="1">_xll.RiskData('TS CF'!$H$24,$A2752)-F2752</f>
        <v>#NAME?</v>
      </c>
      <c r="S2752" s="330" t="e">
        <f ca="1">_xll.RiskData('TS CF'!$K$24,$A2752)-G2752</f>
        <v>#NAME?</v>
      </c>
      <c r="T2752" s="330" t="e">
        <f ca="1">_xll.RiskData('TS CF'!$N$24,$A2752)-H2752</f>
        <v>#NAME?</v>
      </c>
      <c r="V2752" s="327" t="e">
        <f t="shared" ca="1" si="126"/>
        <v>#NAME?</v>
      </c>
      <c r="W2752" s="327" t="e">
        <f t="shared" ca="1" si="127"/>
        <v>#NAME?</v>
      </c>
      <c r="X2752" s="327" t="e">
        <f t="shared" ca="1" si="128"/>
        <v>#NAME?</v>
      </c>
    </row>
    <row r="2753" spans="1:24">
      <c r="A2753" s="2">
        <v>2746</v>
      </c>
      <c r="B2753" s="617">
        <v>-160478</v>
      </c>
      <c r="C2753" s="617">
        <v>-103593</v>
      </c>
      <c r="D2753" s="617">
        <v>-114388</v>
      </c>
      <c r="F2753" s="330" t="e">
        <f ca="1">_xll.RiskData('Risk Summary'!$H$32,$A2753)</f>
        <v>#NAME?</v>
      </c>
      <c r="G2753" s="330" t="e">
        <f ca="1">_xll.RiskData('Risk Summary'!$K$32,$A2753)</f>
        <v>#NAME?</v>
      </c>
      <c r="H2753" s="330" t="e">
        <f ca="1">_xll.RiskData('Risk Summary'!$N$32,$A2753)</f>
        <v>#NAME?</v>
      </c>
      <c r="J2753" s="330" t="e">
        <f ca="1">_xll.RiskData('Risk Summary'!$H$35,$A2753)</f>
        <v>#NAME?</v>
      </c>
      <c r="K2753" s="330" t="e">
        <f ca="1">_xll.RiskData('Risk Summary'!$K$35,$A2753)</f>
        <v>#NAME?</v>
      </c>
      <c r="L2753" s="330" t="e">
        <f ca="1">_xll.RiskData('Risk Summary'!$N$35,$A2753)</f>
        <v>#NAME?</v>
      </c>
      <c r="N2753" s="330" t="e">
        <f ca="1">_xll.RiskData('Risk Summary'!$H$36,$A2753)</f>
        <v>#NAME?</v>
      </c>
      <c r="O2753" s="330" t="e">
        <f ca="1">_xll.RiskData('Risk Summary'!$K$36,$A2753)</f>
        <v>#NAME?</v>
      </c>
      <c r="P2753" s="330" t="e">
        <f ca="1">_xll.RiskData('Risk Summary'!$N$36,$A2753)</f>
        <v>#NAME?</v>
      </c>
      <c r="R2753" s="330" t="e">
        <f ca="1">_xll.RiskData('TS CF'!$H$24,$A2753)-F2753</f>
        <v>#NAME?</v>
      </c>
      <c r="S2753" s="330" t="e">
        <f ca="1">_xll.RiskData('TS CF'!$K$24,$A2753)-G2753</f>
        <v>#NAME?</v>
      </c>
      <c r="T2753" s="330" t="e">
        <f ca="1">_xll.RiskData('TS CF'!$N$24,$A2753)-H2753</f>
        <v>#NAME?</v>
      </c>
      <c r="V2753" s="327" t="e">
        <f t="shared" ca="1" si="126"/>
        <v>#NAME?</v>
      </c>
      <c r="W2753" s="327" t="e">
        <f t="shared" ca="1" si="127"/>
        <v>#NAME?</v>
      </c>
      <c r="X2753" s="327" t="e">
        <f t="shared" ca="1" si="128"/>
        <v>#NAME?</v>
      </c>
    </row>
    <row r="2754" spans="1:24">
      <c r="A2754" s="2">
        <v>2747</v>
      </c>
      <c r="B2754" s="617">
        <v>-160478</v>
      </c>
      <c r="C2754" s="617">
        <v>-103593</v>
      </c>
      <c r="D2754" s="617">
        <v>-114388</v>
      </c>
      <c r="F2754" s="330" t="e">
        <f ca="1">_xll.RiskData('Risk Summary'!$H$32,$A2754)</f>
        <v>#NAME?</v>
      </c>
      <c r="G2754" s="330" t="e">
        <f ca="1">_xll.RiskData('Risk Summary'!$K$32,$A2754)</f>
        <v>#NAME?</v>
      </c>
      <c r="H2754" s="330" t="e">
        <f ca="1">_xll.RiskData('Risk Summary'!$N$32,$A2754)</f>
        <v>#NAME?</v>
      </c>
      <c r="J2754" s="330" t="e">
        <f ca="1">_xll.RiskData('Risk Summary'!$H$35,$A2754)</f>
        <v>#NAME?</v>
      </c>
      <c r="K2754" s="330" t="e">
        <f ca="1">_xll.RiskData('Risk Summary'!$K$35,$A2754)</f>
        <v>#NAME?</v>
      </c>
      <c r="L2754" s="330" t="e">
        <f ca="1">_xll.RiskData('Risk Summary'!$N$35,$A2754)</f>
        <v>#NAME?</v>
      </c>
      <c r="N2754" s="330" t="e">
        <f ca="1">_xll.RiskData('Risk Summary'!$H$36,$A2754)</f>
        <v>#NAME?</v>
      </c>
      <c r="O2754" s="330" t="e">
        <f ca="1">_xll.RiskData('Risk Summary'!$K$36,$A2754)</f>
        <v>#NAME?</v>
      </c>
      <c r="P2754" s="330" t="e">
        <f ca="1">_xll.RiskData('Risk Summary'!$N$36,$A2754)</f>
        <v>#NAME?</v>
      </c>
      <c r="R2754" s="330" t="e">
        <f ca="1">_xll.RiskData('TS CF'!$H$24,$A2754)-F2754</f>
        <v>#NAME?</v>
      </c>
      <c r="S2754" s="330" t="e">
        <f ca="1">_xll.RiskData('TS CF'!$K$24,$A2754)-G2754</f>
        <v>#NAME?</v>
      </c>
      <c r="T2754" s="330" t="e">
        <f ca="1">_xll.RiskData('TS CF'!$N$24,$A2754)-H2754</f>
        <v>#NAME?</v>
      </c>
      <c r="V2754" s="327" t="e">
        <f t="shared" ca="1" si="126"/>
        <v>#NAME?</v>
      </c>
      <c r="W2754" s="327" t="e">
        <f t="shared" ca="1" si="127"/>
        <v>#NAME?</v>
      </c>
      <c r="X2754" s="327" t="e">
        <f t="shared" ca="1" si="128"/>
        <v>#NAME?</v>
      </c>
    </row>
    <row r="2755" spans="1:24">
      <c r="A2755" s="2">
        <v>2748</v>
      </c>
      <c r="B2755" s="617">
        <v>-160478</v>
      </c>
      <c r="C2755" s="617">
        <v>-103593</v>
      </c>
      <c r="D2755" s="617">
        <v>-114388</v>
      </c>
      <c r="F2755" s="330" t="e">
        <f ca="1">_xll.RiskData('Risk Summary'!$H$32,$A2755)</f>
        <v>#NAME?</v>
      </c>
      <c r="G2755" s="330" t="e">
        <f ca="1">_xll.RiskData('Risk Summary'!$K$32,$A2755)</f>
        <v>#NAME?</v>
      </c>
      <c r="H2755" s="330" t="e">
        <f ca="1">_xll.RiskData('Risk Summary'!$N$32,$A2755)</f>
        <v>#NAME?</v>
      </c>
      <c r="J2755" s="330" t="e">
        <f ca="1">_xll.RiskData('Risk Summary'!$H$35,$A2755)</f>
        <v>#NAME?</v>
      </c>
      <c r="K2755" s="330" t="e">
        <f ca="1">_xll.RiskData('Risk Summary'!$K$35,$A2755)</f>
        <v>#NAME?</v>
      </c>
      <c r="L2755" s="330" t="e">
        <f ca="1">_xll.RiskData('Risk Summary'!$N$35,$A2755)</f>
        <v>#NAME?</v>
      </c>
      <c r="N2755" s="330" t="e">
        <f ca="1">_xll.RiskData('Risk Summary'!$H$36,$A2755)</f>
        <v>#NAME?</v>
      </c>
      <c r="O2755" s="330" t="e">
        <f ca="1">_xll.RiskData('Risk Summary'!$K$36,$A2755)</f>
        <v>#NAME?</v>
      </c>
      <c r="P2755" s="330" t="e">
        <f ca="1">_xll.RiskData('Risk Summary'!$N$36,$A2755)</f>
        <v>#NAME?</v>
      </c>
      <c r="R2755" s="330" t="e">
        <f ca="1">_xll.RiskData('TS CF'!$H$24,$A2755)-F2755</f>
        <v>#NAME?</v>
      </c>
      <c r="S2755" s="330" t="e">
        <f ca="1">_xll.RiskData('TS CF'!$K$24,$A2755)-G2755</f>
        <v>#NAME?</v>
      </c>
      <c r="T2755" s="330" t="e">
        <f ca="1">_xll.RiskData('TS CF'!$N$24,$A2755)-H2755</f>
        <v>#NAME?</v>
      </c>
      <c r="V2755" s="327" t="e">
        <f t="shared" ca="1" si="126"/>
        <v>#NAME?</v>
      </c>
      <c r="W2755" s="327" t="e">
        <f t="shared" ca="1" si="127"/>
        <v>#NAME?</v>
      </c>
      <c r="X2755" s="327" t="e">
        <f t="shared" ca="1" si="128"/>
        <v>#NAME?</v>
      </c>
    </row>
    <row r="2756" spans="1:24">
      <c r="A2756" s="2">
        <v>2749</v>
      </c>
      <c r="B2756" s="617">
        <v>-160478</v>
      </c>
      <c r="C2756" s="617">
        <v>-103593</v>
      </c>
      <c r="D2756" s="617">
        <v>-114388</v>
      </c>
      <c r="F2756" s="330" t="e">
        <f ca="1">_xll.RiskData('Risk Summary'!$H$32,$A2756)</f>
        <v>#NAME?</v>
      </c>
      <c r="G2756" s="330" t="e">
        <f ca="1">_xll.RiskData('Risk Summary'!$K$32,$A2756)</f>
        <v>#NAME?</v>
      </c>
      <c r="H2756" s="330" t="e">
        <f ca="1">_xll.RiskData('Risk Summary'!$N$32,$A2756)</f>
        <v>#NAME?</v>
      </c>
      <c r="J2756" s="330" t="e">
        <f ca="1">_xll.RiskData('Risk Summary'!$H$35,$A2756)</f>
        <v>#NAME?</v>
      </c>
      <c r="K2756" s="330" t="e">
        <f ca="1">_xll.RiskData('Risk Summary'!$K$35,$A2756)</f>
        <v>#NAME?</v>
      </c>
      <c r="L2756" s="330" t="e">
        <f ca="1">_xll.RiskData('Risk Summary'!$N$35,$A2756)</f>
        <v>#NAME?</v>
      </c>
      <c r="N2756" s="330" t="e">
        <f ca="1">_xll.RiskData('Risk Summary'!$H$36,$A2756)</f>
        <v>#NAME?</v>
      </c>
      <c r="O2756" s="330" t="e">
        <f ca="1">_xll.RiskData('Risk Summary'!$K$36,$A2756)</f>
        <v>#NAME?</v>
      </c>
      <c r="P2756" s="330" t="e">
        <f ca="1">_xll.RiskData('Risk Summary'!$N$36,$A2756)</f>
        <v>#NAME?</v>
      </c>
      <c r="R2756" s="330" t="e">
        <f ca="1">_xll.RiskData('TS CF'!$H$24,$A2756)-F2756</f>
        <v>#NAME?</v>
      </c>
      <c r="S2756" s="330" t="e">
        <f ca="1">_xll.RiskData('TS CF'!$K$24,$A2756)-G2756</f>
        <v>#NAME?</v>
      </c>
      <c r="T2756" s="330" t="e">
        <f ca="1">_xll.RiskData('TS CF'!$N$24,$A2756)-H2756</f>
        <v>#NAME?</v>
      </c>
      <c r="V2756" s="327" t="e">
        <f t="shared" ca="1" si="126"/>
        <v>#NAME?</v>
      </c>
      <c r="W2756" s="327" t="e">
        <f t="shared" ca="1" si="127"/>
        <v>#NAME?</v>
      </c>
      <c r="X2756" s="327" t="e">
        <f t="shared" ca="1" si="128"/>
        <v>#NAME?</v>
      </c>
    </row>
    <row r="2757" spans="1:24">
      <c r="A2757" s="2">
        <v>2750</v>
      </c>
      <c r="B2757" s="617">
        <v>-160478</v>
      </c>
      <c r="C2757" s="617">
        <v>-103593</v>
      </c>
      <c r="D2757" s="617">
        <v>-114388</v>
      </c>
      <c r="F2757" s="330" t="e">
        <f ca="1">_xll.RiskData('Risk Summary'!$H$32,$A2757)</f>
        <v>#NAME?</v>
      </c>
      <c r="G2757" s="330" t="e">
        <f ca="1">_xll.RiskData('Risk Summary'!$K$32,$A2757)</f>
        <v>#NAME?</v>
      </c>
      <c r="H2757" s="330" t="e">
        <f ca="1">_xll.RiskData('Risk Summary'!$N$32,$A2757)</f>
        <v>#NAME?</v>
      </c>
      <c r="J2757" s="330" t="e">
        <f ca="1">_xll.RiskData('Risk Summary'!$H$35,$A2757)</f>
        <v>#NAME?</v>
      </c>
      <c r="K2757" s="330" t="e">
        <f ca="1">_xll.RiskData('Risk Summary'!$K$35,$A2757)</f>
        <v>#NAME?</v>
      </c>
      <c r="L2757" s="330" t="e">
        <f ca="1">_xll.RiskData('Risk Summary'!$N$35,$A2757)</f>
        <v>#NAME?</v>
      </c>
      <c r="N2757" s="330" t="e">
        <f ca="1">_xll.RiskData('Risk Summary'!$H$36,$A2757)</f>
        <v>#NAME?</v>
      </c>
      <c r="O2757" s="330" t="e">
        <f ca="1">_xll.RiskData('Risk Summary'!$K$36,$A2757)</f>
        <v>#NAME?</v>
      </c>
      <c r="P2757" s="330" t="e">
        <f ca="1">_xll.RiskData('Risk Summary'!$N$36,$A2757)</f>
        <v>#NAME?</v>
      </c>
      <c r="R2757" s="330" t="e">
        <f ca="1">_xll.RiskData('TS CF'!$H$24,$A2757)-F2757</f>
        <v>#NAME?</v>
      </c>
      <c r="S2757" s="330" t="e">
        <f ca="1">_xll.RiskData('TS CF'!$K$24,$A2757)-G2757</f>
        <v>#NAME?</v>
      </c>
      <c r="T2757" s="330" t="e">
        <f ca="1">_xll.RiskData('TS CF'!$N$24,$A2757)-H2757</f>
        <v>#NAME?</v>
      </c>
      <c r="V2757" s="327" t="e">
        <f t="shared" ca="1" si="126"/>
        <v>#NAME?</v>
      </c>
      <c r="W2757" s="327" t="e">
        <f t="shared" ca="1" si="127"/>
        <v>#NAME?</v>
      </c>
      <c r="X2757" s="327" t="e">
        <f t="shared" ca="1" si="128"/>
        <v>#NAME?</v>
      </c>
    </row>
    <row r="2758" spans="1:24">
      <c r="A2758" s="2">
        <v>2751</v>
      </c>
      <c r="B2758" s="617">
        <v>-160478</v>
      </c>
      <c r="C2758" s="617">
        <v>-103593</v>
      </c>
      <c r="D2758" s="617">
        <v>-114388</v>
      </c>
      <c r="F2758" s="330" t="e">
        <f ca="1">_xll.RiskData('Risk Summary'!$H$32,$A2758)</f>
        <v>#NAME?</v>
      </c>
      <c r="G2758" s="330" t="e">
        <f ca="1">_xll.RiskData('Risk Summary'!$K$32,$A2758)</f>
        <v>#NAME?</v>
      </c>
      <c r="H2758" s="330" t="e">
        <f ca="1">_xll.RiskData('Risk Summary'!$N$32,$A2758)</f>
        <v>#NAME?</v>
      </c>
      <c r="J2758" s="330" t="e">
        <f ca="1">_xll.RiskData('Risk Summary'!$H$35,$A2758)</f>
        <v>#NAME?</v>
      </c>
      <c r="K2758" s="330" t="e">
        <f ca="1">_xll.RiskData('Risk Summary'!$K$35,$A2758)</f>
        <v>#NAME?</v>
      </c>
      <c r="L2758" s="330" t="e">
        <f ca="1">_xll.RiskData('Risk Summary'!$N$35,$A2758)</f>
        <v>#NAME?</v>
      </c>
      <c r="N2758" s="330" t="e">
        <f ca="1">_xll.RiskData('Risk Summary'!$H$36,$A2758)</f>
        <v>#NAME?</v>
      </c>
      <c r="O2758" s="330" t="e">
        <f ca="1">_xll.RiskData('Risk Summary'!$K$36,$A2758)</f>
        <v>#NAME?</v>
      </c>
      <c r="P2758" s="330" t="e">
        <f ca="1">_xll.RiskData('Risk Summary'!$N$36,$A2758)</f>
        <v>#NAME?</v>
      </c>
      <c r="R2758" s="330" t="e">
        <f ca="1">_xll.RiskData('TS CF'!$H$24,$A2758)-F2758</f>
        <v>#NAME?</v>
      </c>
      <c r="S2758" s="330" t="e">
        <f ca="1">_xll.RiskData('TS CF'!$K$24,$A2758)-G2758</f>
        <v>#NAME?</v>
      </c>
      <c r="T2758" s="330" t="e">
        <f ca="1">_xll.RiskData('TS CF'!$N$24,$A2758)-H2758</f>
        <v>#NAME?</v>
      </c>
      <c r="V2758" s="327" t="e">
        <f t="shared" ca="1" si="126"/>
        <v>#NAME?</v>
      </c>
      <c r="W2758" s="327" t="e">
        <f t="shared" ca="1" si="127"/>
        <v>#NAME?</v>
      </c>
      <c r="X2758" s="327" t="e">
        <f t="shared" ca="1" si="128"/>
        <v>#NAME?</v>
      </c>
    </row>
    <row r="2759" spans="1:24">
      <c r="A2759" s="2">
        <v>2752</v>
      </c>
      <c r="B2759" s="617">
        <v>-160478</v>
      </c>
      <c r="C2759" s="617">
        <v>-103593</v>
      </c>
      <c r="D2759" s="617">
        <v>-114388</v>
      </c>
      <c r="F2759" s="330" t="e">
        <f ca="1">_xll.RiskData('Risk Summary'!$H$32,$A2759)</f>
        <v>#NAME?</v>
      </c>
      <c r="G2759" s="330" t="e">
        <f ca="1">_xll.RiskData('Risk Summary'!$K$32,$A2759)</f>
        <v>#NAME?</v>
      </c>
      <c r="H2759" s="330" t="e">
        <f ca="1">_xll.RiskData('Risk Summary'!$N$32,$A2759)</f>
        <v>#NAME?</v>
      </c>
      <c r="J2759" s="330" t="e">
        <f ca="1">_xll.RiskData('Risk Summary'!$H$35,$A2759)</f>
        <v>#NAME?</v>
      </c>
      <c r="K2759" s="330" t="e">
        <f ca="1">_xll.RiskData('Risk Summary'!$K$35,$A2759)</f>
        <v>#NAME?</v>
      </c>
      <c r="L2759" s="330" t="e">
        <f ca="1">_xll.RiskData('Risk Summary'!$N$35,$A2759)</f>
        <v>#NAME?</v>
      </c>
      <c r="N2759" s="330" t="e">
        <f ca="1">_xll.RiskData('Risk Summary'!$H$36,$A2759)</f>
        <v>#NAME?</v>
      </c>
      <c r="O2759" s="330" t="e">
        <f ca="1">_xll.RiskData('Risk Summary'!$K$36,$A2759)</f>
        <v>#NAME?</v>
      </c>
      <c r="P2759" s="330" t="e">
        <f ca="1">_xll.RiskData('Risk Summary'!$N$36,$A2759)</f>
        <v>#NAME?</v>
      </c>
      <c r="R2759" s="330" t="e">
        <f ca="1">_xll.RiskData('TS CF'!$H$24,$A2759)-F2759</f>
        <v>#NAME?</v>
      </c>
      <c r="S2759" s="330" t="e">
        <f ca="1">_xll.RiskData('TS CF'!$K$24,$A2759)-G2759</f>
        <v>#NAME?</v>
      </c>
      <c r="T2759" s="330" t="e">
        <f ca="1">_xll.RiskData('TS CF'!$N$24,$A2759)-H2759</f>
        <v>#NAME?</v>
      </c>
      <c r="V2759" s="327" t="e">
        <f t="shared" ca="1" si="126"/>
        <v>#NAME?</v>
      </c>
      <c r="W2759" s="327" t="e">
        <f t="shared" ca="1" si="127"/>
        <v>#NAME?</v>
      </c>
      <c r="X2759" s="327" t="e">
        <f t="shared" ca="1" si="128"/>
        <v>#NAME?</v>
      </c>
    </row>
    <row r="2760" spans="1:24">
      <c r="A2760" s="2">
        <v>2753</v>
      </c>
      <c r="B2760" s="617">
        <v>-160478</v>
      </c>
      <c r="C2760" s="617">
        <v>-103593</v>
      </c>
      <c r="D2760" s="617">
        <v>-114388</v>
      </c>
      <c r="F2760" s="330" t="e">
        <f ca="1">_xll.RiskData('Risk Summary'!$H$32,$A2760)</f>
        <v>#NAME?</v>
      </c>
      <c r="G2760" s="330" t="e">
        <f ca="1">_xll.RiskData('Risk Summary'!$K$32,$A2760)</f>
        <v>#NAME?</v>
      </c>
      <c r="H2760" s="330" t="e">
        <f ca="1">_xll.RiskData('Risk Summary'!$N$32,$A2760)</f>
        <v>#NAME?</v>
      </c>
      <c r="J2760" s="330" t="e">
        <f ca="1">_xll.RiskData('Risk Summary'!$H$35,$A2760)</f>
        <v>#NAME?</v>
      </c>
      <c r="K2760" s="330" t="e">
        <f ca="1">_xll.RiskData('Risk Summary'!$K$35,$A2760)</f>
        <v>#NAME?</v>
      </c>
      <c r="L2760" s="330" t="e">
        <f ca="1">_xll.RiskData('Risk Summary'!$N$35,$A2760)</f>
        <v>#NAME?</v>
      </c>
      <c r="N2760" s="330" t="e">
        <f ca="1">_xll.RiskData('Risk Summary'!$H$36,$A2760)</f>
        <v>#NAME?</v>
      </c>
      <c r="O2760" s="330" t="e">
        <f ca="1">_xll.RiskData('Risk Summary'!$K$36,$A2760)</f>
        <v>#NAME?</v>
      </c>
      <c r="P2760" s="330" t="e">
        <f ca="1">_xll.RiskData('Risk Summary'!$N$36,$A2760)</f>
        <v>#NAME?</v>
      </c>
      <c r="R2760" s="330" t="e">
        <f ca="1">_xll.RiskData('TS CF'!$H$24,$A2760)-F2760</f>
        <v>#NAME?</v>
      </c>
      <c r="S2760" s="330" t="e">
        <f ca="1">_xll.RiskData('TS CF'!$K$24,$A2760)-G2760</f>
        <v>#NAME?</v>
      </c>
      <c r="T2760" s="330" t="e">
        <f ca="1">_xll.RiskData('TS CF'!$N$24,$A2760)-H2760</f>
        <v>#NAME?</v>
      </c>
      <c r="V2760" s="327" t="e">
        <f t="shared" ca="1" si="126"/>
        <v>#NAME?</v>
      </c>
      <c r="W2760" s="327" t="e">
        <f t="shared" ca="1" si="127"/>
        <v>#NAME?</v>
      </c>
      <c r="X2760" s="327" t="e">
        <f t="shared" ca="1" si="128"/>
        <v>#NAME?</v>
      </c>
    </row>
    <row r="2761" spans="1:24">
      <c r="A2761" s="2">
        <v>2754</v>
      </c>
      <c r="B2761" s="617">
        <v>-160478</v>
      </c>
      <c r="C2761" s="617">
        <v>-103593</v>
      </c>
      <c r="D2761" s="617">
        <v>-114388</v>
      </c>
      <c r="F2761" s="330" t="e">
        <f ca="1">_xll.RiskData('Risk Summary'!$H$32,$A2761)</f>
        <v>#NAME?</v>
      </c>
      <c r="G2761" s="330" t="e">
        <f ca="1">_xll.RiskData('Risk Summary'!$K$32,$A2761)</f>
        <v>#NAME?</v>
      </c>
      <c r="H2761" s="330" t="e">
        <f ca="1">_xll.RiskData('Risk Summary'!$N$32,$A2761)</f>
        <v>#NAME?</v>
      </c>
      <c r="J2761" s="330" t="e">
        <f ca="1">_xll.RiskData('Risk Summary'!$H$35,$A2761)</f>
        <v>#NAME?</v>
      </c>
      <c r="K2761" s="330" t="e">
        <f ca="1">_xll.RiskData('Risk Summary'!$K$35,$A2761)</f>
        <v>#NAME?</v>
      </c>
      <c r="L2761" s="330" t="e">
        <f ca="1">_xll.RiskData('Risk Summary'!$N$35,$A2761)</f>
        <v>#NAME?</v>
      </c>
      <c r="N2761" s="330" t="e">
        <f ca="1">_xll.RiskData('Risk Summary'!$H$36,$A2761)</f>
        <v>#NAME?</v>
      </c>
      <c r="O2761" s="330" t="e">
        <f ca="1">_xll.RiskData('Risk Summary'!$K$36,$A2761)</f>
        <v>#NAME?</v>
      </c>
      <c r="P2761" s="330" t="e">
        <f ca="1">_xll.RiskData('Risk Summary'!$N$36,$A2761)</f>
        <v>#NAME?</v>
      </c>
      <c r="R2761" s="330" t="e">
        <f ca="1">_xll.RiskData('TS CF'!$H$24,$A2761)-F2761</f>
        <v>#NAME?</v>
      </c>
      <c r="S2761" s="330" t="e">
        <f ca="1">_xll.RiskData('TS CF'!$K$24,$A2761)-G2761</f>
        <v>#NAME?</v>
      </c>
      <c r="T2761" s="330" t="e">
        <f ca="1">_xll.RiskData('TS CF'!$N$24,$A2761)-H2761</f>
        <v>#NAME?</v>
      </c>
      <c r="V2761" s="327" t="e">
        <f t="shared" ca="1" si="126"/>
        <v>#NAME?</v>
      </c>
      <c r="W2761" s="327" t="e">
        <f t="shared" ca="1" si="127"/>
        <v>#NAME?</v>
      </c>
      <c r="X2761" s="327" t="e">
        <f t="shared" ca="1" si="128"/>
        <v>#NAME?</v>
      </c>
    </row>
    <row r="2762" spans="1:24">
      <c r="A2762" s="2">
        <v>2755</v>
      </c>
      <c r="B2762" s="617">
        <v>-160478</v>
      </c>
      <c r="C2762" s="617">
        <v>-103593</v>
      </c>
      <c r="D2762" s="617">
        <v>-114388</v>
      </c>
      <c r="F2762" s="330" t="e">
        <f ca="1">_xll.RiskData('Risk Summary'!$H$32,$A2762)</f>
        <v>#NAME?</v>
      </c>
      <c r="G2762" s="330" t="e">
        <f ca="1">_xll.RiskData('Risk Summary'!$K$32,$A2762)</f>
        <v>#NAME?</v>
      </c>
      <c r="H2762" s="330" t="e">
        <f ca="1">_xll.RiskData('Risk Summary'!$N$32,$A2762)</f>
        <v>#NAME?</v>
      </c>
      <c r="J2762" s="330" t="e">
        <f ca="1">_xll.RiskData('Risk Summary'!$H$35,$A2762)</f>
        <v>#NAME?</v>
      </c>
      <c r="K2762" s="330" t="e">
        <f ca="1">_xll.RiskData('Risk Summary'!$K$35,$A2762)</f>
        <v>#NAME?</v>
      </c>
      <c r="L2762" s="330" t="e">
        <f ca="1">_xll.RiskData('Risk Summary'!$N$35,$A2762)</f>
        <v>#NAME?</v>
      </c>
      <c r="N2762" s="330" t="e">
        <f ca="1">_xll.RiskData('Risk Summary'!$H$36,$A2762)</f>
        <v>#NAME?</v>
      </c>
      <c r="O2762" s="330" t="e">
        <f ca="1">_xll.RiskData('Risk Summary'!$K$36,$A2762)</f>
        <v>#NAME?</v>
      </c>
      <c r="P2762" s="330" t="e">
        <f ca="1">_xll.RiskData('Risk Summary'!$N$36,$A2762)</f>
        <v>#NAME?</v>
      </c>
      <c r="R2762" s="330" t="e">
        <f ca="1">_xll.RiskData('TS CF'!$H$24,$A2762)-F2762</f>
        <v>#NAME?</v>
      </c>
      <c r="S2762" s="330" t="e">
        <f ca="1">_xll.RiskData('TS CF'!$K$24,$A2762)-G2762</f>
        <v>#NAME?</v>
      </c>
      <c r="T2762" s="330" t="e">
        <f ca="1">_xll.RiskData('TS CF'!$N$24,$A2762)-H2762</f>
        <v>#NAME?</v>
      </c>
      <c r="V2762" s="327" t="e">
        <f t="shared" ref="V2762:V2825" ca="1" si="129">V2761</f>
        <v>#NAME?</v>
      </c>
      <c r="W2762" s="327" t="e">
        <f t="shared" ref="W2762:W2825" ca="1" si="130">W2761</f>
        <v>#NAME?</v>
      </c>
      <c r="X2762" s="327" t="e">
        <f t="shared" ref="X2762:X2825" ca="1" si="131">X2761</f>
        <v>#NAME?</v>
      </c>
    </row>
    <row r="2763" spans="1:24">
      <c r="A2763" s="2">
        <v>2756</v>
      </c>
      <c r="B2763" s="617">
        <v>-160478</v>
      </c>
      <c r="C2763" s="617">
        <v>-103593</v>
      </c>
      <c r="D2763" s="617">
        <v>-114388</v>
      </c>
      <c r="F2763" s="330" t="e">
        <f ca="1">_xll.RiskData('Risk Summary'!$H$32,$A2763)</f>
        <v>#NAME?</v>
      </c>
      <c r="G2763" s="330" t="e">
        <f ca="1">_xll.RiskData('Risk Summary'!$K$32,$A2763)</f>
        <v>#NAME?</v>
      </c>
      <c r="H2763" s="330" t="e">
        <f ca="1">_xll.RiskData('Risk Summary'!$N$32,$A2763)</f>
        <v>#NAME?</v>
      </c>
      <c r="J2763" s="330" t="e">
        <f ca="1">_xll.RiskData('Risk Summary'!$H$35,$A2763)</f>
        <v>#NAME?</v>
      </c>
      <c r="K2763" s="330" t="e">
        <f ca="1">_xll.RiskData('Risk Summary'!$K$35,$A2763)</f>
        <v>#NAME?</v>
      </c>
      <c r="L2763" s="330" t="e">
        <f ca="1">_xll.RiskData('Risk Summary'!$N$35,$A2763)</f>
        <v>#NAME?</v>
      </c>
      <c r="N2763" s="330" t="e">
        <f ca="1">_xll.RiskData('Risk Summary'!$H$36,$A2763)</f>
        <v>#NAME?</v>
      </c>
      <c r="O2763" s="330" t="e">
        <f ca="1">_xll.RiskData('Risk Summary'!$K$36,$A2763)</f>
        <v>#NAME?</v>
      </c>
      <c r="P2763" s="330" t="e">
        <f ca="1">_xll.RiskData('Risk Summary'!$N$36,$A2763)</f>
        <v>#NAME?</v>
      </c>
      <c r="R2763" s="330" t="e">
        <f ca="1">_xll.RiskData('TS CF'!$H$24,$A2763)-F2763</f>
        <v>#NAME?</v>
      </c>
      <c r="S2763" s="330" t="e">
        <f ca="1">_xll.RiskData('TS CF'!$K$24,$A2763)-G2763</f>
        <v>#NAME?</v>
      </c>
      <c r="T2763" s="330" t="e">
        <f ca="1">_xll.RiskData('TS CF'!$N$24,$A2763)-H2763</f>
        <v>#NAME?</v>
      </c>
      <c r="V2763" s="327" t="e">
        <f t="shared" ca="1" si="129"/>
        <v>#NAME?</v>
      </c>
      <c r="W2763" s="327" t="e">
        <f t="shared" ca="1" si="130"/>
        <v>#NAME?</v>
      </c>
      <c r="X2763" s="327" t="e">
        <f t="shared" ca="1" si="131"/>
        <v>#NAME?</v>
      </c>
    </row>
    <row r="2764" spans="1:24">
      <c r="A2764" s="2">
        <v>2757</v>
      </c>
      <c r="B2764" s="617">
        <v>-160478</v>
      </c>
      <c r="C2764" s="617">
        <v>-103593</v>
      </c>
      <c r="D2764" s="617">
        <v>-114388</v>
      </c>
      <c r="F2764" s="330" t="e">
        <f ca="1">_xll.RiskData('Risk Summary'!$H$32,$A2764)</f>
        <v>#NAME?</v>
      </c>
      <c r="G2764" s="330" t="e">
        <f ca="1">_xll.RiskData('Risk Summary'!$K$32,$A2764)</f>
        <v>#NAME?</v>
      </c>
      <c r="H2764" s="330" t="e">
        <f ca="1">_xll.RiskData('Risk Summary'!$N$32,$A2764)</f>
        <v>#NAME?</v>
      </c>
      <c r="J2764" s="330" t="e">
        <f ca="1">_xll.RiskData('Risk Summary'!$H$35,$A2764)</f>
        <v>#NAME?</v>
      </c>
      <c r="K2764" s="330" t="e">
        <f ca="1">_xll.RiskData('Risk Summary'!$K$35,$A2764)</f>
        <v>#NAME?</v>
      </c>
      <c r="L2764" s="330" t="e">
        <f ca="1">_xll.RiskData('Risk Summary'!$N$35,$A2764)</f>
        <v>#NAME?</v>
      </c>
      <c r="N2764" s="330" t="e">
        <f ca="1">_xll.RiskData('Risk Summary'!$H$36,$A2764)</f>
        <v>#NAME?</v>
      </c>
      <c r="O2764" s="330" t="e">
        <f ca="1">_xll.RiskData('Risk Summary'!$K$36,$A2764)</f>
        <v>#NAME?</v>
      </c>
      <c r="P2764" s="330" t="e">
        <f ca="1">_xll.RiskData('Risk Summary'!$N$36,$A2764)</f>
        <v>#NAME?</v>
      </c>
      <c r="R2764" s="330" t="e">
        <f ca="1">_xll.RiskData('TS CF'!$H$24,$A2764)-F2764</f>
        <v>#NAME?</v>
      </c>
      <c r="S2764" s="330" t="e">
        <f ca="1">_xll.RiskData('TS CF'!$K$24,$A2764)-G2764</f>
        <v>#NAME?</v>
      </c>
      <c r="T2764" s="330" t="e">
        <f ca="1">_xll.RiskData('TS CF'!$N$24,$A2764)-H2764</f>
        <v>#NAME?</v>
      </c>
      <c r="V2764" s="327" t="e">
        <f t="shared" ca="1" si="129"/>
        <v>#NAME?</v>
      </c>
      <c r="W2764" s="327" t="e">
        <f t="shared" ca="1" si="130"/>
        <v>#NAME?</v>
      </c>
      <c r="X2764" s="327" t="e">
        <f t="shared" ca="1" si="131"/>
        <v>#NAME?</v>
      </c>
    </row>
    <row r="2765" spans="1:24">
      <c r="A2765" s="2">
        <v>2758</v>
      </c>
      <c r="B2765" s="617">
        <v>-160478</v>
      </c>
      <c r="C2765" s="617">
        <v>-103593</v>
      </c>
      <c r="D2765" s="617">
        <v>-114388</v>
      </c>
      <c r="F2765" s="330" t="e">
        <f ca="1">_xll.RiskData('Risk Summary'!$H$32,$A2765)</f>
        <v>#NAME?</v>
      </c>
      <c r="G2765" s="330" t="e">
        <f ca="1">_xll.RiskData('Risk Summary'!$K$32,$A2765)</f>
        <v>#NAME?</v>
      </c>
      <c r="H2765" s="330" t="e">
        <f ca="1">_xll.RiskData('Risk Summary'!$N$32,$A2765)</f>
        <v>#NAME?</v>
      </c>
      <c r="J2765" s="330" t="e">
        <f ca="1">_xll.RiskData('Risk Summary'!$H$35,$A2765)</f>
        <v>#NAME?</v>
      </c>
      <c r="K2765" s="330" t="e">
        <f ca="1">_xll.RiskData('Risk Summary'!$K$35,$A2765)</f>
        <v>#NAME?</v>
      </c>
      <c r="L2765" s="330" t="e">
        <f ca="1">_xll.RiskData('Risk Summary'!$N$35,$A2765)</f>
        <v>#NAME?</v>
      </c>
      <c r="N2765" s="330" t="e">
        <f ca="1">_xll.RiskData('Risk Summary'!$H$36,$A2765)</f>
        <v>#NAME?</v>
      </c>
      <c r="O2765" s="330" t="e">
        <f ca="1">_xll.RiskData('Risk Summary'!$K$36,$A2765)</f>
        <v>#NAME?</v>
      </c>
      <c r="P2765" s="330" t="e">
        <f ca="1">_xll.RiskData('Risk Summary'!$N$36,$A2765)</f>
        <v>#NAME?</v>
      </c>
      <c r="R2765" s="330" t="e">
        <f ca="1">_xll.RiskData('TS CF'!$H$24,$A2765)-F2765</f>
        <v>#NAME?</v>
      </c>
      <c r="S2765" s="330" t="e">
        <f ca="1">_xll.RiskData('TS CF'!$K$24,$A2765)-G2765</f>
        <v>#NAME?</v>
      </c>
      <c r="T2765" s="330" t="e">
        <f ca="1">_xll.RiskData('TS CF'!$N$24,$A2765)-H2765</f>
        <v>#NAME?</v>
      </c>
      <c r="V2765" s="327" t="e">
        <f t="shared" ca="1" si="129"/>
        <v>#NAME?</v>
      </c>
      <c r="W2765" s="327" t="e">
        <f t="shared" ca="1" si="130"/>
        <v>#NAME?</v>
      </c>
      <c r="X2765" s="327" t="e">
        <f t="shared" ca="1" si="131"/>
        <v>#NAME?</v>
      </c>
    </row>
    <row r="2766" spans="1:24">
      <c r="A2766" s="2">
        <v>2759</v>
      </c>
      <c r="B2766" s="617">
        <v>-160478</v>
      </c>
      <c r="C2766" s="617">
        <v>-103593</v>
      </c>
      <c r="D2766" s="617">
        <v>-114388</v>
      </c>
      <c r="F2766" s="330" t="e">
        <f ca="1">_xll.RiskData('Risk Summary'!$H$32,$A2766)</f>
        <v>#NAME?</v>
      </c>
      <c r="G2766" s="330" t="e">
        <f ca="1">_xll.RiskData('Risk Summary'!$K$32,$A2766)</f>
        <v>#NAME?</v>
      </c>
      <c r="H2766" s="330" t="e">
        <f ca="1">_xll.RiskData('Risk Summary'!$N$32,$A2766)</f>
        <v>#NAME?</v>
      </c>
      <c r="J2766" s="330" t="e">
        <f ca="1">_xll.RiskData('Risk Summary'!$H$35,$A2766)</f>
        <v>#NAME?</v>
      </c>
      <c r="K2766" s="330" t="e">
        <f ca="1">_xll.RiskData('Risk Summary'!$K$35,$A2766)</f>
        <v>#NAME?</v>
      </c>
      <c r="L2766" s="330" t="e">
        <f ca="1">_xll.RiskData('Risk Summary'!$N$35,$A2766)</f>
        <v>#NAME?</v>
      </c>
      <c r="N2766" s="330" t="e">
        <f ca="1">_xll.RiskData('Risk Summary'!$H$36,$A2766)</f>
        <v>#NAME?</v>
      </c>
      <c r="O2766" s="330" t="e">
        <f ca="1">_xll.RiskData('Risk Summary'!$K$36,$A2766)</f>
        <v>#NAME?</v>
      </c>
      <c r="P2766" s="330" t="e">
        <f ca="1">_xll.RiskData('Risk Summary'!$N$36,$A2766)</f>
        <v>#NAME?</v>
      </c>
      <c r="R2766" s="330" t="e">
        <f ca="1">_xll.RiskData('TS CF'!$H$24,$A2766)-F2766</f>
        <v>#NAME?</v>
      </c>
      <c r="S2766" s="330" t="e">
        <f ca="1">_xll.RiskData('TS CF'!$K$24,$A2766)-G2766</f>
        <v>#NAME?</v>
      </c>
      <c r="T2766" s="330" t="e">
        <f ca="1">_xll.RiskData('TS CF'!$N$24,$A2766)-H2766</f>
        <v>#NAME?</v>
      </c>
      <c r="V2766" s="327" t="e">
        <f t="shared" ca="1" si="129"/>
        <v>#NAME?</v>
      </c>
      <c r="W2766" s="327" t="e">
        <f t="shared" ca="1" si="130"/>
        <v>#NAME?</v>
      </c>
      <c r="X2766" s="327" t="e">
        <f t="shared" ca="1" si="131"/>
        <v>#NAME?</v>
      </c>
    </row>
    <row r="2767" spans="1:24">
      <c r="A2767" s="2">
        <v>2760</v>
      </c>
      <c r="B2767" s="617">
        <v>-160478</v>
      </c>
      <c r="C2767" s="617">
        <v>-103593</v>
      </c>
      <c r="D2767" s="617">
        <v>-114388</v>
      </c>
      <c r="F2767" s="330" t="e">
        <f ca="1">_xll.RiskData('Risk Summary'!$H$32,$A2767)</f>
        <v>#NAME?</v>
      </c>
      <c r="G2767" s="330" t="e">
        <f ca="1">_xll.RiskData('Risk Summary'!$K$32,$A2767)</f>
        <v>#NAME?</v>
      </c>
      <c r="H2767" s="330" t="e">
        <f ca="1">_xll.RiskData('Risk Summary'!$N$32,$A2767)</f>
        <v>#NAME?</v>
      </c>
      <c r="J2767" s="330" t="e">
        <f ca="1">_xll.RiskData('Risk Summary'!$H$35,$A2767)</f>
        <v>#NAME?</v>
      </c>
      <c r="K2767" s="330" t="e">
        <f ca="1">_xll.RiskData('Risk Summary'!$K$35,$A2767)</f>
        <v>#NAME?</v>
      </c>
      <c r="L2767" s="330" t="e">
        <f ca="1">_xll.RiskData('Risk Summary'!$N$35,$A2767)</f>
        <v>#NAME?</v>
      </c>
      <c r="N2767" s="330" t="e">
        <f ca="1">_xll.RiskData('Risk Summary'!$H$36,$A2767)</f>
        <v>#NAME?</v>
      </c>
      <c r="O2767" s="330" t="e">
        <f ca="1">_xll.RiskData('Risk Summary'!$K$36,$A2767)</f>
        <v>#NAME?</v>
      </c>
      <c r="P2767" s="330" t="e">
        <f ca="1">_xll.RiskData('Risk Summary'!$N$36,$A2767)</f>
        <v>#NAME?</v>
      </c>
      <c r="R2767" s="330" t="e">
        <f ca="1">_xll.RiskData('TS CF'!$H$24,$A2767)-F2767</f>
        <v>#NAME?</v>
      </c>
      <c r="S2767" s="330" t="e">
        <f ca="1">_xll.RiskData('TS CF'!$K$24,$A2767)-G2767</f>
        <v>#NAME?</v>
      </c>
      <c r="T2767" s="330" t="e">
        <f ca="1">_xll.RiskData('TS CF'!$N$24,$A2767)-H2767</f>
        <v>#NAME?</v>
      </c>
      <c r="V2767" s="327" t="e">
        <f t="shared" ca="1" si="129"/>
        <v>#NAME?</v>
      </c>
      <c r="W2767" s="327" t="e">
        <f t="shared" ca="1" si="130"/>
        <v>#NAME?</v>
      </c>
      <c r="X2767" s="327" t="e">
        <f t="shared" ca="1" si="131"/>
        <v>#NAME?</v>
      </c>
    </row>
    <row r="2768" spans="1:24">
      <c r="A2768" s="2">
        <v>2761</v>
      </c>
      <c r="B2768" s="617">
        <v>-160478</v>
      </c>
      <c r="C2768" s="617">
        <v>-103593</v>
      </c>
      <c r="D2768" s="617">
        <v>-114388</v>
      </c>
      <c r="F2768" s="330" t="e">
        <f ca="1">_xll.RiskData('Risk Summary'!$H$32,$A2768)</f>
        <v>#NAME?</v>
      </c>
      <c r="G2768" s="330" t="e">
        <f ca="1">_xll.RiskData('Risk Summary'!$K$32,$A2768)</f>
        <v>#NAME?</v>
      </c>
      <c r="H2768" s="330" t="e">
        <f ca="1">_xll.RiskData('Risk Summary'!$N$32,$A2768)</f>
        <v>#NAME?</v>
      </c>
      <c r="J2768" s="330" t="e">
        <f ca="1">_xll.RiskData('Risk Summary'!$H$35,$A2768)</f>
        <v>#NAME?</v>
      </c>
      <c r="K2768" s="330" t="e">
        <f ca="1">_xll.RiskData('Risk Summary'!$K$35,$A2768)</f>
        <v>#NAME?</v>
      </c>
      <c r="L2768" s="330" t="e">
        <f ca="1">_xll.RiskData('Risk Summary'!$N$35,$A2768)</f>
        <v>#NAME?</v>
      </c>
      <c r="N2768" s="330" t="e">
        <f ca="1">_xll.RiskData('Risk Summary'!$H$36,$A2768)</f>
        <v>#NAME?</v>
      </c>
      <c r="O2768" s="330" t="e">
        <f ca="1">_xll.RiskData('Risk Summary'!$K$36,$A2768)</f>
        <v>#NAME?</v>
      </c>
      <c r="P2768" s="330" t="e">
        <f ca="1">_xll.RiskData('Risk Summary'!$N$36,$A2768)</f>
        <v>#NAME?</v>
      </c>
      <c r="R2768" s="330" t="e">
        <f ca="1">_xll.RiskData('TS CF'!$H$24,$A2768)-F2768</f>
        <v>#NAME?</v>
      </c>
      <c r="S2768" s="330" t="e">
        <f ca="1">_xll.RiskData('TS CF'!$K$24,$A2768)-G2768</f>
        <v>#NAME?</v>
      </c>
      <c r="T2768" s="330" t="e">
        <f ca="1">_xll.RiskData('TS CF'!$N$24,$A2768)-H2768</f>
        <v>#NAME?</v>
      </c>
      <c r="V2768" s="327" t="e">
        <f t="shared" ca="1" si="129"/>
        <v>#NAME?</v>
      </c>
      <c r="W2768" s="327" t="e">
        <f t="shared" ca="1" si="130"/>
        <v>#NAME?</v>
      </c>
      <c r="X2768" s="327" t="e">
        <f t="shared" ca="1" si="131"/>
        <v>#NAME?</v>
      </c>
    </row>
    <row r="2769" spans="1:24">
      <c r="A2769" s="2">
        <v>2762</v>
      </c>
      <c r="B2769" s="617">
        <v>-160478</v>
      </c>
      <c r="C2769" s="617">
        <v>-103593</v>
      </c>
      <c r="D2769" s="617">
        <v>-114388</v>
      </c>
      <c r="F2769" s="330" t="e">
        <f ca="1">_xll.RiskData('Risk Summary'!$H$32,$A2769)</f>
        <v>#NAME?</v>
      </c>
      <c r="G2769" s="330" t="e">
        <f ca="1">_xll.RiskData('Risk Summary'!$K$32,$A2769)</f>
        <v>#NAME?</v>
      </c>
      <c r="H2769" s="330" t="e">
        <f ca="1">_xll.RiskData('Risk Summary'!$N$32,$A2769)</f>
        <v>#NAME?</v>
      </c>
      <c r="J2769" s="330" t="e">
        <f ca="1">_xll.RiskData('Risk Summary'!$H$35,$A2769)</f>
        <v>#NAME?</v>
      </c>
      <c r="K2769" s="330" t="e">
        <f ca="1">_xll.RiskData('Risk Summary'!$K$35,$A2769)</f>
        <v>#NAME?</v>
      </c>
      <c r="L2769" s="330" t="e">
        <f ca="1">_xll.RiskData('Risk Summary'!$N$35,$A2769)</f>
        <v>#NAME?</v>
      </c>
      <c r="N2769" s="330" t="e">
        <f ca="1">_xll.RiskData('Risk Summary'!$H$36,$A2769)</f>
        <v>#NAME?</v>
      </c>
      <c r="O2769" s="330" t="e">
        <f ca="1">_xll.RiskData('Risk Summary'!$K$36,$A2769)</f>
        <v>#NAME?</v>
      </c>
      <c r="P2769" s="330" t="e">
        <f ca="1">_xll.RiskData('Risk Summary'!$N$36,$A2769)</f>
        <v>#NAME?</v>
      </c>
      <c r="R2769" s="330" t="e">
        <f ca="1">_xll.RiskData('TS CF'!$H$24,$A2769)-F2769</f>
        <v>#NAME?</v>
      </c>
      <c r="S2769" s="330" t="e">
        <f ca="1">_xll.RiskData('TS CF'!$K$24,$A2769)-G2769</f>
        <v>#NAME?</v>
      </c>
      <c r="T2769" s="330" t="e">
        <f ca="1">_xll.RiskData('TS CF'!$N$24,$A2769)-H2769</f>
        <v>#NAME?</v>
      </c>
      <c r="V2769" s="327" t="e">
        <f t="shared" ca="1" si="129"/>
        <v>#NAME?</v>
      </c>
      <c r="W2769" s="327" t="e">
        <f t="shared" ca="1" si="130"/>
        <v>#NAME?</v>
      </c>
      <c r="X2769" s="327" t="e">
        <f t="shared" ca="1" si="131"/>
        <v>#NAME?</v>
      </c>
    </row>
    <row r="2770" spans="1:24">
      <c r="A2770" s="2">
        <v>2763</v>
      </c>
      <c r="B2770" s="617">
        <v>-160478</v>
      </c>
      <c r="C2770" s="617">
        <v>-103593</v>
      </c>
      <c r="D2770" s="617">
        <v>-114388</v>
      </c>
      <c r="F2770" s="330" t="e">
        <f ca="1">_xll.RiskData('Risk Summary'!$H$32,$A2770)</f>
        <v>#NAME?</v>
      </c>
      <c r="G2770" s="330" t="e">
        <f ca="1">_xll.RiskData('Risk Summary'!$K$32,$A2770)</f>
        <v>#NAME?</v>
      </c>
      <c r="H2770" s="330" t="e">
        <f ca="1">_xll.RiskData('Risk Summary'!$N$32,$A2770)</f>
        <v>#NAME?</v>
      </c>
      <c r="J2770" s="330" t="e">
        <f ca="1">_xll.RiskData('Risk Summary'!$H$35,$A2770)</f>
        <v>#NAME?</v>
      </c>
      <c r="K2770" s="330" t="e">
        <f ca="1">_xll.RiskData('Risk Summary'!$K$35,$A2770)</f>
        <v>#NAME?</v>
      </c>
      <c r="L2770" s="330" t="e">
        <f ca="1">_xll.RiskData('Risk Summary'!$N$35,$A2770)</f>
        <v>#NAME?</v>
      </c>
      <c r="N2770" s="330" t="e">
        <f ca="1">_xll.RiskData('Risk Summary'!$H$36,$A2770)</f>
        <v>#NAME?</v>
      </c>
      <c r="O2770" s="330" t="e">
        <f ca="1">_xll.RiskData('Risk Summary'!$K$36,$A2770)</f>
        <v>#NAME?</v>
      </c>
      <c r="P2770" s="330" t="e">
        <f ca="1">_xll.RiskData('Risk Summary'!$N$36,$A2770)</f>
        <v>#NAME?</v>
      </c>
      <c r="R2770" s="330" t="e">
        <f ca="1">_xll.RiskData('TS CF'!$H$24,$A2770)-F2770</f>
        <v>#NAME?</v>
      </c>
      <c r="S2770" s="330" t="e">
        <f ca="1">_xll.RiskData('TS CF'!$K$24,$A2770)-G2770</f>
        <v>#NAME?</v>
      </c>
      <c r="T2770" s="330" t="e">
        <f ca="1">_xll.RiskData('TS CF'!$N$24,$A2770)-H2770</f>
        <v>#NAME?</v>
      </c>
      <c r="V2770" s="327" t="e">
        <f t="shared" ca="1" si="129"/>
        <v>#NAME?</v>
      </c>
      <c r="W2770" s="327" t="e">
        <f t="shared" ca="1" si="130"/>
        <v>#NAME?</v>
      </c>
      <c r="X2770" s="327" t="e">
        <f t="shared" ca="1" si="131"/>
        <v>#NAME?</v>
      </c>
    </row>
    <row r="2771" spans="1:24">
      <c r="A2771" s="2">
        <v>2764</v>
      </c>
      <c r="B2771" s="617">
        <v>-160478</v>
      </c>
      <c r="C2771" s="617">
        <v>-103593</v>
      </c>
      <c r="D2771" s="617">
        <v>-114388</v>
      </c>
      <c r="F2771" s="330" t="e">
        <f ca="1">_xll.RiskData('Risk Summary'!$H$32,$A2771)</f>
        <v>#NAME?</v>
      </c>
      <c r="G2771" s="330" t="e">
        <f ca="1">_xll.RiskData('Risk Summary'!$K$32,$A2771)</f>
        <v>#NAME?</v>
      </c>
      <c r="H2771" s="330" t="e">
        <f ca="1">_xll.RiskData('Risk Summary'!$N$32,$A2771)</f>
        <v>#NAME?</v>
      </c>
      <c r="J2771" s="330" t="e">
        <f ca="1">_xll.RiskData('Risk Summary'!$H$35,$A2771)</f>
        <v>#NAME?</v>
      </c>
      <c r="K2771" s="330" t="e">
        <f ca="1">_xll.RiskData('Risk Summary'!$K$35,$A2771)</f>
        <v>#NAME?</v>
      </c>
      <c r="L2771" s="330" t="e">
        <f ca="1">_xll.RiskData('Risk Summary'!$N$35,$A2771)</f>
        <v>#NAME?</v>
      </c>
      <c r="N2771" s="330" t="e">
        <f ca="1">_xll.RiskData('Risk Summary'!$H$36,$A2771)</f>
        <v>#NAME?</v>
      </c>
      <c r="O2771" s="330" t="e">
        <f ca="1">_xll.RiskData('Risk Summary'!$K$36,$A2771)</f>
        <v>#NAME?</v>
      </c>
      <c r="P2771" s="330" t="e">
        <f ca="1">_xll.RiskData('Risk Summary'!$N$36,$A2771)</f>
        <v>#NAME?</v>
      </c>
      <c r="R2771" s="330" t="e">
        <f ca="1">_xll.RiskData('TS CF'!$H$24,$A2771)-F2771</f>
        <v>#NAME?</v>
      </c>
      <c r="S2771" s="330" t="e">
        <f ca="1">_xll.RiskData('TS CF'!$K$24,$A2771)-G2771</f>
        <v>#NAME?</v>
      </c>
      <c r="T2771" s="330" t="e">
        <f ca="1">_xll.RiskData('TS CF'!$N$24,$A2771)-H2771</f>
        <v>#NAME?</v>
      </c>
      <c r="V2771" s="327" t="e">
        <f t="shared" ca="1" si="129"/>
        <v>#NAME?</v>
      </c>
      <c r="W2771" s="327" t="e">
        <f t="shared" ca="1" si="130"/>
        <v>#NAME?</v>
      </c>
      <c r="X2771" s="327" t="e">
        <f t="shared" ca="1" si="131"/>
        <v>#NAME?</v>
      </c>
    </row>
    <row r="2772" spans="1:24">
      <c r="A2772" s="2">
        <v>2765</v>
      </c>
      <c r="B2772" s="617">
        <v>-160478</v>
      </c>
      <c r="C2772" s="617">
        <v>-103593</v>
      </c>
      <c r="D2772" s="617">
        <v>-114388</v>
      </c>
      <c r="F2772" s="330" t="e">
        <f ca="1">_xll.RiskData('Risk Summary'!$H$32,$A2772)</f>
        <v>#NAME?</v>
      </c>
      <c r="G2772" s="330" t="e">
        <f ca="1">_xll.RiskData('Risk Summary'!$K$32,$A2772)</f>
        <v>#NAME?</v>
      </c>
      <c r="H2772" s="330" t="e">
        <f ca="1">_xll.RiskData('Risk Summary'!$N$32,$A2772)</f>
        <v>#NAME?</v>
      </c>
      <c r="J2772" s="330" t="e">
        <f ca="1">_xll.RiskData('Risk Summary'!$H$35,$A2772)</f>
        <v>#NAME?</v>
      </c>
      <c r="K2772" s="330" t="e">
        <f ca="1">_xll.RiskData('Risk Summary'!$K$35,$A2772)</f>
        <v>#NAME?</v>
      </c>
      <c r="L2772" s="330" t="e">
        <f ca="1">_xll.RiskData('Risk Summary'!$N$35,$A2772)</f>
        <v>#NAME?</v>
      </c>
      <c r="N2772" s="330" t="e">
        <f ca="1">_xll.RiskData('Risk Summary'!$H$36,$A2772)</f>
        <v>#NAME?</v>
      </c>
      <c r="O2772" s="330" t="e">
        <f ca="1">_xll.RiskData('Risk Summary'!$K$36,$A2772)</f>
        <v>#NAME?</v>
      </c>
      <c r="P2772" s="330" t="e">
        <f ca="1">_xll.RiskData('Risk Summary'!$N$36,$A2772)</f>
        <v>#NAME?</v>
      </c>
      <c r="R2772" s="330" t="e">
        <f ca="1">_xll.RiskData('TS CF'!$H$24,$A2772)-F2772</f>
        <v>#NAME?</v>
      </c>
      <c r="S2772" s="330" t="e">
        <f ca="1">_xll.RiskData('TS CF'!$K$24,$A2772)-G2772</f>
        <v>#NAME?</v>
      </c>
      <c r="T2772" s="330" t="e">
        <f ca="1">_xll.RiskData('TS CF'!$N$24,$A2772)-H2772</f>
        <v>#NAME?</v>
      </c>
      <c r="V2772" s="327" t="e">
        <f t="shared" ca="1" si="129"/>
        <v>#NAME?</v>
      </c>
      <c r="W2772" s="327" t="e">
        <f t="shared" ca="1" si="130"/>
        <v>#NAME?</v>
      </c>
      <c r="X2772" s="327" t="e">
        <f t="shared" ca="1" si="131"/>
        <v>#NAME?</v>
      </c>
    </row>
    <row r="2773" spans="1:24">
      <c r="A2773" s="2">
        <v>2766</v>
      </c>
      <c r="B2773" s="617">
        <v>-160478</v>
      </c>
      <c r="C2773" s="617">
        <v>-103593</v>
      </c>
      <c r="D2773" s="617">
        <v>-114388</v>
      </c>
      <c r="F2773" s="330" t="e">
        <f ca="1">_xll.RiskData('Risk Summary'!$H$32,$A2773)</f>
        <v>#NAME?</v>
      </c>
      <c r="G2773" s="330" t="e">
        <f ca="1">_xll.RiskData('Risk Summary'!$K$32,$A2773)</f>
        <v>#NAME?</v>
      </c>
      <c r="H2773" s="330" t="e">
        <f ca="1">_xll.RiskData('Risk Summary'!$N$32,$A2773)</f>
        <v>#NAME?</v>
      </c>
      <c r="J2773" s="330" t="e">
        <f ca="1">_xll.RiskData('Risk Summary'!$H$35,$A2773)</f>
        <v>#NAME?</v>
      </c>
      <c r="K2773" s="330" t="e">
        <f ca="1">_xll.RiskData('Risk Summary'!$K$35,$A2773)</f>
        <v>#NAME?</v>
      </c>
      <c r="L2773" s="330" t="e">
        <f ca="1">_xll.RiskData('Risk Summary'!$N$35,$A2773)</f>
        <v>#NAME?</v>
      </c>
      <c r="N2773" s="330" t="e">
        <f ca="1">_xll.RiskData('Risk Summary'!$H$36,$A2773)</f>
        <v>#NAME?</v>
      </c>
      <c r="O2773" s="330" t="e">
        <f ca="1">_xll.RiskData('Risk Summary'!$K$36,$A2773)</f>
        <v>#NAME?</v>
      </c>
      <c r="P2773" s="330" t="e">
        <f ca="1">_xll.RiskData('Risk Summary'!$N$36,$A2773)</f>
        <v>#NAME?</v>
      </c>
      <c r="R2773" s="330" t="e">
        <f ca="1">_xll.RiskData('TS CF'!$H$24,$A2773)-F2773</f>
        <v>#NAME?</v>
      </c>
      <c r="S2773" s="330" t="e">
        <f ca="1">_xll.RiskData('TS CF'!$K$24,$A2773)-G2773</f>
        <v>#NAME?</v>
      </c>
      <c r="T2773" s="330" t="e">
        <f ca="1">_xll.RiskData('TS CF'!$N$24,$A2773)-H2773</f>
        <v>#NAME?</v>
      </c>
      <c r="V2773" s="327" t="e">
        <f t="shared" ca="1" si="129"/>
        <v>#NAME?</v>
      </c>
      <c r="W2773" s="327" t="e">
        <f t="shared" ca="1" si="130"/>
        <v>#NAME?</v>
      </c>
      <c r="X2773" s="327" t="e">
        <f t="shared" ca="1" si="131"/>
        <v>#NAME?</v>
      </c>
    </row>
    <row r="2774" spans="1:24">
      <c r="A2774" s="2">
        <v>2767</v>
      </c>
      <c r="B2774" s="617">
        <v>-160478</v>
      </c>
      <c r="C2774" s="617">
        <v>-103593</v>
      </c>
      <c r="D2774" s="617">
        <v>-114388</v>
      </c>
      <c r="F2774" s="330" t="e">
        <f ca="1">_xll.RiskData('Risk Summary'!$H$32,$A2774)</f>
        <v>#NAME?</v>
      </c>
      <c r="G2774" s="330" t="e">
        <f ca="1">_xll.RiskData('Risk Summary'!$K$32,$A2774)</f>
        <v>#NAME?</v>
      </c>
      <c r="H2774" s="330" t="e">
        <f ca="1">_xll.RiskData('Risk Summary'!$N$32,$A2774)</f>
        <v>#NAME?</v>
      </c>
      <c r="J2774" s="330" t="e">
        <f ca="1">_xll.RiskData('Risk Summary'!$H$35,$A2774)</f>
        <v>#NAME?</v>
      </c>
      <c r="K2774" s="330" t="e">
        <f ca="1">_xll.RiskData('Risk Summary'!$K$35,$A2774)</f>
        <v>#NAME?</v>
      </c>
      <c r="L2774" s="330" t="e">
        <f ca="1">_xll.RiskData('Risk Summary'!$N$35,$A2774)</f>
        <v>#NAME?</v>
      </c>
      <c r="N2774" s="330" t="e">
        <f ca="1">_xll.RiskData('Risk Summary'!$H$36,$A2774)</f>
        <v>#NAME?</v>
      </c>
      <c r="O2774" s="330" t="e">
        <f ca="1">_xll.RiskData('Risk Summary'!$K$36,$A2774)</f>
        <v>#NAME?</v>
      </c>
      <c r="P2774" s="330" t="e">
        <f ca="1">_xll.RiskData('Risk Summary'!$N$36,$A2774)</f>
        <v>#NAME?</v>
      </c>
      <c r="R2774" s="330" t="e">
        <f ca="1">_xll.RiskData('TS CF'!$H$24,$A2774)-F2774</f>
        <v>#NAME?</v>
      </c>
      <c r="S2774" s="330" t="e">
        <f ca="1">_xll.RiskData('TS CF'!$K$24,$A2774)-G2774</f>
        <v>#NAME?</v>
      </c>
      <c r="T2774" s="330" t="e">
        <f ca="1">_xll.RiskData('TS CF'!$N$24,$A2774)-H2774</f>
        <v>#NAME?</v>
      </c>
      <c r="V2774" s="327" t="e">
        <f t="shared" ca="1" si="129"/>
        <v>#NAME?</v>
      </c>
      <c r="W2774" s="327" t="e">
        <f t="shared" ca="1" si="130"/>
        <v>#NAME?</v>
      </c>
      <c r="X2774" s="327" t="e">
        <f t="shared" ca="1" si="131"/>
        <v>#NAME?</v>
      </c>
    </row>
    <row r="2775" spans="1:24">
      <c r="A2775" s="2">
        <v>2768</v>
      </c>
      <c r="B2775" s="617">
        <v>-160478</v>
      </c>
      <c r="C2775" s="617">
        <v>-103593</v>
      </c>
      <c r="D2775" s="617">
        <v>-114388</v>
      </c>
      <c r="F2775" s="330" t="e">
        <f ca="1">_xll.RiskData('Risk Summary'!$H$32,$A2775)</f>
        <v>#NAME?</v>
      </c>
      <c r="G2775" s="330" t="e">
        <f ca="1">_xll.RiskData('Risk Summary'!$K$32,$A2775)</f>
        <v>#NAME?</v>
      </c>
      <c r="H2775" s="330" t="e">
        <f ca="1">_xll.RiskData('Risk Summary'!$N$32,$A2775)</f>
        <v>#NAME?</v>
      </c>
      <c r="J2775" s="330" t="e">
        <f ca="1">_xll.RiskData('Risk Summary'!$H$35,$A2775)</f>
        <v>#NAME?</v>
      </c>
      <c r="K2775" s="330" t="e">
        <f ca="1">_xll.RiskData('Risk Summary'!$K$35,$A2775)</f>
        <v>#NAME?</v>
      </c>
      <c r="L2775" s="330" t="e">
        <f ca="1">_xll.RiskData('Risk Summary'!$N$35,$A2775)</f>
        <v>#NAME?</v>
      </c>
      <c r="N2775" s="330" t="e">
        <f ca="1">_xll.RiskData('Risk Summary'!$H$36,$A2775)</f>
        <v>#NAME?</v>
      </c>
      <c r="O2775" s="330" t="e">
        <f ca="1">_xll.RiskData('Risk Summary'!$K$36,$A2775)</f>
        <v>#NAME?</v>
      </c>
      <c r="P2775" s="330" t="e">
        <f ca="1">_xll.RiskData('Risk Summary'!$N$36,$A2775)</f>
        <v>#NAME?</v>
      </c>
      <c r="R2775" s="330" t="e">
        <f ca="1">_xll.RiskData('TS CF'!$H$24,$A2775)-F2775</f>
        <v>#NAME?</v>
      </c>
      <c r="S2775" s="330" t="e">
        <f ca="1">_xll.RiskData('TS CF'!$K$24,$A2775)-G2775</f>
        <v>#NAME?</v>
      </c>
      <c r="T2775" s="330" t="e">
        <f ca="1">_xll.RiskData('TS CF'!$N$24,$A2775)-H2775</f>
        <v>#NAME?</v>
      </c>
      <c r="V2775" s="327" t="e">
        <f t="shared" ca="1" si="129"/>
        <v>#NAME?</v>
      </c>
      <c r="W2775" s="327" t="e">
        <f t="shared" ca="1" si="130"/>
        <v>#NAME?</v>
      </c>
      <c r="X2775" s="327" t="e">
        <f t="shared" ca="1" si="131"/>
        <v>#NAME?</v>
      </c>
    </row>
    <row r="2776" spans="1:24">
      <c r="A2776" s="2">
        <v>2769</v>
      </c>
      <c r="B2776" s="617">
        <v>-160478</v>
      </c>
      <c r="C2776" s="617">
        <v>-103593</v>
      </c>
      <c r="D2776" s="617">
        <v>-114388</v>
      </c>
      <c r="F2776" s="330" t="e">
        <f ca="1">_xll.RiskData('Risk Summary'!$H$32,$A2776)</f>
        <v>#NAME?</v>
      </c>
      <c r="G2776" s="330" t="e">
        <f ca="1">_xll.RiskData('Risk Summary'!$K$32,$A2776)</f>
        <v>#NAME?</v>
      </c>
      <c r="H2776" s="330" t="e">
        <f ca="1">_xll.RiskData('Risk Summary'!$N$32,$A2776)</f>
        <v>#NAME?</v>
      </c>
      <c r="J2776" s="330" t="e">
        <f ca="1">_xll.RiskData('Risk Summary'!$H$35,$A2776)</f>
        <v>#NAME?</v>
      </c>
      <c r="K2776" s="330" t="e">
        <f ca="1">_xll.RiskData('Risk Summary'!$K$35,$A2776)</f>
        <v>#NAME?</v>
      </c>
      <c r="L2776" s="330" t="e">
        <f ca="1">_xll.RiskData('Risk Summary'!$N$35,$A2776)</f>
        <v>#NAME?</v>
      </c>
      <c r="N2776" s="330" t="e">
        <f ca="1">_xll.RiskData('Risk Summary'!$H$36,$A2776)</f>
        <v>#NAME?</v>
      </c>
      <c r="O2776" s="330" t="e">
        <f ca="1">_xll.RiskData('Risk Summary'!$K$36,$A2776)</f>
        <v>#NAME?</v>
      </c>
      <c r="P2776" s="330" t="e">
        <f ca="1">_xll.RiskData('Risk Summary'!$N$36,$A2776)</f>
        <v>#NAME?</v>
      </c>
      <c r="R2776" s="330" t="e">
        <f ca="1">_xll.RiskData('TS CF'!$H$24,$A2776)-F2776</f>
        <v>#NAME?</v>
      </c>
      <c r="S2776" s="330" t="e">
        <f ca="1">_xll.RiskData('TS CF'!$K$24,$A2776)-G2776</f>
        <v>#NAME?</v>
      </c>
      <c r="T2776" s="330" t="e">
        <f ca="1">_xll.RiskData('TS CF'!$N$24,$A2776)-H2776</f>
        <v>#NAME?</v>
      </c>
      <c r="V2776" s="327" t="e">
        <f t="shared" ca="1" si="129"/>
        <v>#NAME?</v>
      </c>
      <c r="W2776" s="327" t="e">
        <f t="shared" ca="1" si="130"/>
        <v>#NAME?</v>
      </c>
      <c r="X2776" s="327" t="e">
        <f t="shared" ca="1" si="131"/>
        <v>#NAME?</v>
      </c>
    </row>
    <row r="2777" spans="1:24">
      <c r="A2777" s="2">
        <v>2770</v>
      </c>
      <c r="B2777" s="617">
        <v>-160478</v>
      </c>
      <c r="C2777" s="617">
        <v>-103593</v>
      </c>
      <c r="D2777" s="617">
        <v>-114388</v>
      </c>
      <c r="F2777" s="330" t="e">
        <f ca="1">_xll.RiskData('Risk Summary'!$H$32,$A2777)</f>
        <v>#NAME?</v>
      </c>
      <c r="G2777" s="330" t="e">
        <f ca="1">_xll.RiskData('Risk Summary'!$K$32,$A2777)</f>
        <v>#NAME?</v>
      </c>
      <c r="H2777" s="330" t="e">
        <f ca="1">_xll.RiskData('Risk Summary'!$N$32,$A2777)</f>
        <v>#NAME?</v>
      </c>
      <c r="J2777" s="330" t="e">
        <f ca="1">_xll.RiskData('Risk Summary'!$H$35,$A2777)</f>
        <v>#NAME?</v>
      </c>
      <c r="K2777" s="330" t="e">
        <f ca="1">_xll.RiskData('Risk Summary'!$K$35,$A2777)</f>
        <v>#NAME?</v>
      </c>
      <c r="L2777" s="330" t="e">
        <f ca="1">_xll.RiskData('Risk Summary'!$N$35,$A2777)</f>
        <v>#NAME?</v>
      </c>
      <c r="N2777" s="330" t="e">
        <f ca="1">_xll.RiskData('Risk Summary'!$H$36,$A2777)</f>
        <v>#NAME?</v>
      </c>
      <c r="O2777" s="330" t="e">
        <f ca="1">_xll.RiskData('Risk Summary'!$K$36,$A2777)</f>
        <v>#NAME?</v>
      </c>
      <c r="P2777" s="330" t="e">
        <f ca="1">_xll.RiskData('Risk Summary'!$N$36,$A2777)</f>
        <v>#NAME?</v>
      </c>
      <c r="R2777" s="330" t="e">
        <f ca="1">_xll.RiskData('TS CF'!$H$24,$A2777)-F2777</f>
        <v>#NAME?</v>
      </c>
      <c r="S2777" s="330" t="e">
        <f ca="1">_xll.RiskData('TS CF'!$K$24,$A2777)-G2777</f>
        <v>#NAME?</v>
      </c>
      <c r="T2777" s="330" t="e">
        <f ca="1">_xll.RiskData('TS CF'!$N$24,$A2777)-H2777</f>
        <v>#NAME?</v>
      </c>
      <c r="V2777" s="327" t="e">
        <f t="shared" ca="1" si="129"/>
        <v>#NAME?</v>
      </c>
      <c r="W2777" s="327" t="e">
        <f t="shared" ca="1" si="130"/>
        <v>#NAME?</v>
      </c>
      <c r="X2777" s="327" t="e">
        <f t="shared" ca="1" si="131"/>
        <v>#NAME?</v>
      </c>
    </row>
    <row r="2778" spans="1:24">
      <c r="A2778" s="2">
        <v>2771</v>
      </c>
      <c r="B2778" s="617">
        <v>-160478</v>
      </c>
      <c r="C2778" s="617">
        <v>-103593</v>
      </c>
      <c r="D2778" s="617">
        <v>-114388</v>
      </c>
      <c r="F2778" s="330" t="e">
        <f ca="1">_xll.RiskData('Risk Summary'!$H$32,$A2778)</f>
        <v>#NAME?</v>
      </c>
      <c r="G2778" s="330" t="e">
        <f ca="1">_xll.RiskData('Risk Summary'!$K$32,$A2778)</f>
        <v>#NAME?</v>
      </c>
      <c r="H2778" s="330" t="e">
        <f ca="1">_xll.RiskData('Risk Summary'!$N$32,$A2778)</f>
        <v>#NAME?</v>
      </c>
      <c r="J2778" s="330" t="e">
        <f ca="1">_xll.RiskData('Risk Summary'!$H$35,$A2778)</f>
        <v>#NAME?</v>
      </c>
      <c r="K2778" s="330" t="e">
        <f ca="1">_xll.RiskData('Risk Summary'!$K$35,$A2778)</f>
        <v>#NAME?</v>
      </c>
      <c r="L2778" s="330" t="e">
        <f ca="1">_xll.RiskData('Risk Summary'!$N$35,$A2778)</f>
        <v>#NAME?</v>
      </c>
      <c r="N2778" s="330" t="e">
        <f ca="1">_xll.RiskData('Risk Summary'!$H$36,$A2778)</f>
        <v>#NAME?</v>
      </c>
      <c r="O2778" s="330" t="e">
        <f ca="1">_xll.RiskData('Risk Summary'!$K$36,$A2778)</f>
        <v>#NAME?</v>
      </c>
      <c r="P2778" s="330" t="e">
        <f ca="1">_xll.RiskData('Risk Summary'!$N$36,$A2778)</f>
        <v>#NAME?</v>
      </c>
      <c r="R2778" s="330" t="e">
        <f ca="1">_xll.RiskData('TS CF'!$H$24,$A2778)-F2778</f>
        <v>#NAME?</v>
      </c>
      <c r="S2778" s="330" t="e">
        <f ca="1">_xll.RiskData('TS CF'!$K$24,$A2778)-G2778</f>
        <v>#NAME?</v>
      </c>
      <c r="T2778" s="330" t="e">
        <f ca="1">_xll.RiskData('TS CF'!$N$24,$A2778)-H2778</f>
        <v>#NAME?</v>
      </c>
      <c r="V2778" s="327" t="e">
        <f t="shared" ca="1" si="129"/>
        <v>#NAME?</v>
      </c>
      <c r="W2778" s="327" t="e">
        <f t="shared" ca="1" si="130"/>
        <v>#NAME?</v>
      </c>
      <c r="X2778" s="327" t="e">
        <f t="shared" ca="1" si="131"/>
        <v>#NAME?</v>
      </c>
    </row>
    <row r="2779" spans="1:24">
      <c r="A2779" s="2">
        <v>2772</v>
      </c>
      <c r="B2779" s="617">
        <v>-160478</v>
      </c>
      <c r="C2779" s="617">
        <v>-103593</v>
      </c>
      <c r="D2779" s="617">
        <v>-114388</v>
      </c>
      <c r="F2779" s="330" t="e">
        <f ca="1">_xll.RiskData('Risk Summary'!$H$32,$A2779)</f>
        <v>#NAME?</v>
      </c>
      <c r="G2779" s="330" t="e">
        <f ca="1">_xll.RiskData('Risk Summary'!$K$32,$A2779)</f>
        <v>#NAME?</v>
      </c>
      <c r="H2779" s="330" t="e">
        <f ca="1">_xll.RiskData('Risk Summary'!$N$32,$A2779)</f>
        <v>#NAME?</v>
      </c>
      <c r="J2779" s="330" t="e">
        <f ca="1">_xll.RiskData('Risk Summary'!$H$35,$A2779)</f>
        <v>#NAME?</v>
      </c>
      <c r="K2779" s="330" t="e">
        <f ca="1">_xll.RiskData('Risk Summary'!$K$35,$A2779)</f>
        <v>#NAME?</v>
      </c>
      <c r="L2779" s="330" t="e">
        <f ca="1">_xll.RiskData('Risk Summary'!$N$35,$A2779)</f>
        <v>#NAME?</v>
      </c>
      <c r="N2779" s="330" t="e">
        <f ca="1">_xll.RiskData('Risk Summary'!$H$36,$A2779)</f>
        <v>#NAME?</v>
      </c>
      <c r="O2779" s="330" t="e">
        <f ca="1">_xll.RiskData('Risk Summary'!$K$36,$A2779)</f>
        <v>#NAME?</v>
      </c>
      <c r="P2779" s="330" t="e">
        <f ca="1">_xll.RiskData('Risk Summary'!$N$36,$A2779)</f>
        <v>#NAME?</v>
      </c>
      <c r="R2779" s="330" t="e">
        <f ca="1">_xll.RiskData('TS CF'!$H$24,$A2779)-F2779</f>
        <v>#NAME?</v>
      </c>
      <c r="S2779" s="330" t="e">
        <f ca="1">_xll.RiskData('TS CF'!$K$24,$A2779)-G2779</f>
        <v>#NAME?</v>
      </c>
      <c r="T2779" s="330" t="e">
        <f ca="1">_xll.RiskData('TS CF'!$N$24,$A2779)-H2779</f>
        <v>#NAME?</v>
      </c>
      <c r="V2779" s="327" t="e">
        <f t="shared" ca="1" si="129"/>
        <v>#NAME?</v>
      </c>
      <c r="W2779" s="327" t="e">
        <f t="shared" ca="1" si="130"/>
        <v>#NAME?</v>
      </c>
      <c r="X2779" s="327" t="e">
        <f t="shared" ca="1" si="131"/>
        <v>#NAME?</v>
      </c>
    </row>
    <row r="2780" spans="1:24">
      <c r="A2780" s="2">
        <v>2773</v>
      </c>
      <c r="B2780" s="617">
        <v>-160478</v>
      </c>
      <c r="C2780" s="617">
        <v>-103593</v>
      </c>
      <c r="D2780" s="617">
        <v>-114388</v>
      </c>
      <c r="F2780" s="330" t="e">
        <f ca="1">_xll.RiskData('Risk Summary'!$H$32,$A2780)</f>
        <v>#NAME?</v>
      </c>
      <c r="G2780" s="330" t="e">
        <f ca="1">_xll.RiskData('Risk Summary'!$K$32,$A2780)</f>
        <v>#NAME?</v>
      </c>
      <c r="H2780" s="330" t="e">
        <f ca="1">_xll.RiskData('Risk Summary'!$N$32,$A2780)</f>
        <v>#NAME?</v>
      </c>
      <c r="J2780" s="330" t="e">
        <f ca="1">_xll.RiskData('Risk Summary'!$H$35,$A2780)</f>
        <v>#NAME?</v>
      </c>
      <c r="K2780" s="330" t="e">
        <f ca="1">_xll.RiskData('Risk Summary'!$K$35,$A2780)</f>
        <v>#NAME?</v>
      </c>
      <c r="L2780" s="330" t="e">
        <f ca="1">_xll.RiskData('Risk Summary'!$N$35,$A2780)</f>
        <v>#NAME?</v>
      </c>
      <c r="N2780" s="330" t="e">
        <f ca="1">_xll.RiskData('Risk Summary'!$H$36,$A2780)</f>
        <v>#NAME?</v>
      </c>
      <c r="O2780" s="330" t="e">
        <f ca="1">_xll.RiskData('Risk Summary'!$K$36,$A2780)</f>
        <v>#NAME?</v>
      </c>
      <c r="P2780" s="330" t="e">
        <f ca="1">_xll.RiskData('Risk Summary'!$N$36,$A2780)</f>
        <v>#NAME?</v>
      </c>
      <c r="R2780" s="330" t="e">
        <f ca="1">_xll.RiskData('TS CF'!$H$24,$A2780)-F2780</f>
        <v>#NAME?</v>
      </c>
      <c r="S2780" s="330" t="e">
        <f ca="1">_xll.RiskData('TS CF'!$K$24,$A2780)-G2780</f>
        <v>#NAME?</v>
      </c>
      <c r="T2780" s="330" t="e">
        <f ca="1">_xll.RiskData('TS CF'!$N$24,$A2780)-H2780</f>
        <v>#NAME?</v>
      </c>
      <c r="V2780" s="327" t="e">
        <f t="shared" ca="1" si="129"/>
        <v>#NAME?</v>
      </c>
      <c r="W2780" s="327" t="e">
        <f t="shared" ca="1" si="130"/>
        <v>#NAME?</v>
      </c>
      <c r="X2780" s="327" t="e">
        <f t="shared" ca="1" si="131"/>
        <v>#NAME?</v>
      </c>
    </row>
    <row r="2781" spans="1:24">
      <c r="A2781" s="2">
        <v>2774</v>
      </c>
      <c r="B2781" s="617">
        <v>-160478</v>
      </c>
      <c r="C2781" s="617">
        <v>-103593</v>
      </c>
      <c r="D2781" s="617">
        <v>-114388</v>
      </c>
      <c r="F2781" s="330" t="e">
        <f ca="1">_xll.RiskData('Risk Summary'!$H$32,$A2781)</f>
        <v>#NAME?</v>
      </c>
      <c r="G2781" s="330" t="e">
        <f ca="1">_xll.RiskData('Risk Summary'!$K$32,$A2781)</f>
        <v>#NAME?</v>
      </c>
      <c r="H2781" s="330" t="e">
        <f ca="1">_xll.RiskData('Risk Summary'!$N$32,$A2781)</f>
        <v>#NAME?</v>
      </c>
      <c r="J2781" s="330" t="e">
        <f ca="1">_xll.RiskData('Risk Summary'!$H$35,$A2781)</f>
        <v>#NAME?</v>
      </c>
      <c r="K2781" s="330" t="e">
        <f ca="1">_xll.RiskData('Risk Summary'!$K$35,$A2781)</f>
        <v>#NAME?</v>
      </c>
      <c r="L2781" s="330" t="e">
        <f ca="1">_xll.RiskData('Risk Summary'!$N$35,$A2781)</f>
        <v>#NAME?</v>
      </c>
      <c r="N2781" s="330" t="e">
        <f ca="1">_xll.RiskData('Risk Summary'!$H$36,$A2781)</f>
        <v>#NAME?</v>
      </c>
      <c r="O2781" s="330" t="e">
        <f ca="1">_xll.RiskData('Risk Summary'!$K$36,$A2781)</f>
        <v>#NAME?</v>
      </c>
      <c r="P2781" s="330" t="e">
        <f ca="1">_xll.RiskData('Risk Summary'!$N$36,$A2781)</f>
        <v>#NAME?</v>
      </c>
      <c r="R2781" s="330" t="e">
        <f ca="1">_xll.RiskData('TS CF'!$H$24,$A2781)-F2781</f>
        <v>#NAME?</v>
      </c>
      <c r="S2781" s="330" t="e">
        <f ca="1">_xll.RiskData('TS CF'!$K$24,$A2781)-G2781</f>
        <v>#NAME?</v>
      </c>
      <c r="T2781" s="330" t="e">
        <f ca="1">_xll.RiskData('TS CF'!$N$24,$A2781)-H2781</f>
        <v>#NAME?</v>
      </c>
      <c r="V2781" s="327" t="e">
        <f t="shared" ca="1" si="129"/>
        <v>#NAME?</v>
      </c>
      <c r="W2781" s="327" t="e">
        <f t="shared" ca="1" si="130"/>
        <v>#NAME?</v>
      </c>
      <c r="X2781" s="327" t="e">
        <f t="shared" ca="1" si="131"/>
        <v>#NAME?</v>
      </c>
    </row>
    <row r="2782" spans="1:24">
      <c r="A2782" s="2">
        <v>2775</v>
      </c>
      <c r="B2782" s="617">
        <v>-160478</v>
      </c>
      <c r="C2782" s="617">
        <v>-103593</v>
      </c>
      <c r="D2782" s="617">
        <v>-114388</v>
      </c>
      <c r="F2782" s="330" t="e">
        <f ca="1">_xll.RiskData('Risk Summary'!$H$32,$A2782)</f>
        <v>#NAME?</v>
      </c>
      <c r="G2782" s="330" t="e">
        <f ca="1">_xll.RiskData('Risk Summary'!$K$32,$A2782)</f>
        <v>#NAME?</v>
      </c>
      <c r="H2782" s="330" t="e">
        <f ca="1">_xll.RiskData('Risk Summary'!$N$32,$A2782)</f>
        <v>#NAME?</v>
      </c>
      <c r="J2782" s="330" t="e">
        <f ca="1">_xll.RiskData('Risk Summary'!$H$35,$A2782)</f>
        <v>#NAME?</v>
      </c>
      <c r="K2782" s="330" t="e">
        <f ca="1">_xll.RiskData('Risk Summary'!$K$35,$A2782)</f>
        <v>#NAME?</v>
      </c>
      <c r="L2782" s="330" t="e">
        <f ca="1">_xll.RiskData('Risk Summary'!$N$35,$A2782)</f>
        <v>#NAME?</v>
      </c>
      <c r="N2782" s="330" t="e">
        <f ca="1">_xll.RiskData('Risk Summary'!$H$36,$A2782)</f>
        <v>#NAME?</v>
      </c>
      <c r="O2782" s="330" t="e">
        <f ca="1">_xll.RiskData('Risk Summary'!$K$36,$A2782)</f>
        <v>#NAME?</v>
      </c>
      <c r="P2782" s="330" t="e">
        <f ca="1">_xll.RiskData('Risk Summary'!$N$36,$A2782)</f>
        <v>#NAME?</v>
      </c>
      <c r="R2782" s="330" t="e">
        <f ca="1">_xll.RiskData('TS CF'!$H$24,$A2782)-F2782</f>
        <v>#NAME?</v>
      </c>
      <c r="S2782" s="330" t="e">
        <f ca="1">_xll.RiskData('TS CF'!$K$24,$A2782)-G2782</f>
        <v>#NAME?</v>
      </c>
      <c r="T2782" s="330" t="e">
        <f ca="1">_xll.RiskData('TS CF'!$N$24,$A2782)-H2782</f>
        <v>#NAME?</v>
      </c>
      <c r="V2782" s="327" t="e">
        <f t="shared" ca="1" si="129"/>
        <v>#NAME?</v>
      </c>
      <c r="W2782" s="327" t="e">
        <f t="shared" ca="1" si="130"/>
        <v>#NAME?</v>
      </c>
      <c r="X2782" s="327" t="e">
        <f t="shared" ca="1" si="131"/>
        <v>#NAME?</v>
      </c>
    </row>
    <row r="2783" spans="1:24">
      <c r="A2783" s="2">
        <v>2776</v>
      </c>
      <c r="B2783" s="617">
        <v>-160478</v>
      </c>
      <c r="C2783" s="617">
        <v>-103593</v>
      </c>
      <c r="D2783" s="617">
        <v>-114388</v>
      </c>
      <c r="F2783" s="330" t="e">
        <f ca="1">_xll.RiskData('Risk Summary'!$H$32,$A2783)</f>
        <v>#NAME?</v>
      </c>
      <c r="G2783" s="330" t="e">
        <f ca="1">_xll.RiskData('Risk Summary'!$K$32,$A2783)</f>
        <v>#NAME?</v>
      </c>
      <c r="H2783" s="330" t="e">
        <f ca="1">_xll.RiskData('Risk Summary'!$N$32,$A2783)</f>
        <v>#NAME?</v>
      </c>
      <c r="J2783" s="330" t="e">
        <f ca="1">_xll.RiskData('Risk Summary'!$H$35,$A2783)</f>
        <v>#NAME?</v>
      </c>
      <c r="K2783" s="330" t="e">
        <f ca="1">_xll.RiskData('Risk Summary'!$K$35,$A2783)</f>
        <v>#NAME?</v>
      </c>
      <c r="L2783" s="330" t="e">
        <f ca="1">_xll.RiskData('Risk Summary'!$N$35,$A2783)</f>
        <v>#NAME?</v>
      </c>
      <c r="N2783" s="330" t="e">
        <f ca="1">_xll.RiskData('Risk Summary'!$H$36,$A2783)</f>
        <v>#NAME?</v>
      </c>
      <c r="O2783" s="330" t="e">
        <f ca="1">_xll.RiskData('Risk Summary'!$K$36,$A2783)</f>
        <v>#NAME?</v>
      </c>
      <c r="P2783" s="330" t="e">
        <f ca="1">_xll.RiskData('Risk Summary'!$N$36,$A2783)</f>
        <v>#NAME?</v>
      </c>
      <c r="R2783" s="330" t="e">
        <f ca="1">_xll.RiskData('TS CF'!$H$24,$A2783)-F2783</f>
        <v>#NAME?</v>
      </c>
      <c r="S2783" s="330" t="e">
        <f ca="1">_xll.RiskData('TS CF'!$K$24,$A2783)-G2783</f>
        <v>#NAME?</v>
      </c>
      <c r="T2783" s="330" t="e">
        <f ca="1">_xll.RiskData('TS CF'!$N$24,$A2783)-H2783</f>
        <v>#NAME?</v>
      </c>
      <c r="V2783" s="327" t="e">
        <f t="shared" ca="1" si="129"/>
        <v>#NAME?</v>
      </c>
      <c r="W2783" s="327" t="e">
        <f t="shared" ca="1" si="130"/>
        <v>#NAME?</v>
      </c>
      <c r="X2783" s="327" t="e">
        <f t="shared" ca="1" si="131"/>
        <v>#NAME?</v>
      </c>
    </row>
    <row r="2784" spans="1:24">
      <c r="A2784" s="2">
        <v>2777</v>
      </c>
      <c r="B2784" s="617">
        <v>-160478</v>
      </c>
      <c r="C2784" s="617">
        <v>-103593</v>
      </c>
      <c r="D2784" s="617">
        <v>-114388</v>
      </c>
      <c r="F2784" s="330" t="e">
        <f ca="1">_xll.RiskData('Risk Summary'!$H$32,$A2784)</f>
        <v>#NAME?</v>
      </c>
      <c r="G2784" s="330" t="e">
        <f ca="1">_xll.RiskData('Risk Summary'!$K$32,$A2784)</f>
        <v>#NAME?</v>
      </c>
      <c r="H2784" s="330" t="e">
        <f ca="1">_xll.RiskData('Risk Summary'!$N$32,$A2784)</f>
        <v>#NAME?</v>
      </c>
      <c r="J2784" s="330" t="e">
        <f ca="1">_xll.RiskData('Risk Summary'!$H$35,$A2784)</f>
        <v>#NAME?</v>
      </c>
      <c r="K2784" s="330" t="e">
        <f ca="1">_xll.RiskData('Risk Summary'!$K$35,$A2784)</f>
        <v>#NAME?</v>
      </c>
      <c r="L2784" s="330" t="e">
        <f ca="1">_xll.RiskData('Risk Summary'!$N$35,$A2784)</f>
        <v>#NAME?</v>
      </c>
      <c r="N2784" s="330" t="e">
        <f ca="1">_xll.RiskData('Risk Summary'!$H$36,$A2784)</f>
        <v>#NAME?</v>
      </c>
      <c r="O2784" s="330" t="e">
        <f ca="1">_xll.RiskData('Risk Summary'!$K$36,$A2784)</f>
        <v>#NAME?</v>
      </c>
      <c r="P2784" s="330" t="e">
        <f ca="1">_xll.RiskData('Risk Summary'!$N$36,$A2784)</f>
        <v>#NAME?</v>
      </c>
      <c r="R2784" s="330" t="e">
        <f ca="1">_xll.RiskData('TS CF'!$H$24,$A2784)-F2784</f>
        <v>#NAME?</v>
      </c>
      <c r="S2784" s="330" t="e">
        <f ca="1">_xll.RiskData('TS CF'!$K$24,$A2784)-G2784</f>
        <v>#NAME?</v>
      </c>
      <c r="T2784" s="330" t="e">
        <f ca="1">_xll.RiskData('TS CF'!$N$24,$A2784)-H2784</f>
        <v>#NAME?</v>
      </c>
      <c r="V2784" s="327" t="e">
        <f t="shared" ca="1" si="129"/>
        <v>#NAME?</v>
      </c>
      <c r="W2784" s="327" t="e">
        <f t="shared" ca="1" si="130"/>
        <v>#NAME?</v>
      </c>
      <c r="X2784" s="327" t="e">
        <f t="shared" ca="1" si="131"/>
        <v>#NAME?</v>
      </c>
    </row>
    <row r="2785" spans="1:24">
      <c r="A2785" s="2">
        <v>2778</v>
      </c>
      <c r="B2785" s="617">
        <v>-160478</v>
      </c>
      <c r="C2785" s="617">
        <v>-103593</v>
      </c>
      <c r="D2785" s="617">
        <v>-114388</v>
      </c>
      <c r="F2785" s="330" t="e">
        <f ca="1">_xll.RiskData('Risk Summary'!$H$32,$A2785)</f>
        <v>#NAME?</v>
      </c>
      <c r="G2785" s="330" t="e">
        <f ca="1">_xll.RiskData('Risk Summary'!$K$32,$A2785)</f>
        <v>#NAME?</v>
      </c>
      <c r="H2785" s="330" t="e">
        <f ca="1">_xll.RiskData('Risk Summary'!$N$32,$A2785)</f>
        <v>#NAME?</v>
      </c>
      <c r="J2785" s="330" t="e">
        <f ca="1">_xll.RiskData('Risk Summary'!$H$35,$A2785)</f>
        <v>#NAME?</v>
      </c>
      <c r="K2785" s="330" t="e">
        <f ca="1">_xll.RiskData('Risk Summary'!$K$35,$A2785)</f>
        <v>#NAME?</v>
      </c>
      <c r="L2785" s="330" t="e">
        <f ca="1">_xll.RiskData('Risk Summary'!$N$35,$A2785)</f>
        <v>#NAME?</v>
      </c>
      <c r="N2785" s="330" t="e">
        <f ca="1">_xll.RiskData('Risk Summary'!$H$36,$A2785)</f>
        <v>#NAME?</v>
      </c>
      <c r="O2785" s="330" t="e">
        <f ca="1">_xll.RiskData('Risk Summary'!$K$36,$A2785)</f>
        <v>#NAME?</v>
      </c>
      <c r="P2785" s="330" t="e">
        <f ca="1">_xll.RiskData('Risk Summary'!$N$36,$A2785)</f>
        <v>#NAME?</v>
      </c>
      <c r="R2785" s="330" t="e">
        <f ca="1">_xll.RiskData('TS CF'!$H$24,$A2785)-F2785</f>
        <v>#NAME?</v>
      </c>
      <c r="S2785" s="330" t="e">
        <f ca="1">_xll.RiskData('TS CF'!$K$24,$A2785)-G2785</f>
        <v>#NAME?</v>
      </c>
      <c r="T2785" s="330" t="e">
        <f ca="1">_xll.RiskData('TS CF'!$N$24,$A2785)-H2785</f>
        <v>#NAME?</v>
      </c>
      <c r="V2785" s="327" t="e">
        <f t="shared" ca="1" si="129"/>
        <v>#NAME?</v>
      </c>
      <c r="W2785" s="327" t="e">
        <f t="shared" ca="1" si="130"/>
        <v>#NAME?</v>
      </c>
      <c r="X2785" s="327" t="e">
        <f t="shared" ca="1" si="131"/>
        <v>#NAME?</v>
      </c>
    </row>
    <row r="2786" spans="1:24">
      <c r="A2786" s="2">
        <v>2779</v>
      </c>
      <c r="B2786" s="617">
        <v>-160478</v>
      </c>
      <c r="C2786" s="617">
        <v>-103593</v>
      </c>
      <c r="D2786" s="617">
        <v>-114388</v>
      </c>
      <c r="F2786" s="330" t="e">
        <f ca="1">_xll.RiskData('Risk Summary'!$H$32,$A2786)</f>
        <v>#NAME?</v>
      </c>
      <c r="G2786" s="330" t="e">
        <f ca="1">_xll.RiskData('Risk Summary'!$K$32,$A2786)</f>
        <v>#NAME?</v>
      </c>
      <c r="H2786" s="330" t="e">
        <f ca="1">_xll.RiskData('Risk Summary'!$N$32,$A2786)</f>
        <v>#NAME?</v>
      </c>
      <c r="J2786" s="330" t="e">
        <f ca="1">_xll.RiskData('Risk Summary'!$H$35,$A2786)</f>
        <v>#NAME?</v>
      </c>
      <c r="K2786" s="330" t="e">
        <f ca="1">_xll.RiskData('Risk Summary'!$K$35,$A2786)</f>
        <v>#NAME?</v>
      </c>
      <c r="L2786" s="330" t="e">
        <f ca="1">_xll.RiskData('Risk Summary'!$N$35,$A2786)</f>
        <v>#NAME?</v>
      </c>
      <c r="N2786" s="330" t="e">
        <f ca="1">_xll.RiskData('Risk Summary'!$H$36,$A2786)</f>
        <v>#NAME?</v>
      </c>
      <c r="O2786" s="330" t="e">
        <f ca="1">_xll.RiskData('Risk Summary'!$K$36,$A2786)</f>
        <v>#NAME?</v>
      </c>
      <c r="P2786" s="330" t="e">
        <f ca="1">_xll.RiskData('Risk Summary'!$N$36,$A2786)</f>
        <v>#NAME?</v>
      </c>
      <c r="R2786" s="330" t="e">
        <f ca="1">_xll.RiskData('TS CF'!$H$24,$A2786)-F2786</f>
        <v>#NAME?</v>
      </c>
      <c r="S2786" s="330" t="e">
        <f ca="1">_xll.RiskData('TS CF'!$K$24,$A2786)-G2786</f>
        <v>#NAME?</v>
      </c>
      <c r="T2786" s="330" t="e">
        <f ca="1">_xll.RiskData('TS CF'!$N$24,$A2786)-H2786</f>
        <v>#NAME?</v>
      </c>
      <c r="V2786" s="327" t="e">
        <f t="shared" ca="1" si="129"/>
        <v>#NAME?</v>
      </c>
      <c r="W2786" s="327" t="e">
        <f t="shared" ca="1" si="130"/>
        <v>#NAME?</v>
      </c>
      <c r="X2786" s="327" t="e">
        <f t="shared" ca="1" si="131"/>
        <v>#NAME?</v>
      </c>
    </row>
    <row r="2787" spans="1:24">
      <c r="A2787" s="2">
        <v>2780</v>
      </c>
      <c r="B2787" s="617">
        <v>-160478</v>
      </c>
      <c r="C2787" s="617">
        <v>-103593</v>
      </c>
      <c r="D2787" s="617">
        <v>-114388</v>
      </c>
      <c r="F2787" s="330" t="e">
        <f ca="1">_xll.RiskData('Risk Summary'!$H$32,$A2787)</f>
        <v>#NAME?</v>
      </c>
      <c r="G2787" s="330" t="e">
        <f ca="1">_xll.RiskData('Risk Summary'!$K$32,$A2787)</f>
        <v>#NAME?</v>
      </c>
      <c r="H2787" s="330" t="e">
        <f ca="1">_xll.RiskData('Risk Summary'!$N$32,$A2787)</f>
        <v>#NAME?</v>
      </c>
      <c r="J2787" s="330" t="e">
        <f ca="1">_xll.RiskData('Risk Summary'!$H$35,$A2787)</f>
        <v>#NAME?</v>
      </c>
      <c r="K2787" s="330" t="e">
        <f ca="1">_xll.RiskData('Risk Summary'!$K$35,$A2787)</f>
        <v>#NAME?</v>
      </c>
      <c r="L2787" s="330" t="e">
        <f ca="1">_xll.RiskData('Risk Summary'!$N$35,$A2787)</f>
        <v>#NAME?</v>
      </c>
      <c r="N2787" s="330" t="e">
        <f ca="1">_xll.RiskData('Risk Summary'!$H$36,$A2787)</f>
        <v>#NAME?</v>
      </c>
      <c r="O2787" s="330" t="e">
        <f ca="1">_xll.RiskData('Risk Summary'!$K$36,$A2787)</f>
        <v>#NAME?</v>
      </c>
      <c r="P2787" s="330" t="e">
        <f ca="1">_xll.RiskData('Risk Summary'!$N$36,$A2787)</f>
        <v>#NAME?</v>
      </c>
      <c r="R2787" s="330" t="e">
        <f ca="1">_xll.RiskData('TS CF'!$H$24,$A2787)-F2787</f>
        <v>#NAME?</v>
      </c>
      <c r="S2787" s="330" t="e">
        <f ca="1">_xll.RiskData('TS CF'!$K$24,$A2787)-G2787</f>
        <v>#NAME?</v>
      </c>
      <c r="T2787" s="330" t="e">
        <f ca="1">_xll.RiskData('TS CF'!$N$24,$A2787)-H2787</f>
        <v>#NAME?</v>
      </c>
      <c r="V2787" s="327" t="e">
        <f t="shared" ca="1" si="129"/>
        <v>#NAME?</v>
      </c>
      <c r="W2787" s="327" t="e">
        <f t="shared" ca="1" si="130"/>
        <v>#NAME?</v>
      </c>
      <c r="X2787" s="327" t="e">
        <f t="shared" ca="1" si="131"/>
        <v>#NAME?</v>
      </c>
    </row>
    <row r="2788" spans="1:24">
      <c r="A2788" s="2">
        <v>2781</v>
      </c>
      <c r="B2788" s="617">
        <v>-160478</v>
      </c>
      <c r="C2788" s="617">
        <v>-103593</v>
      </c>
      <c r="D2788" s="617">
        <v>-114388</v>
      </c>
      <c r="F2788" s="330" t="e">
        <f ca="1">_xll.RiskData('Risk Summary'!$H$32,$A2788)</f>
        <v>#NAME?</v>
      </c>
      <c r="G2788" s="330" t="e">
        <f ca="1">_xll.RiskData('Risk Summary'!$K$32,$A2788)</f>
        <v>#NAME?</v>
      </c>
      <c r="H2788" s="330" t="e">
        <f ca="1">_xll.RiskData('Risk Summary'!$N$32,$A2788)</f>
        <v>#NAME?</v>
      </c>
      <c r="J2788" s="330" t="e">
        <f ca="1">_xll.RiskData('Risk Summary'!$H$35,$A2788)</f>
        <v>#NAME?</v>
      </c>
      <c r="K2788" s="330" t="e">
        <f ca="1">_xll.RiskData('Risk Summary'!$K$35,$A2788)</f>
        <v>#NAME?</v>
      </c>
      <c r="L2788" s="330" t="e">
        <f ca="1">_xll.RiskData('Risk Summary'!$N$35,$A2788)</f>
        <v>#NAME?</v>
      </c>
      <c r="N2788" s="330" t="e">
        <f ca="1">_xll.RiskData('Risk Summary'!$H$36,$A2788)</f>
        <v>#NAME?</v>
      </c>
      <c r="O2788" s="330" t="e">
        <f ca="1">_xll.RiskData('Risk Summary'!$K$36,$A2788)</f>
        <v>#NAME?</v>
      </c>
      <c r="P2788" s="330" t="e">
        <f ca="1">_xll.RiskData('Risk Summary'!$N$36,$A2788)</f>
        <v>#NAME?</v>
      </c>
      <c r="R2788" s="330" t="e">
        <f ca="1">_xll.RiskData('TS CF'!$H$24,$A2788)-F2788</f>
        <v>#NAME?</v>
      </c>
      <c r="S2788" s="330" t="e">
        <f ca="1">_xll.RiskData('TS CF'!$K$24,$A2788)-G2788</f>
        <v>#NAME?</v>
      </c>
      <c r="T2788" s="330" t="e">
        <f ca="1">_xll.RiskData('TS CF'!$N$24,$A2788)-H2788</f>
        <v>#NAME?</v>
      </c>
      <c r="V2788" s="327" t="e">
        <f t="shared" ca="1" si="129"/>
        <v>#NAME?</v>
      </c>
      <c r="W2788" s="327" t="e">
        <f t="shared" ca="1" si="130"/>
        <v>#NAME?</v>
      </c>
      <c r="X2788" s="327" t="e">
        <f t="shared" ca="1" si="131"/>
        <v>#NAME?</v>
      </c>
    </row>
    <row r="2789" spans="1:24">
      <c r="A2789" s="2">
        <v>2782</v>
      </c>
      <c r="B2789" s="617">
        <v>-160478</v>
      </c>
      <c r="C2789" s="617">
        <v>-103593</v>
      </c>
      <c r="D2789" s="617">
        <v>-114388</v>
      </c>
      <c r="F2789" s="330" t="e">
        <f ca="1">_xll.RiskData('Risk Summary'!$H$32,$A2789)</f>
        <v>#NAME?</v>
      </c>
      <c r="G2789" s="330" t="e">
        <f ca="1">_xll.RiskData('Risk Summary'!$K$32,$A2789)</f>
        <v>#NAME?</v>
      </c>
      <c r="H2789" s="330" t="e">
        <f ca="1">_xll.RiskData('Risk Summary'!$N$32,$A2789)</f>
        <v>#NAME?</v>
      </c>
      <c r="J2789" s="330" t="e">
        <f ca="1">_xll.RiskData('Risk Summary'!$H$35,$A2789)</f>
        <v>#NAME?</v>
      </c>
      <c r="K2789" s="330" t="e">
        <f ca="1">_xll.RiskData('Risk Summary'!$K$35,$A2789)</f>
        <v>#NAME?</v>
      </c>
      <c r="L2789" s="330" t="e">
        <f ca="1">_xll.RiskData('Risk Summary'!$N$35,$A2789)</f>
        <v>#NAME?</v>
      </c>
      <c r="N2789" s="330" t="e">
        <f ca="1">_xll.RiskData('Risk Summary'!$H$36,$A2789)</f>
        <v>#NAME?</v>
      </c>
      <c r="O2789" s="330" t="e">
        <f ca="1">_xll.RiskData('Risk Summary'!$K$36,$A2789)</f>
        <v>#NAME?</v>
      </c>
      <c r="P2789" s="330" t="e">
        <f ca="1">_xll.RiskData('Risk Summary'!$N$36,$A2789)</f>
        <v>#NAME?</v>
      </c>
      <c r="R2789" s="330" t="e">
        <f ca="1">_xll.RiskData('TS CF'!$H$24,$A2789)-F2789</f>
        <v>#NAME?</v>
      </c>
      <c r="S2789" s="330" t="e">
        <f ca="1">_xll.RiskData('TS CF'!$K$24,$A2789)-G2789</f>
        <v>#NAME?</v>
      </c>
      <c r="T2789" s="330" t="e">
        <f ca="1">_xll.RiskData('TS CF'!$N$24,$A2789)-H2789</f>
        <v>#NAME?</v>
      </c>
      <c r="V2789" s="327" t="e">
        <f t="shared" ca="1" si="129"/>
        <v>#NAME?</v>
      </c>
      <c r="W2789" s="327" t="e">
        <f t="shared" ca="1" si="130"/>
        <v>#NAME?</v>
      </c>
      <c r="X2789" s="327" t="e">
        <f t="shared" ca="1" si="131"/>
        <v>#NAME?</v>
      </c>
    </row>
    <row r="2790" spans="1:24">
      <c r="A2790" s="2">
        <v>2783</v>
      </c>
      <c r="B2790" s="617">
        <v>-160478</v>
      </c>
      <c r="C2790" s="617">
        <v>-103593</v>
      </c>
      <c r="D2790" s="617">
        <v>-114388</v>
      </c>
      <c r="F2790" s="330" t="e">
        <f ca="1">_xll.RiskData('Risk Summary'!$H$32,$A2790)</f>
        <v>#NAME?</v>
      </c>
      <c r="G2790" s="330" t="e">
        <f ca="1">_xll.RiskData('Risk Summary'!$K$32,$A2790)</f>
        <v>#NAME?</v>
      </c>
      <c r="H2790" s="330" t="e">
        <f ca="1">_xll.RiskData('Risk Summary'!$N$32,$A2790)</f>
        <v>#NAME?</v>
      </c>
      <c r="J2790" s="330" t="e">
        <f ca="1">_xll.RiskData('Risk Summary'!$H$35,$A2790)</f>
        <v>#NAME?</v>
      </c>
      <c r="K2790" s="330" t="e">
        <f ca="1">_xll.RiskData('Risk Summary'!$K$35,$A2790)</f>
        <v>#NAME?</v>
      </c>
      <c r="L2790" s="330" t="e">
        <f ca="1">_xll.RiskData('Risk Summary'!$N$35,$A2790)</f>
        <v>#NAME?</v>
      </c>
      <c r="N2790" s="330" t="e">
        <f ca="1">_xll.RiskData('Risk Summary'!$H$36,$A2790)</f>
        <v>#NAME?</v>
      </c>
      <c r="O2790" s="330" t="e">
        <f ca="1">_xll.RiskData('Risk Summary'!$K$36,$A2790)</f>
        <v>#NAME?</v>
      </c>
      <c r="P2790" s="330" t="e">
        <f ca="1">_xll.RiskData('Risk Summary'!$N$36,$A2790)</f>
        <v>#NAME?</v>
      </c>
      <c r="R2790" s="330" t="e">
        <f ca="1">_xll.RiskData('TS CF'!$H$24,$A2790)-F2790</f>
        <v>#NAME?</v>
      </c>
      <c r="S2790" s="330" t="e">
        <f ca="1">_xll.RiskData('TS CF'!$K$24,$A2790)-G2790</f>
        <v>#NAME?</v>
      </c>
      <c r="T2790" s="330" t="e">
        <f ca="1">_xll.RiskData('TS CF'!$N$24,$A2790)-H2790</f>
        <v>#NAME?</v>
      </c>
      <c r="V2790" s="327" t="e">
        <f t="shared" ca="1" si="129"/>
        <v>#NAME?</v>
      </c>
      <c r="W2790" s="327" t="e">
        <f t="shared" ca="1" si="130"/>
        <v>#NAME?</v>
      </c>
      <c r="X2790" s="327" t="e">
        <f t="shared" ca="1" si="131"/>
        <v>#NAME?</v>
      </c>
    </row>
    <row r="2791" spans="1:24">
      <c r="A2791" s="2">
        <v>2784</v>
      </c>
      <c r="B2791" s="617">
        <v>-160478</v>
      </c>
      <c r="C2791" s="617">
        <v>-103593</v>
      </c>
      <c r="D2791" s="617">
        <v>-114388</v>
      </c>
      <c r="F2791" s="330" t="e">
        <f ca="1">_xll.RiskData('Risk Summary'!$H$32,$A2791)</f>
        <v>#NAME?</v>
      </c>
      <c r="G2791" s="330" t="e">
        <f ca="1">_xll.RiskData('Risk Summary'!$K$32,$A2791)</f>
        <v>#NAME?</v>
      </c>
      <c r="H2791" s="330" t="e">
        <f ca="1">_xll.RiskData('Risk Summary'!$N$32,$A2791)</f>
        <v>#NAME?</v>
      </c>
      <c r="J2791" s="330" t="e">
        <f ca="1">_xll.RiskData('Risk Summary'!$H$35,$A2791)</f>
        <v>#NAME?</v>
      </c>
      <c r="K2791" s="330" t="e">
        <f ca="1">_xll.RiskData('Risk Summary'!$K$35,$A2791)</f>
        <v>#NAME?</v>
      </c>
      <c r="L2791" s="330" t="e">
        <f ca="1">_xll.RiskData('Risk Summary'!$N$35,$A2791)</f>
        <v>#NAME?</v>
      </c>
      <c r="N2791" s="330" t="e">
        <f ca="1">_xll.RiskData('Risk Summary'!$H$36,$A2791)</f>
        <v>#NAME?</v>
      </c>
      <c r="O2791" s="330" t="e">
        <f ca="1">_xll.RiskData('Risk Summary'!$K$36,$A2791)</f>
        <v>#NAME?</v>
      </c>
      <c r="P2791" s="330" t="e">
        <f ca="1">_xll.RiskData('Risk Summary'!$N$36,$A2791)</f>
        <v>#NAME?</v>
      </c>
      <c r="R2791" s="330" t="e">
        <f ca="1">_xll.RiskData('TS CF'!$H$24,$A2791)-F2791</f>
        <v>#NAME?</v>
      </c>
      <c r="S2791" s="330" t="e">
        <f ca="1">_xll.RiskData('TS CF'!$K$24,$A2791)-G2791</f>
        <v>#NAME?</v>
      </c>
      <c r="T2791" s="330" t="e">
        <f ca="1">_xll.RiskData('TS CF'!$N$24,$A2791)-H2791</f>
        <v>#NAME?</v>
      </c>
      <c r="V2791" s="327" t="e">
        <f t="shared" ca="1" si="129"/>
        <v>#NAME?</v>
      </c>
      <c r="W2791" s="327" t="e">
        <f t="shared" ca="1" si="130"/>
        <v>#NAME?</v>
      </c>
      <c r="X2791" s="327" t="e">
        <f t="shared" ca="1" si="131"/>
        <v>#NAME?</v>
      </c>
    </row>
    <row r="2792" spans="1:24">
      <c r="A2792" s="2">
        <v>2785</v>
      </c>
      <c r="B2792" s="617">
        <v>-160478</v>
      </c>
      <c r="C2792" s="617">
        <v>-103593</v>
      </c>
      <c r="D2792" s="617">
        <v>-114388</v>
      </c>
      <c r="F2792" s="330" t="e">
        <f ca="1">_xll.RiskData('Risk Summary'!$H$32,$A2792)</f>
        <v>#NAME?</v>
      </c>
      <c r="G2792" s="330" t="e">
        <f ca="1">_xll.RiskData('Risk Summary'!$K$32,$A2792)</f>
        <v>#NAME?</v>
      </c>
      <c r="H2792" s="330" t="e">
        <f ca="1">_xll.RiskData('Risk Summary'!$N$32,$A2792)</f>
        <v>#NAME?</v>
      </c>
      <c r="J2792" s="330" t="e">
        <f ca="1">_xll.RiskData('Risk Summary'!$H$35,$A2792)</f>
        <v>#NAME?</v>
      </c>
      <c r="K2792" s="330" t="e">
        <f ca="1">_xll.RiskData('Risk Summary'!$K$35,$A2792)</f>
        <v>#NAME?</v>
      </c>
      <c r="L2792" s="330" t="e">
        <f ca="1">_xll.RiskData('Risk Summary'!$N$35,$A2792)</f>
        <v>#NAME?</v>
      </c>
      <c r="N2792" s="330" t="e">
        <f ca="1">_xll.RiskData('Risk Summary'!$H$36,$A2792)</f>
        <v>#NAME?</v>
      </c>
      <c r="O2792" s="330" t="e">
        <f ca="1">_xll.RiskData('Risk Summary'!$K$36,$A2792)</f>
        <v>#NAME?</v>
      </c>
      <c r="P2792" s="330" t="e">
        <f ca="1">_xll.RiskData('Risk Summary'!$N$36,$A2792)</f>
        <v>#NAME?</v>
      </c>
      <c r="R2792" s="330" t="e">
        <f ca="1">_xll.RiskData('TS CF'!$H$24,$A2792)-F2792</f>
        <v>#NAME?</v>
      </c>
      <c r="S2792" s="330" t="e">
        <f ca="1">_xll.RiskData('TS CF'!$K$24,$A2792)-G2792</f>
        <v>#NAME?</v>
      </c>
      <c r="T2792" s="330" t="e">
        <f ca="1">_xll.RiskData('TS CF'!$N$24,$A2792)-H2792</f>
        <v>#NAME?</v>
      </c>
      <c r="V2792" s="327" t="e">
        <f t="shared" ca="1" si="129"/>
        <v>#NAME?</v>
      </c>
      <c r="W2792" s="327" t="e">
        <f t="shared" ca="1" si="130"/>
        <v>#NAME?</v>
      </c>
      <c r="X2792" s="327" t="e">
        <f t="shared" ca="1" si="131"/>
        <v>#NAME?</v>
      </c>
    </row>
    <row r="2793" spans="1:24">
      <c r="A2793" s="2">
        <v>2786</v>
      </c>
      <c r="B2793" s="617">
        <v>-160478</v>
      </c>
      <c r="C2793" s="617">
        <v>-103593</v>
      </c>
      <c r="D2793" s="617">
        <v>-114388</v>
      </c>
      <c r="F2793" s="330" t="e">
        <f ca="1">_xll.RiskData('Risk Summary'!$H$32,$A2793)</f>
        <v>#NAME?</v>
      </c>
      <c r="G2793" s="330" t="e">
        <f ca="1">_xll.RiskData('Risk Summary'!$K$32,$A2793)</f>
        <v>#NAME?</v>
      </c>
      <c r="H2793" s="330" t="e">
        <f ca="1">_xll.RiskData('Risk Summary'!$N$32,$A2793)</f>
        <v>#NAME?</v>
      </c>
      <c r="J2793" s="330" t="e">
        <f ca="1">_xll.RiskData('Risk Summary'!$H$35,$A2793)</f>
        <v>#NAME?</v>
      </c>
      <c r="K2793" s="330" t="e">
        <f ca="1">_xll.RiskData('Risk Summary'!$K$35,$A2793)</f>
        <v>#NAME?</v>
      </c>
      <c r="L2793" s="330" t="e">
        <f ca="1">_xll.RiskData('Risk Summary'!$N$35,$A2793)</f>
        <v>#NAME?</v>
      </c>
      <c r="N2793" s="330" t="e">
        <f ca="1">_xll.RiskData('Risk Summary'!$H$36,$A2793)</f>
        <v>#NAME?</v>
      </c>
      <c r="O2793" s="330" t="e">
        <f ca="1">_xll.RiskData('Risk Summary'!$K$36,$A2793)</f>
        <v>#NAME?</v>
      </c>
      <c r="P2793" s="330" t="e">
        <f ca="1">_xll.RiskData('Risk Summary'!$N$36,$A2793)</f>
        <v>#NAME?</v>
      </c>
      <c r="R2793" s="330" t="e">
        <f ca="1">_xll.RiskData('TS CF'!$H$24,$A2793)-F2793</f>
        <v>#NAME?</v>
      </c>
      <c r="S2793" s="330" t="e">
        <f ca="1">_xll.RiskData('TS CF'!$K$24,$A2793)-G2793</f>
        <v>#NAME?</v>
      </c>
      <c r="T2793" s="330" t="e">
        <f ca="1">_xll.RiskData('TS CF'!$N$24,$A2793)-H2793</f>
        <v>#NAME?</v>
      </c>
      <c r="V2793" s="327" t="e">
        <f t="shared" ca="1" si="129"/>
        <v>#NAME?</v>
      </c>
      <c r="W2793" s="327" t="e">
        <f t="shared" ca="1" si="130"/>
        <v>#NAME?</v>
      </c>
      <c r="X2793" s="327" t="e">
        <f t="shared" ca="1" si="131"/>
        <v>#NAME?</v>
      </c>
    </row>
    <row r="2794" spans="1:24">
      <c r="A2794" s="2">
        <v>2787</v>
      </c>
      <c r="B2794" s="617">
        <v>-160478</v>
      </c>
      <c r="C2794" s="617">
        <v>-103593</v>
      </c>
      <c r="D2794" s="617">
        <v>-114388</v>
      </c>
      <c r="F2794" s="330" t="e">
        <f ca="1">_xll.RiskData('Risk Summary'!$H$32,$A2794)</f>
        <v>#NAME?</v>
      </c>
      <c r="G2794" s="330" t="e">
        <f ca="1">_xll.RiskData('Risk Summary'!$K$32,$A2794)</f>
        <v>#NAME?</v>
      </c>
      <c r="H2794" s="330" t="e">
        <f ca="1">_xll.RiskData('Risk Summary'!$N$32,$A2794)</f>
        <v>#NAME?</v>
      </c>
      <c r="J2794" s="330" t="e">
        <f ca="1">_xll.RiskData('Risk Summary'!$H$35,$A2794)</f>
        <v>#NAME?</v>
      </c>
      <c r="K2794" s="330" t="e">
        <f ca="1">_xll.RiskData('Risk Summary'!$K$35,$A2794)</f>
        <v>#NAME?</v>
      </c>
      <c r="L2794" s="330" t="e">
        <f ca="1">_xll.RiskData('Risk Summary'!$N$35,$A2794)</f>
        <v>#NAME?</v>
      </c>
      <c r="N2794" s="330" t="e">
        <f ca="1">_xll.RiskData('Risk Summary'!$H$36,$A2794)</f>
        <v>#NAME?</v>
      </c>
      <c r="O2794" s="330" t="e">
        <f ca="1">_xll.RiskData('Risk Summary'!$K$36,$A2794)</f>
        <v>#NAME?</v>
      </c>
      <c r="P2794" s="330" t="e">
        <f ca="1">_xll.RiskData('Risk Summary'!$N$36,$A2794)</f>
        <v>#NAME?</v>
      </c>
      <c r="R2794" s="330" t="e">
        <f ca="1">_xll.RiskData('TS CF'!$H$24,$A2794)-F2794</f>
        <v>#NAME?</v>
      </c>
      <c r="S2794" s="330" t="e">
        <f ca="1">_xll.RiskData('TS CF'!$K$24,$A2794)-G2794</f>
        <v>#NAME?</v>
      </c>
      <c r="T2794" s="330" t="e">
        <f ca="1">_xll.RiskData('TS CF'!$N$24,$A2794)-H2794</f>
        <v>#NAME?</v>
      </c>
      <c r="V2794" s="327" t="e">
        <f t="shared" ca="1" si="129"/>
        <v>#NAME?</v>
      </c>
      <c r="W2794" s="327" t="e">
        <f t="shared" ca="1" si="130"/>
        <v>#NAME?</v>
      </c>
      <c r="X2794" s="327" t="e">
        <f t="shared" ca="1" si="131"/>
        <v>#NAME?</v>
      </c>
    </row>
    <row r="2795" spans="1:24">
      <c r="A2795" s="2">
        <v>2788</v>
      </c>
      <c r="B2795" s="617">
        <v>-160478</v>
      </c>
      <c r="C2795" s="617">
        <v>-103593</v>
      </c>
      <c r="D2795" s="617">
        <v>-114388</v>
      </c>
      <c r="F2795" s="330" t="e">
        <f ca="1">_xll.RiskData('Risk Summary'!$H$32,$A2795)</f>
        <v>#NAME?</v>
      </c>
      <c r="G2795" s="330" t="e">
        <f ca="1">_xll.RiskData('Risk Summary'!$K$32,$A2795)</f>
        <v>#NAME?</v>
      </c>
      <c r="H2795" s="330" t="e">
        <f ca="1">_xll.RiskData('Risk Summary'!$N$32,$A2795)</f>
        <v>#NAME?</v>
      </c>
      <c r="J2795" s="330" t="e">
        <f ca="1">_xll.RiskData('Risk Summary'!$H$35,$A2795)</f>
        <v>#NAME?</v>
      </c>
      <c r="K2795" s="330" t="e">
        <f ca="1">_xll.RiskData('Risk Summary'!$K$35,$A2795)</f>
        <v>#NAME?</v>
      </c>
      <c r="L2795" s="330" t="e">
        <f ca="1">_xll.RiskData('Risk Summary'!$N$35,$A2795)</f>
        <v>#NAME?</v>
      </c>
      <c r="N2795" s="330" t="e">
        <f ca="1">_xll.RiskData('Risk Summary'!$H$36,$A2795)</f>
        <v>#NAME?</v>
      </c>
      <c r="O2795" s="330" t="e">
        <f ca="1">_xll.RiskData('Risk Summary'!$K$36,$A2795)</f>
        <v>#NAME?</v>
      </c>
      <c r="P2795" s="330" t="e">
        <f ca="1">_xll.RiskData('Risk Summary'!$N$36,$A2795)</f>
        <v>#NAME?</v>
      </c>
      <c r="R2795" s="330" t="e">
        <f ca="1">_xll.RiskData('TS CF'!$H$24,$A2795)-F2795</f>
        <v>#NAME?</v>
      </c>
      <c r="S2795" s="330" t="e">
        <f ca="1">_xll.RiskData('TS CF'!$K$24,$A2795)-G2795</f>
        <v>#NAME?</v>
      </c>
      <c r="T2795" s="330" t="e">
        <f ca="1">_xll.RiskData('TS CF'!$N$24,$A2795)-H2795</f>
        <v>#NAME?</v>
      </c>
      <c r="V2795" s="327" t="e">
        <f t="shared" ca="1" si="129"/>
        <v>#NAME?</v>
      </c>
      <c r="W2795" s="327" t="e">
        <f t="shared" ca="1" si="130"/>
        <v>#NAME?</v>
      </c>
      <c r="X2795" s="327" t="e">
        <f t="shared" ca="1" si="131"/>
        <v>#NAME?</v>
      </c>
    </row>
    <row r="2796" spans="1:24">
      <c r="A2796" s="2">
        <v>2789</v>
      </c>
      <c r="B2796" s="617">
        <v>-160478</v>
      </c>
      <c r="C2796" s="617">
        <v>-103593</v>
      </c>
      <c r="D2796" s="617">
        <v>-114388</v>
      </c>
      <c r="F2796" s="330" t="e">
        <f ca="1">_xll.RiskData('Risk Summary'!$H$32,$A2796)</f>
        <v>#NAME?</v>
      </c>
      <c r="G2796" s="330" t="e">
        <f ca="1">_xll.RiskData('Risk Summary'!$K$32,$A2796)</f>
        <v>#NAME?</v>
      </c>
      <c r="H2796" s="330" t="e">
        <f ca="1">_xll.RiskData('Risk Summary'!$N$32,$A2796)</f>
        <v>#NAME?</v>
      </c>
      <c r="J2796" s="330" t="e">
        <f ca="1">_xll.RiskData('Risk Summary'!$H$35,$A2796)</f>
        <v>#NAME?</v>
      </c>
      <c r="K2796" s="330" t="e">
        <f ca="1">_xll.RiskData('Risk Summary'!$K$35,$A2796)</f>
        <v>#NAME?</v>
      </c>
      <c r="L2796" s="330" t="e">
        <f ca="1">_xll.RiskData('Risk Summary'!$N$35,$A2796)</f>
        <v>#NAME?</v>
      </c>
      <c r="N2796" s="330" t="e">
        <f ca="1">_xll.RiskData('Risk Summary'!$H$36,$A2796)</f>
        <v>#NAME?</v>
      </c>
      <c r="O2796" s="330" t="e">
        <f ca="1">_xll.RiskData('Risk Summary'!$K$36,$A2796)</f>
        <v>#NAME?</v>
      </c>
      <c r="P2796" s="330" t="e">
        <f ca="1">_xll.RiskData('Risk Summary'!$N$36,$A2796)</f>
        <v>#NAME?</v>
      </c>
      <c r="R2796" s="330" t="e">
        <f ca="1">_xll.RiskData('TS CF'!$H$24,$A2796)-F2796</f>
        <v>#NAME?</v>
      </c>
      <c r="S2796" s="330" t="e">
        <f ca="1">_xll.RiskData('TS CF'!$K$24,$A2796)-G2796</f>
        <v>#NAME?</v>
      </c>
      <c r="T2796" s="330" t="e">
        <f ca="1">_xll.RiskData('TS CF'!$N$24,$A2796)-H2796</f>
        <v>#NAME?</v>
      </c>
      <c r="V2796" s="327" t="e">
        <f t="shared" ca="1" si="129"/>
        <v>#NAME?</v>
      </c>
      <c r="W2796" s="327" t="e">
        <f t="shared" ca="1" si="130"/>
        <v>#NAME?</v>
      </c>
      <c r="X2796" s="327" t="e">
        <f t="shared" ca="1" si="131"/>
        <v>#NAME?</v>
      </c>
    </row>
    <row r="2797" spans="1:24">
      <c r="A2797" s="2">
        <v>2790</v>
      </c>
      <c r="B2797" s="617">
        <v>-160478</v>
      </c>
      <c r="C2797" s="617">
        <v>-103593</v>
      </c>
      <c r="D2797" s="617">
        <v>-114388</v>
      </c>
      <c r="F2797" s="330" t="e">
        <f ca="1">_xll.RiskData('Risk Summary'!$H$32,$A2797)</f>
        <v>#NAME?</v>
      </c>
      <c r="G2797" s="330" t="e">
        <f ca="1">_xll.RiskData('Risk Summary'!$K$32,$A2797)</f>
        <v>#NAME?</v>
      </c>
      <c r="H2797" s="330" t="e">
        <f ca="1">_xll.RiskData('Risk Summary'!$N$32,$A2797)</f>
        <v>#NAME?</v>
      </c>
      <c r="J2797" s="330" t="e">
        <f ca="1">_xll.RiskData('Risk Summary'!$H$35,$A2797)</f>
        <v>#NAME?</v>
      </c>
      <c r="K2797" s="330" t="e">
        <f ca="1">_xll.RiskData('Risk Summary'!$K$35,$A2797)</f>
        <v>#NAME?</v>
      </c>
      <c r="L2797" s="330" t="e">
        <f ca="1">_xll.RiskData('Risk Summary'!$N$35,$A2797)</f>
        <v>#NAME?</v>
      </c>
      <c r="N2797" s="330" t="e">
        <f ca="1">_xll.RiskData('Risk Summary'!$H$36,$A2797)</f>
        <v>#NAME?</v>
      </c>
      <c r="O2797" s="330" t="e">
        <f ca="1">_xll.RiskData('Risk Summary'!$K$36,$A2797)</f>
        <v>#NAME?</v>
      </c>
      <c r="P2797" s="330" t="e">
        <f ca="1">_xll.RiskData('Risk Summary'!$N$36,$A2797)</f>
        <v>#NAME?</v>
      </c>
      <c r="R2797" s="330" t="e">
        <f ca="1">_xll.RiskData('TS CF'!$H$24,$A2797)-F2797</f>
        <v>#NAME?</v>
      </c>
      <c r="S2797" s="330" t="e">
        <f ca="1">_xll.RiskData('TS CF'!$K$24,$A2797)-G2797</f>
        <v>#NAME?</v>
      </c>
      <c r="T2797" s="330" t="e">
        <f ca="1">_xll.RiskData('TS CF'!$N$24,$A2797)-H2797</f>
        <v>#NAME?</v>
      </c>
      <c r="V2797" s="327" t="e">
        <f t="shared" ca="1" si="129"/>
        <v>#NAME?</v>
      </c>
      <c r="W2797" s="327" t="e">
        <f t="shared" ca="1" si="130"/>
        <v>#NAME?</v>
      </c>
      <c r="X2797" s="327" t="e">
        <f t="shared" ca="1" si="131"/>
        <v>#NAME?</v>
      </c>
    </row>
    <row r="2798" spans="1:24">
      <c r="A2798" s="2">
        <v>2791</v>
      </c>
      <c r="B2798" s="617">
        <v>-160478</v>
      </c>
      <c r="C2798" s="617">
        <v>-103593</v>
      </c>
      <c r="D2798" s="617">
        <v>-114388</v>
      </c>
      <c r="F2798" s="330" t="e">
        <f ca="1">_xll.RiskData('Risk Summary'!$H$32,$A2798)</f>
        <v>#NAME?</v>
      </c>
      <c r="G2798" s="330" t="e">
        <f ca="1">_xll.RiskData('Risk Summary'!$K$32,$A2798)</f>
        <v>#NAME?</v>
      </c>
      <c r="H2798" s="330" t="e">
        <f ca="1">_xll.RiskData('Risk Summary'!$N$32,$A2798)</f>
        <v>#NAME?</v>
      </c>
      <c r="J2798" s="330" t="e">
        <f ca="1">_xll.RiskData('Risk Summary'!$H$35,$A2798)</f>
        <v>#NAME?</v>
      </c>
      <c r="K2798" s="330" t="e">
        <f ca="1">_xll.RiskData('Risk Summary'!$K$35,$A2798)</f>
        <v>#NAME?</v>
      </c>
      <c r="L2798" s="330" t="e">
        <f ca="1">_xll.RiskData('Risk Summary'!$N$35,$A2798)</f>
        <v>#NAME?</v>
      </c>
      <c r="N2798" s="330" t="e">
        <f ca="1">_xll.RiskData('Risk Summary'!$H$36,$A2798)</f>
        <v>#NAME?</v>
      </c>
      <c r="O2798" s="330" t="e">
        <f ca="1">_xll.RiskData('Risk Summary'!$K$36,$A2798)</f>
        <v>#NAME?</v>
      </c>
      <c r="P2798" s="330" t="e">
        <f ca="1">_xll.RiskData('Risk Summary'!$N$36,$A2798)</f>
        <v>#NAME?</v>
      </c>
      <c r="R2798" s="330" t="e">
        <f ca="1">_xll.RiskData('TS CF'!$H$24,$A2798)-F2798</f>
        <v>#NAME?</v>
      </c>
      <c r="S2798" s="330" t="e">
        <f ca="1">_xll.RiskData('TS CF'!$K$24,$A2798)-G2798</f>
        <v>#NAME?</v>
      </c>
      <c r="T2798" s="330" t="e">
        <f ca="1">_xll.RiskData('TS CF'!$N$24,$A2798)-H2798</f>
        <v>#NAME?</v>
      </c>
      <c r="V2798" s="327" t="e">
        <f t="shared" ca="1" si="129"/>
        <v>#NAME?</v>
      </c>
      <c r="W2798" s="327" t="e">
        <f t="shared" ca="1" si="130"/>
        <v>#NAME?</v>
      </c>
      <c r="X2798" s="327" t="e">
        <f t="shared" ca="1" si="131"/>
        <v>#NAME?</v>
      </c>
    </row>
    <row r="2799" spans="1:24">
      <c r="A2799" s="2">
        <v>2792</v>
      </c>
      <c r="B2799" s="617">
        <v>-160478</v>
      </c>
      <c r="C2799" s="617">
        <v>-103593</v>
      </c>
      <c r="D2799" s="617">
        <v>-114388</v>
      </c>
      <c r="F2799" s="330" t="e">
        <f ca="1">_xll.RiskData('Risk Summary'!$H$32,$A2799)</f>
        <v>#NAME?</v>
      </c>
      <c r="G2799" s="330" t="e">
        <f ca="1">_xll.RiskData('Risk Summary'!$K$32,$A2799)</f>
        <v>#NAME?</v>
      </c>
      <c r="H2799" s="330" t="e">
        <f ca="1">_xll.RiskData('Risk Summary'!$N$32,$A2799)</f>
        <v>#NAME?</v>
      </c>
      <c r="J2799" s="330" t="e">
        <f ca="1">_xll.RiskData('Risk Summary'!$H$35,$A2799)</f>
        <v>#NAME?</v>
      </c>
      <c r="K2799" s="330" t="e">
        <f ca="1">_xll.RiskData('Risk Summary'!$K$35,$A2799)</f>
        <v>#NAME?</v>
      </c>
      <c r="L2799" s="330" t="e">
        <f ca="1">_xll.RiskData('Risk Summary'!$N$35,$A2799)</f>
        <v>#NAME?</v>
      </c>
      <c r="N2799" s="330" t="e">
        <f ca="1">_xll.RiskData('Risk Summary'!$H$36,$A2799)</f>
        <v>#NAME?</v>
      </c>
      <c r="O2799" s="330" t="e">
        <f ca="1">_xll.RiskData('Risk Summary'!$K$36,$A2799)</f>
        <v>#NAME?</v>
      </c>
      <c r="P2799" s="330" t="e">
        <f ca="1">_xll.RiskData('Risk Summary'!$N$36,$A2799)</f>
        <v>#NAME?</v>
      </c>
      <c r="R2799" s="330" t="e">
        <f ca="1">_xll.RiskData('TS CF'!$H$24,$A2799)-F2799</f>
        <v>#NAME?</v>
      </c>
      <c r="S2799" s="330" t="e">
        <f ca="1">_xll.RiskData('TS CF'!$K$24,$A2799)-G2799</f>
        <v>#NAME?</v>
      </c>
      <c r="T2799" s="330" t="e">
        <f ca="1">_xll.RiskData('TS CF'!$N$24,$A2799)-H2799</f>
        <v>#NAME?</v>
      </c>
      <c r="V2799" s="327" t="e">
        <f t="shared" ca="1" si="129"/>
        <v>#NAME?</v>
      </c>
      <c r="W2799" s="327" t="e">
        <f t="shared" ca="1" si="130"/>
        <v>#NAME?</v>
      </c>
      <c r="X2799" s="327" t="e">
        <f t="shared" ca="1" si="131"/>
        <v>#NAME?</v>
      </c>
    </row>
    <row r="2800" spans="1:24">
      <c r="A2800" s="2">
        <v>2793</v>
      </c>
      <c r="B2800" s="617">
        <v>-160478</v>
      </c>
      <c r="C2800" s="617">
        <v>-103593</v>
      </c>
      <c r="D2800" s="617">
        <v>-114388</v>
      </c>
      <c r="F2800" s="330" t="e">
        <f ca="1">_xll.RiskData('Risk Summary'!$H$32,$A2800)</f>
        <v>#NAME?</v>
      </c>
      <c r="G2800" s="330" t="e">
        <f ca="1">_xll.RiskData('Risk Summary'!$K$32,$A2800)</f>
        <v>#NAME?</v>
      </c>
      <c r="H2800" s="330" t="e">
        <f ca="1">_xll.RiskData('Risk Summary'!$N$32,$A2800)</f>
        <v>#NAME?</v>
      </c>
      <c r="J2800" s="330" t="e">
        <f ca="1">_xll.RiskData('Risk Summary'!$H$35,$A2800)</f>
        <v>#NAME?</v>
      </c>
      <c r="K2800" s="330" t="e">
        <f ca="1">_xll.RiskData('Risk Summary'!$K$35,$A2800)</f>
        <v>#NAME?</v>
      </c>
      <c r="L2800" s="330" t="e">
        <f ca="1">_xll.RiskData('Risk Summary'!$N$35,$A2800)</f>
        <v>#NAME?</v>
      </c>
      <c r="N2800" s="330" t="e">
        <f ca="1">_xll.RiskData('Risk Summary'!$H$36,$A2800)</f>
        <v>#NAME?</v>
      </c>
      <c r="O2800" s="330" t="e">
        <f ca="1">_xll.RiskData('Risk Summary'!$K$36,$A2800)</f>
        <v>#NAME?</v>
      </c>
      <c r="P2800" s="330" t="e">
        <f ca="1">_xll.RiskData('Risk Summary'!$N$36,$A2800)</f>
        <v>#NAME?</v>
      </c>
      <c r="R2800" s="330" t="e">
        <f ca="1">_xll.RiskData('TS CF'!$H$24,$A2800)-F2800</f>
        <v>#NAME?</v>
      </c>
      <c r="S2800" s="330" t="e">
        <f ca="1">_xll.RiskData('TS CF'!$K$24,$A2800)-G2800</f>
        <v>#NAME?</v>
      </c>
      <c r="T2800" s="330" t="e">
        <f ca="1">_xll.RiskData('TS CF'!$N$24,$A2800)-H2800</f>
        <v>#NAME?</v>
      </c>
      <c r="V2800" s="327" t="e">
        <f t="shared" ca="1" si="129"/>
        <v>#NAME?</v>
      </c>
      <c r="W2800" s="327" t="e">
        <f t="shared" ca="1" si="130"/>
        <v>#NAME?</v>
      </c>
      <c r="X2800" s="327" t="e">
        <f t="shared" ca="1" si="131"/>
        <v>#NAME?</v>
      </c>
    </row>
    <row r="2801" spans="1:24">
      <c r="A2801" s="2">
        <v>2794</v>
      </c>
      <c r="B2801" s="617">
        <v>-160478</v>
      </c>
      <c r="C2801" s="617">
        <v>-103593</v>
      </c>
      <c r="D2801" s="617">
        <v>-114388</v>
      </c>
      <c r="F2801" s="330" t="e">
        <f ca="1">_xll.RiskData('Risk Summary'!$H$32,$A2801)</f>
        <v>#NAME?</v>
      </c>
      <c r="G2801" s="330" t="e">
        <f ca="1">_xll.RiskData('Risk Summary'!$K$32,$A2801)</f>
        <v>#NAME?</v>
      </c>
      <c r="H2801" s="330" t="e">
        <f ca="1">_xll.RiskData('Risk Summary'!$N$32,$A2801)</f>
        <v>#NAME?</v>
      </c>
      <c r="J2801" s="330" t="e">
        <f ca="1">_xll.RiskData('Risk Summary'!$H$35,$A2801)</f>
        <v>#NAME?</v>
      </c>
      <c r="K2801" s="330" t="e">
        <f ca="1">_xll.RiskData('Risk Summary'!$K$35,$A2801)</f>
        <v>#NAME?</v>
      </c>
      <c r="L2801" s="330" t="e">
        <f ca="1">_xll.RiskData('Risk Summary'!$N$35,$A2801)</f>
        <v>#NAME?</v>
      </c>
      <c r="N2801" s="330" t="e">
        <f ca="1">_xll.RiskData('Risk Summary'!$H$36,$A2801)</f>
        <v>#NAME?</v>
      </c>
      <c r="O2801" s="330" t="e">
        <f ca="1">_xll.RiskData('Risk Summary'!$K$36,$A2801)</f>
        <v>#NAME?</v>
      </c>
      <c r="P2801" s="330" t="e">
        <f ca="1">_xll.RiskData('Risk Summary'!$N$36,$A2801)</f>
        <v>#NAME?</v>
      </c>
      <c r="R2801" s="330" t="e">
        <f ca="1">_xll.RiskData('TS CF'!$H$24,$A2801)-F2801</f>
        <v>#NAME?</v>
      </c>
      <c r="S2801" s="330" t="e">
        <f ca="1">_xll.RiskData('TS CF'!$K$24,$A2801)-G2801</f>
        <v>#NAME?</v>
      </c>
      <c r="T2801" s="330" t="e">
        <f ca="1">_xll.RiskData('TS CF'!$N$24,$A2801)-H2801</f>
        <v>#NAME?</v>
      </c>
      <c r="V2801" s="327" t="e">
        <f t="shared" ca="1" si="129"/>
        <v>#NAME?</v>
      </c>
      <c r="W2801" s="327" t="e">
        <f t="shared" ca="1" si="130"/>
        <v>#NAME?</v>
      </c>
      <c r="X2801" s="327" t="e">
        <f t="shared" ca="1" si="131"/>
        <v>#NAME?</v>
      </c>
    </row>
    <row r="2802" spans="1:24">
      <c r="A2802" s="2">
        <v>2795</v>
      </c>
      <c r="B2802" s="617">
        <v>-160478</v>
      </c>
      <c r="C2802" s="617">
        <v>-103593</v>
      </c>
      <c r="D2802" s="617">
        <v>-114388</v>
      </c>
      <c r="F2802" s="330" t="e">
        <f ca="1">_xll.RiskData('Risk Summary'!$H$32,$A2802)</f>
        <v>#NAME?</v>
      </c>
      <c r="G2802" s="330" t="e">
        <f ca="1">_xll.RiskData('Risk Summary'!$K$32,$A2802)</f>
        <v>#NAME?</v>
      </c>
      <c r="H2802" s="330" t="e">
        <f ca="1">_xll.RiskData('Risk Summary'!$N$32,$A2802)</f>
        <v>#NAME?</v>
      </c>
      <c r="J2802" s="330" t="e">
        <f ca="1">_xll.RiskData('Risk Summary'!$H$35,$A2802)</f>
        <v>#NAME?</v>
      </c>
      <c r="K2802" s="330" t="e">
        <f ca="1">_xll.RiskData('Risk Summary'!$K$35,$A2802)</f>
        <v>#NAME?</v>
      </c>
      <c r="L2802" s="330" t="e">
        <f ca="1">_xll.RiskData('Risk Summary'!$N$35,$A2802)</f>
        <v>#NAME?</v>
      </c>
      <c r="N2802" s="330" t="e">
        <f ca="1">_xll.RiskData('Risk Summary'!$H$36,$A2802)</f>
        <v>#NAME?</v>
      </c>
      <c r="O2802" s="330" t="e">
        <f ca="1">_xll.RiskData('Risk Summary'!$K$36,$A2802)</f>
        <v>#NAME?</v>
      </c>
      <c r="P2802" s="330" t="e">
        <f ca="1">_xll.RiskData('Risk Summary'!$N$36,$A2802)</f>
        <v>#NAME?</v>
      </c>
      <c r="R2802" s="330" t="e">
        <f ca="1">_xll.RiskData('TS CF'!$H$24,$A2802)-F2802</f>
        <v>#NAME?</v>
      </c>
      <c r="S2802" s="330" t="e">
        <f ca="1">_xll.RiskData('TS CF'!$K$24,$A2802)-G2802</f>
        <v>#NAME?</v>
      </c>
      <c r="T2802" s="330" t="e">
        <f ca="1">_xll.RiskData('TS CF'!$N$24,$A2802)-H2802</f>
        <v>#NAME?</v>
      </c>
      <c r="V2802" s="327" t="e">
        <f t="shared" ca="1" si="129"/>
        <v>#NAME?</v>
      </c>
      <c r="W2802" s="327" t="e">
        <f t="shared" ca="1" si="130"/>
        <v>#NAME?</v>
      </c>
      <c r="X2802" s="327" t="e">
        <f t="shared" ca="1" si="131"/>
        <v>#NAME?</v>
      </c>
    </row>
    <row r="2803" spans="1:24">
      <c r="A2803" s="2">
        <v>2796</v>
      </c>
      <c r="B2803" s="617">
        <v>-160478</v>
      </c>
      <c r="C2803" s="617">
        <v>-103593</v>
      </c>
      <c r="D2803" s="617">
        <v>-114388</v>
      </c>
      <c r="F2803" s="330" t="e">
        <f ca="1">_xll.RiskData('Risk Summary'!$H$32,$A2803)</f>
        <v>#NAME?</v>
      </c>
      <c r="G2803" s="330" t="e">
        <f ca="1">_xll.RiskData('Risk Summary'!$K$32,$A2803)</f>
        <v>#NAME?</v>
      </c>
      <c r="H2803" s="330" t="e">
        <f ca="1">_xll.RiskData('Risk Summary'!$N$32,$A2803)</f>
        <v>#NAME?</v>
      </c>
      <c r="J2803" s="330" t="e">
        <f ca="1">_xll.RiskData('Risk Summary'!$H$35,$A2803)</f>
        <v>#NAME?</v>
      </c>
      <c r="K2803" s="330" t="e">
        <f ca="1">_xll.RiskData('Risk Summary'!$K$35,$A2803)</f>
        <v>#NAME?</v>
      </c>
      <c r="L2803" s="330" t="e">
        <f ca="1">_xll.RiskData('Risk Summary'!$N$35,$A2803)</f>
        <v>#NAME?</v>
      </c>
      <c r="N2803" s="330" t="e">
        <f ca="1">_xll.RiskData('Risk Summary'!$H$36,$A2803)</f>
        <v>#NAME?</v>
      </c>
      <c r="O2803" s="330" t="e">
        <f ca="1">_xll.RiskData('Risk Summary'!$K$36,$A2803)</f>
        <v>#NAME?</v>
      </c>
      <c r="P2803" s="330" t="e">
        <f ca="1">_xll.RiskData('Risk Summary'!$N$36,$A2803)</f>
        <v>#NAME?</v>
      </c>
      <c r="R2803" s="330" t="e">
        <f ca="1">_xll.RiskData('TS CF'!$H$24,$A2803)-F2803</f>
        <v>#NAME?</v>
      </c>
      <c r="S2803" s="330" t="e">
        <f ca="1">_xll.RiskData('TS CF'!$K$24,$A2803)-G2803</f>
        <v>#NAME?</v>
      </c>
      <c r="T2803" s="330" t="e">
        <f ca="1">_xll.RiskData('TS CF'!$N$24,$A2803)-H2803</f>
        <v>#NAME?</v>
      </c>
      <c r="V2803" s="327" t="e">
        <f t="shared" ca="1" si="129"/>
        <v>#NAME?</v>
      </c>
      <c r="W2803" s="327" t="e">
        <f t="shared" ca="1" si="130"/>
        <v>#NAME?</v>
      </c>
      <c r="X2803" s="327" t="e">
        <f t="shared" ca="1" si="131"/>
        <v>#NAME?</v>
      </c>
    </row>
    <row r="2804" spans="1:24">
      <c r="A2804" s="2">
        <v>2797</v>
      </c>
      <c r="B2804" s="617">
        <v>-160478</v>
      </c>
      <c r="C2804" s="617">
        <v>-103593</v>
      </c>
      <c r="D2804" s="617">
        <v>-114388</v>
      </c>
      <c r="F2804" s="330" t="e">
        <f ca="1">_xll.RiskData('Risk Summary'!$H$32,$A2804)</f>
        <v>#NAME?</v>
      </c>
      <c r="G2804" s="330" t="e">
        <f ca="1">_xll.RiskData('Risk Summary'!$K$32,$A2804)</f>
        <v>#NAME?</v>
      </c>
      <c r="H2804" s="330" t="e">
        <f ca="1">_xll.RiskData('Risk Summary'!$N$32,$A2804)</f>
        <v>#NAME?</v>
      </c>
      <c r="J2804" s="330" t="e">
        <f ca="1">_xll.RiskData('Risk Summary'!$H$35,$A2804)</f>
        <v>#NAME?</v>
      </c>
      <c r="K2804" s="330" t="e">
        <f ca="1">_xll.RiskData('Risk Summary'!$K$35,$A2804)</f>
        <v>#NAME?</v>
      </c>
      <c r="L2804" s="330" t="e">
        <f ca="1">_xll.RiskData('Risk Summary'!$N$35,$A2804)</f>
        <v>#NAME?</v>
      </c>
      <c r="N2804" s="330" t="e">
        <f ca="1">_xll.RiskData('Risk Summary'!$H$36,$A2804)</f>
        <v>#NAME?</v>
      </c>
      <c r="O2804" s="330" t="e">
        <f ca="1">_xll.RiskData('Risk Summary'!$K$36,$A2804)</f>
        <v>#NAME?</v>
      </c>
      <c r="P2804" s="330" t="e">
        <f ca="1">_xll.RiskData('Risk Summary'!$N$36,$A2804)</f>
        <v>#NAME?</v>
      </c>
      <c r="R2804" s="330" t="e">
        <f ca="1">_xll.RiskData('TS CF'!$H$24,$A2804)-F2804</f>
        <v>#NAME?</v>
      </c>
      <c r="S2804" s="330" t="e">
        <f ca="1">_xll.RiskData('TS CF'!$K$24,$A2804)-G2804</f>
        <v>#NAME?</v>
      </c>
      <c r="T2804" s="330" t="e">
        <f ca="1">_xll.RiskData('TS CF'!$N$24,$A2804)-H2804</f>
        <v>#NAME?</v>
      </c>
      <c r="V2804" s="327" t="e">
        <f t="shared" ca="1" si="129"/>
        <v>#NAME?</v>
      </c>
      <c r="W2804" s="327" t="e">
        <f t="shared" ca="1" si="130"/>
        <v>#NAME?</v>
      </c>
      <c r="X2804" s="327" t="e">
        <f t="shared" ca="1" si="131"/>
        <v>#NAME?</v>
      </c>
    </row>
    <row r="2805" spans="1:24">
      <c r="A2805" s="2">
        <v>2798</v>
      </c>
      <c r="B2805" s="617">
        <v>-160478</v>
      </c>
      <c r="C2805" s="617">
        <v>-103593</v>
      </c>
      <c r="D2805" s="617">
        <v>-114388</v>
      </c>
      <c r="F2805" s="330" t="e">
        <f ca="1">_xll.RiskData('Risk Summary'!$H$32,$A2805)</f>
        <v>#NAME?</v>
      </c>
      <c r="G2805" s="330" t="e">
        <f ca="1">_xll.RiskData('Risk Summary'!$K$32,$A2805)</f>
        <v>#NAME?</v>
      </c>
      <c r="H2805" s="330" t="e">
        <f ca="1">_xll.RiskData('Risk Summary'!$N$32,$A2805)</f>
        <v>#NAME?</v>
      </c>
      <c r="J2805" s="330" t="e">
        <f ca="1">_xll.RiskData('Risk Summary'!$H$35,$A2805)</f>
        <v>#NAME?</v>
      </c>
      <c r="K2805" s="330" t="e">
        <f ca="1">_xll.RiskData('Risk Summary'!$K$35,$A2805)</f>
        <v>#NAME?</v>
      </c>
      <c r="L2805" s="330" t="e">
        <f ca="1">_xll.RiskData('Risk Summary'!$N$35,$A2805)</f>
        <v>#NAME?</v>
      </c>
      <c r="N2805" s="330" t="e">
        <f ca="1">_xll.RiskData('Risk Summary'!$H$36,$A2805)</f>
        <v>#NAME?</v>
      </c>
      <c r="O2805" s="330" t="e">
        <f ca="1">_xll.RiskData('Risk Summary'!$K$36,$A2805)</f>
        <v>#NAME?</v>
      </c>
      <c r="P2805" s="330" t="e">
        <f ca="1">_xll.RiskData('Risk Summary'!$N$36,$A2805)</f>
        <v>#NAME?</v>
      </c>
      <c r="R2805" s="330" t="e">
        <f ca="1">_xll.RiskData('TS CF'!$H$24,$A2805)-F2805</f>
        <v>#NAME?</v>
      </c>
      <c r="S2805" s="330" t="e">
        <f ca="1">_xll.RiskData('TS CF'!$K$24,$A2805)-G2805</f>
        <v>#NAME?</v>
      </c>
      <c r="T2805" s="330" t="e">
        <f ca="1">_xll.RiskData('TS CF'!$N$24,$A2805)-H2805</f>
        <v>#NAME?</v>
      </c>
      <c r="V2805" s="327" t="e">
        <f t="shared" ca="1" si="129"/>
        <v>#NAME?</v>
      </c>
      <c r="W2805" s="327" t="e">
        <f t="shared" ca="1" si="130"/>
        <v>#NAME?</v>
      </c>
      <c r="X2805" s="327" t="e">
        <f t="shared" ca="1" si="131"/>
        <v>#NAME?</v>
      </c>
    </row>
    <row r="2806" spans="1:24">
      <c r="A2806" s="2">
        <v>2799</v>
      </c>
      <c r="B2806" s="617">
        <v>-160478</v>
      </c>
      <c r="C2806" s="617">
        <v>-103593</v>
      </c>
      <c r="D2806" s="617">
        <v>-114388</v>
      </c>
      <c r="F2806" s="330" t="e">
        <f ca="1">_xll.RiskData('Risk Summary'!$H$32,$A2806)</f>
        <v>#NAME?</v>
      </c>
      <c r="G2806" s="330" t="e">
        <f ca="1">_xll.RiskData('Risk Summary'!$K$32,$A2806)</f>
        <v>#NAME?</v>
      </c>
      <c r="H2806" s="330" t="e">
        <f ca="1">_xll.RiskData('Risk Summary'!$N$32,$A2806)</f>
        <v>#NAME?</v>
      </c>
      <c r="J2806" s="330" t="e">
        <f ca="1">_xll.RiskData('Risk Summary'!$H$35,$A2806)</f>
        <v>#NAME?</v>
      </c>
      <c r="K2806" s="330" t="e">
        <f ca="1">_xll.RiskData('Risk Summary'!$K$35,$A2806)</f>
        <v>#NAME?</v>
      </c>
      <c r="L2806" s="330" t="e">
        <f ca="1">_xll.RiskData('Risk Summary'!$N$35,$A2806)</f>
        <v>#NAME?</v>
      </c>
      <c r="N2806" s="330" t="e">
        <f ca="1">_xll.RiskData('Risk Summary'!$H$36,$A2806)</f>
        <v>#NAME?</v>
      </c>
      <c r="O2806" s="330" t="e">
        <f ca="1">_xll.RiskData('Risk Summary'!$K$36,$A2806)</f>
        <v>#NAME?</v>
      </c>
      <c r="P2806" s="330" t="e">
        <f ca="1">_xll.RiskData('Risk Summary'!$N$36,$A2806)</f>
        <v>#NAME?</v>
      </c>
      <c r="R2806" s="330" t="e">
        <f ca="1">_xll.RiskData('TS CF'!$H$24,$A2806)-F2806</f>
        <v>#NAME?</v>
      </c>
      <c r="S2806" s="330" t="e">
        <f ca="1">_xll.RiskData('TS CF'!$K$24,$A2806)-G2806</f>
        <v>#NAME?</v>
      </c>
      <c r="T2806" s="330" t="e">
        <f ca="1">_xll.RiskData('TS CF'!$N$24,$A2806)-H2806</f>
        <v>#NAME?</v>
      </c>
      <c r="V2806" s="327" t="e">
        <f t="shared" ca="1" si="129"/>
        <v>#NAME?</v>
      </c>
      <c r="W2806" s="327" t="e">
        <f t="shared" ca="1" si="130"/>
        <v>#NAME?</v>
      </c>
      <c r="X2806" s="327" t="e">
        <f t="shared" ca="1" si="131"/>
        <v>#NAME?</v>
      </c>
    </row>
    <row r="2807" spans="1:24">
      <c r="A2807" s="2">
        <v>2800</v>
      </c>
      <c r="B2807" s="617">
        <v>-160478</v>
      </c>
      <c r="C2807" s="617">
        <v>-103593</v>
      </c>
      <c r="D2807" s="617">
        <v>-114388</v>
      </c>
      <c r="F2807" s="330" t="e">
        <f ca="1">_xll.RiskData('Risk Summary'!$H$32,$A2807)</f>
        <v>#NAME?</v>
      </c>
      <c r="G2807" s="330" t="e">
        <f ca="1">_xll.RiskData('Risk Summary'!$K$32,$A2807)</f>
        <v>#NAME?</v>
      </c>
      <c r="H2807" s="330" t="e">
        <f ca="1">_xll.RiskData('Risk Summary'!$N$32,$A2807)</f>
        <v>#NAME?</v>
      </c>
      <c r="J2807" s="330" t="e">
        <f ca="1">_xll.RiskData('Risk Summary'!$H$35,$A2807)</f>
        <v>#NAME?</v>
      </c>
      <c r="K2807" s="330" t="e">
        <f ca="1">_xll.RiskData('Risk Summary'!$K$35,$A2807)</f>
        <v>#NAME?</v>
      </c>
      <c r="L2807" s="330" t="e">
        <f ca="1">_xll.RiskData('Risk Summary'!$N$35,$A2807)</f>
        <v>#NAME?</v>
      </c>
      <c r="N2807" s="330" t="e">
        <f ca="1">_xll.RiskData('Risk Summary'!$H$36,$A2807)</f>
        <v>#NAME?</v>
      </c>
      <c r="O2807" s="330" t="e">
        <f ca="1">_xll.RiskData('Risk Summary'!$K$36,$A2807)</f>
        <v>#NAME?</v>
      </c>
      <c r="P2807" s="330" t="e">
        <f ca="1">_xll.RiskData('Risk Summary'!$N$36,$A2807)</f>
        <v>#NAME?</v>
      </c>
      <c r="R2807" s="330" t="e">
        <f ca="1">_xll.RiskData('TS CF'!$H$24,$A2807)-F2807</f>
        <v>#NAME?</v>
      </c>
      <c r="S2807" s="330" t="e">
        <f ca="1">_xll.RiskData('TS CF'!$K$24,$A2807)-G2807</f>
        <v>#NAME?</v>
      </c>
      <c r="T2807" s="330" t="e">
        <f ca="1">_xll.RiskData('TS CF'!$N$24,$A2807)-H2807</f>
        <v>#NAME?</v>
      </c>
      <c r="V2807" s="327" t="e">
        <f t="shared" ca="1" si="129"/>
        <v>#NAME?</v>
      </c>
      <c r="W2807" s="327" t="e">
        <f t="shared" ca="1" si="130"/>
        <v>#NAME?</v>
      </c>
      <c r="X2807" s="327" t="e">
        <f t="shared" ca="1" si="131"/>
        <v>#NAME?</v>
      </c>
    </row>
    <row r="2808" spans="1:24">
      <c r="A2808" s="2">
        <v>2801</v>
      </c>
      <c r="B2808" s="617">
        <v>-160478</v>
      </c>
      <c r="C2808" s="617">
        <v>-103593</v>
      </c>
      <c r="D2808" s="617">
        <v>-114388</v>
      </c>
      <c r="F2808" s="330" t="e">
        <f ca="1">_xll.RiskData('Risk Summary'!$H$32,$A2808)</f>
        <v>#NAME?</v>
      </c>
      <c r="G2808" s="330" t="e">
        <f ca="1">_xll.RiskData('Risk Summary'!$K$32,$A2808)</f>
        <v>#NAME?</v>
      </c>
      <c r="H2808" s="330" t="e">
        <f ca="1">_xll.RiskData('Risk Summary'!$N$32,$A2808)</f>
        <v>#NAME?</v>
      </c>
      <c r="J2808" s="330" t="e">
        <f ca="1">_xll.RiskData('Risk Summary'!$H$35,$A2808)</f>
        <v>#NAME?</v>
      </c>
      <c r="K2808" s="330" t="e">
        <f ca="1">_xll.RiskData('Risk Summary'!$K$35,$A2808)</f>
        <v>#NAME?</v>
      </c>
      <c r="L2808" s="330" t="e">
        <f ca="1">_xll.RiskData('Risk Summary'!$N$35,$A2808)</f>
        <v>#NAME?</v>
      </c>
      <c r="N2808" s="330" t="e">
        <f ca="1">_xll.RiskData('Risk Summary'!$H$36,$A2808)</f>
        <v>#NAME?</v>
      </c>
      <c r="O2808" s="330" t="e">
        <f ca="1">_xll.RiskData('Risk Summary'!$K$36,$A2808)</f>
        <v>#NAME?</v>
      </c>
      <c r="P2808" s="330" t="e">
        <f ca="1">_xll.RiskData('Risk Summary'!$N$36,$A2808)</f>
        <v>#NAME?</v>
      </c>
      <c r="R2808" s="330" t="e">
        <f ca="1">_xll.RiskData('TS CF'!$H$24,$A2808)-F2808</f>
        <v>#NAME?</v>
      </c>
      <c r="S2808" s="330" t="e">
        <f ca="1">_xll.RiskData('TS CF'!$K$24,$A2808)-G2808</f>
        <v>#NAME?</v>
      </c>
      <c r="T2808" s="330" t="e">
        <f ca="1">_xll.RiskData('TS CF'!$N$24,$A2808)-H2808</f>
        <v>#NAME?</v>
      </c>
      <c r="V2808" s="327" t="e">
        <f t="shared" ca="1" si="129"/>
        <v>#NAME?</v>
      </c>
      <c r="W2808" s="327" t="e">
        <f t="shared" ca="1" si="130"/>
        <v>#NAME?</v>
      </c>
      <c r="X2808" s="327" t="e">
        <f t="shared" ca="1" si="131"/>
        <v>#NAME?</v>
      </c>
    </row>
    <row r="2809" spans="1:24">
      <c r="A2809" s="2">
        <v>2802</v>
      </c>
      <c r="B2809" s="617">
        <v>-160478</v>
      </c>
      <c r="C2809" s="617">
        <v>-103593</v>
      </c>
      <c r="D2809" s="617">
        <v>-114388</v>
      </c>
      <c r="F2809" s="330" t="e">
        <f ca="1">_xll.RiskData('Risk Summary'!$H$32,$A2809)</f>
        <v>#NAME?</v>
      </c>
      <c r="G2809" s="330" t="e">
        <f ca="1">_xll.RiskData('Risk Summary'!$K$32,$A2809)</f>
        <v>#NAME?</v>
      </c>
      <c r="H2809" s="330" t="e">
        <f ca="1">_xll.RiskData('Risk Summary'!$N$32,$A2809)</f>
        <v>#NAME?</v>
      </c>
      <c r="J2809" s="330" t="e">
        <f ca="1">_xll.RiskData('Risk Summary'!$H$35,$A2809)</f>
        <v>#NAME?</v>
      </c>
      <c r="K2809" s="330" t="e">
        <f ca="1">_xll.RiskData('Risk Summary'!$K$35,$A2809)</f>
        <v>#NAME?</v>
      </c>
      <c r="L2809" s="330" t="e">
        <f ca="1">_xll.RiskData('Risk Summary'!$N$35,$A2809)</f>
        <v>#NAME?</v>
      </c>
      <c r="N2809" s="330" t="e">
        <f ca="1">_xll.RiskData('Risk Summary'!$H$36,$A2809)</f>
        <v>#NAME?</v>
      </c>
      <c r="O2809" s="330" t="e">
        <f ca="1">_xll.RiskData('Risk Summary'!$K$36,$A2809)</f>
        <v>#NAME?</v>
      </c>
      <c r="P2809" s="330" t="e">
        <f ca="1">_xll.RiskData('Risk Summary'!$N$36,$A2809)</f>
        <v>#NAME?</v>
      </c>
      <c r="R2809" s="330" t="e">
        <f ca="1">_xll.RiskData('TS CF'!$H$24,$A2809)-F2809</f>
        <v>#NAME?</v>
      </c>
      <c r="S2809" s="330" t="e">
        <f ca="1">_xll.RiskData('TS CF'!$K$24,$A2809)-G2809</f>
        <v>#NAME?</v>
      </c>
      <c r="T2809" s="330" t="e">
        <f ca="1">_xll.RiskData('TS CF'!$N$24,$A2809)-H2809</f>
        <v>#NAME?</v>
      </c>
      <c r="V2809" s="327" t="e">
        <f t="shared" ca="1" si="129"/>
        <v>#NAME?</v>
      </c>
      <c r="W2809" s="327" t="e">
        <f t="shared" ca="1" si="130"/>
        <v>#NAME?</v>
      </c>
      <c r="X2809" s="327" t="e">
        <f t="shared" ca="1" si="131"/>
        <v>#NAME?</v>
      </c>
    </row>
    <row r="2810" spans="1:24">
      <c r="A2810" s="2">
        <v>2803</v>
      </c>
      <c r="B2810" s="617">
        <v>-160478</v>
      </c>
      <c r="C2810" s="617">
        <v>-103593</v>
      </c>
      <c r="D2810" s="617">
        <v>-114388</v>
      </c>
      <c r="F2810" s="330" t="e">
        <f ca="1">_xll.RiskData('Risk Summary'!$H$32,$A2810)</f>
        <v>#NAME?</v>
      </c>
      <c r="G2810" s="330" t="e">
        <f ca="1">_xll.RiskData('Risk Summary'!$K$32,$A2810)</f>
        <v>#NAME?</v>
      </c>
      <c r="H2810" s="330" t="e">
        <f ca="1">_xll.RiskData('Risk Summary'!$N$32,$A2810)</f>
        <v>#NAME?</v>
      </c>
      <c r="J2810" s="330" t="e">
        <f ca="1">_xll.RiskData('Risk Summary'!$H$35,$A2810)</f>
        <v>#NAME?</v>
      </c>
      <c r="K2810" s="330" t="e">
        <f ca="1">_xll.RiskData('Risk Summary'!$K$35,$A2810)</f>
        <v>#NAME?</v>
      </c>
      <c r="L2810" s="330" t="e">
        <f ca="1">_xll.RiskData('Risk Summary'!$N$35,$A2810)</f>
        <v>#NAME?</v>
      </c>
      <c r="N2810" s="330" t="e">
        <f ca="1">_xll.RiskData('Risk Summary'!$H$36,$A2810)</f>
        <v>#NAME?</v>
      </c>
      <c r="O2810" s="330" t="e">
        <f ca="1">_xll.RiskData('Risk Summary'!$K$36,$A2810)</f>
        <v>#NAME?</v>
      </c>
      <c r="P2810" s="330" t="e">
        <f ca="1">_xll.RiskData('Risk Summary'!$N$36,$A2810)</f>
        <v>#NAME?</v>
      </c>
      <c r="R2810" s="330" t="e">
        <f ca="1">_xll.RiskData('TS CF'!$H$24,$A2810)-F2810</f>
        <v>#NAME?</v>
      </c>
      <c r="S2810" s="330" t="e">
        <f ca="1">_xll.RiskData('TS CF'!$K$24,$A2810)-G2810</f>
        <v>#NAME?</v>
      </c>
      <c r="T2810" s="330" t="e">
        <f ca="1">_xll.RiskData('TS CF'!$N$24,$A2810)-H2810</f>
        <v>#NAME?</v>
      </c>
      <c r="V2810" s="327" t="e">
        <f t="shared" ca="1" si="129"/>
        <v>#NAME?</v>
      </c>
      <c r="W2810" s="327" t="e">
        <f t="shared" ca="1" si="130"/>
        <v>#NAME?</v>
      </c>
      <c r="X2810" s="327" t="e">
        <f t="shared" ca="1" si="131"/>
        <v>#NAME?</v>
      </c>
    </row>
    <row r="2811" spans="1:24">
      <c r="A2811" s="2">
        <v>2804</v>
      </c>
      <c r="B2811" s="617">
        <v>-160478</v>
      </c>
      <c r="C2811" s="617">
        <v>-103593</v>
      </c>
      <c r="D2811" s="617">
        <v>-114388</v>
      </c>
      <c r="F2811" s="330" t="e">
        <f ca="1">_xll.RiskData('Risk Summary'!$H$32,$A2811)</f>
        <v>#NAME?</v>
      </c>
      <c r="G2811" s="330" t="e">
        <f ca="1">_xll.RiskData('Risk Summary'!$K$32,$A2811)</f>
        <v>#NAME?</v>
      </c>
      <c r="H2811" s="330" t="e">
        <f ca="1">_xll.RiskData('Risk Summary'!$N$32,$A2811)</f>
        <v>#NAME?</v>
      </c>
      <c r="J2811" s="330" t="e">
        <f ca="1">_xll.RiskData('Risk Summary'!$H$35,$A2811)</f>
        <v>#NAME?</v>
      </c>
      <c r="K2811" s="330" t="e">
        <f ca="1">_xll.RiskData('Risk Summary'!$K$35,$A2811)</f>
        <v>#NAME?</v>
      </c>
      <c r="L2811" s="330" t="e">
        <f ca="1">_xll.RiskData('Risk Summary'!$N$35,$A2811)</f>
        <v>#NAME?</v>
      </c>
      <c r="N2811" s="330" t="e">
        <f ca="1">_xll.RiskData('Risk Summary'!$H$36,$A2811)</f>
        <v>#NAME?</v>
      </c>
      <c r="O2811" s="330" t="e">
        <f ca="1">_xll.RiskData('Risk Summary'!$K$36,$A2811)</f>
        <v>#NAME?</v>
      </c>
      <c r="P2811" s="330" t="e">
        <f ca="1">_xll.RiskData('Risk Summary'!$N$36,$A2811)</f>
        <v>#NAME?</v>
      </c>
      <c r="R2811" s="330" t="e">
        <f ca="1">_xll.RiskData('TS CF'!$H$24,$A2811)-F2811</f>
        <v>#NAME?</v>
      </c>
      <c r="S2811" s="330" t="e">
        <f ca="1">_xll.RiskData('TS CF'!$K$24,$A2811)-G2811</f>
        <v>#NAME?</v>
      </c>
      <c r="T2811" s="330" t="e">
        <f ca="1">_xll.RiskData('TS CF'!$N$24,$A2811)-H2811</f>
        <v>#NAME?</v>
      </c>
      <c r="V2811" s="327" t="e">
        <f t="shared" ca="1" si="129"/>
        <v>#NAME?</v>
      </c>
      <c r="W2811" s="327" t="e">
        <f t="shared" ca="1" si="130"/>
        <v>#NAME?</v>
      </c>
      <c r="X2811" s="327" t="e">
        <f t="shared" ca="1" si="131"/>
        <v>#NAME?</v>
      </c>
    </row>
    <row r="2812" spans="1:24">
      <c r="A2812" s="2">
        <v>2805</v>
      </c>
      <c r="B2812" s="617">
        <v>-160478</v>
      </c>
      <c r="C2812" s="617">
        <v>-103593</v>
      </c>
      <c r="D2812" s="617">
        <v>-114388</v>
      </c>
      <c r="F2812" s="330" t="e">
        <f ca="1">_xll.RiskData('Risk Summary'!$H$32,$A2812)</f>
        <v>#NAME?</v>
      </c>
      <c r="G2812" s="330" t="e">
        <f ca="1">_xll.RiskData('Risk Summary'!$K$32,$A2812)</f>
        <v>#NAME?</v>
      </c>
      <c r="H2812" s="330" t="e">
        <f ca="1">_xll.RiskData('Risk Summary'!$N$32,$A2812)</f>
        <v>#NAME?</v>
      </c>
      <c r="J2812" s="330" t="e">
        <f ca="1">_xll.RiskData('Risk Summary'!$H$35,$A2812)</f>
        <v>#NAME?</v>
      </c>
      <c r="K2812" s="330" t="e">
        <f ca="1">_xll.RiskData('Risk Summary'!$K$35,$A2812)</f>
        <v>#NAME?</v>
      </c>
      <c r="L2812" s="330" t="e">
        <f ca="1">_xll.RiskData('Risk Summary'!$N$35,$A2812)</f>
        <v>#NAME?</v>
      </c>
      <c r="N2812" s="330" t="e">
        <f ca="1">_xll.RiskData('Risk Summary'!$H$36,$A2812)</f>
        <v>#NAME?</v>
      </c>
      <c r="O2812" s="330" t="e">
        <f ca="1">_xll.RiskData('Risk Summary'!$K$36,$A2812)</f>
        <v>#NAME?</v>
      </c>
      <c r="P2812" s="330" t="e">
        <f ca="1">_xll.RiskData('Risk Summary'!$N$36,$A2812)</f>
        <v>#NAME?</v>
      </c>
      <c r="R2812" s="330" t="e">
        <f ca="1">_xll.RiskData('TS CF'!$H$24,$A2812)-F2812</f>
        <v>#NAME?</v>
      </c>
      <c r="S2812" s="330" t="e">
        <f ca="1">_xll.RiskData('TS CF'!$K$24,$A2812)-G2812</f>
        <v>#NAME?</v>
      </c>
      <c r="T2812" s="330" t="e">
        <f ca="1">_xll.RiskData('TS CF'!$N$24,$A2812)-H2812</f>
        <v>#NAME?</v>
      </c>
      <c r="V2812" s="327" t="e">
        <f t="shared" ca="1" si="129"/>
        <v>#NAME?</v>
      </c>
      <c r="W2812" s="327" t="e">
        <f t="shared" ca="1" si="130"/>
        <v>#NAME?</v>
      </c>
      <c r="X2812" s="327" t="e">
        <f t="shared" ca="1" si="131"/>
        <v>#NAME?</v>
      </c>
    </row>
    <row r="2813" spans="1:24">
      <c r="A2813" s="2">
        <v>2806</v>
      </c>
      <c r="B2813" s="617">
        <v>-160478</v>
      </c>
      <c r="C2813" s="617">
        <v>-103593</v>
      </c>
      <c r="D2813" s="617">
        <v>-114388</v>
      </c>
      <c r="F2813" s="330" t="e">
        <f ca="1">_xll.RiskData('Risk Summary'!$H$32,$A2813)</f>
        <v>#NAME?</v>
      </c>
      <c r="G2813" s="330" t="e">
        <f ca="1">_xll.RiskData('Risk Summary'!$K$32,$A2813)</f>
        <v>#NAME?</v>
      </c>
      <c r="H2813" s="330" t="e">
        <f ca="1">_xll.RiskData('Risk Summary'!$N$32,$A2813)</f>
        <v>#NAME?</v>
      </c>
      <c r="J2813" s="330" t="e">
        <f ca="1">_xll.RiskData('Risk Summary'!$H$35,$A2813)</f>
        <v>#NAME?</v>
      </c>
      <c r="K2813" s="330" t="e">
        <f ca="1">_xll.RiskData('Risk Summary'!$K$35,$A2813)</f>
        <v>#NAME?</v>
      </c>
      <c r="L2813" s="330" t="e">
        <f ca="1">_xll.RiskData('Risk Summary'!$N$35,$A2813)</f>
        <v>#NAME?</v>
      </c>
      <c r="N2813" s="330" t="e">
        <f ca="1">_xll.RiskData('Risk Summary'!$H$36,$A2813)</f>
        <v>#NAME?</v>
      </c>
      <c r="O2813" s="330" t="e">
        <f ca="1">_xll.RiskData('Risk Summary'!$K$36,$A2813)</f>
        <v>#NAME?</v>
      </c>
      <c r="P2813" s="330" t="e">
        <f ca="1">_xll.RiskData('Risk Summary'!$N$36,$A2813)</f>
        <v>#NAME?</v>
      </c>
      <c r="R2813" s="330" t="e">
        <f ca="1">_xll.RiskData('TS CF'!$H$24,$A2813)-F2813</f>
        <v>#NAME?</v>
      </c>
      <c r="S2813" s="330" t="e">
        <f ca="1">_xll.RiskData('TS CF'!$K$24,$A2813)-G2813</f>
        <v>#NAME?</v>
      </c>
      <c r="T2813" s="330" t="e">
        <f ca="1">_xll.RiskData('TS CF'!$N$24,$A2813)-H2813</f>
        <v>#NAME?</v>
      </c>
      <c r="V2813" s="327" t="e">
        <f t="shared" ca="1" si="129"/>
        <v>#NAME?</v>
      </c>
      <c r="W2813" s="327" t="e">
        <f t="shared" ca="1" si="130"/>
        <v>#NAME?</v>
      </c>
      <c r="X2813" s="327" t="e">
        <f t="shared" ca="1" si="131"/>
        <v>#NAME?</v>
      </c>
    </row>
    <row r="2814" spans="1:24">
      <c r="A2814" s="2">
        <v>2807</v>
      </c>
      <c r="B2814" s="617">
        <v>-160478</v>
      </c>
      <c r="C2814" s="617">
        <v>-103593</v>
      </c>
      <c r="D2814" s="617">
        <v>-114388</v>
      </c>
      <c r="F2814" s="330" t="e">
        <f ca="1">_xll.RiskData('Risk Summary'!$H$32,$A2814)</f>
        <v>#NAME?</v>
      </c>
      <c r="G2814" s="330" t="e">
        <f ca="1">_xll.RiskData('Risk Summary'!$K$32,$A2814)</f>
        <v>#NAME?</v>
      </c>
      <c r="H2814" s="330" t="e">
        <f ca="1">_xll.RiskData('Risk Summary'!$N$32,$A2814)</f>
        <v>#NAME?</v>
      </c>
      <c r="J2814" s="330" t="e">
        <f ca="1">_xll.RiskData('Risk Summary'!$H$35,$A2814)</f>
        <v>#NAME?</v>
      </c>
      <c r="K2814" s="330" t="e">
        <f ca="1">_xll.RiskData('Risk Summary'!$K$35,$A2814)</f>
        <v>#NAME?</v>
      </c>
      <c r="L2814" s="330" t="e">
        <f ca="1">_xll.RiskData('Risk Summary'!$N$35,$A2814)</f>
        <v>#NAME?</v>
      </c>
      <c r="N2814" s="330" t="e">
        <f ca="1">_xll.RiskData('Risk Summary'!$H$36,$A2814)</f>
        <v>#NAME?</v>
      </c>
      <c r="O2814" s="330" t="e">
        <f ca="1">_xll.RiskData('Risk Summary'!$K$36,$A2814)</f>
        <v>#NAME?</v>
      </c>
      <c r="P2814" s="330" t="e">
        <f ca="1">_xll.RiskData('Risk Summary'!$N$36,$A2814)</f>
        <v>#NAME?</v>
      </c>
      <c r="R2814" s="330" t="e">
        <f ca="1">_xll.RiskData('TS CF'!$H$24,$A2814)-F2814</f>
        <v>#NAME?</v>
      </c>
      <c r="S2814" s="330" t="e">
        <f ca="1">_xll.RiskData('TS CF'!$K$24,$A2814)-G2814</f>
        <v>#NAME?</v>
      </c>
      <c r="T2814" s="330" t="e">
        <f ca="1">_xll.RiskData('TS CF'!$N$24,$A2814)-H2814</f>
        <v>#NAME?</v>
      </c>
      <c r="V2814" s="327" t="e">
        <f t="shared" ca="1" si="129"/>
        <v>#NAME?</v>
      </c>
      <c r="W2814" s="327" t="e">
        <f t="shared" ca="1" si="130"/>
        <v>#NAME?</v>
      </c>
      <c r="X2814" s="327" t="e">
        <f t="shared" ca="1" si="131"/>
        <v>#NAME?</v>
      </c>
    </row>
    <row r="2815" spans="1:24">
      <c r="A2815" s="2">
        <v>2808</v>
      </c>
      <c r="B2815" s="617">
        <v>-160478</v>
      </c>
      <c r="C2815" s="617">
        <v>-103593</v>
      </c>
      <c r="D2815" s="617">
        <v>-114388</v>
      </c>
      <c r="F2815" s="330" t="e">
        <f ca="1">_xll.RiskData('Risk Summary'!$H$32,$A2815)</f>
        <v>#NAME?</v>
      </c>
      <c r="G2815" s="330" t="e">
        <f ca="1">_xll.RiskData('Risk Summary'!$K$32,$A2815)</f>
        <v>#NAME?</v>
      </c>
      <c r="H2815" s="330" t="e">
        <f ca="1">_xll.RiskData('Risk Summary'!$N$32,$A2815)</f>
        <v>#NAME?</v>
      </c>
      <c r="J2815" s="330" t="e">
        <f ca="1">_xll.RiskData('Risk Summary'!$H$35,$A2815)</f>
        <v>#NAME?</v>
      </c>
      <c r="K2815" s="330" t="e">
        <f ca="1">_xll.RiskData('Risk Summary'!$K$35,$A2815)</f>
        <v>#NAME?</v>
      </c>
      <c r="L2815" s="330" t="e">
        <f ca="1">_xll.RiskData('Risk Summary'!$N$35,$A2815)</f>
        <v>#NAME?</v>
      </c>
      <c r="N2815" s="330" t="e">
        <f ca="1">_xll.RiskData('Risk Summary'!$H$36,$A2815)</f>
        <v>#NAME?</v>
      </c>
      <c r="O2815" s="330" t="e">
        <f ca="1">_xll.RiskData('Risk Summary'!$K$36,$A2815)</f>
        <v>#NAME?</v>
      </c>
      <c r="P2815" s="330" t="e">
        <f ca="1">_xll.RiskData('Risk Summary'!$N$36,$A2815)</f>
        <v>#NAME?</v>
      </c>
      <c r="R2815" s="330" t="e">
        <f ca="1">_xll.RiskData('TS CF'!$H$24,$A2815)-F2815</f>
        <v>#NAME?</v>
      </c>
      <c r="S2815" s="330" t="e">
        <f ca="1">_xll.RiskData('TS CF'!$K$24,$A2815)-G2815</f>
        <v>#NAME?</v>
      </c>
      <c r="T2815" s="330" t="e">
        <f ca="1">_xll.RiskData('TS CF'!$N$24,$A2815)-H2815</f>
        <v>#NAME?</v>
      </c>
      <c r="V2815" s="327" t="e">
        <f t="shared" ca="1" si="129"/>
        <v>#NAME?</v>
      </c>
      <c r="W2815" s="327" t="e">
        <f t="shared" ca="1" si="130"/>
        <v>#NAME?</v>
      </c>
      <c r="X2815" s="327" t="e">
        <f t="shared" ca="1" si="131"/>
        <v>#NAME?</v>
      </c>
    </row>
    <row r="2816" spans="1:24">
      <c r="A2816" s="2">
        <v>2809</v>
      </c>
      <c r="B2816" s="617">
        <v>-160478</v>
      </c>
      <c r="C2816" s="617">
        <v>-103593</v>
      </c>
      <c r="D2816" s="617">
        <v>-114388</v>
      </c>
      <c r="F2816" s="330" t="e">
        <f ca="1">_xll.RiskData('Risk Summary'!$H$32,$A2816)</f>
        <v>#NAME?</v>
      </c>
      <c r="G2816" s="330" t="e">
        <f ca="1">_xll.RiskData('Risk Summary'!$K$32,$A2816)</f>
        <v>#NAME?</v>
      </c>
      <c r="H2816" s="330" t="e">
        <f ca="1">_xll.RiskData('Risk Summary'!$N$32,$A2816)</f>
        <v>#NAME?</v>
      </c>
      <c r="J2816" s="330" t="e">
        <f ca="1">_xll.RiskData('Risk Summary'!$H$35,$A2816)</f>
        <v>#NAME?</v>
      </c>
      <c r="K2816" s="330" t="e">
        <f ca="1">_xll.RiskData('Risk Summary'!$K$35,$A2816)</f>
        <v>#NAME?</v>
      </c>
      <c r="L2816" s="330" t="e">
        <f ca="1">_xll.RiskData('Risk Summary'!$N$35,$A2816)</f>
        <v>#NAME?</v>
      </c>
      <c r="N2816" s="330" t="e">
        <f ca="1">_xll.RiskData('Risk Summary'!$H$36,$A2816)</f>
        <v>#NAME?</v>
      </c>
      <c r="O2816" s="330" t="e">
        <f ca="1">_xll.RiskData('Risk Summary'!$K$36,$A2816)</f>
        <v>#NAME?</v>
      </c>
      <c r="P2816" s="330" t="e">
        <f ca="1">_xll.RiskData('Risk Summary'!$N$36,$A2816)</f>
        <v>#NAME?</v>
      </c>
      <c r="R2816" s="330" t="e">
        <f ca="1">_xll.RiskData('TS CF'!$H$24,$A2816)-F2816</f>
        <v>#NAME?</v>
      </c>
      <c r="S2816" s="330" t="e">
        <f ca="1">_xll.RiskData('TS CF'!$K$24,$A2816)-G2816</f>
        <v>#NAME?</v>
      </c>
      <c r="T2816" s="330" t="e">
        <f ca="1">_xll.RiskData('TS CF'!$N$24,$A2816)-H2816</f>
        <v>#NAME?</v>
      </c>
      <c r="V2816" s="327" t="e">
        <f t="shared" ca="1" si="129"/>
        <v>#NAME?</v>
      </c>
      <c r="W2816" s="327" t="e">
        <f t="shared" ca="1" si="130"/>
        <v>#NAME?</v>
      </c>
      <c r="X2816" s="327" t="e">
        <f t="shared" ca="1" si="131"/>
        <v>#NAME?</v>
      </c>
    </row>
    <row r="2817" spans="1:24">
      <c r="A2817" s="2">
        <v>2810</v>
      </c>
      <c r="B2817" s="617">
        <v>-160478</v>
      </c>
      <c r="C2817" s="617">
        <v>-103593</v>
      </c>
      <c r="D2817" s="617">
        <v>-114388</v>
      </c>
      <c r="F2817" s="330" t="e">
        <f ca="1">_xll.RiskData('Risk Summary'!$H$32,$A2817)</f>
        <v>#NAME?</v>
      </c>
      <c r="G2817" s="330" t="e">
        <f ca="1">_xll.RiskData('Risk Summary'!$K$32,$A2817)</f>
        <v>#NAME?</v>
      </c>
      <c r="H2817" s="330" t="e">
        <f ca="1">_xll.RiskData('Risk Summary'!$N$32,$A2817)</f>
        <v>#NAME?</v>
      </c>
      <c r="J2817" s="330" t="e">
        <f ca="1">_xll.RiskData('Risk Summary'!$H$35,$A2817)</f>
        <v>#NAME?</v>
      </c>
      <c r="K2817" s="330" t="e">
        <f ca="1">_xll.RiskData('Risk Summary'!$K$35,$A2817)</f>
        <v>#NAME?</v>
      </c>
      <c r="L2817" s="330" t="e">
        <f ca="1">_xll.RiskData('Risk Summary'!$N$35,$A2817)</f>
        <v>#NAME?</v>
      </c>
      <c r="N2817" s="330" t="e">
        <f ca="1">_xll.RiskData('Risk Summary'!$H$36,$A2817)</f>
        <v>#NAME?</v>
      </c>
      <c r="O2817" s="330" t="e">
        <f ca="1">_xll.RiskData('Risk Summary'!$K$36,$A2817)</f>
        <v>#NAME?</v>
      </c>
      <c r="P2817" s="330" t="e">
        <f ca="1">_xll.RiskData('Risk Summary'!$N$36,$A2817)</f>
        <v>#NAME?</v>
      </c>
      <c r="R2817" s="330" t="e">
        <f ca="1">_xll.RiskData('TS CF'!$H$24,$A2817)-F2817</f>
        <v>#NAME?</v>
      </c>
      <c r="S2817" s="330" t="e">
        <f ca="1">_xll.RiskData('TS CF'!$K$24,$A2817)-G2817</f>
        <v>#NAME?</v>
      </c>
      <c r="T2817" s="330" t="e">
        <f ca="1">_xll.RiskData('TS CF'!$N$24,$A2817)-H2817</f>
        <v>#NAME?</v>
      </c>
      <c r="V2817" s="327" t="e">
        <f t="shared" ca="1" si="129"/>
        <v>#NAME?</v>
      </c>
      <c r="W2817" s="327" t="e">
        <f t="shared" ca="1" si="130"/>
        <v>#NAME?</v>
      </c>
      <c r="X2817" s="327" t="e">
        <f t="shared" ca="1" si="131"/>
        <v>#NAME?</v>
      </c>
    </row>
    <row r="2818" spans="1:24">
      <c r="A2818" s="2">
        <v>2811</v>
      </c>
      <c r="B2818" s="617">
        <v>-160478</v>
      </c>
      <c r="C2818" s="617">
        <v>-103593</v>
      </c>
      <c r="D2818" s="617">
        <v>-114388</v>
      </c>
      <c r="F2818" s="330" t="e">
        <f ca="1">_xll.RiskData('Risk Summary'!$H$32,$A2818)</f>
        <v>#NAME?</v>
      </c>
      <c r="G2818" s="330" t="e">
        <f ca="1">_xll.RiskData('Risk Summary'!$K$32,$A2818)</f>
        <v>#NAME?</v>
      </c>
      <c r="H2818" s="330" t="e">
        <f ca="1">_xll.RiskData('Risk Summary'!$N$32,$A2818)</f>
        <v>#NAME?</v>
      </c>
      <c r="J2818" s="330" t="e">
        <f ca="1">_xll.RiskData('Risk Summary'!$H$35,$A2818)</f>
        <v>#NAME?</v>
      </c>
      <c r="K2818" s="330" t="e">
        <f ca="1">_xll.RiskData('Risk Summary'!$K$35,$A2818)</f>
        <v>#NAME?</v>
      </c>
      <c r="L2818" s="330" t="e">
        <f ca="1">_xll.RiskData('Risk Summary'!$N$35,$A2818)</f>
        <v>#NAME?</v>
      </c>
      <c r="N2818" s="330" t="e">
        <f ca="1">_xll.RiskData('Risk Summary'!$H$36,$A2818)</f>
        <v>#NAME?</v>
      </c>
      <c r="O2818" s="330" t="e">
        <f ca="1">_xll.RiskData('Risk Summary'!$K$36,$A2818)</f>
        <v>#NAME?</v>
      </c>
      <c r="P2818" s="330" t="e">
        <f ca="1">_xll.RiskData('Risk Summary'!$N$36,$A2818)</f>
        <v>#NAME?</v>
      </c>
      <c r="R2818" s="330" t="e">
        <f ca="1">_xll.RiskData('TS CF'!$H$24,$A2818)-F2818</f>
        <v>#NAME?</v>
      </c>
      <c r="S2818" s="330" t="e">
        <f ca="1">_xll.RiskData('TS CF'!$K$24,$A2818)-G2818</f>
        <v>#NAME?</v>
      </c>
      <c r="T2818" s="330" t="e">
        <f ca="1">_xll.RiskData('TS CF'!$N$24,$A2818)-H2818</f>
        <v>#NAME?</v>
      </c>
      <c r="V2818" s="327" t="e">
        <f t="shared" ca="1" si="129"/>
        <v>#NAME?</v>
      </c>
      <c r="W2818" s="327" t="e">
        <f t="shared" ca="1" si="130"/>
        <v>#NAME?</v>
      </c>
      <c r="X2818" s="327" t="e">
        <f t="shared" ca="1" si="131"/>
        <v>#NAME?</v>
      </c>
    </row>
    <row r="2819" spans="1:24">
      <c r="A2819" s="2">
        <v>2812</v>
      </c>
      <c r="B2819" s="617">
        <v>-160478</v>
      </c>
      <c r="C2819" s="617">
        <v>-103593</v>
      </c>
      <c r="D2819" s="617">
        <v>-114388</v>
      </c>
      <c r="F2819" s="330" t="e">
        <f ca="1">_xll.RiskData('Risk Summary'!$H$32,$A2819)</f>
        <v>#NAME?</v>
      </c>
      <c r="G2819" s="330" t="e">
        <f ca="1">_xll.RiskData('Risk Summary'!$K$32,$A2819)</f>
        <v>#NAME?</v>
      </c>
      <c r="H2819" s="330" t="e">
        <f ca="1">_xll.RiskData('Risk Summary'!$N$32,$A2819)</f>
        <v>#NAME?</v>
      </c>
      <c r="J2819" s="330" t="e">
        <f ca="1">_xll.RiskData('Risk Summary'!$H$35,$A2819)</f>
        <v>#NAME?</v>
      </c>
      <c r="K2819" s="330" t="e">
        <f ca="1">_xll.RiskData('Risk Summary'!$K$35,$A2819)</f>
        <v>#NAME?</v>
      </c>
      <c r="L2819" s="330" t="e">
        <f ca="1">_xll.RiskData('Risk Summary'!$N$35,$A2819)</f>
        <v>#NAME?</v>
      </c>
      <c r="N2819" s="330" t="e">
        <f ca="1">_xll.RiskData('Risk Summary'!$H$36,$A2819)</f>
        <v>#NAME?</v>
      </c>
      <c r="O2819" s="330" t="e">
        <f ca="1">_xll.RiskData('Risk Summary'!$K$36,$A2819)</f>
        <v>#NAME?</v>
      </c>
      <c r="P2819" s="330" t="e">
        <f ca="1">_xll.RiskData('Risk Summary'!$N$36,$A2819)</f>
        <v>#NAME?</v>
      </c>
      <c r="R2819" s="330" t="e">
        <f ca="1">_xll.RiskData('TS CF'!$H$24,$A2819)-F2819</f>
        <v>#NAME?</v>
      </c>
      <c r="S2819" s="330" t="e">
        <f ca="1">_xll.RiskData('TS CF'!$K$24,$A2819)-G2819</f>
        <v>#NAME?</v>
      </c>
      <c r="T2819" s="330" t="e">
        <f ca="1">_xll.RiskData('TS CF'!$N$24,$A2819)-H2819</f>
        <v>#NAME?</v>
      </c>
      <c r="V2819" s="327" t="e">
        <f t="shared" ca="1" si="129"/>
        <v>#NAME?</v>
      </c>
      <c r="W2819" s="327" t="e">
        <f t="shared" ca="1" si="130"/>
        <v>#NAME?</v>
      </c>
      <c r="X2819" s="327" t="e">
        <f t="shared" ca="1" si="131"/>
        <v>#NAME?</v>
      </c>
    </row>
    <row r="2820" spans="1:24">
      <c r="A2820" s="2">
        <v>2813</v>
      </c>
      <c r="B2820" s="617">
        <v>-160478</v>
      </c>
      <c r="C2820" s="617">
        <v>-103593</v>
      </c>
      <c r="D2820" s="617">
        <v>-114388</v>
      </c>
      <c r="F2820" s="330" t="e">
        <f ca="1">_xll.RiskData('Risk Summary'!$H$32,$A2820)</f>
        <v>#NAME?</v>
      </c>
      <c r="G2820" s="330" t="e">
        <f ca="1">_xll.RiskData('Risk Summary'!$K$32,$A2820)</f>
        <v>#NAME?</v>
      </c>
      <c r="H2820" s="330" t="e">
        <f ca="1">_xll.RiskData('Risk Summary'!$N$32,$A2820)</f>
        <v>#NAME?</v>
      </c>
      <c r="J2820" s="330" t="e">
        <f ca="1">_xll.RiskData('Risk Summary'!$H$35,$A2820)</f>
        <v>#NAME?</v>
      </c>
      <c r="K2820" s="330" t="e">
        <f ca="1">_xll.RiskData('Risk Summary'!$K$35,$A2820)</f>
        <v>#NAME?</v>
      </c>
      <c r="L2820" s="330" t="e">
        <f ca="1">_xll.RiskData('Risk Summary'!$N$35,$A2820)</f>
        <v>#NAME?</v>
      </c>
      <c r="N2820" s="330" t="e">
        <f ca="1">_xll.RiskData('Risk Summary'!$H$36,$A2820)</f>
        <v>#NAME?</v>
      </c>
      <c r="O2820" s="330" t="e">
        <f ca="1">_xll.RiskData('Risk Summary'!$K$36,$A2820)</f>
        <v>#NAME?</v>
      </c>
      <c r="P2820" s="330" t="e">
        <f ca="1">_xll.RiskData('Risk Summary'!$N$36,$A2820)</f>
        <v>#NAME?</v>
      </c>
      <c r="R2820" s="330" t="e">
        <f ca="1">_xll.RiskData('TS CF'!$H$24,$A2820)-F2820</f>
        <v>#NAME?</v>
      </c>
      <c r="S2820" s="330" t="e">
        <f ca="1">_xll.RiskData('TS CF'!$K$24,$A2820)-G2820</f>
        <v>#NAME?</v>
      </c>
      <c r="T2820" s="330" t="e">
        <f ca="1">_xll.RiskData('TS CF'!$N$24,$A2820)-H2820</f>
        <v>#NAME?</v>
      </c>
      <c r="V2820" s="327" t="e">
        <f t="shared" ca="1" si="129"/>
        <v>#NAME?</v>
      </c>
      <c r="W2820" s="327" t="e">
        <f t="shared" ca="1" si="130"/>
        <v>#NAME?</v>
      </c>
      <c r="X2820" s="327" t="e">
        <f t="shared" ca="1" si="131"/>
        <v>#NAME?</v>
      </c>
    </row>
    <row r="2821" spans="1:24">
      <c r="A2821" s="2">
        <v>2814</v>
      </c>
      <c r="B2821" s="617">
        <v>-160478</v>
      </c>
      <c r="C2821" s="617">
        <v>-103593</v>
      </c>
      <c r="D2821" s="617">
        <v>-114388</v>
      </c>
      <c r="F2821" s="330" t="e">
        <f ca="1">_xll.RiskData('Risk Summary'!$H$32,$A2821)</f>
        <v>#NAME?</v>
      </c>
      <c r="G2821" s="330" t="e">
        <f ca="1">_xll.RiskData('Risk Summary'!$K$32,$A2821)</f>
        <v>#NAME?</v>
      </c>
      <c r="H2821" s="330" t="e">
        <f ca="1">_xll.RiskData('Risk Summary'!$N$32,$A2821)</f>
        <v>#NAME?</v>
      </c>
      <c r="J2821" s="330" t="e">
        <f ca="1">_xll.RiskData('Risk Summary'!$H$35,$A2821)</f>
        <v>#NAME?</v>
      </c>
      <c r="K2821" s="330" t="e">
        <f ca="1">_xll.RiskData('Risk Summary'!$K$35,$A2821)</f>
        <v>#NAME?</v>
      </c>
      <c r="L2821" s="330" t="e">
        <f ca="1">_xll.RiskData('Risk Summary'!$N$35,$A2821)</f>
        <v>#NAME?</v>
      </c>
      <c r="N2821" s="330" t="e">
        <f ca="1">_xll.RiskData('Risk Summary'!$H$36,$A2821)</f>
        <v>#NAME?</v>
      </c>
      <c r="O2821" s="330" t="e">
        <f ca="1">_xll.RiskData('Risk Summary'!$K$36,$A2821)</f>
        <v>#NAME?</v>
      </c>
      <c r="P2821" s="330" t="e">
        <f ca="1">_xll.RiskData('Risk Summary'!$N$36,$A2821)</f>
        <v>#NAME?</v>
      </c>
      <c r="R2821" s="330" t="e">
        <f ca="1">_xll.RiskData('TS CF'!$H$24,$A2821)-F2821</f>
        <v>#NAME?</v>
      </c>
      <c r="S2821" s="330" t="e">
        <f ca="1">_xll.RiskData('TS CF'!$K$24,$A2821)-G2821</f>
        <v>#NAME?</v>
      </c>
      <c r="T2821" s="330" t="e">
        <f ca="1">_xll.RiskData('TS CF'!$N$24,$A2821)-H2821</f>
        <v>#NAME?</v>
      </c>
      <c r="V2821" s="327" t="e">
        <f t="shared" ca="1" si="129"/>
        <v>#NAME?</v>
      </c>
      <c r="W2821" s="327" t="e">
        <f t="shared" ca="1" si="130"/>
        <v>#NAME?</v>
      </c>
      <c r="X2821" s="327" t="e">
        <f t="shared" ca="1" si="131"/>
        <v>#NAME?</v>
      </c>
    </row>
    <row r="2822" spans="1:24">
      <c r="A2822" s="2">
        <v>2815</v>
      </c>
      <c r="B2822" s="617">
        <v>-160478</v>
      </c>
      <c r="C2822" s="617">
        <v>-103593</v>
      </c>
      <c r="D2822" s="617">
        <v>-114388</v>
      </c>
      <c r="F2822" s="330" t="e">
        <f ca="1">_xll.RiskData('Risk Summary'!$H$32,$A2822)</f>
        <v>#NAME?</v>
      </c>
      <c r="G2822" s="330" t="e">
        <f ca="1">_xll.RiskData('Risk Summary'!$K$32,$A2822)</f>
        <v>#NAME?</v>
      </c>
      <c r="H2822" s="330" t="e">
        <f ca="1">_xll.RiskData('Risk Summary'!$N$32,$A2822)</f>
        <v>#NAME?</v>
      </c>
      <c r="J2822" s="330" t="e">
        <f ca="1">_xll.RiskData('Risk Summary'!$H$35,$A2822)</f>
        <v>#NAME?</v>
      </c>
      <c r="K2822" s="330" t="e">
        <f ca="1">_xll.RiskData('Risk Summary'!$K$35,$A2822)</f>
        <v>#NAME?</v>
      </c>
      <c r="L2822" s="330" t="e">
        <f ca="1">_xll.RiskData('Risk Summary'!$N$35,$A2822)</f>
        <v>#NAME?</v>
      </c>
      <c r="N2822" s="330" t="e">
        <f ca="1">_xll.RiskData('Risk Summary'!$H$36,$A2822)</f>
        <v>#NAME?</v>
      </c>
      <c r="O2822" s="330" t="e">
        <f ca="1">_xll.RiskData('Risk Summary'!$K$36,$A2822)</f>
        <v>#NAME?</v>
      </c>
      <c r="P2822" s="330" t="e">
        <f ca="1">_xll.RiskData('Risk Summary'!$N$36,$A2822)</f>
        <v>#NAME?</v>
      </c>
      <c r="R2822" s="330" t="e">
        <f ca="1">_xll.RiskData('TS CF'!$H$24,$A2822)-F2822</f>
        <v>#NAME?</v>
      </c>
      <c r="S2822" s="330" t="e">
        <f ca="1">_xll.RiskData('TS CF'!$K$24,$A2822)-G2822</f>
        <v>#NAME?</v>
      </c>
      <c r="T2822" s="330" t="e">
        <f ca="1">_xll.RiskData('TS CF'!$N$24,$A2822)-H2822</f>
        <v>#NAME?</v>
      </c>
      <c r="V2822" s="327" t="e">
        <f t="shared" ca="1" si="129"/>
        <v>#NAME?</v>
      </c>
      <c r="W2822" s="327" t="e">
        <f t="shared" ca="1" si="130"/>
        <v>#NAME?</v>
      </c>
      <c r="X2822" s="327" t="e">
        <f t="shared" ca="1" si="131"/>
        <v>#NAME?</v>
      </c>
    </row>
    <row r="2823" spans="1:24">
      <c r="A2823" s="2">
        <v>2816</v>
      </c>
      <c r="B2823" s="617">
        <v>-160478</v>
      </c>
      <c r="C2823" s="617">
        <v>-103593</v>
      </c>
      <c r="D2823" s="617">
        <v>-114388</v>
      </c>
      <c r="F2823" s="330" t="e">
        <f ca="1">_xll.RiskData('Risk Summary'!$H$32,$A2823)</f>
        <v>#NAME?</v>
      </c>
      <c r="G2823" s="330" t="e">
        <f ca="1">_xll.RiskData('Risk Summary'!$K$32,$A2823)</f>
        <v>#NAME?</v>
      </c>
      <c r="H2823" s="330" t="e">
        <f ca="1">_xll.RiskData('Risk Summary'!$N$32,$A2823)</f>
        <v>#NAME?</v>
      </c>
      <c r="J2823" s="330" t="e">
        <f ca="1">_xll.RiskData('Risk Summary'!$H$35,$A2823)</f>
        <v>#NAME?</v>
      </c>
      <c r="K2823" s="330" t="e">
        <f ca="1">_xll.RiskData('Risk Summary'!$K$35,$A2823)</f>
        <v>#NAME?</v>
      </c>
      <c r="L2823" s="330" t="e">
        <f ca="1">_xll.RiskData('Risk Summary'!$N$35,$A2823)</f>
        <v>#NAME?</v>
      </c>
      <c r="N2823" s="330" t="e">
        <f ca="1">_xll.RiskData('Risk Summary'!$H$36,$A2823)</f>
        <v>#NAME?</v>
      </c>
      <c r="O2823" s="330" t="e">
        <f ca="1">_xll.RiskData('Risk Summary'!$K$36,$A2823)</f>
        <v>#NAME?</v>
      </c>
      <c r="P2823" s="330" t="e">
        <f ca="1">_xll.RiskData('Risk Summary'!$N$36,$A2823)</f>
        <v>#NAME?</v>
      </c>
      <c r="R2823" s="330" t="e">
        <f ca="1">_xll.RiskData('TS CF'!$H$24,$A2823)-F2823</f>
        <v>#NAME?</v>
      </c>
      <c r="S2823" s="330" t="e">
        <f ca="1">_xll.RiskData('TS CF'!$K$24,$A2823)-G2823</f>
        <v>#NAME?</v>
      </c>
      <c r="T2823" s="330" t="e">
        <f ca="1">_xll.RiskData('TS CF'!$N$24,$A2823)-H2823</f>
        <v>#NAME?</v>
      </c>
      <c r="V2823" s="327" t="e">
        <f t="shared" ca="1" si="129"/>
        <v>#NAME?</v>
      </c>
      <c r="W2823" s="327" t="e">
        <f t="shared" ca="1" si="130"/>
        <v>#NAME?</v>
      </c>
      <c r="X2823" s="327" t="e">
        <f t="shared" ca="1" si="131"/>
        <v>#NAME?</v>
      </c>
    </row>
    <row r="2824" spans="1:24">
      <c r="A2824" s="2">
        <v>2817</v>
      </c>
      <c r="B2824" s="617">
        <v>-160478</v>
      </c>
      <c r="C2824" s="617">
        <v>-103593</v>
      </c>
      <c r="D2824" s="617">
        <v>-114388</v>
      </c>
      <c r="F2824" s="330" t="e">
        <f ca="1">_xll.RiskData('Risk Summary'!$H$32,$A2824)</f>
        <v>#NAME?</v>
      </c>
      <c r="G2824" s="330" t="e">
        <f ca="1">_xll.RiskData('Risk Summary'!$K$32,$A2824)</f>
        <v>#NAME?</v>
      </c>
      <c r="H2824" s="330" t="e">
        <f ca="1">_xll.RiskData('Risk Summary'!$N$32,$A2824)</f>
        <v>#NAME?</v>
      </c>
      <c r="J2824" s="330" t="e">
        <f ca="1">_xll.RiskData('Risk Summary'!$H$35,$A2824)</f>
        <v>#NAME?</v>
      </c>
      <c r="K2824" s="330" t="e">
        <f ca="1">_xll.RiskData('Risk Summary'!$K$35,$A2824)</f>
        <v>#NAME?</v>
      </c>
      <c r="L2824" s="330" t="e">
        <f ca="1">_xll.RiskData('Risk Summary'!$N$35,$A2824)</f>
        <v>#NAME?</v>
      </c>
      <c r="N2824" s="330" t="e">
        <f ca="1">_xll.RiskData('Risk Summary'!$H$36,$A2824)</f>
        <v>#NAME?</v>
      </c>
      <c r="O2824" s="330" t="e">
        <f ca="1">_xll.RiskData('Risk Summary'!$K$36,$A2824)</f>
        <v>#NAME?</v>
      </c>
      <c r="P2824" s="330" t="e">
        <f ca="1">_xll.RiskData('Risk Summary'!$N$36,$A2824)</f>
        <v>#NAME?</v>
      </c>
      <c r="R2824" s="330" t="e">
        <f ca="1">_xll.RiskData('TS CF'!$H$24,$A2824)-F2824</f>
        <v>#NAME?</v>
      </c>
      <c r="S2824" s="330" t="e">
        <f ca="1">_xll.RiskData('TS CF'!$K$24,$A2824)-G2824</f>
        <v>#NAME?</v>
      </c>
      <c r="T2824" s="330" t="e">
        <f ca="1">_xll.RiskData('TS CF'!$N$24,$A2824)-H2824</f>
        <v>#NAME?</v>
      </c>
      <c r="V2824" s="327" t="e">
        <f t="shared" ca="1" si="129"/>
        <v>#NAME?</v>
      </c>
      <c r="W2824" s="327" t="e">
        <f t="shared" ca="1" si="130"/>
        <v>#NAME?</v>
      </c>
      <c r="X2824" s="327" t="e">
        <f t="shared" ca="1" si="131"/>
        <v>#NAME?</v>
      </c>
    </row>
    <row r="2825" spans="1:24">
      <c r="A2825" s="2">
        <v>2818</v>
      </c>
      <c r="B2825" s="617">
        <v>-160478</v>
      </c>
      <c r="C2825" s="617">
        <v>-103593</v>
      </c>
      <c r="D2825" s="617">
        <v>-114388</v>
      </c>
      <c r="F2825" s="330" t="e">
        <f ca="1">_xll.RiskData('Risk Summary'!$H$32,$A2825)</f>
        <v>#NAME?</v>
      </c>
      <c r="G2825" s="330" t="e">
        <f ca="1">_xll.RiskData('Risk Summary'!$K$32,$A2825)</f>
        <v>#NAME?</v>
      </c>
      <c r="H2825" s="330" t="e">
        <f ca="1">_xll.RiskData('Risk Summary'!$N$32,$A2825)</f>
        <v>#NAME?</v>
      </c>
      <c r="J2825" s="330" t="e">
        <f ca="1">_xll.RiskData('Risk Summary'!$H$35,$A2825)</f>
        <v>#NAME?</v>
      </c>
      <c r="K2825" s="330" t="e">
        <f ca="1">_xll.RiskData('Risk Summary'!$K$35,$A2825)</f>
        <v>#NAME?</v>
      </c>
      <c r="L2825" s="330" t="e">
        <f ca="1">_xll.RiskData('Risk Summary'!$N$35,$A2825)</f>
        <v>#NAME?</v>
      </c>
      <c r="N2825" s="330" t="e">
        <f ca="1">_xll.RiskData('Risk Summary'!$H$36,$A2825)</f>
        <v>#NAME?</v>
      </c>
      <c r="O2825" s="330" t="e">
        <f ca="1">_xll.RiskData('Risk Summary'!$K$36,$A2825)</f>
        <v>#NAME?</v>
      </c>
      <c r="P2825" s="330" t="e">
        <f ca="1">_xll.RiskData('Risk Summary'!$N$36,$A2825)</f>
        <v>#NAME?</v>
      </c>
      <c r="R2825" s="330" t="e">
        <f ca="1">_xll.RiskData('TS CF'!$H$24,$A2825)-F2825</f>
        <v>#NAME?</v>
      </c>
      <c r="S2825" s="330" t="e">
        <f ca="1">_xll.RiskData('TS CF'!$K$24,$A2825)-G2825</f>
        <v>#NAME?</v>
      </c>
      <c r="T2825" s="330" t="e">
        <f ca="1">_xll.RiskData('TS CF'!$N$24,$A2825)-H2825</f>
        <v>#NAME?</v>
      </c>
      <c r="V2825" s="327" t="e">
        <f t="shared" ca="1" si="129"/>
        <v>#NAME?</v>
      </c>
      <c r="W2825" s="327" t="e">
        <f t="shared" ca="1" si="130"/>
        <v>#NAME?</v>
      </c>
      <c r="X2825" s="327" t="e">
        <f t="shared" ca="1" si="131"/>
        <v>#NAME?</v>
      </c>
    </row>
    <row r="2826" spans="1:24">
      <c r="A2826" s="2">
        <v>2819</v>
      </c>
      <c r="B2826" s="617">
        <v>-160478</v>
      </c>
      <c r="C2826" s="617">
        <v>-103593</v>
      </c>
      <c r="D2826" s="617">
        <v>-114388</v>
      </c>
      <c r="F2826" s="330" t="e">
        <f ca="1">_xll.RiskData('Risk Summary'!$H$32,$A2826)</f>
        <v>#NAME?</v>
      </c>
      <c r="G2826" s="330" t="e">
        <f ca="1">_xll.RiskData('Risk Summary'!$K$32,$A2826)</f>
        <v>#NAME?</v>
      </c>
      <c r="H2826" s="330" t="e">
        <f ca="1">_xll.RiskData('Risk Summary'!$N$32,$A2826)</f>
        <v>#NAME?</v>
      </c>
      <c r="J2826" s="330" t="e">
        <f ca="1">_xll.RiskData('Risk Summary'!$H$35,$A2826)</f>
        <v>#NAME?</v>
      </c>
      <c r="K2826" s="330" t="e">
        <f ca="1">_xll.RiskData('Risk Summary'!$K$35,$A2826)</f>
        <v>#NAME?</v>
      </c>
      <c r="L2826" s="330" t="e">
        <f ca="1">_xll.RiskData('Risk Summary'!$N$35,$A2826)</f>
        <v>#NAME?</v>
      </c>
      <c r="N2826" s="330" t="e">
        <f ca="1">_xll.RiskData('Risk Summary'!$H$36,$A2826)</f>
        <v>#NAME?</v>
      </c>
      <c r="O2826" s="330" t="e">
        <f ca="1">_xll.RiskData('Risk Summary'!$K$36,$A2826)</f>
        <v>#NAME?</v>
      </c>
      <c r="P2826" s="330" t="e">
        <f ca="1">_xll.RiskData('Risk Summary'!$N$36,$A2826)</f>
        <v>#NAME?</v>
      </c>
      <c r="R2826" s="330" t="e">
        <f ca="1">_xll.RiskData('TS CF'!$H$24,$A2826)-F2826</f>
        <v>#NAME?</v>
      </c>
      <c r="S2826" s="330" t="e">
        <f ca="1">_xll.RiskData('TS CF'!$K$24,$A2826)-G2826</f>
        <v>#NAME?</v>
      </c>
      <c r="T2826" s="330" t="e">
        <f ca="1">_xll.RiskData('TS CF'!$N$24,$A2826)-H2826</f>
        <v>#NAME?</v>
      </c>
      <c r="V2826" s="327" t="e">
        <f t="shared" ref="V2826:V2889" ca="1" si="132">V2825</f>
        <v>#NAME?</v>
      </c>
      <c r="W2826" s="327" t="e">
        <f t="shared" ref="W2826:W2889" ca="1" si="133">W2825</f>
        <v>#NAME?</v>
      </c>
      <c r="X2826" s="327" t="e">
        <f t="shared" ref="X2826:X2889" ca="1" si="134">X2825</f>
        <v>#NAME?</v>
      </c>
    </row>
    <row r="2827" spans="1:24">
      <c r="A2827" s="2">
        <v>2820</v>
      </c>
      <c r="B2827" s="617">
        <v>-160478</v>
      </c>
      <c r="C2827" s="617">
        <v>-103593</v>
      </c>
      <c r="D2827" s="617">
        <v>-114388</v>
      </c>
      <c r="F2827" s="330" t="e">
        <f ca="1">_xll.RiskData('Risk Summary'!$H$32,$A2827)</f>
        <v>#NAME?</v>
      </c>
      <c r="G2827" s="330" t="e">
        <f ca="1">_xll.RiskData('Risk Summary'!$K$32,$A2827)</f>
        <v>#NAME?</v>
      </c>
      <c r="H2827" s="330" t="e">
        <f ca="1">_xll.RiskData('Risk Summary'!$N$32,$A2827)</f>
        <v>#NAME?</v>
      </c>
      <c r="J2827" s="330" t="e">
        <f ca="1">_xll.RiskData('Risk Summary'!$H$35,$A2827)</f>
        <v>#NAME?</v>
      </c>
      <c r="K2827" s="330" t="e">
        <f ca="1">_xll.RiskData('Risk Summary'!$K$35,$A2827)</f>
        <v>#NAME?</v>
      </c>
      <c r="L2827" s="330" t="e">
        <f ca="1">_xll.RiskData('Risk Summary'!$N$35,$A2827)</f>
        <v>#NAME?</v>
      </c>
      <c r="N2827" s="330" t="e">
        <f ca="1">_xll.RiskData('Risk Summary'!$H$36,$A2827)</f>
        <v>#NAME?</v>
      </c>
      <c r="O2827" s="330" t="e">
        <f ca="1">_xll.RiskData('Risk Summary'!$K$36,$A2827)</f>
        <v>#NAME?</v>
      </c>
      <c r="P2827" s="330" t="e">
        <f ca="1">_xll.RiskData('Risk Summary'!$N$36,$A2827)</f>
        <v>#NAME?</v>
      </c>
      <c r="R2827" s="330" t="e">
        <f ca="1">_xll.RiskData('TS CF'!$H$24,$A2827)-F2827</f>
        <v>#NAME?</v>
      </c>
      <c r="S2827" s="330" t="e">
        <f ca="1">_xll.RiskData('TS CF'!$K$24,$A2827)-G2827</f>
        <v>#NAME?</v>
      </c>
      <c r="T2827" s="330" t="e">
        <f ca="1">_xll.RiskData('TS CF'!$N$24,$A2827)-H2827</f>
        <v>#NAME?</v>
      </c>
      <c r="V2827" s="327" t="e">
        <f t="shared" ca="1" si="132"/>
        <v>#NAME?</v>
      </c>
      <c r="W2827" s="327" t="e">
        <f t="shared" ca="1" si="133"/>
        <v>#NAME?</v>
      </c>
      <c r="X2827" s="327" t="e">
        <f t="shared" ca="1" si="134"/>
        <v>#NAME?</v>
      </c>
    </row>
    <row r="2828" spans="1:24">
      <c r="A2828" s="2">
        <v>2821</v>
      </c>
      <c r="B2828" s="617">
        <v>-160478</v>
      </c>
      <c r="C2828" s="617">
        <v>-103593</v>
      </c>
      <c r="D2828" s="617">
        <v>-114388</v>
      </c>
      <c r="F2828" s="330" t="e">
        <f ca="1">_xll.RiskData('Risk Summary'!$H$32,$A2828)</f>
        <v>#NAME?</v>
      </c>
      <c r="G2828" s="330" t="e">
        <f ca="1">_xll.RiskData('Risk Summary'!$K$32,$A2828)</f>
        <v>#NAME?</v>
      </c>
      <c r="H2828" s="330" t="e">
        <f ca="1">_xll.RiskData('Risk Summary'!$N$32,$A2828)</f>
        <v>#NAME?</v>
      </c>
      <c r="J2828" s="330" t="e">
        <f ca="1">_xll.RiskData('Risk Summary'!$H$35,$A2828)</f>
        <v>#NAME?</v>
      </c>
      <c r="K2828" s="330" t="e">
        <f ca="1">_xll.RiskData('Risk Summary'!$K$35,$A2828)</f>
        <v>#NAME?</v>
      </c>
      <c r="L2828" s="330" t="e">
        <f ca="1">_xll.RiskData('Risk Summary'!$N$35,$A2828)</f>
        <v>#NAME?</v>
      </c>
      <c r="N2828" s="330" t="e">
        <f ca="1">_xll.RiskData('Risk Summary'!$H$36,$A2828)</f>
        <v>#NAME?</v>
      </c>
      <c r="O2828" s="330" t="e">
        <f ca="1">_xll.RiskData('Risk Summary'!$K$36,$A2828)</f>
        <v>#NAME?</v>
      </c>
      <c r="P2828" s="330" t="e">
        <f ca="1">_xll.RiskData('Risk Summary'!$N$36,$A2828)</f>
        <v>#NAME?</v>
      </c>
      <c r="R2828" s="330" t="e">
        <f ca="1">_xll.RiskData('TS CF'!$H$24,$A2828)-F2828</f>
        <v>#NAME?</v>
      </c>
      <c r="S2828" s="330" t="e">
        <f ca="1">_xll.RiskData('TS CF'!$K$24,$A2828)-G2828</f>
        <v>#NAME?</v>
      </c>
      <c r="T2828" s="330" t="e">
        <f ca="1">_xll.RiskData('TS CF'!$N$24,$A2828)-H2828</f>
        <v>#NAME?</v>
      </c>
      <c r="V2828" s="327" t="e">
        <f t="shared" ca="1" si="132"/>
        <v>#NAME?</v>
      </c>
      <c r="W2828" s="327" t="e">
        <f t="shared" ca="1" si="133"/>
        <v>#NAME?</v>
      </c>
      <c r="X2828" s="327" t="e">
        <f t="shared" ca="1" si="134"/>
        <v>#NAME?</v>
      </c>
    </row>
    <row r="2829" spans="1:24">
      <c r="A2829" s="2">
        <v>2822</v>
      </c>
      <c r="B2829" s="617">
        <v>-160478</v>
      </c>
      <c r="C2829" s="617">
        <v>-103593</v>
      </c>
      <c r="D2829" s="617">
        <v>-114388</v>
      </c>
      <c r="F2829" s="330" t="e">
        <f ca="1">_xll.RiskData('Risk Summary'!$H$32,$A2829)</f>
        <v>#NAME?</v>
      </c>
      <c r="G2829" s="330" t="e">
        <f ca="1">_xll.RiskData('Risk Summary'!$K$32,$A2829)</f>
        <v>#NAME?</v>
      </c>
      <c r="H2829" s="330" t="e">
        <f ca="1">_xll.RiskData('Risk Summary'!$N$32,$A2829)</f>
        <v>#NAME?</v>
      </c>
      <c r="J2829" s="330" t="e">
        <f ca="1">_xll.RiskData('Risk Summary'!$H$35,$A2829)</f>
        <v>#NAME?</v>
      </c>
      <c r="K2829" s="330" t="e">
        <f ca="1">_xll.RiskData('Risk Summary'!$K$35,$A2829)</f>
        <v>#NAME?</v>
      </c>
      <c r="L2829" s="330" t="e">
        <f ca="1">_xll.RiskData('Risk Summary'!$N$35,$A2829)</f>
        <v>#NAME?</v>
      </c>
      <c r="N2829" s="330" t="e">
        <f ca="1">_xll.RiskData('Risk Summary'!$H$36,$A2829)</f>
        <v>#NAME?</v>
      </c>
      <c r="O2829" s="330" t="e">
        <f ca="1">_xll.RiskData('Risk Summary'!$K$36,$A2829)</f>
        <v>#NAME?</v>
      </c>
      <c r="P2829" s="330" t="e">
        <f ca="1">_xll.RiskData('Risk Summary'!$N$36,$A2829)</f>
        <v>#NAME?</v>
      </c>
      <c r="R2829" s="330" t="e">
        <f ca="1">_xll.RiskData('TS CF'!$H$24,$A2829)-F2829</f>
        <v>#NAME?</v>
      </c>
      <c r="S2829" s="330" t="e">
        <f ca="1">_xll.RiskData('TS CF'!$K$24,$A2829)-G2829</f>
        <v>#NAME?</v>
      </c>
      <c r="T2829" s="330" t="e">
        <f ca="1">_xll.RiskData('TS CF'!$N$24,$A2829)-H2829</f>
        <v>#NAME?</v>
      </c>
      <c r="V2829" s="327" t="e">
        <f t="shared" ca="1" si="132"/>
        <v>#NAME?</v>
      </c>
      <c r="W2829" s="327" t="e">
        <f t="shared" ca="1" si="133"/>
        <v>#NAME?</v>
      </c>
      <c r="X2829" s="327" t="e">
        <f t="shared" ca="1" si="134"/>
        <v>#NAME?</v>
      </c>
    </row>
    <row r="2830" spans="1:24">
      <c r="A2830" s="2">
        <v>2823</v>
      </c>
      <c r="B2830" s="617">
        <v>-160478</v>
      </c>
      <c r="C2830" s="617">
        <v>-103593</v>
      </c>
      <c r="D2830" s="617">
        <v>-114388</v>
      </c>
      <c r="F2830" s="330" t="e">
        <f ca="1">_xll.RiskData('Risk Summary'!$H$32,$A2830)</f>
        <v>#NAME?</v>
      </c>
      <c r="G2830" s="330" t="e">
        <f ca="1">_xll.RiskData('Risk Summary'!$K$32,$A2830)</f>
        <v>#NAME?</v>
      </c>
      <c r="H2830" s="330" t="e">
        <f ca="1">_xll.RiskData('Risk Summary'!$N$32,$A2830)</f>
        <v>#NAME?</v>
      </c>
      <c r="J2830" s="330" t="e">
        <f ca="1">_xll.RiskData('Risk Summary'!$H$35,$A2830)</f>
        <v>#NAME?</v>
      </c>
      <c r="K2830" s="330" t="e">
        <f ca="1">_xll.RiskData('Risk Summary'!$K$35,$A2830)</f>
        <v>#NAME?</v>
      </c>
      <c r="L2830" s="330" t="e">
        <f ca="1">_xll.RiskData('Risk Summary'!$N$35,$A2830)</f>
        <v>#NAME?</v>
      </c>
      <c r="N2830" s="330" t="e">
        <f ca="1">_xll.RiskData('Risk Summary'!$H$36,$A2830)</f>
        <v>#NAME?</v>
      </c>
      <c r="O2830" s="330" t="e">
        <f ca="1">_xll.RiskData('Risk Summary'!$K$36,$A2830)</f>
        <v>#NAME?</v>
      </c>
      <c r="P2830" s="330" t="e">
        <f ca="1">_xll.RiskData('Risk Summary'!$N$36,$A2830)</f>
        <v>#NAME?</v>
      </c>
      <c r="R2830" s="330" t="e">
        <f ca="1">_xll.RiskData('TS CF'!$H$24,$A2830)-F2830</f>
        <v>#NAME?</v>
      </c>
      <c r="S2830" s="330" t="e">
        <f ca="1">_xll.RiskData('TS CF'!$K$24,$A2830)-G2830</f>
        <v>#NAME?</v>
      </c>
      <c r="T2830" s="330" t="e">
        <f ca="1">_xll.RiskData('TS CF'!$N$24,$A2830)-H2830</f>
        <v>#NAME?</v>
      </c>
      <c r="V2830" s="327" t="e">
        <f t="shared" ca="1" si="132"/>
        <v>#NAME?</v>
      </c>
      <c r="W2830" s="327" t="e">
        <f t="shared" ca="1" si="133"/>
        <v>#NAME?</v>
      </c>
      <c r="X2830" s="327" t="e">
        <f t="shared" ca="1" si="134"/>
        <v>#NAME?</v>
      </c>
    </row>
    <row r="2831" spans="1:24">
      <c r="A2831" s="2">
        <v>2824</v>
      </c>
      <c r="B2831" s="617">
        <v>-160478</v>
      </c>
      <c r="C2831" s="617">
        <v>-103593</v>
      </c>
      <c r="D2831" s="617">
        <v>-114388</v>
      </c>
      <c r="F2831" s="330" t="e">
        <f ca="1">_xll.RiskData('Risk Summary'!$H$32,$A2831)</f>
        <v>#NAME?</v>
      </c>
      <c r="G2831" s="330" t="e">
        <f ca="1">_xll.RiskData('Risk Summary'!$K$32,$A2831)</f>
        <v>#NAME?</v>
      </c>
      <c r="H2831" s="330" t="e">
        <f ca="1">_xll.RiskData('Risk Summary'!$N$32,$A2831)</f>
        <v>#NAME?</v>
      </c>
      <c r="J2831" s="330" t="e">
        <f ca="1">_xll.RiskData('Risk Summary'!$H$35,$A2831)</f>
        <v>#NAME?</v>
      </c>
      <c r="K2831" s="330" t="e">
        <f ca="1">_xll.RiskData('Risk Summary'!$K$35,$A2831)</f>
        <v>#NAME?</v>
      </c>
      <c r="L2831" s="330" t="e">
        <f ca="1">_xll.RiskData('Risk Summary'!$N$35,$A2831)</f>
        <v>#NAME?</v>
      </c>
      <c r="N2831" s="330" t="e">
        <f ca="1">_xll.RiskData('Risk Summary'!$H$36,$A2831)</f>
        <v>#NAME?</v>
      </c>
      <c r="O2831" s="330" t="e">
        <f ca="1">_xll.RiskData('Risk Summary'!$K$36,$A2831)</f>
        <v>#NAME?</v>
      </c>
      <c r="P2831" s="330" t="e">
        <f ca="1">_xll.RiskData('Risk Summary'!$N$36,$A2831)</f>
        <v>#NAME?</v>
      </c>
      <c r="R2831" s="330" t="e">
        <f ca="1">_xll.RiskData('TS CF'!$H$24,$A2831)-F2831</f>
        <v>#NAME?</v>
      </c>
      <c r="S2831" s="330" t="e">
        <f ca="1">_xll.RiskData('TS CF'!$K$24,$A2831)-G2831</f>
        <v>#NAME?</v>
      </c>
      <c r="T2831" s="330" t="e">
        <f ca="1">_xll.RiskData('TS CF'!$N$24,$A2831)-H2831</f>
        <v>#NAME?</v>
      </c>
      <c r="V2831" s="327" t="e">
        <f t="shared" ca="1" si="132"/>
        <v>#NAME?</v>
      </c>
      <c r="W2831" s="327" t="e">
        <f t="shared" ca="1" si="133"/>
        <v>#NAME?</v>
      </c>
      <c r="X2831" s="327" t="e">
        <f t="shared" ca="1" si="134"/>
        <v>#NAME?</v>
      </c>
    </row>
    <row r="2832" spans="1:24">
      <c r="A2832" s="2">
        <v>2825</v>
      </c>
      <c r="B2832" s="617">
        <v>-160478</v>
      </c>
      <c r="C2832" s="617">
        <v>-103593</v>
      </c>
      <c r="D2832" s="617">
        <v>-114388</v>
      </c>
      <c r="F2832" s="330" t="e">
        <f ca="1">_xll.RiskData('Risk Summary'!$H$32,$A2832)</f>
        <v>#NAME?</v>
      </c>
      <c r="G2832" s="330" t="e">
        <f ca="1">_xll.RiskData('Risk Summary'!$K$32,$A2832)</f>
        <v>#NAME?</v>
      </c>
      <c r="H2832" s="330" t="e">
        <f ca="1">_xll.RiskData('Risk Summary'!$N$32,$A2832)</f>
        <v>#NAME?</v>
      </c>
      <c r="J2832" s="330" t="e">
        <f ca="1">_xll.RiskData('Risk Summary'!$H$35,$A2832)</f>
        <v>#NAME?</v>
      </c>
      <c r="K2832" s="330" t="e">
        <f ca="1">_xll.RiskData('Risk Summary'!$K$35,$A2832)</f>
        <v>#NAME?</v>
      </c>
      <c r="L2832" s="330" t="e">
        <f ca="1">_xll.RiskData('Risk Summary'!$N$35,$A2832)</f>
        <v>#NAME?</v>
      </c>
      <c r="N2832" s="330" t="e">
        <f ca="1">_xll.RiskData('Risk Summary'!$H$36,$A2832)</f>
        <v>#NAME?</v>
      </c>
      <c r="O2832" s="330" t="e">
        <f ca="1">_xll.RiskData('Risk Summary'!$K$36,$A2832)</f>
        <v>#NAME?</v>
      </c>
      <c r="P2832" s="330" t="e">
        <f ca="1">_xll.RiskData('Risk Summary'!$N$36,$A2832)</f>
        <v>#NAME?</v>
      </c>
      <c r="R2832" s="330" t="e">
        <f ca="1">_xll.RiskData('TS CF'!$H$24,$A2832)-F2832</f>
        <v>#NAME?</v>
      </c>
      <c r="S2832" s="330" t="e">
        <f ca="1">_xll.RiskData('TS CF'!$K$24,$A2832)-G2832</f>
        <v>#NAME?</v>
      </c>
      <c r="T2832" s="330" t="e">
        <f ca="1">_xll.RiskData('TS CF'!$N$24,$A2832)-H2832</f>
        <v>#NAME?</v>
      </c>
      <c r="V2832" s="327" t="e">
        <f t="shared" ca="1" si="132"/>
        <v>#NAME?</v>
      </c>
      <c r="W2832" s="327" t="e">
        <f t="shared" ca="1" si="133"/>
        <v>#NAME?</v>
      </c>
      <c r="X2832" s="327" t="e">
        <f t="shared" ca="1" si="134"/>
        <v>#NAME?</v>
      </c>
    </row>
    <row r="2833" spans="1:24">
      <c r="A2833" s="2">
        <v>2826</v>
      </c>
      <c r="B2833" s="617">
        <v>-160478</v>
      </c>
      <c r="C2833" s="617">
        <v>-103593</v>
      </c>
      <c r="D2833" s="617">
        <v>-114388</v>
      </c>
      <c r="F2833" s="330" t="e">
        <f ca="1">_xll.RiskData('Risk Summary'!$H$32,$A2833)</f>
        <v>#NAME?</v>
      </c>
      <c r="G2833" s="330" t="e">
        <f ca="1">_xll.RiskData('Risk Summary'!$K$32,$A2833)</f>
        <v>#NAME?</v>
      </c>
      <c r="H2833" s="330" t="e">
        <f ca="1">_xll.RiskData('Risk Summary'!$N$32,$A2833)</f>
        <v>#NAME?</v>
      </c>
      <c r="J2833" s="330" t="e">
        <f ca="1">_xll.RiskData('Risk Summary'!$H$35,$A2833)</f>
        <v>#NAME?</v>
      </c>
      <c r="K2833" s="330" t="e">
        <f ca="1">_xll.RiskData('Risk Summary'!$K$35,$A2833)</f>
        <v>#NAME?</v>
      </c>
      <c r="L2833" s="330" t="e">
        <f ca="1">_xll.RiskData('Risk Summary'!$N$35,$A2833)</f>
        <v>#NAME?</v>
      </c>
      <c r="N2833" s="330" t="e">
        <f ca="1">_xll.RiskData('Risk Summary'!$H$36,$A2833)</f>
        <v>#NAME?</v>
      </c>
      <c r="O2833" s="330" t="e">
        <f ca="1">_xll.RiskData('Risk Summary'!$K$36,$A2833)</f>
        <v>#NAME?</v>
      </c>
      <c r="P2833" s="330" t="e">
        <f ca="1">_xll.RiskData('Risk Summary'!$N$36,$A2833)</f>
        <v>#NAME?</v>
      </c>
      <c r="R2833" s="330" t="e">
        <f ca="1">_xll.RiskData('TS CF'!$H$24,$A2833)-F2833</f>
        <v>#NAME?</v>
      </c>
      <c r="S2833" s="330" t="e">
        <f ca="1">_xll.RiskData('TS CF'!$K$24,$A2833)-G2833</f>
        <v>#NAME?</v>
      </c>
      <c r="T2833" s="330" t="e">
        <f ca="1">_xll.RiskData('TS CF'!$N$24,$A2833)-H2833</f>
        <v>#NAME?</v>
      </c>
      <c r="V2833" s="327" t="e">
        <f t="shared" ca="1" si="132"/>
        <v>#NAME?</v>
      </c>
      <c r="W2833" s="327" t="e">
        <f t="shared" ca="1" si="133"/>
        <v>#NAME?</v>
      </c>
      <c r="X2833" s="327" t="e">
        <f t="shared" ca="1" si="134"/>
        <v>#NAME?</v>
      </c>
    </row>
    <row r="2834" spans="1:24">
      <c r="A2834" s="2">
        <v>2827</v>
      </c>
      <c r="B2834" s="617">
        <v>-160478</v>
      </c>
      <c r="C2834" s="617">
        <v>-103593</v>
      </c>
      <c r="D2834" s="617">
        <v>-114388</v>
      </c>
      <c r="F2834" s="330" t="e">
        <f ca="1">_xll.RiskData('Risk Summary'!$H$32,$A2834)</f>
        <v>#NAME?</v>
      </c>
      <c r="G2834" s="330" t="e">
        <f ca="1">_xll.RiskData('Risk Summary'!$K$32,$A2834)</f>
        <v>#NAME?</v>
      </c>
      <c r="H2834" s="330" t="e">
        <f ca="1">_xll.RiskData('Risk Summary'!$N$32,$A2834)</f>
        <v>#NAME?</v>
      </c>
      <c r="J2834" s="330" t="e">
        <f ca="1">_xll.RiskData('Risk Summary'!$H$35,$A2834)</f>
        <v>#NAME?</v>
      </c>
      <c r="K2834" s="330" t="e">
        <f ca="1">_xll.RiskData('Risk Summary'!$K$35,$A2834)</f>
        <v>#NAME?</v>
      </c>
      <c r="L2834" s="330" t="e">
        <f ca="1">_xll.RiskData('Risk Summary'!$N$35,$A2834)</f>
        <v>#NAME?</v>
      </c>
      <c r="N2834" s="330" t="e">
        <f ca="1">_xll.RiskData('Risk Summary'!$H$36,$A2834)</f>
        <v>#NAME?</v>
      </c>
      <c r="O2834" s="330" t="e">
        <f ca="1">_xll.RiskData('Risk Summary'!$K$36,$A2834)</f>
        <v>#NAME?</v>
      </c>
      <c r="P2834" s="330" t="e">
        <f ca="1">_xll.RiskData('Risk Summary'!$N$36,$A2834)</f>
        <v>#NAME?</v>
      </c>
      <c r="R2834" s="330" t="e">
        <f ca="1">_xll.RiskData('TS CF'!$H$24,$A2834)-F2834</f>
        <v>#NAME?</v>
      </c>
      <c r="S2834" s="330" t="e">
        <f ca="1">_xll.RiskData('TS CF'!$K$24,$A2834)-G2834</f>
        <v>#NAME?</v>
      </c>
      <c r="T2834" s="330" t="e">
        <f ca="1">_xll.RiskData('TS CF'!$N$24,$A2834)-H2834</f>
        <v>#NAME?</v>
      </c>
      <c r="V2834" s="327" t="e">
        <f t="shared" ca="1" si="132"/>
        <v>#NAME?</v>
      </c>
      <c r="W2834" s="327" t="e">
        <f t="shared" ca="1" si="133"/>
        <v>#NAME?</v>
      </c>
      <c r="X2834" s="327" t="e">
        <f t="shared" ca="1" si="134"/>
        <v>#NAME?</v>
      </c>
    </row>
    <row r="2835" spans="1:24">
      <c r="A2835" s="2">
        <v>2828</v>
      </c>
      <c r="B2835" s="617">
        <v>-160478</v>
      </c>
      <c r="C2835" s="617">
        <v>-103593</v>
      </c>
      <c r="D2835" s="617">
        <v>-114388</v>
      </c>
      <c r="F2835" s="330" t="e">
        <f ca="1">_xll.RiskData('Risk Summary'!$H$32,$A2835)</f>
        <v>#NAME?</v>
      </c>
      <c r="G2835" s="330" t="e">
        <f ca="1">_xll.RiskData('Risk Summary'!$K$32,$A2835)</f>
        <v>#NAME?</v>
      </c>
      <c r="H2835" s="330" t="e">
        <f ca="1">_xll.RiskData('Risk Summary'!$N$32,$A2835)</f>
        <v>#NAME?</v>
      </c>
      <c r="J2835" s="330" t="e">
        <f ca="1">_xll.RiskData('Risk Summary'!$H$35,$A2835)</f>
        <v>#NAME?</v>
      </c>
      <c r="K2835" s="330" t="e">
        <f ca="1">_xll.RiskData('Risk Summary'!$K$35,$A2835)</f>
        <v>#NAME?</v>
      </c>
      <c r="L2835" s="330" t="e">
        <f ca="1">_xll.RiskData('Risk Summary'!$N$35,$A2835)</f>
        <v>#NAME?</v>
      </c>
      <c r="N2835" s="330" t="e">
        <f ca="1">_xll.RiskData('Risk Summary'!$H$36,$A2835)</f>
        <v>#NAME?</v>
      </c>
      <c r="O2835" s="330" t="e">
        <f ca="1">_xll.RiskData('Risk Summary'!$K$36,$A2835)</f>
        <v>#NAME?</v>
      </c>
      <c r="P2835" s="330" t="e">
        <f ca="1">_xll.RiskData('Risk Summary'!$N$36,$A2835)</f>
        <v>#NAME?</v>
      </c>
      <c r="R2835" s="330" t="e">
        <f ca="1">_xll.RiskData('TS CF'!$H$24,$A2835)-F2835</f>
        <v>#NAME?</v>
      </c>
      <c r="S2835" s="330" t="e">
        <f ca="1">_xll.RiskData('TS CF'!$K$24,$A2835)-G2835</f>
        <v>#NAME?</v>
      </c>
      <c r="T2835" s="330" t="e">
        <f ca="1">_xll.RiskData('TS CF'!$N$24,$A2835)-H2835</f>
        <v>#NAME?</v>
      </c>
      <c r="V2835" s="327" t="e">
        <f t="shared" ca="1" si="132"/>
        <v>#NAME?</v>
      </c>
      <c r="W2835" s="327" t="e">
        <f t="shared" ca="1" si="133"/>
        <v>#NAME?</v>
      </c>
      <c r="X2835" s="327" t="e">
        <f t="shared" ca="1" si="134"/>
        <v>#NAME?</v>
      </c>
    </row>
    <row r="2836" spans="1:24">
      <c r="A2836" s="2">
        <v>2829</v>
      </c>
      <c r="B2836" s="617">
        <v>-160478</v>
      </c>
      <c r="C2836" s="617">
        <v>-103593</v>
      </c>
      <c r="D2836" s="617">
        <v>-114388</v>
      </c>
      <c r="F2836" s="330" t="e">
        <f ca="1">_xll.RiskData('Risk Summary'!$H$32,$A2836)</f>
        <v>#NAME?</v>
      </c>
      <c r="G2836" s="330" t="e">
        <f ca="1">_xll.RiskData('Risk Summary'!$K$32,$A2836)</f>
        <v>#NAME?</v>
      </c>
      <c r="H2836" s="330" t="e">
        <f ca="1">_xll.RiskData('Risk Summary'!$N$32,$A2836)</f>
        <v>#NAME?</v>
      </c>
      <c r="J2836" s="330" t="e">
        <f ca="1">_xll.RiskData('Risk Summary'!$H$35,$A2836)</f>
        <v>#NAME?</v>
      </c>
      <c r="K2836" s="330" t="e">
        <f ca="1">_xll.RiskData('Risk Summary'!$K$35,$A2836)</f>
        <v>#NAME?</v>
      </c>
      <c r="L2836" s="330" t="e">
        <f ca="1">_xll.RiskData('Risk Summary'!$N$35,$A2836)</f>
        <v>#NAME?</v>
      </c>
      <c r="N2836" s="330" t="e">
        <f ca="1">_xll.RiskData('Risk Summary'!$H$36,$A2836)</f>
        <v>#NAME?</v>
      </c>
      <c r="O2836" s="330" t="e">
        <f ca="1">_xll.RiskData('Risk Summary'!$K$36,$A2836)</f>
        <v>#NAME?</v>
      </c>
      <c r="P2836" s="330" t="e">
        <f ca="1">_xll.RiskData('Risk Summary'!$N$36,$A2836)</f>
        <v>#NAME?</v>
      </c>
      <c r="R2836" s="330" t="e">
        <f ca="1">_xll.RiskData('TS CF'!$H$24,$A2836)-F2836</f>
        <v>#NAME?</v>
      </c>
      <c r="S2836" s="330" t="e">
        <f ca="1">_xll.RiskData('TS CF'!$K$24,$A2836)-G2836</f>
        <v>#NAME?</v>
      </c>
      <c r="T2836" s="330" t="e">
        <f ca="1">_xll.RiskData('TS CF'!$N$24,$A2836)-H2836</f>
        <v>#NAME?</v>
      </c>
      <c r="V2836" s="327" t="e">
        <f t="shared" ca="1" si="132"/>
        <v>#NAME?</v>
      </c>
      <c r="W2836" s="327" t="e">
        <f t="shared" ca="1" si="133"/>
        <v>#NAME?</v>
      </c>
      <c r="X2836" s="327" t="e">
        <f t="shared" ca="1" si="134"/>
        <v>#NAME?</v>
      </c>
    </row>
    <row r="2837" spans="1:24">
      <c r="A2837" s="2">
        <v>2830</v>
      </c>
      <c r="B2837" s="617">
        <v>-160478</v>
      </c>
      <c r="C2837" s="617">
        <v>-103593</v>
      </c>
      <c r="D2837" s="617">
        <v>-114388</v>
      </c>
      <c r="F2837" s="330" t="e">
        <f ca="1">_xll.RiskData('Risk Summary'!$H$32,$A2837)</f>
        <v>#NAME?</v>
      </c>
      <c r="G2837" s="330" t="e">
        <f ca="1">_xll.RiskData('Risk Summary'!$K$32,$A2837)</f>
        <v>#NAME?</v>
      </c>
      <c r="H2837" s="330" t="e">
        <f ca="1">_xll.RiskData('Risk Summary'!$N$32,$A2837)</f>
        <v>#NAME?</v>
      </c>
      <c r="J2837" s="330" t="e">
        <f ca="1">_xll.RiskData('Risk Summary'!$H$35,$A2837)</f>
        <v>#NAME?</v>
      </c>
      <c r="K2837" s="330" t="e">
        <f ca="1">_xll.RiskData('Risk Summary'!$K$35,$A2837)</f>
        <v>#NAME?</v>
      </c>
      <c r="L2837" s="330" t="e">
        <f ca="1">_xll.RiskData('Risk Summary'!$N$35,$A2837)</f>
        <v>#NAME?</v>
      </c>
      <c r="N2837" s="330" t="e">
        <f ca="1">_xll.RiskData('Risk Summary'!$H$36,$A2837)</f>
        <v>#NAME?</v>
      </c>
      <c r="O2837" s="330" t="e">
        <f ca="1">_xll.RiskData('Risk Summary'!$K$36,$A2837)</f>
        <v>#NAME?</v>
      </c>
      <c r="P2837" s="330" t="e">
        <f ca="1">_xll.RiskData('Risk Summary'!$N$36,$A2837)</f>
        <v>#NAME?</v>
      </c>
      <c r="R2837" s="330" t="e">
        <f ca="1">_xll.RiskData('TS CF'!$H$24,$A2837)-F2837</f>
        <v>#NAME?</v>
      </c>
      <c r="S2837" s="330" t="e">
        <f ca="1">_xll.RiskData('TS CF'!$K$24,$A2837)-G2837</f>
        <v>#NAME?</v>
      </c>
      <c r="T2837" s="330" t="e">
        <f ca="1">_xll.RiskData('TS CF'!$N$24,$A2837)-H2837</f>
        <v>#NAME?</v>
      </c>
      <c r="V2837" s="327" t="e">
        <f t="shared" ca="1" si="132"/>
        <v>#NAME?</v>
      </c>
      <c r="W2837" s="327" t="e">
        <f t="shared" ca="1" si="133"/>
        <v>#NAME?</v>
      </c>
      <c r="X2837" s="327" t="e">
        <f t="shared" ca="1" si="134"/>
        <v>#NAME?</v>
      </c>
    </row>
    <row r="2838" spans="1:24">
      <c r="A2838" s="2">
        <v>2831</v>
      </c>
      <c r="B2838" s="617">
        <v>-160478</v>
      </c>
      <c r="C2838" s="617">
        <v>-103593</v>
      </c>
      <c r="D2838" s="617">
        <v>-114388</v>
      </c>
      <c r="F2838" s="330" t="e">
        <f ca="1">_xll.RiskData('Risk Summary'!$H$32,$A2838)</f>
        <v>#NAME?</v>
      </c>
      <c r="G2838" s="330" t="e">
        <f ca="1">_xll.RiskData('Risk Summary'!$K$32,$A2838)</f>
        <v>#NAME?</v>
      </c>
      <c r="H2838" s="330" t="e">
        <f ca="1">_xll.RiskData('Risk Summary'!$N$32,$A2838)</f>
        <v>#NAME?</v>
      </c>
      <c r="J2838" s="330" t="e">
        <f ca="1">_xll.RiskData('Risk Summary'!$H$35,$A2838)</f>
        <v>#NAME?</v>
      </c>
      <c r="K2838" s="330" t="e">
        <f ca="1">_xll.RiskData('Risk Summary'!$K$35,$A2838)</f>
        <v>#NAME?</v>
      </c>
      <c r="L2838" s="330" t="e">
        <f ca="1">_xll.RiskData('Risk Summary'!$N$35,$A2838)</f>
        <v>#NAME?</v>
      </c>
      <c r="N2838" s="330" t="e">
        <f ca="1">_xll.RiskData('Risk Summary'!$H$36,$A2838)</f>
        <v>#NAME?</v>
      </c>
      <c r="O2838" s="330" t="e">
        <f ca="1">_xll.RiskData('Risk Summary'!$K$36,$A2838)</f>
        <v>#NAME?</v>
      </c>
      <c r="P2838" s="330" t="e">
        <f ca="1">_xll.RiskData('Risk Summary'!$N$36,$A2838)</f>
        <v>#NAME?</v>
      </c>
      <c r="R2838" s="330" t="e">
        <f ca="1">_xll.RiskData('TS CF'!$H$24,$A2838)-F2838</f>
        <v>#NAME?</v>
      </c>
      <c r="S2838" s="330" t="e">
        <f ca="1">_xll.RiskData('TS CF'!$K$24,$A2838)-G2838</f>
        <v>#NAME?</v>
      </c>
      <c r="T2838" s="330" t="e">
        <f ca="1">_xll.RiskData('TS CF'!$N$24,$A2838)-H2838</f>
        <v>#NAME?</v>
      </c>
      <c r="V2838" s="327" t="e">
        <f t="shared" ca="1" si="132"/>
        <v>#NAME?</v>
      </c>
      <c r="W2838" s="327" t="e">
        <f t="shared" ca="1" si="133"/>
        <v>#NAME?</v>
      </c>
      <c r="X2838" s="327" t="e">
        <f t="shared" ca="1" si="134"/>
        <v>#NAME?</v>
      </c>
    </row>
    <row r="2839" spans="1:24">
      <c r="A2839" s="2">
        <v>2832</v>
      </c>
      <c r="B2839" s="617">
        <v>-160478</v>
      </c>
      <c r="C2839" s="617">
        <v>-103593</v>
      </c>
      <c r="D2839" s="617">
        <v>-114388</v>
      </c>
      <c r="F2839" s="330" t="e">
        <f ca="1">_xll.RiskData('Risk Summary'!$H$32,$A2839)</f>
        <v>#NAME?</v>
      </c>
      <c r="G2839" s="330" t="e">
        <f ca="1">_xll.RiskData('Risk Summary'!$K$32,$A2839)</f>
        <v>#NAME?</v>
      </c>
      <c r="H2839" s="330" t="e">
        <f ca="1">_xll.RiskData('Risk Summary'!$N$32,$A2839)</f>
        <v>#NAME?</v>
      </c>
      <c r="J2839" s="330" t="e">
        <f ca="1">_xll.RiskData('Risk Summary'!$H$35,$A2839)</f>
        <v>#NAME?</v>
      </c>
      <c r="K2839" s="330" t="e">
        <f ca="1">_xll.RiskData('Risk Summary'!$K$35,$A2839)</f>
        <v>#NAME?</v>
      </c>
      <c r="L2839" s="330" t="e">
        <f ca="1">_xll.RiskData('Risk Summary'!$N$35,$A2839)</f>
        <v>#NAME?</v>
      </c>
      <c r="N2839" s="330" t="e">
        <f ca="1">_xll.RiskData('Risk Summary'!$H$36,$A2839)</f>
        <v>#NAME?</v>
      </c>
      <c r="O2839" s="330" t="e">
        <f ca="1">_xll.RiskData('Risk Summary'!$K$36,$A2839)</f>
        <v>#NAME?</v>
      </c>
      <c r="P2839" s="330" t="e">
        <f ca="1">_xll.RiskData('Risk Summary'!$N$36,$A2839)</f>
        <v>#NAME?</v>
      </c>
      <c r="R2839" s="330" t="e">
        <f ca="1">_xll.RiskData('TS CF'!$H$24,$A2839)-F2839</f>
        <v>#NAME?</v>
      </c>
      <c r="S2839" s="330" t="e">
        <f ca="1">_xll.RiskData('TS CF'!$K$24,$A2839)-G2839</f>
        <v>#NAME?</v>
      </c>
      <c r="T2839" s="330" t="e">
        <f ca="1">_xll.RiskData('TS CF'!$N$24,$A2839)-H2839</f>
        <v>#NAME?</v>
      </c>
      <c r="V2839" s="327" t="e">
        <f t="shared" ca="1" si="132"/>
        <v>#NAME?</v>
      </c>
      <c r="W2839" s="327" t="e">
        <f t="shared" ca="1" si="133"/>
        <v>#NAME?</v>
      </c>
      <c r="X2839" s="327" t="e">
        <f t="shared" ca="1" si="134"/>
        <v>#NAME?</v>
      </c>
    </row>
    <row r="2840" spans="1:24">
      <c r="A2840" s="2">
        <v>2833</v>
      </c>
      <c r="B2840" s="617">
        <v>-160478</v>
      </c>
      <c r="C2840" s="617">
        <v>-103593</v>
      </c>
      <c r="D2840" s="617">
        <v>-114388</v>
      </c>
      <c r="F2840" s="330" t="e">
        <f ca="1">_xll.RiskData('Risk Summary'!$H$32,$A2840)</f>
        <v>#NAME?</v>
      </c>
      <c r="G2840" s="330" t="e">
        <f ca="1">_xll.RiskData('Risk Summary'!$K$32,$A2840)</f>
        <v>#NAME?</v>
      </c>
      <c r="H2840" s="330" t="e">
        <f ca="1">_xll.RiskData('Risk Summary'!$N$32,$A2840)</f>
        <v>#NAME?</v>
      </c>
      <c r="J2840" s="330" t="e">
        <f ca="1">_xll.RiskData('Risk Summary'!$H$35,$A2840)</f>
        <v>#NAME?</v>
      </c>
      <c r="K2840" s="330" t="e">
        <f ca="1">_xll.RiskData('Risk Summary'!$K$35,$A2840)</f>
        <v>#NAME?</v>
      </c>
      <c r="L2840" s="330" t="e">
        <f ca="1">_xll.RiskData('Risk Summary'!$N$35,$A2840)</f>
        <v>#NAME?</v>
      </c>
      <c r="N2840" s="330" t="e">
        <f ca="1">_xll.RiskData('Risk Summary'!$H$36,$A2840)</f>
        <v>#NAME?</v>
      </c>
      <c r="O2840" s="330" t="e">
        <f ca="1">_xll.RiskData('Risk Summary'!$K$36,$A2840)</f>
        <v>#NAME?</v>
      </c>
      <c r="P2840" s="330" t="e">
        <f ca="1">_xll.RiskData('Risk Summary'!$N$36,$A2840)</f>
        <v>#NAME?</v>
      </c>
      <c r="R2840" s="330" t="e">
        <f ca="1">_xll.RiskData('TS CF'!$H$24,$A2840)-F2840</f>
        <v>#NAME?</v>
      </c>
      <c r="S2840" s="330" t="e">
        <f ca="1">_xll.RiskData('TS CF'!$K$24,$A2840)-G2840</f>
        <v>#NAME?</v>
      </c>
      <c r="T2840" s="330" t="e">
        <f ca="1">_xll.RiskData('TS CF'!$N$24,$A2840)-H2840</f>
        <v>#NAME?</v>
      </c>
      <c r="V2840" s="327" t="e">
        <f t="shared" ca="1" si="132"/>
        <v>#NAME?</v>
      </c>
      <c r="W2840" s="327" t="e">
        <f t="shared" ca="1" si="133"/>
        <v>#NAME?</v>
      </c>
      <c r="X2840" s="327" t="e">
        <f t="shared" ca="1" si="134"/>
        <v>#NAME?</v>
      </c>
    </row>
    <row r="2841" spans="1:24">
      <c r="A2841" s="2">
        <v>2834</v>
      </c>
      <c r="B2841" s="617">
        <v>-160478</v>
      </c>
      <c r="C2841" s="617">
        <v>-103593</v>
      </c>
      <c r="D2841" s="617">
        <v>-114388</v>
      </c>
      <c r="F2841" s="330" t="e">
        <f ca="1">_xll.RiskData('Risk Summary'!$H$32,$A2841)</f>
        <v>#NAME?</v>
      </c>
      <c r="G2841" s="330" t="e">
        <f ca="1">_xll.RiskData('Risk Summary'!$K$32,$A2841)</f>
        <v>#NAME?</v>
      </c>
      <c r="H2841" s="330" t="e">
        <f ca="1">_xll.RiskData('Risk Summary'!$N$32,$A2841)</f>
        <v>#NAME?</v>
      </c>
      <c r="J2841" s="330" t="e">
        <f ca="1">_xll.RiskData('Risk Summary'!$H$35,$A2841)</f>
        <v>#NAME?</v>
      </c>
      <c r="K2841" s="330" t="e">
        <f ca="1">_xll.RiskData('Risk Summary'!$K$35,$A2841)</f>
        <v>#NAME?</v>
      </c>
      <c r="L2841" s="330" t="e">
        <f ca="1">_xll.RiskData('Risk Summary'!$N$35,$A2841)</f>
        <v>#NAME?</v>
      </c>
      <c r="N2841" s="330" t="e">
        <f ca="1">_xll.RiskData('Risk Summary'!$H$36,$A2841)</f>
        <v>#NAME?</v>
      </c>
      <c r="O2841" s="330" t="e">
        <f ca="1">_xll.RiskData('Risk Summary'!$K$36,$A2841)</f>
        <v>#NAME?</v>
      </c>
      <c r="P2841" s="330" t="e">
        <f ca="1">_xll.RiskData('Risk Summary'!$N$36,$A2841)</f>
        <v>#NAME?</v>
      </c>
      <c r="R2841" s="330" t="e">
        <f ca="1">_xll.RiskData('TS CF'!$H$24,$A2841)-F2841</f>
        <v>#NAME?</v>
      </c>
      <c r="S2841" s="330" t="e">
        <f ca="1">_xll.RiskData('TS CF'!$K$24,$A2841)-G2841</f>
        <v>#NAME?</v>
      </c>
      <c r="T2841" s="330" t="e">
        <f ca="1">_xll.RiskData('TS CF'!$N$24,$A2841)-H2841</f>
        <v>#NAME?</v>
      </c>
      <c r="V2841" s="327" t="e">
        <f t="shared" ca="1" si="132"/>
        <v>#NAME?</v>
      </c>
      <c r="W2841" s="327" t="e">
        <f t="shared" ca="1" si="133"/>
        <v>#NAME?</v>
      </c>
      <c r="X2841" s="327" t="e">
        <f t="shared" ca="1" si="134"/>
        <v>#NAME?</v>
      </c>
    </row>
    <row r="2842" spans="1:24">
      <c r="A2842" s="2">
        <v>2835</v>
      </c>
      <c r="B2842" s="617">
        <v>-160478</v>
      </c>
      <c r="C2842" s="617">
        <v>-103593</v>
      </c>
      <c r="D2842" s="617">
        <v>-114388</v>
      </c>
      <c r="F2842" s="330" t="e">
        <f ca="1">_xll.RiskData('Risk Summary'!$H$32,$A2842)</f>
        <v>#NAME?</v>
      </c>
      <c r="G2842" s="330" t="e">
        <f ca="1">_xll.RiskData('Risk Summary'!$K$32,$A2842)</f>
        <v>#NAME?</v>
      </c>
      <c r="H2842" s="330" t="e">
        <f ca="1">_xll.RiskData('Risk Summary'!$N$32,$A2842)</f>
        <v>#NAME?</v>
      </c>
      <c r="J2842" s="330" t="e">
        <f ca="1">_xll.RiskData('Risk Summary'!$H$35,$A2842)</f>
        <v>#NAME?</v>
      </c>
      <c r="K2842" s="330" t="e">
        <f ca="1">_xll.RiskData('Risk Summary'!$K$35,$A2842)</f>
        <v>#NAME?</v>
      </c>
      <c r="L2842" s="330" t="e">
        <f ca="1">_xll.RiskData('Risk Summary'!$N$35,$A2842)</f>
        <v>#NAME?</v>
      </c>
      <c r="N2842" s="330" t="e">
        <f ca="1">_xll.RiskData('Risk Summary'!$H$36,$A2842)</f>
        <v>#NAME?</v>
      </c>
      <c r="O2842" s="330" t="e">
        <f ca="1">_xll.RiskData('Risk Summary'!$K$36,$A2842)</f>
        <v>#NAME?</v>
      </c>
      <c r="P2842" s="330" t="e">
        <f ca="1">_xll.RiskData('Risk Summary'!$N$36,$A2842)</f>
        <v>#NAME?</v>
      </c>
      <c r="R2842" s="330" t="e">
        <f ca="1">_xll.RiskData('TS CF'!$H$24,$A2842)-F2842</f>
        <v>#NAME?</v>
      </c>
      <c r="S2842" s="330" t="e">
        <f ca="1">_xll.RiskData('TS CF'!$K$24,$A2842)-G2842</f>
        <v>#NAME?</v>
      </c>
      <c r="T2842" s="330" t="e">
        <f ca="1">_xll.RiskData('TS CF'!$N$24,$A2842)-H2842</f>
        <v>#NAME?</v>
      </c>
      <c r="V2842" s="327" t="e">
        <f t="shared" ca="1" si="132"/>
        <v>#NAME?</v>
      </c>
      <c r="W2842" s="327" t="e">
        <f t="shared" ca="1" si="133"/>
        <v>#NAME?</v>
      </c>
      <c r="X2842" s="327" t="e">
        <f t="shared" ca="1" si="134"/>
        <v>#NAME?</v>
      </c>
    </row>
    <row r="2843" spans="1:24">
      <c r="A2843" s="2">
        <v>2836</v>
      </c>
      <c r="B2843" s="617">
        <v>-160478</v>
      </c>
      <c r="C2843" s="617">
        <v>-103593</v>
      </c>
      <c r="D2843" s="617">
        <v>-114388</v>
      </c>
      <c r="F2843" s="330" t="e">
        <f ca="1">_xll.RiskData('Risk Summary'!$H$32,$A2843)</f>
        <v>#NAME?</v>
      </c>
      <c r="G2843" s="330" t="e">
        <f ca="1">_xll.RiskData('Risk Summary'!$K$32,$A2843)</f>
        <v>#NAME?</v>
      </c>
      <c r="H2843" s="330" t="e">
        <f ca="1">_xll.RiskData('Risk Summary'!$N$32,$A2843)</f>
        <v>#NAME?</v>
      </c>
      <c r="J2843" s="330" t="e">
        <f ca="1">_xll.RiskData('Risk Summary'!$H$35,$A2843)</f>
        <v>#NAME?</v>
      </c>
      <c r="K2843" s="330" t="e">
        <f ca="1">_xll.RiskData('Risk Summary'!$K$35,$A2843)</f>
        <v>#NAME?</v>
      </c>
      <c r="L2843" s="330" t="e">
        <f ca="1">_xll.RiskData('Risk Summary'!$N$35,$A2843)</f>
        <v>#NAME?</v>
      </c>
      <c r="N2843" s="330" t="e">
        <f ca="1">_xll.RiskData('Risk Summary'!$H$36,$A2843)</f>
        <v>#NAME?</v>
      </c>
      <c r="O2843" s="330" t="e">
        <f ca="1">_xll.RiskData('Risk Summary'!$K$36,$A2843)</f>
        <v>#NAME?</v>
      </c>
      <c r="P2843" s="330" t="e">
        <f ca="1">_xll.RiskData('Risk Summary'!$N$36,$A2843)</f>
        <v>#NAME?</v>
      </c>
      <c r="R2843" s="330" t="e">
        <f ca="1">_xll.RiskData('TS CF'!$H$24,$A2843)-F2843</f>
        <v>#NAME?</v>
      </c>
      <c r="S2843" s="330" t="e">
        <f ca="1">_xll.RiskData('TS CF'!$K$24,$A2843)-G2843</f>
        <v>#NAME?</v>
      </c>
      <c r="T2843" s="330" t="e">
        <f ca="1">_xll.RiskData('TS CF'!$N$24,$A2843)-H2843</f>
        <v>#NAME?</v>
      </c>
      <c r="V2843" s="327" t="e">
        <f t="shared" ca="1" si="132"/>
        <v>#NAME?</v>
      </c>
      <c r="W2843" s="327" t="e">
        <f t="shared" ca="1" si="133"/>
        <v>#NAME?</v>
      </c>
      <c r="X2843" s="327" t="e">
        <f t="shared" ca="1" si="134"/>
        <v>#NAME?</v>
      </c>
    </row>
    <row r="2844" spans="1:24">
      <c r="A2844" s="2">
        <v>2837</v>
      </c>
      <c r="B2844" s="617">
        <v>-160478</v>
      </c>
      <c r="C2844" s="617">
        <v>-103593</v>
      </c>
      <c r="D2844" s="617">
        <v>-114388</v>
      </c>
      <c r="F2844" s="330" t="e">
        <f ca="1">_xll.RiskData('Risk Summary'!$H$32,$A2844)</f>
        <v>#NAME?</v>
      </c>
      <c r="G2844" s="330" t="e">
        <f ca="1">_xll.RiskData('Risk Summary'!$K$32,$A2844)</f>
        <v>#NAME?</v>
      </c>
      <c r="H2844" s="330" t="e">
        <f ca="1">_xll.RiskData('Risk Summary'!$N$32,$A2844)</f>
        <v>#NAME?</v>
      </c>
      <c r="J2844" s="330" t="e">
        <f ca="1">_xll.RiskData('Risk Summary'!$H$35,$A2844)</f>
        <v>#NAME?</v>
      </c>
      <c r="K2844" s="330" t="e">
        <f ca="1">_xll.RiskData('Risk Summary'!$K$35,$A2844)</f>
        <v>#NAME?</v>
      </c>
      <c r="L2844" s="330" t="e">
        <f ca="1">_xll.RiskData('Risk Summary'!$N$35,$A2844)</f>
        <v>#NAME?</v>
      </c>
      <c r="N2844" s="330" t="e">
        <f ca="1">_xll.RiskData('Risk Summary'!$H$36,$A2844)</f>
        <v>#NAME?</v>
      </c>
      <c r="O2844" s="330" t="e">
        <f ca="1">_xll.RiskData('Risk Summary'!$K$36,$A2844)</f>
        <v>#NAME?</v>
      </c>
      <c r="P2844" s="330" t="e">
        <f ca="1">_xll.RiskData('Risk Summary'!$N$36,$A2844)</f>
        <v>#NAME?</v>
      </c>
      <c r="R2844" s="330" t="e">
        <f ca="1">_xll.RiskData('TS CF'!$H$24,$A2844)-F2844</f>
        <v>#NAME?</v>
      </c>
      <c r="S2844" s="330" t="e">
        <f ca="1">_xll.RiskData('TS CF'!$K$24,$A2844)-G2844</f>
        <v>#NAME?</v>
      </c>
      <c r="T2844" s="330" t="e">
        <f ca="1">_xll.RiskData('TS CF'!$N$24,$A2844)-H2844</f>
        <v>#NAME?</v>
      </c>
      <c r="V2844" s="327" t="e">
        <f t="shared" ca="1" si="132"/>
        <v>#NAME?</v>
      </c>
      <c r="W2844" s="327" t="e">
        <f t="shared" ca="1" si="133"/>
        <v>#NAME?</v>
      </c>
      <c r="X2844" s="327" t="e">
        <f t="shared" ca="1" si="134"/>
        <v>#NAME?</v>
      </c>
    </row>
    <row r="2845" spans="1:24">
      <c r="A2845" s="2">
        <v>2838</v>
      </c>
      <c r="B2845" s="617">
        <v>-160478</v>
      </c>
      <c r="C2845" s="617">
        <v>-103593</v>
      </c>
      <c r="D2845" s="617">
        <v>-114388</v>
      </c>
      <c r="F2845" s="330" t="e">
        <f ca="1">_xll.RiskData('Risk Summary'!$H$32,$A2845)</f>
        <v>#NAME?</v>
      </c>
      <c r="G2845" s="330" t="e">
        <f ca="1">_xll.RiskData('Risk Summary'!$K$32,$A2845)</f>
        <v>#NAME?</v>
      </c>
      <c r="H2845" s="330" t="e">
        <f ca="1">_xll.RiskData('Risk Summary'!$N$32,$A2845)</f>
        <v>#NAME?</v>
      </c>
      <c r="J2845" s="330" t="e">
        <f ca="1">_xll.RiskData('Risk Summary'!$H$35,$A2845)</f>
        <v>#NAME?</v>
      </c>
      <c r="K2845" s="330" t="e">
        <f ca="1">_xll.RiskData('Risk Summary'!$K$35,$A2845)</f>
        <v>#NAME?</v>
      </c>
      <c r="L2845" s="330" t="e">
        <f ca="1">_xll.RiskData('Risk Summary'!$N$35,$A2845)</f>
        <v>#NAME?</v>
      </c>
      <c r="N2845" s="330" t="e">
        <f ca="1">_xll.RiskData('Risk Summary'!$H$36,$A2845)</f>
        <v>#NAME?</v>
      </c>
      <c r="O2845" s="330" t="e">
        <f ca="1">_xll.RiskData('Risk Summary'!$K$36,$A2845)</f>
        <v>#NAME?</v>
      </c>
      <c r="P2845" s="330" t="e">
        <f ca="1">_xll.RiskData('Risk Summary'!$N$36,$A2845)</f>
        <v>#NAME?</v>
      </c>
      <c r="R2845" s="330" t="e">
        <f ca="1">_xll.RiskData('TS CF'!$H$24,$A2845)-F2845</f>
        <v>#NAME?</v>
      </c>
      <c r="S2845" s="330" t="e">
        <f ca="1">_xll.RiskData('TS CF'!$K$24,$A2845)-G2845</f>
        <v>#NAME?</v>
      </c>
      <c r="T2845" s="330" t="e">
        <f ca="1">_xll.RiskData('TS CF'!$N$24,$A2845)-H2845</f>
        <v>#NAME?</v>
      </c>
      <c r="V2845" s="327" t="e">
        <f t="shared" ca="1" si="132"/>
        <v>#NAME?</v>
      </c>
      <c r="W2845" s="327" t="e">
        <f t="shared" ca="1" si="133"/>
        <v>#NAME?</v>
      </c>
      <c r="X2845" s="327" t="e">
        <f t="shared" ca="1" si="134"/>
        <v>#NAME?</v>
      </c>
    </row>
    <row r="2846" spans="1:24">
      <c r="A2846" s="2">
        <v>2839</v>
      </c>
      <c r="B2846" s="617">
        <v>-160478</v>
      </c>
      <c r="C2846" s="617">
        <v>-103593</v>
      </c>
      <c r="D2846" s="617">
        <v>-114388</v>
      </c>
      <c r="F2846" s="330" t="e">
        <f ca="1">_xll.RiskData('Risk Summary'!$H$32,$A2846)</f>
        <v>#NAME?</v>
      </c>
      <c r="G2846" s="330" t="e">
        <f ca="1">_xll.RiskData('Risk Summary'!$K$32,$A2846)</f>
        <v>#NAME?</v>
      </c>
      <c r="H2846" s="330" t="e">
        <f ca="1">_xll.RiskData('Risk Summary'!$N$32,$A2846)</f>
        <v>#NAME?</v>
      </c>
      <c r="J2846" s="330" t="e">
        <f ca="1">_xll.RiskData('Risk Summary'!$H$35,$A2846)</f>
        <v>#NAME?</v>
      </c>
      <c r="K2846" s="330" t="e">
        <f ca="1">_xll.RiskData('Risk Summary'!$K$35,$A2846)</f>
        <v>#NAME?</v>
      </c>
      <c r="L2846" s="330" t="e">
        <f ca="1">_xll.RiskData('Risk Summary'!$N$35,$A2846)</f>
        <v>#NAME?</v>
      </c>
      <c r="N2846" s="330" t="e">
        <f ca="1">_xll.RiskData('Risk Summary'!$H$36,$A2846)</f>
        <v>#NAME?</v>
      </c>
      <c r="O2846" s="330" t="e">
        <f ca="1">_xll.RiskData('Risk Summary'!$K$36,$A2846)</f>
        <v>#NAME?</v>
      </c>
      <c r="P2846" s="330" t="e">
        <f ca="1">_xll.RiskData('Risk Summary'!$N$36,$A2846)</f>
        <v>#NAME?</v>
      </c>
      <c r="R2846" s="330" t="e">
        <f ca="1">_xll.RiskData('TS CF'!$H$24,$A2846)-F2846</f>
        <v>#NAME?</v>
      </c>
      <c r="S2846" s="330" t="e">
        <f ca="1">_xll.RiskData('TS CF'!$K$24,$A2846)-G2846</f>
        <v>#NAME?</v>
      </c>
      <c r="T2846" s="330" t="e">
        <f ca="1">_xll.RiskData('TS CF'!$N$24,$A2846)-H2846</f>
        <v>#NAME?</v>
      </c>
      <c r="V2846" s="327" t="e">
        <f t="shared" ca="1" si="132"/>
        <v>#NAME?</v>
      </c>
      <c r="W2846" s="327" t="e">
        <f t="shared" ca="1" si="133"/>
        <v>#NAME?</v>
      </c>
      <c r="X2846" s="327" t="e">
        <f t="shared" ca="1" si="134"/>
        <v>#NAME?</v>
      </c>
    </row>
    <row r="2847" spans="1:24">
      <c r="A2847" s="2">
        <v>2840</v>
      </c>
      <c r="B2847" s="617">
        <v>-160478</v>
      </c>
      <c r="C2847" s="617">
        <v>-103593</v>
      </c>
      <c r="D2847" s="617">
        <v>-114388</v>
      </c>
      <c r="F2847" s="330" t="e">
        <f ca="1">_xll.RiskData('Risk Summary'!$H$32,$A2847)</f>
        <v>#NAME?</v>
      </c>
      <c r="G2847" s="330" t="e">
        <f ca="1">_xll.RiskData('Risk Summary'!$K$32,$A2847)</f>
        <v>#NAME?</v>
      </c>
      <c r="H2847" s="330" t="e">
        <f ca="1">_xll.RiskData('Risk Summary'!$N$32,$A2847)</f>
        <v>#NAME?</v>
      </c>
      <c r="J2847" s="330" t="e">
        <f ca="1">_xll.RiskData('Risk Summary'!$H$35,$A2847)</f>
        <v>#NAME?</v>
      </c>
      <c r="K2847" s="330" t="e">
        <f ca="1">_xll.RiskData('Risk Summary'!$K$35,$A2847)</f>
        <v>#NAME?</v>
      </c>
      <c r="L2847" s="330" t="e">
        <f ca="1">_xll.RiskData('Risk Summary'!$N$35,$A2847)</f>
        <v>#NAME?</v>
      </c>
      <c r="N2847" s="330" t="e">
        <f ca="1">_xll.RiskData('Risk Summary'!$H$36,$A2847)</f>
        <v>#NAME?</v>
      </c>
      <c r="O2847" s="330" t="e">
        <f ca="1">_xll.RiskData('Risk Summary'!$K$36,$A2847)</f>
        <v>#NAME?</v>
      </c>
      <c r="P2847" s="330" t="e">
        <f ca="1">_xll.RiskData('Risk Summary'!$N$36,$A2847)</f>
        <v>#NAME?</v>
      </c>
      <c r="R2847" s="330" t="e">
        <f ca="1">_xll.RiskData('TS CF'!$H$24,$A2847)-F2847</f>
        <v>#NAME?</v>
      </c>
      <c r="S2847" s="330" t="e">
        <f ca="1">_xll.RiskData('TS CF'!$K$24,$A2847)-G2847</f>
        <v>#NAME?</v>
      </c>
      <c r="T2847" s="330" t="e">
        <f ca="1">_xll.RiskData('TS CF'!$N$24,$A2847)-H2847</f>
        <v>#NAME?</v>
      </c>
      <c r="V2847" s="327" t="e">
        <f t="shared" ca="1" si="132"/>
        <v>#NAME?</v>
      </c>
      <c r="W2847" s="327" t="e">
        <f t="shared" ca="1" si="133"/>
        <v>#NAME?</v>
      </c>
      <c r="X2847" s="327" t="e">
        <f t="shared" ca="1" si="134"/>
        <v>#NAME?</v>
      </c>
    </row>
    <row r="2848" spans="1:24">
      <c r="A2848" s="2">
        <v>2841</v>
      </c>
      <c r="B2848" s="617">
        <v>-160478</v>
      </c>
      <c r="C2848" s="617">
        <v>-103593</v>
      </c>
      <c r="D2848" s="617">
        <v>-114388</v>
      </c>
      <c r="F2848" s="330" t="e">
        <f ca="1">_xll.RiskData('Risk Summary'!$H$32,$A2848)</f>
        <v>#NAME?</v>
      </c>
      <c r="G2848" s="330" t="e">
        <f ca="1">_xll.RiskData('Risk Summary'!$K$32,$A2848)</f>
        <v>#NAME?</v>
      </c>
      <c r="H2848" s="330" t="e">
        <f ca="1">_xll.RiskData('Risk Summary'!$N$32,$A2848)</f>
        <v>#NAME?</v>
      </c>
      <c r="J2848" s="330" t="e">
        <f ca="1">_xll.RiskData('Risk Summary'!$H$35,$A2848)</f>
        <v>#NAME?</v>
      </c>
      <c r="K2848" s="330" t="e">
        <f ca="1">_xll.RiskData('Risk Summary'!$K$35,$A2848)</f>
        <v>#NAME?</v>
      </c>
      <c r="L2848" s="330" t="e">
        <f ca="1">_xll.RiskData('Risk Summary'!$N$35,$A2848)</f>
        <v>#NAME?</v>
      </c>
      <c r="N2848" s="330" t="e">
        <f ca="1">_xll.RiskData('Risk Summary'!$H$36,$A2848)</f>
        <v>#NAME?</v>
      </c>
      <c r="O2848" s="330" t="e">
        <f ca="1">_xll.RiskData('Risk Summary'!$K$36,$A2848)</f>
        <v>#NAME?</v>
      </c>
      <c r="P2848" s="330" t="e">
        <f ca="1">_xll.RiskData('Risk Summary'!$N$36,$A2848)</f>
        <v>#NAME?</v>
      </c>
      <c r="R2848" s="330" t="e">
        <f ca="1">_xll.RiskData('TS CF'!$H$24,$A2848)-F2848</f>
        <v>#NAME?</v>
      </c>
      <c r="S2848" s="330" t="e">
        <f ca="1">_xll.RiskData('TS CF'!$K$24,$A2848)-G2848</f>
        <v>#NAME?</v>
      </c>
      <c r="T2848" s="330" t="e">
        <f ca="1">_xll.RiskData('TS CF'!$N$24,$A2848)-H2848</f>
        <v>#NAME?</v>
      </c>
      <c r="V2848" s="327" t="e">
        <f t="shared" ca="1" si="132"/>
        <v>#NAME?</v>
      </c>
      <c r="W2848" s="327" t="e">
        <f t="shared" ca="1" si="133"/>
        <v>#NAME?</v>
      </c>
      <c r="X2848" s="327" t="e">
        <f t="shared" ca="1" si="134"/>
        <v>#NAME?</v>
      </c>
    </row>
    <row r="2849" spans="1:24">
      <c r="A2849" s="2">
        <v>2842</v>
      </c>
      <c r="B2849" s="617">
        <v>-160478</v>
      </c>
      <c r="C2849" s="617">
        <v>-103593</v>
      </c>
      <c r="D2849" s="617">
        <v>-114388</v>
      </c>
      <c r="F2849" s="330" t="e">
        <f ca="1">_xll.RiskData('Risk Summary'!$H$32,$A2849)</f>
        <v>#NAME?</v>
      </c>
      <c r="G2849" s="330" t="e">
        <f ca="1">_xll.RiskData('Risk Summary'!$K$32,$A2849)</f>
        <v>#NAME?</v>
      </c>
      <c r="H2849" s="330" t="e">
        <f ca="1">_xll.RiskData('Risk Summary'!$N$32,$A2849)</f>
        <v>#NAME?</v>
      </c>
      <c r="J2849" s="330" t="e">
        <f ca="1">_xll.RiskData('Risk Summary'!$H$35,$A2849)</f>
        <v>#NAME?</v>
      </c>
      <c r="K2849" s="330" t="e">
        <f ca="1">_xll.RiskData('Risk Summary'!$K$35,$A2849)</f>
        <v>#NAME?</v>
      </c>
      <c r="L2849" s="330" t="e">
        <f ca="1">_xll.RiskData('Risk Summary'!$N$35,$A2849)</f>
        <v>#NAME?</v>
      </c>
      <c r="N2849" s="330" t="e">
        <f ca="1">_xll.RiskData('Risk Summary'!$H$36,$A2849)</f>
        <v>#NAME?</v>
      </c>
      <c r="O2849" s="330" t="e">
        <f ca="1">_xll.RiskData('Risk Summary'!$K$36,$A2849)</f>
        <v>#NAME?</v>
      </c>
      <c r="P2849" s="330" t="e">
        <f ca="1">_xll.RiskData('Risk Summary'!$N$36,$A2849)</f>
        <v>#NAME?</v>
      </c>
      <c r="R2849" s="330" t="e">
        <f ca="1">_xll.RiskData('TS CF'!$H$24,$A2849)-F2849</f>
        <v>#NAME?</v>
      </c>
      <c r="S2849" s="330" t="e">
        <f ca="1">_xll.RiskData('TS CF'!$K$24,$A2849)-G2849</f>
        <v>#NAME?</v>
      </c>
      <c r="T2849" s="330" t="e">
        <f ca="1">_xll.RiskData('TS CF'!$N$24,$A2849)-H2849</f>
        <v>#NAME?</v>
      </c>
      <c r="V2849" s="327" t="e">
        <f t="shared" ca="1" si="132"/>
        <v>#NAME?</v>
      </c>
      <c r="W2849" s="327" t="e">
        <f t="shared" ca="1" si="133"/>
        <v>#NAME?</v>
      </c>
      <c r="X2849" s="327" t="e">
        <f t="shared" ca="1" si="134"/>
        <v>#NAME?</v>
      </c>
    </row>
    <row r="2850" spans="1:24">
      <c r="A2850" s="2">
        <v>2843</v>
      </c>
      <c r="B2850" s="617">
        <v>-160478</v>
      </c>
      <c r="C2850" s="617">
        <v>-103593</v>
      </c>
      <c r="D2850" s="617">
        <v>-114388</v>
      </c>
      <c r="F2850" s="330" t="e">
        <f ca="1">_xll.RiskData('Risk Summary'!$H$32,$A2850)</f>
        <v>#NAME?</v>
      </c>
      <c r="G2850" s="330" t="e">
        <f ca="1">_xll.RiskData('Risk Summary'!$K$32,$A2850)</f>
        <v>#NAME?</v>
      </c>
      <c r="H2850" s="330" t="e">
        <f ca="1">_xll.RiskData('Risk Summary'!$N$32,$A2850)</f>
        <v>#NAME?</v>
      </c>
      <c r="J2850" s="330" t="e">
        <f ca="1">_xll.RiskData('Risk Summary'!$H$35,$A2850)</f>
        <v>#NAME?</v>
      </c>
      <c r="K2850" s="330" t="e">
        <f ca="1">_xll.RiskData('Risk Summary'!$K$35,$A2850)</f>
        <v>#NAME?</v>
      </c>
      <c r="L2850" s="330" t="e">
        <f ca="1">_xll.RiskData('Risk Summary'!$N$35,$A2850)</f>
        <v>#NAME?</v>
      </c>
      <c r="N2850" s="330" t="e">
        <f ca="1">_xll.RiskData('Risk Summary'!$H$36,$A2850)</f>
        <v>#NAME?</v>
      </c>
      <c r="O2850" s="330" t="e">
        <f ca="1">_xll.RiskData('Risk Summary'!$K$36,$A2850)</f>
        <v>#NAME?</v>
      </c>
      <c r="P2850" s="330" t="e">
        <f ca="1">_xll.RiskData('Risk Summary'!$N$36,$A2850)</f>
        <v>#NAME?</v>
      </c>
      <c r="R2850" s="330" t="e">
        <f ca="1">_xll.RiskData('TS CF'!$H$24,$A2850)-F2850</f>
        <v>#NAME?</v>
      </c>
      <c r="S2850" s="330" t="e">
        <f ca="1">_xll.RiskData('TS CF'!$K$24,$A2850)-G2850</f>
        <v>#NAME?</v>
      </c>
      <c r="T2850" s="330" t="e">
        <f ca="1">_xll.RiskData('TS CF'!$N$24,$A2850)-H2850</f>
        <v>#NAME?</v>
      </c>
      <c r="V2850" s="327" t="e">
        <f t="shared" ca="1" si="132"/>
        <v>#NAME?</v>
      </c>
      <c r="W2850" s="327" t="e">
        <f t="shared" ca="1" si="133"/>
        <v>#NAME?</v>
      </c>
      <c r="X2850" s="327" t="e">
        <f t="shared" ca="1" si="134"/>
        <v>#NAME?</v>
      </c>
    </row>
    <row r="2851" spans="1:24">
      <c r="A2851" s="2">
        <v>2844</v>
      </c>
      <c r="B2851" s="617">
        <v>-160478</v>
      </c>
      <c r="C2851" s="617">
        <v>-103593</v>
      </c>
      <c r="D2851" s="617">
        <v>-114388</v>
      </c>
      <c r="F2851" s="330" t="e">
        <f ca="1">_xll.RiskData('Risk Summary'!$H$32,$A2851)</f>
        <v>#NAME?</v>
      </c>
      <c r="G2851" s="330" t="e">
        <f ca="1">_xll.RiskData('Risk Summary'!$K$32,$A2851)</f>
        <v>#NAME?</v>
      </c>
      <c r="H2851" s="330" t="e">
        <f ca="1">_xll.RiskData('Risk Summary'!$N$32,$A2851)</f>
        <v>#NAME?</v>
      </c>
      <c r="J2851" s="330" t="e">
        <f ca="1">_xll.RiskData('Risk Summary'!$H$35,$A2851)</f>
        <v>#NAME?</v>
      </c>
      <c r="K2851" s="330" t="e">
        <f ca="1">_xll.RiskData('Risk Summary'!$K$35,$A2851)</f>
        <v>#NAME?</v>
      </c>
      <c r="L2851" s="330" t="e">
        <f ca="1">_xll.RiskData('Risk Summary'!$N$35,$A2851)</f>
        <v>#NAME?</v>
      </c>
      <c r="N2851" s="330" t="e">
        <f ca="1">_xll.RiskData('Risk Summary'!$H$36,$A2851)</f>
        <v>#NAME?</v>
      </c>
      <c r="O2851" s="330" t="e">
        <f ca="1">_xll.RiskData('Risk Summary'!$K$36,$A2851)</f>
        <v>#NAME?</v>
      </c>
      <c r="P2851" s="330" t="e">
        <f ca="1">_xll.RiskData('Risk Summary'!$N$36,$A2851)</f>
        <v>#NAME?</v>
      </c>
      <c r="R2851" s="330" t="e">
        <f ca="1">_xll.RiskData('TS CF'!$H$24,$A2851)-F2851</f>
        <v>#NAME?</v>
      </c>
      <c r="S2851" s="330" t="e">
        <f ca="1">_xll.RiskData('TS CF'!$K$24,$A2851)-G2851</f>
        <v>#NAME?</v>
      </c>
      <c r="T2851" s="330" t="e">
        <f ca="1">_xll.RiskData('TS CF'!$N$24,$A2851)-H2851</f>
        <v>#NAME?</v>
      </c>
      <c r="V2851" s="327" t="e">
        <f t="shared" ca="1" si="132"/>
        <v>#NAME?</v>
      </c>
      <c r="W2851" s="327" t="e">
        <f t="shared" ca="1" si="133"/>
        <v>#NAME?</v>
      </c>
      <c r="X2851" s="327" t="e">
        <f t="shared" ca="1" si="134"/>
        <v>#NAME?</v>
      </c>
    </row>
    <row r="2852" spans="1:24">
      <c r="A2852" s="2">
        <v>2845</v>
      </c>
      <c r="B2852" s="617">
        <v>-160478</v>
      </c>
      <c r="C2852" s="617">
        <v>-103593</v>
      </c>
      <c r="D2852" s="617">
        <v>-114388</v>
      </c>
      <c r="F2852" s="330" t="e">
        <f ca="1">_xll.RiskData('Risk Summary'!$H$32,$A2852)</f>
        <v>#NAME?</v>
      </c>
      <c r="G2852" s="330" t="e">
        <f ca="1">_xll.RiskData('Risk Summary'!$K$32,$A2852)</f>
        <v>#NAME?</v>
      </c>
      <c r="H2852" s="330" t="e">
        <f ca="1">_xll.RiskData('Risk Summary'!$N$32,$A2852)</f>
        <v>#NAME?</v>
      </c>
      <c r="J2852" s="330" t="e">
        <f ca="1">_xll.RiskData('Risk Summary'!$H$35,$A2852)</f>
        <v>#NAME?</v>
      </c>
      <c r="K2852" s="330" t="e">
        <f ca="1">_xll.RiskData('Risk Summary'!$K$35,$A2852)</f>
        <v>#NAME?</v>
      </c>
      <c r="L2852" s="330" t="e">
        <f ca="1">_xll.RiskData('Risk Summary'!$N$35,$A2852)</f>
        <v>#NAME?</v>
      </c>
      <c r="N2852" s="330" t="e">
        <f ca="1">_xll.RiskData('Risk Summary'!$H$36,$A2852)</f>
        <v>#NAME?</v>
      </c>
      <c r="O2852" s="330" t="e">
        <f ca="1">_xll.RiskData('Risk Summary'!$K$36,$A2852)</f>
        <v>#NAME?</v>
      </c>
      <c r="P2852" s="330" t="e">
        <f ca="1">_xll.RiskData('Risk Summary'!$N$36,$A2852)</f>
        <v>#NAME?</v>
      </c>
      <c r="R2852" s="330" t="e">
        <f ca="1">_xll.RiskData('TS CF'!$H$24,$A2852)-F2852</f>
        <v>#NAME?</v>
      </c>
      <c r="S2852" s="330" t="e">
        <f ca="1">_xll.RiskData('TS CF'!$K$24,$A2852)-G2852</f>
        <v>#NAME?</v>
      </c>
      <c r="T2852" s="330" t="e">
        <f ca="1">_xll.RiskData('TS CF'!$N$24,$A2852)-H2852</f>
        <v>#NAME?</v>
      </c>
      <c r="V2852" s="327" t="e">
        <f t="shared" ca="1" si="132"/>
        <v>#NAME?</v>
      </c>
      <c r="W2852" s="327" t="e">
        <f t="shared" ca="1" si="133"/>
        <v>#NAME?</v>
      </c>
      <c r="X2852" s="327" t="e">
        <f t="shared" ca="1" si="134"/>
        <v>#NAME?</v>
      </c>
    </row>
    <row r="2853" spans="1:24">
      <c r="A2853" s="2">
        <v>2846</v>
      </c>
      <c r="B2853" s="617">
        <v>-160478</v>
      </c>
      <c r="C2853" s="617">
        <v>-103593</v>
      </c>
      <c r="D2853" s="617">
        <v>-114388</v>
      </c>
      <c r="F2853" s="330" t="e">
        <f ca="1">_xll.RiskData('Risk Summary'!$H$32,$A2853)</f>
        <v>#NAME?</v>
      </c>
      <c r="G2853" s="330" t="e">
        <f ca="1">_xll.RiskData('Risk Summary'!$K$32,$A2853)</f>
        <v>#NAME?</v>
      </c>
      <c r="H2853" s="330" t="e">
        <f ca="1">_xll.RiskData('Risk Summary'!$N$32,$A2853)</f>
        <v>#NAME?</v>
      </c>
      <c r="J2853" s="330" t="e">
        <f ca="1">_xll.RiskData('Risk Summary'!$H$35,$A2853)</f>
        <v>#NAME?</v>
      </c>
      <c r="K2853" s="330" t="e">
        <f ca="1">_xll.RiskData('Risk Summary'!$K$35,$A2853)</f>
        <v>#NAME?</v>
      </c>
      <c r="L2853" s="330" t="e">
        <f ca="1">_xll.RiskData('Risk Summary'!$N$35,$A2853)</f>
        <v>#NAME?</v>
      </c>
      <c r="N2853" s="330" t="e">
        <f ca="1">_xll.RiskData('Risk Summary'!$H$36,$A2853)</f>
        <v>#NAME?</v>
      </c>
      <c r="O2853" s="330" t="e">
        <f ca="1">_xll.RiskData('Risk Summary'!$K$36,$A2853)</f>
        <v>#NAME?</v>
      </c>
      <c r="P2853" s="330" t="e">
        <f ca="1">_xll.RiskData('Risk Summary'!$N$36,$A2853)</f>
        <v>#NAME?</v>
      </c>
      <c r="R2853" s="330" t="e">
        <f ca="1">_xll.RiskData('TS CF'!$H$24,$A2853)-F2853</f>
        <v>#NAME?</v>
      </c>
      <c r="S2853" s="330" t="e">
        <f ca="1">_xll.RiskData('TS CF'!$K$24,$A2853)-G2853</f>
        <v>#NAME?</v>
      </c>
      <c r="T2853" s="330" t="e">
        <f ca="1">_xll.RiskData('TS CF'!$N$24,$A2853)-H2853</f>
        <v>#NAME?</v>
      </c>
      <c r="V2853" s="327" t="e">
        <f t="shared" ca="1" si="132"/>
        <v>#NAME?</v>
      </c>
      <c r="W2853" s="327" t="e">
        <f t="shared" ca="1" si="133"/>
        <v>#NAME?</v>
      </c>
      <c r="X2853" s="327" t="e">
        <f t="shared" ca="1" si="134"/>
        <v>#NAME?</v>
      </c>
    </row>
    <row r="2854" spans="1:24">
      <c r="A2854" s="2">
        <v>2847</v>
      </c>
      <c r="B2854" s="617">
        <v>-160478</v>
      </c>
      <c r="C2854" s="617">
        <v>-103593</v>
      </c>
      <c r="D2854" s="617">
        <v>-114388</v>
      </c>
      <c r="F2854" s="330" t="e">
        <f ca="1">_xll.RiskData('Risk Summary'!$H$32,$A2854)</f>
        <v>#NAME?</v>
      </c>
      <c r="G2854" s="330" t="e">
        <f ca="1">_xll.RiskData('Risk Summary'!$K$32,$A2854)</f>
        <v>#NAME?</v>
      </c>
      <c r="H2854" s="330" t="e">
        <f ca="1">_xll.RiskData('Risk Summary'!$N$32,$A2854)</f>
        <v>#NAME?</v>
      </c>
      <c r="J2854" s="330" t="e">
        <f ca="1">_xll.RiskData('Risk Summary'!$H$35,$A2854)</f>
        <v>#NAME?</v>
      </c>
      <c r="K2854" s="330" t="e">
        <f ca="1">_xll.RiskData('Risk Summary'!$K$35,$A2854)</f>
        <v>#NAME?</v>
      </c>
      <c r="L2854" s="330" t="e">
        <f ca="1">_xll.RiskData('Risk Summary'!$N$35,$A2854)</f>
        <v>#NAME?</v>
      </c>
      <c r="N2854" s="330" t="e">
        <f ca="1">_xll.RiskData('Risk Summary'!$H$36,$A2854)</f>
        <v>#NAME?</v>
      </c>
      <c r="O2854" s="330" t="e">
        <f ca="1">_xll.RiskData('Risk Summary'!$K$36,$A2854)</f>
        <v>#NAME?</v>
      </c>
      <c r="P2854" s="330" t="e">
        <f ca="1">_xll.RiskData('Risk Summary'!$N$36,$A2854)</f>
        <v>#NAME?</v>
      </c>
      <c r="R2854" s="330" t="e">
        <f ca="1">_xll.RiskData('TS CF'!$H$24,$A2854)-F2854</f>
        <v>#NAME?</v>
      </c>
      <c r="S2854" s="330" t="e">
        <f ca="1">_xll.RiskData('TS CF'!$K$24,$A2854)-G2854</f>
        <v>#NAME?</v>
      </c>
      <c r="T2854" s="330" t="e">
        <f ca="1">_xll.RiskData('TS CF'!$N$24,$A2854)-H2854</f>
        <v>#NAME?</v>
      </c>
      <c r="V2854" s="327" t="e">
        <f t="shared" ca="1" si="132"/>
        <v>#NAME?</v>
      </c>
      <c r="W2854" s="327" t="e">
        <f t="shared" ca="1" si="133"/>
        <v>#NAME?</v>
      </c>
      <c r="X2854" s="327" t="e">
        <f t="shared" ca="1" si="134"/>
        <v>#NAME?</v>
      </c>
    </row>
    <row r="2855" spans="1:24">
      <c r="A2855" s="2">
        <v>2848</v>
      </c>
      <c r="B2855" s="617">
        <v>-160478</v>
      </c>
      <c r="C2855" s="617">
        <v>-103593</v>
      </c>
      <c r="D2855" s="617">
        <v>-114388</v>
      </c>
      <c r="F2855" s="330" t="e">
        <f ca="1">_xll.RiskData('Risk Summary'!$H$32,$A2855)</f>
        <v>#NAME?</v>
      </c>
      <c r="G2855" s="330" t="e">
        <f ca="1">_xll.RiskData('Risk Summary'!$K$32,$A2855)</f>
        <v>#NAME?</v>
      </c>
      <c r="H2855" s="330" t="e">
        <f ca="1">_xll.RiskData('Risk Summary'!$N$32,$A2855)</f>
        <v>#NAME?</v>
      </c>
      <c r="J2855" s="330" t="e">
        <f ca="1">_xll.RiskData('Risk Summary'!$H$35,$A2855)</f>
        <v>#NAME?</v>
      </c>
      <c r="K2855" s="330" t="e">
        <f ca="1">_xll.RiskData('Risk Summary'!$K$35,$A2855)</f>
        <v>#NAME?</v>
      </c>
      <c r="L2855" s="330" t="e">
        <f ca="1">_xll.RiskData('Risk Summary'!$N$35,$A2855)</f>
        <v>#NAME?</v>
      </c>
      <c r="N2855" s="330" t="e">
        <f ca="1">_xll.RiskData('Risk Summary'!$H$36,$A2855)</f>
        <v>#NAME?</v>
      </c>
      <c r="O2855" s="330" t="e">
        <f ca="1">_xll.RiskData('Risk Summary'!$K$36,$A2855)</f>
        <v>#NAME?</v>
      </c>
      <c r="P2855" s="330" t="e">
        <f ca="1">_xll.RiskData('Risk Summary'!$N$36,$A2855)</f>
        <v>#NAME?</v>
      </c>
      <c r="R2855" s="330" t="e">
        <f ca="1">_xll.RiskData('TS CF'!$H$24,$A2855)-F2855</f>
        <v>#NAME?</v>
      </c>
      <c r="S2855" s="330" t="e">
        <f ca="1">_xll.RiskData('TS CF'!$K$24,$A2855)-G2855</f>
        <v>#NAME?</v>
      </c>
      <c r="T2855" s="330" t="e">
        <f ca="1">_xll.RiskData('TS CF'!$N$24,$A2855)-H2855</f>
        <v>#NAME?</v>
      </c>
      <c r="V2855" s="327" t="e">
        <f t="shared" ca="1" si="132"/>
        <v>#NAME?</v>
      </c>
      <c r="W2855" s="327" t="e">
        <f t="shared" ca="1" si="133"/>
        <v>#NAME?</v>
      </c>
      <c r="X2855" s="327" t="e">
        <f t="shared" ca="1" si="134"/>
        <v>#NAME?</v>
      </c>
    </row>
    <row r="2856" spans="1:24">
      <c r="A2856" s="2">
        <v>2849</v>
      </c>
      <c r="B2856" s="617">
        <v>-160478</v>
      </c>
      <c r="C2856" s="617">
        <v>-103593</v>
      </c>
      <c r="D2856" s="617">
        <v>-114388</v>
      </c>
      <c r="F2856" s="330" t="e">
        <f ca="1">_xll.RiskData('Risk Summary'!$H$32,$A2856)</f>
        <v>#NAME?</v>
      </c>
      <c r="G2856" s="330" t="e">
        <f ca="1">_xll.RiskData('Risk Summary'!$K$32,$A2856)</f>
        <v>#NAME?</v>
      </c>
      <c r="H2856" s="330" t="e">
        <f ca="1">_xll.RiskData('Risk Summary'!$N$32,$A2856)</f>
        <v>#NAME?</v>
      </c>
      <c r="J2856" s="330" t="e">
        <f ca="1">_xll.RiskData('Risk Summary'!$H$35,$A2856)</f>
        <v>#NAME?</v>
      </c>
      <c r="K2856" s="330" t="e">
        <f ca="1">_xll.RiskData('Risk Summary'!$K$35,$A2856)</f>
        <v>#NAME?</v>
      </c>
      <c r="L2856" s="330" t="e">
        <f ca="1">_xll.RiskData('Risk Summary'!$N$35,$A2856)</f>
        <v>#NAME?</v>
      </c>
      <c r="N2856" s="330" t="e">
        <f ca="1">_xll.RiskData('Risk Summary'!$H$36,$A2856)</f>
        <v>#NAME?</v>
      </c>
      <c r="O2856" s="330" t="e">
        <f ca="1">_xll.RiskData('Risk Summary'!$K$36,$A2856)</f>
        <v>#NAME?</v>
      </c>
      <c r="P2856" s="330" t="e">
        <f ca="1">_xll.RiskData('Risk Summary'!$N$36,$A2856)</f>
        <v>#NAME?</v>
      </c>
      <c r="R2856" s="330" t="e">
        <f ca="1">_xll.RiskData('TS CF'!$H$24,$A2856)-F2856</f>
        <v>#NAME?</v>
      </c>
      <c r="S2856" s="330" t="e">
        <f ca="1">_xll.RiskData('TS CF'!$K$24,$A2856)-G2856</f>
        <v>#NAME?</v>
      </c>
      <c r="T2856" s="330" t="e">
        <f ca="1">_xll.RiskData('TS CF'!$N$24,$A2856)-H2856</f>
        <v>#NAME?</v>
      </c>
      <c r="V2856" s="327" t="e">
        <f t="shared" ca="1" si="132"/>
        <v>#NAME?</v>
      </c>
      <c r="W2856" s="327" t="e">
        <f t="shared" ca="1" si="133"/>
        <v>#NAME?</v>
      </c>
      <c r="X2856" s="327" t="e">
        <f t="shared" ca="1" si="134"/>
        <v>#NAME?</v>
      </c>
    </row>
    <row r="2857" spans="1:24">
      <c r="A2857" s="2">
        <v>2850</v>
      </c>
      <c r="B2857" s="617">
        <v>-160478</v>
      </c>
      <c r="C2857" s="617">
        <v>-103593</v>
      </c>
      <c r="D2857" s="617">
        <v>-114388</v>
      </c>
      <c r="F2857" s="330" t="e">
        <f ca="1">_xll.RiskData('Risk Summary'!$H$32,$A2857)</f>
        <v>#NAME?</v>
      </c>
      <c r="G2857" s="330" t="e">
        <f ca="1">_xll.RiskData('Risk Summary'!$K$32,$A2857)</f>
        <v>#NAME?</v>
      </c>
      <c r="H2857" s="330" t="e">
        <f ca="1">_xll.RiskData('Risk Summary'!$N$32,$A2857)</f>
        <v>#NAME?</v>
      </c>
      <c r="J2857" s="330" t="e">
        <f ca="1">_xll.RiskData('Risk Summary'!$H$35,$A2857)</f>
        <v>#NAME?</v>
      </c>
      <c r="K2857" s="330" t="e">
        <f ca="1">_xll.RiskData('Risk Summary'!$K$35,$A2857)</f>
        <v>#NAME?</v>
      </c>
      <c r="L2857" s="330" t="e">
        <f ca="1">_xll.RiskData('Risk Summary'!$N$35,$A2857)</f>
        <v>#NAME?</v>
      </c>
      <c r="N2857" s="330" t="e">
        <f ca="1">_xll.RiskData('Risk Summary'!$H$36,$A2857)</f>
        <v>#NAME?</v>
      </c>
      <c r="O2857" s="330" t="e">
        <f ca="1">_xll.RiskData('Risk Summary'!$K$36,$A2857)</f>
        <v>#NAME?</v>
      </c>
      <c r="P2857" s="330" t="e">
        <f ca="1">_xll.RiskData('Risk Summary'!$N$36,$A2857)</f>
        <v>#NAME?</v>
      </c>
      <c r="R2857" s="330" t="e">
        <f ca="1">_xll.RiskData('TS CF'!$H$24,$A2857)-F2857</f>
        <v>#NAME?</v>
      </c>
      <c r="S2857" s="330" t="e">
        <f ca="1">_xll.RiskData('TS CF'!$K$24,$A2857)-G2857</f>
        <v>#NAME?</v>
      </c>
      <c r="T2857" s="330" t="e">
        <f ca="1">_xll.RiskData('TS CF'!$N$24,$A2857)-H2857</f>
        <v>#NAME?</v>
      </c>
      <c r="V2857" s="327" t="e">
        <f t="shared" ca="1" si="132"/>
        <v>#NAME?</v>
      </c>
      <c r="W2857" s="327" t="e">
        <f t="shared" ca="1" si="133"/>
        <v>#NAME?</v>
      </c>
      <c r="X2857" s="327" t="e">
        <f t="shared" ca="1" si="134"/>
        <v>#NAME?</v>
      </c>
    </row>
    <row r="2858" spans="1:24">
      <c r="A2858" s="2">
        <v>2851</v>
      </c>
      <c r="B2858" s="617">
        <v>-160478</v>
      </c>
      <c r="C2858" s="617">
        <v>-103593</v>
      </c>
      <c r="D2858" s="617">
        <v>-114388</v>
      </c>
      <c r="F2858" s="330" t="e">
        <f ca="1">_xll.RiskData('Risk Summary'!$H$32,$A2858)</f>
        <v>#NAME?</v>
      </c>
      <c r="G2858" s="330" t="e">
        <f ca="1">_xll.RiskData('Risk Summary'!$K$32,$A2858)</f>
        <v>#NAME?</v>
      </c>
      <c r="H2858" s="330" t="e">
        <f ca="1">_xll.RiskData('Risk Summary'!$N$32,$A2858)</f>
        <v>#NAME?</v>
      </c>
      <c r="J2858" s="330" t="e">
        <f ca="1">_xll.RiskData('Risk Summary'!$H$35,$A2858)</f>
        <v>#NAME?</v>
      </c>
      <c r="K2858" s="330" t="e">
        <f ca="1">_xll.RiskData('Risk Summary'!$K$35,$A2858)</f>
        <v>#NAME?</v>
      </c>
      <c r="L2858" s="330" t="e">
        <f ca="1">_xll.RiskData('Risk Summary'!$N$35,$A2858)</f>
        <v>#NAME?</v>
      </c>
      <c r="N2858" s="330" t="e">
        <f ca="1">_xll.RiskData('Risk Summary'!$H$36,$A2858)</f>
        <v>#NAME?</v>
      </c>
      <c r="O2858" s="330" t="e">
        <f ca="1">_xll.RiskData('Risk Summary'!$K$36,$A2858)</f>
        <v>#NAME?</v>
      </c>
      <c r="P2858" s="330" t="e">
        <f ca="1">_xll.RiskData('Risk Summary'!$N$36,$A2858)</f>
        <v>#NAME?</v>
      </c>
      <c r="R2858" s="330" t="e">
        <f ca="1">_xll.RiskData('TS CF'!$H$24,$A2858)-F2858</f>
        <v>#NAME?</v>
      </c>
      <c r="S2858" s="330" t="e">
        <f ca="1">_xll.RiskData('TS CF'!$K$24,$A2858)-G2858</f>
        <v>#NAME?</v>
      </c>
      <c r="T2858" s="330" t="e">
        <f ca="1">_xll.RiskData('TS CF'!$N$24,$A2858)-H2858</f>
        <v>#NAME?</v>
      </c>
      <c r="V2858" s="327" t="e">
        <f t="shared" ca="1" si="132"/>
        <v>#NAME?</v>
      </c>
      <c r="W2858" s="327" t="e">
        <f t="shared" ca="1" si="133"/>
        <v>#NAME?</v>
      </c>
      <c r="X2858" s="327" t="e">
        <f t="shared" ca="1" si="134"/>
        <v>#NAME?</v>
      </c>
    </row>
    <row r="2859" spans="1:24">
      <c r="A2859" s="2">
        <v>2852</v>
      </c>
      <c r="B2859" s="617">
        <v>-160478</v>
      </c>
      <c r="C2859" s="617">
        <v>-103593</v>
      </c>
      <c r="D2859" s="617">
        <v>-114388</v>
      </c>
      <c r="F2859" s="330" t="e">
        <f ca="1">_xll.RiskData('Risk Summary'!$H$32,$A2859)</f>
        <v>#NAME?</v>
      </c>
      <c r="G2859" s="330" t="e">
        <f ca="1">_xll.RiskData('Risk Summary'!$K$32,$A2859)</f>
        <v>#NAME?</v>
      </c>
      <c r="H2859" s="330" t="e">
        <f ca="1">_xll.RiskData('Risk Summary'!$N$32,$A2859)</f>
        <v>#NAME?</v>
      </c>
      <c r="J2859" s="330" t="e">
        <f ca="1">_xll.RiskData('Risk Summary'!$H$35,$A2859)</f>
        <v>#NAME?</v>
      </c>
      <c r="K2859" s="330" t="e">
        <f ca="1">_xll.RiskData('Risk Summary'!$K$35,$A2859)</f>
        <v>#NAME?</v>
      </c>
      <c r="L2859" s="330" t="e">
        <f ca="1">_xll.RiskData('Risk Summary'!$N$35,$A2859)</f>
        <v>#NAME?</v>
      </c>
      <c r="N2859" s="330" t="e">
        <f ca="1">_xll.RiskData('Risk Summary'!$H$36,$A2859)</f>
        <v>#NAME?</v>
      </c>
      <c r="O2859" s="330" t="e">
        <f ca="1">_xll.RiskData('Risk Summary'!$K$36,$A2859)</f>
        <v>#NAME?</v>
      </c>
      <c r="P2859" s="330" t="e">
        <f ca="1">_xll.RiskData('Risk Summary'!$N$36,$A2859)</f>
        <v>#NAME?</v>
      </c>
      <c r="R2859" s="330" t="e">
        <f ca="1">_xll.RiskData('TS CF'!$H$24,$A2859)-F2859</f>
        <v>#NAME?</v>
      </c>
      <c r="S2859" s="330" t="e">
        <f ca="1">_xll.RiskData('TS CF'!$K$24,$A2859)-G2859</f>
        <v>#NAME?</v>
      </c>
      <c r="T2859" s="330" t="e">
        <f ca="1">_xll.RiskData('TS CF'!$N$24,$A2859)-H2859</f>
        <v>#NAME?</v>
      </c>
      <c r="V2859" s="327" t="e">
        <f t="shared" ca="1" si="132"/>
        <v>#NAME?</v>
      </c>
      <c r="W2859" s="327" t="e">
        <f t="shared" ca="1" si="133"/>
        <v>#NAME?</v>
      </c>
      <c r="X2859" s="327" t="e">
        <f t="shared" ca="1" si="134"/>
        <v>#NAME?</v>
      </c>
    </row>
    <row r="2860" spans="1:24">
      <c r="A2860" s="2">
        <v>2853</v>
      </c>
      <c r="B2860" s="617">
        <v>-160478</v>
      </c>
      <c r="C2860" s="617">
        <v>-103593</v>
      </c>
      <c r="D2860" s="617">
        <v>-114388</v>
      </c>
      <c r="F2860" s="330" t="e">
        <f ca="1">_xll.RiskData('Risk Summary'!$H$32,$A2860)</f>
        <v>#NAME?</v>
      </c>
      <c r="G2860" s="330" t="e">
        <f ca="1">_xll.RiskData('Risk Summary'!$K$32,$A2860)</f>
        <v>#NAME?</v>
      </c>
      <c r="H2860" s="330" t="e">
        <f ca="1">_xll.RiskData('Risk Summary'!$N$32,$A2860)</f>
        <v>#NAME?</v>
      </c>
      <c r="J2860" s="330" t="e">
        <f ca="1">_xll.RiskData('Risk Summary'!$H$35,$A2860)</f>
        <v>#NAME?</v>
      </c>
      <c r="K2860" s="330" t="e">
        <f ca="1">_xll.RiskData('Risk Summary'!$K$35,$A2860)</f>
        <v>#NAME?</v>
      </c>
      <c r="L2860" s="330" t="e">
        <f ca="1">_xll.RiskData('Risk Summary'!$N$35,$A2860)</f>
        <v>#NAME?</v>
      </c>
      <c r="N2860" s="330" t="e">
        <f ca="1">_xll.RiskData('Risk Summary'!$H$36,$A2860)</f>
        <v>#NAME?</v>
      </c>
      <c r="O2860" s="330" t="e">
        <f ca="1">_xll.RiskData('Risk Summary'!$K$36,$A2860)</f>
        <v>#NAME?</v>
      </c>
      <c r="P2860" s="330" t="e">
        <f ca="1">_xll.RiskData('Risk Summary'!$N$36,$A2860)</f>
        <v>#NAME?</v>
      </c>
      <c r="R2860" s="330" t="e">
        <f ca="1">_xll.RiskData('TS CF'!$H$24,$A2860)-F2860</f>
        <v>#NAME?</v>
      </c>
      <c r="S2860" s="330" t="e">
        <f ca="1">_xll.RiskData('TS CF'!$K$24,$A2860)-G2860</f>
        <v>#NAME?</v>
      </c>
      <c r="T2860" s="330" t="e">
        <f ca="1">_xll.RiskData('TS CF'!$N$24,$A2860)-H2860</f>
        <v>#NAME?</v>
      </c>
      <c r="V2860" s="327" t="e">
        <f t="shared" ca="1" si="132"/>
        <v>#NAME?</v>
      </c>
      <c r="W2860" s="327" t="e">
        <f t="shared" ca="1" si="133"/>
        <v>#NAME?</v>
      </c>
      <c r="X2860" s="327" t="e">
        <f t="shared" ca="1" si="134"/>
        <v>#NAME?</v>
      </c>
    </row>
    <row r="2861" spans="1:24">
      <c r="A2861" s="2">
        <v>2854</v>
      </c>
      <c r="B2861" s="617">
        <v>-160478</v>
      </c>
      <c r="C2861" s="617">
        <v>-103593</v>
      </c>
      <c r="D2861" s="617">
        <v>-114388</v>
      </c>
      <c r="F2861" s="330" t="e">
        <f ca="1">_xll.RiskData('Risk Summary'!$H$32,$A2861)</f>
        <v>#NAME?</v>
      </c>
      <c r="G2861" s="330" t="e">
        <f ca="1">_xll.RiskData('Risk Summary'!$K$32,$A2861)</f>
        <v>#NAME?</v>
      </c>
      <c r="H2861" s="330" t="e">
        <f ca="1">_xll.RiskData('Risk Summary'!$N$32,$A2861)</f>
        <v>#NAME?</v>
      </c>
      <c r="J2861" s="330" t="e">
        <f ca="1">_xll.RiskData('Risk Summary'!$H$35,$A2861)</f>
        <v>#NAME?</v>
      </c>
      <c r="K2861" s="330" t="e">
        <f ca="1">_xll.RiskData('Risk Summary'!$K$35,$A2861)</f>
        <v>#NAME?</v>
      </c>
      <c r="L2861" s="330" t="e">
        <f ca="1">_xll.RiskData('Risk Summary'!$N$35,$A2861)</f>
        <v>#NAME?</v>
      </c>
      <c r="N2861" s="330" t="e">
        <f ca="1">_xll.RiskData('Risk Summary'!$H$36,$A2861)</f>
        <v>#NAME?</v>
      </c>
      <c r="O2861" s="330" t="e">
        <f ca="1">_xll.RiskData('Risk Summary'!$K$36,$A2861)</f>
        <v>#NAME?</v>
      </c>
      <c r="P2861" s="330" t="e">
        <f ca="1">_xll.RiskData('Risk Summary'!$N$36,$A2861)</f>
        <v>#NAME?</v>
      </c>
      <c r="R2861" s="330" t="e">
        <f ca="1">_xll.RiskData('TS CF'!$H$24,$A2861)-F2861</f>
        <v>#NAME?</v>
      </c>
      <c r="S2861" s="330" t="e">
        <f ca="1">_xll.RiskData('TS CF'!$K$24,$A2861)-G2861</f>
        <v>#NAME?</v>
      </c>
      <c r="T2861" s="330" t="e">
        <f ca="1">_xll.RiskData('TS CF'!$N$24,$A2861)-H2861</f>
        <v>#NAME?</v>
      </c>
      <c r="V2861" s="327" t="e">
        <f t="shared" ca="1" si="132"/>
        <v>#NAME?</v>
      </c>
      <c r="W2861" s="327" t="e">
        <f t="shared" ca="1" si="133"/>
        <v>#NAME?</v>
      </c>
      <c r="X2861" s="327" t="e">
        <f t="shared" ca="1" si="134"/>
        <v>#NAME?</v>
      </c>
    </row>
    <row r="2862" spans="1:24">
      <c r="A2862" s="2">
        <v>2855</v>
      </c>
      <c r="B2862" s="617">
        <v>-160478</v>
      </c>
      <c r="C2862" s="617">
        <v>-103593</v>
      </c>
      <c r="D2862" s="617">
        <v>-114388</v>
      </c>
      <c r="F2862" s="330" t="e">
        <f ca="1">_xll.RiskData('Risk Summary'!$H$32,$A2862)</f>
        <v>#NAME?</v>
      </c>
      <c r="G2862" s="330" t="e">
        <f ca="1">_xll.RiskData('Risk Summary'!$K$32,$A2862)</f>
        <v>#NAME?</v>
      </c>
      <c r="H2862" s="330" t="e">
        <f ca="1">_xll.RiskData('Risk Summary'!$N$32,$A2862)</f>
        <v>#NAME?</v>
      </c>
      <c r="J2862" s="330" t="e">
        <f ca="1">_xll.RiskData('Risk Summary'!$H$35,$A2862)</f>
        <v>#NAME?</v>
      </c>
      <c r="K2862" s="330" t="e">
        <f ca="1">_xll.RiskData('Risk Summary'!$K$35,$A2862)</f>
        <v>#NAME?</v>
      </c>
      <c r="L2862" s="330" t="e">
        <f ca="1">_xll.RiskData('Risk Summary'!$N$35,$A2862)</f>
        <v>#NAME?</v>
      </c>
      <c r="N2862" s="330" t="e">
        <f ca="1">_xll.RiskData('Risk Summary'!$H$36,$A2862)</f>
        <v>#NAME?</v>
      </c>
      <c r="O2862" s="330" t="e">
        <f ca="1">_xll.RiskData('Risk Summary'!$K$36,$A2862)</f>
        <v>#NAME?</v>
      </c>
      <c r="P2862" s="330" t="e">
        <f ca="1">_xll.RiskData('Risk Summary'!$N$36,$A2862)</f>
        <v>#NAME?</v>
      </c>
      <c r="R2862" s="330" t="e">
        <f ca="1">_xll.RiskData('TS CF'!$H$24,$A2862)-F2862</f>
        <v>#NAME?</v>
      </c>
      <c r="S2862" s="330" t="e">
        <f ca="1">_xll.RiskData('TS CF'!$K$24,$A2862)-G2862</f>
        <v>#NAME?</v>
      </c>
      <c r="T2862" s="330" t="e">
        <f ca="1">_xll.RiskData('TS CF'!$N$24,$A2862)-H2862</f>
        <v>#NAME?</v>
      </c>
      <c r="V2862" s="327" t="e">
        <f t="shared" ca="1" si="132"/>
        <v>#NAME?</v>
      </c>
      <c r="W2862" s="327" t="e">
        <f t="shared" ca="1" si="133"/>
        <v>#NAME?</v>
      </c>
      <c r="X2862" s="327" t="e">
        <f t="shared" ca="1" si="134"/>
        <v>#NAME?</v>
      </c>
    </row>
    <row r="2863" spans="1:24">
      <c r="A2863" s="2">
        <v>2856</v>
      </c>
      <c r="B2863" s="617">
        <v>-160478</v>
      </c>
      <c r="C2863" s="617">
        <v>-103593</v>
      </c>
      <c r="D2863" s="617">
        <v>-114388</v>
      </c>
      <c r="F2863" s="330" t="e">
        <f ca="1">_xll.RiskData('Risk Summary'!$H$32,$A2863)</f>
        <v>#NAME?</v>
      </c>
      <c r="G2863" s="330" t="e">
        <f ca="1">_xll.RiskData('Risk Summary'!$K$32,$A2863)</f>
        <v>#NAME?</v>
      </c>
      <c r="H2863" s="330" t="e">
        <f ca="1">_xll.RiskData('Risk Summary'!$N$32,$A2863)</f>
        <v>#NAME?</v>
      </c>
      <c r="J2863" s="330" t="e">
        <f ca="1">_xll.RiskData('Risk Summary'!$H$35,$A2863)</f>
        <v>#NAME?</v>
      </c>
      <c r="K2863" s="330" t="e">
        <f ca="1">_xll.RiskData('Risk Summary'!$K$35,$A2863)</f>
        <v>#NAME?</v>
      </c>
      <c r="L2863" s="330" t="e">
        <f ca="1">_xll.RiskData('Risk Summary'!$N$35,$A2863)</f>
        <v>#NAME?</v>
      </c>
      <c r="N2863" s="330" t="e">
        <f ca="1">_xll.RiskData('Risk Summary'!$H$36,$A2863)</f>
        <v>#NAME?</v>
      </c>
      <c r="O2863" s="330" t="e">
        <f ca="1">_xll.RiskData('Risk Summary'!$K$36,$A2863)</f>
        <v>#NAME?</v>
      </c>
      <c r="P2863" s="330" t="e">
        <f ca="1">_xll.RiskData('Risk Summary'!$N$36,$A2863)</f>
        <v>#NAME?</v>
      </c>
      <c r="R2863" s="330" t="e">
        <f ca="1">_xll.RiskData('TS CF'!$H$24,$A2863)-F2863</f>
        <v>#NAME?</v>
      </c>
      <c r="S2863" s="330" t="e">
        <f ca="1">_xll.RiskData('TS CF'!$K$24,$A2863)-G2863</f>
        <v>#NAME?</v>
      </c>
      <c r="T2863" s="330" t="e">
        <f ca="1">_xll.RiskData('TS CF'!$N$24,$A2863)-H2863</f>
        <v>#NAME?</v>
      </c>
      <c r="V2863" s="327" t="e">
        <f t="shared" ca="1" si="132"/>
        <v>#NAME?</v>
      </c>
      <c r="W2863" s="327" t="e">
        <f t="shared" ca="1" si="133"/>
        <v>#NAME?</v>
      </c>
      <c r="X2863" s="327" t="e">
        <f t="shared" ca="1" si="134"/>
        <v>#NAME?</v>
      </c>
    </row>
    <row r="2864" spans="1:24">
      <c r="A2864" s="2">
        <v>2857</v>
      </c>
      <c r="B2864" s="617">
        <v>-160478</v>
      </c>
      <c r="C2864" s="617">
        <v>-103593</v>
      </c>
      <c r="D2864" s="617">
        <v>-114388</v>
      </c>
      <c r="F2864" s="330" t="e">
        <f ca="1">_xll.RiskData('Risk Summary'!$H$32,$A2864)</f>
        <v>#NAME?</v>
      </c>
      <c r="G2864" s="330" t="e">
        <f ca="1">_xll.RiskData('Risk Summary'!$K$32,$A2864)</f>
        <v>#NAME?</v>
      </c>
      <c r="H2864" s="330" t="e">
        <f ca="1">_xll.RiskData('Risk Summary'!$N$32,$A2864)</f>
        <v>#NAME?</v>
      </c>
      <c r="J2864" s="330" t="e">
        <f ca="1">_xll.RiskData('Risk Summary'!$H$35,$A2864)</f>
        <v>#NAME?</v>
      </c>
      <c r="K2864" s="330" t="e">
        <f ca="1">_xll.RiskData('Risk Summary'!$K$35,$A2864)</f>
        <v>#NAME?</v>
      </c>
      <c r="L2864" s="330" t="e">
        <f ca="1">_xll.RiskData('Risk Summary'!$N$35,$A2864)</f>
        <v>#NAME?</v>
      </c>
      <c r="N2864" s="330" t="e">
        <f ca="1">_xll.RiskData('Risk Summary'!$H$36,$A2864)</f>
        <v>#NAME?</v>
      </c>
      <c r="O2864" s="330" t="e">
        <f ca="1">_xll.RiskData('Risk Summary'!$K$36,$A2864)</f>
        <v>#NAME?</v>
      </c>
      <c r="P2864" s="330" t="e">
        <f ca="1">_xll.RiskData('Risk Summary'!$N$36,$A2864)</f>
        <v>#NAME?</v>
      </c>
      <c r="R2864" s="330" t="e">
        <f ca="1">_xll.RiskData('TS CF'!$H$24,$A2864)-F2864</f>
        <v>#NAME?</v>
      </c>
      <c r="S2864" s="330" t="e">
        <f ca="1">_xll.RiskData('TS CF'!$K$24,$A2864)-G2864</f>
        <v>#NAME?</v>
      </c>
      <c r="T2864" s="330" t="e">
        <f ca="1">_xll.RiskData('TS CF'!$N$24,$A2864)-H2864</f>
        <v>#NAME?</v>
      </c>
      <c r="V2864" s="327" t="e">
        <f t="shared" ca="1" si="132"/>
        <v>#NAME?</v>
      </c>
      <c r="W2864" s="327" t="e">
        <f t="shared" ca="1" si="133"/>
        <v>#NAME?</v>
      </c>
      <c r="X2864" s="327" t="e">
        <f t="shared" ca="1" si="134"/>
        <v>#NAME?</v>
      </c>
    </row>
    <row r="2865" spans="1:24">
      <c r="A2865" s="2">
        <v>2858</v>
      </c>
      <c r="B2865" s="617">
        <v>-160478</v>
      </c>
      <c r="C2865" s="617">
        <v>-103593</v>
      </c>
      <c r="D2865" s="617">
        <v>-114388</v>
      </c>
      <c r="F2865" s="330" t="e">
        <f ca="1">_xll.RiskData('Risk Summary'!$H$32,$A2865)</f>
        <v>#NAME?</v>
      </c>
      <c r="G2865" s="330" t="e">
        <f ca="1">_xll.RiskData('Risk Summary'!$K$32,$A2865)</f>
        <v>#NAME?</v>
      </c>
      <c r="H2865" s="330" t="e">
        <f ca="1">_xll.RiskData('Risk Summary'!$N$32,$A2865)</f>
        <v>#NAME?</v>
      </c>
      <c r="J2865" s="330" t="e">
        <f ca="1">_xll.RiskData('Risk Summary'!$H$35,$A2865)</f>
        <v>#NAME?</v>
      </c>
      <c r="K2865" s="330" t="e">
        <f ca="1">_xll.RiskData('Risk Summary'!$K$35,$A2865)</f>
        <v>#NAME?</v>
      </c>
      <c r="L2865" s="330" t="e">
        <f ca="1">_xll.RiskData('Risk Summary'!$N$35,$A2865)</f>
        <v>#NAME?</v>
      </c>
      <c r="N2865" s="330" t="e">
        <f ca="1">_xll.RiskData('Risk Summary'!$H$36,$A2865)</f>
        <v>#NAME?</v>
      </c>
      <c r="O2865" s="330" t="e">
        <f ca="1">_xll.RiskData('Risk Summary'!$K$36,$A2865)</f>
        <v>#NAME?</v>
      </c>
      <c r="P2865" s="330" t="e">
        <f ca="1">_xll.RiskData('Risk Summary'!$N$36,$A2865)</f>
        <v>#NAME?</v>
      </c>
      <c r="R2865" s="330" t="e">
        <f ca="1">_xll.RiskData('TS CF'!$H$24,$A2865)-F2865</f>
        <v>#NAME?</v>
      </c>
      <c r="S2865" s="330" t="e">
        <f ca="1">_xll.RiskData('TS CF'!$K$24,$A2865)-G2865</f>
        <v>#NAME?</v>
      </c>
      <c r="T2865" s="330" t="e">
        <f ca="1">_xll.RiskData('TS CF'!$N$24,$A2865)-H2865</f>
        <v>#NAME?</v>
      </c>
      <c r="V2865" s="327" t="e">
        <f t="shared" ca="1" si="132"/>
        <v>#NAME?</v>
      </c>
      <c r="W2865" s="327" t="e">
        <f t="shared" ca="1" si="133"/>
        <v>#NAME?</v>
      </c>
      <c r="X2865" s="327" t="e">
        <f t="shared" ca="1" si="134"/>
        <v>#NAME?</v>
      </c>
    </row>
    <row r="2866" spans="1:24">
      <c r="A2866" s="2">
        <v>2859</v>
      </c>
      <c r="B2866" s="617">
        <v>-160478</v>
      </c>
      <c r="C2866" s="617">
        <v>-103593</v>
      </c>
      <c r="D2866" s="617">
        <v>-114388</v>
      </c>
      <c r="F2866" s="330" t="e">
        <f ca="1">_xll.RiskData('Risk Summary'!$H$32,$A2866)</f>
        <v>#NAME?</v>
      </c>
      <c r="G2866" s="330" t="e">
        <f ca="1">_xll.RiskData('Risk Summary'!$K$32,$A2866)</f>
        <v>#NAME?</v>
      </c>
      <c r="H2866" s="330" t="e">
        <f ca="1">_xll.RiskData('Risk Summary'!$N$32,$A2866)</f>
        <v>#NAME?</v>
      </c>
      <c r="J2866" s="330" t="e">
        <f ca="1">_xll.RiskData('Risk Summary'!$H$35,$A2866)</f>
        <v>#NAME?</v>
      </c>
      <c r="K2866" s="330" t="e">
        <f ca="1">_xll.RiskData('Risk Summary'!$K$35,$A2866)</f>
        <v>#NAME?</v>
      </c>
      <c r="L2866" s="330" t="e">
        <f ca="1">_xll.RiskData('Risk Summary'!$N$35,$A2866)</f>
        <v>#NAME?</v>
      </c>
      <c r="N2866" s="330" t="e">
        <f ca="1">_xll.RiskData('Risk Summary'!$H$36,$A2866)</f>
        <v>#NAME?</v>
      </c>
      <c r="O2866" s="330" t="e">
        <f ca="1">_xll.RiskData('Risk Summary'!$K$36,$A2866)</f>
        <v>#NAME?</v>
      </c>
      <c r="P2866" s="330" t="e">
        <f ca="1">_xll.RiskData('Risk Summary'!$N$36,$A2866)</f>
        <v>#NAME?</v>
      </c>
      <c r="R2866" s="330" t="e">
        <f ca="1">_xll.RiskData('TS CF'!$H$24,$A2866)-F2866</f>
        <v>#NAME?</v>
      </c>
      <c r="S2866" s="330" t="e">
        <f ca="1">_xll.RiskData('TS CF'!$K$24,$A2866)-G2866</f>
        <v>#NAME?</v>
      </c>
      <c r="T2866" s="330" t="e">
        <f ca="1">_xll.RiskData('TS CF'!$N$24,$A2866)-H2866</f>
        <v>#NAME?</v>
      </c>
      <c r="V2866" s="327" t="e">
        <f t="shared" ca="1" si="132"/>
        <v>#NAME?</v>
      </c>
      <c r="W2866" s="327" t="e">
        <f t="shared" ca="1" si="133"/>
        <v>#NAME?</v>
      </c>
      <c r="X2866" s="327" t="e">
        <f t="shared" ca="1" si="134"/>
        <v>#NAME?</v>
      </c>
    </row>
    <row r="2867" spans="1:24">
      <c r="A2867" s="2">
        <v>2860</v>
      </c>
      <c r="B2867" s="617">
        <v>-160478</v>
      </c>
      <c r="C2867" s="617">
        <v>-103593</v>
      </c>
      <c r="D2867" s="617">
        <v>-114388</v>
      </c>
      <c r="F2867" s="330" t="e">
        <f ca="1">_xll.RiskData('Risk Summary'!$H$32,$A2867)</f>
        <v>#NAME?</v>
      </c>
      <c r="G2867" s="330" t="e">
        <f ca="1">_xll.RiskData('Risk Summary'!$K$32,$A2867)</f>
        <v>#NAME?</v>
      </c>
      <c r="H2867" s="330" t="e">
        <f ca="1">_xll.RiskData('Risk Summary'!$N$32,$A2867)</f>
        <v>#NAME?</v>
      </c>
      <c r="J2867" s="330" t="e">
        <f ca="1">_xll.RiskData('Risk Summary'!$H$35,$A2867)</f>
        <v>#NAME?</v>
      </c>
      <c r="K2867" s="330" t="e">
        <f ca="1">_xll.RiskData('Risk Summary'!$K$35,$A2867)</f>
        <v>#NAME?</v>
      </c>
      <c r="L2867" s="330" t="e">
        <f ca="1">_xll.RiskData('Risk Summary'!$N$35,$A2867)</f>
        <v>#NAME?</v>
      </c>
      <c r="N2867" s="330" t="e">
        <f ca="1">_xll.RiskData('Risk Summary'!$H$36,$A2867)</f>
        <v>#NAME?</v>
      </c>
      <c r="O2867" s="330" t="e">
        <f ca="1">_xll.RiskData('Risk Summary'!$K$36,$A2867)</f>
        <v>#NAME?</v>
      </c>
      <c r="P2867" s="330" t="e">
        <f ca="1">_xll.RiskData('Risk Summary'!$N$36,$A2867)</f>
        <v>#NAME?</v>
      </c>
      <c r="R2867" s="330" t="e">
        <f ca="1">_xll.RiskData('TS CF'!$H$24,$A2867)-F2867</f>
        <v>#NAME?</v>
      </c>
      <c r="S2867" s="330" t="e">
        <f ca="1">_xll.RiskData('TS CF'!$K$24,$A2867)-G2867</f>
        <v>#NAME?</v>
      </c>
      <c r="T2867" s="330" t="e">
        <f ca="1">_xll.RiskData('TS CF'!$N$24,$A2867)-H2867</f>
        <v>#NAME?</v>
      </c>
      <c r="V2867" s="327" t="e">
        <f t="shared" ca="1" si="132"/>
        <v>#NAME?</v>
      </c>
      <c r="W2867" s="327" t="e">
        <f t="shared" ca="1" si="133"/>
        <v>#NAME?</v>
      </c>
      <c r="X2867" s="327" t="e">
        <f t="shared" ca="1" si="134"/>
        <v>#NAME?</v>
      </c>
    </row>
    <row r="2868" spans="1:24">
      <c r="A2868" s="2">
        <v>2861</v>
      </c>
      <c r="B2868" s="617">
        <v>-160478</v>
      </c>
      <c r="C2868" s="617">
        <v>-103593</v>
      </c>
      <c r="D2868" s="617">
        <v>-114388</v>
      </c>
      <c r="F2868" s="330" t="e">
        <f ca="1">_xll.RiskData('Risk Summary'!$H$32,$A2868)</f>
        <v>#NAME?</v>
      </c>
      <c r="G2868" s="330" t="e">
        <f ca="1">_xll.RiskData('Risk Summary'!$K$32,$A2868)</f>
        <v>#NAME?</v>
      </c>
      <c r="H2868" s="330" t="e">
        <f ca="1">_xll.RiskData('Risk Summary'!$N$32,$A2868)</f>
        <v>#NAME?</v>
      </c>
      <c r="J2868" s="330" t="e">
        <f ca="1">_xll.RiskData('Risk Summary'!$H$35,$A2868)</f>
        <v>#NAME?</v>
      </c>
      <c r="K2868" s="330" t="e">
        <f ca="1">_xll.RiskData('Risk Summary'!$K$35,$A2868)</f>
        <v>#NAME?</v>
      </c>
      <c r="L2868" s="330" t="e">
        <f ca="1">_xll.RiskData('Risk Summary'!$N$35,$A2868)</f>
        <v>#NAME?</v>
      </c>
      <c r="N2868" s="330" t="e">
        <f ca="1">_xll.RiskData('Risk Summary'!$H$36,$A2868)</f>
        <v>#NAME?</v>
      </c>
      <c r="O2868" s="330" t="e">
        <f ca="1">_xll.RiskData('Risk Summary'!$K$36,$A2868)</f>
        <v>#NAME?</v>
      </c>
      <c r="P2868" s="330" t="e">
        <f ca="1">_xll.RiskData('Risk Summary'!$N$36,$A2868)</f>
        <v>#NAME?</v>
      </c>
      <c r="R2868" s="330" t="e">
        <f ca="1">_xll.RiskData('TS CF'!$H$24,$A2868)-F2868</f>
        <v>#NAME?</v>
      </c>
      <c r="S2868" s="330" t="e">
        <f ca="1">_xll.RiskData('TS CF'!$K$24,$A2868)-G2868</f>
        <v>#NAME?</v>
      </c>
      <c r="T2868" s="330" t="e">
        <f ca="1">_xll.RiskData('TS CF'!$N$24,$A2868)-H2868</f>
        <v>#NAME?</v>
      </c>
      <c r="V2868" s="327" t="e">
        <f t="shared" ca="1" si="132"/>
        <v>#NAME?</v>
      </c>
      <c r="W2868" s="327" t="e">
        <f t="shared" ca="1" si="133"/>
        <v>#NAME?</v>
      </c>
      <c r="X2868" s="327" t="e">
        <f t="shared" ca="1" si="134"/>
        <v>#NAME?</v>
      </c>
    </row>
    <row r="2869" spans="1:24">
      <c r="A2869" s="2">
        <v>2862</v>
      </c>
      <c r="B2869" s="617">
        <v>-160478</v>
      </c>
      <c r="C2869" s="617">
        <v>-103593</v>
      </c>
      <c r="D2869" s="617">
        <v>-114388</v>
      </c>
      <c r="F2869" s="330" t="e">
        <f ca="1">_xll.RiskData('Risk Summary'!$H$32,$A2869)</f>
        <v>#NAME?</v>
      </c>
      <c r="G2869" s="330" t="e">
        <f ca="1">_xll.RiskData('Risk Summary'!$K$32,$A2869)</f>
        <v>#NAME?</v>
      </c>
      <c r="H2869" s="330" t="e">
        <f ca="1">_xll.RiskData('Risk Summary'!$N$32,$A2869)</f>
        <v>#NAME?</v>
      </c>
      <c r="J2869" s="330" t="e">
        <f ca="1">_xll.RiskData('Risk Summary'!$H$35,$A2869)</f>
        <v>#NAME?</v>
      </c>
      <c r="K2869" s="330" t="e">
        <f ca="1">_xll.RiskData('Risk Summary'!$K$35,$A2869)</f>
        <v>#NAME?</v>
      </c>
      <c r="L2869" s="330" t="e">
        <f ca="1">_xll.RiskData('Risk Summary'!$N$35,$A2869)</f>
        <v>#NAME?</v>
      </c>
      <c r="N2869" s="330" t="e">
        <f ca="1">_xll.RiskData('Risk Summary'!$H$36,$A2869)</f>
        <v>#NAME?</v>
      </c>
      <c r="O2869" s="330" t="e">
        <f ca="1">_xll.RiskData('Risk Summary'!$K$36,$A2869)</f>
        <v>#NAME?</v>
      </c>
      <c r="P2869" s="330" t="e">
        <f ca="1">_xll.RiskData('Risk Summary'!$N$36,$A2869)</f>
        <v>#NAME?</v>
      </c>
      <c r="R2869" s="330" t="e">
        <f ca="1">_xll.RiskData('TS CF'!$H$24,$A2869)-F2869</f>
        <v>#NAME?</v>
      </c>
      <c r="S2869" s="330" t="e">
        <f ca="1">_xll.RiskData('TS CF'!$K$24,$A2869)-G2869</f>
        <v>#NAME?</v>
      </c>
      <c r="T2869" s="330" t="e">
        <f ca="1">_xll.RiskData('TS CF'!$N$24,$A2869)-H2869</f>
        <v>#NAME?</v>
      </c>
      <c r="V2869" s="327" t="e">
        <f t="shared" ca="1" si="132"/>
        <v>#NAME?</v>
      </c>
      <c r="W2869" s="327" t="e">
        <f t="shared" ca="1" si="133"/>
        <v>#NAME?</v>
      </c>
      <c r="X2869" s="327" t="e">
        <f t="shared" ca="1" si="134"/>
        <v>#NAME?</v>
      </c>
    </row>
    <row r="2870" spans="1:24">
      <c r="A2870" s="2">
        <v>2863</v>
      </c>
      <c r="B2870" s="617">
        <v>-160478</v>
      </c>
      <c r="C2870" s="617">
        <v>-103593</v>
      </c>
      <c r="D2870" s="617">
        <v>-114388</v>
      </c>
      <c r="F2870" s="330" t="e">
        <f ca="1">_xll.RiskData('Risk Summary'!$H$32,$A2870)</f>
        <v>#NAME?</v>
      </c>
      <c r="G2870" s="330" t="e">
        <f ca="1">_xll.RiskData('Risk Summary'!$K$32,$A2870)</f>
        <v>#NAME?</v>
      </c>
      <c r="H2870" s="330" t="e">
        <f ca="1">_xll.RiskData('Risk Summary'!$N$32,$A2870)</f>
        <v>#NAME?</v>
      </c>
      <c r="J2870" s="330" t="e">
        <f ca="1">_xll.RiskData('Risk Summary'!$H$35,$A2870)</f>
        <v>#NAME?</v>
      </c>
      <c r="K2870" s="330" t="e">
        <f ca="1">_xll.RiskData('Risk Summary'!$K$35,$A2870)</f>
        <v>#NAME?</v>
      </c>
      <c r="L2870" s="330" t="e">
        <f ca="1">_xll.RiskData('Risk Summary'!$N$35,$A2870)</f>
        <v>#NAME?</v>
      </c>
      <c r="N2870" s="330" t="e">
        <f ca="1">_xll.RiskData('Risk Summary'!$H$36,$A2870)</f>
        <v>#NAME?</v>
      </c>
      <c r="O2870" s="330" t="e">
        <f ca="1">_xll.RiskData('Risk Summary'!$K$36,$A2870)</f>
        <v>#NAME?</v>
      </c>
      <c r="P2870" s="330" t="e">
        <f ca="1">_xll.RiskData('Risk Summary'!$N$36,$A2870)</f>
        <v>#NAME?</v>
      </c>
      <c r="R2870" s="330" t="e">
        <f ca="1">_xll.RiskData('TS CF'!$H$24,$A2870)-F2870</f>
        <v>#NAME?</v>
      </c>
      <c r="S2870" s="330" t="e">
        <f ca="1">_xll.RiskData('TS CF'!$K$24,$A2870)-G2870</f>
        <v>#NAME?</v>
      </c>
      <c r="T2870" s="330" t="e">
        <f ca="1">_xll.RiskData('TS CF'!$N$24,$A2870)-H2870</f>
        <v>#NAME?</v>
      </c>
      <c r="V2870" s="327" t="e">
        <f t="shared" ca="1" si="132"/>
        <v>#NAME?</v>
      </c>
      <c r="W2870" s="327" t="e">
        <f t="shared" ca="1" si="133"/>
        <v>#NAME?</v>
      </c>
      <c r="X2870" s="327" t="e">
        <f t="shared" ca="1" si="134"/>
        <v>#NAME?</v>
      </c>
    </row>
    <row r="2871" spans="1:24">
      <c r="A2871" s="2">
        <v>2864</v>
      </c>
      <c r="B2871" s="617">
        <v>-160478</v>
      </c>
      <c r="C2871" s="617">
        <v>-103593</v>
      </c>
      <c r="D2871" s="617">
        <v>-114388</v>
      </c>
      <c r="F2871" s="330" t="e">
        <f ca="1">_xll.RiskData('Risk Summary'!$H$32,$A2871)</f>
        <v>#NAME?</v>
      </c>
      <c r="G2871" s="330" t="e">
        <f ca="1">_xll.RiskData('Risk Summary'!$K$32,$A2871)</f>
        <v>#NAME?</v>
      </c>
      <c r="H2871" s="330" t="e">
        <f ca="1">_xll.RiskData('Risk Summary'!$N$32,$A2871)</f>
        <v>#NAME?</v>
      </c>
      <c r="J2871" s="330" t="e">
        <f ca="1">_xll.RiskData('Risk Summary'!$H$35,$A2871)</f>
        <v>#NAME?</v>
      </c>
      <c r="K2871" s="330" t="e">
        <f ca="1">_xll.RiskData('Risk Summary'!$K$35,$A2871)</f>
        <v>#NAME?</v>
      </c>
      <c r="L2871" s="330" t="e">
        <f ca="1">_xll.RiskData('Risk Summary'!$N$35,$A2871)</f>
        <v>#NAME?</v>
      </c>
      <c r="N2871" s="330" t="e">
        <f ca="1">_xll.RiskData('Risk Summary'!$H$36,$A2871)</f>
        <v>#NAME?</v>
      </c>
      <c r="O2871" s="330" t="e">
        <f ca="1">_xll.RiskData('Risk Summary'!$K$36,$A2871)</f>
        <v>#NAME?</v>
      </c>
      <c r="P2871" s="330" t="e">
        <f ca="1">_xll.RiskData('Risk Summary'!$N$36,$A2871)</f>
        <v>#NAME?</v>
      </c>
      <c r="R2871" s="330" t="e">
        <f ca="1">_xll.RiskData('TS CF'!$H$24,$A2871)-F2871</f>
        <v>#NAME?</v>
      </c>
      <c r="S2871" s="330" t="e">
        <f ca="1">_xll.RiskData('TS CF'!$K$24,$A2871)-G2871</f>
        <v>#NAME?</v>
      </c>
      <c r="T2871" s="330" t="e">
        <f ca="1">_xll.RiskData('TS CF'!$N$24,$A2871)-H2871</f>
        <v>#NAME?</v>
      </c>
      <c r="V2871" s="327" t="e">
        <f t="shared" ca="1" si="132"/>
        <v>#NAME?</v>
      </c>
      <c r="W2871" s="327" t="e">
        <f t="shared" ca="1" si="133"/>
        <v>#NAME?</v>
      </c>
      <c r="X2871" s="327" t="e">
        <f t="shared" ca="1" si="134"/>
        <v>#NAME?</v>
      </c>
    </row>
    <row r="2872" spans="1:24">
      <c r="A2872" s="2">
        <v>2865</v>
      </c>
      <c r="B2872" s="617">
        <v>-160478</v>
      </c>
      <c r="C2872" s="617">
        <v>-103593</v>
      </c>
      <c r="D2872" s="617">
        <v>-114388</v>
      </c>
      <c r="F2872" s="330" t="e">
        <f ca="1">_xll.RiskData('Risk Summary'!$H$32,$A2872)</f>
        <v>#NAME?</v>
      </c>
      <c r="G2872" s="330" t="e">
        <f ca="1">_xll.RiskData('Risk Summary'!$K$32,$A2872)</f>
        <v>#NAME?</v>
      </c>
      <c r="H2872" s="330" t="e">
        <f ca="1">_xll.RiskData('Risk Summary'!$N$32,$A2872)</f>
        <v>#NAME?</v>
      </c>
      <c r="J2872" s="330" t="e">
        <f ca="1">_xll.RiskData('Risk Summary'!$H$35,$A2872)</f>
        <v>#NAME?</v>
      </c>
      <c r="K2872" s="330" t="e">
        <f ca="1">_xll.RiskData('Risk Summary'!$K$35,$A2872)</f>
        <v>#NAME?</v>
      </c>
      <c r="L2872" s="330" t="e">
        <f ca="1">_xll.RiskData('Risk Summary'!$N$35,$A2872)</f>
        <v>#NAME?</v>
      </c>
      <c r="N2872" s="330" t="e">
        <f ca="1">_xll.RiskData('Risk Summary'!$H$36,$A2872)</f>
        <v>#NAME?</v>
      </c>
      <c r="O2872" s="330" t="e">
        <f ca="1">_xll.RiskData('Risk Summary'!$K$36,$A2872)</f>
        <v>#NAME?</v>
      </c>
      <c r="P2872" s="330" t="e">
        <f ca="1">_xll.RiskData('Risk Summary'!$N$36,$A2872)</f>
        <v>#NAME?</v>
      </c>
      <c r="R2872" s="330" t="e">
        <f ca="1">_xll.RiskData('TS CF'!$H$24,$A2872)-F2872</f>
        <v>#NAME?</v>
      </c>
      <c r="S2872" s="330" t="e">
        <f ca="1">_xll.RiskData('TS CF'!$K$24,$A2872)-G2872</f>
        <v>#NAME?</v>
      </c>
      <c r="T2872" s="330" t="e">
        <f ca="1">_xll.RiskData('TS CF'!$N$24,$A2872)-H2872</f>
        <v>#NAME?</v>
      </c>
      <c r="V2872" s="327" t="e">
        <f t="shared" ca="1" si="132"/>
        <v>#NAME?</v>
      </c>
      <c r="W2872" s="327" t="e">
        <f t="shared" ca="1" si="133"/>
        <v>#NAME?</v>
      </c>
      <c r="X2872" s="327" t="e">
        <f t="shared" ca="1" si="134"/>
        <v>#NAME?</v>
      </c>
    </row>
    <row r="2873" spans="1:24">
      <c r="A2873" s="2">
        <v>2866</v>
      </c>
      <c r="B2873" s="617">
        <v>-160478</v>
      </c>
      <c r="C2873" s="617">
        <v>-103593</v>
      </c>
      <c r="D2873" s="617">
        <v>-114388</v>
      </c>
      <c r="F2873" s="330" t="e">
        <f ca="1">_xll.RiskData('Risk Summary'!$H$32,$A2873)</f>
        <v>#NAME?</v>
      </c>
      <c r="G2873" s="330" t="e">
        <f ca="1">_xll.RiskData('Risk Summary'!$K$32,$A2873)</f>
        <v>#NAME?</v>
      </c>
      <c r="H2873" s="330" t="e">
        <f ca="1">_xll.RiskData('Risk Summary'!$N$32,$A2873)</f>
        <v>#NAME?</v>
      </c>
      <c r="J2873" s="330" t="e">
        <f ca="1">_xll.RiskData('Risk Summary'!$H$35,$A2873)</f>
        <v>#NAME?</v>
      </c>
      <c r="K2873" s="330" t="e">
        <f ca="1">_xll.RiskData('Risk Summary'!$K$35,$A2873)</f>
        <v>#NAME?</v>
      </c>
      <c r="L2873" s="330" t="e">
        <f ca="1">_xll.RiskData('Risk Summary'!$N$35,$A2873)</f>
        <v>#NAME?</v>
      </c>
      <c r="N2873" s="330" t="e">
        <f ca="1">_xll.RiskData('Risk Summary'!$H$36,$A2873)</f>
        <v>#NAME?</v>
      </c>
      <c r="O2873" s="330" t="e">
        <f ca="1">_xll.RiskData('Risk Summary'!$K$36,$A2873)</f>
        <v>#NAME?</v>
      </c>
      <c r="P2873" s="330" t="e">
        <f ca="1">_xll.RiskData('Risk Summary'!$N$36,$A2873)</f>
        <v>#NAME?</v>
      </c>
      <c r="R2873" s="330" t="e">
        <f ca="1">_xll.RiskData('TS CF'!$H$24,$A2873)-F2873</f>
        <v>#NAME?</v>
      </c>
      <c r="S2873" s="330" t="e">
        <f ca="1">_xll.RiskData('TS CF'!$K$24,$A2873)-G2873</f>
        <v>#NAME?</v>
      </c>
      <c r="T2873" s="330" t="e">
        <f ca="1">_xll.RiskData('TS CF'!$N$24,$A2873)-H2873</f>
        <v>#NAME?</v>
      </c>
      <c r="V2873" s="327" t="e">
        <f t="shared" ca="1" si="132"/>
        <v>#NAME?</v>
      </c>
      <c r="W2873" s="327" t="e">
        <f t="shared" ca="1" si="133"/>
        <v>#NAME?</v>
      </c>
      <c r="X2873" s="327" t="e">
        <f t="shared" ca="1" si="134"/>
        <v>#NAME?</v>
      </c>
    </row>
    <row r="2874" spans="1:24">
      <c r="A2874" s="2">
        <v>2867</v>
      </c>
      <c r="B2874" s="617">
        <v>-160478</v>
      </c>
      <c r="C2874" s="617">
        <v>-103593</v>
      </c>
      <c r="D2874" s="617">
        <v>-114388</v>
      </c>
      <c r="F2874" s="330" t="e">
        <f ca="1">_xll.RiskData('Risk Summary'!$H$32,$A2874)</f>
        <v>#NAME?</v>
      </c>
      <c r="G2874" s="330" t="e">
        <f ca="1">_xll.RiskData('Risk Summary'!$K$32,$A2874)</f>
        <v>#NAME?</v>
      </c>
      <c r="H2874" s="330" t="e">
        <f ca="1">_xll.RiskData('Risk Summary'!$N$32,$A2874)</f>
        <v>#NAME?</v>
      </c>
      <c r="J2874" s="330" t="e">
        <f ca="1">_xll.RiskData('Risk Summary'!$H$35,$A2874)</f>
        <v>#NAME?</v>
      </c>
      <c r="K2874" s="330" t="e">
        <f ca="1">_xll.RiskData('Risk Summary'!$K$35,$A2874)</f>
        <v>#NAME?</v>
      </c>
      <c r="L2874" s="330" t="e">
        <f ca="1">_xll.RiskData('Risk Summary'!$N$35,$A2874)</f>
        <v>#NAME?</v>
      </c>
      <c r="N2874" s="330" t="e">
        <f ca="1">_xll.RiskData('Risk Summary'!$H$36,$A2874)</f>
        <v>#NAME?</v>
      </c>
      <c r="O2874" s="330" t="e">
        <f ca="1">_xll.RiskData('Risk Summary'!$K$36,$A2874)</f>
        <v>#NAME?</v>
      </c>
      <c r="P2874" s="330" t="e">
        <f ca="1">_xll.RiskData('Risk Summary'!$N$36,$A2874)</f>
        <v>#NAME?</v>
      </c>
      <c r="R2874" s="330" t="e">
        <f ca="1">_xll.RiskData('TS CF'!$H$24,$A2874)-F2874</f>
        <v>#NAME?</v>
      </c>
      <c r="S2874" s="330" t="e">
        <f ca="1">_xll.RiskData('TS CF'!$K$24,$A2874)-G2874</f>
        <v>#NAME?</v>
      </c>
      <c r="T2874" s="330" t="e">
        <f ca="1">_xll.RiskData('TS CF'!$N$24,$A2874)-H2874</f>
        <v>#NAME?</v>
      </c>
      <c r="V2874" s="327" t="e">
        <f t="shared" ca="1" si="132"/>
        <v>#NAME?</v>
      </c>
      <c r="W2874" s="327" t="e">
        <f t="shared" ca="1" si="133"/>
        <v>#NAME?</v>
      </c>
      <c r="X2874" s="327" t="e">
        <f t="shared" ca="1" si="134"/>
        <v>#NAME?</v>
      </c>
    </row>
    <row r="2875" spans="1:24">
      <c r="A2875" s="2">
        <v>2868</v>
      </c>
      <c r="B2875" s="617">
        <v>-160478</v>
      </c>
      <c r="C2875" s="617">
        <v>-103593</v>
      </c>
      <c r="D2875" s="617">
        <v>-114388</v>
      </c>
      <c r="F2875" s="330" t="e">
        <f ca="1">_xll.RiskData('Risk Summary'!$H$32,$A2875)</f>
        <v>#NAME?</v>
      </c>
      <c r="G2875" s="330" t="e">
        <f ca="1">_xll.RiskData('Risk Summary'!$K$32,$A2875)</f>
        <v>#NAME?</v>
      </c>
      <c r="H2875" s="330" t="e">
        <f ca="1">_xll.RiskData('Risk Summary'!$N$32,$A2875)</f>
        <v>#NAME?</v>
      </c>
      <c r="J2875" s="330" t="e">
        <f ca="1">_xll.RiskData('Risk Summary'!$H$35,$A2875)</f>
        <v>#NAME?</v>
      </c>
      <c r="K2875" s="330" t="e">
        <f ca="1">_xll.RiskData('Risk Summary'!$K$35,$A2875)</f>
        <v>#NAME?</v>
      </c>
      <c r="L2875" s="330" t="e">
        <f ca="1">_xll.RiskData('Risk Summary'!$N$35,$A2875)</f>
        <v>#NAME?</v>
      </c>
      <c r="N2875" s="330" t="e">
        <f ca="1">_xll.RiskData('Risk Summary'!$H$36,$A2875)</f>
        <v>#NAME?</v>
      </c>
      <c r="O2875" s="330" t="e">
        <f ca="1">_xll.RiskData('Risk Summary'!$K$36,$A2875)</f>
        <v>#NAME?</v>
      </c>
      <c r="P2875" s="330" t="e">
        <f ca="1">_xll.RiskData('Risk Summary'!$N$36,$A2875)</f>
        <v>#NAME?</v>
      </c>
      <c r="R2875" s="330" t="e">
        <f ca="1">_xll.RiskData('TS CF'!$H$24,$A2875)-F2875</f>
        <v>#NAME?</v>
      </c>
      <c r="S2875" s="330" t="e">
        <f ca="1">_xll.RiskData('TS CF'!$K$24,$A2875)-G2875</f>
        <v>#NAME?</v>
      </c>
      <c r="T2875" s="330" t="e">
        <f ca="1">_xll.RiskData('TS CF'!$N$24,$A2875)-H2875</f>
        <v>#NAME?</v>
      </c>
      <c r="V2875" s="327" t="e">
        <f t="shared" ca="1" si="132"/>
        <v>#NAME?</v>
      </c>
      <c r="W2875" s="327" t="e">
        <f t="shared" ca="1" si="133"/>
        <v>#NAME?</v>
      </c>
      <c r="X2875" s="327" t="e">
        <f t="shared" ca="1" si="134"/>
        <v>#NAME?</v>
      </c>
    </row>
    <row r="2876" spans="1:24">
      <c r="A2876" s="2">
        <v>2869</v>
      </c>
      <c r="B2876" s="617">
        <v>-160478</v>
      </c>
      <c r="C2876" s="617">
        <v>-103593</v>
      </c>
      <c r="D2876" s="617">
        <v>-114388</v>
      </c>
      <c r="F2876" s="330" t="e">
        <f ca="1">_xll.RiskData('Risk Summary'!$H$32,$A2876)</f>
        <v>#NAME?</v>
      </c>
      <c r="G2876" s="330" t="e">
        <f ca="1">_xll.RiskData('Risk Summary'!$K$32,$A2876)</f>
        <v>#NAME?</v>
      </c>
      <c r="H2876" s="330" t="e">
        <f ca="1">_xll.RiskData('Risk Summary'!$N$32,$A2876)</f>
        <v>#NAME?</v>
      </c>
      <c r="J2876" s="330" t="e">
        <f ca="1">_xll.RiskData('Risk Summary'!$H$35,$A2876)</f>
        <v>#NAME?</v>
      </c>
      <c r="K2876" s="330" t="e">
        <f ca="1">_xll.RiskData('Risk Summary'!$K$35,$A2876)</f>
        <v>#NAME?</v>
      </c>
      <c r="L2876" s="330" t="e">
        <f ca="1">_xll.RiskData('Risk Summary'!$N$35,$A2876)</f>
        <v>#NAME?</v>
      </c>
      <c r="N2876" s="330" t="e">
        <f ca="1">_xll.RiskData('Risk Summary'!$H$36,$A2876)</f>
        <v>#NAME?</v>
      </c>
      <c r="O2876" s="330" t="e">
        <f ca="1">_xll.RiskData('Risk Summary'!$K$36,$A2876)</f>
        <v>#NAME?</v>
      </c>
      <c r="P2876" s="330" t="e">
        <f ca="1">_xll.RiskData('Risk Summary'!$N$36,$A2876)</f>
        <v>#NAME?</v>
      </c>
      <c r="R2876" s="330" t="e">
        <f ca="1">_xll.RiskData('TS CF'!$H$24,$A2876)-F2876</f>
        <v>#NAME?</v>
      </c>
      <c r="S2876" s="330" t="e">
        <f ca="1">_xll.RiskData('TS CF'!$K$24,$A2876)-G2876</f>
        <v>#NAME?</v>
      </c>
      <c r="T2876" s="330" t="e">
        <f ca="1">_xll.RiskData('TS CF'!$N$24,$A2876)-H2876</f>
        <v>#NAME?</v>
      </c>
      <c r="V2876" s="327" t="e">
        <f t="shared" ca="1" si="132"/>
        <v>#NAME?</v>
      </c>
      <c r="W2876" s="327" t="e">
        <f t="shared" ca="1" si="133"/>
        <v>#NAME?</v>
      </c>
      <c r="X2876" s="327" t="e">
        <f t="shared" ca="1" si="134"/>
        <v>#NAME?</v>
      </c>
    </row>
    <row r="2877" spans="1:24">
      <c r="A2877" s="2">
        <v>2870</v>
      </c>
      <c r="B2877" s="617">
        <v>-160478</v>
      </c>
      <c r="C2877" s="617">
        <v>-103593</v>
      </c>
      <c r="D2877" s="617">
        <v>-114388</v>
      </c>
      <c r="F2877" s="330" t="e">
        <f ca="1">_xll.RiskData('Risk Summary'!$H$32,$A2877)</f>
        <v>#NAME?</v>
      </c>
      <c r="G2877" s="330" t="e">
        <f ca="1">_xll.RiskData('Risk Summary'!$K$32,$A2877)</f>
        <v>#NAME?</v>
      </c>
      <c r="H2877" s="330" t="e">
        <f ca="1">_xll.RiskData('Risk Summary'!$N$32,$A2877)</f>
        <v>#NAME?</v>
      </c>
      <c r="J2877" s="330" t="e">
        <f ca="1">_xll.RiskData('Risk Summary'!$H$35,$A2877)</f>
        <v>#NAME?</v>
      </c>
      <c r="K2877" s="330" t="e">
        <f ca="1">_xll.RiskData('Risk Summary'!$K$35,$A2877)</f>
        <v>#NAME?</v>
      </c>
      <c r="L2877" s="330" t="e">
        <f ca="1">_xll.RiskData('Risk Summary'!$N$35,$A2877)</f>
        <v>#NAME?</v>
      </c>
      <c r="N2877" s="330" t="e">
        <f ca="1">_xll.RiskData('Risk Summary'!$H$36,$A2877)</f>
        <v>#NAME?</v>
      </c>
      <c r="O2877" s="330" t="e">
        <f ca="1">_xll.RiskData('Risk Summary'!$K$36,$A2877)</f>
        <v>#NAME?</v>
      </c>
      <c r="P2877" s="330" t="e">
        <f ca="1">_xll.RiskData('Risk Summary'!$N$36,$A2877)</f>
        <v>#NAME?</v>
      </c>
      <c r="R2877" s="330" t="e">
        <f ca="1">_xll.RiskData('TS CF'!$H$24,$A2877)-F2877</f>
        <v>#NAME?</v>
      </c>
      <c r="S2877" s="330" t="e">
        <f ca="1">_xll.RiskData('TS CF'!$K$24,$A2877)-G2877</f>
        <v>#NAME?</v>
      </c>
      <c r="T2877" s="330" t="e">
        <f ca="1">_xll.RiskData('TS CF'!$N$24,$A2877)-H2877</f>
        <v>#NAME?</v>
      </c>
      <c r="V2877" s="327" t="e">
        <f t="shared" ca="1" si="132"/>
        <v>#NAME?</v>
      </c>
      <c r="W2877" s="327" t="e">
        <f t="shared" ca="1" si="133"/>
        <v>#NAME?</v>
      </c>
      <c r="X2877" s="327" t="e">
        <f t="shared" ca="1" si="134"/>
        <v>#NAME?</v>
      </c>
    </row>
    <row r="2878" spans="1:24">
      <c r="A2878" s="2">
        <v>2871</v>
      </c>
      <c r="B2878" s="617">
        <v>-160478</v>
      </c>
      <c r="C2878" s="617">
        <v>-103593</v>
      </c>
      <c r="D2878" s="617">
        <v>-114388</v>
      </c>
      <c r="F2878" s="330" t="e">
        <f ca="1">_xll.RiskData('Risk Summary'!$H$32,$A2878)</f>
        <v>#NAME?</v>
      </c>
      <c r="G2878" s="330" t="e">
        <f ca="1">_xll.RiskData('Risk Summary'!$K$32,$A2878)</f>
        <v>#NAME?</v>
      </c>
      <c r="H2878" s="330" t="e">
        <f ca="1">_xll.RiskData('Risk Summary'!$N$32,$A2878)</f>
        <v>#NAME?</v>
      </c>
      <c r="J2878" s="330" t="e">
        <f ca="1">_xll.RiskData('Risk Summary'!$H$35,$A2878)</f>
        <v>#NAME?</v>
      </c>
      <c r="K2878" s="330" t="e">
        <f ca="1">_xll.RiskData('Risk Summary'!$K$35,$A2878)</f>
        <v>#NAME?</v>
      </c>
      <c r="L2878" s="330" t="e">
        <f ca="1">_xll.RiskData('Risk Summary'!$N$35,$A2878)</f>
        <v>#NAME?</v>
      </c>
      <c r="N2878" s="330" t="e">
        <f ca="1">_xll.RiskData('Risk Summary'!$H$36,$A2878)</f>
        <v>#NAME?</v>
      </c>
      <c r="O2878" s="330" t="e">
        <f ca="1">_xll.RiskData('Risk Summary'!$K$36,$A2878)</f>
        <v>#NAME?</v>
      </c>
      <c r="P2878" s="330" t="e">
        <f ca="1">_xll.RiskData('Risk Summary'!$N$36,$A2878)</f>
        <v>#NAME?</v>
      </c>
      <c r="R2878" s="330" t="e">
        <f ca="1">_xll.RiskData('TS CF'!$H$24,$A2878)-F2878</f>
        <v>#NAME?</v>
      </c>
      <c r="S2878" s="330" t="e">
        <f ca="1">_xll.RiskData('TS CF'!$K$24,$A2878)-G2878</f>
        <v>#NAME?</v>
      </c>
      <c r="T2878" s="330" t="e">
        <f ca="1">_xll.RiskData('TS CF'!$N$24,$A2878)-H2878</f>
        <v>#NAME?</v>
      </c>
      <c r="V2878" s="327" t="e">
        <f t="shared" ca="1" si="132"/>
        <v>#NAME?</v>
      </c>
      <c r="W2878" s="327" t="e">
        <f t="shared" ca="1" si="133"/>
        <v>#NAME?</v>
      </c>
      <c r="X2878" s="327" t="e">
        <f t="shared" ca="1" si="134"/>
        <v>#NAME?</v>
      </c>
    </row>
    <row r="2879" spans="1:24">
      <c r="A2879" s="2">
        <v>2872</v>
      </c>
      <c r="B2879" s="617">
        <v>-160478</v>
      </c>
      <c r="C2879" s="617">
        <v>-103593</v>
      </c>
      <c r="D2879" s="617">
        <v>-114388</v>
      </c>
      <c r="F2879" s="330" t="e">
        <f ca="1">_xll.RiskData('Risk Summary'!$H$32,$A2879)</f>
        <v>#NAME?</v>
      </c>
      <c r="G2879" s="330" t="e">
        <f ca="1">_xll.RiskData('Risk Summary'!$K$32,$A2879)</f>
        <v>#NAME?</v>
      </c>
      <c r="H2879" s="330" t="e">
        <f ca="1">_xll.RiskData('Risk Summary'!$N$32,$A2879)</f>
        <v>#NAME?</v>
      </c>
      <c r="J2879" s="330" t="e">
        <f ca="1">_xll.RiskData('Risk Summary'!$H$35,$A2879)</f>
        <v>#NAME?</v>
      </c>
      <c r="K2879" s="330" t="e">
        <f ca="1">_xll.RiskData('Risk Summary'!$K$35,$A2879)</f>
        <v>#NAME?</v>
      </c>
      <c r="L2879" s="330" t="e">
        <f ca="1">_xll.RiskData('Risk Summary'!$N$35,$A2879)</f>
        <v>#NAME?</v>
      </c>
      <c r="N2879" s="330" t="e">
        <f ca="1">_xll.RiskData('Risk Summary'!$H$36,$A2879)</f>
        <v>#NAME?</v>
      </c>
      <c r="O2879" s="330" t="e">
        <f ca="1">_xll.RiskData('Risk Summary'!$K$36,$A2879)</f>
        <v>#NAME?</v>
      </c>
      <c r="P2879" s="330" t="e">
        <f ca="1">_xll.RiskData('Risk Summary'!$N$36,$A2879)</f>
        <v>#NAME?</v>
      </c>
      <c r="R2879" s="330" t="e">
        <f ca="1">_xll.RiskData('TS CF'!$H$24,$A2879)-F2879</f>
        <v>#NAME?</v>
      </c>
      <c r="S2879" s="330" t="e">
        <f ca="1">_xll.RiskData('TS CF'!$K$24,$A2879)-G2879</f>
        <v>#NAME?</v>
      </c>
      <c r="T2879" s="330" t="e">
        <f ca="1">_xll.RiskData('TS CF'!$N$24,$A2879)-H2879</f>
        <v>#NAME?</v>
      </c>
      <c r="V2879" s="327" t="e">
        <f t="shared" ca="1" si="132"/>
        <v>#NAME?</v>
      </c>
      <c r="W2879" s="327" t="e">
        <f t="shared" ca="1" si="133"/>
        <v>#NAME?</v>
      </c>
      <c r="X2879" s="327" t="e">
        <f t="shared" ca="1" si="134"/>
        <v>#NAME?</v>
      </c>
    </row>
    <row r="2880" spans="1:24">
      <c r="A2880" s="2">
        <v>2873</v>
      </c>
      <c r="B2880" s="617">
        <v>-160478</v>
      </c>
      <c r="C2880" s="617">
        <v>-103593</v>
      </c>
      <c r="D2880" s="617">
        <v>-114388</v>
      </c>
      <c r="F2880" s="330" t="e">
        <f ca="1">_xll.RiskData('Risk Summary'!$H$32,$A2880)</f>
        <v>#NAME?</v>
      </c>
      <c r="G2880" s="330" t="e">
        <f ca="1">_xll.RiskData('Risk Summary'!$K$32,$A2880)</f>
        <v>#NAME?</v>
      </c>
      <c r="H2880" s="330" t="e">
        <f ca="1">_xll.RiskData('Risk Summary'!$N$32,$A2880)</f>
        <v>#NAME?</v>
      </c>
      <c r="J2880" s="330" t="e">
        <f ca="1">_xll.RiskData('Risk Summary'!$H$35,$A2880)</f>
        <v>#NAME?</v>
      </c>
      <c r="K2880" s="330" t="e">
        <f ca="1">_xll.RiskData('Risk Summary'!$K$35,$A2880)</f>
        <v>#NAME?</v>
      </c>
      <c r="L2880" s="330" t="e">
        <f ca="1">_xll.RiskData('Risk Summary'!$N$35,$A2880)</f>
        <v>#NAME?</v>
      </c>
      <c r="N2880" s="330" t="e">
        <f ca="1">_xll.RiskData('Risk Summary'!$H$36,$A2880)</f>
        <v>#NAME?</v>
      </c>
      <c r="O2880" s="330" t="e">
        <f ca="1">_xll.RiskData('Risk Summary'!$K$36,$A2880)</f>
        <v>#NAME?</v>
      </c>
      <c r="P2880" s="330" t="e">
        <f ca="1">_xll.RiskData('Risk Summary'!$N$36,$A2880)</f>
        <v>#NAME?</v>
      </c>
      <c r="R2880" s="330" t="e">
        <f ca="1">_xll.RiskData('TS CF'!$H$24,$A2880)-F2880</f>
        <v>#NAME?</v>
      </c>
      <c r="S2880" s="330" t="e">
        <f ca="1">_xll.RiskData('TS CF'!$K$24,$A2880)-G2880</f>
        <v>#NAME?</v>
      </c>
      <c r="T2880" s="330" t="e">
        <f ca="1">_xll.RiskData('TS CF'!$N$24,$A2880)-H2880</f>
        <v>#NAME?</v>
      </c>
      <c r="V2880" s="327" t="e">
        <f t="shared" ca="1" si="132"/>
        <v>#NAME?</v>
      </c>
      <c r="W2880" s="327" t="e">
        <f t="shared" ca="1" si="133"/>
        <v>#NAME?</v>
      </c>
      <c r="X2880" s="327" t="e">
        <f t="shared" ca="1" si="134"/>
        <v>#NAME?</v>
      </c>
    </row>
    <row r="2881" spans="1:24">
      <c r="A2881" s="2">
        <v>2874</v>
      </c>
      <c r="B2881" s="617">
        <v>-160478</v>
      </c>
      <c r="C2881" s="617">
        <v>-103593</v>
      </c>
      <c r="D2881" s="617">
        <v>-114388</v>
      </c>
      <c r="F2881" s="330" t="e">
        <f ca="1">_xll.RiskData('Risk Summary'!$H$32,$A2881)</f>
        <v>#NAME?</v>
      </c>
      <c r="G2881" s="330" t="e">
        <f ca="1">_xll.RiskData('Risk Summary'!$K$32,$A2881)</f>
        <v>#NAME?</v>
      </c>
      <c r="H2881" s="330" t="e">
        <f ca="1">_xll.RiskData('Risk Summary'!$N$32,$A2881)</f>
        <v>#NAME?</v>
      </c>
      <c r="J2881" s="330" t="e">
        <f ca="1">_xll.RiskData('Risk Summary'!$H$35,$A2881)</f>
        <v>#NAME?</v>
      </c>
      <c r="K2881" s="330" t="e">
        <f ca="1">_xll.RiskData('Risk Summary'!$K$35,$A2881)</f>
        <v>#NAME?</v>
      </c>
      <c r="L2881" s="330" t="e">
        <f ca="1">_xll.RiskData('Risk Summary'!$N$35,$A2881)</f>
        <v>#NAME?</v>
      </c>
      <c r="N2881" s="330" t="e">
        <f ca="1">_xll.RiskData('Risk Summary'!$H$36,$A2881)</f>
        <v>#NAME?</v>
      </c>
      <c r="O2881" s="330" t="e">
        <f ca="1">_xll.RiskData('Risk Summary'!$K$36,$A2881)</f>
        <v>#NAME?</v>
      </c>
      <c r="P2881" s="330" t="e">
        <f ca="1">_xll.RiskData('Risk Summary'!$N$36,$A2881)</f>
        <v>#NAME?</v>
      </c>
      <c r="R2881" s="330" t="e">
        <f ca="1">_xll.RiskData('TS CF'!$H$24,$A2881)-F2881</f>
        <v>#NAME?</v>
      </c>
      <c r="S2881" s="330" t="e">
        <f ca="1">_xll.RiskData('TS CF'!$K$24,$A2881)-G2881</f>
        <v>#NAME?</v>
      </c>
      <c r="T2881" s="330" t="e">
        <f ca="1">_xll.RiskData('TS CF'!$N$24,$A2881)-H2881</f>
        <v>#NAME?</v>
      </c>
      <c r="V2881" s="327" t="e">
        <f t="shared" ca="1" si="132"/>
        <v>#NAME?</v>
      </c>
      <c r="W2881" s="327" t="e">
        <f t="shared" ca="1" si="133"/>
        <v>#NAME?</v>
      </c>
      <c r="X2881" s="327" t="e">
        <f t="shared" ca="1" si="134"/>
        <v>#NAME?</v>
      </c>
    </row>
    <row r="2882" spans="1:24">
      <c r="A2882" s="2">
        <v>2875</v>
      </c>
      <c r="B2882" s="617">
        <v>-160478</v>
      </c>
      <c r="C2882" s="617">
        <v>-103593</v>
      </c>
      <c r="D2882" s="617">
        <v>-114388</v>
      </c>
      <c r="F2882" s="330" t="e">
        <f ca="1">_xll.RiskData('Risk Summary'!$H$32,$A2882)</f>
        <v>#NAME?</v>
      </c>
      <c r="G2882" s="330" t="e">
        <f ca="1">_xll.RiskData('Risk Summary'!$K$32,$A2882)</f>
        <v>#NAME?</v>
      </c>
      <c r="H2882" s="330" t="e">
        <f ca="1">_xll.RiskData('Risk Summary'!$N$32,$A2882)</f>
        <v>#NAME?</v>
      </c>
      <c r="J2882" s="330" t="e">
        <f ca="1">_xll.RiskData('Risk Summary'!$H$35,$A2882)</f>
        <v>#NAME?</v>
      </c>
      <c r="K2882" s="330" t="e">
        <f ca="1">_xll.RiskData('Risk Summary'!$K$35,$A2882)</f>
        <v>#NAME?</v>
      </c>
      <c r="L2882" s="330" t="e">
        <f ca="1">_xll.RiskData('Risk Summary'!$N$35,$A2882)</f>
        <v>#NAME?</v>
      </c>
      <c r="N2882" s="330" t="e">
        <f ca="1">_xll.RiskData('Risk Summary'!$H$36,$A2882)</f>
        <v>#NAME?</v>
      </c>
      <c r="O2882" s="330" t="e">
        <f ca="1">_xll.RiskData('Risk Summary'!$K$36,$A2882)</f>
        <v>#NAME?</v>
      </c>
      <c r="P2882" s="330" t="e">
        <f ca="1">_xll.RiskData('Risk Summary'!$N$36,$A2882)</f>
        <v>#NAME?</v>
      </c>
      <c r="R2882" s="330" t="e">
        <f ca="1">_xll.RiskData('TS CF'!$H$24,$A2882)-F2882</f>
        <v>#NAME?</v>
      </c>
      <c r="S2882" s="330" t="e">
        <f ca="1">_xll.RiskData('TS CF'!$K$24,$A2882)-G2882</f>
        <v>#NAME?</v>
      </c>
      <c r="T2882" s="330" t="e">
        <f ca="1">_xll.RiskData('TS CF'!$N$24,$A2882)-H2882</f>
        <v>#NAME?</v>
      </c>
      <c r="V2882" s="327" t="e">
        <f t="shared" ca="1" si="132"/>
        <v>#NAME?</v>
      </c>
      <c r="W2882" s="327" t="e">
        <f t="shared" ca="1" si="133"/>
        <v>#NAME?</v>
      </c>
      <c r="X2882" s="327" t="e">
        <f t="shared" ca="1" si="134"/>
        <v>#NAME?</v>
      </c>
    </row>
    <row r="2883" spans="1:24">
      <c r="A2883" s="2">
        <v>2876</v>
      </c>
      <c r="B2883" s="617">
        <v>-160478</v>
      </c>
      <c r="C2883" s="617">
        <v>-103593</v>
      </c>
      <c r="D2883" s="617">
        <v>-114388</v>
      </c>
      <c r="F2883" s="330" t="e">
        <f ca="1">_xll.RiskData('Risk Summary'!$H$32,$A2883)</f>
        <v>#NAME?</v>
      </c>
      <c r="G2883" s="330" t="e">
        <f ca="1">_xll.RiskData('Risk Summary'!$K$32,$A2883)</f>
        <v>#NAME?</v>
      </c>
      <c r="H2883" s="330" t="e">
        <f ca="1">_xll.RiskData('Risk Summary'!$N$32,$A2883)</f>
        <v>#NAME?</v>
      </c>
      <c r="J2883" s="330" t="e">
        <f ca="1">_xll.RiskData('Risk Summary'!$H$35,$A2883)</f>
        <v>#NAME?</v>
      </c>
      <c r="K2883" s="330" t="e">
        <f ca="1">_xll.RiskData('Risk Summary'!$K$35,$A2883)</f>
        <v>#NAME?</v>
      </c>
      <c r="L2883" s="330" t="e">
        <f ca="1">_xll.RiskData('Risk Summary'!$N$35,$A2883)</f>
        <v>#NAME?</v>
      </c>
      <c r="N2883" s="330" t="e">
        <f ca="1">_xll.RiskData('Risk Summary'!$H$36,$A2883)</f>
        <v>#NAME?</v>
      </c>
      <c r="O2883" s="330" t="e">
        <f ca="1">_xll.RiskData('Risk Summary'!$K$36,$A2883)</f>
        <v>#NAME?</v>
      </c>
      <c r="P2883" s="330" t="e">
        <f ca="1">_xll.RiskData('Risk Summary'!$N$36,$A2883)</f>
        <v>#NAME?</v>
      </c>
      <c r="R2883" s="330" t="e">
        <f ca="1">_xll.RiskData('TS CF'!$H$24,$A2883)-F2883</f>
        <v>#NAME?</v>
      </c>
      <c r="S2883" s="330" t="e">
        <f ca="1">_xll.RiskData('TS CF'!$K$24,$A2883)-G2883</f>
        <v>#NAME?</v>
      </c>
      <c r="T2883" s="330" t="e">
        <f ca="1">_xll.RiskData('TS CF'!$N$24,$A2883)-H2883</f>
        <v>#NAME?</v>
      </c>
      <c r="V2883" s="327" t="e">
        <f t="shared" ca="1" si="132"/>
        <v>#NAME?</v>
      </c>
      <c r="W2883" s="327" t="e">
        <f t="shared" ca="1" si="133"/>
        <v>#NAME?</v>
      </c>
      <c r="X2883" s="327" t="e">
        <f t="shared" ca="1" si="134"/>
        <v>#NAME?</v>
      </c>
    </row>
    <row r="2884" spans="1:24">
      <c r="A2884" s="2">
        <v>2877</v>
      </c>
      <c r="B2884" s="617">
        <v>-160478</v>
      </c>
      <c r="C2884" s="617">
        <v>-103593</v>
      </c>
      <c r="D2884" s="617">
        <v>-114388</v>
      </c>
      <c r="F2884" s="330" t="e">
        <f ca="1">_xll.RiskData('Risk Summary'!$H$32,$A2884)</f>
        <v>#NAME?</v>
      </c>
      <c r="G2884" s="330" t="e">
        <f ca="1">_xll.RiskData('Risk Summary'!$K$32,$A2884)</f>
        <v>#NAME?</v>
      </c>
      <c r="H2884" s="330" t="e">
        <f ca="1">_xll.RiskData('Risk Summary'!$N$32,$A2884)</f>
        <v>#NAME?</v>
      </c>
      <c r="J2884" s="330" t="e">
        <f ca="1">_xll.RiskData('Risk Summary'!$H$35,$A2884)</f>
        <v>#NAME?</v>
      </c>
      <c r="K2884" s="330" t="e">
        <f ca="1">_xll.RiskData('Risk Summary'!$K$35,$A2884)</f>
        <v>#NAME?</v>
      </c>
      <c r="L2884" s="330" t="e">
        <f ca="1">_xll.RiskData('Risk Summary'!$N$35,$A2884)</f>
        <v>#NAME?</v>
      </c>
      <c r="N2884" s="330" t="e">
        <f ca="1">_xll.RiskData('Risk Summary'!$H$36,$A2884)</f>
        <v>#NAME?</v>
      </c>
      <c r="O2884" s="330" t="e">
        <f ca="1">_xll.RiskData('Risk Summary'!$K$36,$A2884)</f>
        <v>#NAME?</v>
      </c>
      <c r="P2884" s="330" t="e">
        <f ca="1">_xll.RiskData('Risk Summary'!$N$36,$A2884)</f>
        <v>#NAME?</v>
      </c>
      <c r="R2884" s="330" t="e">
        <f ca="1">_xll.RiskData('TS CF'!$H$24,$A2884)-F2884</f>
        <v>#NAME?</v>
      </c>
      <c r="S2884" s="330" t="e">
        <f ca="1">_xll.RiskData('TS CF'!$K$24,$A2884)-G2884</f>
        <v>#NAME?</v>
      </c>
      <c r="T2884" s="330" t="e">
        <f ca="1">_xll.RiskData('TS CF'!$N$24,$A2884)-H2884</f>
        <v>#NAME?</v>
      </c>
      <c r="V2884" s="327" t="e">
        <f t="shared" ca="1" si="132"/>
        <v>#NAME?</v>
      </c>
      <c r="W2884" s="327" t="e">
        <f t="shared" ca="1" si="133"/>
        <v>#NAME?</v>
      </c>
      <c r="X2884" s="327" t="e">
        <f t="shared" ca="1" si="134"/>
        <v>#NAME?</v>
      </c>
    </row>
    <row r="2885" spans="1:24">
      <c r="A2885" s="2">
        <v>2878</v>
      </c>
      <c r="B2885" s="617">
        <v>-160478</v>
      </c>
      <c r="C2885" s="617">
        <v>-103593</v>
      </c>
      <c r="D2885" s="617">
        <v>-114388</v>
      </c>
      <c r="F2885" s="330" t="e">
        <f ca="1">_xll.RiskData('Risk Summary'!$H$32,$A2885)</f>
        <v>#NAME?</v>
      </c>
      <c r="G2885" s="330" t="e">
        <f ca="1">_xll.RiskData('Risk Summary'!$K$32,$A2885)</f>
        <v>#NAME?</v>
      </c>
      <c r="H2885" s="330" t="e">
        <f ca="1">_xll.RiskData('Risk Summary'!$N$32,$A2885)</f>
        <v>#NAME?</v>
      </c>
      <c r="J2885" s="330" t="e">
        <f ca="1">_xll.RiskData('Risk Summary'!$H$35,$A2885)</f>
        <v>#NAME?</v>
      </c>
      <c r="K2885" s="330" t="e">
        <f ca="1">_xll.RiskData('Risk Summary'!$K$35,$A2885)</f>
        <v>#NAME?</v>
      </c>
      <c r="L2885" s="330" t="e">
        <f ca="1">_xll.RiskData('Risk Summary'!$N$35,$A2885)</f>
        <v>#NAME?</v>
      </c>
      <c r="N2885" s="330" t="e">
        <f ca="1">_xll.RiskData('Risk Summary'!$H$36,$A2885)</f>
        <v>#NAME?</v>
      </c>
      <c r="O2885" s="330" t="e">
        <f ca="1">_xll.RiskData('Risk Summary'!$K$36,$A2885)</f>
        <v>#NAME?</v>
      </c>
      <c r="P2885" s="330" t="e">
        <f ca="1">_xll.RiskData('Risk Summary'!$N$36,$A2885)</f>
        <v>#NAME?</v>
      </c>
      <c r="R2885" s="330" t="e">
        <f ca="1">_xll.RiskData('TS CF'!$H$24,$A2885)-F2885</f>
        <v>#NAME?</v>
      </c>
      <c r="S2885" s="330" t="e">
        <f ca="1">_xll.RiskData('TS CF'!$K$24,$A2885)-G2885</f>
        <v>#NAME?</v>
      </c>
      <c r="T2885" s="330" t="e">
        <f ca="1">_xll.RiskData('TS CF'!$N$24,$A2885)-H2885</f>
        <v>#NAME?</v>
      </c>
      <c r="V2885" s="327" t="e">
        <f t="shared" ca="1" si="132"/>
        <v>#NAME?</v>
      </c>
      <c r="W2885" s="327" t="e">
        <f t="shared" ca="1" si="133"/>
        <v>#NAME?</v>
      </c>
      <c r="X2885" s="327" t="e">
        <f t="shared" ca="1" si="134"/>
        <v>#NAME?</v>
      </c>
    </row>
    <row r="2886" spans="1:24">
      <c r="A2886" s="2">
        <v>2879</v>
      </c>
      <c r="B2886" s="617">
        <v>-160478</v>
      </c>
      <c r="C2886" s="617">
        <v>-103593</v>
      </c>
      <c r="D2886" s="617">
        <v>-114388</v>
      </c>
      <c r="F2886" s="330" t="e">
        <f ca="1">_xll.RiskData('Risk Summary'!$H$32,$A2886)</f>
        <v>#NAME?</v>
      </c>
      <c r="G2886" s="330" t="e">
        <f ca="1">_xll.RiskData('Risk Summary'!$K$32,$A2886)</f>
        <v>#NAME?</v>
      </c>
      <c r="H2886" s="330" t="e">
        <f ca="1">_xll.RiskData('Risk Summary'!$N$32,$A2886)</f>
        <v>#NAME?</v>
      </c>
      <c r="J2886" s="330" t="e">
        <f ca="1">_xll.RiskData('Risk Summary'!$H$35,$A2886)</f>
        <v>#NAME?</v>
      </c>
      <c r="K2886" s="330" t="e">
        <f ca="1">_xll.RiskData('Risk Summary'!$K$35,$A2886)</f>
        <v>#NAME?</v>
      </c>
      <c r="L2886" s="330" t="e">
        <f ca="1">_xll.RiskData('Risk Summary'!$N$35,$A2886)</f>
        <v>#NAME?</v>
      </c>
      <c r="N2886" s="330" t="e">
        <f ca="1">_xll.RiskData('Risk Summary'!$H$36,$A2886)</f>
        <v>#NAME?</v>
      </c>
      <c r="O2886" s="330" t="e">
        <f ca="1">_xll.RiskData('Risk Summary'!$K$36,$A2886)</f>
        <v>#NAME?</v>
      </c>
      <c r="P2886" s="330" t="e">
        <f ca="1">_xll.RiskData('Risk Summary'!$N$36,$A2886)</f>
        <v>#NAME?</v>
      </c>
      <c r="R2886" s="330" t="e">
        <f ca="1">_xll.RiskData('TS CF'!$H$24,$A2886)-F2886</f>
        <v>#NAME?</v>
      </c>
      <c r="S2886" s="330" t="e">
        <f ca="1">_xll.RiskData('TS CF'!$K$24,$A2886)-G2886</f>
        <v>#NAME?</v>
      </c>
      <c r="T2886" s="330" t="e">
        <f ca="1">_xll.RiskData('TS CF'!$N$24,$A2886)-H2886</f>
        <v>#NAME?</v>
      </c>
      <c r="V2886" s="327" t="e">
        <f t="shared" ca="1" si="132"/>
        <v>#NAME?</v>
      </c>
      <c r="W2886" s="327" t="e">
        <f t="shared" ca="1" si="133"/>
        <v>#NAME?</v>
      </c>
      <c r="X2886" s="327" t="e">
        <f t="shared" ca="1" si="134"/>
        <v>#NAME?</v>
      </c>
    </row>
    <row r="2887" spans="1:24">
      <c r="A2887" s="2">
        <v>2880</v>
      </c>
      <c r="B2887" s="617">
        <v>-160478</v>
      </c>
      <c r="C2887" s="617">
        <v>-103593</v>
      </c>
      <c r="D2887" s="617">
        <v>-114388</v>
      </c>
      <c r="F2887" s="330" t="e">
        <f ca="1">_xll.RiskData('Risk Summary'!$H$32,$A2887)</f>
        <v>#NAME?</v>
      </c>
      <c r="G2887" s="330" t="e">
        <f ca="1">_xll.RiskData('Risk Summary'!$K$32,$A2887)</f>
        <v>#NAME?</v>
      </c>
      <c r="H2887" s="330" t="e">
        <f ca="1">_xll.RiskData('Risk Summary'!$N$32,$A2887)</f>
        <v>#NAME?</v>
      </c>
      <c r="J2887" s="330" t="e">
        <f ca="1">_xll.RiskData('Risk Summary'!$H$35,$A2887)</f>
        <v>#NAME?</v>
      </c>
      <c r="K2887" s="330" t="e">
        <f ca="1">_xll.RiskData('Risk Summary'!$K$35,$A2887)</f>
        <v>#NAME?</v>
      </c>
      <c r="L2887" s="330" t="e">
        <f ca="1">_xll.RiskData('Risk Summary'!$N$35,$A2887)</f>
        <v>#NAME?</v>
      </c>
      <c r="N2887" s="330" t="e">
        <f ca="1">_xll.RiskData('Risk Summary'!$H$36,$A2887)</f>
        <v>#NAME?</v>
      </c>
      <c r="O2887" s="330" t="e">
        <f ca="1">_xll.RiskData('Risk Summary'!$K$36,$A2887)</f>
        <v>#NAME?</v>
      </c>
      <c r="P2887" s="330" t="e">
        <f ca="1">_xll.RiskData('Risk Summary'!$N$36,$A2887)</f>
        <v>#NAME?</v>
      </c>
      <c r="R2887" s="330" t="e">
        <f ca="1">_xll.RiskData('TS CF'!$H$24,$A2887)-F2887</f>
        <v>#NAME?</v>
      </c>
      <c r="S2887" s="330" t="e">
        <f ca="1">_xll.RiskData('TS CF'!$K$24,$A2887)-G2887</f>
        <v>#NAME?</v>
      </c>
      <c r="T2887" s="330" t="e">
        <f ca="1">_xll.RiskData('TS CF'!$N$24,$A2887)-H2887</f>
        <v>#NAME?</v>
      </c>
      <c r="V2887" s="327" t="e">
        <f t="shared" ca="1" si="132"/>
        <v>#NAME?</v>
      </c>
      <c r="W2887" s="327" t="e">
        <f t="shared" ca="1" si="133"/>
        <v>#NAME?</v>
      </c>
      <c r="X2887" s="327" t="e">
        <f t="shared" ca="1" si="134"/>
        <v>#NAME?</v>
      </c>
    </row>
    <row r="2888" spans="1:24">
      <c r="A2888" s="2">
        <v>2881</v>
      </c>
      <c r="B2888" s="617">
        <v>-160478</v>
      </c>
      <c r="C2888" s="617">
        <v>-103593</v>
      </c>
      <c r="D2888" s="617">
        <v>-114388</v>
      </c>
      <c r="F2888" s="330" t="e">
        <f ca="1">_xll.RiskData('Risk Summary'!$H$32,$A2888)</f>
        <v>#NAME?</v>
      </c>
      <c r="G2888" s="330" t="e">
        <f ca="1">_xll.RiskData('Risk Summary'!$K$32,$A2888)</f>
        <v>#NAME?</v>
      </c>
      <c r="H2888" s="330" t="e">
        <f ca="1">_xll.RiskData('Risk Summary'!$N$32,$A2888)</f>
        <v>#NAME?</v>
      </c>
      <c r="J2888" s="330" t="e">
        <f ca="1">_xll.RiskData('Risk Summary'!$H$35,$A2888)</f>
        <v>#NAME?</v>
      </c>
      <c r="K2888" s="330" t="e">
        <f ca="1">_xll.RiskData('Risk Summary'!$K$35,$A2888)</f>
        <v>#NAME?</v>
      </c>
      <c r="L2888" s="330" t="e">
        <f ca="1">_xll.RiskData('Risk Summary'!$N$35,$A2888)</f>
        <v>#NAME?</v>
      </c>
      <c r="N2888" s="330" t="e">
        <f ca="1">_xll.RiskData('Risk Summary'!$H$36,$A2888)</f>
        <v>#NAME?</v>
      </c>
      <c r="O2888" s="330" t="e">
        <f ca="1">_xll.RiskData('Risk Summary'!$K$36,$A2888)</f>
        <v>#NAME?</v>
      </c>
      <c r="P2888" s="330" t="e">
        <f ca="1">_xll.RiskData('Risk Summary'!$N$36,$A2888)</f>
        <v>#NAME?</v>
      </c>
      <c r="R2888" s="330" t="e">
        <f ca="1">_xll.RiskData('TS CF'!$H$24,$A2888)-F2888</f>
        <v>#NAME?</v>
      </c>
      <c r="S2888" s="330" t="e">
        <f ca="1">_xll.RiskData('TS CF'!$K$24,$A2888)-G2888</f>
        <v>#NAME?</v>
      </c>
      <c r="T2888" s="330" t="e">
        <f ca="1">_xll.RiskData('TS CF'!$N$24,$A2888)-H2888</f>
        <v>#NAME?</v>
      </c>
      <c r="V2888" s="327" t="e">
        <f t="shared" ca="1" si="132"/>
        <v>#NAME?</v>
      </c>
      <c r="W2888" s="327" t="e">
        <f t="shared" ca="1" si="133"/>
        <v>#NAME?</v>
      </c>
      <c r="X2888" s="327" t="e">
        <f t="shared" ca="1" si="134"/>
        <v>#NAME?</v>
      </c>
    </row>
    <row r="2889" spans="1:24">
      <c r="A2889" s="2">
        <v>2882</v>
      </c>
      <c r="B2889" s="617">
        <v>-160478</v>
      </c>
      <c r="C2889" s="617">
        <v>-103593</v>
      </c>
      <c r="D2889" s="617">
        <v>-114388</v>
      </c>
      <c r="F2889" s="330" t="e">
        <f ca="1">_xll.RiskData('Risk Summary'!$H$32,$A2889)</f>
        <v>#NAME?</v>
      </c>
      <c r="G2889" s="330" t="e">
        <f ca="1">_xll.RiskData('Risk Summary'!$K$32,$A2889)</f>
        <v>#NAME?</v>
      </c>
      <c r="H2889" s="330" t="e">
        <f ca="1">_xll.RiskData('Risk Summary'!$N$32,$A2889)</f>
        <v>#NAME?</v>
      </c>
      <c r="J2889" s="330" t="e">
        <f ca="1">_xll.RiskData('Risk Summary'!$H$35,$A2889)</f>
        <v>#NAME?</v>
      </c>
      <c r="K2889" s="330" t="e">
        <f ca="1">_xll.RiskData('Risk Summary'!$K$35,$A2889)</f>
        <v>#NAME?</v>
      </c>
      <c r="L2889" s="330" t="e">
        <f ca="1">_xll.RiskData('Risk Summary'!$N$35,$A2889)</f>
        <v>#NAME?</v>
      </c>
      <c r="N2889" s="330" t="e">
        <f ca="1">_xll.RiskData('Risk Summary'!$H$36,$A2889)</f>
        <v>#NAME?</v>
      </c>
      <c r="O2889" s="330" t="e">
        <f ca="1">_xll.RiskData('Risk Summary'!$K$36,$A2889)</f>
        <v>#NAME?</v>
      </c>
      <c r="P2889" s="330" t="e">
        <f ca="1">_xll.RiskData('Risk Summary'!$N$36,$A2889)</f>
        <v>#NAME?</v>
      </c>
      <c r="R2889" s="330" t="e">
        <f ca="1">_xll.RiskData('TS CF'!$H$24,$A2889)-F2889</f>
        <v>#NAME?</v>
      </c>
      <c r="S2889" s="330" t="e">
        <f ca="1">_xll.RiskData('TS CF'!$K$24,$A2889)-G2889</f>
        <v>#NAME?</v>
      </c>
      <c r="T2889" s="330" t="e">
        <f ca="1">_xll.RiskData('TS CF'!$N$24,$A2889)-H2889</f>
        <v>#NAME?</v>
      </c>
      <c r="V2889" s="327" t="e">
        <f t="shared" ca="1" si="132"/>
        <v>#NAME?</v>
      </c>
      <c r="W2889" s="327" t="e">
        <f t="shared" ca="1" si="133"/>
        <v>#NAME?</v>
      </c>
      <c r="X2889" s="327" t="e">
        <f t="shared" ca="1" si="134"/>
        <v>#NAME?</v>
      </c>
    </row>
    <row r="2890" spans="1:24">
      <c r="A2890" s="2">
        <v>2883</v>
      </c>
      <c r="B2890" s="617">
        <v>-160478</v>
      </c>
      <c r="C2890" s="617">
        <v>-103593</v>
      </c>
      <c r="D2890" s="617">
        <v>-114388</v>
      </c>
      <c r="F2890" s="330" t="e">
        <f ca="1">_xll.RiskData('Risk Summary'!$H$32,$A2890)</f>
        <v>#NAME?</v>
      </c>
      <c r="G2890" s="330" t="e">
        <f ca="1">_xll.RiskData('Risk Summary'!$K$32,$A2890)</f>
        <v>#NAME?</v>
      </c>
      <c r="H2890" s="330" t="e">
        <f ca="1">_xll.RiskData('Risk Summary'!$N$32,$A2890)</f>
        <v>#NAME?</v>
      </c>
      <c r="J2890" s="330" t="e">
        <f ca="1">_xll.RiskData('Risk Summary'!$H$35,$A2890)</f>
        <v>#NAME?</v>
      </c>
      <c r="K2890" s="330" t="e">
        <f ca="1">_xll.RiskData('Risk Summary'!$K$35,$A2890)</f>
        <v>#NAME?</v>
      </c>
      <c r="L2890" s="330" t="e">
        <f ca="1">_xll.RiskData('Risk Summary'!$N$35,$A2890)</f>
        <v>#NAME?</v>
      </c>
      <c r="N2890" s="330" t="e">
        <f ca="1">_xll.RiskData('Risk Summary'!$H$36,$A2890)</f>
        <v>#NAME?</v>
      </c>
      <c r="O2890" s="330" t="e">
        <f ca="1">_xll.RiskData('Risk Summary'!$K$36,$A2890)</f>
        <v>#NAME?</v>
      </c>
      <c r="P2890" s="330" t="e">
        <f ca="1">_xll.RiskData('Risk Summary'!$N$36,$A2890)</f>
        <v>#NAME?</v>
      </c>
      <c r="R2890" s="330" t="e">
        <f ca="1">_xll.RiskData('TS CF'!$H$24,$A2890)-F2890</f>
        <v>#NAME?</v>
      </c>
      <c r="S2890" s="330" t="e">
        <f ca="1">_xll.RiskData('TS CF'!$K$24,$A2890)-G2890</f>
        <v>#NAME?</v>
      </c>
      <c r="T2890" s="330" t="e">
        <f ca="1">_xll.RiskData('TS CF'!$N$24,$A2890)-H2890</f>
        <v>#NAME?</v>
      </c>
      <c r="V2890" s="327" t="e">
        <f t="shared" ref="V2890:V2953" ca="1" si="135">V2889</f>
        <v>#NAME?</v>
      </c>
      <c r="W2890" s="327" t="e">
        <f t="shared" ref="W2890:W2953" ca="1" si="136">W2889</f>
        <v>#NAME?</v>
      </c>
      <c r="X2890" s="327" t="e">
        <f t="shared" ref="X2890:X2953" ca="1" si="137">X2889</f>
        <v>#NAME?</v>
      </c>
    </row>
    <row r="2891" spans="1:24">
      <c r="A2891" s="2">
        <v>2884</v>
      </c>
      <c r="B2891" s="617">
        <v>-160478</v>
      </c>
      <c r="C2891" s="617">
        <v>-103593</v>
      </c>
      <c r="D2891" s="617">
        <v>-114388</v>
      </c>
      <c r="F2891" s="330" t="e">
        <f ca="1">_xll.RiskData('Risk Summary'!$H$32,$A2891)</f>
        <v>#NAME?</v>
      </c>
      <c r="G2891" s="330" t="e">
        <f ca="1">_xll.RiskData('Risk Summary'!$K$32,$A2891)</f>
        <v>#NAME?</v>
      </c>
      <c r="H2891" s="330" t="e">
        <f ca="1">_xll.RiskData('Risk Summary'!$N$32,$A2891)</f>
        <v>#NAME?</v>
      </c>
      <c r="J2891" s="330" t="e">
        <f ca="1">_xll.RiskData('Risk Summary'!$H$35,$A2891)</f>
        <v>#NAME?</v>
      </c>
      <c r="K2891" s="330" t="e">
        <f ca="1">_xll.RiskData('Risk Summary'!$K$35,$A2891)</f>
        <v>#NAME?</v>
      </c>
      <c r="L2891" s="330" t="e">
        <f ca="1">_xll.RiskData('Risk Summary'!$N$35,$A2891)</f>
        <v>#NAME?</v>
      </c>
      <c r="N2891" s="330" t="e">
        <f ca="1">_xll.RiskData('Risk Summary'!$H$36,$A2891)</f>
        <v>#NAME?</v>
      </c>
      <c r="O2891" s="330" t="e">
        <f ca="1">_xll.RiskData('Risk Summary'!$K$36,$A2891)</f>
        <v>#NAME?</v>
      </c>
      <c r="P2891" s="330" t="e">
        <f ca="1">_xll.RiskData('Risk Summary'!$N$36,$A2891)</f>
        <v>#NAME?</v>
      </c>
      <c r="R2891" s="330" t="e">
        <f ca="1">_xll.RiskData('TS CF'!$H$24,$A2891)-F2891</f>
        <v>#NAME?</v>
      </c>
      <c r="S2891" s="330" t="e">
        <f ca="1">_xll.RiskData('TS CF'!$K$24,$A2891)-G2891</f>
        <v>#NAME?</v>
      </c>
      <c r="T2891" s="330" t="e">
        <f ca="1">_xll.RiskData('TS CF'!$N$24,$A2891)-H2891</f>
        <v>#NAME?</v>
      </c>
      <c r="V2891" s="327" t="e">
        <f t="shared" ca="1" si="135"/>
        <v>#NAME?</v>
      </c>
      <c r="W2891" s="327" t="e">
        <f t="shared" ca="1" si="136"/>
        <v>#NAME?</v>
      </c>
      <c r="X2891" s="327" t="e">
        <f t="shared" ca="1" si="137"/>
        <v>#NAME?</v>
      </c>
    </row>
    <row r="2892" spans="1:24">
      <c r="A2892" s="2">
        <v>2885</v>
      </c>
      <c r="B2892" s="617">
        <v>-160478</v>
      </c>
      <c r="C2892" s="617">
        <v>-103593</v>
      </c>
      <c r="D2892" s="617">
        <v>-114388</v>
      </c>
      <c r="F2892" s="330" t="e">
        <f ca="1">_xll.RiskData('Risk Summary'!$H$32,$A2892)</f>
        <v>#NAME?</v>
      </c>
      <c r="G2892" s="330" t="e">
        <f ca="1">_xll.RiskData('Risk Summary'!$K$32,$A2892)</f>
        <v>#NAME?</v>
      </c>
      <c r="H2892" s="330" t="e">
        <f ca="1">_xll.RiskData('Risk Summary'!$N$32,$A2892)</f>
        <v>#NAME?</v>
      </c>
      <c r="J2892" s="330" t="e">
        <f ca="1">_xll.RiskData('Risk Summary'!$H$35,$A2892)</f>
        <v>#NAME?</v>
      </c>
      <c r="K2892" s="330" t="e">
        <f ca="1">_xll.RiskData('Risk Summary'!$K$35,$A2892)</f>
        <v>#NAME?</v>
      </c>
      <c r="L2892" s="330" t="e">
        <f ca="1">_xll.RiskData('Risk Summary'!$N$35,$A2892)</f>
        <v>#NAME?</v>
      </c>
      <c r="N2892" s="330" t="e">
        <f ca="1">_xll.RiskData('Risk Summary'!$H$36,$A2892)</f>
        <v>#NAME?</v>
      </c>
      <c r="O2892" s="330" t="e">
        <f ca="1">_xll.RiskData('Risk Summary'!$K$36,$A2892)</f>
        <v>#NAME?</v>
      </c>
      <c r="P2892" s="330" t="e">
        <f ca="1">_xll.RiskData('Risk Summary'!$N$36,$A2892)</f>
        <v>#NAME?</v>
      </c>
      <c r="R2892" s="330" t="e">
        <f ca="1">_xll.RiskData('TS CF'!$H$24,$A2892)-F2892</f>
        <v>#NAME?</v>
      </c>
      <c r="S2892" s="330" t="e">
        <f ca="1">_xll.RiskData('TS CF'!$K$24,$A2892)-G2892</f>
        <v>#NAME?</v>
      </c>
      <c r="T2892" s="330" t="e">
        <f ca="1">_xll.RiskData('TS CF'!$N$24,$A2892)-H2892</f>
        <v>#NAME?</v>
      </c>
      <c r="V2892" s="327" t="e">
        <f t="shared" ca="1" si="135"/>
        <v>#NAME?</v>
      </c>
      <c r="W2892" s="327" t="e">
        <f t="shared" ca="1" si="136"/>
        <v>#NAME?</v>
      </c>
      <c r="X2892" s="327" t="e">
        <f t="shared" ca="1" si="137"/>
        <v>#NAME?</v>
      </c>
    </row>
    <row r="2893" spans="1:24">
      <c r="A2893" s="2">
        <v>2886</v>
      </c>
      <c r="B2893" s="617">
        <v>-160478</v>
      </c>
      <c r="C2893" s="617">
        <v>-103593</v>
      </c>
      <c r="D2893" s="617">
        <v>-114388</v>
      </c>
      <c r="F2893" s="330" t="e">
        <f ca="1">_xll.RiskData('Risk Summary'!$H$32,$A2893)</f>
        <v>#NAME?</v>
      </c>
      <c r="G2893" s="330" t="e">
        <f ca="1">_xll.RiskData('Risk Summary'!$K$32,$A2893)</f>
        <v>#NAME?</v>
      </c>
      <c r="H2893" s="330" t="e">
        <f ca="1">_xll.RiskData('Risk Summary'!$N$32,$A2893)</f>
        <v>#NAME?</v>
      </c>
      <c r="J2893" s="330" t="e">
        <f ca="1">_xll.RiskData('Risk Summary'!$H$35,$A2893)</f>
        <v>#NAME?</v>
      </c>
      <c r="K2893" s="330" t="e">
        <f ca="1">_xll.RiskData('Risk Summary'!$K$35,$A2893)</f>
        <v>#NAME?</v>
      </c>
      <c r="L2893" s="330" t="e">
        <f ca="1">_xll.RiskData('Risk Summary'!$N$35,$A2893)</f>
        <v>#NAME?</v>
      </c>
      <c r="N2893" s="330" t="e">
        <f ca="1">_xll.RiskData('Risk Summary'!$H$36,$A2893)</f>
        <v>#NAME?</v>
      </c>
      <c r="O2893" s="330" t="e">
        <f ca="1">_xll.RiskData('Risk Summary'!$K$36,$A2893)</f>
        <v>#NAME?</v>
      </c>
      <c r="P2893" s="330" t="e">
        <f ca="1">_xll.RiskData('Risk Summary'!$N$36,$A2893)</f>
        <v>#NAME?</v>
      </c>
      <c r="R2893" s="330" t="e">
        <f ca="1">_xll.RiskData('TS CF'!$H$24,$A2893)-F2893</f>
        <v>#NAME?</v>
      </c>
      <c r="S2893" s="330" t="e">
        <f ca="1">_xll.RiskData('TS CF'!$K$24,$A2893)-G2893</f>
        <v>#NAME?</v>
      </c>
      <c r="T2893" s="330" t="e">
        <f ca="1">_xll.RiskData('TS CF'!$N$24,$A2893)-H2893</f>
        <v>#NAME?</v>
      </c>
      <c r="V2893" s="327" t="e">
        <f t="shared" ca="1" si="135"/>
        <v>#NAME?</v>
      </c>
      <c r="W2893" s="327" t="e">
        <f t="shared" ca="1" si="136"/>
        <v>#NAME?</v>
      </c>
      <c r="X2893" s="327" t="e">
        <f t="shared" ca="1" si="137"/>
        <v>#NAME?</v>
      </c>
    </row>
    <row r="2894" spans="1:24">
      <c r="A2894" s="2">
        <v>2887</v>
      </c>
      <c r="B2894" s="617">
        <v>-160478</v>
      </c>
      <c r="C2894" s="617">
        <v>-103593</v>
      </c>
      <c r="D2894" s="617">
        <v>-114388</v>
      </c>
      <c r="F2894" s="330" t="e">
        <f ca="1">_xll.RiskData('Risk Summary'!$H$32,$A2894)</f>
        <v>#NAME?</v>
      </c>
      <c r="G2894" s="330" t="e">
        <f ca="1">_xll.RiskData('Risk Summary'!$K$32,$A2894)</f>
        <v>#NAME?</v>
      </c>
      <c r="H2894" s="330" t="e">
        <f ca="1">_xll.RiskData('Risk Summary'!$N$32,$A2894)</f>
        <v>#NAME?</v>
      </c>
      <c r="J2894" s="330" t="e">
        <f ca="1">_xll.RiskData('Risk Summary'!$H$35,$A2894)</f>
        <v>#NAME?</v>
      </c>
      <c r="K2894" s="330" t="e">
        <f ca="1">_xll.RiskData('Risk Summary'!$K$35,$A2894)</f>
        <v>#NAME?</v>
      </c>
      <c r="L2894" s="330" t="e">
        <f ca="1">_xll.RiskData('Risk Summary'!$N$35,$A2894)</f>
        <v>#NAME?</v>
      </c>
      <c r="N2894" s="330" t="e">
        <f ca="1">_xll.RiskData('Risk Summary'!$H$36,$A2894)</f>
        <v>#NAME?</v>
      </c>
      <c r="O2894" s="330" t="e">
        <f ca="1">_xll.RiskData('Risk Summary'!$K$36,$A2894)</f>
        <v>#NAME?</v>
      </c>
      <c r="P2894" s="330" t="e">
        <f ca="1">_xll.RiskData('Risk Summary'!$N$36,$A2894)</f>
        <v>#NAME?</v>
      </c>
      <c r="R2894" s="330" t="e">
        <f ca="1">_xll.RiskData('TS CF'!$H$24,$A2894)-F2894</f>
        <v>#NAME?</v>
      </c>
      <c r="S2894" s="330" t="e">
        <f ca="1">_xll.RiskData('TS CF'!$K$24,$A2894)-G2894</f>
        <v>#NAME?</v>
      </c>
      <c r="T2894" s="330" t="e">
        <f ca="1">_xll.RiskData('TS CF'!$N$24,$A2894)-H2894</f>
        <v>#NAME?</v>
      </c>
      <c r="V2894" s="327" t="e">
        <f t="shared" ca="1" si="135"/>
        <v>#NAME?</v>
      </c>
      <c r="W2894" s="327" t="e">
        <f t="shared" ca="1" si="136"/>
        <v>#NAME?</v>
      </c>
      <c r="X2894" s="327" t="e">
        <f t="shared" ca="1" si="137"/>
        <v>#NAME?</v>
      </c>
    </row>
    <row r="2895" spans="1:24">
      <c r="A2895" s="2">
        <v>2888</v>
      </c>
      <c r="B2895" s="617">
        <v>-160478</v>
      </c>
      <c r="C2895" s="617">
        <v>-103593</v>
      </c>
      <c r="D2895" s="617">
        <v>-114388</v>
      </c>
      <c r="F2895" s="330" t="e">
        <f ca="1">_xll.RiskData('Risk Summary'!$H$32,$A2895)</f>
        <v>#NAME?</v>
      </c>
      <c r="G2895" s="330" t="e">
        <f ca="1">_xll.RiskData('Risk Summary'!$K$32,$A2895)</f>
        <v>#NAME?</v>
      </c>
      <c r="H2895" s="330" t="e">
        <f ca="1">_xll.RiskData('Risk Summary'!$N$32,$A2895)</f>
        <v>#NAME?</v>
      </c>
      <c r="J2895" s="330" t="e">
        <f ca="1">_xll.RiskData('Risk Summary'!$H$35,$A2895)</f>
        <v>#NAME?</v>
      </c>
      <c r="K2895" s="330" t="e">
        <f ca="1">_xll.RiskData('Risk Summary'!$K$35,$A2895)</f>
        <v>#NAME?</v>
      </c>
      <c r="L2895" s="330" t="e">
        <f ca="1">_xll.RiskData('Risk Summary'!$N$35,$A2895)</f>
        <v>#NAME?</v>
      </c>
      <c r="N2895" s="330" t="e">
        <f ca="1">_xll.RiskData('Risk Summary'!$H$36,$A2895)</f>
        <v>#NAME?</v>
      </c>
      <c r="O2895" s="330" t="e">
        <f ca="1">_xll.RiskData('Risk Summary'!$K$36,$A2895)</f>
        <v>#NAME?</v>
      </c>
      <c r="P2895" s="330" t="e">
        <f ca="1">_xll.RiskData('Risk Summary'!$N$36,$A2895)</f>
        <v>#NAME?</v>
      </c>
      <c r="R2895" s="330" t="e">
        <f ca="1">_xll.RiskData('TS CF'!$H$24,$A2895)-F2895</f>
        <v>#NAME?</v>
      </c>
      <c r="S2895" s="330" t="e">
        <f ca="1">_xll.RiskData('TS CF'!$K$24,$A2895)-G2895</f>
        <v>#NAME?</v>
      </c>
      <c r="T2895" s="330" t="e">
        <f ca="1">_xll.RiskData('TS CF'!$N$24,$A2895)-H2895</f>
        <v>#NAME?</v>
      </c>
      <c r="V2895" s="327" t="e">
        <f t="shared" ca="1" si="135"/>
        <v>#NAME?</v>
      </c>
      <c r="W2895" s="327" t="e">
        <f t="shared" ca="1" si="136"/>
        <v>#NAME?</v>
      </c>
      <c r="X2895" s="327" t="e">
        <f t="shared" ca="1" si="137"/>
        <v>#NAME?</v>
      </c>
    </row>
    <row r="2896" spans="1:24">
      <c r="A2896" s="2">
        <v>2889</v>
      </c>
      <c r="B2896" s="617">
        <v>-160478</v>
      </c>
      <c r="C2896" s="617">
        <v>-103593</v>
      </c>
      <c r="D2896" s="617">
        <v>-114388</v>
      </c>
      <c r="F2896" s="330" t="e">
        <f ca="1">_xll.RiskData('Risk Summary'!$H$32,$A2896)</f>
        <v>#NAME?</v>
      </c>
      <c r="G2896" s="330" t="e">
        <f ca="1">_xll.RiskData('Risk Summary'!$K$32,$A2896)</f>
        <v>#NAME?</v>
      </c>
      <c r="H2896" s="330" t="e">
        <f ca="1">_xll.RiskData('Risk Summary'!$N$32,$A2896)</f>
        <v>#NAME?</v>
      </c>
      <c r="J2896" s="330" t="e">
        <f ca="1">_xll.RiskData('Risk Summary'!$H$35,$A2896)</f>
        <v>#NAME?</v>
      </c>
      <c r="K2896" s="330" t="e">
        <f ca="1">_xll.RiskData('Risk Summary'!$K$35,$A2896)</f>
        <v>#NAME?</v>
      </c>
      <c r="L2896" s="330" t="e">
        <f ca="1">_xll.RiskData('Risk Summary'!$N$35,$A2896)</f>
        <v>#NAME?</v>
      </c>
      <c r="N2896" s="330" t="e">
        <f ca="1">_xll.RiskData('Risk Summary'!$H$36,$A2896)</f>
        <v>#NAME?</v>
      </c>
      <c r="O2896" s="330" t="e">
        <f ca="1">_xll.RiskData('Risk Summary'!$K$36,$A2896)</f>
        <v>#NAME?</v>
      </c>
      <c r="P2896" s="330" t="e">
        <f ca="1">_xll.RiskData('Risk Summary'!$N$36,$A2896)</f>
        <v>#NAME?</v>
      </c>
      <c r="R2896" s="330" t="e">
        <f ca="1">_xll.RiskData('TS CF'!$H$24,$A2896)-F2896</f>
        <v>#NAME?</v>
      </c>
      <c r="S2896" s="330" t="e">
        <f ca="1">_xll.RiskData('TS CF'!$K$24,$A2896)-G2896</f>
        <v>#NAME?</v>
      </c>
      <c r="T2896" s="330" t="e">
        <f ca="1">_xll.RiskData('TS CF'!$N$24,$A2896)-H2896</f>
        <v>#NAME?</v>
      </c>
      <c r="V2896" s="327" t="e">
        <f t="shared" ca="1" si="135"/>
        <v>#NAME?</v>
      </c>
      <c r="W2896" s="327" t="e">
        <f t="shared" ca="1" si="136"/>
        <v>#NAME?</v>
      </c>
      <c r="X2896" s="327" t="e">
        <f t="shared" ca="1" si="137"/>
        <v>#NAME?</v>
      </c>
    </row>
    <row r="2897" spans="1:24">
      <c r="A2897" s="2">
        <v>2890</v>
      </c>
      <c r="B2897" s="617">
        <v>-160478</v>
      </c>
      <c r="C2897" s="617">
        <v>-103593</v>
      </c>
      <c r="D2897" s="617">
        <v>-114388</v>
      </c>
      <c r="F2897" s="330" t="e">
        <f ca="1">_xll.RiskData('Risk Summary'!$H$32,$A2897)</f>
        <v>#NAME?</v>
      </c>
      <c r="G2897" s="330" t="e">
        <f ca="1">_xll.RiskData('Risk Summary'!$K$32,$A2897)</f>
        <v>#NAME?</v>
      </c>
      <c r="H2897" s="330" t="e">
        <f ca="1">_xll.RiskData('Risk Summary'!$N$32,$A2897)</f>
        <v>#NAME?</v>
      </c>
      <c r="J2897" s="330" t="e">
        <f ca="1">_xll.RiskData('Risk Summary'!$H$35,$A2897)</f>
        <v>#NAME?</v>
      </c>
      <c r="K2897" s="330" t="e">
        <f ca="1">_xll.RiskData('Risk Summary'!$K$35,$A2897)</f>
        <v>#NAME?</v>
      </c>
      <c r="L2897" s="330" t="e">
        <f ca="1">_xll.RiskData('Risk Summary'!$N$35,$A2897)</f>
        <v>#NAME?</v>
      </c>
      <c r="N2897" s="330" t="e">
        <f ca="1">_xll.RiskData('Risk Summary'!$H$36,$A2897)</f>
        <v>#NAME?</v>
      </c>
      <c r="O2897" s="330" t="e">
        <f ca="1">_xll.RiskData('Risk Summary'!$K$36,$A2897)</f>
        <v>#NAME?</v>
      </c>
      <c r="P2897" s="330" t="e">
        <f ca="1">_xll.RiskData('Risk Summary'!$N$36,$A2897)</f>
        <v>#NAME?</v>
      </c>
      <c r="R2897" s="330" t="e">
        <f ca="1">_xll.RiskData('TS CF'!$H$24,$A2897)-F2897</f>
        <v>#NAME?</v>
      </c>
      <c r="S2897" s="330" t="e">
        <f ca="1">_xll.RiskData('TS CF'!$K$24,$A2897)-G2897</f>
        <v>#NAME?</v>
      </c>
      <c r="T2897" s="330" t="e">
        <f ca="1">_xll.RiskData('TS CF'!$N$24,$A2897)-H2897</f>
        <v>#NAME?</v>
      </c>
      <c r="V2897" s="327" t="e">
        <f t="shared" ca="1" si="135"/>
        <v>#NAME?</v>
      </c>
      <c r="W2897" s="327" t="e">
        <f t="shared" ca="1" si="136"/>
        <v>#NAME?</v>
      </c>
      <c r="X2897" s="327" t="e">
        <f t="shared" ca="1" si="137"/>
        <v>#NAME?</v>
      </c>
    </row>
    <row r="2898" spans="1:24">
      <c r="A2898" s="2">
        <v>2891</v>
      </c>
      <c r="B2898" s="617">
        <v>-160478</v>
      </c>
      <c r="C2898" s="617">
        <v>-103593</v>
      </c>
      <c r="D2898" s="617">
        <v>-114388</v>
      </c>
      <c r="F2898" s="330" t="e">
        <f ca="1">_xll.RiskData('Risk Summary'!$H$32,$A2898)</f>
        <v>#NAME?</v>
      </c>
      <c r="G2898" s="330" t="e">
        <f ca="1">_xll.RiskData('Risk Summary'!$K$32,$A2898)</f>
        <v>#NAME?</v>
      </c>
      <c r="H2898" s="330" t="e">
        <f ca="1">_xll.RiskData('Risk Summary'!$N$32,$A2898)</f>
        <v>#NAME?</v>
      </c>
      <c r="J2898" s="330" t="e">
        <f ca="1">_xll.RiskData('Risk Summary'!$H$35,$A2898)</f>
        <v>#NAME?</v>
      </c>
      <c r="K2898" s="330" t="e">
        <f ca="1">_xll.RiskData('Risk Summary'!$K$35,$A2898)</f>
        <v>#NAME?</v>
      </c>
      <c r="L2898" s="330" t="e">
        <f ca="1">_xll.RiskData('Risk Summary'!$N$35,$A2898)</f>
        <v>#NAME?</v>
      </c>
      <c r="N2898" s="330" t="e">
        <f ca="1">_xll.RiskData('Risk Summary'!$H$36,$A2898)</f>
        <v>#NAME?</v>
      </c>
      <c r="O2898" s="330" t="e">
        <f ca="1">_xll.RiskData('Risk Summary'!$K$36,$A2898)</f>
        <v>#NAME?</v>
      </c>
      <c r="P2898" s="330" t="e">
        <f ca="1">_xll.RiskData('Risk Summary'!$N$36,$A2898)</f>
        <v>#NAME?</v>
      </c>
      <c r="R2898" s="330" t="e">
        <f ca="1">_xll.RiskData('TS CF'!$H$24,$A2898)-F2898</f>
        <v>#NAME?</v>
      </c>
      <c r="S2898" s="330" t="e">
        <f ca="1">_xll.RiskData('TS CF'!$K$24,$A2898)-G2898</f>
        <v>#NAME?</v>
      </c>
      <c r="T2898" s="330" t="e">
        <f ca="1">_xll.RiskData('TS CF'!$N$24,$A2898)-H2898</f>
        <v>#NAME?</v>
      </c>
      <c r="V2898" s="327" t="e">
        <f t="shared" ca="1" si="135"/>
        <v>#NAME?</v>
      </c>
      <c r="W2898" s="327" t="e">
        <f t="shared" ca="1" si="136"/>
        <v>#NAME?</v>
      </c>
      <c r="X2898" s="327" t="e">
        <f t="shared" ca="1" si="137"/>
        <v>#NAME?</v>
      </c>
    </row>
    <row r="2899" spans="1:24">
      <c r="A2899" s="2">
        <v>2892</v>
      </c>
      <c r="B2899" s="617">
        <v>-160478</v>
      </c>
      <c r="C2899" s="617">
        <v>-103593</v>
      </c>
      <c r="D2899" s="617">
        <v>-114388</v>
      </c>
      <c r="F2899" s="330" t="e">
        <f ca="1">_xll.RiskData('Risk Summary'!$H$32,$A2899)</f>
        <v>#NAME?</v>
      </c>
      <c r="G2899" s="330" t="e">
        <f ca="1">_xll.RiskData('Risk Summary'!$K$32,$A2899)</f>
        <v>#NAME?</v>
      </c>
      <c r="H2899" s="330" t="e">
        <f ca="1">_xll.RiskData('Risk Summary'!$N$32,$A2899)</f>
        <v>#NAME?</v>
      </c>
      <c r="J2899" s="330" t="e">
        <f ca="1">_xll.RiskData('Risk Summary'!$H$35,$A2899)</f>
        <v>#NAME?</v>
      </c>
      <c r="K2899" s="330" t="e">
        <f ca="1">_xll.RiskData('Risk Summary'!$K$35,$A2899)</f>
        <v>#NAME?</v>
      </c>
      <c r="L2899" s="330" t="e">
        <f ca="1">_xll.RiskData('Risk Summary'!$N$35,$A2899)</f>
        <v>#NAME?</v>
      </c>
      <c r="N2899" s="330" t="e">
        <f ca="1">_xll.RiskData('Risk Summary'!$H$36,$A2899)</f>
        <v>#NAME?</v>
      </c>
      <c r="O2899" s="330" t="e">
        <f ca="1">_xll.RiskData('Risk Summary'!$K$36,$A2899)</f>
        <v>#NAME?</v>
      </c>
      <c r="P2899" s="330" t="e">
        <f ca="1">_xll.RiskData('Risk Summary'!$N$36,$A2899)</f>
        <v>#NAME?</v>
      </c>
      <c r="R2899" s="330" t="e">
        <f ca="1">_xll.RiskData('TS CF'!$H$24,$A2899)-F2899</f>
        <v>#NAME?</v>
      </c>
      <c r="S2899" s="330" t="e">
        <f ca="1">_xll.RiskData('TS CF'!$K$24,$A2899)-G2899</f>
        <v>#NAME?</v>
      </c>
      <c r="T2899" s="330" t="e">
        <f ca="1">_xll.RiskData('TS CF'!$N$24,$A2899)-H2899</f>
        <v>#NAME?</v>
      </c>
      <c r="V2899" s="327" t="e">
        <f t="shared" ca="1" si="135"/>
        <v>#NAME?</v>
      </c>
      <c r="W2899" s="327" t="e">
        <f t="shared" ca="1" si="136"/>
        <v>#NAME?</v>
      </c>
      <c r="X2899" s="327" t="e">
        <f t="shared" ca="1" si="137"/>
        <v>#NAME?</v>
      </c>
    </row>
    <row r="2900" spans="1:24">
      <c r="A2900" s="2">
        <v>2893</v>
      </c>
      <c r="B2900" s="617">
        <v>-160478</v>
      </c>
      <c r="C2900" s="617">
        <v>-103593</v>
      </c>
      <c r="D2900" s="617">
        <v>-114388</v>
      </c>
      <c r="F2900" s="330" t="e">
        <f ca="1">_xll.RiskData('Risk Summary'!$H$32,$A2900)</f>
        <v>#NAME?</v>
      </c>
      <c r="G2900" s="330" t="e">
        <f ca="1">_xll.RiskData('Risk Summary'!$K$32,$A2900)</f>
        <v>#NAME?</v>
      </c>
      <c r="H2900" s="330" t="e">
        <f ca="1">_xll.RiskData('Risk Summary'!$N$32,$A2900)</f>
        <v>#NAME?</v>
      </c>
      <c r="J2900" s="330" t="e">
        <f ca="1">_xll.RiskData('Risk Summary'!$H$35,$A2900)</f>
        <v>#NAME?</v>
      </c>
      <c r="K2900" s="330" t="e">
        <f ca="1">_xll.RiskData('Risk Summary'!$K$35,$A2900)</f>
        <v>#NAME?</v>
      </c>
      <c r="L2900" s="330" t="e">
        <f ca="1">_xll.RiskData('Risk Summary'!$N$35,$A2900)</f>
        <v>#NAME?</v>
      </c>
      <c r="N2900" s="330" t="e">
        <f ca="1">_xll.RiskData('Risk Summary'!$H$36,$A2900)</f>
        <v>#NAME?</v>
      </c>
      <c r="O2900" s="330" t="e">
        <f ca="1">_xll.RiskData('Risk Summary'!$K$36,$A2900)</f>
        <v>#NAME?</v>
      </c>
      <c r="P2900" s="330" t="e">
        <f ca="1">_xll.RiskData('Risk Summary'!$N$36,$A2900)</f>
        <v>#NAME?</v>
      </c>
      <c r="R2900" s="330" t="e">
        <f ca="1">_xll.RiskData('TS CF'!$H$24,$A2900)-F2900</f>
        <v>#NAME?</v>
      </c>
      <c r="S2900" s="330" t="e">
        <f ca="1">_xll.RiskData('TS CF'!$K$24,$A2900)-G2900</f>
        <v>#NAME?</v>
      </c>
      <c r="T2900" s="330" t="e">
        <f ca="1">_xll.RiskData('TS CF'!$N$24,$A2900)-H2900</f>
        <v>#NAME?</v>
      </c>
      <c r="V2900" s="327" t="e">
        <f t="shared" ca="1" si="135"/>
        <v>#NAME?</v>
      </c>
      <c r="W2900" s="327" t="e">
        <f t="shared" ca="1" si="136"/>
        <v>#NAME?</v>
      </c>
      <c r="X2900" s="327" t="e">
        <f t="shared" ca="1" si="137"/>
        <v>#NAME?</v>
      </c>
    </row>
    <row r="2901" spans="1:24">
      <c r="A2901" s="2">
        <v>2894</v>
      </c>
      <c r="B2901" s="617">
        <v>-160478</v>
      </c>
      <c r="C2901" s="617">
        <v>-103593</v>
      </c>
      <c r="D2901" s="617">
        <v>-114388</v>
      </c>
      <c r="F2901" s="330" t="e">
        <f ca="1">_xll.RiskData('Risk Summary'!$H$32,$A2901)</f>
        <v>#NAME?</v>
      </c>
      <c r="G2901" s="330" t="e">
        <f ca="1">_xll.RiskData('Risk Summary'!$K$32,$A2901)</f>
        <v>#NAME?</v>
      </c>
      <c r="H2901" s="330" t="e">
        <f ca="1">_xll.RiskData('Risk Summary'!$N$32,$A2901)</f>
        <v>#NAME?</v>
      </c>
      <c r="J2901" s="330" t="e">
        <f ca="1">_xll.RiskData('Risk Summary'!$H$35,$A2901)</f>
        <v>#NAME?</v>
      </c>
      <c r="K2901" s="330" t="e">
        <f ca="1">_xll.RiskData('Risk Summary'!$K$35,$A2901)</f>
        <v>#NAME?</v>
      </c>
      <c r="L2901" s="330" t="e">
        <f ca="1">_xll.RiskData('Risk Summary'!$N$35,$A2901)</f>
        <v>#NAME?</v>
      </c>
      <c r="N2901" s="330" t="e">
        <f ca="1">_xll.RiskData('Risk Summary'!$H$36,$A2901)</f>
        <v>#NAME?</v>
      </c>
      <c r="O2901" s="330" t="e">
        <f ca="1">_xll.RiskData('Risk Summary'!$K$36,$A2901)</f>
        <v>#NAME?</v>
      </c>
      <c r="P2901" s="330" t="e">
        <f ca="1">_xll.RiskData('Risk Summary'!$N$36,$A2901)</f>
        <v>#NAME?</v>
      </c>
      <c r="R2901" s="330" t="e">
        <f ca="1">_xll.RiskData('TS CF'!$H$24,$A2901)-F2901</f>
        <v>#NAME?</v>
      </c>
      <c r="S2901" s="330" t="e">
        <f ca="1">_xll.RiskData('TS CF'!$K$24,$A2901)-G2901</f>
        <v>#NAME?</v>
      </c>
      <c r="T2901" s="330" t="e">
        <f ca="1">_xll.RiskData('TS CF'!$N$24,$A2901)-H2901</f>
        <v>#NAME?</v>
      </c>
      <c r="V2901" s="327" t="e">
        <f t="shared" ca="1" si="135"/>
        <v>#NAME?</v>
      </c>
      <c r="W2901" s="327" t="e">
        <f t="shared" ca="1" si="136"/>
        <v>#NAME?</v>
      </c>
      <c r="X2901" s="327" t="e">
        <f t="shared" ca="1" si="137"/>
        <v>#NAME?</v>
      </c>
    </row>
    <row r="2902" spans="1:24">
      <c r="A2902" s="2">
        <v>2895</v>
      </c>
      <c r="B2902" s="617">
        <v>-160478</v>
      </c>
      <c r="C2902" s="617">
        <v>-103593</v>
      </c>
      <c r="D2902" s="617">
        <v>-114388</v>
      </c>
      <c r="F2902" s="330" t="e">
        <f ca="1">_xll.RiskData('Risk Summary'!$H$32,$A2902)</f>
        <v>#NAME?</v>
      </c>
      <c r="G2902" s="330" t="e">
        <f ca="1">_xll.RiskData('Risk Summary'!$K$32,$A2902)</f>
        <v>#NAME?</v>
      </c>
      <c r="H2902" s="330" t="e">
        <f ca="1">_xll.RiskData('Risk Summary'!$N$32,$A2902)</f>
        <v>#NAME?</v>
      </c>
      <c r="J2902" s="330" t="e">
        <f ca="1">_xll.RiskData('Risk Summary'!$H$35,$A2902)</f>
        <v>#NAME?</v>
      </c>
      <c r="K2902" s="330" t="e">
        <f ca="1">_xll.RiskData('Risk Summary'!$K$35,$A2902)</f>
        <v>#NAME?</v>
      </c>
      <c r="L2902" s="330" t="e">
        <f ca="1">_xll.RiskData('Risk Summary'!$N$35,$A2902)</f>
        <v>#NAME?</v>
      </c>
      <c r="N2902" s="330" t="e">
        <f ca="1">_xll.RiskData('Risk Summary'!$H$36,$A2902)</f>
        <v>#NAME?</v>
      </c>
      <c r="O2902" s="330" t="e">
        <f ca="1">_xll.RiskData('Risk Summary'!$K$36,$A2902)</f>
        <v>#NAME?</v>
      </c>
      <c r="P2902" s="330" t="e">
        <f ca="1">_xll.RiskData('Risk Summary'!$N$36,$A2902)</f>
        <v>#NAME?</v>
      </c>
      <c r="R2902" s="330" t="e">
        <f ca="1">_xll.RiskData('TS CF'!$H$24,$A2902)-F2902</f>
        <v>#NAME?</v>
      </c>
      <c r="S2902" s="330" t="e">
        <f ca="1">_xll.RiskData('TS CF'!$K$24,$A2902)-G2902</f>
        <v>#NAME?</v>
      </c>
      <c r="T2902" s="330" t="e">
        <f ca="1">_xll.RiskData('TS CF'!$N$24,$A2902)-H2902</f>
        <v>#NAME?</v>
      </c>
      <c r="V2902" s="327" t="e">
        <f t="shared" ca="1" si="135"/>
        <v>#NAME?</v>
      </c>
      <c r="W2902" s="327" t="e">
        <f t="shared" ca="1" si="136"/>
        <v>#NAME?</v>
      </c>
      <c r="X2902" s="327" t="e">
        <f t="shared" ca="1" si="137"/>
        <v>#NAME?</v>
      </c>
    </row>
    <row r="2903" spans="1:24">
      <c r="A2903" s="2">
        <v>2896</v>
      </c>
      <c r="B2903" s="617">
        <v>-160478</v>
      </c>
      <c r="C2903" s="617">
        <v>-103593</v>
      </c>
      <c r="D2903" s="617">
        <v>-114388</v>
      </c>
      <c r="F2903" s="330" t="e">
        <f ca="1">_xll.RiskData('Risk Summary'!$H$32,$A2903)</f>
        <v>#NAME?</v>
      </c>
      <c r="G2903" s="330" t="e">
        <f ca="1">_xll.RiskData('Risk Summary'!$K$32,$A2903)</f>
        <v>#NAME?</v>
      </c>
      <c r="H2903" s="330" t="e">
        <f ca="1">_xll.RiskData('Risk Summary'!$N$32,$A2903)</f>
        <v>#NAME?</v>
      </c>
      <c r="J2903" s="330" t="e">
        <f ca="1">_xll.RiskData('Risk Summary'!$H$35,$A2903)</f>
        <v>#NAME?</v>
      </c>
      <c r="K2903" s="330" t="e">
        <f ca="1">_xll.RiskData('Risk Summary'!$K$35,$A2903)</f>
        <v>#NAME?</v>
      </c>
      <c r="L2903" s="330" t="e">
        <f ca="1">_xll.RiskData('Risk Summary'!$N$35,$A2903)</f>
        <v>#NAME?</v>
      </c>
      <c r="N2903" s="330" t="e">
        <f ca="1">_xll.RiskData('Risk Summary'!$H$36,$A2903)</f>
        <v>#NAME?</v>
      </c>
      <c r="O2903" s="330" t="e">
        <f ca="1">_xll.RiskData('Risk Summary'!$K$36,$A2903)</f>
        <v>#NAME?</v>
      </c>
      <c r="P2903" s="330" t="e">
        <f ca="1">_xll.RiskData('Risk Summary'!$N$36,$A2903)</f>
        <v>#NAME?</v>
      </c>
      <c r="R2903" s="330" t="e">
        <f ca="1">_xll.RiskData('TS CF'!$H$24,$A2903)-F2903</f>
        <v>#NAME?</v>
      </c>
      <c r="S2903" s="330" t="e">
        <f ca="1">_xll.RiskData('TS CF'!$K$24,$A2903)-G2903</f>
        <v>#NAME?</v>
      </c>
      <c r="T2903" s="330" t="e">
        <f ca="1">_xll.RiskData('TS CF'!$N$24,$A2903)-H2903</f>
        <v>#NAME?</v>
      </c>
      <c r="V2903" s="327" t="e">
        <f t="shared" ca="1" si="135"/>
        <v>#NAME?</v>
      </c>
      <c r="W2903" s="327" t="e">
        <f t="shared" ca="1" si="136"/>
        <v>#NAME?</v>
      </c>
      <c r="X2903" s="327" t="e">
        <f t="shared" ca="1" si="137"/>
        <v>#NAME?</v>
      </c>
    </row>
    <row r="2904" spans="1:24">
      <c r="A2904" s="2">
        <v>2897</v>
      </c>
      <c r="B2904" s="617">
        <v>-160478</v>
      </c>
      <c r="C2904" s="617">
        <v>-103593</v>
      </c>
      <c r="D2904" s="617">
        <v>-114388</v>
      </c>
      <c r="F2904" s="330" t="e">
        <f ca="1">_xll.RiskData('Risk Summary'!$H$32,$A2904)</f>
        <v>#NAME?</v>
      </c>
      <c r="G2904" s="330" t="e">
        <f ca="1">_xll.RiskData('Risk Summary'!$K$32,$A2904)</f>
        <v>#NAME?</v>
      </c>
      <c r="H2904" s="330" t="e">
        <f ca="1">_xll.RiskData('Risk Summary'!$N$32,$A2904)</f>
        <v>#NAME?</v>
      </c>
      <c r="J2904" s="330" t="e">
        <f ca="1">_xll.RiskData('Risk Summary'!$H$35,$A2904)</f>
        <v>#NAME?</v>
      </c>
      <c r="K2904" s="330" t="e">
        <f ca="1">_xll.RiskData('Risk Summary'!$K$35,$A2904)</f>
        <v>#NAME?</v>
      </c>
      <c r="L2904" s="330" t="e">
        <f ca="1">_xll.RiskData('Risk Summary'!$N$35,$A2904)</f>
        <v>#NAME?</v>
      </c>
      <c r="N2904" s="330" t="e">
        <f ca="1">_xll.RiskData('Risk Summary'!$H$36,$A2904)</f>
        <v>#NAME?</v>
      </c>
      <c r="O2904" s="330" t="e">
        <f ca="1">_xll.RiskData('Risk Summary'!$K$36,$A2904)</f>
        <v>#NAME?</v>
      </c>
      <c r="P2904" s="330" t="e">
        <f ca="1">_xll.RiskData('Risk Summary'!$N$36,$A2904)</f>
        <v>#NAME?</v>
      </c>
      <c r="R2904" s="330" t="e">
        <f ca="1">_xll.RiskData('TS CF'!$H$24,$A2904)-F2904</f>
        <v>#NAME?</v>
      </c>
      <c r="S2904" s="330" t="e">
        <f ca="1">_xll.RiskData('TS CF'!$K$24,$A2904)-G2904</f>
        <v>#NAME?</v>
      </c>
      <c r="T2904" s="330" t="e">
        <f ca="1">_xll.RiskData('TS CF'!$N$24,$A2904)-H2904</f>
        <v>#NAME?</v>
      </c>
      <c r="V2904" s="327" t="e">
        <f t="shared" ca="1" si="135"/>
        <v>#NAME?</v>
      </c>
      <c r="W2904" s="327" t="e">
        <f t="shared" ca="1" si="136"/>
        <v>#NAME?</v>
      </c>
      <c r="X2904" s="327" t="e">
        <f t="shared" ca="1" si="137"/>
        <v>#NAME?</v>
      </c>
    </row>
    <row r="2905" spans="1:24">
      <c r="A2905" s="2">
        <v>2898</v>
      </c>
      <c r="B2905" s="617">
        <v>-160478</v>
      </c>
      <c r="C2905" s="617">
        <v>-103593</v>
      </c>
      <c r="D2905" s="617">
        <v>-114388</v>
      </c>
      <c r="F2905" s="330" t="e">
        <f ca="1">_xll.RiskData('Risk Summary'!$H$32,$A2905)</f>
        <v>#NAME?</v>
      </c>
      <c r="G2905" s="330" t="e">
        <f ca="1">_xll.RiskData('Risk Summary'!$K$32,$A2905)</f>
        <v>#NAME?</v>
      </c>
      <c r="H2905" s="330" t="e">
        <f ca="1">_xll.RiskData('Risk Summary'!$N$32,$A2905)</f>
        <v>#NAME?</v>
      </c>
      <c r="J2905" s="330" t="e">
        <f ca="1">_xll.RiskData('Risk Summary'!$H$35,$A2905)</f>
        <v>#NAME?</v>
      </c>
      <c r="K2905" s="330" t="e">
        <f ca="1">_xll.RiskData('Risk Summary'!$K$35,$A2905)</f>
        <v>#NAME?</v>
      </c>
      <c r="L2905" s="330" t="e">
        <f ca="1">_xll.RiskData('Risk Summary'!$N$35,$A2905)</f>
        <v>#NAME?</v>
      </c>
      <c r="N2905" s="330" t="e">
        <f ca="1">_xll.RiskData('Risk Summary'!$H$36,$A2905)</f>
        <v>#NAME?</v>
      </c>
      <c r="O2905" s="330" t="e">
        <f ca="1">_xll.RiskData('Risk Summary'!$K$36,$A2905)</f>
        <v>#NAME?</v>
      </c>
      <c r="P2905" s="330" t="e">
        <f ca="1">_xll.RiskData('Risk Summary'!$N$36,$A2905)</f>
        <v>#NAME?</v>
      </c>
      <c r="R2905" s="330" t="e">
        <f ca="1">_xll.RiskData('TS CF'!$H$24,$A2905)-F2905</f>
        <v>#NAME?</v>
      </c>
      <c r="S2905" s="330" t="e">
        <f ca="1">_xll.RiskData('TS CF'!$K$24,$A2905)-G2905</f>
        <v>#NAME?</v>
      </c>
      <c r="T2905" s="330" t="e">
        <f ca="1">_xll.RiskData('TS CF'!$N$24,$A2905)-H2905</f>
        <v>#NAME?</v>
      </c>
      <c r="V2905" s="327" t="e">
        <f t="shared" ca="1" si="135"/>
        <v>#NAME?</v>
      </c>
      <c r="W2905" s="327" t="e">
        <f t="shared" ca="1" si="136"/>
        <v>#NAME?</v>
      </c>
      <c r="X2905" s="327" t="e">
        <f t="shared" ca="1" si="137"/>
        <v>#NAME?</v>
      </c>
    </row>
    <row r="2906" spans="1:24">
      <c r="A2906" s="2">
        <v>2899</v>
      </c>
      <c r="B2906" s="617">
        <v>-160478</v>
      </c>
      <c r="C2906" s="617">
        <v>-103593</v>
      </c>
      <c r="D2906" s="617">
        <v>-114388</v>
      </c>
      <c r="F2906" s="330" t="e">
        <f ca="1">_xll.RiskData('Risk Summary'!$H$32,$A2906)</f>
        <v>#NAME?</v>
      </c>
      <c r="G2906" s="330" t="e">
        <f ca="1">_xll.RiskData('Risk Summary'!$K$32,$A2906)</f>
        <v>#NAME?</v>
      </c>
      <c r="H2906" s="330" t="e">
        <f ca="1">_xll.RiskData('Risk Summary'!$N$32,$A2906)</f>
        <v>#NAME?</v>
      </c>
      <c r="J2906" s="330" t="e">
        <f ca="1">_xll.RiskData('Risk Summary'!$H$35,$A2906)</f>
        <v>#NAME?</v>
      </c>
      <c r="K2906" s="330" t="e">
        <f ca="1">_xll.RiskData('Risk Summary'!$K$35,$A2906)</f>
        <v>#NAME?</v>
      </c>
      <c r="L2906" s="330" t="e">
        <f ca="1">_xll.RiskData('Risk Summary'!$N$35,$A2906)</f>
        <v>#NAME?</v>
      </c>
      <c r="N2906" s="330" t="e">
        <f ca="1">_xll.RiskData('Risk Summary'!$H$36,$A2906)</f>
        <v>#NAME?</v>
      </c>
      <c r="O2906" s="330" t="e">
        <f ca="1">_xll.RiskData('Risk Summary'!$K$36,$A2906)</f>
        <v>#NAME?</v>
      </c>
      <c r="P2906" s="330" t="e">
        <f ca="1">_xll.RiskData('Risk Summary'!$N$36,$A2906)</f>
        <v>#NAME?</v>
      </c>
      <c r="R2906" s="330" t="e">
        <f ca="1">_xll.RiskData('TS CF'!$H$24,$A2906)-F2906</f>
        <v>#NAME?</v>
      </c>
      <c r="S2906" s="330" t="e">
        <f ca="1">_xll.RiskData('TS CF'!$K$24,$A2906)-G2906</f>
        <v>#NAME?</v>
      </c>
      <c r="T2906" s="330" t="e">
        <f ca="1">_xll.RiskData('TS CF'!$N$24,$A2906)-H2906</f>
        <v>#NAME?</v>
      </c>
      <c r="V2906" s="327" t="e">
        <f t="shared" ca="1" si="135"/>
        <v>#NAME?</v>
      </c>
      <c r="W2906" s="327" t="e">
        <f t="shared" ca="1" si="136"/>
        <v>#NAME?</v>
      </c>
      <c r="X2906" s="327" t="e">
        <f t="shared" ca="1" si="137"/>
        <v>#NAME?</v>
      </c>
    </row>
    <row r="2907" spans="1:24">
      <c r="A2907" s="2">
        <v>2900</v>
      </c>
      <c r="B2907" s="617">
        <v>-160478</v>
      </c>
      <c r="C2907" s="617">
        <v>-103593</v>
      </c>
      <c r="D2907" s="617">
        <v>-114388</v>
      </c>
      <c r="F2907" s="330" t="e">
        <f ca="1">_xll.RiskData('Risk Summary'!$H$32,$A2907)</f>
        <v>#NAME?</v>
      </c>
      <c r="G2907" s="330" t="e">
        <f ca="1">_xll.RiskData('Risk Summary'!$K$32,$A2907)</f>
        <v>#NAME?</v>
      </c>
      <c r="H2907" s="330" t="e">
        <f ca="1">_xll.RiskData('Risk Summary'!$N$32,$A2907)</f>
        <v>#NAME?</v>
      </c>
      <c r="J2907" s="330" t="e">
        <f ca="1">_xll.RiskData('Risk Summary'!$H$35,$A2907)</f>
        <v>#NAME?</v>
      </c>
      <c r="K2907" s="330" t="e">
        <f ca="1">_xll.RiskData('Risk Summary'!$K$35,$A2907)</f>
        <v>#NAME?</v>
      </c>
      <c r="L2907" s="330" t="e">
        <f ca="1">_xll.RiskData('Risk Summary'!$N$35,$A2907)</f>
        <v>#NAME?</v>
      </c>
      <c r="N2907" s="330" t="e">
        <f ca="1">_xll.RiskData('Risk Summary'!$H$36,$A2907)</f>
        <v>#NAME?</v>
      </c>
      <c r="O2907" s="330" t="e">
        <f ca="1">_xll.RiskData('Risk Summary'!$K$36,$A2907)</f>
        <v>#NAME?</v>
      </c>
      <c r="P2907" s="330" t="e">
        <f ca="1">_xll.RiskData('Risk Summary'!$N$36,$A2907)</f>
        <v>#NAME?</v>
      </c>
      <c r="R2907" s="330" t="e">
        <f ca="1">_xll.RiskData('TS CF'!$H$24,$A2907)-F2907</f>
        <v>#NAME?</v>
      </c>
      <c r="S2907" s="330" t="e">
        <f ca="1">_xll.RiskData('TS CF'!$K$24,$A2907)-G2907</f>
        <v>#NAME?</v>
      </c>
      <c r="T2907" s="330" t="e">
        <f ca="1">_xll.RiskData('TS CF'!$N$24,$A2907)-H2907</f>
        <v>#NAME?</v>
      </c>
      <c r="V2907" s="327" t="e">
        <f t="shared" ca="1" si="135"/>
        <v>#NAME?</v>
      </c>
      <c r="W2907" s="327" t="e">
        <f t="shared" ca="1" si="136"/>
        <v>#NAME?</v>
      </c>
      <c r="X2907" s="327" t="e">
        <f t="shared" ca="1" si="137"/>
        <v>#NAME?</v>
      </c>
    </row>
    <row r="2908" spans="1:24">
      <c r="A2908" s="2">
        <v>2901</v>
      </c>
      <c r="B2908" s="617">
        <v>-160478</v>
      </c>
      <c r="C2908" s="617">
        <v>-103593</v>
      </c>
      <c r="D2908" s="617">
        <v>-114388</v>
      </c>
      <c r="F2908" s="330" t="e">
        <f ca="1">_xll.RiskData('Risk Summary'!$H$32,$A2908)</f>
        <v>#NAME?</v>
      </c>
      <c r="G2908" s="330" t="e">
        <f ca="1">_xll.RiskData('Risk Summary'!$K$32,$A2908)</f>
        <v>#NAME?</v>
      </c>
      <c r="H2908" s="330" t="e">
        <f ca="1">_xll.RiskData('Risk Summary'!$N$32,$A2908)</f>
        <v>#NAME?</v>
      </c>
      <c r="J2908" s="330" t="e">
        <f ca="1">_xll.RiskData('Risk Summary'!$H$35,$A2908)</f>
        <v>#NAME?</v>
      </c>
      <c r="K2908" s="330" t="e">
        <f ca="1">_xll.RiskData('Risk Summary'!$K$35,$A2908)</f>
        <v>#NAME?</v>
      </c>
      <c r="L2908" s="330" t="e">
        <f ca="1">_xll.RiskData('Risk Summary'!$N$35,$A2908)</f>
        <v>#NAME?</v>
      </c>
      <c r="N2908" s="330" t="e">
        <f ca="1">_xll.RiskData('Risk Summary'!$H$36,$A2908)</f>
        <v>#NAME?</v>
      </c>
      <c r="O2908" s="330" t="e">
        <f ca="1">_xll.RiskData('Risk Summary'!$K$36,$A2908)</f>
        <v>#NAME?</v>
      </c>
      <c r="P2908" s="330" t="e">
        <f ca="1">_xll.RiskData('Risk Summary'!$N$36,$A2908)</f>
        <v>#NAME?</v>
      </c>
      <c r="R2908" s="330" t="e">
        <f ca="1">_xll.RiskData('TS CF'!$H$24,$A2908)-F2908</f>
        <v>#NAME?</v>
      </c>
      <c r="S2908" s="330" t="e">
        <f ca="1">_xll.RiskData('TS CF'!$K$24,$A2908)-G2908</f>
        <v>#NAME?</v>
      </c>
      <c r="T2908" s="330" t="e">
        <f ca="1">_xll.RiskData('TS CF'!$N$24,$A2908)-H2908</f>
        <v>#NAME?</v>
      </c>
      <c r="V2908" s="327" t="e">
        <f t="shared" ca="1" si="135"/>
        <v>#NAME?</v>
      </c>
      <c r="W2908" s="327" t="e">
        <f t="shared" ca="1" si="136"/>
        <v>#NAME?</v>
      </c>
      <c r="X2908" s="327" t="e">
        <f t="shared" ca="1" si="137"/>
        <v>#NAME?</v>
      </c>
    </row>
    <row r="2909" spans="1:24">
      <c r="A2909" s="2">
        <v>2902</v>
      </c>
      <c r="B2909" s="617">
        <v>-160478</v>
      </c>
      <c r="C2909" s="617">
        <v>-103593</v>
      </c>
      <c r="D2909" s="617">
        <v>-114388</v>
      </c>
      <c r="F2909" s="330" t="e">
        <f ca="1">_xll.RiskData('Risk Summary'!$H$32,$A2909)</f>
        <v>#NAME?</v>
      </c>
      <c r="G2909" s="330" t="e">
        <f ca="1">_xll.RiskData('Risk Summary'!$K$32,$A2909)</f>
        <v>#NAME?</v>
      </c>
      <c r="H2909" s="330" t="e">
        <f ca="1">_xll.RiskData('Risk Summary'!$N$32,$A2909)</f>
        <v>#NAME?</v>
      </c>
      <c r="J2909" s="330" t="e">
        <f ca="1">_xll.RiskData('Risk Summary'!$H$35,$A2909)</f>
        <v>#NAME?</v>
      </c>
      <c r="K2909" s="330" t="e">
        <f ca="1">_xll.RiskData('Risk Summary'!$K$35,$A2909)</f>
        <v>#NAME?</v>
      </c>
      <c r="L2909" s="330" t="e">
        <f ca="1">_xll.RiskData('Risk Summary'!$N$35,$A2909)</f>
        <v>#NAME?</v>
      </c>
      <c r="N2909" s="330" t="e">
        <f ca="1">_xll.RiskData('Risk Summary'!$H$36,$A2909)</f>
        <v>#NAME?</v>
      </c>
      <c r="O2909" s="330" t="e">
        <f ca="1">_xll.RiskData('Risk Summary'!$K$36,$A2909)</f>
        <v>#NAME?</v>
      </c>
      <c r="P2909" s="330" t="e">
        <f ca="1">_xll.RiskData('Risk Summary'!$N$36,$A2909)</f>
        <v>#NAME?</v>
      </c>
      <c r="R2909" s="330" t="e">
        <f ca="1">_xll.RiskData('TS CF'!$H$24,$A2909)-F2909</f>
        <v>#NAME?</v>
      </c>
      <c r="S2909" s="330" t="e">
        <f ca="1">_xll.RiskData('TS CF'!$K$24,$A2909)-G2909</f>
        <v>#NAME?</v>
      </c>
      <c r="T2909" s="330" t="e">
        <f ca="1">_xll.RiskData('TS CF'!$N$24,$A2909)-H2909</f>
        <v>#NAME?</v>
      </c>
      <c r="V2909" s="327" t="e">
        <f t="shared" ca="1" si="135"/>
        <v>#NAME?</v>
      </c>
      <c r="W2909" s="327" t="e">
        <f t="shared" ca="1" si="136"/>
        <v>#NAME?</v>
      </c>
      <c r="X2909" s="327" t="e">
        <f t="shared" ca="1" si="137"/>
        <v>#NAME?</v>
      </c>
    </row>
    <row r="2910" spans="1:24">
      <c r="A2910" s="2">
        <v>2903</v>
      </c>
      <c r="B2910" s="617">
        <v>-160478</v>
      </c>
      <c r="C2910" s="617">
        <v>-103593</v>
      </c>
      <c r="D2910" s="617">
        <v>-114388</v>
      </c>
      <c r="F2910" s="330" t="e">
        <f ca="1">_xll.RiskData('Risk Summary'!$H$32,$A2910)</f>
        <v>#NAME?</v>
      </c>
      <c r="G2910" s="330" t="e">
        <f ca="1">_xll.RiskData('Risk Summary'!$K$32,$A2910)</f>
        <v>#NAME?</v>
      </c>
      <c r="H2910" s="330" t="e">
        <f ca="1">_xll.RiskData('Risk Summary'!$N$32,$A2910)</f>
        <v>#NAME?</v>
      </c>
      <c r="J2910" s="330" t="e">
        <f ca="1">_xll.RiskData('Risk Summary'!$H$35,$A2910)</f>
        <v>#NAME?</v>
      </c>
      <c r="K2910" s="330" t="e">
        <f ca="1">_xll.RiskData('Risk Summary'!$K$35,$A2910)</f>
        <v>#NAME?</v>
      </c>
      <c r="L2910" s="330" t="e">
        <f ca="1">_xll.RiskData('Risk Summary'!$N$35,$A2910)</f>
        <v>#NAME?</v>
      </c>
      <c r="N2910" s="330" t="e">
        <f ca="1">_xll.RiskData('Risk Summary'!$H$36,$A2910)</f>
        <v>#NAME?</v>
      </c>
      <c r="O2910" s="330" t="e">
        <f ca="1">_xll.RiskData('Risk Summary'!$K$36,$A2910)</f>
        <v>#NAME?</v>
      </c>
      <c r="P2910" s="330" t="e">
        <f ca="1">_xll.RiskData('Risk Summary'!$N$36,$A2910)</f>
        <v>#NAME?</v>
      </c>
      <c r="R2910" s="330" t="e">
        <f ca="1">_xll.RiskData('TS CF'!$H$24,$A2910)-F2910</f>
        <v>#NAME?</v>
      </c>
      <c r="S2910" s="330" t="e">
        <f ca="1">_xll.RiskData('TS CF'!$K$24,$A2910)-G2910</f>
        <v>#NAME?</v>
      </c>
      <c r="T2910" s="330" t="e">
        <f ca="1">_xll.RiskData('TS CF'!$N$24,$A2910)-H2910</f>
        <v>#NAME?</v>
      </c>
      <c r="V2910" s="327" t="e">
        <f t="shared" ca="1" si="135"/>
        <v>#NAME?</v>
      </c>
      <c r="W2910" s="327" t="e">
        <f t="shared" ca="1" si="136"/>
        <v>#NAME?</v>
      </c>
      <c r="X2910" s="327" t="e">
        <f t="shared" ca="1" si="137"/>
        <v>#NAME?</v>
      </c>
    </row>
    <row r="2911" spans="1:24">
      <c r="A2911" s="2">
        <v>2904</v>
      </c>
      <c r="B2911" s="617">
        <v>-160478</v>
      </c>
      <c r="C2911" s="617">
        <v>-103593</v>
      </c>
      <c r="D2911" s="617">
        <v>-114388</v>
      </c>
      <c r="F2911" s="330" t="e">
        <f ca="1">_xll.RiskData('Risk Summary'!$H$32,$A2911)</f>
        <v>#NAME?</v>
      </c>
      <c r="G2911" s="330" t="e">
        <f ca="1">_xll.RiskData('Risk Summary'!$K$32,$A2911)</f>
        <v>#NAME?</v>
      </c>
      <c r="H2911" s="330" t="e">
        <f ca="1">_xll.RiskData('Risk Summary'!$N$32,$A2911)</f>
        <v>#NAME?</v>
      </c>
      <c r="J2911" s="330" t="e">
        <f ca="1">_xll.RiskData('Risk Summary'!$H$35,$A2911)</f>
        <v>#NAME?</v>
      </c>
      <c r="K2911" s="330" t="e">
        <f ca="1">_xll.RiskData('Risk Summary'!$K$35,$A2911)</f>
        <v>#NAME?</v>
      </c>
      <c r="L2911" s="330" t="e">
        <f ca="1">_xll.RiskData('Risk Summary'!$N$35,$A2911)</f>
        <v>#NAME?</v>
      </c>
      <c r="N2911" s="330" t="e">
        <f ca="1">_xll.RiskData('Risk Summary'!$H$36,$A2911)</f>
        <v>#NAME?</v>
      </c>
      <c r="O2911" s="330" t="e">
        <f ca="1">_xll.RiskData('Risk Summary'!$K$36,$A2911)</f>
        <v>#NAME?</v>
      </c>
      <c r="P2911" s="330" t="e">
        <f ca="1">_xll.RiskData('Risk Summary'!$N$36,$A2911)</f>
        <v>#NAME?</v>
      </c>
      <c r="R2911" s="330" t="e">
        <f ca="1">_xll.RiskData('TS CF'!$H$24,$A2911)-F2911</f>
        <v>#NAME?</v>
      </c>
      <c r="S2911" s="330" t="e">
        <f ca="1">_xll.RiskData('TS CF'!$K$24,$A2911)-G2911</f>
        <v>#NAME?</v>
      </c>
      <c r="T2911" s="330" t="e">
        <f ca="1">_xll.RiskData('TS CF'!$N$24,$A2911)-H2911</f>
        <v>#NAME?</v>
      </c>
      <c r="V2911" s="327" t="e">
        <f t="shared" ca="1" si="135"/>
        <v>#NAME?</v>
      </c>
      <c r="W2911" s="327" t="e">
        <f t="shared" ca="1" si="136"/>
        <v>#NAME?</v>
      </c>
      <c r="X2911" s="327" t="e">
        <f t="shared" ca="1" si="137"/>
        <v>#NAME?</v>
      </c>
    </row>
    <row r="2912" spans="1:24">
      <c r="A2912" s="2">
        <v>2905</v>
      </c>
      <c r="B2912" s="617">
        <v>-160478</v>
      </c>
      <c r="C2912" s="617">
        <v>-103593</v>
      </c>
      <c r="D2912" s="617">
        <v>-114388</v>
      </c>
      <c r="F2912" s="330" t="e">
        <f ca="1">_xll.RiskData('Risk Summary'!$H$32,$A2912)</f>
        <v>#NAME?</v>
      </c>
      <c r="G2912" s="330" t="e">
        <f ca="1">_xll.RiskData('Risk Summary'!$K$32,$A2912)</f>
        <v>#NAME?</v>
      </c>
      <c r="H2912" s="330" t="e">
        <f ca="1">_xll.RiskData('Risk Summary'!$N$32,$A2912)</f>
        <v>#NAME?</v>
      </c>
      <c r="J2912" s="330" t="e">
        <f ca="1">_xll.RiskData('Risk Summary'!$H$35,$A2912)</f>
        <v>#NAME?</v>
      </c>
      <c r="K2912" s="330" t="e">
        <f ca="1">_xll.RiskData('Risk Summary'!$K$35,$A2912)</f>
        <v>#NAME?</v>
      </c>
      <c r="L2912" s="330" t="e">
        <f ca="1">_xll.RiskData('Risk Summary'!$N$35,$A2912)</f>
        <v>#NAME?</v>
      </c>
      <c r="N2912" s="330" t="e">
        <f ca="1">_xll.RiskData('Risk Summary'!$H$36,$A2912)</f>
        <v>#NAME?</v>
      </c>
      <c r="O2912" s="330" t="e">
        <f ca="1">_xll.RiskData('Risk Summary'!$K$36,$A2912)</f>
        <v>#NAME?</v>
      </c>
      <c r="P2912" s="330" t="e">
        <f ca="1">_xll.RiskData('Risk Summary'!$N$36,$A2912)</f>
        <v>#NAME?</v>
      </c>
      <c r="R2912" s="330" t="e">
        <f ca="1">_xll.RiskData('TS CF'!$H$24,$A2912)-F2912</f>
        <v>#NAME?</v>
      </c>
      <c r="S2912" s="330" t="e">
        <f ca="1">_xll.RiskData('TS CF'!$K$24,$A2912)-G2912</f>
        <v>#NAME?</v>
      </c>
      <c r="T2912" s="330" t="e">
        <f ca="1">_xll.RiskData('TS CF'!$N$24,$A2912)-H2912</f>
        <v>#NAME?</v>
      </c>
      <c r="V2912" s="327" t="e">
        <f t="shared" ca="1" si="135"/>
        <v>#NAME?</v>
      </c>
      <c r="W2912" s="327" t="e">
        <f t="shared" ca="1" si="136"/>
        <v>#NAME?</v>
      </c>
      <c r="X2912" s="327" t="e">
        <f t="shared" ca="1" si="137"/>
        <v>#NAME?</v>
      </c>
    </row>
    <row r="2913" spans="1:24">
      <c r="A2913" s="2">
        <v>2906</v>
      </c>
      <c r="B2913" s="617">
        <v>-160478</v>
      </c>
      <c r="C2913" s="617">
        <v>-103593</v>
      </c>
      <c r="D2913" s="617">
        <v>-114388</v>
      </c>
      <c r="F2913" s="330" t="e">
        <f ca="1">_xll.RiskData('Risk Summary'!$H$32,$A2913)</f>
        <v>#NAME?</v>
      </c>
      <c r="G2913" s="330" t="e">
        <f ca="1">_xll.RiskData('Risk Summary'!$K$32,$A2913)</f>
        <v>#NAME?</v>
      </c>
      <c r="H2913" s="330" t="e">
        <f ca="1">_xll.RiskData('Risk Summary'!$N$32,$A2913)</f>
        <v>#NAME?</v>
      </c>
      <c r="J2913" s="330" t="e">
        <f ca="1">_xll.RiskData('Risk Summary'!$H$35,$A2913)</f>
        <v>#NAME?</v>
      </c>
      <c r="K2913" s="330" t="e">
        <f ca="1">_xll.RiskData('Risk Summary'!$K$35,$A2913)</f>
        <v>#NAME?</v>
      </c>
      <c r="L2913" s="330" t="e">
        <f ca="1">_xll.RiskData('Risk Summary'!$N$35,$A2913)</f>
        <v>#NAME?</v>
      </c>
      <c r="N2913" s="330" t="e">
        <f ca="1">_xll.RiskData('Risk Summary'!$H$36,$A2913)</f>
        <v>#NAME?</v>
      </c>
      <c r="O2913" s="330" t="e">
        <f ca="1">_xll.RiskData('Risk Summary'!$K$36,$A2913)</f>
        <v>#NAME?</v>
      </c>
      <c r="P2913" s="330" t="e">
        <f ca="1">_xll.RiskData('Risk Summary'!$N$36,$A2913)</f>
        <v>#NAME?</v>
      </c>
      <c r="R2913" s="330" t="e">
        <f ca="1">_xll.RiskData('TS CF'!$H$24,$A2913)-F2913</f>
        <v>#NAME?</v>
      </c>
      <c r="S2913" s="330" t="e">
        <f ca="1">_xll.RiskData('TS CF'!$K$24,$A2913)-G2913</f>
        <v>#NAME?</v>
      </c>
      <c r="T2913" s="330" t="e">
        <f ca="1">_xll.RiskData('TS CF'!$N$24,$A2913)-H2913</f>
        <v>#NAME?</v>
      </c>
      <c r="V2913" s="327" t="e">
        <f t="shared" ca="1" si="135"/>
        <v>#NAME?</v>
      </c>
      <c r="W2913" s="327" t="e">
        <f t="shared" ca="1" si="136"/>
        <v>#NAME?</v>
      </c>
      <c r="X2913" s="327" t="e">
        <f t="shared" ca="1" si="137"/>
        <v>#NAME?</v>
      </c>
    </row>
    <row r="2914" spans="1:24">
      <c r="A2914" s="2">
        <v>2907</v>
      </c>
      <c r="B2914" s="617">
        <v>-160478</v>
      </c>
      <c r="C2914" s="617">
        <v>-103593</v>
      </c>
      <c r="D2914" s="617">
        <v>-114388</v>
      </c>
      <c r="F2914" s="330" t="e">
        <f ca="1">_xll.RiskData('Risk Summary'!$H$32,$A2914)</f>
        <v>#NAME?</v>
      </c>
      <c r="G2914" s="330" t="e">
        <f ca="1">_xll.RiskData('Risk Summary'!$K$32,$A2914)</f>
        <v>#NAME?</v>
      </c>
      <c r="H2914" s="330" t="e">
        <f ca="1">_xll.RiskData('Risk Summary'!$N$32,$A2914)</f>
        <v>#NAME?</v>
      </c>
      <c r="J2914" s="330" t="e">
        <f ca="1">_xll.RiskData('Risk Summary'!$H$35,$A2914)</f>
        <v>#NAME?</v>
      </c>
      <c r="K2914" s="330" t="e">
        <f ca="1">_xll.RiskData('Risk Summary'!$K$35,$A2914)</f>
        <v>#NAME?</v>
      </c>
      <c r="L2914" s="330" t="e">
        <f ca="1">_xll.RiskData('Risk Summary'!$N$35,$A2914)</f>
        <v>#NAME?</v>
      </c>
      <c r="N2914" s="330" t="e">
        <f ca="1">_xll.RiskData('Risk Summary'!$H$36,$A2914)</f>
        <v>#NAME?</v>
      </c>
      <c r="O2914" s="330" t="e">
        <f ca="1">_xll.RiskData('Risk Summary'!$K$36,$A2914)</f>
        <v>#NAME?</v>
      </c>
      <c r="P2914" s="330" t="e">
        <f ca="1">_xll.RiskData('Risk Summary'!$N$36,$A2914)</f>
        <v>#NAME?</v>
      </c>
      <c r="R2914" s="330" t="e">
        <f ca="1">_xll.RiskData('TS CF'!$H$24,$A2914)-F2914</f>
        <v>#NAME?</v>
      </c>
      <c r="S2914" s="330" t="e">
        <f ca="1">_xll.RiskData('TS CF'!$K$24,$A2914)-G2914</f>
        <v>#NAME?</v>
      </c>
      <c r="T2914" s="330" t="e">
        <f ca="1">_xll.RiskData('TS CF'!$N$24,$A2914)-H2914</f>
        <v>#NAME?</v>
      </c>
      <c r="V2914" s="327" t="e">
        <f t="shared" ca="1" si="135"/>
        <v>#NAME?</v>
      </c>
      <c r="W2914" s="327" t="e">
        <f t="shared" ca="1" si="136"/>
        <v>#NAME?</v>
      </c>
      <c r="X2914" s="327" t="e">
        <f t="shared" ca="1" si="137"/>
        <v>#NAME?</v>
      </c>
    </row>
    <row r="2915" spans="1:24">
      <c r="A2915" s="2">
        <v>2908</v>
      </c>
      <c r="B2915" s="617">
        <v>-160478</v>
      </c>
      <c r="C2915" s="617">
        <v>-103593</v>
      </c>
      <c r="D2915" s="617">
        <v>-114388</v>
      </c>
      <c r="F2915" s="330" t="e">
        <f ca="1">_xll.RiskData('Risk Summary'!$H$32,$A2915)</f>
        <v>#NAME?</v>
      </c>
      <c r="G2915" s="330" t="e">
        <f ca="1">_xll.RiskData('Risk Summary'!$K$32,$A2915)</f>
        <v>#NAME?</v>
      </c>
      <c r="H2915" s="330" t="e">
        <f ca="1">_xll.RiskData('Risk Summary'!$N$32,$A2915)</f>
        <v>#NAME?</v>
      </c>
      <c r="J2915" s="330" t="e">
        <f ca="1">_xll.RiskData('Risk Summary'!$H$35,$A2915)</f>
        <v>#NAME?</v>
      </c>
      <c r="K2915" s="330" t="e">
        <f ca="1">_xll.RiskData('Risk Summary'!$K$35,$A2915)</f>
        <v>#NAME?</v>
      </c>
      <c r="L2915" s="330" t="e">
        <f ca="1">_xll.RiskData('Risk Summary'!$N$35,$A2915)</f>
        <v>#NAME?</v>
      </c>
      <c r="N2915" s="330" t="e">
        <f ca="1">_xll.RiskData('Risk Summary'!$H$36,$A2915)</f>
        <v>#NAME?</v>
      </c>
      <c r="O2915" s="330" t="e">
        <f ca="1">_xll.RiskData('Risk Summary'!$K$36,$A2915)</f>
        <v>#NAME?</v>
      </c>
      <c r="P2915" s="330" t="e">
        <f ca="1">_xll.RiskData('Risk Summary'!$N$36,$A2915)</f>
        <v>#NAME?</v>
      </c>
      <c r="R2915" s="330" t="e">
        <f ca="1">_xll.RiskData('TS CF'!$H$24,$A2915)-F2915</f>
        <v>#NAME?</v>
      </c>
      <c r="S2915" s="330" t="e">
        <f ca="1">_xll.RiskData('TS CF'!$K$24,$A2915)-G2915</f>
        <v>#NAME?</v>
      </c>
      <c r="T2915" s="330" t="e">
        <f ca="1">_xll.RiskData('TS CF'!$N$24,$A2915)-H2915</f>
        <v>#NAME?</v>
      </c>
      <c r="V2915" s="327" t="e">
        <f t="shared" ca="1" si="135"/>
        <v>#NAME?</v>
      </c>
      <c r="W2915" s="327" t="e">
        <f t="shared" ca="1" si="136"/>
        <v>#NAME?</v>
      </c>
      <c r="X2915" s="327" t="e">
        <f t="shared" ca="1" si="137"/>
        <v>#NAME?</v>
      </c>
    </row>
    <row r="2916" spans="1:24">
      <c r="A2916" s="2">
        <v>2909</v>
      </c>
      <c r="B2916" s="617">
        <v>-160478</v>
      </c>
      <c r="C2916" s="617">
        <v>-103593</v>
      </c>
      <c r="D2916" s="617">
        <v>-114388</v>
      </c>
      <c r="F2916" s="330" t="e">
        <f ca="1">_xll.RiskData('Risk Summary'!$H$32,$A2916)</f>
        <v>#NAME?</v>
      </c>
      <c r="G2916" s="330" t="e">
        <f ca="1">_xll.RiskData('Risk Summary'!$K$32,$A2916)</f>
        <v>#NAME?</v>
      </c>
      <c r="H2916" s="330" t="e">
        <f ca="1">_xll.RiskData('Risk Summary'!$N$32,$A2916)</f>
        <v>#NAME?</v>
      </c>
      <c r="J2916" s="330" t="e">
        <f ca="1">_xll.RiskData('Risk Summary'!$H$35,$A2916)</f>
        <v>#NAME?</v>
      </c>
      <c r="K2916" s="330" t="e">
        <f ca="1">_xll.RiskData('Risk Summary'!$K$35,$A2916)</f>
        <v>#NAME?</v>
      </c>
      <c r="L2916" s="330" t="e">
        <f ca="1">_xll.RiskData('Risk Summary'!$N$35,$A2916)</f>
        <v>#NAME?</v>
      </c>
      <c r="N2916" s="330" t="e">
        <f ca="1">_xll.RiskData('Risk Summary'!$H$36,$A2916)</f>
        <v>#NAME?</v>
      </c>
      <c r="O2916" s="330" t="e">
        <f ca="1">_xll.RiskData('Risk Summary'!$K$36,$A2916)</f>
        <v>#NAME?</v>
      </c>
      <c r="P2916" s="330" t="e">
        <f ca="1">_xll.RiskData('Risk Summary'!$N$36,$A2916)</f>
        <v>#NAME?</v>
      </c>
      <c r="R2916" s="330" t="e">
        <f ca="1">_xll.RiskData('TS CF'!$H$24,$A2916)-F2916</f>
        <v>#NAME?</v>
      </c>
      <c r="S2916" s="330" t="e">
        <f ca="1">_xll.RiskData('TS CF'!$K$24,$A2916)-G2916</f>
        <v>#NAME?</v>
      </c>
      <c r="T2916" s="330" t="e">
        <f ca="1">_xll.RiskData('TS CF'!$N$24,$A2916)-H2916</f>
        <v>#NAME?</v>
      </c>
      <c r="V2916" s="327" t="e">
        <f t="shared" ca="1" si="135"/>
        <v>#NAME?</v>
      </c>
      <c r="W2916" s="327" t="e">
        <f t="shared" ca="1" si="136"/>
        <v>#NAME?</v>
      </c>
      <c r="X2916" s="327" t="e">
        <f t="shared" ca="1" si="137"/>
        <v>#NAME?</v>
      </c>
    </row>
    <row r="2917" spans="1:24">
      <c r="A2917" s="2">
        <v>2910</v>
      </c>
      <c r="B2917" s="617">
        <v>-160478</v>
      </c>
      <c r="C2917" s="617">
        <v>-103593</v>
      </c>
      <c r="D2917" s="617">
        <v>-114388</v>
      </c>
      <c r="F2917" s="330" t="e">
        <f ca="1">_xll.RiskData('Risk Summary'!$H$32,$A2917)</f>
        <v>#NAME?</v>
      </c>
      <c r="G2917" s="330" t="e">
        <f ca="1">_xll.RiskData('Risk Summary'!$K$32,$A2917)</f>
        <v>#NAME?</v>
      </c>
      <c r="H2917" s="330" t="e">
        <f ca="1">_xll.RiskData('Risk Summary'!$N$32,$A2917)</f>
        <v>#NAME?</v>
      </c>
      <c r="J2917" s="330" t="e">
        <f ca="1">_xll.RiskData('Risk Summary'!$H$35,$A2917)</f>
        <v>#NAME?</v>
      </c>
      <c r="K2917" s="330" t="e">
        <f ca="1">_xll.RiskData('Risk Summary'!$K$35,$A2917)</f>
        <v>#NAME?</v>
      </c>
      <c r="L2917" s="330" t="e">
        <f ca="1">_xll.RiskData('Risk Summary'!$N$35,$A2917)</f>
        <v>#NAME?</v>
      </c>
      <c r="N2917" s="330" t="e">
        <f ca="1">_xll.RiskData('Risk Summary'!$H$36,$A2917)</f>
        <v>#NAME?</v>
      </c>
      <c r="O2917" s="330" t="e">
        <f ca="1">_xll.RiskData('Risk Summary'!$K$36,$A2917)</f>
        <v>#NAME?</v>
      </c>
      <c r="P2917" s="330" t="e">
        <f ca="1">_xll.RiskData('Risk Summary'!$N$36,$A2917)</f>
        <v>#NAME?</v>
      </c>
      <c r="R2917" s="330" t="e">
        <f ca="1">_xll.RiskData('TS CF'!$H$24,$A2917)-F2917</f>
        <v>#NAME?</v>
      </c>
      <c r="S2917" s="330" t="e">
        <f ca="1">_xll.RiskData('TS CF'!$K$24,$A2917)-G2917</f>
        <v>#NAME?</v>
      </c>
      <c r="T2917" s="330" t="e">
        <f ca="1">_xll.RiskData('TS CF'!$N$24,$A2917)-H2917</f>
        <v>#NAME?</v>
      </c>
      <c r="V2917" s="327" t="e">
        <f t="shared" ca="1" si="135"/>
        <v>#NAME?</v>
      </c>
      <c r="W2917" s="327" t="e">
        <f t="shared" ca="1" si="136"/>
        <v>#NAME?</v>
      </c>
      <c r="X2917" s="327" t="e">
        <f t="shared" ca="1" si="137"/>
        <v>#NAME?</v>
      </c>
    </row>
    <row r="2918" spans="1:24">
      <c r="A2918" s="2">
        <v>2911</v>
      </c>
      <c r="B2918" s="617">
        <v>-160478</v>
      </c>
      <c r="C2918" s="617">
        <v>-103593</v>
      </c>
      <c r="D2918" s="617">
        <v>-114388</v>
      </c>
      <c r="F2918" s="330" t="e">
        <f ca="1">_xll.RiskData('Risk Summary'!$H$32,$A2918)</f>
        <v>#NAME?</v>
      </c>
      <c r="G2918" s="330" t="e">
        <f ca="1">_xll.RiskData('Risk Summary'!$K$32,$A2918)</f>
        <v>#NAME?</v>
      </c>
      <c r="H2918" s="330" t="e">
        <f ca="1">_xll.RiskData('Risk Summary'!$N$32,$A2918)</f>
        <v>#NAME?</v>
      </c>
      <c r="J2918" s="330" t="e">
        <f ca="1">_xll.RiskData('Risk Summary'!$H$35,$A2918)</f>
        <v>#NAME?</v>
      </c>
      <c r="K2918" s="330" t="e">
        <f ca="1">_xll.RiskData('Risk Summary'!$K$35,$A2918)</f>
        <v>#NAME?</v>
      </c>
      <c r="L2918" s="330" t="e">
        <f ca="1">_xll.RiskData('Risk Summary'!$N$35,$A2918)</f>
        <v>#NAME?</v>
      </c>
      <c r="N2918" s="330" t="e">
        <f ca="1">_xll.RiskData('Risk Summary'!$H$36,$A2918)</f>
        <v>#NAME?</v>
      </c>
      <c r="O2918" s="330" t="e">
        <f ca="1">_xll.RiskData('Risk Summary'!$K$36,$A2918)</f>
        <v>#NAME?</v>
      </c>
      <c r="P2918" s="330" t="e">
        <f ca="1">_xll.RiskData('Risk Summary'!$N$36,$A2918)</f>
        <v>#NAME?</v>
      </c>
      <c r="R2918" s="330" t="e">
        <f ca="1">_xll.RiskData('TS CF'!$H$24,$A2918)-F2918</f>
        <v>#NAME?</v>
      </c>
      <c r="S2918" s="330" t="e">
        <f ca="1">_xll.RiskData('TS CF'!$K$24,$A2918)-G2918</f>
        <v>#NAME?</v>
      </c>
      <c r="T2918" s="330" t="e">
        <f ca="1">_xll.RiskData('TS CF'!$N$24,$A2918)-H2918</f>
        <v>#NAME?</v>
      </c>
      <c r="V2918" s="327" t="e">
        <f t="shared" ca="1" si="135"/>
        <v>#NAME?</v>
      </c>
      <c r="W2918" s="327" t="e">
        <f t="shared" ca="1" si="136"/>
        <v>#NAME?</v>
      </c>
      <c r="X2918" s="327" t="e">
        <f t="shared" ca="1" si="137"/>
        <v>#NAME?</v>
      </c>
    </row>
    <row r="2919" spans="1:24">
      <c r="A2919" s="2">
        <v>2912</v>
      </c>
      <c r="B2919" s="617">
        <v>-160478</v>
      </c>
      <c r="C2919" s="617">
        <v>-103593</v>
      </c>
      <c r="D2919" s="617">
        <v>-114388</v>
      </c>
      <c r="F2919" s="330" t="e">
        <f ca="1">_xll.RiskData('Risk Summary'!$H$32,$A2919)</f>
        <v>#NAME?</v>
      </c>
      <c r="G2919" s="330" t="e">
        <f ca="1">_xll.RiskData('Risk Summary'!$K$32,$A2919)</f>
        <v>#NAME?</v>
      </c>
      <c r="H2919" s="330" t="e">
        <f ca="1">_xll.RiskData('Risk Summary'!$N$32,$A2919)</f>
        <v>#NAME?</v>
      </c>
      <c r="J2919" s="330" t="e">
        <f ca="1">_xll.RiskData('Risk Summary'!$H$35,$A2919)</f>
        <v>#NAME?</v>
      </c>
      <c r="K2919" s="330" t="e">
        <f ca="1">_xll.RiskData('Risk Summary'!$K$35,$A2919)</f>
        <v>#NAME?</v>
      </c>
      <c r="L2919" s="330" t="e">
        <f ca="1">_xll.RiskData('Risk Summary'!$N$35,$A2919)</f>
        <v>#NAME?</v>
      </c>
      <c r="N2919" s="330" t="e">
        <f ca="1">_xll.RiskData('Risk Summary'!$H$36,$A2919)</f>
        <v>#NAME?</v>
      </c>
      <c r="O2919" s="330" t="e">
        <f ca="1">_xll.RiskData('Risk Summary'!$K$36,$A2919)</f>
        <v>#NAME?</v>
      </c>
      <c r="P2919" s="330" t="e">
        <f ca="1">_xll.RiskData('Risk Summary'!$N$36,$A2919)</f>
        <v>#NAME?</v>
      </c>
      <c r="R2919" s="330" t="e">
        <f ca="1">_xll.RiskData('TS CF'!$H$24,$A2919)-F2919</f>
        <v>#NAME?</v>
      </c>
      <c r="S2919" s="330" t="e">
        <f ca="1">_xll.RiskData('TS CF'!$K$24,$A2919)-G2919</f>
        <v>#NAME?</v>
      </c>
      <c r="T2919" s="330" t="e">
        <f ca="1">_xll.RiskData('TS CF'!$N$24,$A2919)-H2919</f>
        <v>#NAME?</v>
      </c>
      <c r="V2919" s="327" t="e">
        <f t="shared" ca="1" si="135"/>
        <v>#NAME?</v>
      </c>
      <c r="W2919" s="327" t="e">
        <f t="shared" ca="1" si="136"/>
        <v>#NAME?</v>
      </c>
      <c r="X2919" s="327" t="e">
        <f t="shared" ca="1" si="137"/>
        <v>#NAME?</v>
      </c>
    </row>
    <row r="2920" spans="1:24">
      <c r="A2920" s="2">
        <v>2913</v>
      </c>
      <c r="B2920" s="617">
        <v>-160478</v>
      </c>
      <c r="C2920" s="617">
        <v>-103593</v>
      </c>
      <c r="D2920" s="617">
        <v>-114388</v>
      </c>
      <c r="F2920" s="330" t="e">
        <f ca="1">_xll.RiskData('Risk Summary'!$H$32,$A2920)</f>
        <v>#NAME?</v>
      </c>
      <c r="G2920" s="330" t="e">
        <f ca="1">_xll.RiskData('Risk Summary'!$K$32,$A2920)</f>
        <v>#NAME?</v>
      </c>
      <c r="H2920" s="330" t="e">
        <f ca="1">_xll.RiskData('Risk Summary'!$N$32,$A2920)</f>
        <v>#NAME?</v>
      </c>
      <c r="J2920" s="330" t="e">
        <f ca="1">_xll.RiskData('Risk Summary'!$H$35,$A2920)</f>
        <v>#NAME?</v>
      </c>
      <c r="K2920" s="330" t="e">
        <f ca="1">_xll.RiskData('Risk Summary'!$K$35,$A2920)</f>
        <v>#NAME?</v>
      </c>
      <c r="L2920" s="330" t="e">
        <f ca="1">_xll.RiskData('Risk Summary'!$N$35,$A2920)</f>
        <v>#NAME?</v>
      </c>
      <c r="N2920" s="330" t="e">
        <f ca="1">_xll.RiskData('Risk Summary'!$H$36,$A2920)</f>
        <v>#NAME?</v>
      </c>
      <c r="O2920" s="330" t="e">
        <f ca="1">_xll.RiskData('Risk Summary'!$K$36,$A2920)</f>
        <v>#NAME?</v>
      </c>
      <c r="P2920" s="330" t="e">
        <f ca="1">_xll.RiskData('Risk Summary'!$N$36,$A2920)</f>
        <v>#NAME?</v>
      </c>
      <c r="R2920" s="330" t="e">
        <f ca="1">_xll.RiskData('TS CF'!$H$24,$A2920)-F2920</f>
        <v>#NAME?</v>
      </c>
      <c r="S2920" s="330" t="e">
        <f ca="1">_xll.RiskData('TS CF'!$K$24,$A2920)-G2920</f>
        <v>#NAME?</v>
      </c>
      <c r="T2920" s="330" t="e">
        <f ca="1">_xll.RiskData('TS CF'!$N$24,$A2920)-H2920</f>
        <v>#NAME?</v>
      </c>
      <c r="V2920" s="327" t="e">
        <f t="shared" ca="1" si="135"/>
        <v>#NAME?</v>
      </c>
      <c r="W2920" s="327" t="e">
        <f t="shared" ca="1" si="136"/>
        <v>#NAME?</v>
      </c>
      <c r="X2920" s="327" t="e">
        <f t="shared" ca="1" si="137"/>
        <v>#NAME?</v>
      </c>
    </row>
    <row r="2921" spans="1:24">
      <c r="A2921" s="2">
        <v>2914</v>
      </c>
      <c r="B2921" s="617">
        <v>-160478</v>
      </c>
      <c r="C2921" s="617">
        <v>-103593</v>
      </c>
      <c r="D2921" s="617">
        <v>-114388</v>
      </c>
      <c r="F2921" s="330" t="e">
        <f ca="1">_xll.RiskData('Risk Summary'!$H$32,$A2921)</f>
        <v>#NAME?</v>
      </c>
      <c r="G2921" s="330" t="e">
        <f ca="1">_xll.RiskData('Risk Summary'!$K$32,$A2921)</f>
        <v>#NAME?</v>
      </c>
      <c r="H2921" s="330" t="e">
        <f ca="1">_xll.RiskData('Risk Summary'!$N$32,$A2921)</f>
        <v>#NAME?</v>
      </c>
      <c r="J2921" s="330" t="e">
        <f ca="1">_xll.RiskData('Risk Summary'!$H$35,$A2921)</f>
        <v>#NAME?</v>
      </c>
      <c r="K2921" s="330" t="e">
        <f ca="1">_xll.RiskData('Risk Summary'!$K$35,$A2921)</f>
        <v>#NAME?</v>
      </c>
      <c r="L2921" s="330" t="e">
        <f ca="1">_xll.RiskData('Risk Summary'!$N$35,$A2921)</f>
        <v>#NAME?</v>
      </c>
      <c r="N2921" s="330" t="e">
        <f ca="1">_xll.RiskData('Risk Summary'!$H$36,$A2921)</f>
        <v>#NAME?</v>
      </c>
      <c r="O2921" s="330" t="e">
        <f ca="1">_xll.RiskData('Risk Summary'!$K$36,$A2921)</f>
        <v>#NAME?</v>
      </c>
      <c r="P2921" s="330" t="e">
        <f ca="1">_xll.RiskData('Risk Summary'!$N$36,$A2921)</f>
        <v>#NAME?</v>
      </c>
      <c r="R2921" s="330" t="e">
        <f ca="1">_xll.RiskData('TS CF'!$H$24,$A2921)-F2921</f>
        <v>#NAME?</v>
      </c>
      <c r="S2921" s="330" t="e">
        <f ca="1">_xll.RiskData('TS CF'!$K$24,$A2921)-G2921</f>
        <v>#NAME?</v>
      </c>
      <c r="T2921" s="330" t="e">
        <f ca="1">_xll.RiskData('TS CF'!$N$24,$A2921)-H2921</f>
        <v>#NAME?</v>
      </c>
      <c r="V2921" s="327" t="e">
        <f t="shared" ca="1" si="135"/>
        <v>#NAME?</v>
      </c>
      <c r="W2921" s="327" t="e">
        <f t="shared" ca="1" si="136"/>
        <v>#NAME?</v>
      </c>
      <c r="X2921" s="327" t="e">
        <f t="shared" ca="1" si="137"/>
        <v>#NAME?</v>
      </c>
    </row>
    <row r="2922" spans="1:24">
      <c r="A2922" s="2">
        <v>2915</v>
      </c>
      <c r="B2922" s="617">
        <v>-160478</v>
      </c>
      <c r="C2922" s="617">
        <v>-103593</v>
      </c>
      <c r="D2922" s="617">
        <v>-114388</v>
      </c>
      <c r="F2922" s="330" t="e">
        <f ca="1">_xll.RiskData('Risk Summary'!$H$32,$A2922)</f>
        <v>#NAME?</v>
      </c>
      <c r="G2922" s="330" t="e">
        <f ca="1">_xll.RiskData('Risk Summary'!$K$32,$A2922)</f>
        <v>#NAME?</v>
      </c>
      <c r="H2922" s="330" t="e">
        <f ca="1">_xll.RiskData('Risk Summary'!$N$32,$A2922)</f>
        <v>#NAME?</v>
      </c>
      <c r="J2922" s="330" t="e">
        <f ca="1">_xll.RiskData('Risk Summary'!$H$35,$A2922)</f>
        <v>#NAME?</v>
      </c>
      <c r="K2922" s="330" t="e">
        <f ca="1">_xll.RiskData('Risk Summary'!$K$35,$A2922)</f>
        <v>#NAME?</v>
      </c>
      <c r="L2922" s="330" t="e">
        <f ca="1">_xll.RiskData('Risk Summary'!$N$35,$A2922)</f>
        <v>#NAME?</v>
      </c>
      <c r="N2922" s="330" t="e">
        <f ca="1">_xll.RiskData('Risk Summary'!$H$36,$A2922)</f>
        <v>#NAME?</v>
      </c>
      <c r="O2922" s="330" t="e">
        <f ca="1">_xll.RiskData('Risk Summary'!$K$36,$A2922)</f>
        <v>#NAME?</v>
      </c>
      <c r="P2922" s="330" t="e">
        <f ca="1">_xll.RiskData('Risk Summary'!$N$36,$A2922)</f>
        <v>#NAME?</v>
      </c>
      <c r="R2922" s="330" t="e">
        <f ca="1">_xll.RiskData('TS CF'!$H$24,$A2922)-F2922</f>
        <v>#NAME?</v>
      </c>
      <c r="S2922" s="330" t="e">
        <f ca="1">_xll.RiskData('TS CF'!$K$24,$A2922)-G2922</f>
        <v>#NAME?</v>
      </c>
      <c r="T2922" s="330" t="e">
        <f ca="1">_xll.RiskData('TS CF'!$N$24,$A2922)-H2922</f>
        <v>#NAME?</v>
      </c>
      <c r="V2922" s="327" t="e">
        <f t="shared" ca="1" si="135"/>
        <v>#NAME?</v>
      </c>
      <c r="W2922" s="327" t="e">
        <f t="shared" ca="1" si="136"/>
        <v>#NAME?</v>
      </c>
      <c r="X2922" s="327" t="e">
        <f t="shared" ca="1" si="137"/>
        <v>#NAME?</v>
      </c>
    </row>
    <row r="2923" spans="1:24">
      <c r="A2923" s="2">
        <v>2916</v>
      </c>
      <c r="B2923" s="617">
        <v>-160478</v>
      </c>
      <c r="C2923" s="617">
        <v>-103593</v>
      </c>
      <c r="D2923" s="617">
        <v>-114388</v>
      </c>
      <c r="F2923" s="330" t="e">
        <f ca="1">_xll.RiskData('Risk Summary'!$H$32,$A2923)</f>
        <v>#NAME?</v>
      </c>
      <c r="G2923" s="330" t="e">
        <f ca="1">_xll.RiskData('Risk Summary'!$K$32,$A2923)</f>
        <v>#NAME?</v>
      </c>
      <c r="H2923" s="330" t="e">
        <f ca="1">_xll.RiskData('Risk Summary'!$N$32,$A2923)</f>
        <v>#NAME?</v>
      </c>
      <c r="J2923" s="330" t="e">
        <f ca="1">_xll.RiskData('Risk Summary'!$H$35,$A2923)</f>
        <v>#NAME?</v>
      </c>
      <c r="K2923" s="330" t="e">
        <f ca="1">_xll.RiskData('Risk Summary'!$K$35,$A2923)</f>
        <v>#NAME?</v>
      </c>
      <c r="L2923" s="330" t="e">
        <f ca="1">_xll.RiskData('Risk Summary'!$N$35,$A2923)</f>
        <v>#NAME?</v>
      </c>
      <c r="N2923" s="330" t="e">
        <f ca="1">_xll.RiskData('Risk Summary'!$H$36,$A2923)</f>
        <v>#NAME?</v>
      </c>
      <c r="O2923" s="330" t="e">
        <f ca="1">_xll.RiskData('Risk Summary'!$K$36,$A2923)</f>
        <v>#NAME?</v>
      </c>
      <c r="P2923" s="330" t="e">
        <f ca="1">_xll.RiskData('Risk Summary'!$N$36,$A2923)</f>
        <v>#NAME?</v>
      </c>
      <c r="R2923" s="330" t="e">
        <f ca="1">_xll.RiskData('TS CF'!$H$24,$A2923)-F2923</f>
        <v>#NAME?</v>
      </c>
      <c r="S2923" s="330" t="e">
        <f ca="1">_xll.RiskData('TS CF'!$K$24,$A2923)-G2923</f>
        <v>#NAME?</v>
      </c>
      <c r="T2923" s="330" t="e">
        <f ca="1">_xll.RiskData('TS CF'!$N$24,$A2923)-H2923</f>
        <v>#NAME?</v>
      </c>
      <c r="V2923" s="327" t="e">
        <f t="shared" ca="1" si="135"/>
        <v>#NAME?</v>
      </c>
      <c r="W2923" s="327" t="e">
        <f t="shared" ca="1" si="136"/>
        <v>#NAME?</v>
      </c>
      <c r="X2923" s="327" t="e">
        <f t="shared" ca="1" si="137"/>
        <v>#NAME?</v>
      </c>
    </row>
    <row r="2924" spans="1:24">
      <c r="A2924" s="2">
        <v>2917</v>
      </c>
      <c r="B2924" s="617">
        <v>-160478</v>
      </c>
      <c r="C2924" s="617">
        <v>-103593</v>
      </c>
      <c r="D2924" s="617">
        <v>-114388</v>
      </c>
      <c r="F2924" s="330" t="e">
        <f ca="1">_xll.RiskData('Risk Summary'!$H$32,$A2924)</f>
        <v>#NAME?</v>
      </c>
      <c r="G2924" s="330" t="e">
        <f ca="1">_xll.RiskData('Risk Summary'!$K$32,$A2924)</f>
        <v>#NAME?</v>
      </c>
      <c r="H2924" s="330" t="e">
        <f ca="1">_xll.RiskData('Risk Summary'!$N$32,$A2924)</f>
        <v>#NAME?</v>
      </c>
      <c r="J2924" s="330" t="e">
        <f ca="1">_xll.RiskData('Risk Summary'!$H$35,$A2924)</f>
        <v>#NAME?</v>
      </c>
      <c r="K2924" s="330" t="e">
        <f ca="1">_xll.RiskData('Risk Summary'!$K$35,$A2924)</f>
        <v>#NAME?</v>
      </c>
      <c r="L2924" s="330" t="e">
        <f ca="1">_xll.RiskData('Risk Summary'!$N$35,$A2924)</f>
        <v>#NAME?</v>
      </c>
      <c r="N2924" s="330" t="e">
        <f ca="1">_xll.RiskData('Risk Summary'!$H$36,$A2924)</f>
        <v>#NAME?</v>
      </c>
      <c r="O2924" s="330" t="e">
        <f ca="1">_xll.RiskData('Risk Summary'!$K$36,$A2924)</f>
        <v>#NAME?</v>
      </c>
      <c r="P2924" s="330" t="e">
        <f ca="1">_xll.RiskData('Risk Summary'!$N$36,$A2924)</f>
        <v>#NAME?</v>
      </c>
      <c r="R2924" s="330" t="e">
        <f ca="1">_xll.RiskData('TS CF'!$H$24,$A2924)-F2924</f>
        <v>#NAME?</v>
      </c>
      <c r="S2924" s="330" t="e">
        <f ca="1">_xll.RiskData('TS CF'!$K$24,$A2924)-G2924</f>
        <v>#NAME?</v>
      </c>
      <c r="T2924" s="330" t="e">
        <f ca="1">_xll.RiskData('TS CF'!$N$24,$A2924)-H2924</f>
        <v>#NAME?</v>
      </c>
      <c r="V2924" s="327" t="e">
        <f t="shared" ca="1" si="135"/>
        <v>#NAME?</v>
      </c>
      <c r="W2924" s="327" t="e">
        <f t="shared" ca="1" si="136"/>
        <v>#NAME?</v>
      </c>
      <c r="X2924" s="327" t="e">
        <f t="shared" ca="1" si="137"/>
        <v>#NAME?</v>
      </c>
    </row>
    <row r="2925" spans="1:24">
      <c r="A2925" s="2">
        <v>2918</v>
      </c>
      <c r="B2925" s="617">
        <v>-160478</v>
      </c>
      <c r="C2925" s="617">
        <v>-103593</v>
      </c>
      <c r="D2925" s="617">
        <v>-114388</v>
      </c>
      <c r="F2925" s="330" t="e">
        <f ca="1">_xll.RiskData('Risk Summary'!$H$32,$A2925)</f>
        <v>#NAME?</v>
      </c>
      <c r="G2925" s="330" t="e">
        <f ca="1">_xll.RiskData('Risk Summary'!$K$32,$A2925)</f>
        <v>#NAME?</v>
      </c>
      <c r="H2925" s="330" t="e">
        <f ca="1">_xll.RiskData('Risk Summary'!$N$32,$A2925)</f>
        <v>#NAME?</v>
      </c>
      <c r="J2925" s="330" t="e">
        <f ca="1">_xll.RiskData('Risk Summary'!$H$35,$A2925)</f>
        <v>#NAME?</v>
      </c>
      <c r="K2925" s="330" t="e">
        <f ca="1">_xll.RiskData('Risk Summary'!$K$35,$A2925)</f>
        <v>#NAME?</v>
      </c>
      <c r="L2925" s="330" t="e">
        <f ca="1">_xll.RiskData('Risk Summary'!$N$35,$A2925)</f>
        <v>#NAME?</v>
      </c>
      <c r="N2925" s="330" t="e">
        <f ca="1">_xll.RiskData('Risk Summary'!$H$36,$A2925)</f>
        <v>#NAME?</v>
      </c>
      <c r="O2925" s="330" t="e">
        <f ca="1">_xll.RiskData('Risk Summary'!$K$36,$A2925)</f>
        <v>#NAME?</v>
      </c>
      <c r="P2925" s="330" t="e">
        <f ca="1">_xll.RiskData('Risk Summary'!$N$36,$A2925)</f>
        <v>#NAME?</v>
      </c>
      <c r="R2925" s="330" t="e">
        <f ca="1">_xll.RiskData('TS CF'!$H$24,$A2925)-F2925</f>
        <v>#NAME?</v>
      </c>
      <c r="S2925" s="330" t="e">
        <f ca="1">_xll.RiskData('TS CF'!$K$24,$A2925)-G2925</f>
        <v>#NAME?</v>
      </c>
      <c r="T2925" s="330" t="e">
        <f ca="1">_xll.RiskData('TS CF'!$N$24,$A2925)-H2925</f>
        <v>#NAME?</v>
      </c>
      <c r="V2925" s="327" t="e">
        <f t="shared" ca="1" si="135"/>
        <v>#NAME?</v>
      </c>
      <c r="W2925" s="327" t="e">
        <f t="shared" ca="1" si="136"/>
        <v>#NAME?</v>
      </c>
      <c r="X2925" s="327" t="e">
        <f t="shared" ca="1" si="137"/>
        <v>#NAME?</v>
      </c>
    </row>
    <row r="2926" spans="1:24">
      <c r="A2926" s="2">
        <v>2919</v>
      </c>
      <c r="B2926" s="617">
        <v>-160478</v>
      </c>
      <c r="C2926" s="617">
        <v>-103593</v>
      </c>
      <c r="D2926" s="617">
        <v>-114388</v>
      </c>
      <c r="F2926" s="330" t="e">
        <f ca="1">_xll.RiskData('Risk Summary'!$H$32,$A2926)</f>
        <v>#NAME?</v>
      </c>
      <c r="G2926" s="330" t="e">
        <f ca="1">_xll.RiskData('Risk Summary'!$K$32,$A2926)</f>
        <v>#NAME?</v>
      </c>
      <c r="H2926" s="330" t="e">
        <f ca="1">_xll.RiskData('Risk Summary'!$N$32,$A2926)</f>
        <v>#NAME?</v>
      </c>
      <c r="J2926" s="330" t="e">
        <f ca="1">_xll.RiskData('Risk Summary'!$H$35,$A2926)</f>
        <v>#NAME?</v>
      </c>
      <c r="K2926" s="330" t="e">
        <f ca="1">_xll.RiskData('Risk Summary'!$K$35,$A2926)</f>
        <v>#NAME?</v>
      </c>
      <c r="L2926" s="330" t="e">
        <f ca="1">_xll.RiskData('Risk Summary'!$N$35,$A2926)</f>
        <v>#NAME?</v>
      </c>
      <c r="N2926" s="330" t="e">
        <f ca="1">_xll.RiskData('Risk Summary'!$H$36,$A2926)</f>
        <v>#NAME?</v>
      </c>
      <c r="O2926" s="330" t="e">
        <f ca="1">_xll.RiskData('Risk Summary'!$K$36,$A2926)</f>
        <v>#NAME?</v>
      </c>
      <c r="P2926" s="330" t="e">
        <f ca="1">_xll.RiskData('Risk Summary'!$N$36,$A2926)</f>
        <v>#NAME?</v>
      </c>
      <c r="R2926" s="330" t="e">
        <f ca="1">_xll.RiskData('TS CF'!$H$24,$A2926)-F2926</f>
        <v>#NAME?</v>
      </c>
      <c r="S2926" s="330" t="e">
        <f ca="1">_xll.RiskData('TS CF'!$K$24,$A2926)-G2926</f>
        <v>#NAME?</v>
      </c>
      <c r="T2926" s="330" t="e">
        <f ca="1">_xll.RiskData('TS CF'!$N$24,$A2926)-H2926</f>
        <v>#NAME?</v>
      </c>
      <c r="V2926" s="327" t="e">
        <f t="shared" ca="1" si="135"/>
        <v>#NAME?</v>
      </c>
      <c r="W2926" s="327" t="e">
        <f t="shared" ca="1" si="136"/>
        <v>#NAME?</v>
      </c>
      <c r="X2926" s="327" t="e">
        <f t="shared" ca="1" si="137"/>
        <v>#NAME?</v>
      </c>
    </row>
    <row r="2927" spans="1:24">
      <c r="A2927" s="2">
        <v>2920</v>
      </c>
      <c r="B2927" s="617">
        <v>-160478</v>
      </c>
      <c r="C2927" s="617">
        <v>-103593</v>
      </c>
      <c r="D2927" s="617">
        <v>-114388</v>
      </c>
      <c r="F2927" s="330" t="e">
        <f ca="1">_xll.RiskData('Risk Summary'!$H$32,$A2927)</f>
        <v>#NAME?</v>
      </c>
      <c r="G2927" s="330" t="e">
        <f ca="1">_xll.RiskData('Risk Summary'!$K$32,$A2927)</f>
        <v>#NAME?</v>
      </c>
      <c r="H2927" s="330" t="e">
        <f ca="1">_xll.RiskData('Risk Summary'!$N$32,$A2927)</f>
        <v>#NAME?</v>
      </c>
      <c r="J2927" s="330" t="e">
        <f ca="1">_xll.RiskData('Risk Summary'!$H$35,$A2927)</f>
        <v>#NAME?</v>
      </c>
      <c r="K2927" s="330" t="e">
        <f ca="1">_xll.RiskData('Risk Summary'!$K$35,$A2927)</f>
        <v>#NAME?</v>
      </c>
      <c r="L2927" s="330" t="e">
        <f ca="1">_xll.RiskData('Risk Summary'!$N$35,$A2927)</f>
        <v>#NAME?</v>
      </c>
      <c r="N2927" s="330" t="e">
        <f ca="1">_xll.RiskData('Risk Summary'!$H$36,$A2927)</f>
        <v>#NAME?</v>
      </c>
      <c r="O2927" s="330" t="e">
        <f ca="1">_xll.RiskData('Risk Summary'!$K$36,$A2927)</f>
        <v>#NAME?</v>
      </c>
      <c r="P2927" s="330" t="e">
        <f ca="1">_xll.RiskData('Risk Summary'!$N$36,$A2927)</f>
        <v>#NAME?</v>
      </c>
      <c r="R2927" s="330" t="e">
        <f ca="1">_xll.RiskData('TS CF'!$H$24,$A2927)-F2927</f>
        <v>#NAME?</v>
      </c>
      <c r="S2927" s="330" t="e">
        <f ca="1">_xll.RiskData('TS CF'!$K$24,$A2927)-G2927</f>
        <v>#NAME?</v>
      </c>
      <c r="T2927" s="330" t="e">
        <f ca="1">_xll.RiskData('TS CF'!$N$24,$A2927)-H2927</f>
        <v>#NAME?</v>
      </c>
      <c r="V2927" s="327" t="e">
        <f t="shared" ca="1" si="135"/>
        <v>#NAME?</v>
      </c>
      <c r="W2927" s="327" t="e">
        <f t="shared" ca="1" si="136"/>
        <v>#NAME?</v>
      </c>
      <c r="X2927" s="327" t="e">
        <f t="shared" ca="1" si="137"/>
        <v>#NAME?</v>
      </c>
    </row>
    <row r="2928" spans="1:24">
      <c r="A2928" s="2">
        <v>2921</v>
      </c>
      <c r="B2928" s="617">
        <v>-160478</v>
      </c>
      <c r="C2928" s="617">
        <v>-103593</v>
      </c>
      <c r="D2928" s="617">
        <v>-114388</v>
      </c>
      <c r="F2928" s="330" t="e">
        <f ca="1">_xll.RiskData('Risk Summary'!$H$32,$A2928)</f>
        <v>#NAME?</v>
      </c>
      <c r="G2928" s="330" t="e">
        <f ca="1">_xll.RiskData('Risk Summary'!$K$32,$A2928)</f>
        <v>#NAME?</v>
      </c>
      <c r="H2928" s="330" t="e">
        <f ca="1">_xll.RiskData('Risk Summary'!$N$32,$A2928)</f>
        <v>#NAME?</v>
      </c>
      <c r="J2928" s="330" t="e">
        <f ca="1">_xll.RiskData('Risk Summary'!$H$35,$A2928)</f>
        <v>#NAME?</v>
      </c>
      <c r="K2928" s="330" t="e">
        <f ca="1">_xll.RiskData('Risk Summary'!$K$35,$A2928)</f>
        <v>#NAME?</v>
      </c>
      <c r="L2928" s="330" t="e">
        <f ca="1">_xll.RiskData('Risk Summary'!$N$35,$A2928)</f>
        <v>#NAME?</v>
      </c>
      <c r="N2928" s="330" t="e">
        <f ca="1">_xll.RiskData('Risk Summary'!$H$36,$A2928)</f>
        <v>#NAME?</v>
      </c>
      <c r="O2928" s="330" t="e">
        <f ca="1">_xll.RiskData('Risk Summary'!$K$36,$A2928)</f>
        <v>#NAME?</v>
      </c>
      <c r="P2928" s="330" t="e">
        <f ca="1">_xll.RiskData('Risk Summary'!$N$36,$A2928)</f>
        <v>#NAME?</v>
      </c>
      <c r="R2928" s="330" t="e">
        <f ca="1">_xll.RiskData('TS CF'!$H$24,$A2928)-F2928</f>
        <v>#NAME?</v>
      </c>
      <c r="S2928" s="330" t="e">
        <f ca="1">_xll.RiskData('TS CF'!$K$24,$A2928)-G2928</f>
        <v>#NAME?</v>
      </c>
      <c r="T2928" s="330" t="e">
        <f ca="1">_xll.RiskData('TS CF'!$N$24,$A2928)-H2928</f>
        <v>#NAME?</v>
      </c>
      <c r="V2928" s="327" t="e">
        <f t="shared" ca="1" si="135"/>
        <v>#NAME?</v>
      </c>
      <c r="W2928" s="327" t="e">
        <f t="shared" ca="1" si="136"/>
        <v>#NAME?</v>
      </c>
      <c r="X2928" s="327" t="e">
        <f t="shared" ca="1" si="137"/>
        <v>#NAME?</v>
      </c>
    </row>
    <row r="2929" spans="1:24">
      <c r="A2929" s="2">
        <v>2922</v>
      </c>
      <c r="B2929" s="617">
        <v>-160478</v>
      </c>
      <c r="C2929" s="617">
        <v>-103593</v>
      </c>
      <c r="D2929" s="617">
        <v>-114388</v>
      </c>
      <c r="F2929" s="330" t="e">
        <f ca="1">_xll.RiskData('Risk Summary'!$H$32,$A2929)</f>
        <v>#NAME?</v>
      </c>
      <c r="G2929" s="330" t="e">
        <f ca="1">_xll.RiskData('Risk Summary'!$K$32,$A2929)</f>
        <v>#NAME?</v>
      </c>
      <c r="H2929" s="330" t="e">
        <f ca="1">_xll.RiskData('Risk Summary'!$N$32,$A2929)</f>
        <v>#NAME?</v>
      </c>
      <c r="J2929" s="330" t="e">
        <f ca="1">_xll.RiskData('Risk Summary'!$H$35,$A2929)</f>
        <v>#NAME?</v>
      </c>
      <c r="K2929" s="330" t="e">
        <f ca="1">_xll.RiskData('Risk Summary'!$K$35,$A2929)</f>
        <v>#NAME?</v>
      </c>
      <c r="L2929" s="330" t="e">
        <f ca="1">_xll.RiskData('Risk Summary'!$N$35,$A2929)</f>
        <v>#NAME?</v>
      </c>
      <c r="N2929" s="330" t="e">
        <f ca="1">_xll.RiskData('Risk Summary'!$H$36,$A2929)</f>
        <v>#NAME?</v>
      </c>
      <c r="O2929" s="330" t="e">
        <f ca="1">_xll.RiskData('Risk Summary'!$K$36,$A2929)</f>
        <v>#NAME?</v>
      </c>
      <c r="P2929" s="330" t="e">
        <f ca="1">_xll.RiskData('Risk Summary'!$N$36,$A2929)</f>
        <v>#NAME?</v>
      </c>
      <c r="R2929" s="330" t="e">
        <f ca="1">_xll.RiskData('TS CF'!$H$24,$A2929)-F2929</f>
        <v>#NAME?</v>
      </c>
      <c r="S2929" s="330" t="e">
        <f ca="1">_xll.RiskData('TS CF'!$K$24,$A2929)-G2929</f>
        <v>#NAME?</v>
      </c>
      <c r="T2929" s="330" t="e">
        <f ca="1">_xll.RiskData('TS CF'!$N$24,$A2929)-H2929</f>
        <v>#NAME?</v>
      </c>
      <c r="V2929" s="327" t="e">
        <f t="shared" ca="1" si="135"/>
        <v>#NAME?</v>
      </c>
      <c r="W2929" s="327" t="e">
        <f t="shared" ca="1" si="136"/>
        <v>#NAME?</v>
      </c>
      <c r="X2929" s="327" t="e">
        <f t="shared" ca="1" si="137"/>
        <v>#NAME?</v>
      </c>
    </row>
    <row r="2930" spans="1:24">
      <c r="A2930" s="2">
        <v>2923</v>
      </c>
      <c r="B2930" s="617">
        <v>-160478</v>
      </c>
      <c r="C2930" s="617">
        <v>-103593</v>
      </c>
      <c r="D2930" s="617">
        <v>-114388</v>
      </c>
      <c r="F2930" s="330" t="e">
        <f ca="1">_xll.RiskData('Risk Summary'!$H$32,$A2930)</f>
        <v>#NAME?</v>
      </c>
      <c r="G2930" s="330" t="e">
        <f ca="1">_xll.RiskData('Risk Summary'!$K$32,$A2930)</f>
        <v>#NAME?</v>
      </c>
      <c r="H2930" s="330" t="e">
        <f ca="1">_xll.RiskData('Risk Summary'!$N$32,$A2930)</f>
        <v>#NAME?</v>
      </c>
      <c r="J2930" s="330" t="e">
        <f ca="1">_xll.RiskData('Risk Summary'!$H$35,$A2930)</f>
        <v>#NAME?</v>
      </c>
      <c r="K2930" s="330" t="e">
        <f ca="1">_xll.RiskData('Risk Summary'!$K$35,$A2930)</f>
        <v>#NAME?</v>
      </c>
      <c r="L2930" s="330" t="e">
        <f ca="1">_xll.RiskData('Risk Summary'!$N$35,$A2930)</f>
        <v>#NAME?</v>
      </c>
      <c r="N2930" s="330" t="e">
        <f ca="1">_xll.RiskData('Risk Summary'!$H$36,$A2930)</f>
        <v>#NAME?</v>
      </c>
      <c r="O2930" s="330" t="e">
        <f ca="1">_xll.RiskData('Risk Summary'!$K$36,$A2930)</f>
        <v>#NAME?</v>
      </c>
      <c r="P2930" s="330" t="e">
        <f ca="1">_xll.RiskData('Risk Summary'!$N$36,$A2930)</f>
        <v>#NAME?</v>
      </c>
      <c r="R2930" s="330" t="e">
        <f ca="1">_xll.RiskData('TS CF'!$H$24,$A2930)-F2930</f>
        <v>#NAME?</v>
      </c>
      <c r="S2930" s="330" t="e">
        <f ca="1">_xll.RiskData('TS CF'!$K$24,$A2930)-G2930</f>
        <v>#NAME?</v>
      </c>
      <c r="T2930" s="330" t="e">
        <f ca="1">_xll.RiskData('TS CF'!$N$24,$A2930)-H2930</f>
        <v>#NAME?</v>
      </c>
      <c r="V2930" s="327" t="e">
        <f t="shared" ca="1" si="135"/>
        <v>#NAME?</v>
      </c>
      <c r="W2930" s="327" t="e">
        <f t="shared" ca="1" si="136"/>
        <v>#NAME?</v>
      </c>
      <c r="X2930" s="327" t="e">
        <f t="shared" ca="1" si="137"/>
        <v>#NAME?</v>
      </c>
    </row>
    <row r="2931" spans="1:24">
      <c r="A2931" s="2">
        <v>2924</v>
      </c>
      <c r="B2931" s="617">
        <v>-160478</v>
      </c>
      <c r="C2931" s="617">
        <v>-103593</v>
      </c>
      <c r="D2931" s="617">
        <v>-114388</v>
      </c>
      <c r="F2931" s="330" t="e">
        <f ca="1">_xll.RiskData('Risk Summary'!$H$32,$A2931)</f>
        <v>#NAME?</v>
      </c>
      <c r="G2931" s="330" t="e">
        <f ca="1">_xll.RiskData('Risk Summary'!$K$32,$A2931)</f>
        <v>#NAME?</v>
      </c>
      <c r="H2931" s="330" t="e">
        <f ca="1">_xll.RiskData('Risk Summary'!$N$32,$A2931)</f>
        <v>#NAME?</v>
      </c>
      <c r="J2931" s="330" t="e">
        <f ca="1">_xll.RiskData('Risk Summary'!$H$35,$A2931)</f>
        <v>#NAME?</v>
      </c>
      <c r="K2931" s="330" t="e">
        <f ca="1">_xll.RiskData('Risk Summary'!$K$35,$A2931)</f>
        <v>#NAME?</v>
      </c>
      <c r="L2931" s="330" t="e">
        <f ca="1">_xll.RiskData('Risk Summary'!$N$35,$A2931)</f>
        <v>#NAME?</v>
      </c>
      <c r="N2931" s="330" t="e">
        <f ca="1">_xll.RiskData('Risk Summary'!$H$36,$A2931)</f>
        <v>#NAME?</v>
      </c>
      <c r="O2931" s="330" t="e">
        <f ca="1">_xll.RiskData('Risk Summary'!$K$36,$A2931)</f>
        <v>#NAME?</v>
      </c>
      <c r="P2931" s="330" t="e">
        <f ca="1">_xll.RiskData('Risk Summary'!$N$36,$A2931)</f>
        <v>#NAME?</v>
      </c>
      <c r="R2931" s="330" t="e">
        <f ca="1">_xll.RiskData('TS CF'!$H$24,$A2931)-F2931</f>
        <v>#NAME?</v>
      </c>
      <c r="S2931" s="330" t="e">
        <f ca="1">_xll.RiskData('TS CF'!$K$24,$A2931)-G2931</f>
        <v>#NAME?</v>
      </c>
      <c r="T2931" s="330" t="e">
        <f ca="1">_xll.RiskData('TS CF'!$N$24,$A2931)-H2931</f>
        <v>#NAME?</v>
      </c>
      <c r="V2931" s="327" t="e">
        <f t="shared" ca="1" si="135"/>
        <v>#NAME?</v>
      </c>
      <c r="W2931" s="327" t="e">
        <f t="shared" ca="1" si="136"/>
        <v>#NAME?</v>
      </c>
      <c r="X2931" s="327" t="e">
        <f t="shared" ca="1" si="137"/>
        <v>#NAME?</v>
      </c>
    </row>
    <row r="2932" spans="1:24">
      <c r="A2932" s="2">
        <v>2925</v>
      </c>
      <c r="B2932" s="617">
        <v>-160478</v>
      </c>
      <c r="C2932" s="617">
        <v>-103593</v>
      </c>
      <c r="D2932" s="617">
        <v>-114388</v>
      </c>
      <c r="F2932" s="330" t="e">
        <f ca="1">_xll.RiskData('Risk Summary'!$H$32,$A2932)</f>
        <v>#NAME?</v>
      </c>
      <c r="G2932" s="330" t="e">
        <f ca="1">_xll.RiskData('Risk Summary'!$K$32,$A2932)</f>
        <v>#NAME?</v>
      </c>
      <c r="H2932" s="330" t="e">
        <f ca="1">_xll.RiskData('Risk Summary'!$N$32,$A2932)</f>
        <v>#NAME?</v>
      </c>
      <c r="J2932" s="330" t="e">
        <f ca="1">_xll.RiskData('Risk Summary'!$H$35,$A2932)</f>
        <v>#NAME?</v>
      </c>
      <c r="K2932" s="330" t="e">
        <f ca="1">_xll.RiskData('Risk Summary'!$K$35,$A2932)</f>
        <v>#NAME?</v>
      </c>
      <c r="L2932" s="330" t="e">
        <f ca="1">_xll.RiskData('Risk Summary'!$N$35,$A2932)</f>
        <v>#NAME?</v>
      </c>
      <c r="N2932" s="330" t="e">
        <f ca="1">_xll.RiskData('Risk Summary'!$H$36,$A2932)</f>
        <v>#NAME?</v>
      </c>
      <c r="O2932" s="330" t="e">
        <f ca="1">_xll.RiskData('Risk Summary'!$K$36,$A2932)</f>
        <v>#NAME?</v>
      </c>
      <c r="P2932" s="330" t="e">
        <f ca="1">_xll.RiskData('Risk Summary'!$N$36,$A2932)</f>
        <v>#NAME?</v>
      </c>
      <c r="R2932" s="330" t="e">
        <f ca="1">_xll.RiskData('TS CF'!$H$24,$A2932)-F2932</f>
        <v>#NAME?</v>
      </c>
      <c r="S2932" s="330" t="e">
        <f ca="1">_xll.RiskData('TS CF'!$K$24,$A2932)-G2932</f>
        <v>#NAME?</v>
      </c>
      <c r="T2932" s="330" t="e">
        <f ca="1">_xll.RiskData('TS CF'!$N$24,$A2932)-H2932</f>
        <v>#NAME?</v>
      </c>
      <c r="V2932" s="327" t="e">
        <f t="shared" ca="1" si="135"/>
        <v>#NAME?</v>
      </c>
      <c r="W2932" s="327" t="e">
        <f t="shared" ca="1" si="136"/>
        <v>#NAME?</v>
      </c>
      <c r="X2932" s="327" t="e">
        <f t="shared" ca="1" si="137"/>
        <v>#NAME?</v>
      </c>
    </row>
    <row r="2933" spans="1:24">
      <c r="A2933" s="2">
        <v>2926</v>
      </c>
      <c r="B2933" s="617">
        <v>-160478</v>
      </c>
      <c r="C2933" s="617">
        <v>-103593</v>
      </c>
      <c r="D2933" s="617">
        <v>-114388</v>
      </c>
      <c r="F2933" s="330" t="e">
        <f ca="1">_xll.RiskData('Risk Summary'!$H$32,$A2933)</f>
        <v>#NAME?</v>
      </c>
      <c r="G2933" s="330" t="e">
        <f ca="1">_xll.RiskData('Risk Summary'!$K$32,$A2933)</f>
        <v>#NAME?</v>
      </c>
      <c r="H2933" s="330" t="e">
        <f ca="1">_xll.RiskData('Risk Summary'!$N$32,$A2933)</f>
        <v>#NAME?</v>
      </c>
      <c r="J2933" s="330" t="e">
        <f ca="1">_xll.RiskData('Risk Summary'!$H$35,$A2933)</f>
        <v>#NAME?</v>
      </c>
      <c r="K2933" s="330" t="e">
        <f ca="1">_xll.RiskData('Risk Summary'!$K$35,$A2933)</f>
        <v>#NAME?</v>
      </c>
      <c r="L2933" s="330" t="e">
        <f ca="1">_xll.RiskData('Risk Summary'!$N$35,$A2933)</f>
        <v>#NAME?</v>
      </c>
      <c r="N2933" s="330" t="e">
        <f ca="1">_xll.RiskData('Risk Summary'!$H$36,$A2933)</f>
        <v>#NAME?</v>
      </c>
      <c r="O2933" s="330" t="e">
        <f ca="1">_xll.RiskData('Risk Summary'!$K$36,$A2933)</f>
        <v>#NAME?</v>
      </c>
      <c r="P2933" s="330" t="e">
        <f ca="1">_xll.RiskData('Risk Summary'!$N$36,$A2933)</f>
        <v>#NAME?</v>
      </c>
      <c r="R2933" s="330" t="e">
        <f ca="1">_xll.RiskData('TS CF'!$H$24,$A2933)-F2933</f>
        <v>#NAME?</v>
      </c>
      <c r="S2933" s="330" t="e">
        <f ca="1">_xll.RiskData('TS CF'!$K$24,$A2933)-G2933</f>
        <v>#NAME?</v>
      </c>
      <c r="T2933" s="330" t="e">
        <f ca="1">_xll.RiskData('TS CF'!$N$24,$A2933)-H2933</f>
        <v>#NAME?</v>
      </c>
      <c r="V2933" s="327" t="e">
        <f t="shared" ca="1" si="135"/>
        <v>#NAME?</v>
      </c>
      <c r="W2933" s="327" t="e">
        <f t="shared" ca="1" si="136"/>
        <v>#NAME?</v>
      </c>
      <c r="X2933" s="327" t="e">
        <f t="shared" ca="1" si="137"/>
        <v>#NAME?</v>
      </c>
    </row>
    <row r="2934" spans="1:24">
      <c r="A2934" s="2">
        <v>2927</v>
      </c>
      <c r="B2934" s="617">
        <v>-160478</v>
      </c>
      <c r="C2934" s="617">
        <v>-103593</v>
      </c>
      <c r="D2934" s="617">
        <v>-114388</v>
      </c>
      <c r="F2934" s="330" t="e">
        <f ca="1">_xll.RiskData('Risk Summary'!$H$32,$A2934)</f>
        <v>#NAME?</v>
      </c>
      <c r="G2934" s="330" t="e">
        <f ca="1">_xll.RiskData('Risk Summary'!$K$32,$A2934)</f>
        <v>#NAME?</v>
      </c>
      <c r="H2934" s="330" t="e">
        <f ca="1">_xll.RiskData('Risk Summary'!$N$32,$A2934)</f>
        <v>#NAME?</v>
      </c>
      <c r="J2934" s="330" t="e">
        <f ca="1">_xll.RiskData('Risk Summary'!$H$35,$A2934)</f>
        <v>#NAME?</v>
      </c>
      <c r="K2934" s="330" t="e">
        <f ca="1">_xll.RiskData('Risk Summary'!$K$35,$A2934)</f>
        <v>#NAME?</v>
      </c>
      <c r="L2934" s="330" t="e">
        <f ca="1">_xll.RiskData('Risk Summary'!$N$35,$A2934)</f>
        <v>#NAME?</v>
      </c>
      <c r="N2934" s="330" t="e">
        <f ca="1">_xll.RiskData('Risk Summary'!$H$36,$A2934)</f>
        <v>#NAME?</v>
      </c>
      <c r="O2934" s="330" t="e">
        <f ca="1">_xll.RiskData('Risk Summary'!$K$36,$A2934)</f>
        <v>#NAME?</v>
      </c>
      <c r="P2934" s="330" t="e">
        <f ca="1">_xll.RiskData('Risk Summary'!$N$36,$A2934)</f>
        <v>#NAME?</v>
      </c>
      <c r="R2934" s="330" t="e">
        <f ca="1">_xll.RiskData('TS CF'!$H$24,$A2934)-F2934</f>
        <v>#NAME?</v>
      </c>
      <c r="S2934" s="330" t="e">
        <f ca="1">_xll.RiskData('TS CF'!$K$24,$A2934)-G2934</f>
        <v>#NAME?</v>
      </c>
      <c r="T2934" s="330" t="e">
        <f ca="1">_xll.RiskData('TS CF'!$N$24,$A2934)-H2934</f>
        <v>#NAME?</v>
      </c>
      <c r="V2934" s="327" t="e">
        <f t="shared" ca="1" si="135"/>
        <v>#NAME?</v>
      </c>
      <c r="W2934" s="327" t="e">
        <f t="shared" ca="1" si="136"/>
        <v>#NAME?</v>
      </c>
      <c r="X2934" s="327" t="e">
        <f t="shared" ca="1" si="137"/>
        <v>#NAME?</v>
      </c>
    </row>
    <row r="2935" spans="1:24">
      <c r="A2935" s="2">
        <v>2928</v>
      </c>
      <c r="B2935" s="617">
        <v>-160478</v>
      </c>
      <c r="C2935" s="617">
        <v>-103593</v>
      </c>
      <c r="D2935" s="617">
        <v>-114388</v>
      </c>
      <c r="F2935" s="330" t="e">
        <f ca="1">_xll.RiskData('Risk Summary'!$H$32,$A2935)</f>
        <v>#NAME?</v>
      </c>
      <c r="G2935" s="330" t="e">
        <f ca="1">_xll.RiskData('Risk Summary'!$K$32,$A2935)</f>
        <v>#NAME?</v>
      </c>
      <c r="H2935" s="330" t="e">
        <f ca="1">_xll.RiskData('Risk Summary'!$N$32,$A2935)</f>
        <v>#NAME?</v>
      </c>
      <c r="J2935" s="330" t="e">
        <f ca="1">_xll.RiskData('Risk Summary'!$H$35,$A2935)</f>
        <v>#NAME?</v>
      </c>
      <c r="K2935" s="330" t="e">
        <f ca="1">_xll.RiskData('Risk Summary'!$K$35,$A2935)</f>
        <v>#NAME?</v>
      </c>
      <c r="L2935" s="330" t="e">
        <f ca="1">_xll.RiskData('Risk Summary'!$N$35,$A2935)</f>
        <v>#NAME?</v>
      </c>
      <c r="N2935" s="330" t="e">
        <f ca="1">_xll.RiskData('Risk Summary'!$H$36,$A2935)</f>
        <v>#NAME?</v>
      </c>
      <c r="O2935" s="330" t="e">
        <f ca="1">_xll.RiskData('Risk Summary'!$K$36,$A2935)</f>
        <v>#NAME?</v>
      </c>
      <c r="P2935" s="330" t="e">
        <f ca="1">_xll.RiskData('Risk Summary'!$N$36,$A2935)</f>
        <v>#NAME?</v>
      </c>
      <c r="R2935" s="330" t="e">
        <f ca="1">_xll.RiskData('TS CF'!$H$24,$A2935)-F2935</f>
        <v>#NAME?</v>
      </c>
      <c r="S2935" s="330" t="e">
        <f ca="1">_xll.RiskData('TS CF'!$K$24,$A2935)-G2935</f>
        <v>#NAME?</v>
      </c>
      <c r="T2935" s="330" t="e">
        <f ca="1">_xll.RiskData('TS CF'!$N$24,$A2935)-H2935</f>
        <v>#NAME?</v>
      </c>
      <c r="V2935" s="327" t="e">
        <f t="shared" ca="1" si="135"/>
        <v>#NAME?</v>
      </c>
      <c r="W2935" s="327" t="e">
        <f t="shared" ca="1" si="136"/>
        <v>#NAME?</v>
      </c>
      <c r="X2935" s="327" t="e">
        <f t="shared" ca="1" si="137"/>
        <v>#NAME?</v>
      </c>
    </row>
    <row r="2936" spans="1:24">
      <c r="A2936" s="2">
        <v>2929</v>
      </c>
      <c r="B2936" s="617">
        <v>-160478</v>
      </c>
      <c r="C2936" s="617">
        <v>-103593</v>
      </c>
      <c r="D2936" s="617">
        <v>-114388</v>
      </c>
      <c r="F2936" s="330" t="e">
        <f ca="1">_xll.RiskData('Risk Summary'!$H$32,$A2936)</f>
        <v>#NAME?</v>
      </c>
      <c r="G2936" s="330" t="e">
        <f ca="1">_xll.RiskData('Risk Summary'!$K$32,$A2936)</f>
        <v>#NAME?</v>
      </c>
      <c r="H2936" s="330" t="e">
        <f ca="1">_xll.RiskData('Risk Summary'!$N$32,$A2936)</f>
        <v>#NAME?</v>
      </c>
      <c r="J2936" s="330" t="e">
        <f ca="1">_xll.RiskData('Risk Summary'!$H$35,$A2936)</f>
        <v>#NAME?</v>
      </c>
      <c r="K2936" s="330" t="e">
        <f ca="1">_xll.RiskData('Risk Summary'!$K$35,$A2936)</f>
        <v>#NAME?</v>
      </c>
      <c r="L2936" s="330" t="e">
        <f ca="1">_xll.RiskData('Risk Summary'!$N$35,$A2936)</f>
        <v>#NAME?</v>
      </c>
      <c r="N2936" s="330" t="e">
        <f ca="1">_xll.RiskData('Risk Summary'!$H$36,$A2936)</f>
        <v>#NAME?</v>
      </c>
      <c r="O2936" s="330" t="e">
        <f ca="1">_xll.RiskData('Risk Summary'!$K$36,$A2936)</f>
        <v>#NAME?</v>
      </c>
      <c r="P2936" s="330" t="e">
        <f ca="1">_xll.RiskData('Risk Summary'!$N$36,$A2936)</f>
        <v>#NAME?</v>
      </c>
      <c r="R2936" s="330" t="e">
        <f ca="1">_xll.RiskData('TS CF'!$H$24,$A2936)-F2936</f>
        <v>#NAME?</v>
      </c>
      <c r="S2936" s="330" t="e">
        <f ca="1">_xll.RiskData('TS CF'!$K$24,$A2936)-G2936</f>
        <v>#NAME?</v>
      </c>
      <c r="T2936" s="330" t="e">
        <f ca="1">_xll.RiskData('TS CF'!$N$24,$A2936)-H2936</f>
        <v>#NAME?</v>
      </c>
      <c r="V2936" s="327" t="e">
        <f t="shared" ca="1" si="135"/>
        <v>#NAME?</v>
      </c>
      <c r="W2936" s="327" t="e">
        <f t="shared" ca="1" si="136"/>
        <v>#NAME?</v>
      </c>
      <c r="X2936" s="327" t="e">
        <f t="shared" ca="1" si="137"/>
        <v>#NAME?</v>
      </c>
    </row>
    <row r="2937" spans="1:24">
      <c r="A2937" s="2">
        <v>2930</v>
      </c>
      <c r="B2937" s="617">
        <v>-160478</v>
      </c>
      <c r="C2937" s="617">
        <v>-103593</v>
      </c>
      <c r="D2937" s="617">
        <v>-114388</v>
      </c>
      <c r="F2937" s="330" t="e">
        <f ca="1">_xll.RiskData('Risk Summary'!$H$32,$A2937)</f>
        <v>#NAME?</v>
      </c>
      <c r="G2937" s="330" t="e">
        <f ca="1">_xll.RiskData('Risk Summary'!$K$32,$A2937)</f>
        <v>#NAME?</v>
      </c>
      <c r="H2937" s="330" t="e">
        <f ca="1">_xll.RiskData('Risk Summary'!$N$32,$A2937)</f>
        <v>#NAME?</v>
      </c>
      <c r="J2937" s="330" t="e">
        <f ca="1">_xll.RiskData('Risk Summary'!$H$35,$A2937)</f>
        <v>#NAME?</v>
      </c>
      <c r="K2937" s="330" t="e">
        <f ca="1">_xll.RiskData('Risk Summary'!$K$35,$A2937)</f>
        <v>#NAME?</v>
      </c>
      <c r="L2937" s="330" t="e">
        <f ca="1">_xll.RiskData('Risk Summary'!$N$35,$A2937)</f>
        <v>#NAME?</v>
      </c>
      <c r="N2937" s="330" t="e">
        <f ca="1">_xll.RiskData('Risk Summary'!$H$36,$A2937)</f>
        <v>#NAME?</v>
      </c>
      <c r="O2937" s="330" t="e">
        <f ca="1">_xll.RiskData('Risk Summary'!$K$36,$A2937)</f>
        <v>#NAME?</v>
      </c>
      <c r="P2937" s="330" t="e">
        <f ca="1">_xll.RiskData('Risk Summary'!$N$36,$A2937)</f>
        <v>#NAME?</v>
      </c>
      <c r="R2937" s="330" t="e">
        <f ca="1">_xll.RiskData('TS CF'!$H$24,$A2937)-F2937</f>
        <v>#NAME?</v>
      </c>
      <c r="S2937" s="330" t="e">
        <f ca="1">_xll.RiskData('TS CF'!$K$24,$A2937)-G2937</f>
        <v>#NAME?</v>
      </c>
      <c r="T2937" s="330" t="e">
        <f ca="1">_xll.RiskData('TS CF'!$N$24,$A2937)-H2937</f>
        <v>#NAME?</v>
      </c>
      <c r="V2937" s="327" t="e">
        <f t="shared" ca="1" si="135"/>
        <v>#NAME?</v>
      </c>
      <c r="W2937" s="327" t="e">
        <f t="shared" ca="1" si="136"/>
        <v>#NAME?</v>
      </c>
      <c r="X2937" s="327" t="e">
        <f t="shared" ca="1" si="137"/>
        <v>#NAME?</v>
      </c>
    </row>
    <row r="2938" spans="1:24">
      <c r="A2938" s="2">
        <v>2931</v>
      </c>
      <c r="B2938" s="617">
        <v>-160478</v>
      </c>
      <c r="C2938" s="617">
        <v>-103593</v>
      </c>
      <c r="D2938" s="617">
        <v>-114388</v>
      </c>
      <c r="F2938" s="330" t="e">
        <f ca="1">_xll.RiskData('Risk Summary'!$H$32,$A2938)</f>
        <v>#NAME?</v>
      </c>
      <c r="G2938" s="330" t="e">
        <f ca="1">_xll.RiskData('Risk Summary'!$K$32,$A2938)</f>
        <v>#NAME?</v>
      </c>
      <c r="H2938" s="330" t="e">
        <f ca="1">_xll.RiskData('Risk Summary'!$N$32,$A2938)</f>
        <v>#NAME?</v>
      </c>
      <c r="J2938" s="330" t="e">
        <f ca="1">_xll.RiskData('Risk Summary'!$H$35,$A2938)</f>
        <v>#NAME?</v>
      </c>
      <c r="K2938" s="330" t="e">
        <f ca="1">_xll.RiskData('Risk Summary'!$K$35,$A2938)</f>
        <v>#NAME?</v>
      </c>
      <c r="L2938" s="330" t="e">
        <f ca="1">_xll.RiskData('Risk Summary'!$N$35,$A2938)</f>
        <v>#NAME?</v>
      </c>
      <c r="N2938" s="330" t="e">
        <f ca="1">_xll.RiskData('Risk Summary'!$H$36,$A2938)</f>
        <v>#NAME?</v>
      </c>
      <c r="O2938" s="330" t="e">
        <f ca="1">_xll.RiskData('Risk Summary'!$K$36,$A2938)</f>
        <v>#NAME?</v>
      </c>
      <c r="P2938" s="330" t="e">
        <f ca="1">_xll.RiskData('Risk Summary'!$N$36,$A2938)</f>
        <v>#NAME?</v>
      </c>
      <c r="R2938" s="330" t="e">
        <f ca="1">_xll.RiskData('TS CF'!$H$24,$A2938)-F2938</f>
        <v>#NAME?</v>
      </c>
      <c r="S2938" s="330" t="e">
        <f ca="1">_xll.RiskData('TS CF'!$K$24,$A2938)-G2938</f>
        <v>#NAME?</v>
      </c>
      <c r="T2938" s="330" t="e">
        <f ca="1">_xll.RiskData('TS CF'!$N$24,$A2938)-H2938</f>
        <v>#NAME?</v>
      </c>
      <c r="V2938" s="327" t="e">
        <f t="shared" ca="1" si="135"/>
        <v>#NAME?</v>
      </c>
      <c r="W2938" s="327" t="e">
        <f t="shared" ca="1" si="136"/>
        <v>#NAME?</v>
      </c>
      <c r="X2938" s="327" t="e">
        <f t="shared" ca="1" si="137"/>
        <v>#NAME?</v>
      </c>
    </row>
    <row r="2939" spans="1:24">
      <c r="A2939" s="2">
        <v>2932</v>
      </c>
      <c r="B2939" s="617">
        <v>-160478</v>
      </c>
      <c r="C2939" s="617">
        <v>-103593</v>
      </c>
      <c r="D2939" s="617">
        <v>-114388</v>
      </c>
      <c r="F2939" s="330" t="e">
        <f ca="1">_xll.RiskData('Risk Summary'!$H$32,$A2939)</f>
        <v>#NAME?</v>
      </c>
      <c r="G2939" s="330" t="e">
        <f ca="1">_xll.RiskData('Risk Summary'!$K$32,$A2939)</f>
        <v>#NAME?</v>
      </c>
      <c r="H2939" s="330" t="e">
        <f ca="1">_xll.RiskData('Risk Summary'!$N$32,$A2939)</f>
        <v>#NAME?</v>
      </c>
      <c r="J2939" s="330" t="e">
        <f ca="1">_xll.RiskData('Risk Summary'!$H$35,$A2939)</f>
        <v>#NAME?</v>
      </c>
      <c r="K2939" s="330" t="e">
        <f ca="1">_xll.RiskData('Risk Summary'!$K$35,$A2939)</f>
        <v>#NAME?</v>
      </c>
      <c r="L2939" s="330" t="e">
        <f ca="1">_xll.RiskData('Risk Summary'!$N$35,$A2939)</f>
        <v>#NAME?</v>
      </c>
      <c r="N2939" s="330" t="e">
        <f ca="1">_xll.RiskData('Risk Summary'!$H$36,$A2939)</f>
        <v>#NAME?</v>
      </c>
      <c r="O2939" s="330" t="e">
        <f ca="1">_xll.RiskData('Risk Summary'!$K$36,$A2939)</f>
        <v>#NAME?</v>
      </c>
      <c r="P2939" s="330" t="e">
        <f ca="1">_xll.RiskData('Risk Summary'!$N$36,$A2939)</f>
        <v>#NAME?</v>
      </c>
      <c r="R2939" s="330" t="e">
        <f ca="1">_xll.RiskData('TS CF'!$H$24,$A2939)-F2939</f>
        <v>#NAME?</v>
      </c>
      <c r="S2939" s="330" t="e">
        <f ca="1">_xll.RiskData('TS CF'!$K$24,$A2939)-G2939</f>
        <v>#NAME?</v>
      </c>
      <c r="T2939" s="330" t="e">
        <f ca="1">_xll.RiskData('TS CF'!$N$24,$A2939)-H2939</f>
        <v>#NAME?</v>
      </c>
      <c r="V2939" s="327" t="e">
        <f t="shared" ca="1" si="135"/>
        <v>#NAME?</v>
      </c>
      <c r="W2939" s="327" t="e">
        <f t="shared" ca="1" si="136"/>
        <v>#NAME?</v>
      </c>
      <c r="X2939" s="327" t="e">
        <f t="shared" ca="1" si="137"/>
        <v>#NAME?</v>
      </c>
    </row>
    <row r="2940" spans="1:24">
      <c r="A2940" s="2">
        <v>2933</v>
      </c>
      <c r="B2940" s="617">
        <v>-160478</v>
      </c>
      <c r="C2940" s="617">
        <v>-103593</v>
      </c>
      <c r="D2940" s="617">
        <v>-114388</v>
      </c>
      <c r="F2940" s="330" t="e">
        <f ca="1">_xll.RiskData('Risk Summary'!$H$32,$A2940)</f>
        <v>#NAME?</v>
      </c>
      <c r="G2940" s="330" t="e">
        <f ca="1">_xll.RiskData('Risk Summary'!$K$32,$A2940)</f>
        <v>#NAME?</v>
      </c>
      <c r="H2940" s="330" t="e">
        <f ca="1">_xll.RiskData('Risk Summary'!$N$32,$A2940)</f>
        <v>#NAME?</v>
      </c>
      <c r="J2940" s="330" t="e">
        <f ca="1">_xll.RiskData('Risk Summary'!$H$35,$A2940)</f>
        <v>#NAME?</v>
      </c>
      <c r="K2940" s="330" t="e">
        <f ca="1">_xll.RiskData('Risk Summary'!$K$35,$A2940)</f>
        <v>#NAME?</v>
      </c>
      <c r="L2940" s="330" t="e">
        <f ca="1">_xll.RiskData('Risk Summary'!$N$35,$A2940)</f>
        <v>#NAME?</v>
      </c>
      <c r="N2940" s="330" t="e">
        <f ca="1">_xll.RiskData('Risk Summary'!$H$36,$A2940)</f>
        <v>#NAME?</v>
      </c>
      <c r="O2940" s="330" t="e">
        <f ca="1">_xll.RiskData('Risk Summary'!$K$36,$A2940)</f>
        <v>#NAME?</v>
      </c>
      <c r="P2940" s="330" t="e">
        <f ca="1">_xll.RiskData('Risk Summary'!$N$36,$A2940)</f>
        <v>#NAME?</v>
      </c>
      <c r="R2940" s="330" t="e">
        <f ca="1">_xll.RiskData('TS CF'!$H$24,$A2940)-F2940</f>
        <v>#NAME?</v>
      </c>
      <c r="S2940" s="330" t="e">
        <f ca="1">_xll.RiskData('TS CF'!$K$24,$A2940)-G2940</f>
        <v>#NAME?</v>
      </c>
      <c r="T2940" s="330" t="e">
        <f ca="1">_xll.RiskData('TS CF'!$N$24,$A2940)-H2940</f>
        <v>#NAME?</v>
      </c>
      <c r="V2940" s="327" t="e">
        <f t="shared" ca="1" si="135"/>
        <v>#NAME?</v>
      </c>
      <c r="W2940" s="327" t="e">
        <f t="shared" ca="1" si="136"/>
        <v>#NAME?</v>
      </c>
      <c r="X2940" s="327" t="e">
        <f t="shared" ca="1" si="137"/>
        <v>#NAME?</v>
      </c>
    </row>
    <row r="2941" spans="1:24">
      <c r="A2941" s="2">
        <v>2934</v>
      </c>
      <c r="B2941" s="617">
        <v>-160478</v>
      </c>
      <c r="C2941" s="617">
        <v>-103593</v>
      </c>
      <c r="D2941" s="617">
        <v>-114388</v>
      </c>
      <c r="F2941" s="330" t="e">
        <f ca="1">_xll.RiskData('Risk Summary'!$H$32,$A2941)</f>
        <v>#NAME?</v>
      </c>
      <c r="G2941" s="330" t="e">
        <f ca="1">_xll.RiskData('Risk Summary'!$K$32,$A2941)</f>
        <v>#NAME?</v>
      </c>
      <c r="H2941" s="330" t="e">
        <f ca="1">_xll.RiskData('Risk Summary'!$N$32,$A2941)</f>
        <v>#NAME?</v>
      </c>
      <c r="J2941" s="330" t="e">
        <f ca="1">_xll.RiskData('Risk Summary'!$H$35,$A2941)</f>
        <v>#NAME?</v>
      </c>
      <c r="K2941" s="330" t="e">
        <f ca="1">_xll.RiskData('Risk Summary'!$K$35,$A2941)</f>
        <v>#NAME?</v>
      </c>
      <c r="L2941" s="330" t="e">
        <f ca="1">_xll.RiskData('Risk Summary'!$N$35,$A2941)</f>
        <v>#NAME?</v>
      </c>
      <c r="N2941" s="330" t="e">
        <f ca="1">_xll.RiskData('Risk Summary'!$H$36,$A2941)</f>
        <v>#NAME?</v>
      </c>
      <c r="O2941" s="330" t="e">
        <f ca="1">_xll.RiskData('Risk Summary'!$K$36,$A2941)</f>
        <v>#NAME?</v>
      </c>
      <c r="P2941" s="330" t="e">
        <f ca="1">_xll.RiskData('Risk Summary'!$N$36,$A2941)</f>
        <v>#NAME?</v>
      </c>
      <c r="R2941" s="330" t="e">
        <f ca="1">_xll.RiskData('TS CF'!$H$24,$A2941)-F2941</f>
        <v>#NAME?</v>
      </c>
      <c r="S2941" s="330" t="e">
        <f ca="1">_xll.RiskData('TS CF'!$K$24,$A2941)-G2941</f>
        <v>#NAME?</v>
      </c>
      <c r="T2941" s="330" t="e">
        <f ca="1">_xll.RiskData('TS CF'!$N$24,$A2941)-H2941</f>
        <v>#NAME?</v>
      </c>
      <c r="V2941" s="327" t="e">
        <f t="shared" ca="1" si="135"/>
        <v>#NAME?</v>
      </c>
      <c r="W2941" s="327" t="e">
        <f t="shared" ca="1" si="136"/>
        <v>#NAME?</v>
      </c>
      <c r="X2941" s="327" t="e">
        <f t="shared" ca="1" si="137"/>
        <v>#NAME?</v>
      </c>
    </row>
    <row r="2942" spans="1:24">
      <c r="A2942" s="2">
        <v>2935</v>
      </c>
      <c r="B2942" s="617">
        <v>-160478</v>
      </c>
      <c r="C2942" s="617">
        <v>-103593</v>
      </c>
      <c r="D2942" s="617">
        <v>-114388</v>
      </c>
      <c r="F2942" s="330" t="e">
        <f ca="1">_xll.RiskData('Risk Summary'!$H$32,$A2942)</f>
        <v>#NAME?</v>
      </c>
      <c r="G2942" s="330" t="e">
        <f ca="1">_xll.RiskData('Risk Summary'!$K$32,$A2942)</f>
        <v>#NAME?</v>
      </c>
      <c r="H2942" s="330" t="e">
        <f ca="1">_xll.RiskData('Risk Summary'!$N$32,$A2942)</f>
        <v>#NAME?</v>
      </c>
      <c r="J2942" s="330" t="e">
        <f ca="1">_xll.RiskData('Risk Summary'!$H$35,$A2942)</f>
        <v>#NAME?</v>
      </c>
      <c r="K2942" s="330" t="e">
        <f ca="1">_xll.RiskData('Risk Summary'!$K$35,$A2942)</f>
        <v>#NAME?</v>
      </c>
      <c r="L2942" s="330" t="e">
        <f ca="1">_xll.RiskData('Risk Summary'!$N$35,$A2942)</f>
        <v>#NAME?</v>
      </c>
      <c r="N2942" s="330" t="e">
        <f ca="1">_xll.RiskData('Risk Summary'!$H$36,$A2942)</f>
        <v>#NAME?</v>
      </c>
      <c r="O2942" s="330" t="e">
        <f ca="1">_xll.RiskData('Risk Summary'!$K$36,$A2942)</f>
        <v>#NAME?</v>
      </c>
      <c r="P2942" s="330" t="e">
        <f ca="1">_xll.RiskData('Risk Summary'!$N$36,$A2942)</f>
        <v>#NAME?</v>
      </c>
      <c r="R2942" s="330" t="e">
        <f ca="1">_xll.RiskData('TS CF'!$H$24,$A2942)-F2942</f>
        <v>#NAME?</v>
      </c>
      <c r="S2942" s="330" t="e">
        <f ca="1">_xll.RiskData('TS CF'!$K$24,$A2942)-G2942</f>
        <v>#NAME?</v>
      </c>
      <c r="T2942" s="330" t="e">
        <f ca="1">_xll.RiskData('TS CF'!$N$24,$A2942)-H2942</f>
        <v>#NAME?</v>
      </c>
      <c r="V2942" s="327" t="e">
        <f t="shared" ca="1" si="135"/>
        <v>#NAME?</v>
      </c>
      <c r="W2942" s="327" t="e">
        <f t="shared" ca="1" si="136"/>
        <v>#NAME?</v>
      </c>
      <c r="X2942" s="327" t="e">
        <f t="shared" ca="1" si="137"/>
        <v>#NAME?</v>
      </c>
    </row>
    <row r="2943" spans="1:24">
      <c r="A2943" s="2">
        <v>2936</v>
      </c>
      <c r="B2943" s="617">
        <v>-160478</v>
      </c>
      <c r="C2943" s="617">
        <v>-103593</v>
      </c>
      <c r="D2943" s="617">
        <v>-114388</v>
      </c>
      <c r="F2943" s="330" t="e">
        <f ca="1">_xll.RiskData('Risk Summary'!$H$32,$A2943)</f>
        <v>#NAME?</v>
      </c>
      <c r="G2943" s="330" t="e">
        <f ca="1">_xll.RiskData('Risk Summary'!$K$32,$A2943)</f>
        <v>#NAME?</v>
      </c>
      <c r="H2943" s="330" t="e">
        <f ca="1">_xll.RiskData('Risk Summary'!$N$32,$A2943)</f>
        <v>#NAME?</v>
      </c>
      <c r="J2943" s="330" t="e">
        <f ca="1">_xll.RiskData('Risk Summary'!$H$35,$A2943)</f>
        <v>#NAME?</v>
      </c>
      <c r="K2943" s="330" t="e">
        <f ca="1">_xll.RiskData('Risk Summary'!$K$35,$A2943)</f>
        <v>#NAME?</v>
      </c>
      <c r="L2943" s="330" t="e">
        <f ca="1">_xll.RiskData('Risk Summary'!$N$35,$A2943)</f>
        <v>#NAME?</v>
      </c>
      <c r="N2943" s="330" t="e">
        <f ca="1">_xll.RiskData('Risk Summary'!$H$36,$A2943)</f>
        <v>#NAME?</v>
      </c>
      <c r="O2943" s="330" t="e">
        <f ca="1">_xll.RiskData('Risk Summary'!$K$36,$A2943)</f>
        <v>#NAME?</v>
      </c>
      <c r="P2943" s="330" t="e">
        <f ca="1">_xll.RiskData('Risk Summary'!$N$36,$A2943)</f>
        <v>#NAME?</v>
      </c>
      <c r="R2943" s="330" t="e">
        <f ca="1">_xll.RiskData('TS CF'!$H$24,$A2943)-F2943</f>
        <v>#NAME?</v>
      </c>
      <c r="S2943" s="330" t="e">
        <f ca="1">_xll.RiskData('TS CF'!$K$24,$A2943)-G2943</f>
        <v>#NAME?</v>
      </c>
      <c r="T2943" s="330" t="e">
        <f ca="1">_xll.RiskData('TS CF'!$N$24,$A2943)-H2943</f>
        <v>#NAME?</v>
      </c>
      <c r="V2943" s="327" t="e">
        <f t="shared" ca="1" si="135"/>
        <v>#NAME?</v>
      </c>
      <c r="W2943" s="327" t="e">
        <f t="shared" ca="1" si="136"/>
        <v>#NAME?</v>
      </c>
      <c r="X2943" s="327" t="e">
        <f t="shared" ca="1" si="137"/>
        <v>#NAME?</v>
      </c>
    </row>
    <row r="2944" spans="1:24">
      <c r="A2944" s="2">
        <v>2937</v>
      </c>
      <c r="B2944" s="617">
        <v>-160478</v>
      </c>
      <c r="C2944" s="617">
        <v>-103593</v>
      </c>
      <c r="D2944" s="617">
        <v>-114388</v>
      </c>
      <c r="F2944" s="330" t="e">
        <f ca="1">_xll.RiskData('Risk Summary'!$H$32,$A2944)</f>
        <v>#NAME?</v>
      </c>
      <c r="G2944" s="330" t="e">
        <f ca="1">_xll.RiskData('Risk Summary'!$K$32,$A2944)</f>
        <v>#NAME?</v>
      </c>
      <c r="H2944" s="330" t="e">
        <f ca="1">_xll.RiskData('Risk Summary'!$N$32,$A2944)</f>
        <v>#NAME?</v>
      </c>
      <c r="J2944" s="330" t="e">
        <f ca="1">_xll.RiskData('Risk Summary'!$H$35,$A2944)</f>
        <v>#NAME?</v>
      </c>
      <c r="K2944" s="330" t="e">
        <f ca="1">_xll.RiskData('Risk Summary'!$K$35,$A2944)</f>
        <v>#NAME?</v>
      </c>
      <c r="L2944" s="330" t="e">
        <f ca="1">_xll.RiskData('Risk Summary'!$N$35,$A2944)</f>
        <v>#NAME?</v>
      </c>
      <c r="N2944" s="330" t="e">
        <f ca="1">_xll.RiskData('Risk Summary'!$H$36,$A2944)</f>
        <v>#NAME?</v>
      </c>
      <c r="O2944" s="330" t="e">
        <f ca="1">_xll.RiskData('Risk Summary'!$K$36,$A2944)</f>
        <v>#NAME?</v>
      </c>
      <c r="P2944" s="330" t="e">
        <f ca="1">_xll.RiskData('Risk Summary'!$N$36,$A2944)</f>
        <v>#NAME?</v>
      </c>
      <c r="R2944" s="330" t="e">
        <f ca="1">_xll.RiskData('TS CF'!$H$24,$A2944)-F2944</f>
        <v>#NAME?</v>
      </c>
      <c r="S2944" s="330" t="e">
        <f ca="1">_xll.RiskData('TS CF'!$K$24,$A2944)-G2944</f>
        <v>#NAME?</v>
      </c>
      <c r="T2944" s="330" t="e">
        <f ca="1">_xll.RiskData('TS CF'!$N$24,$A2944)-H2944</f>
        <v>#NAME?</v>
      </c>
      <c r="V2944" s="327" t="e">
        <f t="shared" ca="1" si="135"/>
        <v>#NAME?</v>
      </c>
      <c r="W2944" s="327" t="e">
        <f t="shared" ca="1" si="136"/>
        <v>#NAME?</v>
      </c>
      <c r="X2944" s="327" t="e">
        <f t="shared" ca="1" si="137"/>
        <v>#NAME?</v>
      </c>
    </row>
    <row r="2945" spans="1:24">
      <c r="A2945" s="2">
        <v>2938</v>
      </c>
      <c r="B2945" s="617">
        <v>-160478</v>
      </c>
      <c r="C2945" s="617">
        <v>-103593</v>
      </c>
      <c r="D2945" s="617">
        <v>-114388</v>
      </c>
      <c r="F2945" s="330" t="e">
        <f ca="1">_xll.RiskData('Risk Summary'!$H$32,$A2945)</f>
        <v>#NAME?</v>
      </c>
      <c r="G2945" s="330" t="e">
        <f ca="1">_xll.RiskData('Risk Summary'!$K$32,$A2945)</f>
        <v>#NAME?</v>
      </c>
      <c r="H2945" s="330" t="e">
        <f ca="1">_xll.RiskData('Risk Summary'!$N$32,$A2945)</f>
        <v>#NAME?</v>
      </c>
      <c r="J2945" s="330" t="e">
        <f ca="1">_xll.RiskData('Risk Summary'!$H$35,$A2945)</f>
        <v>#NAME?</v>
      </c>
      <c r="K2945" s="330" t="e">
        <f ca="1">_xll.RiskData('Risk Summary'!$K$35,$A2945)</f>
        <v>#NAME?</v>
      </c>
      <c r="L2945" s="330" t="e">
        <f ca="1">_xll.RiskData('Risk Summary'!$N$35,$A2945)</f>
        <v>#NAME?</v>
      </c>
      <c r="N2945" s="330" t="e">
        <f ca="1">_xll.RiskData('Risk Summary'!$H$36,$A2945)</f>
        <v>#NAME?</v>
      </c>
      <c r="O2945" s="330" t="e">
        <f ca="1">_xll.RiskData('Risk Summary'!$K$36,$A2945)</f>
        <v>#NAME?</v>
      </c>
      <c r="P2945" s="330" t="e">
        <f ca="1">_xll.RiskData('Risk Summary'!$N$36,$A2945)</f>
        <v>#NAME?</v>
      </c>
      <c r="R2945" s="330" t="e">
        <f ca="1">_xll.RiskData('TS CF'!$H$24,$A2945)-F2945</f>
        <v>#NAME?</v>
      </c>
      <c r="S2945" s="330" t="e">
        <f ca="1">_xll.RiskData('TS CF'!$K$24,$A2945)-G2945</f>
        <v>#NAME?</v>
      </c>
      <c r="T2945" s="330" t="e">
        <f ca="1">_xll.RiskData('TS CF'!$N$24,$A2945)-H2945</f>
        <v>#NAME?</v>
      </c>
      <c r="V2945" s="327" t="e">
        <f t="shared" ca="1" si="135"/>
        <v>#NAME?</v>
      </c>
      <c r="W2945" s="327" t="e">
        <f t="shared" ca="1" si="136"/>
        <v>#NAME?</v>
      </c>
      <c r="X2945" s="327" t="e">
        <f t="shared" ca="1" si="137"/>
        <v>#NAME?</v>
      </c>
    </row>
    <row r="2946" spans="1:24">
      <c r="A2946" s="2">
        <v>2939</v>
      </c>
      <c r="B2946" s="617">
        <v>-160478</v>
      </c>
      <c r="C2946" s="617">
        <v>-103593</v>
      </c>
      <c r="D2946" s="617">
        <v>-114388</v>
      </c>
      <c r="F2946" s="330" t="e">
        <f ca="1">_xll.RiskData('Risk Summary'!$H$32,$A2946)</f>
        <v>#NAME?</v>
      </c>
      <c r="G2946" s="330" t="e">
        <f ca="1">_xll.RiskData('Risk Summary'!$K$32,$A2946)</f>
        <v>#NAME?</v>
      </c>
      <c r="H2946" s="330" t="e">
        <f ca="1">_xll.RiskData('Risk Summary'!$N$32,$A2946)</f>
        <v>#NAME?</v>
      </c>
      <c r="J2946" s="330" t="e">
        <f ca="1">_xll.RiskData('Risk Summary'!$H$35,$A2946)</f>
        <v>#NAME?</v>
      </c>
      <c r="K2946" s="330" t="e">
        <f ca="1">_xll.RiskData('Risk Summary'!$K$35,$A2946)</f>
        <v>#NAME?</v>
      </c>
      <c r="L2946" s="330" t="e">
        <f ca="1">_xll.RiskData('Risk Summary'!$N$35,$A2946)</f>
        <v>#NAME?</v>
      </c>
      <c r="N2946" s="330" t="e">
        <f ca="1">_xll.RiskData('Risk Summary'!$H$36,$A2946)</f>
        <v>#NAME?</v>
      </c>
      <c r="O2946" s="330" t="e">
        <f ca="1">_xll.RiskData('Risk Summary'!$K$36,$A2946)</f>
        <v>#NAME?</v>
      </c>
      <c r="P2946" s="330" t="e">
        <f ca="1">_xll.RiskData('Risk Summary'!$N$36,$A2946)</f>
        <v>#NAME?</v>
      </c>
      <c r="R2946" s="330" t="e">
        <f ca="1">_xll.RiskData('TS CF'!$H$24,$A2946)-F2946</f>
        <v>#NAME?</v>
      </c>
      <c r="S2946" s="330" t="e">
        <f ca="1">_xll.RiskData('TS CF'!$K$24,$A2946)-G2946</f>
        <v>#NAME?</v>
      </c>
      <c r="T2946" s="330" t="e">
        <f ca="1">_xll.RiskData('TS CF'!$N$24,$A2946)-H2946</f>
        <v>#NAME?</v>
      </c>
      <c r="V2946" s="327" t="e">
        <f t="shared" ca="1" si="135"/>
        <v>#NAME?</v>
      </c>
      <c r="W2946" s="327" t="e">
        <f t="shared" ca="1" si="136"/>
        <v>#NAME?</v>
      </c>
      <c r="X2946" s="327" t="e">
        <f t="shared" ca="1" si="137"/>
        <v>#NAME?</v>
      </c>
    </row>
    <row r="2947" spans="1:24">
      <c r="A2947" s="2">
        <v>2940</v>
      </c>
      <c r="B2947" s="617">
        <v>-160478</v>
      </c>
      <c r="C2947" s="617">
        <v>-103593</v>
      </c>
      <c r="D2947" s="617">
        <v>-114388</v>
      </c>
      <c r="F2947" s="330" t="e">
        <f ca="1">_xll.RiskData('Risk Summary'!$H$32,$A2947)</f>
        <v>#NAME?</v>
      </c>
      <c r="G2947" s="330" t="e">
        <f ca="1">_xll.RiskData('Risk Summary'!$K$32,$A2947)</f>
        <v>#NAME?</v>
      </c>
      <c r="H2947" s="330" t="e">
        <f ca="1">_xll.RiskData('Risk Summary'!$N$32,$A2947)</f>
        <v>#NAME?</v>
      </c>
      <c r="J2947" s="330" t="e">
        <f ca="1">_xll.RiskData('Risk Summary'!$H$35,$A2947)</f>
        <v>#NAME?</v>
      </c>
      <c r="K2947" s="330" t="e">
        <f ca="1">_xll.RiskData('Risk Summary'!$K$35,$A2947)</f>
        <v>#NAME?</v>
      </c>
      <c r="L2947" s="330" t="e">
        <f ca="1">_xll.RiskData('Risk Summary'!$N$35,$A2947)</f>
        <v>#NAME?</v>
      </c>
      <c r="N2947" s="330" t="e">
        <f ca="1">_xll.RiskData('Risk Summary'!$H$36,$A2947)</f>
        <v>#NAME?</v>
      </c>
      <c r="O2947" s="330" t="e">
        <f ca="1">_xll.RiskData('Risk Summary'!$K$36,$A2947)</f>
        <v>#NAME?</v>
      </c>
      <c r="P2947" s="330" t="e">
        <f ca="1">_xll.RiskData('Risk Summary'!$N$36,$A2947)</f>
        <v>#NAME?</v>
      </c>
      <c r="R2947" s="330" t="e">
        <f ca="1">_xll.RiskData('TS CF'!$H$24,$A2947)-F2947</f>
        <v>#NAME?</v>
      </c>
      <c r="S2947" s="330" t="e">
        <f ca="1">_xll.RiskData('TS CF'!$K$24,$A2947)-G2947</f>
        <v>#NAME?</v>
      </c>
      <c r="T2947" s="330" t="e">
        <f ca="1">_xll.RiskData('TS CF'!$N$24,$A2947)-H2947</f>
        <v>#NAME?</v>
      </c>
      <c r="V2947" s="327" t="e">
        <f t="shared" ca="1" si="135"/>
        <v>#NAME?</v>
      </c>
      <c r="W2947" s="327" t="e">
        <f t="shared" ca="1" si="136"/>
        <v>#NAME?</v>
      </c>
      <c r="X2947" s="327" t="e">
        <f t="shared" ca="1" si="137"/>
        <v>#NAME?</v>
      </c>
    </row>
    <row r="2948" spans="1:24">
      <c r="A2948" s="2">
        <v>2941</v>
      </c>
      <c r="B2948" s="617">
        <v>-160478</v>
      </c>
      <c r="C2948" s="617">
        <v>-103593</v>
      </c>
      <c r="D2948" s="617">
        <v>-114388</v>
      </c>
      <c r="F2948" s="330" t="e">
        <f ca="1">_xll.RiskData('Risk Summary'!$H$32,$A2948)</f>
        <v>#NAME?</v>
      </c>
      <c r="G2948" s="330" t="e">
        <f ca="1">_xll.RiskData('Risk Summary'!$K$32,$A2948)</f>
        <v>#NAME?</v>
      </c>
      <c r="H2948" s="330" t="e">
        <f ca="1">_xll.RiskData('Risk Summary'!$N$32,$A2948)</f>
        <v>#NAME?</v>
      </c>
      <c r="J2948" s="330" t="e">
        <f ca="1">_xll.RiskData('Risk Summary'!$H$35,$A2948)</f>
        <v>#NAME?</v>
      </c>
      <c r="K2948" s="330" t="e">
        <f ca="1">_xll.RiskData('Risk Summary'!$K$35,$A2948)</f>
        <v>#NAME?</v>
      </c>
      <c r="L2948" s="330" t="e">
        <f ca="1">_xll.RiskData('Risk Summary'!$N$35,$A2948)</f>
        <v>#NAME?</v>
      </c>
      <c r="N2948" s="330" t="e">
        <f ca="1">_xll.RiskData('Risk Summary'!$H$36,$A2948)</f>
        <v>#NAME?</v>
      </c>
      <c r="O2948" s="330" t="e">
        <f ca="1">_xll.RiskData('Risk Summary'!$K$36,$A2948)</f>
        <v>#NAME?</v>
      </c>
      <c r="P2948" s="330" t="e">
        <f ca="1">_xll.RiskData('Risk Summary'!$N$36,$A2948)</f>
        <v>#NAME?</v>
      </c>
      <c r="R2948" s="330" t="e">
        <f ca="1">_xll.RiskData('TS CF'!$H$24,$A2948)-F2948</f>
        <v>#NAME?</v>
      </c>
      <c r="S2948" s="330" t="e">
        <f ca="1">_xll.RiskData('TS CF'!$K$24,$A2948)-G2948</f>
        <v>#NAME?</v>
      </c>
      <c r="T2948" s="330" t="e">
        <f ca="1">_xll.RiskData('TS CF'!$N$24,$A2948)-H2948</f>
        <v>#NAME?</v>
      </c>
      <c r="V2948" s="327" t="e">
        <f t="shared" ca="1" si="135"/>
        <v>#NAME?</v>
      </c>
      <c r="W2948" s="327" t="e">
        <f t="shared" ca="1" si="136"/>
        <v>#NAME?</v>
      </c>
      <c r="X2948" s="327" t="e">
        <f t="shared" ca="1" si="137"/>
        <v>#NAME?</v>
      </c>
    </row>
    <row r="2949" spans="1:24">
      <c r="A2949" s="2">
        <v>2942</v>
      </c>
      <c r="B2949" s="617">
        <v>-160478</v>
      </c>
      <c r="C2949" s="617">
        <v>-103593</v>
      </c>
      <c r="D2949" s="617">
        <v>-114388</v>
      </c>
      <c r="F2949" s="330" t="e">
        <f ca="1">_xll.RiskData('Risk Summary'!$H$32,$A2949)</f>
        <v>#NAME?</v>
      </c>
      <c r="G2949" s="330" t="e">
        <f ca="1">_xll.RiskData('Risk Summary'!$K$32,$A2949)</f>
        <v>#NAME?</v>
      </c>
      <c r="H2949" s="330" t="e">
        <f ca="1">_xll.RiskData('Risk Summary'!$N$32,$A2949)</f>
        <v>#NAME?</v>
      </c>
      <c r="J2949" s="330" t="e">
        <f ca="1">_xll.RiskData('Risk Summary'!$H$35,$A2949)</f>
        <v>#NAME?</v>
      </c>
      <c r="K2949" s="330" t="e">
        <f ca="1">_xll.RiskData('Risk Summary'!$K$35,$A2949)</f>
        <v>#NAME?</v>
      </c>
      <c r="L2949" s="330" t="e">
        <f ca="1">_xll.RiskData('Risk Summary'!$N$35,$A2949)</f>
        <v>#NAME?</v>
      </c>
      <c r="N2949" s="330" t="e">
        <f ca="1">_xll.RiskData('Risk Summary'!$H$36,$A2949)</f>
        <v>#NAME?</v>
      </c>
      <c r="O2949" s="330" t="e">
        <f ca="1">_xll.RiskData('Risk Summary'!$K$36,$A2949)</f>
        <v>#NAME?</v>
      </c>
      <c r="P2949" s="330" t="e">
        <f ca="1">_xll.RiskData('Risk Summary'!$N$36,$A2949)</f>
        <v>#NAME?</v>
      </c>
      <c r="R2949" s="330" t="e">
        <f ca="1">_xll.RiskData('TS CF'!$H$24,$A2949)-F2949</f>
        <v>#NAME?</v>
      </c>
      <c r="S2949" s="330" t="e">
        <f ca="1">_xll.RiskData('TS CF'!$K$24,$A2949)-G2949</f>
        <v>#NAME?</v>
      </c>
      <c r="T2949" s="330" t="e">
        <f ca="1">_xll.RiskData('TS CF'!$N$24,$A2949)-H2949</f>
        <v>#NAME?</v>
      </c>
      <c r="V2949" s="327" t="e">
        <f t="shared" ca="1" si="135"/>
        <v>#NAME?</v>
      </c>
      <c r="W2949" s="327" t="e">
        <f t="shared" ca="1" si="136"/>
        <v>#NAME?</v>
      </c>
      <c r="X2949" s="327" t="e">
        <f t="shared" ca="1" si="137"/>
        <v>#NAME?</v>
      </c>
    </row>
    <row r="2950" spans="1:24">
      <c r="A2950" s="2">
        <v>2943</v>
      </c>
      <c r="B2950" s="617">
        <v>-160478</v>
      </c>
      <c r="C2950" s="617">
        <v>-103593</v>
      </c>
      <c r="D2950" s="617">
        <v>-114388</v>
      </c>
      <c r="F2950" s="330" t="e">
        <f ca="1">_xll.RiskData('Risk Summary'!$H$32,$A2950)</f>
        <v>#NAME?</v>
      </c>
      <c r="G2950" s="330" t="e">
        <f ca="1">_xll.RiskData('Risk Summary'!$K$32,$A2950)</f>
        <v>#NAME?</v>
      </c>
      <c r="H2950" s="330" t="e">
        <f ca="1">_xll.RiskData('Risk Summary'!$N$32,$A2950)</f>
        <v>#NAME?</v>
      </c>
      <c r="J2950" s="330" t="e">
        <f ca="1">_xll.RiskData('Risk Summary'!$H$35,$A2950)</f>
        <v>#NAME?</v>
      </c>
      <c r="K2950" s="330" t="e">
        <f ca="1">_xll.RiskData('Risk Summary'!$K$35,$A2950)</f>
        <v>#NAME?</v>
      </c>
      <c r="L2950" s="330" t="e">
        <f ca="1">_xll.RiskData('Risk Summary'!$N$35,$A2950)</f>
        <v>#NAME?</v>
      </c>
      <c r="N2950" s="330" t="e">
        <f ca="1">_xll.RiskData('Risk Summary'!$H$36,$A2950)</f>
        <v>#NAME?</v>
      </c>
      <c r="O2950" s="330" t="e">
        <f ca="1">_xll.RiskData('Risk Summary'!$K$36,$A2950)</f>
        <v>#NAME?</v>
      </c>
      <c r="P2950" s="330" t="e">
        <f ca="1">_xll.RiskData('Risk Summary'!$N$36,$A2950)</f>
        <v>#NAME?</v>
      </c>
      <c r="R2950" s="330" t="e">
        <f ca="1">_xll.RiskData('TS CF'!$H$24,$A2950)-F2950</f>
        <v>#NAME?</v>
      </c>
      <c r="S2950" s="330" t="e">
        <f ca="1">_xll.RiskData('TS CF'!$K$24,$A2950)-G2950</f>
        <v>#NAME?</v>
      </c>
      <c r="T2950" s="330" t="e">
        <f ca="1">_xll.RiskData('TS CF'!$N$24,$A2950)-H2950</f>
        <v>#NAME?</v>
      </c>
      <c r="V2950" s="327" t="e">
        <f t="shared" ca="1" si="135"/>
        <v>#NAME?</v>
      </c>
      <c r="W2950" s="327" t="e">
        <f t="shared" ca="1" si="136"/>
        <v>#NAME?</v>
      </c>
      <c r="X2950" s="327" t="e">
        <f t="shared" ca="1" si="137"/>
        <v>#NAME?</v>
      </c>
    </row>
    <row r="2951" spans="1:24">
      <c r="A2951" s="2">
        <v>2944</v>
      </c>
      <c r="B2951" s="617">
        <v>-160478</v>
      </c>
      <c r="C2951" s="617">
        <v>-103593</v>
      </c>
      <c r="D2951" s="617">
        <v>-114388</v>
      </c>
      <c r="F2951" s="330" t="e">
        <f ca="1">_xll.RiskData('Risk Summary'!$H$32,$A2951)</f>
        <v>#NAME?</v>
      </c>
      <c r="G2951" s="330" t="e">
        <f ca="1">_xll.RiskData('Risk Summary'!$K$32,$A2951)</f>
        <v>#NAME?</v>
      </c>
      <c r="H2951" s="330" t="e">
        <f ca="1">_xll.RiskData('Risk Summary'!$N$32,$A2951)</f>
        <v>#NAME?</v>
      </c>
      <c r="J2951" s="330" t="e">
        <f ca="1">_xll.RiskData('Risk Summary'!$H$35,$A2951)</f>
        <v>#NAME?</v>
      </c>
      <c r="K2951" s="330" t="e">
        <f ca="1">_xll.RiskData('Risk Summary'!$K$35,$A2951)</f>
        <v>#NAME?</v>
      </c>
      <c r="L2951" s="330" t="e">
        <f ca="1">_xll.RiskData('Risk Summary'!$N$35,$A2951)</f>
        <v>#NAME?</v>
      </c>
      <c r="N2951" s="330" t="e">
        <f ca="1">_xll.RiskData('Risk Summary'!$H$36,$A2951)</f>
        <v>#NAME?</v>
      </c>
      <c r="O2951" s="330" t="e">
        <f ca="1">_xll.RiskData('Risk Summary'!$K$36,$A2951)</f>
        <v>#NAME?</v>
      </c>
      <c r="P2951" s="330" t="e">
        <f ca="1">_xll.RiskData('Risk Summary'!$N$36,$A2951)</f>
        <v>#NAME?</v>
      </c>
      <c r="R2951" s="330" t="e">
        <f ca="1">_xll.RiskData('TS CF'!$H$24,$A2951)-F2951</f>
        <v>#NAME?</v>
      </c>
      <c r="S2951" s="330" t="e">
        <f ca="1">_xll.RiskData('TS CF'!$K$24,$A2951)-G2951</f>
        <v>#NAME?</v>
      </c>
      <c r="T2951" s="330" t="e">
        <f ca="1">_xll.RiskData('TS CF'!$N$24,$A2951)-H2951</f>
        <v>#NAME?</v>
      </c>
      <c r="V2951" s="327" t="e">
        <f t="shared" ca="1" si="135"/>
        <v>#NAME?</v>
      </c>
      <c r="W2951" s="327" t="e">
        <f t="shared" ca="1" si="136"/>
        <v>#NAME?</v>
      </c>
      <c r="X2951" s="327" t="e">
        <f t="shared" ca="1" si="137"/>
        <v>#NAME?</v>
      </c>
    </row>
    <row r="2952" spans="1:24">
      <c r="A2952" s="2">
        <v>2945</v>
      </c>
      <c r="B2952" s="617">
        <v>-160478</v>
      </c>
      <c r="C2952" s="617">
        <v>-103593</v>
      </c>
      <c r="D2952" s="617">
        <v>-114388</v>
      </c>
      <c r="F2952" s="330" t="e">
        <f ca="1">_xll.RiskData('Risk Summary'!$H$32,$A2952)</f>
        <v>#NAME?</v>
      </c>
      <c r="G2952" s="330" t="e">
        <f ca="1">_xll.RiskData('Risk Summary'!$K$32,$A2952)</f>
        <v>#NAME?</v>
      </c>
      <c r="H2952" s="330" t="e">
        <f ca="1">_xll.RiskData('Risk Summary'!$N$32,$A2952)</f>
        <v>#NAME?</v>
      </c>
      <c r="J2952" s="330" t="e">
        <f ca="1">_xll.RiskData('Risk Summary'!$H$35,$A2952)</f>
        <v>#NAME?</v>
      </c>
      <c r="K2952" s="330" t="e">
        <f ca="1">_xll.RiskData('Risk Summary'!$K$35,$A2952)</f>
        <v>#NAME?</v>
      </c>
      <c r="L2952" s="330" t="e">
        <f ca="1">_xll.RiskData('Risk Summary'!$N$35,$A2952)</f>
        <v>#NAME?</v>
      </c>
      <c r="N2952" s="330" t="e">
        <f ca="1">_xll.RiskData('Risk Summary'!$H$36,$A2952)</f>
        <v>#NAME?</v>
      </c>
      <c r="O2952" s="330" t="e">
        <f ca="1">_xll.RiskData('Risk Summary'!$K$36,$A2952)</f>
        <v>#NAME?</v>
      </c>
      <c r="P2952" s="330" t="e">
        <f ca="1">_xll.RiskData('Risk Summary'!$N$36,$A2952)</f>
        <v>#NAME?</v>
      </c>
      <c r="R2952" s="330" t="e">
        <f ca="1">_xll.RiskData('TS CF'!$H$24,$A2952)-F2952</f>
        <v>#NAME?</v>
      </c>
      <c r="S2952" s="330" t="e">
        <f ca="1">_xll.RiskData('TS CF'!$K$24,$A2952)-G2952</f>
        <v>#NAME?</v>
      </c>
      <c r="T2952" s="330" t="e">
        <f ca="1">_xll.RiskData('TS CF'!$N$24,$A2952)-H2952</f>
        <v>#NAME?</v>
      </c>
      <c r="V2952" s="327" t="e">
        <f t="shared" ca="1" si="135"/>
        <v>#NAME?</v>
      </c>
      <c r="W2952" s="327" t="e">
        <f t="shared" ca="1" si="136"/>
        <v>#NAME?</v>
      </c>
      <c r="X2952" s="327" t="e">
        <f t="shared" ca="1" si="137"/>
        <v>#NAME?</v>
      </c>
    </row>
    <row r="2953" spans="1:24">
      <c r="A2953" s="2">
        <v>2946</v>
      </c>
      <c r="B2953" s="617">
        <v>-160478</v>
      </c>
      <c r="C2953" s="617">
        <v>-103593</v>
      </c>
      <c r="D2953" s="617">
        <v>-114388</v>
      </c>
      <c r="F2953" s="330" t="e">
        <f ca="1">_xll.RiskData('Risk Summary'!$H$32,$A2953)</f>
        <v>#NAME?</v>
      </c>
      <c r="G2953" s="330" t="e">
        <f ca="1">_xll.RiskData('Risk Summary'!$K$32,$A2953)</f>
        <v>#NAME?</v>
      </c>
      <c r="H2953" s="330" t="e">
        <f ca="1">_xll.RiskData('Risk Summary'!$N$32,$A2953)</f>
        <v>#NAME?</v>
      </c>
      <c r="J2953" s="330" t="e">
        <f ca="1">_xll.RiskData('Risk Summary'!$H$35,$A2953)</f>
        <v>#NAME?</v>
      </c>
      <c r="K2953" s="330" t="e">
        <f ca="1">_xll.RiskData('Risk Summary'!$K$35,$A2953)</f>
        <v>#NAME?</v>
      </c>
      <c r="L2953" s="330" t="e">
        <f ca="1">_xll.RiskData('Risk Summary'!$N$35,$A2953)</f>
        <v>#NAME?</v>
      </c>
      <c r="N2953" s="330" t="e">
        <f ca="1">_xll.RiskData('Risk Summary'!$H$36,$A2953)</f>
        <v>#NAME?</v>
      </c>
      <c r="O2953" s="330" t="e">
        <f ca="1">_xll.RiskData('Risk Summary'!$K$36,$A2953)</f>
        <v>#NAME?</v>
      </c>
      <c r="P2953" s="330" t="e">
        <f ca="1">_xll.RiskData('Risk Summary'!$N$36,$A2953)</f>
        <v>#NAME?</v>
      </c>
      <c r="R2953" s="330" t="e">
        <f ca="1">_xll.RiskData('TS CF'!$H$24,$A2953)-F2953</f>
        <v>#NAME?</v>
      </c>
      <c r="S2953" s="330" t="e">
        <f ca="1">_xll.RiskData('TS CF'!$K$24,$A2953)-G2953</f>
        <v>#NAME?</v>
      </c>
      <c r="T2953" s="330" t="e">
        <f ca="1">_xll.RiskData('TS CF'!$N$24,$A2953)-H2953</f>
        <v>#NAME?</v>
      </c>
      <c r="V2953" s="327" t="e">
        <f t="shared" ca="1" si="135"/>
        <v>#NAME?</v>
      </c>
      <c r="W2953" s="327" t="e">
        <f t="shared" ca="1" si="136"/>
        <v>#NAME?</v>
      </c>
      <c r="X2953" s="327" t="e">
        <f t="shared" ca="1" si="137"/>
        <v>#NAME?</v>
      </c>
    </row>
    <row r="2954" spans="1:24">
      <c r="A2954" s="2">
        <v>2947</v>
      </c>
      <c r="B2954" s="617">
        <v>-160478</v>
      </c>
      <c r="C2954" s="617">
        <v>-103593</v>
      </c>
      <c r="D2954" s="617">
        <v>-114388</v>
      </c>
      <c r="F2954" s="330" t="e">
        <f ca="1">_xll.RiskData('Risk Summary'!$H$32,$A2954)</f>
        <v>#NAME?</v>
      </c>
      <c r="G2954" s="330" t="e">
        <f ca="1">_xll.RiskData('Risk Summary'!$K$32,$A2954)</f>
        <v>#NAME?</v>
      </c>
      <c r="H2954" s="330" t="e">
        <f ca="1">_xll.RiskData('Risk Summary'!$N$32,$A2954)</f>
        <v>#NAME?</v>
      </c>
      <c r="J2954" s="330" t="e">
        <f ca="1">_xll.RiskData('Risk Summary'!$H$35,$A2954)</f>
        <v>#NAME?</v>
      </c>
      <c r="K2954" s="330" t="e">
        <f ca="1">_xll.RiskData('Risk Summary'!$K$35,$A2954)</f>
        <v>#NAME?</v>
      </c>
      <c r="L2954" s="330" t="e">
        <f ca="1">_xll.RiskData('Risk Summary'!$N$35,$A2954)</f>
        <v>#NAME?</v>
      </c>
      <c r="N2954" s="330" t="e">
        <f ca="1">_xll.RiskData('Risk Summary'!$H$36,$A2954)</f>
        <v>#NAME?</v>
      </c>
      <c r="O2954" s="330" t="e">
        <f ca="1">_xll.RiskData('Risk Summary'!$K$36,$A2954)</f>
        <v>#NAME?</v>
      </c>
      <c r="P2954" s="330" t="e">
        <f ca="1">_xll.RiskData('Risk Summary'!$N$36,$A2954)</f>
        <v>#NAME?</v>
      </c>
      <c r="R2954" s="330" t="e">
        <f ca="1">_xll.RiskData('TS CF'!$H$24,$A2954)-F2954</f>
        <v>#NAME?</v>
      </c>
      <c r="S2954" s="330" t="e">
        <f ca="1">_xll.RiskData('TS CF'!$K$24,$A2954)-G2954</f>
        <v>#NAME?</v>
      </c>
      <c r="T2954" s="330" t="e">
        <f ca="1">_xll.RiskData('TS CF'!$N$24,$A2954)-H2954</f>
        <v>#NAME?</v>
      </c>
      <c r="V2954" s="327" t="e">
        <f t="shared" ref="V2954:V3017" ca="1" si="138">V2953</f>
        <v>#NAME?</v>
      </c>
      <c r="W2954" s="327" t="e">
        <f t="shared" ref="W2954:W3017" ca="1" si="139">W2953</f>
        <v>#NAME?</v>
      </c>
      <c r="X2954" s="327" t="e">
        <f t="shared" ref="X2954:X3017" ca="1" si="140">X2953</f>
        <v>#NAME?</v>
      </c>
    </row>
    <row r="2955" spans="1:24">
      <c r="A2955" s="2">
        <v>2948</v>
      </c>
      <c r="B2955" s="617">
        <v>-160478</v>
      </c>
      <c r="C2955" s="617">
        <v>-103593</v>
      </c>
      <c r="D2955" s="617">
        <v>-114388</v>
      </c>
      <c r="F2955" s="330" t="e">
        <f ca="1">_xll.RiskData('Risk Summary'!$H$32,$A2955)</f>
        <v>#NAME?</v>
      </c>
      <c r="G2955" s="330" t="e">
        <f ca="1">_xll.RiskData('Risk Summary'!$K$32,$A2955)</f>
        <v>#NAME?</v>
      </c>
      <c r="H2955" s="330" t="e">
        <f ca="1">_xll.RiskData('Risk Summary'!$N$32,$A2955)</f>
        <v>#NAME?</v>
      </c>
      <c r="J2955" s="330" t="e">
        <f ca="1">_xll.RiskData('Risk Summary'!$H$35,$A2955)</f>
        <v>#NAME?</v>
      </c>
      <c r="K2955" s="330" t="e">
        <f ca="1">_xll.RiskData('Risk Summary'!$K$35,$A2955)</f>
        <v>#NAME?</v>
      </c>
      <c r="L2955" s="330" t="e">
        <f ca="1">_xll.RiskData('Risk Summary'!$N$35,$A2955)</f>
        <v>#NAME?</v>
      </c>
      <c r="N2955" s="330" t="e">
        <f ca="1">_xll.RiskData('Risk Summary'!$H$36,$A2955)</f>
        <v>#NAME?</v>
      </c>
      <c r="O2955" s="330" t="e">
        <f ca="1">_xll.RiskData('Risk Summary'!$K$36,$A2955)</f>
        <v>#NAME?</v>
      </c>
      <c r="P2955" s="330" t="e">
        <f ca="1">_xll.RiskData('Risk Summary'!$N$36,$A2955)</f>
        <v>#NAME?</v>
      </c>
      <c r="R2955" s="330" t="e">
        <f ca="1">_xll.RiskData('TS CF'!$H$24,$A2955)-F2955</f>
        <v>#NAME?</v>
      </c>
      <c r="S2955" s="330" t="e">
        <f ca="1">_xll.RiskData('TS CF'!$K$24,$A2955)-G2955</f>
        <v>#NAME?</v>
      </c>
      <c r="T2955" s="330" t="e">
        <f ca="1">_xll.RiskData('TS CF'!$N$24,$A2955)-H2955</f>
        <v>#NAME?</v>
      </c>
      <c r="V2955" s="327" t="e">
        <f t="shared" ca="1" si="138"/>
        <v>#NAME?</v>
      </c>
      <c r="W2955" s="327" t="e">
        <f t="shared" ca="1" si="139"/>
        <v>#NAME?</v>
      </c>
      <c r="X2955" s="327" t="e">
        <f t="shared" ca="1" si="140"/>
        <v>#NAME?</v>
      </c>
    </row>
    <row r="2956" spans="1:24">
      <c r="A2956" s="2">
        <v>2949</v>
      </c>
      <c r="B2956" s="617">
        <v>-160478</v>
      </c>
      <c r="C2956" s="617">
        <v>-103593</v>
      </c>
      <c r="D2956" s="617">
        <v>-114388</v>
      </c>
      <c r="F2956" s="330" t="e">
        <f ca="1">_xll.RiskData('Risk Summary'!$H$32,$A2956)</f>
        <v>#NAME?</v>
      </c>
      <c r="G2956" s="330" t="e">
        <f ca="1">_xll.RiskData('Risk Summary'!$K$32,$A2956)</f>
        <v>#NAME?</v>
      </c>
      <c r="H2956" s="330" t="e">
        <f ca="1">_xll.RiskData('Risk Summary'!$N$32,$A2956)</f>
        <v>#NAME?</v>
      </c>
      <c r="J2956" s="330" t="e">
        <f ca="1">_xll.RiskData('Risk Summary'!$H$35,$A2956)</f>
        <v>#NAME?</v>
      </c>
      <c r="K2956" s="330" t="e">
        <f ca="1">_xll.RiskData('Risk Summary'!$K$35,$A2956)</f>
        <v>#NAME?</v>
      </c>
      <c r="L2956" s="330" t="e">
        <f ca="1">_xll.RiskData('Risk Summary'!$N$35,$A2956)</f>
        <v>#NAME?</v>
      </c>
      <c r="N2956" s="330" t="e">
        <f ca="1">_xll.RiskData('Risk Summary'!$H$36,$A2956)</f>
        <v>#NAME?</v>
      </c>
      <c r="O2956" s="330" t="e">
        <f ca="1">_xll.RiskData('Risk Summary'!$K$36,$A2956)</f>
        <v>#NAME?</v>
      </c>
      <c r="P2956" s="330" t="e">
        <f ca="1">_xll.RiskData('Risk Summary'!$N$36,$A2956)</f>
        <v>#NAME?</v>
      </c>
      <c r="R2956" s="330" t="e">
        <f ca="1">_xll.RiskData('TS CF'!$H$24,$A2956)-F2956</f>
        <v>#NAME?</v>
      </c>
      <c r="S2956" s="330" t="e">
        <f ca="1">_xll.RiskData('TS CF'!$K$24,$A2956)-G2956</f>
        <v>#NAME?</v>
      </c>
      <c r="T2956" s="330" t="e">
        <f ca="1">_xll.RiskData('TS CF'!$N$24,$A2956)-H2956</f>
        <v>#NAME?</v>
      </c>
      <c r="V2956" s="327" t="e">
        <f t="shared" ca="1" si="138"/>
        <v>#NAME?</v>
      </c>
      <c r="W2956" s="327" t="e">
        <f t="shared" ca="1" si="139"/>
        <v>#NAME?</v>
      </c>
      <c r="X2956" s="327" t="e">
        <f t="shared" ca="1" si="140"/>
        <v>#NAME?</v>
      </c>
    </row>
    <row r="2957" spans="1:24">
      <c r="A2957" s="2">
        <v>2950</v>
      </c>
      <c r="B2957" s="617">
        <v>-160478</v>
      </c>
      <c r="C2957" s="617">
        <v>-103593</v>
      </c>
      <c r="D2957" s="617">
        <v>-114388</v>
      </c>
      <c r="F2957" s="330" t="e">
        <f ca="1">_xll.RiskData('Risk Summary'!$H$32,$A2957)</f>
        <v>#NAME?</v>
      </c>
      <c r="G2957" s="330" t="e">
        <f ca="1">_xll.RiskData('Risk Summary'!$K$32,$A2957)</f>
        <v>#NAME?</v>
      </c>
      <c r="H2957" s="330" t="e">
        <f ca="1">_xll.RiskData('Risk Summary'!$N$32,$A2957)</f>
        <v>#NAME?</v>
      </c>
      <c r="J2957" s="330" t="e">
        <f ca="1">_xll.RiskData('Risk Summary'!$H$35,$A2957)</f>
        <v>#NAME?</v>
      </c>
      <c r="K2957" s="330" t="e">
        <f ca="1">_xll.RiskData('Risk Summary'!$K$35,$A2957)</f>
        <v>#NAME?</v>
      </c>
      <c r="L2957" s="330" t="e">
        <f ca="1">_xll.RiskData('Risk Summary'!$N$35,$A2957)</f>
        <v>#NAME?</v>
      </c>
      <c r="N2957" s="330" t="e">
        <f ca="1">_xll.RiskData('Risk Summary'!$H$36,$A2957)</f>
        <v>#NAME?</v>
      </c>
      <c r="O2957" s="330" t="e">
        <f ca="1">_xll.RiskData('Risk Summary'!$K$36,$A2957)</f>
        <v>#NAME?</v>
      </c>
      <c r="P2957" s="330" t="e">
        <f ca="1">_xll.RiskData('Risk Summary'!$N$36,$A2957)</f>
        <v>#NAME?</v>
      </c>
      <c r="R2957" s="330" t="e">
        <f ca="1">_xll.RiskData('TS CF'!$H$24,$A2957)-F2957</f>
        <v>#NAME?</v>
      </c>
      <c r="S2957" s="330" t="e">
        <f ca="1">_xll.RiskData('TS CF'!$K$24,$A2957)-G2957</f>
        <v>#NAME?</v>
      </c>
      <c r="T2957" s="330" t="e">
        <f ca="1">_xll.RiskData('TS CF'!$N$24,$A2957)-H2957</f>
        <v>#NAME?</v>
      </c>
      <c r="V2957" s="327" t="e">
        <f t="shared" ca="1" si="138"/>
        <v>#NAME?</v>
      </c>
      <c r="W2957" s="327" t="e">
        <f t="shared" ca="1" si="139"/>
        <v>#NAME?</v>
      </c>
      <c r="X2957" s="327" t="e">
        <f t="shared" ca="1" si="140"/>
        <v>#NAME?</v>
      </c>
    </row>
    <row r="2958" spans="1:24">
      <c r="A2958" s="2">
        <v>2951</v>
      </c>
      <c r="B2958" s="617">
        <v>-160478</v>
      </c>
      <c r="C2958" s="617">
        <v>-103593</v>
      </c>
      <c r="D2958" s="617">
        <v>-114388</v>
      </c>
      <c r="F2958" s="330" t="e">
        <f ca="1">_xll.RiskData('Risk Summary'!$H$32,$A2958)</f>
        <v>#NAME?</v>
      </c>
      <c r="G2958" s="330" t="e">
        <f ca="1">_xll.RiskData('Risk Summary'!$K$32,$A2958)</f>
        <v>#NAME?</v>
      </c>
      <c r="H2958" s="330" t="e">
        <f ca="1">_xll.RiskData('Risk Summary'!$N$32,$A2958)</f>
        <v>#NAME?</v>
      </c>
      <c r="J2958" s="330" t="e">
        <f ca="1">_xll.RiskData('Risk Summary'!$H$35,$A2958)</f>
        <v>#NAME?</v>
      </c>
      <c r="K2958" s="330" t="e">
        <f ca="1">_xll.RiskData('Risk Summary'!$K$35,$A2958)</f>
        <v>#NAME?</v>
      </c>
      <c r="L2958" s="330" t="e">
        <f ca="1">_xll.RiskData('Risk Summary'!$N$35,$A2958)</f>
        <v>#NAME?</v>
      </c>
      <c r="N2958" s="330" t="e">
        <f ca="1">_xll.RiskData('Risk Summary'!$H$36,$A2958)</f>
        <v>#NAME?</v>
      </c>
      <c r="O2958" s="330" t="e">
        <f ca="1">_xll.RiskData('Risk Summary'!$K$36,$A2958)</f>
        <v>#NAME?</v>
      </c>
      <c r="P2958" s="330" t="e">
        <f ca="1">_xll.RiskData('Risk Summary'!$N$36,$A2958)</f>
        <v>#NAME?</v>
      </c>
      <c r="R2958" s="330" t="e">
        <f ca="1">_xll.RiskData('TS CF'!$H$24,$A2958)-F2958</f>
        <v>#NAME?</v>
      </c>
      <c r="S2958" s="330" t="e">
        <f ca="1">_xll.RiskData('TS CF'!$K$24,$A2958)-G2958</f>
        <v>#NAME?</v>
      </c>
      <c r="T2958" s="330" t="e">
        <f ca="1">_xll.RiskData('TS CF'!$N$24,$A2958)-H2958</f>
        <v>#NAME?</v>
      </c>
      <c r="V2958" s="327" t="e">
        <f t="shared" ca="1" si="138"/>
        <v>#NAME?</v>
      </c>
      <c r="W2958" s="327" t="e">
        <f t="shared" ca="1" si="139"/>
        <v>#NAME?</v>
      </c>
      <c r="X2958" s="327" t="e">
        <f t="shared" ca="1" si="140"/>
        <v>#NAME?</v>
      </c>
    </row>
    <row r="2959" spans="1:24">
      <c r="A2959" s="2">
        <v>2952</v>
      </c>
      <c r="B2959" s="617">
        <v>-160478</v>
      </c>
      <c r="C2959" s="617">
        <v>-103593</v>
      </c>
      <c r="D2959" s="617">
        <v>-114388</v>
      </c>
      <c r="F2959" s="330" t="e">
        <f ca="1">_xll.RiskData('Risk Summary'!$H$32,$A2959)</f>
        <v>#NAME?</v>
      </c>
      <c r="G2959" s="330" t="e">
        <f ca="1">_xll.RiskData('Risk Summary'!$K$32,$A2959)</f>
        <v>#NAME?</v>
      </c>
      <c r="H2959" s="330" t="e">
        <f ca="1">_xll.RiskData('Risk Summary'!$N$32,$A2959)</f>
        <v>#NAME?</v>
      </c>
      <c r="J2959" s="330" t="e">
        <f ca="1">_xll.RiskData('Risk Summary'!$H$35,$A2959)</f>
        <v>#NAME?</v>
      </c>
      <c r="K2959" s="330" t="e">
        <f ca="1">_xll.RiskData('Risk Summary'!$K$35,$A2959)</f>
        <v>#NAME?</v>
      </c>
      <c r="L2959" s="330" t="e">
        <f ca="1">_xll.RiskData('Risk Summary'!$N$35,$A2959)</f>
        <v>#NAME?</v>
      </c>
      <c r="N2959" s="330" t="e">
        <f ca="1">_xll.RiskData('Risk Summary'!$H$36,$A2959)</f>
        <v>#NAME?</v>
      </c>
      <c r="O2959" s="330" t="e">
        <f ca="1">_xll.RiskData('Risk Summary'!$K$36,$A2959)</f>
        <v>#NAME?</v>
      </c>
      <c r="P2959" s="330" t="e">
        <f ca="1">_xll.RiskData('Risk Summary'!$N$36,$A2959)</f>
        <v>#NAME?</v>
      </c>
      <c r="R2959" s="330" t="e">
        <f ca="1">_xll.RiskData('TS CF'!$H$24,$A2959)-F2959</f>
        <v>#NAME?</v>
      </c>
      <c r="S2959" s="330" t="e">
        <f ca="1">_xll.RiskData('TS CF'!$K$24,$A2959)-G2959</f>
        <v>#NAME?</v>
      </c>
      <c r="T2959" s="330" t="e">
        <f ca="1">_xll.RiskData('TS CF'!$N$24,$A2959)-H2959</f>
        <v>#NAME?</v>
      </c>
      <c r="V2959" s="327" t="e">
        <f t="shared" ca="1" si="138"/>
        <v>#NAME?</v>
      </c>
      <c r="W2959" s="327" t="e">
        <f t="shared" ca="1" si="139"/>
        <v>#NAME?</v>
      </c>
      <c r="X2959" s="327" t="e">
        <f t="shared" ca="1" si="140"/>
        <v>#NAME?</v>
      </c>
    </row>
    <row r="2960" spans="1:24">
      <c r="A2960" s="2">
        <v>2953</v>
      </c>
      <c r="B2960" s="617">
        <v>-160478</v>
      </c>
      <c r="C2960" s="617">
        <v>-103593</v>
      </c>
      <c r="D2960" s="617">
        <v>-114388</v>
      </c>
      <c r="F2960" s="330" t="e">
        <f ca="1">_xll.RiskData('Risk Summary'!$H$32,$A2960)</f>
        <v>#NAME?</v>
      </c>
      <c r="G2960" s="330" t="e">
        <f ca="1">_xll.RiskData('Risk Summary'!$K$32,$A2960)</f>
        <v>#NAME?</v>
      </c>
      <c r="H2960" s="330" t="e">
        <f ca="1">_xll.RiskData('Risk Summary'!$N$32,$A2960)</f>
        <v>#NAME?</v>
      </c>
      <c r="J2960" s="330" t="e">
        <f ca="1">_xll.RiskData('Risk Summary'!$H$35,$A2960)</f>
        <v>#NAME?</v>
      </c>
      <c r="K2960" s="330" t="e">
        <f ca="1">_xll.RiskData('Risk Summary'!$K$35,$A2960)</f>
        <v>#NAME?</v>
      </c>
      <c r="L2960" s="330" t="e">
        <f ca="1">_xll.RiskData('Risk Summary'!$N$35,$A2960)</f>
        <v>#NAME?</v>
      </c>
      <c r="N2960" s="330" t="e">
        <f ca="1">_xll.RiskData('Risk Summary'!$H$36,$A2960)</f>
        <v>#NAME?</v>
      </c>
      <c r="O2960" s="330" t="e">
        <f ca="1">_xll.RiskData('Risk Summary'!$K$36,$A2960)</f>
        <v>#NAME?</v>
      </c>
      <c r="P2960" s="330" t="e">
        <f ca="1">_xll.RiskData('Risk Summary'!$N$36,$A2960)</f>
        <v>#NAME?</v>
      </c>
      <c r="R2960" s="330" t="e">
        <f ca="1">_xll.RiskData('TS CF'!$H$24,$A2960)-F2960</f>
        <v>#NAME?</v>
      </c>
      <c r="S2960" s="330" t="e">
        <f ca="1">_xll.RiskData('TS CF'!$K$24,$A2960)-G2960</f>
        <v>#NAME?</v>
      </c>
      <c r="T2960" s="330" t="e">
        <f ca="1">_xll.RiskData('TS CF'!$N$24,$A2960)-H2960</f>
        <v>#NAME?</v>
      </c>
      <c r="V2960" s="327" t="e">
        <f t="shared" ca="1" si="138"/>
        <v>#NAME?</v>
      </c>
      <c r="W2960" s="327" t="e">
        <f t="shared" ca="1" si="139"/>
        <v>#NAME?</v>
      </c>
      <c r="X2960" s="327" t="e">
        <f t="shared" ca="1" si="140"/>
        <v>#NAME?</v>
      </c>
    </row>
    <row r="2961" spans="1:24">
      <c r="A2961" s="2">
        <v>2954</v>
      </c>
      <c r="B2961" s="617">
        <v>-160478</v>
      </c>
      <c r="C2961" s="617">
        <v>-103593</v>
      </c>
      <c r="D2961" s="617">
        <v>-114388</v>
      </c>
      <c r="F2961" s="330" t="e">
        <f ca="1">_xll.RiskData('Risk Summary'!$H$32,$A2961)</f>
        <v>#NAME?</v>
      </c>
      <c r="G2961" s="330" t="e">
        <f ca="1">_xll.RiskData('Risk Summary'!$K$32,$A2961)</f>
        <v>#NAME?</v>
      </c>
      <c r="H2961" s="330" t="e">
        <f ca="1">_xll.RiskData('Risk Summary'!$N$32,$A2961)</f>
        <v>#NAME?</v>
      </c>
      <c r="J2961" s="330" t="e">
        <f ca="1">_xll.RiskData('Risk Summary'!$H$35,$A2961)</f>
        <v>#NAME?</v>
      </c>
      <c r="K2961" s="330" t="e">
        <f ca="1">_xll.RiskData('Risk Summary'!$K$35,$A2961)</f>
        <v>#NAME?</v>
      </c>
      <c r="L2961" s="330" t="e">
        <f ca="1">_xll.RiskData('Risk Summary'!$N$35,$A2961)</f>
        <v>#NAME?</v>
      </c>
      <c r="N2961" s="330" t="e">
        <f ca="1">_xll.RiskData('Risk Summary'!$H$36,$A2961)</f>
        <v>#NAME?</v>
      </c>
      <c r="O2961" s="330" t="e">
        <f ca="1">_xll.RiskData('Risk Summary'!$K$36,$A2961)</f>
        <v>#NAME?</v>
      </c>
      <c r="P2961" s="330" t="e">
        <f ca="1">_xll.RiskData('Risk Summary'!$N$36,$A2961)</f>
        <v>#NAME?</v>
      </c>
      <c r="R2961" s="330" t="e">
        <f ca="1">_xll.RiskData('TS CF'!$H$24,$A2961)-F2961</f>
        <v>#NAME?</v>
      </c>
      <c r="S2961" s="330" t="e">
        <f ca="1">_xll.RiskData('TS CF'!$K$24,$A2961)-G2961</f>
        <v>#NAME?</v>
      </c>
      <c r="T2961" s="330" t="e">
        <f ca="1">_xll.RiskData('TS CF'!$N$24,$A2961)-H2961</f>
        <v>#NAME?</v>
      </c>
      <c r="V2961" s="327" t="e">
        <f t="shared" ca="1" si="138"/>
        <v>#NAME?</v>
      </c>
      <c r="W2961" s="327" t="e">
        <f t="shared" ca="1" si="139"/>
        <v>#NAME?</v>
      </c>
      <c r="X2961" s="327" t="e">
        <f t="shared" ca="1" si="140"/>
        <v>#NAME?</v>
      </c>
    </row>
    <row r="2962" spans="1:24">
      <c r="A2962" s="2">
        <v>2955</v>
      </c>
      <c r="B2962" s="617">
        <v>-160478</v>
      </c>
      <c r="C2962" s="617">
        <v>-103593</v>
      </c>
      <c r="D2962" s="617">
        <v>-114388</v>
      </c>
      <c r="F2962" s="330" t="e">
        <f ca="1">_xll.RiskData('Risk Summary'!$H$32,$A2962)</f>
        <v>#NAME?</v>
      </c>
      <c r="G2962" s="330" t="e">
        <f ca="1">_xll.RiskData('Risk Summary'!$K$32,$A2962)</f>
        <v>#NAME?</v>
      </c>
      <c r="H2962" s="330" t="e">
        <f ca="1">_xll.RiskData('Risk Summary'!$N$32,$A2962)</f>
        <v>#NAME?</v>
      </c>
      <c r="J2962" s="330" t="e">
        <f ca="1">_xll.RiskData('Risk Summary'!$H$35,$A2962)</f>
        <v>#NAME?</v>
      </c>
      <c r="K2962" s="330" t="e">
        <f ca="1">_xll.RiskData('Risk Summary'!$K$35,$A2962)</f>
        <v>#NAME?</v>
      </c>
      <c r="L2962" s="330" t="e">
        <f ca="1">_xll.RiskData('Risk Summary'!$N$35,$A2962)</f>
        <v>#NAME?</v>
      </c>
      <c r="N2962" s="330" t="e">
        <f ca="1">_xll.RiskData('Risk Summary'!$H$36,$A2962)</f>
        <v>#NAME?</v>
      </c>
      <c r="O2962" s="330" t="e">
        <f ca="1">_xll.RiskData('Risk Summary'!$K$36,$A2962)</f>
        <v>#NAME?</v>
      </c>
      <c r="P2962" s="330" t="e">
        <f ca="1">_xll.RiskData('Risk Summary'!$N$36,$A2962)</f>
        <v>#NAME?</v>
      </c>
      <c r="R2962" s="330" t="e">
        <f ca="1">_xll.RiskData('TS CF'!$H$24,$A2962)-F2962</f>
        <v>#NAME?</v>
      </c>
      <c r="S2962" s="330" t="e">
        <f ca="1">_xll.RiskData('TS CF'!$K$24,$A2962)-G2962</f>
        <v>#NAME?</v>
      </c>
      <c r="T2962" s="330" t="e">
        <f ca="1">_xll.RiskData('TS CF'!$N$24,$A2962)-H2962</f>
        <v>#NAME?</v>
      </c>
      <c r="V2962" s="327" t="e">
        <f t="shared" ca="1" si="138"/>
        <v>#NAME?</v>
      </c>
      <c r="W2962" s="327" t="e">
        <f t="shared" ca="1" si="139"/>
        <v>#NAME?</v>
      </c>
      <c r="X2962" s="327" t="e">
        <f t="shared" ca="1" si="140"/>
        <v>#NAME?</v>
      </c>
    </row>
    <row r="2963" spans="1:24">
      <c r="A2963" s="2">
        <v>2956</v>
      </c>
      <c r="B2963" s="617">
        <v>-160478</v>
      </c>
      <c r="C2963" s="617">
        <v>-103593</v>
      </c>
      <c r="D2963" s="617">
        <v>-114388</v>
      </c>
      <c r="F2963" s="330" t="e">
        <f ca="1">_xll.RiskData('Risk Summary'!$H$32,$A2963)</f>
        <v>#NAME?</v>
      </c>
      <c r="G2963" s="330" t="e">
        <f ca="1">_xll.RiskData('Risk Summary'!$K$32,$A2963)</f>
        <v>#NAME?</v>
      </c>
      <c r="H2963" s="330" t="e">
        <f ca="1">_xll.RiskData('Risk Summary'!$N$32,$A2963)</f>
        <v>#NAME?</v>
      </c>
      <c r="J2963" s="330" t="e">
        <f ca="1">_xll.RiskData('Risk Summary'!$H$35,$A2963)</f>
        <v>#NAME?</v>
      </c>
      <c r="K2963" s="330" t="e">
        <f ca="1">_xll.RiskData('Risk Summary'!$K$35,$A2963)</f>
        <v>#NAME?</v>
      </c>
      <c r="L2963" s="330" t="e">
        <f ca="1">_xll.RiskData('Risk Summary'!$N$35,$A2963)</f>
        <v>#NAME?</v>
      </c>
      <c r="N2963" s="330" t="e">
        <f ca="1">_xll.RiskData('Risk Summary'!$H$36,$A2963)</f>
        <v>#NAME?</v>
      </c>
      <c r="O2963" s="330" t="e">
        <f ca="1">_xll.RiskData('Risk Summary'!$K$36,$A2963)</f>
        <v>#NAME?</v>
      </c>
      <c r="P2963" s="330" t="e">
        <f ca="1">_xll.RiskData('Risk Summary'!$N$36,$A2963)</f>
        <v>#NAME?</v>
      </c>
      <c r="R2963" s="330" t="e">
        <f ca="1">_xll.RiskData('TS CF'!$H$24,$A2963)-F2963</f>
        <v>#NAME?</v>
      </c>
      <c r="S2963" s="330" t="e">
        <f ca="1">_xll.RiskData('TS CF'!$K$24,$A2963)-G2963</f>
        <v>#NAME?</v>
      </c>
      <c r="T2963" s="330" t="e">
        <f ca="1">_xll.RiskData('TS CF'!$N$24,$A2963)-H2963</f>
        <v>#NAME?</v>
      </c>
      <c r="V2963" s="327" t="e">
        <f t="shared" ca="1" si="138"/>
        <v>#NAME?</v>
      </c>
      <c r="W2963" s="327" t="e">
        <f t="shared" ca="1" si="139"/>
        <v>#NAME?</v>
      </c>
      <c r="X2963" s="327" t="e">
        <f t="shared" ca="1" si="140"/>
        <v>#NAME?</v>
      </c>
    </row>
    <row r="2964" spans="1:24">
      <c r="A2964" s="2">
        <v>2957</v>
      </c>
      <c r="B2964" s="617">
        <v>-160478</v>
      </c>
      <c r="C2964" s="617">
        <v>-103593</v>
      </c>
      <c r="D2964" s="617">
        <v>-114388</v>
      </c>
      <c r="F2964" s="330" t="e">
        <f ca="1">_xll.RiskData('Risk Summary'!$H$32,$A2964)</f>
        <v>#NAME?</v>
      </c>
      <c r="G2964" s="330" t="e">
        <f ca="1">_xll.RiskData('Risk Summary'!$K$32,$A2964)</f>
        <v>#NAME?</v>
      </c>
      <c r="H2964" s="330" t="e">
        <f ca="1">_xll.RiskData('Risk Summary'!$N$32,$A2964)</f>
        <v>#NAME?</v>
      </c>
      <c r="J2964" s="330" t="e">
        <f ca="1">_xll.RiskData('Risk Summary'!$H$35,$A2964)</f>
        <v>#NAME?</v>
      </c>
      <c r="K2964" s="330" t="e">
        <f ca="1">_xll.RiskData('Risk Summary'!$K$35,$A2964)</f>
        <v>#NAME?</v>
      </c>
      <c r="L2964" s="330" t="e">
        <f ca="1">_xll.RiskData('Risk Summary'!$N$35,$A2964)</f>
        <v>#NAME?</v>
      </c>
      <c r="N2964" s="330" t="e">
        <f ca="1">_xll.RiskData('Risk Summary'!$H$36,$A2964)</f>
        <v>#NAME?</v>
      </c>
      <c r="O2964" s="330" t="e">
        <f ca="1">_xll.RiskData('Risk Summary'!$K$36,$A2964)</f>
        <v>#NAME?</v>
      </c>
      <c r="P2964" s="330" t="e">
        <f ca="1">_xll.RiskData('Risk Summary'!$N$36,$A2964)</f>
        <v>#NAME?</v>
      </c>
      <c r="R2964" s="330" t="e">
        <f ca="1">_xll.RiskData('TS CF'!$H$24,$A2964)-F2964</f>
        <v>#NAME?</v>
      </c>
      <c r="S2964" s="330" t="e">
        <f ca="1">_xll.RiskData('TS CF'!$K$24,$A2964)-G2964</f>
        <v>#NAME?</v>
      </c>
      <c r="T2964" s="330" t="e">
        <f ca="1">_xll.RiskData('TS CF'!$N$24,$A2964)-H2964</f>
        <v>#NAME?</v>
      </c>
      <c r="V2964" s="327" t="e">
        <f t="shared" ca="1" si="138"/>
        <v>#NAME?</v>
      </c>
      <c r="W2964" s="327" t="e">
        <f t="shared" ca="1" si="139"/>
        <v>#NAME?</v>
      </c>
      <c r="X2964" s="327" t="e">
        <f t="shared" ca="1" si="140"/>
        <v>#NAME?</v>
      </c>
    </row>
    <row r="2965" spans="1:24">
      <c r="A2965" s="2">
        <v>2958</v>
      </c>
      <c r="B2965" s="617">
        <v>-160478</v>
      </c>
      <c r="C2965" s="617">
        <v>-103593</v>
      </c>
      <c r="D2965" s="617">
        <v>-114388</v>
      </c>
      <c r="F2965" s="330" t="e">
        <f ca="1">_xll.RiskData('Risk Summary'!$H$32,$A2965)</f>
        <v>#NAME?</v>
      </c>
      <c r="G2965" s="330" t="e">
        <f ca="1">_xll.RiskData('Risk Summary'!$K$32,$A2965)</f>
        <v>#NAME?</v>
      </c>
      <c r="H2965" s="330" t="e">
        <f ca="1">_xll.RiskData('Risk Summary'!$N$32,$A2965)</f>
        <v>#NAME?</v>
      </c>
      <c r="J2965" s="330" t="e">
        <f ca="1">_xll.RiskData('Risk Summary'!$H$35,$A2965)</f>
        <v>#NAME?</v>
      </c>
      <c r="K2965" s="330" t="e">
        <f ca="1">_xll.RiskData('Risk Summary'!$K$35,$A2965)</f>
        <v>#NAME?</v>
      </c>
      <c r="L2965" s="330" t="e">
        <f ca="1">_xll.RiskData('Risk Summary'!$N$35,$A2965)</f>
        <v>#NAME?</v>
      </c>
      <c r="N2965" s="330" t="e">
        <f ca="1">_xll.RiskData('Risk Summary'!$H$36,$A2965)</f>
        <v>#NAME?</v>
      </c>
      <c r="O2965" s="330" t="e">
        <f ca="1">_xll.RiskData('Risk Summary'!$K$36,$A2965)</f>
        <v>#NAME?</v>
      </c>
      <c r="P2965" s="330" t="e">
        <f ca="1">_xll.RiskData('Risk Summary'!$N$36,$A2965)</f>
        <v>#NAME?</v>
      </c>
      <c r="R2965" s="330" t="e">
        <f ca="1">_xll.RiskData('TS CF'!$H$24,$A2965)-F2965</f>
        <v>#NAME?</v>
      </c>
      <c r="S2965" s="330" t="e">
        <f ca="1">_xll.RiskData('TS CF'!$K$24,$A2965)-G2965</f>
        <v>#NAME?</v>
      </c>
      <c r="T2965" s="330" t="e">
        <f ca="1">_xll.RiskData('TS CF'!$N$24,$A2965)-H2965</f>
        <v>#NAME?</v>
      </c>
      <c r="V2965" s="327" t="e">
        <f t="shared" ca="1" si="138"/>
        <v>#NAME?</v>
      </c>
      <c r="W2965" s="327" t="e">
        <f t="shared" ca="1" si="139"/>
        <v>#NAME?</v>
      </c>
      <c r="X2965" s="327" t="e">
        <f t="shared" ca="1" si="140"/>
        <v>#NAME?</v>
      </c>
    </row>
    <row r="2966" spans="1:24">
      <c r="A2966" s="2">
        <v>2959</v>
      </c>
      <c r="B2966" s="617">
        <v>-160478</v>
      </c>
      <c r="C2966" s="617">
        <v>-103593</v>
      </c>
      <c r="D2966" s="617">
        <v>-114388</v>
      </c>
      <c r="F2966" s="330" t="e">
        <f ca="1">_xll.RiskData('Risk Summary'!$H$32,$A2966)</f>
        <v>#NAME?</v>
      </c>
      <c r="G2966" s="330" t="e">
        <f ca="1">_xll.RiskData('Risk Summary'!$K$32,$A2966)</f>
        <v>#NAME?</v>
      </c>
      <c r="H2966" s="330" t="e">
        <f ca="1">_xll.RiskData('Risk Summary'!$N$32,$A2966)</f>
        <v>#NAME?</v>
      </c>
      <c r="J2966" s="330" t="e">
        <f ca="1">_xll.RiskData('Risk Summary'!$H$35,$A2966)</f>
        <v>#NAME?</v>
      </c>
      <c r="K2966" s="330" t="e">
        <f ca="1">_xll.RiskData('Risk Summary'!$K$35,$A2966)</f>
        <v>#NAME?</v>
      </c>
      <c r="L2966" s="330" t="e">
        <f ca="1">_xll.RiskData('Risk Summary'!$N$35,$A2966)</f>
        <v>#NAME?</v>
      </c>
      <c r="N2966" s="330" t="e">
        <f ca="1">_xll.RiskData('Risk Summary'!$H$36,$A2966)</f>
        <v>#NAME?</v>
      </c>
      <c r="O2966" s="330" t="e">
        <f ca="1">_xll.RiskData('Risk Summary'!$K$36,$A2966)</f>
        <v>#NAME?</v>
      </c>
      <c r="P2966" s="330" t="e">
        <f ca="1">_xll.RiskData('Risk Summary'!$N$36,$A2966)</f>
        <v>#NAME?</v>
      </c>
      <c r="R2966" s="330" t="e">
        <f ca="1">_xll.RiskData('TS CF'!$H$24,$A2966)-F2966</f>
        <v>#NAME?</v>
      </c>
      <c r="S2966" s="330" t="e">
        <f ca="1">_xll.RiskData('TS CF'!$K$24,$A2966)-G2966</f>
        <v>#NAME?</v>
      </c>
      <c r="T2966" s="330" t="e">
        <f ca="1">_xll.RiskData('TS CF'!$N$24,$A2966)-H2966</f>
        <v>#NAME?</v>
      </c>
      <c r="V2966" s="327" t="e">
        <f t="shared" ca="1" si="138"/>
        <v>#NAME?</v>
      </c>
      <c r="W2966" s="327" t="e">
        <f t="shared" ca="1" si="139"/>
        <v>#NAME?</v>
      </c>
      <c r="X2966" s="327" t="e">
        <f t="shared" ca="1" si="140"/>
        <v>#NAME?</v>
      </c>
    </row>
    <row r="2967" spans="1:24">
      <c r="A2967" s="2">
        <v>2960</v>
      </c>
      <c r="B2967" s="617">
        <v>-160478</v>
      </c>
      <c r="C2967" s="617">
        <v>-103593</v>
      </c>
      <c r="D2967" s="617">
        <v>-114388</v>
      </c>
      <c r="F2967" s="330" t="e">
        <f ca="1">_xll.RiskData('Risk Summary'!$H$32,$A2967)</f>
        <v>#NAME?</v>
      </c>
      <c r="G2967" s="330" t="e">
        <f ca="1">_xll.RiskData('Risk Summary'!$K$32,$A2967)</f>
        <v>#NAME?</v>
      </c>
      <c r="H2967" s="330" t="e">
        <f ca="1">_xll.RiskData('Risk Summary'!$N$32,$A2967)</f>
        <v>#NAME?</v>
      </c>
      <c r="J2967" s="330" t="e">
        <f ca="1">_xll.RiskData('Risk Summary'!$H$35,$A2967)</f>
        <v>#NAME?</v>
      </c>
      <c r="K2967" s="330" t="e">
        <f ca="1">_xll.RiskData('Risk Summary'!$K$35,$A2967)</f>
        <v>#NAME?</v>
      </c>
      <c r="L2967" s="330" t="e">
        <f ca="1">_xll.RiskData('Risk Summary'!$N$35,$A2967)</f>
        <v>#NAME?</v>
      </c>
      <c r="N2967" s="330" t="e">
        <f ca="1">_xll.RiskData('Risk Summary'!$H$36,$A2967)</f>
        <v>#NAME?</v>
      </c>
      <c r="O2967" s="330" t="e">
        <f ca="1">_xll.RiskData('Risk Summary'!$K$36,$A2967)</f>
        <v>#NAME?</v>
      </c>
      <c r="P2967" s="330" t="e">
        <f ca="1">_xll.RiskData('Risk Summary'!$N$36,$A2967)</f>
        <v>#NAME?</v>
      </c>
      <c r="R2967" s="330" t="e">
        <f ca="1">_xll.RiskData('TS CF'!$H$24,$A2967)-F2967</f>
        <v>#NAME?</v>
      </c>
      <c r="S2967" s="330" t="e">
        <f ca="1">_xll.RiskData('TS CF'!$K$24,$A2967)-G2967</f>
        <v>#NAME?</v>
      </c>
      <c r="T2967" s="330" t="e">
        <f ca="1">_xll.RiskData('TS CF'!$N$24,$A2967)-H2967</f>
        <v>#NAME?</v>
      </c>
      <c r="V2967" s="327" t="e">
        <f t="shared" ca="1" si="138"/>
        <v>#NAME?</v>
      </c>
      <c r="W2967" s="327" t="e">
        <f t="shared" ca="1" si="139"/>
        <v>#NAME?</v>
      </c>
      <c r="X2967" s="327" t="e">
        <f t="shared" ca="1" si="140"/>
        <v>#NAME?</v>
      </c>
    </row>
    <row r="2968" spans="1:24">
      <c r="A2968" s="2">
        <v>2961</v>
      </c>
      <c r="B2968" s="617">
        <v>-160478</v>
      </c>
      <c r="C2968" s="617">
        <v>-103593</v>
      </c>
      <c r="D2968" s="617">
        <v>-114388</v>
      </c>
      <c r="F2968" s="330" t="e">
        <f ca="1">_xll.RiskData('Risk Summary'!$H$32,$A2968)</f>
        <v>#NAME?</v>
      </c>
      <c r="G2968" s="330" t="e">
        <f ca="1">_xll.RiskData('Risk Summary'!$K$32,$A2968)</f>
        <v>#NAME?</v>
      </c>
      <c r="H2968" s="330" t="e">
        <f ca="1">_xll.RiskData('Risk Summary'!$N$32,$A2968)</f>
        <v>#NAME?</v>
      </c>
      <c r="J2968" s="330" t="e">
        <f ca="1">_xll.RiskData('Risk Summary'!$H$35,$A2968)</f>
        <v>#NAME?</v>
      </c>
      <c r="K2968" s="330" t="e">
        <f ca="1">_xll.RiskData('Risk Summary'!$K$35,$A2968)</f>
        <v>#NAME?</v>
      </c>
      <c r="L2968" s="330" t="e">
        <f ca="1">_xll.RiskData('Risk Summary'!$N$35,$A2968)</f>
        <v>#NAME?</v>
      </c>
      <c r="N2968" s="330" t="e">
        <f ca="1">_xll.RiskData('Risk Summary'!$H$36,$A2968)</f>
        <v>#NAME?</v>
      </c>
      <c r="O2968" s="330" t="e">
        <f ca="1">_xll.RiskData('Risk Summary'!$K$36,$A2968)</f>
        <v>#NAME?</v>
      </c>
      <c r="P2968" s="330" t="e">
        <f ca="1">_xll.RiskData('Risk Summary'!$N$36,$A2968)</f>
        <v>#NAME?</v>
      </c>
      <c r="R2968" s="330" t="e">
        <f ca="1">_xll.RiskData('TS CF'!$H$24,$A2968)-F2968</f>
        <v>#NAME?</v>
      </c>
      <c r="S2968" s="330" t="e">
        <f ca="1">_xll.RiskData('TS CF'!$K$24,$A2968)-G2968</f>
        <v>#NAME?</v>
      </c>
      <c r="T2968" s="330" t="e">
        <f ca="1">_xll.RiskData('TS CF'!$N$24,$A2968)-H2968</f>
        <v>#NAME?</v>
      </c>
      <c r="V2968" s="327" t="e">
        <f t="shared" ca="1" si="138"/>
        <v>#NAME?</v>
      </c>
      <c r="W2968" s="327" t="e">
        <f t="shared" ca="1" si="139"/>
        <v>#NAME?</v>
      </c>
      <c r="X2968" s="327" t="e">
        <f t="shared" ca="1" si="140"/>
        <v>#NAME?</v>
      </c>
    </row>
    <row r="2969" spans="1:24">
      <c r="A2969" s="2">
        <v>2962</v>
      </c>
      <c r="B2969" s="617">
        <v>-160478</v>
      </c>
      <c r="C2969" s="617">
        <v>-103593</v>
      </c>
      <c r="D2969" s="617">
        <v>-114388</v>
      </c>
      <c r="F2969" s="330" t="e">
        <f ca="1">_xll.RiskData('Risk Summary'!$H$32,$A2969)</f>
        <v>#NAME?</v>
      </c>
      <c r="G2969" s="330" t="e">
        <f ca="1">_xll.RiskData('Risk Summary'!$K$32,$A2969)</f>
        <v>#NAME?</v>
      </c>
      <c r="H2969" s="330" t="e">
        <f ca="1">_xll.RiskData('Risk Summary'!$N$32,$A2969)</f>
        <v>#NAME?</v>
      </c>
      <c r="J2969" s="330" t="e">
        <f ca="1">_xll.RiskData('Risk Summary'!$H$35,$A2969)</f>
        <v>#NAME?</v>
      </c>
      <c r="K2969" s="330" t="e">
        <f ca="1">_xll.RiskData('Risk Summary'!$K$35,$A2969)</f>
        <v>#NAME?</v>
      </c>
      <c r="L2969" s="330" t="e">
        <f ca="1">_xll.RiskData('Risk Summary'!$N$35,$A2969)</f>
        <v>#NAME?</v>
      </c>
      <c r="N2969" s="330" t="e">
        <f ca="1">_xll.RiskData('Risk Summary'!$H$36,$A2969)</f>
        <v>#NAME?</v>
      </c>
      <c r="O2969" s="330" t="e">
        <f ca="1">_xll.RiskData('Risk Summary'!$K$36,$A2969)</f>
        <v>#NAME?</v>
      </c>
      <c r="P2969" s="330" t="e">
        <f ca="1">_xll.RiskData('Risk Summary'!$N$36,$A2969)</f>
        <v>#NAME?</v>
      </c>
      <c r="R2969" s="330" t="e">
        <f ca="1">_xll.RiskData('TS CF'!$H$24,$A2969)-F2969</f>
        <v>#NAME?</v>
      </c>
      <c r="S2969" s="330" t="e">
        <f ca="1">_xll.RiskData('TS CF'!$K$24,$A2969)-G2969</f>
        <v>#NAME?</v>
      </c>
      <c r="T2969" s="330" t="e">
        <f ca="1">_xll.RiskData('TS CF'!$N$24,$A2969)-H2969</f>
        <v>#NAME?</v>
      </c>
      <c r="V2969" s="327" t="e">
        <f t="shared" ca="1" si="138"/>
        <v>#NAME?</v>
      </c>
      <c r="W2969" s="327" t="e">
        <f t="shared" ca="1" si="139"/>
        <v>#NAME?</v>
      </c>
      <c r="X2969" s="327" t="e">
        <f t="shared" ca="1" si="140"/>
        <v>#NAME?</v>
      </c>
    </row>
    <row r="2970" spans="1:24">
      <c r="A2970" s="2">
        <v>2963</v>
      </c>
      <c r="B2970" s="617">
        <v>-160478</v>
      </c>
      <c r="C2970" s="617">
        <v>-103593</v>
      </c>
      <c r="D2970" s="617">
        <v>-114388</v>
      </c>
      <c r="F2970" s="330" t="e">
        <f ca="1">_xll.RiskData('Risk Summary'!$H$32,$A2970)</f>
        <v>#NAME?</v>
      </c>
      <c r="G2970" s="330" t="e">
        <f ca="1">_xll.RiskData('Risk Summary'!$K$32,$A2970)</f>
        <v>#NAME?</v>
      </c>
      <c r="H2970" s="330" t="e">
        <f ca="1">_xll.RiskData('Risk Summary'!$N$32,$A2970)</f>
        <v>#NAME?</v>
      </c>
      <c r="J2970" s="330" t="e">
        <f ca="1">_xll.RiskData('Risk Summary'!$H$35,$A2970)</f>
        <v>#NAME?</v>
      </c>
      <c r="K2970" s="330" t="e">
        <f ca="1">_xll.RiskData('Risk Summary'!$K$35,$A2970)</f>
        <v>#NAME?</v>
      </c>
      <c r="L2970" s="330" t="e">
        <f ca="1">_xll.RiskData('Risk Summary'!$N$35,$A2970)</f>
        <v>#NAME?</v>
      </c>
      <c r="N2970" s="330" t="e">
        <f ca="1">_xll.RiskData('Risk Summary'!$H$36,$A2970)</f>
        <v>#NAME?</v>
      </c>
      <c r="O2970" s="330" t="e">
        <f ca="1">_xll.RiskData('Risk Summary'!$K$36,$A2970)</f>
        <v>#NAME?</v>
      </c>
      <c r="P2970" s="330" t="e">
        <f ca="1">_xll.RiskData('Risk Summary'!$N$36,$A2970)</f>
        <v>#NAME?</v>
      </c>
      <c r="R2970" s="330" t="e">
        <f ca="1">_xll.RiskData('TS CF'!$H$24,$A2970)-F2970</f>
        <v>#NAME?</v>
      </c>
      <c r="S2970" s="330" t="e">
        <f ca="1">_xll.RiskData('TS CF'!$K$24,$A2970)-G2970</f>
        <v>#NAME?</v>
      </c>
      <c r="T2970" s="330" t="e">
        <f ca="1">_xll.RiskData('TS CF'!$N$24,$A2970)-H2970</f>
        <v>#NAME?</v>
      </c>
      <c r="V2970" s="327" t="e">
        <f t="shared" ca="1" si="138"/>
        <v>#NAME?</v>
      </c>
      <c r="W2970" s="327" t="e">
        <f t="shared" ca="1" si="139"/>
        <v>#NAME?</v>
      </c>
      <c r="X2970" s="327" t="e">
        <f t="shared" ca="1" si="140"/>
        <v>#NAME?</v>
      </c>
    </row>
    <row r="2971" spans="1:24">
      <c r="A2971" s="2">
        <v>2964</v>
      </c>
      <c r="B2971" s="617">
        <v>-160478</v>
      </c>
      <c r="C2971" s="617">
        <v>-103593</v>
      </c>
      <c r="D2971" s="617">
        <v>-114388</v>
      </c>
      <c r="F2971" s="330" t="e">
        <f ca="1">_xll.RiskData('Risk Summary'!$H$32,$A2971)</f>
        <v>#NAME?</v>
      </c>
      <c r="G2971" s="330" t="e">
        <f ca="1">_xll.RiskData('Risk Summary'!$K$32,$A2971)</f>
        <v>#NAME?</v>
      </c>
      <c r="H2971" s="330" t="e">
        <f ca="1">_xll.RiskData('Risk Summary'!$N$32,$A2971)</f>
        <v>#NAME?</v>
      </c>
      <c r="J2971" s="330" t="e">
        <f ca="1">_xll.RiskData('Risk Summary'!$H$35,$A2971)</f>
        <v>#NAME?</v>
      </c>
      <c r="K2971" s="330" t="e">
        <f ca="1">_xll.RiskData('Risk Summary'!$K$35,$A2971)</f>
        <v>#NAME?</v>
      </c>
      <c r="L2971" s="330" t="e">
        <f ca="1">_xll.RiskData('Risk Summary'!$N$35,$A2971)</f>
        <v>#NAME?</v>
      </c>
      <c r="N2971" s="330" t="e">
        <f ca="1">_xll.RiskData('Risk Summary'!$H$36,$A2971)</f>
        <v>#NAME?</v>
      </c>
      <c r="O2971" s="330" t="e">
        <f ca="1">_xll.RiskData('Risk Summary'!$K$36,$A2971)</f>
        <v>#NAME?</v>
      </c>
      <c r="P2971" s="330" t="e">
        <f ca="1">_xll.RiskData('Risk Summary'!$N$36,$A2971)</f>
        <v>#NAME?</v>
      </c>
      <c r="R2971" s="330" t="e">
        <f ca="1">_xll.RiskData('TS CF'!$H$24,$A2971)-F2971</f>
        <v>#NAME?</v>
      </c>
      <c r="S2971" s="330" t="e">
        <f ca="1">_xll.RiskData('TS CF'!$K$24,$A2971)-G2971</f>
        <v>#NAME?</v>
      </c>
      <c r="T2971" s="330" t="e">
        <f ca="1">_xll.RiskData('TS CF'!$N$24,$A2971)-H2971</f>
        <v>#NAME?</v>
      </c>
      <c r="V2971" s="327" t="e">
        <f t="shared" ca="1" si="138"/>
        <v>#NAME?</v>
      </c>
      <c r="W2971" s="327" t="e">
        <f t="shared" ca="1" si="139"/>
        <v>#NAME?</v>
      </c>
      <c r="X2971" s="327" t="e">
        <f t="shared" ca="1" si="140"/>
        <v>#NAME?</v>
      </c>
    </row>
    <row r="2972" spans="1:24">
      <c r="A2972" s="2">
        <v>2965</v>
      </c>
      <c r="B2972" s="617">
        <v>-160478</v>
      </c>
      <c r="C2972" s="617">
        <v>-103593</v>
      </c>
      <c r="D2972" s="617">
        <v>-114388</v>
      </c>
      <c r="F2972" s="330" t="e">
        <f ca="1">_xll.RiskData('Risk Summary'!$H$32,$A2972)</f>
        <v>#NAME?</v>
      </c>
      <c r="G2972" s="330" t="e">
        <f ca="1">_xll.RiskData('Risk Summary'!$K$32,$A2972)</f>
        <v>#NAME?</v>
      </c>
      <c r="H2972" s="330" t="e">
        <f ca="1">_xll.RiskData('Risk Summary'!$N$32,$A2972)</f>
        <v>#NAME?</v>
      </c>
      <c r="J2972" s="330" t="e">
        <f ca="1">_xll.RiskData('Risk Summary'!$H$35,$A2972)</f>
        <v>#NAME?</v>
      </c>
      <c r="K2972" s="330" t="e">
        <f ca="1">_xll.RiskData('Risk Summary'!$K$35,$A2972)</f>
        <v>#NAME?</v>
      </c>
      <c r="L2972" s="330" t="e">
        <f ca="1">_xll.RiskData('Risk Summary'!$N$35,$A2972)</f>
        <v>#NAME?</v>
      </c>
      <c r="N2972" s="330" t="e">
        <f ca="1">_xll.RiskData('Risk Summary'!$H$36,$A2972)</f>
        <v>#NAME?</v>
      </c>
      <c r="O2972" s="330" t="e">
        <f ca="1">_xll.RiskData('Risk Summary'!$K$36,$A2972)</f>
        <v>#NAME?</v>
      </c>
      <c r="P2972" s="330" t="e">
        <f ca="1">_xll.RiskData('Risk Summary'!$N$36,$A2972)</f>
        <v>#NAME?</v>
      </c>
      <c r="R2972" s="330" t="e">
        <f ca="1">_xll.RiskData('TS CF'!$H$24,$A2972)-F2972</f>
        <v>#NAME?</v>
      </c>
      <c r="S2972" s="330" t="e">
        <f ca="1">_xll.RiskData('TS CF'!$K$24,$A2972)-G2972</f>
        <v>#NAME?</v>
      </c>
      <c r="T2972" s="330" t="e">
        <f ca="1">_xll.RiskData('TS CF'!$N$24,$A2972)-H2972</f>
        <v>#NAME?</v>
      </c>
      <c r="V2972" s="327" t="e">
        <f t="shared" ca="1" si="138"/>
        <v>#NAME?</v>
      </c>
      <c r="W2972" s="327" t="e">
        <f t="shared" ca="1" si="139"/>
        <v>#NAME?</v>
      </c>
      <c r="X2972" s="327" t="e">
        <f t="shared" ca="1" si="140"/>
        <v>#NAME?</v>
      </c>
    </row>
    <row r="2973" spans="1:24">
      <c r="A2973" s="2">
        <v>2966</v>
      </c>
      <c r="B2973" s="617">
        <v>-160478</v>
      </c>
      <c r="C2973" s="617">
        <v>-103593</v>
      </c>
      <c r="D2973" s="617">
        <v>-114388</v>
      </c>
      <c r="F2973" s="330" t="e">
        <f ca="1">_xll.RiskData('Risk Summary'!$H$32,$A2973)</f>
        <v>#NAME?</v>
      </c>
      <c r="G2973" s="330" t="e">
        <f ca="1">_xll.RiskData('Risk Summary'!$K$32,$A2973)</f>
        <v>#NAME?</v>
      </c>
      <c r="H2973" s="330" t="e">
        <f ca="1">_xll.RiskData('Risk Summary'!$N$32,$A2973)</f>
        <v>#NAME?</v>
      </c>
      <c r="J2973" s="330" t="e">
        <f ca="1">_xll.RiskData('Risk Summary'!$H$35,$A2973)</f>
        <v>#NAME?</v>
      </c>
      <c r="K2973" s="330" t="e">
        <f ca="1">_xll.RiskData('Risk Summary'!$K$35,$A2973)</f>
        <v>#NAME?</v>
      </c>
      <c r="L2973" s="330" t="e">
        <f ca="1">_xll.RiskData('Risk Summary'!$N$35,$A2973)</f>
        <v>#NAME?</v>
      </c>
      <c r="N2973" s="330" t="e">
        <f ca="1">_xll.RiskData('Risk Summary'!$H$36,$A2973)</f>
        <v>#NAME?</v>
      </c>
      <c r="O2973" s="330" t="e">
        <f ca="1">_xll.RiskData('Risk Summary'!$K$36,$A2973)</f>
        <v>#NAME?</v>
      </c>
      <c r="P2973" s="330" t="e">
        <f ca="1">_xll.RiskData('Risk Summary'!$N$36,$A2973)</f>
        <v>#NAME?</v>
      </c>
      <c r="R2973" s="330" t="e">
        <f ca="1">_xll.RiskData('TS CF'!$H$24,$A2973)-F2973</f>
        <v>#NAME?</v>
      </c>
      <c r="S2973" s="330" t="e">
        <f ca="1">_xll.RiskData('TS CF'!$K$24,$A2973)-G2973</f>
        <v>#NAME?</v>
      </c>
      <c r="T2973" s="330" t="e">
        <f ca="1">_xll.RiskData('TS CF'!$N$24,$A2973)-H2973</f>
        <v>#NAME?</v>
      </c>
      <c r="V2973" s="327" t="e">
        <f t="shared" ca="1" si="138"/>
        <v>#NAME?</v>
      </c>
      <c r="W2973" s="327" t="e">
        <f t="shared" ca="1" si="139"/>
        <v>#NAME?</v>
      </c>
      <c r="X2973" s="327" t="e">
        <f t="shared" ca="1" si="140"/>
        <v>#NAME?</v>
      </c>
    </row>
    <row r="2974" spans="1:24">
      <c r="A2974" s="2">
        <v>2967</v>
      </c>
      <c r="B2974" s="617">
        <v>-160478</v>
      </c>
      <c r="C2974" s="617">
        <v>-103593</v>
      </c>
      <c r="D2974" s="617">
        <v>-114388</v>
      </c>
      <c r="F2974" s="330" t="e">
        <f ca="1">_xll.RiskData('Risk Summary'!$H$32,$A2974)</f>
        <v>#NAME?</v>
      </c>
      <c r="G2974" s="330" t="e">
        <f ca="1">_xll.RiskData('Risk Summary'!$K$32,$A2974)</f>
        <v>#NAME?</v>
      </c>
      <c r="H2974" s="330" t="e">
        <f ca="1">_xll.RiskData('Risk Summary'!$N$32,$A2974)</f>
        <v>#NAME?</v>
      </c>
      <c r="J2974" s="330" t="e">
        <f ca="1">_xll.RiskData('Risk Summary'!$H$35,$A2974)</f>
        <v>#NAME?</v>
      </c>
      <c r="K2974" s="330" t="e">
        <f ca="1">_xll.RiskData('Risk Summary'!$K$35,$A2974)</f>
        <v>#NAME?</v>
      </c>
      <c r="L2974" s="330" t="e">
        <f ca="1">_xll.RiskData('Risk Summary'!$N$35,$A2974)</f>
        <v>#NAME?</v>
      </c>
      <c r="N2974" s="330" t="e">
        <f ca="1">_xll.RiskData('Risk Summary'!$H$36,$A2974)</f>
        <v>#NAME?</v>
      </c>
      <c r="O2974" s="330" t="e">
        <f ca="1">_xll.RiskData('Risk Summary'!$K$36,$A2974)</f>
        <v>#NAME?</v>
      </c>
      <c r="P2974" s="330" t="e">
        <f ca="1">_xll.RiskData('Risk Summary'!$N$36,$A2974)</f>
        <v>#NAME?</v>
      </c>
      <c r="R2974" s="330" t="e">
        <f ca="1">_xll.RiskData('TS CF'!$H$24,$A2974)-F2974</f>
        <v>#NAME?</v>
      </c>
      <c r="S2974" s="330" t="e">
        <f ca="1">_xll.RiskData('TS CF'!$K$24,$A2974)-G2974</f>
        <v>#NAME?</v>
      </c>
      <c r="T2974" s="330" t="e">
        <f ca="1">_xll.RiskData('TS CF'!$N$24,$A2974)-H2974</f>
        <v>#NAME?</v>
      </c>
      <c r="V2974" s="327" t="e">
        <f t="shared" ca="1" si="138"/>
        <v>#NAME?</v>
      </c>
      <c r="W2974" s="327" t="e">
        <f t="shared" ca="1" si="139"/>
        <v>#NAME?</v>
      </c>
      <c r="X2974" s="327" t="e">
        <f t="shared" ca="1" si="140"/>
        <v>#NAME?</v>
      </c>
    </row>
    <row r="2975" spans="1:24">
      <c r="A2975" s="2">
        <v>2968</v>
      </c>
      <c r="B2975" s="617">
        <v>-160478</v>
      </c>
      <c r="C2975" s="617">
        <v>-103593</v>
      </c>
      <c r="D2975" s="617">
        <v>-114388</v>
      </c>
      <c r="F2975" s="330" t="e">
        <f ca="1">_xll.RiskData('Risk Summary'!$H$32,$A2975)</f>
        <v>#NAME?</v>
      </c>
      <c r="G2975" s="330" t="e">
        <f ca="1">_xll.RiskData('Risk Summary'!$K$32,$A2975)</f>
        <v>#NAME?</v>
      </c>
      <c r="H2975" s="330" t="e">
        <f ca="1">_xll.RiskData('Risk Summary'!$N$32,$A2975)</f>
        <v>#NAME?</v>
      </c>
      <c r="J2975" s="330" t="e">
        <f ca="1">_xll.RiskData('Risk Summary'!$H$35,$A2975)</f>
        <v>#NAME?</v>
      </c>
      <c r="K2975" s="330" t="e">
        <f ca="1">_xll.RiskData('Risk Summary'!$K$35,$A2975)</f>
        <v>#NAME?</v>
      </c>
      <c r="L2975" s="330" t="e">
        <f ca="1">_xll.RiskData('Risk Summary'!$N$35,$A2975)</f>
        <v>#NAME?</v>
      </c>
      <c r="N2975" s="330" t="e">
        <f ca="1">_xll.RiskData('Risk Summary'!$H$36,$A2975)</f>
        <v>#NAME?</v>
      </c>
      <c r="O2975" s="330" t="e">
        <f ca="1">_xll.RiskData('Risk Summary'!$K$36,$A2975)</f>
        <v>#NAME?</v>
      </c>
      <c r="P2975" s="330" t="e">
        <f ca="1">_xll.RiskData('Risk Summary'!$N$36,$A2975)</f>
        <v>#NAME?</v>
      </c>
      <c r="R2975" s="330" t="e">
        <f ca="1">_xll.RiskData('TS CF'!$H$24,$A2975)-F2975</f>
        <v>#NAME?</v>
      </c>
      <c r="S2975" s="330" t="e">
        <f ca="1">_xll.RiskData('TS CF'!$K$24,$A2975)-G2975</f>
        <v>#NAME?</v>
      </c>
      <c r="T2975" s="330" t="e">
        <f ca="1">_xll.RiskData('TS CF'!$N$24,$A2975)-H2975</f>
        <v>#NAME?</v>
      </c>
      <c r="V2975" s="327" t="e">
        <f t="shared" ca="1" si="138"/>
        <v>#NAME?</v>
      </c>
      <c r="W2975" s="327" t="e">
        <f t="shared" ca="1" si="139"/>
        <v>#NAME?</v>
      </c>
      <c r="X2975" s="327" t="e">
        <f t="shared" ca="1" si="140"/>
        <v>#NAME?</v>
      </c>
    </row>
    <row r="2976" spans="1:24">
      <c r="A2976" s="2">
        <v>2969</v>
      </c>
      <c r="B2976" s="617">
        <v>-160478</v>
      </c>
      <c r="C2976" s="617">
        <v>-103593</v>
      </c>
      <c r="D2976" s="617">
        <v>-114388</v>
      </c>
      <c r="F2976" s="330" t="e">
        <f ca="1">_xll.RiskData('Risk Summary'!$H$32,$A2976)</f>
        <v>#NAME?</v>
      </c>
      <c r="G2976" s="330" t="e">
        <f ca="1">_xll.RiskData('Risk Summary'!$K$32,$A2976)</f>
        <v>#NAME?</v>
      </c>
      <c r="H2976" s="330" t="e">
        <f ca="1">_xll.RiskData('Risk Summary'!$N$32,$A2976)</f>
        <v>#NAME?</v>
      </c>
      <c r="J2976" s="330" t="e">
        <f ca="1">_xll.RiskData('Risk Summary'!$H$35,$A2976)</f>
        <v>#NAME?</v>
      </c>
      <c r="K2976" s="330" t="e">
        <f ca="1">_xll.RiskData('Risk Summary'!$K$35,$A2976)</f>
        <v>#NAME?</v>
      </c>
      <c r="L2976" s="330" t="e">
        <f ca="1">_xll.RiskData('Risk Summary'!$N$35,$A2976)</f>
        <v>#NAME?</v>
      </c>
      <c r="N2976" s="330" t="e">
        <f ca="1">_xll.RiskData('Risk Summary'!$H$36,$A2976)</f>
        <v>#NAME?</v>
      </c>
      <c r="O2976" s="330" t="e">
        <f ca="1">_xll.RiskData('Risk Summary'!$K$36,$A2976)</f>
        <v>#NAME?</v>
      </c>
      <c r="P2976" s="330" t="e">
        <f ca="1">_xll.RiskData('Risk Summary'!$N$36,$A2976)</f>
        <v>#NAME?</v>
      </c>
      <c r="R2976" s="330" t="e">
        <f ca="1">_xll.RiskData('TS CF'!$H$24,$A2976)-F2976</f>
        <v>#NAME?</v>
      </c>
      <c r="S2976" s="330" t="e">
        <f ca="1">_xll.RiskData('TS CF'!$K$24,$A2976)-G2976</f>
        <v>#NAME?</v>
      </c>
      <c r="T2976" s="330" t="e">
        <f ca="1">_xll.RiskData('TS CF'!$N$24,$A2976)-H2976</f>
        <v>#NAME?</v>
      </c>
      <c r="V2976" s="327" t="e">
        <f t="shared" ca="1" si="138"/>
        <v>#NAME?</v>
      </c>
      <c r="W2976" s="327" t="e">
        <f t="shared" ca="1" si="139"/>
        <v>#NAME?</v>
      </c>
      <c r="X2976" s="327" t="e">
        <f t="shared" ca="1" si="140"/>
        <v>#NAME?</v>
      </c>
    </row>
    <row r="2977" spans="1:24">
      <c r="A2977" s="2">
        <v>2970</v>
      </c>
      <c r="B2977" s="617">
        <v>-160478</v>
      </c>
      <c r="C2977" s="617">
        <v>-103593</v>
      </c>
      <c r="D2977" s="617">
        <v>-114388</v>
      </c>
      <c r="F2977" s="330" t="e">
        <f ca="1">_xll.RiskData('Risk Summary'!$H$32,$A2977)</f>
        <v>#NAME?</v>
      </c>
      <c r="G2977" s="330" t="e">
        <f ca="1">_xll.RiskData('Risk Summary'!$K$32,$A2977)</f>
        <v>#NAME?</v>
      </c>
      <c r="H2977" s="330" t="e">
        <f ca="1">_xll.RiskData('Risk Summary'!$N$32,$A2977)</f>
        <v>#NAME?</v>
      </c>
      <c r="J2977" s="330" t="e">
        <f ca="1">_xll.RiskData('Risk Summary'!$H$35,$A2977)</f>
        <v>#NAME?</v>
      </c>
      <c r="K2977" s="330" t="e">
        <f ca="1">_xll.RiskData('Risk Summary'!$K$35,$A2977)</f>
        <v>#NAME?</v>
      </c>
      <c r="L2977" s="330" t="e">
        <f ca="1">_xll.RiskData('Risk Summary'!$N$35,$A2977)</f>
        <v>#NAME?</v>
      </c>
      <c r="N2977" s="330" t="e">
        <f ca="1">_xll.RiskData('Risk Summary'!$H$36,$A2977)</f>
        <v>#NAME?</v>
      </c>
      <c r="O2977" s="330" t="e">
        <f ca="1">_xll.RiskData('Risk Summary'!$K$36,$A2977)</f>
        <v>#NAME?</v>
      </c>
      <c r="P2977" s="330" t="e">
        <f ca="1">_xll.RiskData('Risk Summary'!$N$36,$A2977)</f>
        <v>#NAME?</v>
      </c>
      <c r="R2977" s="330" t="e">
        <f ca="1">_xll.RiskData('TS CF'!$H$24,$A2977)-F2977</f>
        <v>#NAME?</v>
      </c>
      <c r="S2977" s="330" t="e">
        <f ca="1">_xll.RiskData('TS CF'!$K$24,$A2977)-G2977</f>
        <v>#NAME?</v>
      </c>
      <c r="T2977" s="330" t="e">
        <f ca="1">_xll.RiskData('TS CF'!$N$24,$A2977)-H2977</f>
        <v>#NAME?</v>
      </c>
      <c r="V2977" s="327" t="e">
        <f t="shared" ca="1" si="138"/>
        <v>#NAME?</v>
      </c>
      <c r="W2977" s="327" t="e">
        <f t="shared" ca="1" si="139"/>
        <v>#NAME?</v>
      </c>
      <c r="X2977" s="327" t="e">
        <f t="shared" ca="1" si="140"/>
        <v>#NAME?</v>
      </c>
    </row>
    <row r="2978" spans="1:24">
      <c r="A2978" s="2">
        <v>2971</v>
      </c>
      <c r="B2978" s="617">
        <v>-160478</v>
      </c>
      <c r="C2978" s="617">
        <v>-103593</v>
      </c>
      <c r="D2978" s="617">
        <v>-114388</v>
      </c>
      <c r="F2978" s="330" t="e">
        <f ca="1">_xll.RiskData('Risk Summary'!$H$32,$A2978)</f>
        <v>#NAME?</v>
      </c>
      <c r="G2978" s="330" t="e">
        <f ca="1">_xll.RiskData('Risk Summary'!$K$32,$A2978)</f>
        <v>#NAME?</v>
      </c>
      <c r="H2978" s="330" t="e">
        <f ca="1">_xll.RiskData('Risk Summary'!$N$32,$A2978)</f>
        <v>#NAME?</v>
      </c>
      <c r="J2978" s="330" t="e">
        <f ca="1">_xll.RiskData('Risk Summary'!$H$35,$A2978)</f>
        <v>#NAME?</v>
      </c>
      <c r="K2978" s="330" t="e">
        <f ca="1">_xll.RiskData('Risk Summary'!$K$35,$A2978)</f>
        <v>#NAME?</v>
      </c>
      <c r="L2978" s="330" t="e">
        <f ca="1">_xll.RiskData('Risk Summary'!$N$35,$A2978)</f>
        <v>#NAME?</v>
      </c>
      <c r="N2978" s="330" t="e">
        <f ca="1">_xll.RiskData('Risk Summary'!$H$36,$A2978)</f>
        <v>#NAME?</v>
      </c>
      <c r="O2978" s="330" t="e">
        <f ca="1">_xll.RiskData('Risk Summary'!$K$36,$A2978)</f>
        <v>#NAME?</v>
      </c>
      <c r="P2978" s="330" t="e">
        <f ca="1">_xll.RiskData('Risk Summary'!$N$36,$A2978)</f>
        <v>#NAME?</v>
      </c>
      <c r="R2978" s="330" t="e">
        <f ca="1">_xll.RiskData('TS CF'!$H$24,$A2978)-F2978</f>
        <v>#NAME?</v>
      </c>
      <c r="S2978" s="330" t="e">
        <f ca="1">_xll.RiskData('TS CF'!$K$24,$A2978)-G2978</f>
        <v>#NAME?</v>
      </c>
      <c r="T2978" s="330" t="e">
        <f ca="1">_xll.RiskData('TS CF'!$N$24,$A2978)-H2978</f>
        <v>#NAME?</v>
      </c>
      <c r="V2978" s="327" t="e">
        <f t="shared" ca="1" si="138"/>
        <v>#NAME?</v>
      </c>
      <c r="W2978" s="327" t="e">
        <f t="shared" ca="1" si="139"/>
        <v>#NAME?</v>
      </c>
      <c r="X2978" s="327" t="e">
        <f t="shared" ca="1" si="140"/>
        <v>#NAME?</v>
      </c>
    </row>
    <row r="2979" spans="1:24">
      <c r="A2979" s="2">
        <v>2972</v>
      </c>
      <c r="B2979" s="617">
        <v>-160478</v>
      </c>
      <c r="C2979" s="617">
        <v>-103593</v>
      </c>
      <c r="D2979" s="617">
        <v>-114388</v>
      </c>
      <c r="F2979" s="330" t="e">
        <f ca="1">_xll.RiskData('Risk Summary'!$H$32,$A2979)</f>
        <v>#NAME?</v>
      </c>
      <c r="G2979" s="330" t="e">
        <f ca="1">_xll.RiskData('Risk Summary'!$K$32,$A2979)</f>
        <v>#NAME?</v>
      </c>
      <c r="H2979" s="330" t="e">
        <f ca="1">_xll.RiskData('Risk Summary'!$N$32,$A2979)</f>
        <v>#NAME?</v>
      </c>
      <c r="J2979" s="330" t="e">
        <f ca="1">_xll.RiskData('Risk Summary'!$H$35,$A2979)</f>
        <v>#NAME?</v>
      </c>
      <c r="K2979" s="330" t="e">
        <f ca="1">_xll.RiskData('Risk Summary'!$K$35,$A2979)</f>
        <v>#NAME?</v>
      </c>
      <c r="L2979" s="330" t="e">
        <f ca="1">_xll.RiskData('Risk Summary'!$N$35,$A2979)</f>
        <v>#NAME?</v>
      </c>
      <c r="N2979" s="330" t="e">
        <f ca="1">_xll.RiskData('Risk Summary'!$H$36,$A2979)</f>
        <v>#NAME?</v>
      </c>
      <c r="O2979" s="330" t="e">
        <f ca="1">_xll.RiskData('Risk Summary'!$K$36,$A2979)</f>
        <v>#NAME?</v>
      </c>
      <c r="P2979" s="330" t="e">
        <f ca="1">_xll.RiskData('Risk Summary'!$N$36,$A2979)</f>
        <v>#NAME?</v>
      </c>
      <c r="R2979" s="330" t="e">
        <f ca="1">_xll.RiskData('TS CF'!$H$24,$A2979)-F2979</f>
        <v>#NAME?</v>
      </c>
      <c r="S2979" s="330" t="e">
        <f ca="1">_xll.RiskData('TS CF'!$K$24,$A2979)-G2979</f>
        <v>#NAME?</v>
      </c>
      <c r="T2979" s="330" t="e">
        <f ca="1">_xll.RiskData('TS CF'!$N$24,$A2979)-H2979</f>
        <v>#NAME?</v>
      </c>
      <c r="V2979" s="327" t="e">
        <f t="shared" ca="1" si="138"/>
        <v>#NAME?</v>
      </c>
      <c r="W2979" s="327" t="e">
        <f t="shared" ca="1" si="139"/>
        <v>#NAME?</v>
      </c>
      <c r="X2979" s="327" t="e">
        <f t="shared" ca="1" si="140"/>
        <v>#NAME?</v>
      </c>
    </row>
    <row r="2980" spans="1:24">
      <c r="A2980" s="2">
        <v>2973</v>
      </c>
      <c r="B2980" s="617">
        <v>-160478</v>
      </c>
      <c r="C2980" s="617">
        <v>-103593</v>
      </c>
      <c r="D2980" s="617">
        <v>-114388</v>
      </c>
      <c r="F2980" s="330" t="e">
        <f ca="1">_xll.RiskData('Risk Summary'!$H$32,$A2980)</f>
        <v>#NAME?</v>
      </c>
      <c r="G2980" s="330" t="e">
        <f ca="1">_xll.RiskData('Risk Summary'!$K$32,$A2980)</f>
        <v>#NAME?</v>
      </c>
      <c r="H2980" s="330" t="e">
        <f ca="1">_xll.RiskData('Risk Summary'!$N$32,$A2980)</f>
        <v>#NAME?</v>
      </c>
      <c r="J2980" s="330" t="e">
        <f ca="1">_xll.RiskData('Risk Summary'!$H$35,$A2980)</f>
        <v>#NAME?</v>
      </c>
      <c r="K2980" s="330" t="e">
        <f ca="1">_xll.RiskData('Risk Summary'!$K$35,$A2980)</f>
        <v>#NAME?</v>
      </c>
      <c r="L2980" s="330" t="e">
        <f ca="1">_xll.RiskData('Risk Summary'!$N$35,$A2980)</f>
        <v>#NAME?</v>
      </c>
      <c r="N2980" s="330" t="e">
        <f ca="1">_xll.RiskData('Risk Summary'!$H$36,$A2980)</f>
        <v>#NAME?</v>
      </c>
      <c r="O2980" s="330" t="e">
        <f ca="1">_xll.RiskData('Risk Summary'!$K$36,$A2980)</f>
        <v>#NAME?</v>
      </c>
      <c r="P2980" s="330" t="e">
        <f ca="1">_xll.RiskData('Risk Summary'!$N$36,$A2980)</f>
        <v>#NAME?</v>
      </c>
      <c r="R2980" s="330" t="e">
        <f ca="1">_xll.RiskData('TS CF'!$H$24,$A2980)-F2980</f>
        <v>#NAME?</v>
      </c>
      <c r="S2980" s="330" t="e">
        <f ca="1">_xll.RiskData('TS CF'!$K$24,$A2980)-G2980</f>
        <v>#NAME?</v>
      </c>
      <c r="T2980" s="330" t="e">
        <f ca="1">_xll.RiskData('TS CF'!$N$24,$A2980)-H2980</f>
        <v>#NAME?</v>
      </c>
      <c r="V2980" s="327" t="e">
        <f t="shared" ca="1" si="138"/>
        <v>#NAME?</v>
      </c>
      <c r="W2980" s="327" t="e">
        <f t="shared" ca="1" si="139"/>
        <v>#NAME?</v>
      </c>
      <c r="X2980" s="327" t="e">
        <f t="shared" ca="1" si="140"/>
        <v>#NAME?</v>
      </c>
    </row>
    <row r="2981" spans="1:24">
      <c r="A2981" s="2">
        <v>2974</v>
      </c>
      <c r="B2981" s="617">
        <v>-160478</v>
      </c>
      <c r="C2981" s="617">
        <v>-103593</v>
      </c>
      <c r="D2981" s="617">
        <v>-114388</v>
      </c>
      <c r="F2981" s="330" t="e">
        <f ca="1">_xll.RiskData('Risk Summary'!$H$32,$A2981)</f>
        <v>#NAME?</v>
      </c>
      <c r="G2981" s="330" t="e">
        <f ca="1">_xll.RiskData('Risk Summary'!$K$32,$A2981)</f>
        <v>#NAME?</v>
      </c>
      <c r="H2981" s="330" t="e">
        <f ca="1">_xll.RiskData('Risk Summary'!$N$32,$A2981)</f>
        <v>#NAME?</v>
      </c>
      <c r="J2981" s="330" t="e">
        <f ca="1">_xll.RiskData('Risk Summary'!$H$35,$A2981)</f>
        <v>#NAME?</v>
      </c>
      <c r="K2981" s="330" t="e">
        <f ca="1">_xll.RiskData('Risk Summary'!$K$35,$A2981)</f>
        <v>#NAME?</v>
      </c>
      <c r="L2981" s="330" t="e">
        <f ca="1">_xll.RiskData('Risk Summary'!$N$35,$A2981)</f>
        <v>#NAME?</v>
      </c>
      <c r="N2981" s="330" t="e">
        <f ca="1">_xll.RiskData('Risk Summary'!$H$36,$A2981)</f>
        <v>#NAME?</v>
      </c>
      <c r="O2981" s="330" t="e">
        <f ca="1">_xll.RiskData('Risk Summary'!$K$36,$A2981)</f>
        <v>#NAME?</v>
      </c>
      <c r="P2981" s="330" t="e">
        <f ca="1">_xll.RiskData('Risk Summary'!$N$36,$A2981)</f>
        <v>#NAME?</v>
      </c>
      <c r="R2981" s="330" t="e">
        <f ca="1">_xll.RiskData('TS CF'!$H$24,$A2981)-F2981</f>
        <v>#NAME?</v>
      </c>
      <c r="S2981" s="330" t="e">
        <f ca="1">_xll.RiskData('TS CF'!$K$24,$A2981)-G2981</f>
        <v>#NAME?</v>
      </c>
      <c r="T2981" s="330" t="e">
        <f ca="1">_xll.RiskData('TS CF'!$N$24,$A2981)-H2981</f>
        <v>#NAME?</v>
      </c>
      <c r="V2981" s="327" t="e">
        <f t="shared" ca="1" si="138"/>
        <v>#NAME?</v>
      </c>
      <c r="W2981" s="327" t="e">
        <f t="shared" ca="1" si="139"/>
        <v>#NAME?</v>
      </c>
      <c r="X2981" s="327" t="e">
        <f t="shared" ca="1" si="140"/>
        <v>#NAME?</v>
      </c>
    </row>
    <row r="2982" spans="1:24">
      <c r="A2982" s="2">
        <v>2975</v>
      </c>
      <c r="B2982" s="617">
        <v>-160478</v>
      </c>
      <c r="C2982" s="617">
        <v>-103593</v>
      </c>
      <c r="D2982" s="617">
        <v>-114388</v>
      </c>
      <c r="F2982" s="330" t="e">
        <f ca="1">_xll.RiskData('Risk Summary'!$H$32,$A2982)</f>
        <v>#NAME?</v>
      </c>
      <c r="G2982" s="330" t="e">
        <f ca="1">_xll.RiskData('Risk Summary'!$K$32,$A2982)</f>
        <v>#NAME?</v>
      </c>
      <c r="H2982" s="330" t="e">
        <f ca="1">_xll.RiskData('Risk Summary'!$N$32,$A2982)</f>
        <v>#NAME?</v>
      </c>
      <c r="J2982" s="330" t="e">
        <f ca="1">_xll.RiskData('Risk Summary'!$H$35,$A2982)</f>
        <v>#NAME?</v>
      </c>
      <c r="K2982" s="330" t="e">
        <f ca="1">_xll.RiskData('Risk Summary'!$K$35,$A2982)</f>
        <v>#NAME?</v>
      </c>
      <c r="L2982" s="330" t="e">
        <f ca="1">_xll.RiskData('Risk Summary'!$N$35,$A2982)</f>
        <v>#NAME?</v>
      </c>
      <c r="N2982" s="330" t="e">
        <f ca="1">_xll.RiskData('Risk Summary'!$H$36,$A2982)</f>
        <v>#NAME?</v>
      </c>
      <c r="O2982" s="330" t="e">
        <f ca="1">_xll.RiskData('Risk Summary'!$K$36,$A2982)</f>
        <v>#NAME?</v>
      </c>
      <c r="P2982" s="330" t="e">
        <f ca="1">_xll.RiskData('Risk Summary'!$N$36,$A2982)</f>
        <v>#NAME?</v>
      </c>
      <c r="R2982" s="330" t="e">
        <f ca="1">_xll.RiskData('TS CF'!$H$24,$A2982)-F2982</f>
        <v>#NAME?</v>
      </c>
      <c r="S2982" s="330" t="e">
        <f ca="1">_xll.RiskData('TS CF'!$K$24,$A2982)-G2982</f>
        <v>#NAME?</v>
      </c>
      <c r="T2982" s="330" t="e">
        <f ca="1">_xll.RiskData('TS CF'!$N$24,$A2982)-H2982</f>
        <v>#NAME?</v>
      </c>
      <c r="V2982" s="327" t="e">
        <f t="shared" ca="1" si="138"/>
        <v>#NAME?</v>
      </c>
      <c r="W2982" s="327" t="e">
        <f t="shared" ca="1" si="139"/>
        <v>#NAME?</v>
      </c>
      <c r="X2982" s="327" t="e">
        <f t="shared" ca="1" si="140"/>
        <v>#NAME?</v>
      </c>
    </row>
    <row r="2983" spans="1:24">
      <c r="A2983" s="2">
        <v>2976</v>
      </c>
      <c r="B2983" s="617">
        <v>-160478</v>
      </c>
      <c r="C2983" s="617">
        <v>-103593</v>
      </c>
      <c r="D2983" s="617">
        <v>-114388</v>
      </c>
      <c r="F2983" s="330" t="e">
        <f ca="1">_xll.RiskData('Risk Summary'!$H$32,$A2983)</f>
        <v>#NAME?</v>
      </c>
      <c r="G2983" s="330" t="e">
        <f ca="1">_xll.RiskData('Risk Summary'!$K$32,$A2983)</f>
        <v>#NAME?</v>
      </c>
      <c r="H2983" s="330" t="e">
        <f ca="1">_xll.RiskData('Risk Summary'!$N$32,$A2983)</f>
        <v>#NAME?</v>
      </c>
      <c r="J2983" s="330" t="e">
        <f ca="1">_xll.RiskData('Risk Summary'!$H$35,$A2983)</f>
        <v>#NAME?</v>
      </c>
      <c r="K2983" s="330" t="e">
        <f ca="1">_xll.RiskData('Risk Summary'!$K$35,$A2983)</f>
        <v>#NAME?</v>
      </c>
      <c r="L2983" s="330" t="e">
        <f ca="1">_xll.RiskData('Risk Summary'!$N$35,$A2983)</f>
        <v>#NAME?</v>
      </c>
      <c r="N2983" s="330" t="e">
        <f ca="1">_xll.RiskData('Risk Summary'!$H$36,$A2983)</f>
        <v>#NAME?</v>
      </c>
      <c r="O2983" s="330" t="e">
        <f ca="1">_xll.RiskData('Risk Summary'!$K$36,$A2983)</f>
        <v>#NAME?</v>
      </c>
      <c r="P2983" s="330" t="e">
        <f ca="1">_xll.RiskData('Risk Summary'!$N$36,$A2983)</f>
        <v>#NAME?</v>
      </c>
      <c r="R2983" s="330" t="e">
        <f ca="1">_xll.RiskData('TS CF'!$H$24,$A2983)-F2983</f>
        <v>#NAME?</v>
      </c>
      <c r="S2983" s="330" t="e">
        <f ca="1">_xll.RiskData('TS CF'!$K$24,$A2983)-G2983</f>
        <v>#NAME?</v>
      </c>
      <c r="T2983" s="330" t="e">
        <f ca="1">_xll.RiskData('TS CF'!$N$24,$A2983)-H2983</f>
        <v>#NAME?</v>
      </c>
      <c r="V2983" s="327" t="e">
        <f t="shared" ca="1" si="138"/>
        <v>#NAME?</v>
      </c>
      <c r="W2983" s="327" t="e">
        <f t="shared" ca="1" si="139"/>
        <v>#NAME?</v>
      </c>
      <c r="X2983" s="327" t="e">
        <f t="shared" ca="1" si="140"/>
        <v>#NAME?</v>
      </c>
    </row>
    <row r="2984" spans="1:24">
      <c r="A2984" s="2">
        <v>2977</v>
      </c>
      <c r="B2984" s="617">
        <v>-160478</v>
      </c>
      <c r="C2984" s="617">
        <v>-103593</v>
      </c>
      <c r="D2984" s="617">
        <v>-114388</v>
      </c>
      <c r="F2984" s="330" t="e">
        <f ca="1">_xll.RiskData('Risk Summary'!$H$32,$A2984)</f>
        <v>#NAME?</v>
      </c>
      <c r="G2984" s="330" t="e">
        <f ca="1">_xll.RiskData('Risk Summary'!$K$32,$A2984)</f>
        <v>#NAME?</v>
      </c>
      <c r="H2984" s="330" t="e">
        <f ca="1">_xll.RiskData('Risk Summary'!$N$32,$A2984)</f>
        <v>#NAME?</v>
      </c>
      <c r="J2984" s="330" t="e">
        <f ca="1">_xll.RiskData('Risk Summary'!$H$35,$A2984)</f>
        <v>#NAME?</v>
      </c>
      <c r="K2984" s="330" t="e">
        <f ca="1">_xll.RiskData('Risk Summary'!$K$35,$A2984)</f>
        <v>#NAME?</v>
      </c>
      <c r="L2984" s="330" t="e">
        <f ca="1">_xll.RiskData('Risk Summary'!$N$35,$A2984)</f>
        <v>#NAME?</v>
      </c>
      <c r="N2984" s="330" t="e">
        <f ca="1">_xll.RiskData('Risk Summary'!$H$36,$A2984)</f>
        <v>#NAME?</v>
      </c>
      <c r="O2984" s="330" t="e">
        <f ca="1">_xll.RiskData('Risk Summary'!$K$36,$A2984)</f>
        <v>#NAME?</v>
      </c>
      <c r="P2984" s="330" t="e">
        <f ca="1">_xll.RiskData('Risk Summary'!$N$36,$A2984)</f>
        <v>#NAME?</v>
      </c>
      <c r="R2984" s="330" t="e">
        <f ca="1">_xll.RiskData('TS CF'!$H$24,$A2984)-F2984</f>
        <v>#NAME?</v>
      </c>
      <c r="S2984" s="330" t="e">
        <f ca="1">_xll.RiskData('TS CF'!$K$24,$A2984)-G2984</f>
        <v>#NAME?</v>
      </c>
      <c r="T2984" s="330" t="e">
        <f ca="1">_xll.RiskData('TS CF'!$N$24,$A2984)-H2984</f>
        <v>#NAME?</v>
      </c>
      <c r="V2984" s="327" t="e">
        <f t="shared" ca="1" si="138"/>
        <v>#NAME?</v>
      </c>
      <c r="W2984" s="327" t="e">
        <f t="shared" ca="1" si="139"/>
        <v>#NAME?</v>
      </c>
      <c r="X2984" s="327" t="e">
        <f t="shared" ca="1" si="140"/>
        <v>#NAME?</v>
      </c>
    </row>
    <row r="2985" spans="1:24">
      <c r="A2985" s="2">
        <v>2978</v>
      </c>
      <c r="B2985" s="617">
        <v>-160478</v>
      </c>
      <c r="C2985" s="617">
        <v>-103593</v>
      </c>
      <c r="D2985" s="617">
        <v>-114388</v>
      </c>
      <c r="F2985" s="330" t="e">
        <f ca="1">_xll.RiskData('Risk Summary'!$H$32,$A2985)</f>
        <v>#NAME?</v>
      </c>
      <c r="G2985" s="330" t="e">
        <f ca="1">_xll.RiskData('Risk Summary'!$K$32,$A2985)</f>
        <v>#NAME?</v>
      </c>
      <c r="H2985" s="330" t="e">
        <f ca="1">_xll.RiskData('Risk Summary'!$N$32,$A2985)</f>
        <v>#NAME?</v>
      </c>
      <c r="J2985" s="330" t="e">
        <f ca="1">_xll.RiskData('Risk Summary'!$H$35,$A2985)</f>
        <v>#NAME?</v>
      </c>
      <c r="K2985" s="330" t="e">
        <f ca="1">_xll.RiskData('Risk Summary'!$K$35,$A2985)</f>
        <v>#NAME?</v>
      </c>
      <c r="L2985" s="330" t="e">
        <f ca="1">_xll.RiskData('Risk Summary'!$N$35,$A2985)</f>
        <v>#NAME?</v>
      </c>
      <c r="N2985" s="330" t="e">
        <f ca="1">_xll.RiskData('Risk Summary'!$H$36,$A2985)</f>
        <v>#NAME?</v>
      </c>
      <c r="O2985" s="330" t="e">
        <f ca="1">_xll.RiskData('Risk Summary'!$K$36,$A2985)</f>
        <v>#NAME?</v>
      </c>
      <c r="P2985" s="330" t="e">
        <f ca="1">_xll.RiskData('Risk Summary'!$N$36,$A2985)</f>
        <v>#NAME?</v>
      </c>
      <c r="R2985" s="330" t="e">
        <f ca="1">_xll.RiskData('TS CF'!$H$24,$A2985)-F2985</f>
        <v>#NAME?</v>
      </c>
      <c r="S2985" s="330" t="e">
        <f ca="1">_xll.RiskData('TS CF'!$K$24,$A2985)-G2985</f>
        <v>#NAME?</v>
      </c>
      <c r="T2985" s="330" t="e">
        <f ca="1">_xll.RiskData('TS CF'!$N$24,$A2985)-H2985</f>
        <v>#NAME?</v>
      </c>
      <c r="V2985" s="327" t="e">
        <f t="shared" ca="1" si="138"/>
        <v>#NAME?</v>
      </c>
      <c r="W2985" s="327" t="e">
        <f t="shared" ca="1" si="139"/>
        <v>#NAME?</v>
      </c>
      <c r="X2985" s="327" t="e">
        <f t="shared" ca="1" si="140"/>
        <v>#NAME?</v>
      </c>
    </row>
    <row r="2986" spans="1:24">
      <c r="A2986" s="2">
        <v>2979</v>
      </c>
      <c r="B2986" s="617">
        <v>-160478</v>
      </c>
      <c r="C2986" s="617">
        <v>-103593</v>
      </c>
      <c r="D2986" s="617">
        <v>-114388</v>
      </c>
      <c r="F2986" s="330" t="e">
        <f ca="1">_xll.RiskData('Risk Summary'!$H$32,$A2986)</f>
        <v>#NAME?</v>
      </c>
      <c r="G2986" s="330" t="e">
        <f ca="1">_xll.RiskData('Risk Summary'!$K$32,$A2986)</f>
        <v>#NAME?</v>
      </c>
      <c r="H2986" s="330" t="e">
        <f ca="1">_xll.RiskData('Risk Summary'!$N$32,$A2986)</f>
        <v>#NAME?</v>
      </c>
      <c r="J2986" s="330" t="e">
        <f ca="1">_xll.RiskData('Risk Summary'!$H$35,$A2986)</f>
        <v>#NAME?</v>
      </c>
      <c r="K2986" s="330" t="e">
        <f ca="1">_xll.RiskData('Risk Summary'!$K$35,$A2986)</f>
        <v>#NAME?</v>
      </c>
      <c r="L2986" s="330" t="e">
        <f ca="1">_xll.RiskData('Risk Summary'!$N$35,$A2986)</f>
        <v>#NAME?</v>
      </c>
      <c r="N2986" s="330" t="e">
        <f ca="1">_xll.RiskData('Risk Summary'!$H$36,$A2986)</f>
        <v>#NAME?</v>
      </c>
      <c r="O2986" s="330" t="e">
        <f ca="1">_xll.RiskData('Risk Summary'!$K$36,$A2986)</f>
        <v>#NAME?</v>
      </c>
      <c r="P2986" s="330" t="e">
        <f ca="1">_xll.RiskData('Risk Summary'!$N$36,$A2986)</f>
        <v>#NAME?</v>
      </c>
      <c r="R2986" s="330" t="e">
        <f ca="1">_xll.RiskData('TS CF'!$H$24,$A2986)-F2986</f>
        <v>#NAME?</v>
      </c>
      <c r="S2986" s="330" t="e">
        <f ca="1">_xll.RiskData('TS CF'!$K$24,$A2986)-G2986</f>
        <v>#NAME?</v>
      </c>
      <c r="T2986" s="330" t="e">
        <f ca="1">_xll.RiskData('TS CF'!$N$24,$A2986)-H2986</f>
        <v>#NAME?</v>
      </c>
      <c r="V2986" s="327" t="e">
        <f t="shared" ca="1" si="138"/>
        <v>#NAME?</v>
      </c>
      <c r="W2986" s="327" t="e">
        <f t="shared" ca="1" si="139"/>
        <v>#NAME?</v>
      </c>
      <c r="X2986" s="327" t="e">
        <f t="shared" ca="1" si="140"/>
        <v>#NAME?</v>
      </c>
    </row>
    <row r="2987" spans="1:24">
      <c r="A2987" s="2">
        <v>2980</v>
      </c>
      <c r="B2987" s="617">
        <v>-160478</v>
      </c>
      <c r="C2987" s="617">
        <v>-103593</v>
      </c>
      <c r="D2987" s="617">
        <v>-114388</v>
      </c>
      <c r="F2987" s="330" t="e">
        <f ca="1">_xll.RiskData('Risk Summary'!$H$32,$A2987)</f>
        <v>#NAME?</v>
      </c>
      <c r="G2987" s="330" t="e">
        <f ca="1">_xll.RiskData('Risk Summary'!$K$32,$A2987)</f>
        <v>#NAME?</v>
      </c>
      <c r="H2987" s="330" t="e">
        <f ca="1">_xll.RiskData('Risk Summary'!$N$32,$A2987)</f>
        <v>#NAME?</v>
      </c>
      <c r="J2987" s="330" t="e">
        <f ca="1">_xll.RiskData('Risk Summary'!$H$35,$A2987)</f>
        <v>#NAME?</v>
      </c>
      <c r="K2987" s="330" t="e">
        <f ca="1">_xll.RiskData('Risk Summary'!$K$35,$A2987)</f>
        <v>#NAME?</v>
      </c>
      <c r="L2987" s="330" t="e">
        <f ca="1">_xll.RiskData('Risk Summary'!$N$35,$A2987)</f>
        <v>#NAME?</v>
      </c>
      <c r="N2987" s="330" t="e">
        <f ca="1">_xll.RiskData('Risk Summary'!$H$36,$A2987)</f>
        <v>#NAME?</v>
      </c>
      <c r="O2987" s="330" t="e">
        <f ca="1">_xll.RiskData('Risk Summary'!$K$36,$A2987)</f>
        <v>#NAME?</v>
      </c>
      <c r="P2987" s="330" t="e">
        <f ca="1">_xll.RiskData('Risk Summary'!$N$36,$A2987)</f>
        <v>#NAME?</v>
      </c>
      <c r="R2987" s="330" t="e">
        <f ca="1">_xll.RiskData('TS CF'!$H$24,$A2987)-F2987</f>
        <v>#NAME?</v>
      </c>
      <c r="S2987" s="330" t="e">
        <f ca="1">_xll.RiskData('TS CF'!$K$24,$A2987)-G2987</f>
        <v>#NAME?</v>
      </c>
      <c r="T2987" s="330" t="e">
        <f ca="1">_xll.RiskData('TS CF'!$N$24,$A2987)-H2987</f>
        <v>#NAME?</v>
      </c>
      <c r="V2987" s="327" t="e">
        <f t="shared" ca="1" si="138"/>
        <v>#NAME?</v>
      </c>
      <c r="W2987" s="327" t="e">
        <f t="shared" ca="1" si="139"/>
        <v>#NAME?</v>
      </c>
      <c r="X2987" s="327" t="e">
        <f t="shared" ca="1" si="140"/>
        <v>#NAME?</v>
      </c>
    </row>
    <row r="2988" spans="1:24">
      <c r="A2988" s="2">
        <v>2981</v>
      </c>
      <c r="B2988" s="617">
        <v>-160478</v>
      </c>
      <c r="C2988" s="617">
        <v>-103593</v>
      </c>
      <c r="D2988" s="617">
        <v>-114388</v>
      </c>
      <c r="F2988" s="330" t="e">
        <f ca="1">_xll.RiskData('Risk Summary'!$H$32,$A2988)</f>
        <v>#NAME?</v>
      </c>
      <c r="G2988" s="330" t="e">
        <f ca="1">_xll.RiskData('Risk Summary'!$K$32,$A2988)</f>
        <v>#NAME?</v>
      </c>
      <c r="H2988" s="330" t="e">
        <f ca="1">_xll.RiskData('Risk Summary'!$N$32,$A2988)</f>
        <v>#NAME?</v>
      </c>
      <c r="J2988" s="330" t="e">
        <f ca="1">_xll.RiskData('Risk Summary'!$H$35,$A2988)</f>
        <v>#NAME?</v>
      </c>
      <c r="K2988" s="330" t="e">
        <f ca="1">_xll.RiskData('Risk Summary'!$K$35,$A2988)</f>
        <v>#NAME?</v>
      </c>
      <c r="L2988" s="330" t="e">
        <f ca="1">_xll.RiskData('Risk Summary'!$N$35,$A2988)</f>
        <v>#NAME?</v>
      </c>
      <c r="N2988" s="330" t="e">
        <f ca="1">_xll.RiskData('Risk Summary'!$H$36,$A2988)</f>
        <v>#NAME?</v>
      </c>
      <c r="O2988" s="330" t="e">
        <f ca="1">_xll.RiskData('Risk Summary'!$K$36,$A2988)</f>
        <v>#NAME?</v>
      </c>
      <c r="P2988" s="330" t="e">
        <f ca="1">_xll.RiskData('Risk Summary'!$N$36,$A2988)</f>
        <v>#NAME?</v>
      </c>
      <c r="R2988" s="330" t="e">
        <f ca="1">_xll.RiskData('TS CF'!$H$24,$A2988)-F2988</f>
        <v>#NAME?</v>
      </c>
      <c r="S2988" s="330" t="e">
        <f ca="1">_xll.RiskData('TS CF'!$K$24,$A2988)-G2988</f>
        <v>#NAME?</v>
      </c>
      <c r="T2988" s="330" t="e">
        <f ca="1">_xll.RiskData('TS CF'!$N$24,$A2988)-H2988</f>
        <v>#NAME?</v>
      </c>
      <c r="V2988" s="327" t="e">
        <f t="shared" ca="1" si="138"/>
        <v>#NAME?</v>
      </c>
      <c r="W2988" s="327" t="e">
        <f t="shared" ca="1" si="139"/>
        <v>#NAME?</v>
      </c>
      <c r="X2988" s="327" t="e">
        <f t="shared" ca="1" si="140"/>
        <v>#NAME?</v>
      </c>
    </row>
    <row r="2989" spans="1:24">
      <c r="A2989" s="2">
        <v>2982</v>
      </c>
      <c r="B2989" s="617">
        <v>-160478</v>
      </c>
      <c r="C2989" s="617">
        <v>-103593</v>
      </c>
      <c r="D2989" s="617">
        <v>-114388</v>
      </c>
      <c r="F2989" s="330" t="e">
        <f ca="1">_xll.RiskData('Risk Summary'!$H$32,$A2989)</f>
        <v>#NAME?</v>
      </c>
      <c r="G2989" s="330" t="e">
        <f ca="1">_xll.RiskData('Risk Summary'!$K$32,$A2989)</f>
        <v>#NAME?</v>
      </c>
      <c r="H2989" s="330" t="e">
        <f ca="1">_xll.RiskData('Risk Summary'!$N$32,$A2989)</f>
        <v>#NAME?</v>
      </c>
      <c r="J2989" s="330" t="e">
        <f ca="1">_xll.RiskData('Risk Summary'!$H$35,$A2989)</f>
        <v>#NAME?</v>
      </c>
      <c r="K2989" s="330" t="e">
        <f ca="1">_xll.RiskData('Risk Summary'!$K$35,$A2989)</f>
        <v>#NAME?</v>
      </c>
      <c r="L2989" s="330" t="e">
        <f ca="1">_xll.RiskData('Risk Summary'!$N$35,$A2989)</f>
        <v>#NAME?</v>
      </c>
      <c r="N2989" s="330" t="e">
        <f ca="1">_xll.RiskData('Risk Summary'!$H$36,$A2989)</f>
        <v>#NAME?</v>
      </c>
      <c r="O2989" s="330" t="e">
        <f ca="1">_xll.RiskData('Risk Summary'!$K$36,$A2989)</f>
        <v>#NAME?</v>
      </c>
      <c r="P2989" s="330" t="e">
        <f ca="1">_xll.RiskData('Risk Summary'!$N$36,$A2989)</f>
        <v>#NAME?</v>
      </c>
      <c r="R2989" s="330" t="e">
        <f ca="1">_xll.RiskData('TS CF'!$H$24,$A2989)-F2989</f>
        <v>#NAME?</v>
      </c>
      <c r="S2989" s="330" t="e">
        <f ca="1">_xll.RiskData('TS CF'!$K$24,$A2989)-G2989</f>
        <v>#NAME?</v>
      </c>
      <c r="T2989" s="330" t="e">
        <f ca="1">_xll.RiskData('TS CF'!$N$24,$A2989)-H2989</f>
        <v>#NAME?</v>
      </c>
      <c r="V2989" s="327" t="e">
        <f t="shared" ca="1" si="138"/>
        <v>#NAME?</v>
      </c>
      <c r="W2989" s="327" t="e">
        <f t="shared" ca="1" si="139"/>
        <v>#NAME?</v>
      </c>
      <c r="X2989" s="327" t="e">
        <f t="shared" ca="1" si="140"/>
        <v>#NAME?</v>
      </c>
    </row>
    <row r="2990" spans="1:24">
      <c r="A2990" s="2">
        <v>2983</v>
      </c>
      <c r="B2990" s="617">
        <v>-160478</v>
      </c>
      <c r="C2990" s="617">
        <v>-103593</v>
      </c>
      <c r="D2990" s="617">
        <v>-114388</v>
      </c>
      <c r="F2990" s="330" t="e">
        <f ca="1">_xll.RiskData('Risk Summary'!$H$32,$A2990)</f>
        <v>#NAME?</v>
      </c>
      <c r="G2990" s="330" t="e">
        <f ca="1">_xll.RiskData('Risk Summary'!$K$32,$A2990)</f>
        <v>#NAME?</v>
      </c>
      <c r="H2990" s="330" t="e">
        <f ca="1">_xll.RiskData('Risk Summary'!$N$32,$A2990)</f>
        <v>#NAME?</v>
      </c>
      <c r="J2990" s="330" t="e">
        <f ca="1">_xll.RiskData('Risk Summary'!$H$35,$A2990)</f>
        <v>#NAME?</v>
      </c>
      <c r="K2990" s="330" t="e">
        <f ca="1">_xll.RiskData('Risk Summary'!$K$35,$A2990)</f>
        <v>#NAME?</v>
      </c>
      <c r="L2990" s="330" t="e">
        <f ca="1">_xll.RiskData('Risk Summary'!$N$35,$A2990)</f>
        <v>#NAME?</v>
      </c>
      <c r="N2990" s="330" t="e">
        <f ca="1">_xll.RiskData('Risk Summary'!$H$36,$A2990)</f>
        <v>#NAME?</v>
      </c>
      <c r="O2990" s="330" t="e">
        <f ca="1">_xll.RiskData('Risk Summary'!$K$36,$A2990)</f>
        <v>#NAME?</v>
      </c>
      <c r="P2990" s="330" t="e">
        <f ca="1">_xll.RiskData('Risk Summary'!$N$36,$A2990)</f>
        <v>#NAME?</v>
      </c>
      <c r="R2990" s="330" t="e">
        <f ca="1">_xll.RiskData('TS CF'!$H$24,$A2990)-F2990</f>
        <v>#NAME?</v>
      </c>
      <c r="S2990" s="330" t="e">
        <f ca="1">_xll.RiskData('TS CF'!$K$24,$A2990)-G2990</f>
        <v>#NAME?</v>
      </c>
      <c r="T2990" s="330" t="e">
        <f ca="1">_xll.RiskData('TS CF'!$N$24,$A2990)-H2990</f>
        <v>#NAME?</v>
      </c>
      <c r="V2990" s="327" t="e">
        <f t="shared" ca="1" si="138"/>
        <v>#NAME?</v>
      </c>
      <c r="W2990" s="327" t="e">
        <f t="shared" ca="1" si="139"/>
        <v>#NAME?</v>
      </c>
      <c r="X2990" s="327" t="e">
        <f t="shared" ca="1" si="140"/>
        <v>#NAME?</v>
      </c>
    </row>
    <row r="2991" spans="1:24">
      <c r="A2991" s="2">
        <v>2984</v>
      </c>
      <c r="B2991" s="617">
        <v>-160478</v>
      </c>
      <c r="C2991" s="617">
        <v>-103593</v>
      </c>
      <c r="D2991" s="617">
        <v>-114388</v>
      </c>
      <c r="F2991" s="330" t="e">
        <f ca="1">_xll.RiskData('Risk Summary'!$H$32,$A2991)</f>
        <v>#NAME?</v>
      </c>
      <c r="G2991" s="330" t="e">
        <f ca="1">_xll.RiskData('Risk Summary'!$K$32,$A2991)</f>
        <v>#NAME?</v>
      </c>
      <c r="H2991" s="330" t="e">
        <f ca="1">_xll.RiskData('Risk Summary'!$N$32,$A2991)</f>
        <v>#NAME?</v>
      </c>
      <c r="J2991" s="330" t="e">
        <f ca="1">_xll.RiskData('Risk Summary'!$H$35,$A2991)</f>
        <v>#NAME?</v>
      </c>
      <c r="K2991" s="330" t="e">
        <f ca="1">_xll.RiskData('Risk Summary'!$K$35,$A2991)</f>
        <v>#NAME?</v>
      </c>
      <c r="L2991" s="330" t="e">
        <f ca="1">_xll.RiskData('Risk Summary'!$N$35,$A2991)</f>
        <v>#NAME?</v>
      </c>
      <c r="N2991" s="330" t="e">
        <f ca="1">_xll.RiskData('Risk Summary'!$H$36,$A2991)</f>
        <v>#NAME?</v>
      </c>
      <c r="O2991" s="330" t="e">
        <f ca="1">_xll.RiskData('Risk Summary'!$K$36,$A2991)</f>
        <v>#NAME?</v>
      </c>
      <c r="P2991" s="330" t="e">
        <f ca="1">_xll.RiskData('Risk Summary'!$N$36,$A2991)</f>
        <v>#NAME?</v>
      </c>
      <c r="R2991" s="330" t="e">
        <f ca="1">_xll.RiskData('TS CF'!$H$24,$A2991)-F2991</f>
        <v>#NAME?</v>
      </c>
      <c r="S2991" s="330" t="e">
        <f ca="1">_xll.RiskData('TS CF'!$K$24,$A2991)-G2991</f>
        <v>#NAME?</v>
      </c>
      <c r="T2991" s="330" t="e">
        <f ca="1">_xll.RiskData('TS CF'!$N$24,$A2991)-H2991</f>
        <v>#NAME?</v>
      </c>
      <c r="V2991" s="327" t="e">
        <f t="shared" ca="1" si="138"/>
        <v>#NAME?</v>
      </c>
      <c r="W2991" s="327" t="e">
        <f t="shared" ca="1" si="139"/>
        <v>#NAME?</v>
      </c>
      <c r="X2991" s="327" t="e">
        <f t="shared" ca="1" si="140"/>
        <v>#NAME?</v>
      </c>
    </row>
    <row r="2992" spans="1:24">
      <c r="A2992" s="2">
        <v>2985</v>
      </c>
      <c r="B2992" s="617">
        <v>-160478</v>
      </c>
      <c r="C2992" s="617">
        <v>-103593</v>
      </c>
      <c r="D2992" s="617">
        <v>-114388</v>
      </c>
      <c r="F2992" s="330" t="e">
        <f ca="1">_xll.RiskData('Risk Summary'!$H$32,$A2992)</f>
        <v>#NAME?</v>
      </c>
      <c r="G2992" s="330" t="e">
        <f ca="1">_xll.RiskData('Risk Summary'!$K$32,$A2992)</f>
        <v>#NAME?</v>
      </c>
      <c r="H2992" s="330" t="e">
        <f ca="1">_xll.RiskData('Risk Summary'!$N$32,$A2992)</f>
        <v>#NAME?</v>
      </c>
      <c r="J2992" s="330" t="e">
        <f ca="1">_xll.RiskData('Risk Summary'!$H$35,$A2992)</f>
        <v>#NAME?</v>
      </c>
      <c r="K2992" s="330" t="e">
        <f ca="1">_xll.RiskData('Risk Summary'!$K$35,$A2992)</f>
        <v>#NAME?</v>
      </c>
      <c r="L2992" s="330" t="e">
        <f ca="1">_xll.RiskData('Risk Summary'!$N$35,$A2992)</f>
        <v>#NAME?</v>
      </c>
      <c r="N2992" s="330" t="e">
        <f ca="1">_xll.RiskData('Risk Summary'!$H$36,$A2992)</f>
        <v>#NAME?</v>
      </c>
      <c r="O2992" s="330" t="e">
        <f ca="1">_xll.RiskData('Risk Summary'!$K$36,$A2992)</f>
        <v>#NAME?</v>
      </c>
      <c r="P2992" s="330" t="e">
        <f ca="1">_xll.RiskData('Risk Summary'!$N$36,$A2992)</f>
        <v>#NAME?</v>
      </c>
      <c r="R2992" s="330" t="e">
        <f ca="1">_xll.RiskData('TS CF'!$H$24,$A2992)-F2992</f>
        <v>#NAME?</v>
      </c>
      <c r="S2992" s="330" t="e">
        <f ca="1">_xll.RiskData('TS CF'!$K$24,$A2992)-G2992</f>
        <v>#NAME?</v>
      </c>
      <c r="T2992" s="330" t="e">
        <f ca="1">_xll.RiskData('TS CF'!$N$24,$A2992)-H2992</f>
        <v>#NAME?</v>
      </c>
      <c r="V2992" s="327" t="e">
        <f t="shared" ca="1" si="138"/>
        <v>#NAME?</v>
      </c>
      <c r="W2992" s="327" t="e">
        <f t="shared" ca="1" si="139"/>
        <v>#NAME?</v>
      </c>
      <c r="X2992" s="327" t="e">
        <f t="shared" ca="1" si="140"/>
        <v>#NAME?</v>
      </c>
    </row>
    <row r="2993" spans="1:24">
      <c r="A2993" s="2">
        <v>2986</v>
      </c>
      <c r="B2993" s="617">
        <v>-160478</v>
      </c>
      <c r="C2993" s="617">
        <v>-103593</v>
      </c>
      <c r="D2993" s="617">
        <v>-114388</v>
      </c>
      <c r="F2993" s="330" t="e">
        <f ca="1">_xll.RiskData('Risk Summary'!$H$32,$A2993)</f>
        <v>#NAME?</v>
      </c>
      <c r="G2993" s="330" t="e">
        <f ca="1">_xll.RiskData('Risk Summary'!$K$32,$A2993)</f>
        <v>#NAME?</v>
      </c>
      <c r="H2993" s="330" t="e">
        <f ca="1">_xll.RiskData('Risk Summary'!$N$32,$A2993)</f>
        <v>#NAME?</v>
      </c>
      <c r="J2993" s="330" t="e">
        <f ca="1">_xll.RiskData('Risk Summary'!$H$35,$A2993)</f>
        <v>#NAME?</v>
      </c>
      <c r="K2993" s="330" t="e">
        <f ca="1">_xll.RiskData('Risk Summary'!$K$35,$A2993)</f>
        <v>#NAME?</v>
      </c>
      <c r="L2993" s="330" t="e">
        <f ca="1">_xll.RiskData('Risk Summary'!$N$35,$A2993)</f>
        <v>#NAME?</v>
      </c>
      <c r="N2993" s="330" t="e">
        <f ca="1">_xll.RiskData('Risk Summary'!$H$36,$A2993)</f>
        <v>#NAME?</v>
      </c>
      <c r="O2993" s="330" t="e">
        <f ca="1">_xll.RiskData('Risk Summary'!$K$36,$A2993)</f>
        <v>#NAME?</v>
      </c>
      <c r="P2993" s="330" t="e">
        <f ca="1">_xll.RiskData('Risk Summary'!$N$36,$A2993)</f>
        <v>#NAME?</v>
      </c>
      <c r="R2993" s="330" t="e">
        <f ca="1">_xll.RiskData('TS CF'!$H$24,$A2993)-F2993</f>
        <v>#NAME?</v>
      </c>
      <c r="S2993" s="330" t="e">
        <f ca="1">_xll.RiskData('TS CF'!$K$24,$A2993)-G2993</f>
        <v>#NAME?</v>
      </c>
      <c r="T2993" s="330" t="e">
        <f ca="1">_xll.RiskData('TS CF'!$N$24,$A2993)-H2993</f>
        <v>#NAME?</v>
      </c>
      <c r="V2993" s="327" t="e">
        <f t="shared" ca="1" si="138"/>
        <v>#NAME?</v>
      </c>
      <c r="W2993" s="327" t="e">
        <f t="shared" ca="1" si="139"/>
        <v>#NAME?</v>
      </c>
      <c r="X2993" s="327" t="e">
        <f t="shared" ca="1" si="140"/>
        <v>#NAME?</v>
      </c>
    </row>
    <row r="2994" spans="1:24">
      <c r="A2994" s="2">
        <v>2987</v>
      </c>
      <c r="B2994" s="617">
        <v>-160478</v>
      </c>
      <c r="C2994" s="617">
        <v>-103593</v>
      </c>
      <c r="D2994" s="617">
        <v>-114388</v>
      </c>
      <c r="F2994" s="330" t="e">
        <f ca="1">_xll.RiskData('Risk Summary'!$H$32,$A2994)</f>
        <v>#NAME?</v>
      </c>
      <c r="G2994" s="330" t="e">
        <f ca="1">_xll.RiskData('Risk Summary'!$K$32,$A2994)</f>
        <v>#NAME?</v>
      </c>
      <c r="H2994" s="330" t="e">
        <f ca="1">_xll.RiskData('Risk Summary'!$N$32,$A2994)</f>
        <v>#NAME?</v>
      </c>
      <c r="J2994" s="330" t="e">
        <f ca="1">_xll.RiskData('Risk Summary'!$H$35,$A2994)</f>
        <v>#NAME?</v>
      </c>
      <c r="K2994" s="330" t="e">
        <f ca="1">_xll.RiskData('Risk Summary'!$K$35,$A2994)</f>
        <v>#NAME?</v>
      </c>
      <c r="L2994" s="330" t="e">
        <f ca="1">_xll.RiskData('Risk Summary'!$N$35,$A2994)</f>
        <v>#NAME?</v>
      </c>
      <c r="N2994" s="330" t="e">
        <f ca="1">_xll.RiskData('Risk Summary'!$H$36,$A2994)</f>
        <v>#NAME?</v>
      </c>
      <c r="O2994" s="330" t="e">
        <f ca="1">_xll.RiskData('Risk Summary'!$K$36,$A2994)</f>
        <v>#NAME?</v>
      </c>
      <c r="P2994" s="330" t="e">
        <f ca="1">_xll.RiskData('Risk Summary'!$N$36,$A2994)</f>
        <v>#NAME?</v>
      </c>
      <c r="R2994" s="330" t="e">
        <f ca="1">_xll.RiskData('TS CF'!$H$24,$A2994)-F2994</f>
        <v>#NAME?</v>
      </c>
      <c r="S2994" s="330" t="e">
        <f ca="1">_xll.RiskData('TS CF'!$K$24,$A2994)-G2994</f>
        <v>#NAME?</v>
      </c>
      <c r="T2994" s="330" t="e">
        <f ca="1">_xll.RiskData('TS CF'!$N$24,$A2994)-H2994</f>
        <v>#NAME?</v>
      </c>
      <c r="V2994" s="327" t="e">
        <f t="shared" ca="1" si="138"/>
        <v>#NAME?</v>
      </c>
      <c r="W2994" s="327" t="e">
        <f t="shared" ca="1" si="139"/>
        <v>#NAME?</v>
      </c>
      <c r="X2994" s="327" t="e">
        <f t="shared" ca="1" si="140"/>
        <v>#NAME?</v>
      </c>
    </row>
    <row r="2995" spans="1:24">
      <c r="A2995" s="2">
        <v>2988</v>
      </c>
      <c r="B2995" s="617">
        <v>-160478</v>
      </c>
      <c r="C2995" s="617">
        <v>-103593</v>
      </c>
      <c r="D2995" s="617">
        <v>-114388</v>
      </c>
      <c r="F2995" s="330" t="e">
        <f ca="1">_xll.RiskData('Risk Summary'!$H$32,$A2995)</f>
        <v>#NAME?</v>
      </c>
      <c r="G2995" s="330" t="e">
        <f ca="1">_xll.RiskData('Risk Summary'!$K$32,$A2995)</f>
        <v>#NAME?</v>
      </c>
      <c r="H2995" s="330" t="e">
        <f ca="1">_xll.RiskData('Risk Summary'!$N$32,$A2995)</f>
        <v>#NAME?</v>
      </c>
      <c r="J2995" s="330" t="e">
        <f ca="1">_xll.RiskData('Risk Summary'!$H$35,$A2995)</f>
        <v>#NAME?</v>
      </c>
      <c r="K2995" s="330" t="e">
        <f ca="1">_xll.RiskData('Risk Summary'!$K$35,$A2995)</f>
        <v>#NAME?</v>
      </c>
      <c r="L2995" s="330" t="e">
        <f ca="1">_xll.RiskData('Risk Summary'!$N$35,$A2995)</f>
        <v>#NAME?</v>
      </c>
      <c r="N2995" s="330" t="e">
        <f ca="1">_xll.RiskData('Risk Summary'!$H$36,$A2995)</f>
        <v>#NAME?</v>
      </c>
      <c r="O2995" s="330" t="e">
        <f ca="1">_xll.RiskData('Risk Summary'!$K$36,$A2995)</f>
        <v>#NAME?</v>
      </c>
      <c r="P2995" s="330" t="e">
        <f ca="1">_xll.RiskData('Risk Summary'!$N$36,$A2995)</f>
        <v>#NAME?</v>
      </c>
      <c r="R2995" s="330" t="e">
        <f ca="1">_xll.RiskData('TS CF'!$H$24,$A2995)-F2995</f>
        <v>#NAME?</v>
      </c>
      <c r="S2995" s="330" t="e">
        <f ca="1">_xll.RiskData('TS CF'!$K$24,$A2995)-G2995</f>
        <v>#NAME?</v>
      </c>
      <c r="T2995" s="330" t="e">
        <f ca="1">_xll.RiskData('TS CF'!$N$24,$A2995)-H2995</f>
        <v>#NAME?</v>
      </c>
      <c r="V2995" s="327" t="e">
        <f t="shared" ca="1" si="138"/>
        <v>#NAME?</v>
      </c>
      <c r="W2995" s="327" t="e">
        <f t="shared" ca="1" si="139"/>
        <v>#NAME?</v>
      </c>
      <c r="X2995" s="327" t="e">
        <f t="shared" ca="1" si="140"/>
        <v>#NAME?</v>
      </c>
    </row>
    <row r="2996" spans="1:24">
      <c r="A2996" s="2">
        <v>2989</v>
      </c>
      <c r="B2996" s="617">
        <v>-160478</v>
      </c>
      <c r="C2996" s="617">
        <v>-103593</v>
      </c>
      <c r="D2996" s="617">
        <v>-114388</v>
      </c>
      <c r="F2996" s="330" t="e">
        <f ca="1">_xll.RiskData('Risk Summary'!$H$32,$A2996)</f>
        <v>#NAME?</v>
      </c>
      <c r="G2996" s="330" t="e">
        <f ca="1">_xll.RiskData('Risk Summary'!$K$32,$A2996)</f>
        <v>#NAME?</v>
      </c>
      <c r="H2996" s="330" t="e">
        <f ca="1">_xll.RiskData('Risk Summary'!$N$32,$A2996)</f>
        <v>#NAME?</v>
      </c>
      <c r="J2996" s="330" t="e">
        <f ca="1">_xll.RiskData('Risk Summary'!$H$35,$A2996)</f>
        <v>#NAME?</v>
      </c>
      <c r="K2996" s="330" t="e">
        <f ca="1">_xll.RiskData('Risk Summary'!$K$35,$A2996)</f>
        <v>#NAME?</v>
      </c>
      <c r="L2996" s="330" t="e">
        <f ca="1">_xll.RiskData('Risk Summary'!$N$35,$A2996)</f>
        <v>#NAME?</v>
      </c>
      <c r="N2996" s="330" t="e">
        <f ca="1">_xll.RiskData('Risk Summary'!$H$36,$A2996)</f>
        <v>#NAME?</v>
      </c>
      <c r="O2996" s="330" t="e">
        <f ca="1">_xll.RiskData('Risk Summary'!$K$36,$A2996)</f>
        <v>#NAME?</v>
      </c>
      <c r="P2996" s="330" t="e">
        <f ca="1">_xll.RiskData('Risk Summary'!$N$36,$A2996)</f>
        <v>#NAME?</v>
      </c>
      <c r="R2996" s="330" t="e">
        <f ca="1">_xll.RiskData('TS CF'!$H$24,$A2996)-F2996</f>
        <v>#NAME?</v>
      </c>
      <c r="S2996" s="330" t="e">
        <f ca="1">_xll.RiskData('TS CF'!$K$24,$A2996)-G2996</f>
        <v>#NAME?</v>
      </c>
      <c r="T2996" s="330" t="e">
        <f ca="1">_xll.RiskData('TS CF'!$N$24,$A2996)-H2996</f>
        <v>#NAME?</v>
      </c>
      <c r="V2996" s="327" t="e">
        <f t="shared" ca="1" si="138"/>
        <v>#NAME?</v>
      </c>
      <c r="W2996" s="327" t="e">
        <f t="shared" ca="1" si="139"/>
        <v>#NAME?</v>
      </c>
      <c r="X2996" s="327" t="e">
        <f t="shared" ca="1" si="140"/>
        <v>#NAME?</v>
      </c>
    </row>
    <row r="2997" spans="1:24">
      <c r="A2997" s="2">
        <v>2990</v>
      </c>
      <c r="B2997" s="617">
        <v>-160478</v>
      </c>
      <c r="C2997" s="617">
        <v>-103593</v>
      </c>
      <c r="D2997" s="617">
        <v>-114388</v>
      </c>
      <c r="F2997" s="330" t="e">
        <f ca="1">_xll.RiskData('Risk Summary'!$H$32,$A2997)</f>
        <v>#NAME?</v>
      </c>
      <c r="G2997" s="330" t="e">
        <f ca="1">_xll.RiskData('Risk Summary'!$K$32,$A2997)</f>
        <v>#NAME?</v>
      </c>
      <c r="H2997" s="330" t="e">
        <f ca="1">_xll.RiskData('Risk Summary'!$N$32,$A2997)</f>
        <v>#NAME?</v>
      </c>
      <c r="J2997" s="330" t="e">
        <f ca="1">_xll.RiskData('Risk Summary'!$H$35,$A2997)</f>
        <v>#NAME?</v>
      </c>
      <c r="K2997" s="330" t="e">
        <f ca="1">_xll.RiskData('Risk Summary'!$K$35,$A2997)</f>
        <v>#NAME?</v>
      </c>
      <c r="L2997" s="330" t="e">
        <f ca="1">_xll.RiskData('Risk Summary'!$N$35,$A2997)</f>
        <v>#NAME?</v>
      </c>
      <c r="N2997" s="330" t="e">
        <f ca="1">_xll.RiskData('Risk Summary'!$H$36,$A2997)</f>
        <v>#NAME?</v>
      </c>
      <c r="O2997" s="330" t="e">
        <f ca="1">_xll.RiskData('Risk Summary'!$K$36,$A2997)</f>
        <v>#NAME?</v>
      </c>
      <c r="P2997" s="330" t="e">
        <f ca="1">_xll.RiskData('Risk Summary'!$N$36,$A2997)</f>
        <v>#NAME?</v>
      </c>
      <c r="R2997" s="330" t="e">
        <f ca="1">_xll.RiskData('TS CF'!$H$24,$A2997)-F2997</f>
        <v>#NAME?</v>
      </c>
      <c r="S2997" s="330" t="e">
        <f ca="1">_xll.RiskData('TS CF'!$K$24,$A2997)-G2997</f>
        <v>#NAME?</v>
      </c>
      <c r="T2997" s="330" t="e">
        <f ca="1">_xll.RiskData('TS CF'!$N$24,$A2997)-H2997</f>
        <v>#NAME?</v>
      </c>
      <c r="V2997" s="327" t="e">
        <f t="shared" ca="1" si="138"/>
        <v>#NAME?</v>
      </c>
      <c r="W2997" s="327" t="e">
        <f t="shared" ca="1" si="139"/>
        <v>#NAME?</v>
      </c>
      <c r="X2997" s="327" t="e">
        <f t="shared" ca="1" si="140"/>
        <v>#NAME?</v>
      </c>
    </row>
    <row r="2998" spans="1:24">
      <c r="A2998" s="2">
        <v>2991</v>
      </c>
      <c r="B2998" s="617">
        <v>-160478</v>
      </c>
      <c r="C2998" s="617">
        <v>-103593</v>
      </c>
      <c r="D2998" s="617">
        <v>-114388</v>
      </c>
      <c r="F2998" s="330" t="e">
        <f ca="1">_xll.RiskData('Risk Summary'!$H$32,$A2998)</f>
        <v>#NAME?</v>
      </c>
      <c r="G2998" s="330" t="e">
        <f ca="1">_xll.RiskData('Risk Summary'!$K$32,$A2998)</f>
        <v>#NAME?</v>
      </c>
      <c r="H2998" s="330" t="e">
        <f ca="1">_xll.RiskData('Risk Summary'!$N$32,$A2998)</f>
        <v>#NAME?</v>
      </c>
      <c r="J2998" s="330" t="e">
        <f ca="1">_xll.RiskData('Risk Summary'!$H$35,$A2998)</f>
        <v>#NAME?</v>
      </c>
      <c r="K2998" s="330" t="e">
        <f ca="1">_xll.RiskData('Risk Summary'!$K$35,$A2998)</f>
        <v>#NAME?</v>
      </c>
      <c r="L2998" s="330" t="e">
        <f ca="1">_xll.RiskData('Risk Summary'!$N$35,$A2998)</f>
        <v>#NAME?</v>
      </c>
      <c r="N2998" s="330" t="e">
        <f ca="1">_xll.RiskData('Risk Summary'!$H$36,$A2998)</f>
        <v>#NAME?</v>
      </c>
      <c r="O2998" s="330" t="e">
        <f ca="1">_xll.RiskData('Risk Summary'!$K$36,$A2998)</f>
        <v>#NAME?</v>
      </c>
      <c r="P2998" s="330" t="e">
        <f ca="1">_xll.RiskData('Risk Summary'!$N$36,$A2998)</f>
        <v>#NAME?</v>
      </c>
      <c r="R2998" s="330" t="e">
        <f ca="1">_xll.RiskData('TS CF'!$H$24,$A2998)-F2998</f>
        <v>#NAME?</v>
      </c>
      <c r="S2998" s="330" t="e">
        <f ca="1">_xll.RiskData('TS CF'!$K$24,$A2998)-G2998</f>
        <v>#NAME?</v>
      </c>
      <c r="T2998" s="330" t="e">
        <f ca="1">_xll.RiskData('TS CF'!$N$24,$A2998)-H2998</f>
        <v>#NAME?</v>
      </c>
      <c r="V2998" s="327" t="e">
        <f t="shared" ca="1" si="138"/>
        <v>#NAME?</v>
      </c>
      <c r="W2998" s="327" t="e">
        <f t="shared" ca="1" si="139"/>
        <v>#NAME?</v>
      </c>
      <c r="X2998" s="327" t="e">
        <f t="shared" ca="1" si="140"/>
        <v>#NAME?</v>
      </c>
    </row>
    <row r="2999" spans="1:24">
      <c r="A2999" s="2">
        <v>2992</v>
      </c>
      <c r="B2999" s="617">
        <v>-160478</v>
      </c>
      <c r="C2999" s="617">
        <v>-103593</v>
      </c>
      <c r="D2999" s="617">
        <v>-114388</v>
      </c>
      <c r="F2999" s="330" t="e">
        <f ca="1">_xll.RiskData('Risk Summary'!$H$32,$A2999)</f>
        <v>#NAME?</v>
      </c>
      <c r="G2999" s="330" t="e">
        <f ca="1">_xll.RiskData('Risk Summary'!$K$32,$A2999)</f>
        <v>#NAME?</v>
      </c>
      <c r="H2999" s="330" t="e">
        <f ca="1">_xll.RiskData('Risk Summary'!$N$32,$A2999)</f>
        <v>#NAME?</v>
      </c>
      <c r="J2999" s="330" t="e">
        <f ca="1">_xll.RiskData('Risk Summary'!$H$35,$A2999)</f>
        <v>#NAME?</v>
      </c>
      <c r="K2999" s="330" t="e">
        <f ca="1">_xll.RiskData('Risk Summary'!$K$35,$A2999)</f>
        <v>#NAME?</v>
      </c>
      <c r="L2999" s="330" t="e">
        <f ca="1">_xll.RiskData('Risk Summary'!$N$35,$A2999)</f>
        <v>#NAME?</v>
      </c>
      <c r="N2999" s="330" t="e">
        <f ca="1">_xll.RiskData('Risk Summary'!$H$36,$A2999)</f>
        <v>#NAME?</v>
      </c>
      <c r="O2999" s="330" t="e">
        <f ca="1">_xll.RiskData('Risk Summary'!$K$36,$A2999)</f>
        <v>#NAME?</v>
      </c>
      <c r="P2999" s="330" t="e">
        <f ca="1">_xll.RiskData('Risk Summary'!$N$36,$A2999)</f>
        <v>#NAME?</v>
      </c>
      <c r="R2999" s="330" t="e">
        <f ca="1">_xll.RiskData('TS CF'!$H$24,$A2999)-F2999</f>
        <v>#NAME?</v>
      </c>
      <c r="S2999" s="330" t="e">
        <f ca="1">_xll.RiskData('TS CF'!$K$24,$A2999)-G2999</f>
        <v>#NAME?</v>
      </c>
      <c r="T2999" s="330" t="e">
        <f ca="1">_xll.RiskData('TS CF'!$N$24,$A2999)-H2999</f>
        <v>#NAME?</v>
      </c>
      <c r="V2999" s="327" t="e">
        <f t="shared" ca="1" si="138"/>
        <v>#NAME?</v>
      </c>
      <c r="W2999" s="327" t="e">
        <f t="shared" ca="1" si="139"/>
        <v>#NAME?</v>
      </c>
      <c r="X2999" s="327" t="e">
        <f t="shared" ca="1" si="140"/>
        <v>#NAME?</v>
      </c>
    </row>
    <row r="3000" spans="1:24">
      <c r="A3000" s="2">
        <v>2993</v>
      </c>
      <c r="B3000" s="617">
        <v>-160478</v>
      </c>
      <c r="C3000" s="617">
        <v>-103593</v>
      </c>
      <c r="D3000" s="617">
        <v>-114388</v>
      </c>
      <c r="F3000" s="330" t="e">
        <f ca="1">_xll.RiskData('Risk Summary'!$H$32,$A3000)</f>
        <v>#NAME?</v>
      </c>
      <c r="G3000" s="330" t="e">
        <f ca="1">_xll.RiskData('Risk Summary'!$K$32,$A3000)</f>
        <v>#NAME?</v>
      </c>
      <c r="H3000" s="330" t="e">
        <f ca="1">_xll.RiskData('Risk Summary'!$N$32,$A3000)</f>
        <v>#NAME?</v>
      </c>
      <c r="J3000" s="330" t="e">
        <f ca="1">_xll.RiskData('Risk Summary'!$H$35,$A3000)</f>
        <v>#NAME?</v>
      </c>
      <c r="K3000" s="330" t="e">
        <f ca="1">_xll.RiskData('Risk Summary'!$K$35,$A3000)</f>
        <v>#NAME?</v>
      </c>
      <c r="L3000" s="330" t="e">
        <f ca="1">_xll.RiskData('Risk Summary'!$N$35,$A3000)</f>
        <v>#NAME?</v>
      </c>
      <c r="N3000" s="330" t="e">
        <f ca="1">_xll.RiskData('Risk Summary'!$H$36,$A3000)</f>
        <v>#NAME?</v>
      </c>
      <c r="O3000" s="330" t="e">
        <f ca="1">_xll.RiskData('Risk Summary'!$K$36,$A3000)</f>
        <v>#NAME?</v>
      </c>
      <c r="P3000" s="330" t="e">
        <f ca="1">_xll.RiskData('Risk Summary'!$N$36,$A3000)</f>
        <v>#NAME?</v>
      </c>
      <c r="R3000" s="330" t="e">
        <f ca="1">_xll.RiskData('TS CF'!$H$24,$A3000)-F3000</f>
        <v>#NAME?</v>
      </c>
      <c r="S3000" s="330" t="e">
        <f ca="1">_xll.RiskData('TS CF'!$K$24,$A3000)-G3000</f>
        <v>#NAME?</v>
      </c>
      <c r="T3000" s="330" t="e">
        <f ca="1">_xll.RiskData('TS CF'!$N$24,$A3000)-H3000</f>
        <v>#NAME?</v>
      </c>
      <c r="V3000" s="327" t="e">
        <f t="shared" ca="1" si="138"/>
        <v>#NAME?</v>
      </c>
      <c r="W3000" s="327" t="e">
        <f t="shared" ca="1" si="139"/>
        <v>#NAME?</v>
      </c>
      <c r="X3000" s="327" t="e">
        <f t="shared" ca="1" si="140"/>
        <v>#NAME?</v>
      </c>
    </row>
    <row r="3001" spans="1:24">
      <c r="A3001" s="2">
        <v>2994</v>
      </c>
      <c r="B3001" s="617">
        <v>-160478</v>
      </c>
      <c r="C3001" s="617">
        <v>-103593</v>
      </c>
      <c r="D3001" s="617">
        <v>-114388</v>
      </c>
      <c r="F3001" s="330" t="e">
        <f ca="1">_xll.RiskData('Risk Summary'!$H$32,$A3001)</f>
        <v>#NAME?</v>
      </c>
      <c r="G3001" s="330" t="e">
        <f ca="1">_xll.RiskData('Risk Summary'!$K$32,$A3001)</f>
        <v>#NAME?</v>
      </c>
      <c r="H3001" s="330" t="e">
        <f ca="1">_xll.RiskData('Risk Summary'!$N$32,$A3001)</f>
        <v>#NAME?</v>
      </c>
      <c r="J3001" s="330" t="e">
        <f ca="1">_xll.RiskData('Risk Summary'!$H$35,$A3001)</f>
        <v>#NAME?</v>
      </c>
      <c r="K3001" s="330" t="e">
        <f ca="1">_xll.RiskData('Risk Summary'!$K$35,$A3001)</f>
        <v>#NAME?</v>
      </c>
      <c r="L3001" s="330" t="e">
        <f ca="1">_xll.RiskData('Risk Summary'!$N$35,$A3001)</f>
        <v>#NAME?</v>
      </c>
      <c r="N3001" s="330" t="e">
        <f ca="1">_xll.RiskData('Risk Summary'!$H$36,$A3001)</f>
        <v>#NAME?</v>
      </c>
      <c r="O3001" s="330" t="e">
        <f ca="1">_xll.RiskData('Risk Summary'!$K$36,$A3001)</f>
        <v>#NAME?</v>
      </c>
      <c r="P3001" s="330" t="e">
        <f ca="1">_xll.RiskData('Risk Summary'!$N$36,$A3001)</f>
        <v>#NAME?</v>
      </c>
      <c r="R3001" s="330" t="e">
        <f ca="1">_xll.RiskData('TS CF'!$H$24,$A3001)-F3001</f>
        <v>#NAME?</v>
      </c>
      <c r="S3001" s="330" t="e">
        <f ca="1">_xll.RiskData('TS CF'!$K$24,$A3001)-G3001</f>
        <v>#NAME?</v>
      </c>
      <c r="T3001" s="330" t="e">
        <f ca="1">_xll.RiskData('TS CF'!$N$24,$A3001)-H3001</f>
        <v>#NAME?</v>
      </c>
      <c r="V3001" s="327" t="e">
        <f t="shared" ca="1" si="138"/>
        <v>#NAME?</v>
      </c>
      <c r="W3001" s="327" t="e">
        <f t="shared" ca="1" si="139"/>
        <v>#NAME?</v>
      </c>
      <c r="X3001" s="327" t="e">
        <f t="shared" ca="1" si="140"/>
        <v>#NAME?</v>
      </c>
    </row>
    <row r="3002" spans="1:24">
      <c r="A3002" s="2">
        <v>2995</v>
      </c>
      <c r="B3002" s="617">
        <v>-160478</v>
      </c>
      <c r="C3002" s="617">
        <v>-103593</v>
      </c>
      <c r="D3002" s="617">
        <v>-114388</v>
      </c>
      <c r="F3002" s="330" t="e">
        <f ca="1">_xll.RiskData('Risk Summary'!$H$32,$A3002)</f>
        <v>#NAME?</v>
      </c>
      <c r="G3002" s="330" t="e">
        <f ca="1">_xll.RiskData('Risk Summary'!$K$32,$A3002)</f>
        <v>#NAME?</v>
      </c>
      <c r="H3002" s="330" t="e">
        <f ca="1">_xll.RiskData('Risk Summary'!$N$32,$A3002)</f>
        <v>#NAME?</v>
      </c>
      <c r="J3002" s="330" t="e">
        <f ca="1">_xll.RiskData('Risk Summary'!$H$35,$A3002)</f>
        <v>#NAME?</v>
      </c>
      <c r="K3002" s="330" t="e">
        <f ca="1">_xll.RiskData('Risk Summary'!$K$35,$A3002)</f>
        <v>#NAME?</v>
      </c>
      <c r="L3002" s="330" t="e">
        <f ca="1">_xll.RiskData('Risk Summary'!$N$35,$A3002)</f>
        <v>#NAME?</v>
      </c>
      <c r="N3002" s="330" t="e">
        <f ca="1">_xll.RiskData('Risk Summary'!$H$36,$A3002)</f>
        <v>#NAME?</v>
      </c>
      <c r="O3002" s="330" t="e">
        <f ca="1">_xll.RiskData('Risk Summary'!$K$36,$A3002)</f>
        <v>#NAME?</v>
      </c>
      <c r="P3002" s="330" t="e">
        <f ca="1">_xll.RiskData('Risk Summary'!$N$36,$A3002)</f>
        <v>#NAME?</v>
      </c>
      <c r="R3002" s="330" t="e">
        <f ca="1">_xll.RiskData('TS CF'!$H$24,$A3002)-F3002</f>
        <v>#NAME?</v>
      </c>
      <c r="S3002" s="330" t="e">
        <f ca="1">_xll.RiskData('TS CF'!$K$24,$A3002)-G3002</f>
        <v>#NAME?</v>
      </c>
      <c r="T3002" s="330" t="e">
        <f ca="1">_xll.RiskData('TS CF'!$N$24,$A3002)-H3002</f>
        <v>#NAME?</v>
      </c>
      <c r="V3002" s="327" t="e">
        <f t="shared" ca="1" si="138"/>
        <v>#NAME?</v>
      </c>
      <c r="W3002" s="327" t="e">
        <f t="shared" ca="1" si="139"/>
        <v>#NAME?</v>
      </c>
      <c r="X3002" s="327" t="e">
        <f t="shared" ca="1" si="140"/>
        <v>#NAME?</v>
      </c>
    </row>
    <row r="3003" spans="1:24">
      <c r="A3003" s="2">
        <v>2996</v>
      </c>
      <c r="B3003" s="617">
        <v>-160478</v>
      </c>
      <c r="C3003" s="617">
        <v>-103593</v>
      </c>
      <c r="D3003" s="617">
        <v>-114388</v>
      </c>
      <c r="F3003" s="330" t="e">
        <f ca="1">_xll.RiskData('Risk Summary'!$H$32,$A3003)</f>
        <v>#NAME?</v>
      </c>
      <c r="G3003" s="330" t="e">
        <f ca="1">_xll.RiskData('Risk Summary'!$K$32,$A3003)</f>
        <v>#NAME?</v>
      </c>
      <c r="H3003" s="330" t="e">
        <f ca="1">_xll.RiskData('Risk Summary'!$N$32,$A3003)</f>
        <v>#NAME?</v>
      </c>
      <c r="J3003" s="330" t="e">
        <f ca="1">_xll.RiskData('Risk Summary'!$H$35,$A3003)</f>
        <v>#NAME?</v>
      </c>
      <c r="K3003" s="330" t="e">
        <f ca="1">_xll.RiskData('Risk Summary'!$K$35,$A3003)</f>
        <v>#NAME?</v>
      </c>
      <c r="L3003" s="330" t="e">
        <f ca="1">_xll.RiskData('Risk Summary'!$N$35,$A3003)</f>
        <v>#NAME?</v>
      </c>
      <c r="N3003" s="330" t="e">
        <f ca="1">_xll.RiskData('Risk Summary'!$H$36,$A3003)</f>
        <v>#NAME?</v>
      </c>
      <c r="O3003" s="330" t="e">
        <f ca="1">_xll.RiskData('Risk Summary'!$K$36,$A3003)</f>
        <v>#NAME?</v>
      </c>
      <c r="P3003" s="330" t="e">
        <f ca="1">_xll.RiskData('Risk Summary'!$N$36,$A3003)</f>
        <v>#NAME?</v>
      </c>
      <c r="R3003" s="330" t="e">
        <f ca="1">_xll.RiskData('TS CF'!$H$24,$A3003)-F3003</f>
        <v>#NAME?</v>
      </c>
      <c r="S3003" s="330" t="e">
        <f ca="1">_xll.RiskData('TS CF'!$K$24,$A3003)-G3003</f>
        <v>#NAME?</v>
      </c>
      <c r="T3003" s="330" t="e">
        <f ca="1">_xll.RiskData('TS CF'!$N$24,$A3003)-H3003</f>
        <v>#NAME?</v>
      </c>
      <c r="V3003" s="327" t="e">
        <f t="shared" ca="1" si="138"/>
        <v>#NAME?</v>
      </c>
      <c r="W3003" s="327" t="e">
        <f t="shared" ca="1" si="139"/>
        <v>#NAME?</v>
      </c>
      <c r="X3003" s="327" t="e">
        <f t="shared" ca="1" si="140"/>
        <v>#NAME?</v>
      </c>
    </row>
    <row r="3004" spans="1:24">
      <c r="A3004" s="2">
        <v>2997</v>
      </c>
      <c r="B3004" s="617">
        <v>-160478</v>
      </c>
      <c r="C3004" s="617">
        <v>-103593</v>
      </c>
      <c r="D3004" s="617">
        <v>-114388</v>
      </c>
      <c r="F3004" s="330" t="e">
        <f ca="1">_xll.RiskData('Risk Summary'!$H$32,$A3004)</f>
        <v>#NAME?</v>
      </c>
      <c r="G3004" s="330" t="e">
        <f ca="1">_xll.RiskData('Risk Summary'!$K$32,$A3004)</f>
        <v>#NAME?</v>
      </c>
      <c r="H3004" s="330" t="e">
        <f ca="1">_xll.RiskData('Risk Summary'!$N$32,$A3004)</f>
        <v>#NAME?</v>
      </c>
      <c r="J3004" s="330" t="e">
        <f ca="1">_xll.RiskData('Risk Summary'!$H$35,$A3004)</f>
        <v>#NAME?</v>
      </c>
      <c r="K3004" s="330" t="e">
        <f ca="1">_xll.RiskData('Risk Summary'!$K$35,$A3004)</f>
        <v>#NAME?</v>
      </c>
      <c r="L3004" s="330" t="e">
        <f ca="1">_xll.RiskData('Risk Summary'!$N$35,$A3004)</f>
        <v>#NAME?</v>
      </c>
      <c r="N3004" s="330" t="e">
        <f ca="1">_xll.RiskData('Risk Summary'!$H$36,$A3004)</f>
        <v>#NAME?</v>
      </c>
      <c r="O3004" s="330" t="e">
        <f ca="1">_xll.RiskData('Risk Summary'!$K$36,$A3004)</f>
        <v>#NAME?</v>
      </c>
      <c r="P3004" s="330" t="e">
        <f ca="1">_xll.RiskData('Risk Summary'!$N$36,$A3004)</f>
        <v>#NAME?</v>
      </c>
      <c r="R3004" s="330" t="e">
        <f ca="1">_xll.RiskData('TS CF'!$H$24,$A3004)-F3004</f>
        <v>#NAME?</v>
      </c>
      <c r="S3004" s="330" t="e">
        <f ca="1">_xll.RiskData('TS CF'!$K$24,$A3004)-G3004</f>
        <v>#NAME?</v>
      </c>
      <c r="T3004" s="330" t="e">
        <f ca="1">_xll.RiskData('TS CF'!$N$24,$A3004)-H3004</f>
        <v>#NAME?</v>
      </c>
      <c r="V3004" s="327" t="e">
        <f t="shared" ca="1" si="138"/>
        <v>#NAME?</v>
      </c>
      <c r="W3004" s="327" t="e">
        <f t="shared" ca="1" si="139"/>
        <v>#NAME?</v>
      </c>
      <c r="X3004" s="327" t="e">
        <f t="shared" ca="1" si="140"/>
        <v>#NAME?</v>
      </c>
    </row>
    <row r="3005" spans="1:24">
      <c r="A3005" s="2">
        <v>2998</v>
      </c>
      <c r="B3005" s="617">
        <v>-160478</v>
      </c>
      <c r="C3005" s="617">
        <v>-103593</v>
      </c>
      <c r="D3005" s="617">
        <v>-114388</v>
      </c>
      <c r="F3005" s="330" t="e">
        <f ca="1">_xll.RiskData('Risk Summary'!$H$32,$A3005)</f>
        <v>#NAME?</v>
      </c>
      <c r="G3005" s="330" t="e">
        <f ca="1">_xll.RiskData('Risk Summary'!$K$32,$A3005)</f>
        <v>#NAME?</v>
      </c>
      <c r="H3005" s="330" t="e">
        <f ca="1">_xll.RiskData('Risk Summary'!$N$32,$A3005)</f>
        <v>#NAME?</v>
      </c>
      <c r="J3005" s="330" t="e">
        <f ca="1">_xll.RiskData('Risk Summary'!$H$35,$A3005)</f>
        <v>#NAME?</v>
      </c>
      <c r="K3005" s="330" t="e">
        <f ca="1">_xll.RiskData('Risk Summary'!$K$35,$A3005)</f>
        <v>#NAME?</v>
      </c>
      <c r="L3005" s="330" t="e">
        <f ca="1">_xll.RiskData('Risk Summary'!$N$35,$A3005)</f>
        <v>#NAME?</v>
      </c>
      <c r="N3005" s="330" t="e">
        <f ca="1">_xll.RiskData('Risk Summary'!$H$36,$A3005)</f>
        <v>#NAME?</v>
      </c>
      <c r="O3005" s="330" t="e">
        <f ca="1">_xll.RiskData('Risk Summary'!$K$36,$A3005)</f>
        <v>#NAME?</v>
      </c>
      <c r="P3005" s="330" t="e">
        <f ca="1">_xll.RiskData('Risk Summary'!$N$36,$A3005)</f>
        <v>#NAME?</v>
      </c>
      <c r="R3005" s="330" t="e">
        <f ca="1">_xll.RiskData('TS CF'!$H$24,$A3005)-F3005</f>
        <v>#NAME?</v>
      </c>
      <c r="S3005" s="330" t="e">
        <f ca="1">_xll.RiskData('TS CF'!$K$24,$A3005)-G3005</f>
        <v>#NAME?</v>
      </c>
      <c r="T3005" s="330" t="e">
        <f ca="1">_xll.RiskData('TS CF'!$N$24,$A3005)-H3005</f>
        <v>#NAME?</v>
      </c>
      <c r="V3005" s="327" t="e">
        <f t="shared" ca="1" si="138"/>
        <v>#NAME?</v>
      </c>
      <c r="W3005" s="327" t="e">
        <f t="shared" ca="1" si="139"/>
        <v>#NAME?</v>
      </c>
      <c r="X3005" s="327" t="e">
        <f t="shared" ca="1" si="140"/>
        <v>#NAME?</v>
      </c>
    </row>
    <row r="3006" spans="1:24">
      <c r="A3006" s="2">
        <v>2999</v>
      </c>
      <c r="B3006" s="617">
        <v>-160478</v>
      </c>
      <c r="C3006" s="617">
        <v>-103593</v>
      </c>
      <c r="D3006" s="617">
        <v>-114388</v>
      </c>
      <c r="F3006" s="330" t="e">
        <f ca="1">_xll.RiskData('Risk Summary'!$H$32,$A3006)</f>
        <v>#NAME?</v>
      </c>
      <c r="G3006" s="330" t="e">
        <f ca="1">_xll.RiskData('Risk Summary'!$K$32,$A3006)</f>
        <v>#NAME?</v>
      </c>
      <c r="H3006" s="330" t="e">
        <f ca="1">_xll.RiskData('Risk Summary'!$N$32,$A3006)</f>
        <v>#NAME?</v>
      </c>
      <c r="J3006" s="330" t="e">
        <f ca="1">_xll.RiskData('Risk Summary'!$H$35,$A3006)</f>
        <v>#NAME?</v>
      </c>
      <c r="K3006" s="330" t="e">
        <f ca="1">_xll.RiskData('Risk Summary'!$K$35,$A3006)</f>
        <v>#NAME?</v>
      </c>
      <c r="L3006" s="330" t="e">
        <f ca="1">_xll.RiskData('Risk Summary'!$N$35,$A3006)</f>
        <v>#NAME?</v>
      </c>
      <c r="N3006" s="330" t="e">
        <f ca="1">_xll.RiskData('Risk Summary'!$H$36,$A3006)</f>
        <v>#NAME?</v>
      </c>
      <c r="O3006" s="330" t="e">
        <f ca="1">_xll.RiskData('Risk Summary'!$K$36,$A3006)</f>
        <v>#NAME?</v>
      </c>
      <c r="P3006" s="330" t="e">
        <f ca="1">_xll.RiskData('Risk Summary'!$N$36,$A3006)</f>
        <v>#NAME?</v>
      </c>
      <c r="R3006" s="330" t="e">
        <f ca="1">_xll.RiskData('TS CF'!$H$24,$A3006)-F3006</f>
        <v>#NAME?</v>
      </c>
      <c r="S3006" s="330" t="e">
        <f ca="1">_xll.RiskData('TS CF'!$K$24,$A3006)-G3006</f>
        <v>#NAME?</v>
      </c>
      <c r="T3006" s="330" t="e">
        <f ca="1">_xll.RiskData('TS CF'!$N$24,$A3006)-H3006</f>
        <v>#NAME?</v>
      </c>
      <c r="V3006" s="327" t="e">
        <f t="shared" ca="1" si="138"/>
        <v>#NAME?</v>
      </c>
      <c r="W3006" s="327" t="e">
        <f t="shared" ca="1" si="139"/>
        <v>#NAME?</v>
      </c>
      <c r="X3006" s="327" t="e">
        <f t="shared" ca="1" si="140"/>
        <v>#NAME?</v>
      </c>
    </row>
    <row r="3007" spans="1:24">
      <c r="A3007" s="2">
        <v>3000</v>
      </c>
      <c r="B3007" s="617">
        <v>-160478</v>
      </c>
      <c r="C3007" s="617">
        <v>-103593</v>
      </c>
      <c r="D3007" s="617">
        <v>-114388</v>
      </c>
      <c r="F3007" s="330" t="e">
        <f ca="1">_xll.RiskData('Risk Summary'!$H$32,$A3007)</f>
        <v>#NAME?</v>
      </c>
      <c r="G3007" s="330" t="e">
        <f ca="1">_xll.RiskData('Risk Summary'!$K$32,$A3007)</f>
        <v>#NAME?</v>
      </c>
      <c r="H3007" s="330" t="e">
        <f ca="1">_xll.RiskData('Risk Summary'!$N$32,$A3007)</f>
        <v>#NAME?</v>
      </c>
      <c r="J3007" s="330" t="e">
        <f ca="1">_xll.RiskData('Risk Summary'!$H$35,$A3007)</f>
        <v>#NAME?</v>
      </c>
      <c r="K3007" s="330" t="e">
        <f ca="1">_xll.RiskData('Risk Summary'!$K$35,$A3007)</f>
        <v>#NAME?</v>
      </c>
      <c r="L3007" s="330" t="e">
        <f ca="1">_xll.RiskData('Risk Summary'!$N$35,$A3007)</f>
        <v>#NAME?</v>
      </c>
      <c r="N3007" s="330" t="e">
        <f ca="1">_xll.RiskData('Risk Summary'!$H$36,$A3007)</f>
        <v>#NAME?</v>
      </c>
      <c r="O3007" s="330" t="e">
        <f ca="1">_xll.RiskData('Risk Summary'!$K$36,$A3007)</f>
        <v>#NAME?</v>
      </c>
      <c r="P3007" s="330" t="e">
        <f ca="1">_xll.RiskData('Risk Summary'!$N$36,$A3007)</f>
        <v>#NAME?</v>
      </c>
      <c r="R3007" s="330" t="e">
        <f ca="1">_xll.RiskData('TS CF'!$H$24,$A3007)-F3007</f>
        <v>#NAME?</v>
      </c>
      <c r="S3007" s="330" t="e">
        <f ca="1">_xll.RiskData('TS CF'!$K$24,$A3007)-G3007</f>
        <v>#NAME?</v>
      </c>
      <c r="T3007" s="330" t="e">
        <f ca="1">_xll.RiskData('TS CF'!$N$24,$A3007)-H3007</f>
        <v>#NAME?</v>
      </c>
      <c r="V3007" s="327" t="e">
        <f t="shared" ca="1" si="138"/>
        <v>#NAME?</v>
      </c>
      <c r="W3007" s="327" t="e">
        <f t="shared" ca="1" si="139"/>
        <v>#NAME?</v>
      </c>
      <c r="X3007" s="327" t="e">
        <f t="shared" ca="1" si="140"/>
        <v>#NAME?</v>
      </c>
    </row>
    <row r="3008" spans="1:24">
      <c r="A3008" s="2">
        <v>3001</v>
      </c>
      <c r="B3008" s="617">
        <v>-160478</v>
      </c>
      <c r="C3008" s="617">
        <v>-103593</v>
      </c>
      <c r="D3008" s="617">
        <v>-114388</v>
      </c>
      <c r="F3008" s="330" t="e">
        <f ca="1">_xll.RiskData('Risk Summary'!$H$32,$A3008)</f>
        <v>#NAME?</v>
      </c>
      <c r="G3008" s="330" t="e">
        <f ca="1">_xll.RiskData('Risk Summary'!$K$32,$A3008)</f>
        <v>#NAME?</v>
      </c>
      <c r="H3008" s="330" t="e">
        <f ca="1">_xll.RiskData('Risk Summary'!$N$32,$A3008)</f>
        <v>#NAME?</v>
      </c>
      <c r="J3008" s="330" t="e">
        <f ca="1">_xll.RiskData('Risk Summary'!$H$35,$A3008)</f>
        <v>#NAME?</v>
      </c>
      <c r="K3008" s="330" t="e">
        <f ca="1">_xll.RiskData('Risk Summary'!$K$35,$A3008)</f>
        <v>#NAME?</v>
      </c>
      <c r="L3008" s="330" t="e">
        <f ca="1">_xll.RiskData('Risk Summary'!$N$35,$A3008)</f>
        <v>#NAME?</v>
      </c>
      <c r="N3008" s="330" t="e">
        <f ca="1">_xll.RiskData('Risk Summary'!$H$36,$A3008)</f>
        <v>#NAME?</v>
      </c>
      <c r="O3008" s="330" t="e">
        <f ca="1">_xll.RiskData('Risk Summary'!$K$36,$A3008)</f>
        <v>#NAME?</v>
      </c>
      <c r="P3008" s="330" t="e">
        <f ca="1">_xll.RiskData('Risk Summary'!$N$36,$A3008)</f>
        <v>#NAME?</v>
      </c>
      <c r="R3008" s="330" t="e">
        <f ca="1">_xll.RiskData('TS CF'!$H$24,$A3008)-F3008</f>
        <v>#NAME?</v>
      </c>
      <c r="S3008" s="330" t="e">
        <f ca="1">_xll.RiskData('TS CF'!$K$24,$A3008)-G3008</f>
        <v>#NAME?</v>
      </c>
      <c r="T3008" s="330" t="e">
        <f ca="1">_xll.RiskData('TS CF'!$N$24,$A3008)-H3008</f>
        <v>#NAME?</v>
      </c>
      <c r="V3008" s="327" t="e">
        <f t="shared" ca="1" si="138"/>
        <v>#NAME?</v>
      </c>
      <c r="W3008" s="327" t="e">
        <f t="shared" ca="1" si="139"/>
        <v>#NAME?</v>
      </c>
      <c r="X3008" s="327" t="e">
        <f t="shared" ca="1" si="140"/>
        <v>#NAME?</v>
      </c>
    </row>
    <row r="3009" spans="1:24">
      <c r="A3009" s="2">
        <v>3002</v>
      </c>
      <c r="B3009" s="617">
        <v>-160478</v>
      </c>
      <c r="C3009" s="617">
        <v>-103593</v>
      </c>
      <c r="D3009" s="617">
        <v>-114388</v>
      </c>
      <c r="F3009" s="330" t="e">
        <f ca="1">_xll.RiskData('Risk Summary'!$H$32,$A3009)</f>
        <v>#NAME?</v>
      </c>
      <c r="G3009" s="330" t="e">
        <f ca="1">_xll.RiskData('Risk Summary'!$K$32,$A3009)</f>
        <v>#NAME?</v>
      </c>
      <c r="H3009" s="330" t="e">
        <f ca="1">_xll.RiskData('Risk Summary'!$N$32,$A3009)</f>
        <v>#NAME?</v>
      </c>
      <c r="J3009" s="330" t="e">
        <f ca="1">_xll.RiskData('Risk Summary'!$H$35,$A3009)</f>
        <v>#NAME?</v>
      </c>
      <c r="K3009" s="330" t="e">
        <f ca="1">_xll.RiskData('Risk Summary'!$K$35,$A3009)</f>
        <v>#NAME?</v>
      </c>
      <c r="L3009" s="330" t="e">
        <f ca="1">_xll.RiskData('Risk Summary'!$N$35,$A3009)</f>
        <v>#NAME?</v>
      </c>
      <c r="N3009" s="330" t="e">
        <f ca="1">_xll.RiskData('Risk Summary'!$H$36,$A3009)</f>
        <v>#NAME?</v>
      </c>
      <c r="O3009" s="330" t="e">
        <f ca="1">_xll.RiskData('Risk Summary'!$K$36,$A3009)</f>
        <v>#NAME?</v>
      </c>
      <c r="P3009" s="330" t="e">
        <f ca="1">_xll.RiskData('Risk Summary'!$N$36,$A3009)</f>
        <v>#NAME?</v>
      </c>
      <c r="R3009" s="330" t="e">
        <f ca="1">_xll.RiskData('TS CF'!$H$24,$A3009)-F3009</f>
        <v>#NAME?</v>
      </c>
      <c r="S3009" s="330" t="e">
        <f ca="1">_xll.RiskData('TS CF'!$K$24,$A3009)-G3009</f>
        <v>#NAME?</v>
      </c>
      <c r="T3009" s="330" t="e">
        <f ca="1">_xll.RiskData('TS CF'!$N$24,$A3009)-H3009</f>
        <v>#NAME?</v>
      </c>
      <c r="V3009" s="327" t="e">
        <f t="shared" ca="1" si="138"/>
        <v>#NAME?</v>
      </c>
      <c r="W3009" s="327" t="e">
        <f t="shared" ca="1" si="139"/>
        <v>#NAME?</v>
      </c>
      <c r="X3009" s="327" t="e">
        <f t="shared" ca="1" si="140"/>
        <v>#NAME?</v>
      </c>
    </row>
    <row r="3010" spans="1:24">
      <c r="A3010" s="2">
        <v>3003</v>
      </c>
      <c r="B3010" s="617">
        <v>-160478</v>
      </c>
      <c r="C3010" s="617">
        <v>-103593</v>
      </c>
      <c r="D3010" s="617">
        <v>-114388</v>
      </c>
      <c r="F3010" s="330" t="e">
        <f ca="1">_xll.RiskData('Risk Summary'!$H$32,$A3010)</f>
        <v>#NAME?</v>
      </c>
      <c r="G3010" s="330" t="e">
        <f ca="1">_xll.RiskData('Risk Summary'!$K$32,$A3010)</f>
        <v>#NAME?</v>
      </c>
      <c r="H3010" s="330" t="e">
        <f ca="1">_xll.RiskData('Risk Summary'!$N$32,$A3010)</f>
        <v>#NAME?</v>
      </c>
      <c r="J3010" s="330" t="e">
        <f ca="1">_xll.RiskData('Risk Summary'!$H$35,$A3010)</f>
        <v>#NAME?</v>
      </c>
      <c r="K3010" s="330" t="e">
        <f ca="1">_xll.RiskData('Risk Summary'!$K$35,$A3010)</f>
        <v>#NAME?</v>
      </c>
      <c r="L3010" s="330" t="e">
        <f ca="1">_xll.RiskData('Risk Summary'!$N$35,$A3010)</f>
        <v>#NAME?</v>
      </c>
      <c r="N3010" s="330" t="e">
        <f ca="1">_xll.RiskData('Risk Summary'!$H$36,$A3010)</f>
        <v>#NAME?</v>
      </c>
      <c r="O3010" s="330" t="e">
        <f ca="1">_xll.RiskData('Risk Summary'!$K$36,$A3010)</f>
        <v>#NAME?</v>
      </c>
      <c r="P3010" s="330" t="e">
        <f ca="1">_xll.RiskData('Risk Summary'!$N$36,$A3010)</f>
        <v>#NAME?</v>
      </c>
      <c r="R3010" s="330" t="e">
        <f ca="1">_xll.RiskData('TS CF'!$H$24,$A3010)-F3010</f>
        <v>#NAME?</v>
      </c>
      <c r="S3010" s="330" t="e">
        <f ca="1">_xll.RiskData('TS CF'!$K$24,$A3010)-G3010</f>
        <v>#NAME?</v>
      </c>
      <c r="T3010" s="330" t="e">
        <f ca="1">_xll.RiskData('TS CF'!$N$24,$A3010)-H3010</f>
        <v>#NAME?</v>
      </c>
      <c r="V3010" s="327" t="e">
        <f t="shared" ca="1" si="138"/>
        <v>#NAME?</v>
      </c>
      <c r="W3010" s="327" t="e">
        <f t="shared" ca="1" si="139"/>
        <v>#NAME?</v>
      </c>
      <c r="X3010" s="327" t="e">
        <f t="shared" ca="1" si="140"/>
        <v>#NAME?</v>
      </c>
    </row>
    <row r="3011" spans="1:24">
      <c r="A3011" s="2">
        <v>3004</v>
      </c>
      <c r="B3011" s="617">
        <v>-160478</v>
      </c>
      <c r="C3011" s="617">
        <v>-103593</v>
      </c>
      <c r="D3011" s="617">
        <v>-114388</v>
      </c>
      <c r="F3011" s="330" t="e">
        <f ca="1">_xll.RiskData('Risk Summary'!$H$32,$A3011)</f>
        <v>#NAME?</v>
      </c>
      <c r="G3011" s="330" t="e">
        <f ca="1">_xll.RiskData('Risk Summary'!$K$32,$A3011)</f>
        <v>#NAME?</v>
      </c>
      <c r="H3011" s="330" t="e">
        <f ca="1">_xll.RiskData('Risk Summary'!$N$32,$A3011)</f>
        <v>#NAME?</v>
      </c>
      <c r="J3011" s="330" t="e">
        <f ca="1">_xll.RiskData('Risk Summary'!$H$35,$A3011)</f>
        <v>#NAME?</v>
      </c>
      <c r="K3011" s="330" t="e">
        <f ca="1">_xll.RiskData('Risk Summary'!$K$35,$A3011)</f>
        <v>#NAME?</v>
      </c>
      <c r="L3011" s="330" t="e">
        <f ca="1">_xll.RiskData('Risk Summary'!$N$35,$A3011)</f>
        <v>#NAME?</v>
      </c>
      <c r="N3011" s="330" t="e">
        <f ca="1">_xll.RiskData('Risk Summary'!$H$36,$A3011)</f>
        <v>#NAME?</v>
      </c>
      <c r="O3011" s="330" t="e">
        <f ca="1">_xll.RiskData('Risk Summary'!$K$36,$A3011)</f>
        <v>#NAME?</v>
      </c>
      <c r="P3011" s="330" t="e">
        <f ca="1">_xll.RiskData('Risk Summary'!$N$36,$A3011)</f>
        <v>#NAME?</v>
      </c>
      <c r="R3011" s="330" t="e">
        <f ca="1">_xll.RiskData('TS CF'!$H$24,$A3011)-F3011</f>
        <v>#NAME?</v>
      </c>
      <c r="S3011" s="330" t="e">
        <f ca="1">_xll.RiskData('TS CF'!$K$24,$A3011)-G3011</f>
        <v>#NAME?</v>
      </c>
      <c r="T3011" s="330" t="e">
        <f ca="1">_xll.RiskData('TS CF'!$N$24,$A3011)-H3011</f>
        <v>#NAME?</v>
      </c>
      <c r="V3011" s="327" t="e">
        <f t="shared" ca="1" si="138"/>
        <v>#NAME?</v>
      </c>
      <c r="W3011" s="327" t="e">
        <f t="shared" ca="1" si="139"/>
        <v>#NAME?</v>
      </c>
      <c r="X3011" s="327" t="e">
        <f t="shared" ca="1" si="140"/>
        <v>#NAME?</v>
      </c>
    </row>
    <row r="3012" spans="1:24">
      <c r="A3012" s="2">
        <v>3005</v>
      </c>
      <c r="B3012" s="617">
        <v>-160478</v>
      </c>
      <c r="C3012" s="617">
        <v>-103593</v>
      </c>
      <c r="D3012" s="617">
        <v>-114388</v>
      </c>
      <c r="F3012" s="330" t="e">
        <f ca="1">_xll.RiskData('Risk Summary'!$H$32,$A3012)</f>
        <v>#NAME?</v>
      </c>
      <c r="G3012" s="330" t="e">
        <f ca="1">_xll.RiskData('Risk Summary'!$K$32,$A3012)</f>
        <v>#NAME?</v>
      </c>
      <c r="H3012" s="330" t="e">
        <f ca="1">_xll.RiskData('Risk Summary'!$N$32,$A3012)</f>
        <v>#NAME?</v>
      </c>
      <c r="J3012" s="330" t="e">
        <f ca="1">_xll.RiskData('Risk Summary'!$H$35,$A3012)</f>
        <v>#NAME?</v>
      </c>
      <c r="K3012" s="330" t="e">
        <f ca="1">_xll.RiskData('Risk Summary'!$K$35,$A3012)</f>
        <v>#NAME?</v>
      </c>
      <c r="L3012" s="330" t="e">
        <f ca="1">_xll.RiskData('Risk Summary'!$N$35,$A3012)</f>
        <v>#NAME?</v>
      </c>
      <c r="N3012" s="330" t="e">
        <f ca="1">_xll.RiskData('Risk Summary'!$H$36,$A3012)</f>
        <v>#NAME?</v>
      </c>
      <c r="O3012" s="330" t="e">
        <f ca="1">_xll.RiskData('Risk Summary'!$K$36,$A3012)</f>
        <v>#NAME?</v>
      </c>
      <c r="P3012" s="330" t="e">
        <f ca="1">_xll.RiskData('Risk Summary'!$N$36,$A3012)</f>
        <v>#NAME?</v>
      </c>
      <c r="R3012" s="330" t="e">
        <f ca="1">_xll.RiskData('TS CF'!$H$24,$A3012)-F3012</f>
        <v>#NAME?</v>
      </c>
      <c r="S3012" s="330" t="e">
        <f ca="1">_xll.RiskData('TS CF'!$K$24,$A3012)-G3012</f>
        <v>#NAME?</v>
      </c>
      <c r="T3012" s="330" t="e">
        <f ca="1">_xll.RiskData('TS CF'!$N$24,$A3012)-H3012</f>
        <v>#NAME?</v>
      </c>
      <c r="V3012" s="327" t="e">
        <f t="shared" ca="1" si="138"/>
        <v>#NAME?</v>
      </c>
      <c r="W3012" s="327" t="e">
        <f t="shared" ca="1" si="139"/>
        <v>#NAME?</v>
      </c>
      <c r="X3012" s="327" t="e">
        <f t="shared" ca="1" si="140"/>
        <v>#NAME?</v>
      </c>
    </row>
    <row r="3013" spans="1:24">
      <c r="A3013" s="2">
        <v>3006</v>
      </c>
      <c r="B3013" s="617">
        <v>-160478</v>
      </c>
      <c r="C3013" s="617">
        <v>-103593</v>
      </c>
      <c r="D3013" s="617">
        <v>-114388</v>
      </c>
      <c r="F3013" s="330" t="e">
        <f ca="1">_xll.RiskData('Risk Summary'!$H$32,$A3013)</f>
        <v>#NAME?</v>
      </c>
      <c r="G3013" s="330" t="e">
        <f ca="1">_xll.RiskData('Risk Summary'!$K$32,$A3013)</f>
        <v>#NAME?</v>
      </c>
      <c r="H3013" s="330" t="e">
        <f ca="1">_xll.RiskData('Risk Summary'!$N$32,$A3013)</f>
        <v>#NAME?</v>
      </c>
      <c r="J3013" s="330" t="e">
        <f ca="1">_xll.RiskData('Risk Summary'!$H$35,$A3013)</f>
        <v>#NAME?</v>
      </c>
      <c r="K3013" s="330" t="e">
        <f ca="1">_xll.RiskData('Risk Summary'!$K$35,$A3013)</f>
        <v>#NAME?</v>
      </c>
      <c r="L3013" s="330" t="e">
        <f ca="1">_xll.RiskData('Risk Summary'!$N$35,$A3013)</f>
        <v>#NAME?</v>
      </c>
      <c r="N3013" s="330" t="e">
        <f ca="1">_xll.RiskData('Risk Summary'!$H$36,$A3013)</f>
        <v>#NAME?</v>
      </c>
      <c r="O3013" s="330" t="e">
        <f ca="1">_xll.RiskData('Risk Summary'!$K$36,$A3013)</f>
        <v>#NAME?</v>
      </c>
      <c r="P3013" s="330" t="e">
        <f ca="1">_xll.RiskData('Risk Summary'!$N$36,$A3013)</f>
        <v>#NAME?</v>
      </c>
      <c r="R3013" s="330" t="e">
        <f ca="1">_xll.RiskData('TS CF'!$H$24,$A3013)-F3013</f>
        <v>#NAME?</v>
      </c>
      <c r="S3013" s="330" t="e">
        <f ca="1">_xll.RiskData('TS CF'!$K$24,$A3013)-G3013</f>
        <v>#NAME?</v>
      </c>
      <c r="T3013" s="330" t="e">
        <f ca="1">_xll.RiskData('TS CF'!$N$24,$A3013)-H3013</f>
        <v>#NAME?</v>
      </c>
      <c r="V3013" s="327" t="e">
        <f t="shared" ca="1" si="138"/>
        <v>#NAME?</v>
      </c>
      <c r="W3013" s="327" t="e">
        <f t="shared" ca="1" si="139"/>
        <v>#NAME?</v>
      </c>
      <c r="X3013" s="327" t="e">
        <f t="shared" ca="1" si="140"/>
        <v>#NAME?</v>
      </c>
    </row>
    <row r="3014" spans="1:24">
      <c r="A3014" s="2">
        <v>3007</v>
      </c>
      <c r="B3014" s="617">
        <v>-160478</v>
      </c>
      <c r="C3014" s="617">
        <v>-103593</v>
      </c>
      <c r="D3014" s="617">
        <v>-114388</v>
      </c>
      <c r="F3014" s="330" t="e">
        <f ca="1">_xll.RiskData('Risk Summary'!$H$32,$A3014)</f>
        <v>#NAME?</v>
      </c>
      <c r="G3014" s="330" t="e">
        <f ca="1">_xll.RiskData('Risk Summary'!$K$32,$A3014)</f>
        <v>#NAME?</v>
      </c>
      <c r="H3014" s="330" t="e">
        <f ca="1">_xll.RiskData('Risk Summary'!$N$32,$A3014)</f>
        <v>#NAME?</v>
      </c>
      <c r="J3014" s="330" t="e">
        <f ca="1">_xll.RiskData('Risk Summary'!$H$35,$A3014)</f>
        <v>#NAME?</v>
      </c>
      <c r="K3014" s="330" t="e">
        <f ca="1">_xll.RiskData('Risk Summary'!$K$35,$A3014)</f>
        <v>#NAME?</v>
      </c>
      <c r="L3014" s="330" t="e">
        <f ca="1">_xll.RiskData('Risk Summary'!$N$35,$A3014)</f>
        <v>#NAME?</v>
      </c>
      <c r="N3014" s="330" t="e">
        <f ca="1">_xll.RiskData('Risk Summary'!$H$36,$A3014)</f>
        <v>#NAME?</v>
      </c>
      <c r="O3014" s="330" t="e">
        <f ca="1">_xll.RiskData('Risk Summary'!$K$36,$A3014)</f>
        <v>#NAME?</v>
      </c>
      <c r="P3014" s="330" t="e">
        <f ca="1">_xll.RiskData('Risk Summary'!$N$36,$A3014)</f>
        <v>#NAME?</v>
      </c>
      <c r="R3014" s="330" t="e">
        <f ca="1">_xll.RiskData('TS CF'!$H$24,$A3014)-F3014</f>
        <v>#NAME?</v>
      </c>
      <c r="S3014" s="330" t="e">
        <f ca="1">_xll.RiskData('TS CF'!$K$24,$A3014)-G3014</f>
        <v>#NAME?</v>
      </c>
      <c r="T3014" s="330" t="e">
        <f ca="1">_xll.RiskData('TS CF'!$N$24,$A3014)-H3014</f>
        <v>#NAME?</v>
      </c>
      <c r="V3014" s="327" t="e">
        <f t="shared" ca="1" si="138"/>
        <v>#NAME?</v>
      </c>
      <c r="W3014" s="327" t="e">
        <f t="shared" ca="1" si="139"/>
        <v>#NAME?</v>
      </c>
      <c r="X3014" s="327" t="e">
        <f t="shared" ca="1" si="140"/>
        <v>#NAME?</v>
      </c>
    </row>
    <row r="3015" spans="1:24">
      <c r="A3015" s="2">
        <v>3008</v>
      </c>
      <c r="B3015" s="617">
        <v>-160478</v>
      </c>
      <c r="C3015" s="617">
        <v>-103593</v>
      </c>
      <c r="D3015" s="617">
        <v>-114388</v>
      </c>
      <c r="F3015" s="330" t="e">
        <f ca="1">_xll.RiskData('Risk Summary'!$H$32,$A3015)</f>
        <v>#NAME?</v>
      </c>
      <c r="G3015" s="330" t="e">
        <f ca="1">_xll.RiskData('Risk Summary'!$K$32,$A3015)</f>
        <v>#NAME?</v>
      </c>
      <c r="H3015" s="330" t="e">
        <f ca="1">_xll.RiskData('Risk Summary'!$N$32,$A3015)</f>
        <v>#NAME?</v>
      </c>
      <c r="J3015" s="330" t="e">
        <f ca="1">_xll.RiskData('Risk Summary'!$H$35,$A3015)</f>
        <v>#NAME?</v>
      </c>
      <c r="K3015" s="330" t="e">
        <f ca="1">_xll.RiskData('Risk Summary'!$K$35,$A3015)</f>
        <v>#NAME?</v>
      </c>
      <c r="L3015" s="330" t="e">
        <f ca="1">_xll.RiskData('Risk Summary'!$N$35,$A3015)</f>
        <v>#NAME?</v>
      </c>
      <c r="N3015" s="330" t="e">
        <f ca="1">_xll.RiskData('Risk Summary'!$H$36,$A3015)</f>
        <v>#NAME?</v>
      </c>
      <c r="O3015" s="330" t="e">
        <f ca="1">_xll.RiskData('Risk Summary'!$K$36,$A3015)</f>
        <v>#NAME?</v>
      </c>
      <c r="P3015" s="330" t="e">
        <f ca="1">_xll.RiskData('Risk Summary'!$N$36,$A3015)</f>
        <v>#NAME?</v>
      </c>
      <c r="R3015" s="330" t="e">
        <f ca="1">_xll.RiskData('TS CF'!$H$24,$A3015)-F3015</f>
        <v>#NAME?</v>
      </c>
      <c r="S3015" s="330" t="e">
        <f ca="1">_xll.RiskData('TS CF'!$K$24,$A3015)-G3015</f>
        <v>#NAME?</v>
      </c>
      <c r="T3015" s="330" t="e">
        <f ca="1">_xll.RiskData('TS CF'!$N$24,$A3015)-H3015</f>
        <v>#NAME?</v>
      </c>
      <c r="V3015" s="327" t="e">
        <f t="shared" ca="1" si="138"/>
        <v>#NAME?</v>
      </c>
      <c r="W3015" s="327" t="e">
        <f t="shared" ca="1" si="139"/>
        <v>#NAME?</v>
      </c>
      <c r="X3015" s="327" t="e">
        <f t="shared" ca="1" si="140"/>
        <v>#NAME?</v>
      </c>
    </row>
    <row r="3016" spans="1:24">
      <c r="A3016" s="2">
        <v>3009</v>
      </c>
      <c r="B3016" s="617">
        <v>-160478</v>
      </c>
      <c r="C3016" s="617">
        <v>-103593</v>
      </c>
      <c r="D3016" s="617">
        <v>-114388</v>
      </c>
      <c r="F3016" s="330" t="e">
        <f ca="1">_xll.RiskData('Risk Summary'!$H$32,$A3016)</f>
        <v>#NAME?</v>
      </c>
      <c r="G3016" s="330" t="e">
        <f ca="1">_xll.RiskData('Risk Summary'!$K$32,$A3016)</f>
        <v>#NAME?</v>
      </c>
      <c r="H3016" s="330" t="e">
        <f ca="1">_xll.RiskData('Risk Summary'!$N$32,$A3016)</f>
        <v>#NAME?</v>
      </c>
      <c r="J3016" s="330" t="e">
        <f ca="1">_xll.RiskData('Risk Summary'!$H$35,$A3016)</f>
        <v>#NAME?</v>
      </c>
      <c r="K3016" s="330" t="e">
        <f ca="1">_xll.RiskData('Risk Summary'!$K$35,$A3016)</f>
        <v>#NAME?</v>
      </c>
      <c r="L3016" s="330" t="e">
        <f ca="1">_xll.RiskData('Risk Summary'!$N$35,$A3016)</f>
        <v>#NAME?</v>
      </c>
      <c r="N3016" s="330" t="e">
        <f ca="1">_xll.RiskData('Risk Summary'!$H$36,$A3016)</f>
        <v>#NAME?</v>
      </c>
      <c r="O3016" s="330" t="e">
        <f ca="1">_xll.RiskData('Risk Summary'!$K$36,$A3016)</f>
        <v>#NAME?</v>
      </c>
      <c r="P3016" s="330" t="e">
        <f ca="1">_xll.RiskData('Risk Summary'!$N$36,$A3016)</f>
        <v>#NAME?</v>
      </c>
      <c r="R3016" s="330" t="e">
        <f ca="1">_xll.RiskData('TS CF'!$H$24,$A3016)-F3016</f>
        <v>#NAME?</v>
      </c>
      <c r="S3016" s="330" t="e">
        <f ca="1">_xll.RiskData('TS CF'!$K$24,$A3016)-G3016</f>
        <v>#NAME?</v>
      </c>
      <c r="T3016" s="330" t="e">
        <f ca="1">_xll.RiskData('TS CF'!$N$24,$A3016)-H3016</f>
        <v>#NAME?</v>
      </c>
      <c r="V3016" s="327" t="e">
        <f t="shared" ca="1" si="138"/>
        <v>#NAME?</v>
      </c>
      <c r="W3016" s="327" t="e">
        <f t="shared" ca="1" si="139"/>
        <v>#NAME?</v>
      </c>
      <c r="X3016" s="327" t="e">
        <f t="shared" ca="1" si="140"/>
        <v>#NAME?</v>
      </c>
    </row>
    <row r="3017" spans="1:24">
      <c r="A3017" s="2">
        <v>3010</v>
      </c>
      <c r="B3017" s="617">
        <v>-160478</v>
      </c>
      <c r="C3017" s="617">
        <v>-103593</v>
      </c>
      <c r="D3017" s="617">
        <v>-114388</v>
      </c>
      <c r="F3017" s="330" t="e">
        <f ca="1">_xll.RiskData('Risk Summary'!$H$32,$A3017)</f>
        <v>#NAME?</v>
      </c>
      <c r="G3017" s="330" t="e">
        <f ca="1">_xll.RiskData('Risk Summary'!$K$32,$A3017)</f>
        <v>#NAME?</v>
      </c>
      <c r="H3017" s="330" t="e">
        <f ca="1">_xll.RiskData('Risk Summary'!$N$32,$A3017)</f>
        <v>#NAME?</v>
      </c>
      <c r="J3017" s="330" t="e">
        <f ca="1">_xll.RiskData('Risk Summary'!$H$35,$A3017)</f>
        <v>#NAME?</v>
      </c>
      <c r="K3017" s="330" t="e">
        <f ca="1">_xll.RiskData('Risk Summary'!$K$35,$A3017)</f>
        <v>#NAME?</v>
      </c>
      <c r="L3017" s="330" t="e">
        <f ca="1">_xll.RiskData('Risk Summary'!$N$35,$A3017)</f>
        <v>#NAME?</v>
      </c>
      <c r="N3017" s="330" t="e">
        <f ca="1">_xll.RiskData('Risk Summary'!$H$36,$A3017)</f>
        <v>#NAME?</v>
      </c>
      <c r="O3017" s="330" t="e">
        <f ca="1">_xll.RiskData('Risk Summary'!$K$36,$A3017)</f>
        <v>#NAME?</v>
      </c>
      <c r="P3017" s="330" t="e">
        <f ca="1">_xll.RiskData('Risk Summary'!$N$36,$A3017)</f>
        <v>#NAME?</v>
      </c>
      <c r="R3017" s="330" t="e">
        <f ca="1">_xll.RiskData('TS CF'!$H$24,$A3017)-F3017</f>
        <v>#NAME?</v>
      </c>
      <c r="S3017" s="330" t="e">
        <f ca="1">_xll.RiskData('TS CF'!$K$24,$A3017)-G3017</f>
        <v>#NAME?</v>
      </c>
      <c r="T3017" s="330" t="e">
        <f ca="1">_xll.RiskData('TS CF'!$N$24,$A3017)-H3017</f>
        <v>#NAME?</v>
      </c>
      <c r="V3017" s="327" t="e">
        <f t="shared" ca="1" si="138"/>
        <v>#NAME?</v>
      </c>
      <c r="W3017" s="327" t="e">
        <f t="shared" ca="1" si="139"/>
        <v>#NAME?</v>
      </c>
      <c r="X3017" s="327" t="e">
        <f t="shared" ca="1" si="140"/>
        <v>#NAME?</v>
      </c>
    </row>
    <row r="3018" spans="1:24">
      <c r="A3018" s="2">
        <v>3011</v>
      </c>
      <c r="B3018" s="617">
        <v>-160478</v>
      </c>
      <c r="C3018" s="617">
        <v>-103593</v>
      </c>
      <c r="D3018" s="617">
        <v>-114388</v>
      </c>
      <c r="F3018" s="330" t="e">
        <f ca="1">_xll.RiskData('Risk Summary'!$H$32,$A3018)</f>
        <v>#NAME?</v>
      </c>
      <c r="G3018" s="330" t="e">
        <f ca="1">_xll.RiskData('Risk Summary'!$K$32,$A3018)</f>
        <v>#NAME?</v>
      </c>
      <c r="H3018" s="330" t="e">
        <f ca="1">_xll.RiskData('Risk Summary'!$N$32,$A3018)</f>
        <v>#NAME?</v>
      </c>
      <c r="J3018" s="330" t="e">
        <f ca="1">_xll.RiskData('Risk Summary'!$H$35,$A3018)</f>
        <v>#NAME?</v>
      </c>
      <c r="K3018" s="330" t="e">
        <f ca="1">_xll.RiskData('Risk Summary'!$K$35,$A3018)</f>
        <v>#NAME?</v>
      </c>
      <c r="L3018" s="330" t="e">
        <f ca="1">_xll.RiskData('Risk Summary'!$N$35,$A3018)</f>
        <v>#NAME?</v>
      </c>
      <c r="N3018" s="330" t="e">
        <f ca="1">_xll.RiskData('Risk Summary'!$H$36,$A3018)</f>
        <v>#NAME?</v>
      </c>
      <c r="O3018" s="330" t="e">
        <f ca="1">_xll.RiskData('Risk Summary'!$K$36,$A3018)</f>
        <v>#NAME?</v>
      </c>
      <c r="P3018" s="330" t="e">
        <f ca="1">_xll.RiskData('Risk Summary'!$N$36,$A3018)</f>
        <v>#NAME?</v>
      </c>
      <c r="R3018" s="330" t="e">
        <f ca="1">_xll.RiskData('TS CF'!$H$24,$A3018)-F3018</f>
        <v>#NAME?</v>
      </c>
      <c r="S3018" s="330" t="e">
        <f ca="1">_xll.RiskData('TS CF'!$K$24,$A3018)-G3018</f>
        <v>#NAME?</v>
      </c>
      <c r="T3018" s="330" t="e">
        <f ca="1">_xll.RiskData('TS CF'!$N$24,$A3018)-H3018</f>
        <v>#NAME?</v>
      </c>
      <c r="V3018" s="327" t="e">
        <f t="shared" ref="V3018:V3081" ca="1" si="141">V3017</f>
        <v>#NAME?</v>
      </c>
      <c r="W3018" s="327" t="e">
        <f t="shared" ref="W3018:W3081" ca="1" si="142">W3017</f>
        <v>#NAME?</v>
      </c>
      <c r="X3018" s="327" t="e">
        <f t="shared" ref="X3018:X3081" ca="1" si="143">X3017</f>
        <v>#NAME?</v>
      </c>
    </row>
    <row r="3019" spans="1:24">
      <c r="A3019" s="2">
        <v>3012</v>
      </c>
      <c r="B3019" s="617">
        <v>-160478</v>
      </c>
      <c r="C3019" s="617">
        <v>-103593</v>
      </c>
      <c r="D3019" s="617">
        <v>-114388</v>
      </c>
      <c r="F3019" s="330" t="e">
        <f ca="1">_xll.RiskData('Risk Summary'!$H$32,$A3019)</f>
        <v>#NAME?</v>
      </c>
      <c r="G3019" s="330" t="e">
        <f ca="1">_xll.RiskData('Risk Summary'!$K$32,$A3019)</f>
        <v>#NAME?</v>
      </c>
      <c r="H3019" s="330" t="e">
        <f ca="1">_xll.RiskData('Risk Summary'!$N$32,$A3019)</f>
        <v>#NAME?</v>
      </c>
      <c r="J3019" s="330" t="e">
        <f ca="1">_xll.RiskData('Risk Summary'!$H$35,$A3019)</f>
        <v>#NAME?</v>
      </c>
      <c r="K3019" s="330" t="e">
        <f ca="1">_xll.RiskData('Risk Summary'!$K$35,$A3019)</f>
        <v>#NAME?</v>
      </c>
      <c r="L3019" s="330" t="e">
        <f ca="1">_xll.RiskData('Risk Summary'!$N$35,$A3019)</f>
        <v>#NAME?</v>
      </c>
      <c r="N3019" s="330" t="e">
        <f ca="1">_xll.RiskData('Risk Summary'!$H$36,$A3019)</f>
        <v>#NAME?</v>
      </c>
      <c r="O3019" s="330" t="e">
        <f ca="1">_xll.RiskData('Risk Summary'!$K$36,$A3019)</f>
        <v>#NAME?</v>
      </c>
      <c r="P3019" s="330" t="e">
        <f ca="1">_xll.RiskData('Risk Summary'!$N$36,$A3019)</f>
        <v>#NAME?</v>
      </c>
      <c r="R3019" s="330" t="e">
        <f ca="1">_xll.RiskData('TS CF'!$H$24,$A3019)-F3019</f>
        <v>#NAME?</v>
      </c>
      <c r="S3019" s="330" t="e">
        <f ca="1">_xll.RiskData('TS CF'!$K$24,$A3019)-G3019</f>
        <v>#NAME?</v>
      </c>
      <c r="T3019" s="330" t="e">
        <f ca="1">_xll.RiskData('TS CF'!$N$24,$A3019)-H3019</f>
        <v>#NAME?</v>
      </c>
      <c r="V3019" s="327" t="e">
        <f t="shared" ca="1" si="141"/>
        <v>#NAME?</v>
      </c>
      <c r="W3019" s="327" t="e">
        <f t="shared" ca="1" si="142"/>
        <v>#NAME?</v>
      </c>
      <c r="X3019" s="327" t="e">
        <f t="shared" ca="1" si="143"/>
        <v>#NAME?</v>
      </c>
    </row>
    <row r="3020" spans="1:24">
      <c r="A3020" s="2">
        <v>3013</v>
      </c>
      <c r="B3020" s="617">
        <v>-160478</v>
      </c>
      <c r="C3020" s="617">
        <v>-103593</v>
      </c>
      <c r="D3020" s="617">
        <v>-114388</v>
      </c>
      <c r="F3020" s="330" t="e">
        <f ca="1">_xll.RiskData('Risk Summary'!$H$32,$A3020)</f>
        <v>#NAME?</v>
      </c>
      <c r="G3020" s="330" t="e">
        <f ca="1">_xll.RiskData('Risk Summary'!$K$32,$A3020)</f>
        <v>#NAME?</v>
      </c>
      <c r="H3020" s="330" t="e">
        <f ca="1">_xll.RiskData('Risk Summary'!$N$32,$A3020)</f>
        <v>#NAME?</v>
      </c>
      <c r="J3020" s="330" t="e">
        <f ca="1">_xll.RiskData('Risk Summary'!$H$35,$A3020)</f>
        <v>#NAME?</v>
      </c>
      <c r="K3020" s="330" t="e">
        <f ca="1">_xll.RiskData('Risk Summary'!$K$35,$A3020)</f>
        <v>#NAME?</v>
      </c>
      <c r="L3020" s="330" t="e">
        <f ca="1">_xll.RiskData('Risk Summary'!$N$35,$A3020)</f>
        <v>#NAME?</v>
      </c>
      <c r="N3020" s="330" t="e">
        <f ca="1">_xll.RiskData('Risk Summary'!$H$36,$A3020)</f>
        <v>#NAME?</v>
      </c>
      <c r="O3020" s="330" t="e">
        <f ca="1">_xll.RiskData('Risk Summary'!$K$36,$A3020)</f>
        <v>#NAME?</v>
      </c>
      <c r="P3020" s="330" t="e">
        <f ca="1">_xll.RiskData('Risk Summary'!$N$36,$A3020)</f>
        <v>#NAME?</v>
      </c>
      <c r="R3020" s="330" t="e">
        <f ca="1">_xll.RiskData('TS CF'!$H$24,$A3020)-F3020</f>
        <v>#NAME?</v>
      </c>
      <c r="S3020" s="330" t="e">
        <f ca="1">_xll.RiskData('TS CF'!$K$24,$A3020)-G3020</f>
        <v>#NAME?</v>
      </c>
      <c r="T3020" s="330" t="e">
        <f ca="1">_xll.RiskData('TS CF'!$N$24,$A3020)-H3020</f>
        <v>#NAME?</v>
      </c>
      <c r="V3020" s="327" t="e">
        <f t="shared" ca="1" si="141"/>
        <v>#NAME?</v>
      </c>
      <c r="W3020" s="327" t="e">
        <f t="shared" ca="1" si="142"/>
        <v>#NAME?</v>
      </c>
      <c r="X3020" s="327" t="e">
        <f t="shared" ca="1" si="143"/>
        <v>#NAME?</v>
      </c>
    </row>
    <row r="3021" spans="1:24">
      <c r="A3021" s="2">
        <v>3014</v>
      </c>
      <c r="B3021" s="617">
        <v>-160478</v>
      </c>
      <c r="C3021" s="617">
        <v>-103593</v>
      </c>
      <c r="D3021" s="617">
        <v>-114388</v>
      </c>
      <c r="F3021" s="330" t="e">
        <f ca="1">_xll.RiskData('Risk Summary'!$H$32,$A3021)</f>
        <v>#NAME?</v>
      </c>
      <c r="G3021" s="330" t="e">
        <f ca="1">_xll.RiskData('Risk Summary'!$K$32,$A3021)</f>
        <v>#NAME?</v>
      </c>
      <c r="H3021" s="330" t="e">
        <f ca="1">_xll.RiskData('Risk Summary'!$N$32,$A3021)</f>
        <v>#NAME?</v>
      </c>
      <c r="J3021" s="330" t="e">
        <f ca="1">_xll.RiskData('Risk Summary'!$H$35,$A3021)</f>
        <v>#NAME?</v>
      </c>
      <c r="K3021" s="330" t="e">
        <f ca="1">_xll.RiskData('Risk Summary'!$K$35,$A3021)</f>
        <v>#NAME?</v>
      </c>
      <c r="L3021" s="330" t="e">
        <f ca="1">_xll.RiskData('Risk Summary'!$N$35,$A3021)</f>
        <v>#NAME?</v>
      </c>
      <c r="N3021" s="330" t="e">
        <f ca="1">_xll.RiskData('Risk Summary'!$H$36,$A3021)</f>
        <v>#NAME?</v>
      </c>
      <c r="O3021" s="330" t="e">
        <f ca="1">_xll.RiskData('Risk Summary'!$K$36,$A3021)</f>
        <v>#NAME?</v>
      </c>
      <c r="P3021" s="330" t="e">
        <f ca="1">_xll.RiskData('Risk Summary'!$N$36,$A3021)</f>
        <v>#NAME?</v>
      </c>
      <c r="R3021" s="330" t="e">
        <f ca="1">_xll.RiskData('TS CF'!$H$24,$A3021)-F3021</f>
        <v>#NAME?</v>
      </c>
      <c r="S3021" s="330" t="e">
        <f ca="1">_xll.RiskData('TS CF'!$K$24,$A3021)-G3021</f>
        <v>#NAME?</v>
      </c>
      <c r="T3021" s="330" t="e">
        <f ca="1">_xll.RiskData('TS CF'!$N$24,$A3021)-H3021</f>
        <v>#NAME?</v>
      </c>
      <c r="V3021" s="327" t="e">
        <f t="shared" ca="1" si="141"/>
        <v>#NAME?</v>
      </c>
      <c r="W3021" s="327" t="e">
        <f t="shared" ca="1" si="142"/>
        <v>#NAME?</v>
      </c>
      <c r="X3021" s="327" t="e">
        <f t="shared" ca="1" si="143"/>
        <v>#NAME?</v>
      </c>
    </row>
    <row r="3022" spans="1:24">
      <c r="A3022" s="2">
        <v>3015</v>
      </c>
      <c r="B3022" s="617">
        <v>-160478</v>
      </c>
      <c r="C3022" s="617">
        <v>-103593</v>
      </c>
      <c r="D3022" s="617">
        <v>-114388</v>
      </c>
      <c r="F3022" s="330" t="e">
        <f ca="1">_xll.RiskData('Risk Summary'!$H$32,$A3022)</f>
        <v>#NAME?</v>
      </c>
      <c r="G3022" s="330" t="e">
        <f ca="1">_xll.RiskData('Risk Summary'!$K$32,$A3022)</f>
        <v>#NAME?</v>
      </c>
      <c r="H3022" s="330" t="e">
        <f ca="1">_xll.RiskData('Risk Summary'!$N$32,$A3022)</f>
        <v>#NAME?</v>
      </c>
      <c r="J3022" s="330" t="e">
        <f ca="1">_xll.RiskData('Risk Summary'!$H$35,$A3022)</f>
        <v>#NAME?</v>
      </c>
      <c r="K3022" s="330" t="e">
        <f ca="1">_xll.RiskData('Risk Summary'!$K$35,$A3022)</f>
        <v>#NAME?</v>
      </c>
      <c r="L3022" s="330" t="e">
        <f ca="1">_xll.RiskData('Risk Summary'!$N$35,$A3022)</f>
        <v>#NAME?</v>
      </c>
      <c r="N3022" s="330" t="e">
        <f ca="1">_xll.RiskData('Risk Summary'!$H$36,$A3022)</f>
        <v>#NAME?</v>
      </c>
      <c r="O3022" s="330" t="e">
        <f ca="1">_xll.RiskData('Risk Summary'!$K$36,$A3022)</f>
        <v>#NAME?</v>
      </c>
      <c r="P3022" s="330" t="e">
        <f ca="1">_xll.RiskData('Risk Summary'!$N$36,$A3022)</f>
        <v>#NAME?</v>
      </c>
      <c r="R3022" s="330" t="e">
        <f ca="1">_xll.RiskData('TS CF'!$H$24,$A3022)-F3022</f>
        <v>#NAME?</v>
      </c>
      <c r="S3022" s="330" t="e">
        <f ca="1">_xll.RiskData('TS CF'!$K$24,$A3022)-G3022</f>
        <v>#NAME?</v>
      </c>
      <c r="T3022" s="330" t="e">
        <f ca="1">_xll.RiskData('TS CF'!$N$24,$A3022)-H3022</f>
        <v>#NAME?</v>
      </c>
      <c r="V3022" s="327" t="e">
        <f t="shared" ca="1" si="141"/>
        <v>#NAME?</v>
      </c>
      <c r="W3022" s="327" t="e">
        <f t="shared" ca="1" si="142"/>
        <v>#NAME?</v>
      </c>
      <c r="X3022" s="327" t="e">
        <f t="shared" ca="1" si="143"/>
        <v>#NAME?</v>
      </c>
    </row>
    <row r="3023" spans="1:24">
      <c r="A3023" s="2">
        <v>3016</v>
      </c>
      <c r="B3023" s="617">
        <v>-160478</v>
      </c>
      <c r="C3023" s="617">
        <v>-103593</v>
      </c>
      <c r="D3023" s="617">
        <v>-114388</v>
      </c>
      <c r="F3023" s="330" t="e">
        <f ca="1">_xll.RiskData('Risk Summary'!$H$32,$A3023)</f>
        <v>#NAME?</v>
      </c>
      <c r="G3023" s="330" t="e">
        <f ca="1">_xll.RiskData('Risk Summary'!$K$32,$A3023)</f>
        <v>#NAME?</v>
      </c>
      <c r="H3023" s="330" t="e">
        <f ca="1">_xll.RiskData('Risk Summary'!$N$32,$A3023)</f>
        <v>#NAME?</v>
      </c>
      <c r="J3023" s="330" t="e">
        <f ca="1">_xll.RiskData('Risk Summary'!$H$35,$A3023)</f>
        <v>#NAME?</v>
      </c>
      <c r="K3023" s="330" t="e">
        <f ca="1">_xll.RiskData('Risk Summary'!$K$35,$A3023)</f>
        <v>#NAME?</v>
      </c>
      <c r="L3023" s="330" t="e">
        <f ca="1">_xll.RiskData('Risk Summary'!$N$35,$A3023)</f>
        <v>#NAME?</v>
      </c>
      <c r="N3023" s="330" t="e">
        <f ca="1">_xll.RiskData('Risk Summary'!$H$36,$A3023)</f>
        <v>#NAME?</v>
      </c>
      <c r="O3023" s="330" t="e">
        <f ca="1">_xll.RiskData('Risk Summary'!$K$36,$A3023)</f>
        <v>#NAME?</v>
      </c>
      <c r="P3023" s="330" t="e">
        <f ca="1">_xll.RiskData('Risk Summary'!$N$36,$A3023)</f>
        <v>#NAME?</v>
      </c>
      <c r="R3023" s="330" t="e">
        <f ca="1">_xll.RiskData('TS CF'!$H$24,$A3023)-F3023</f>
        <v>#NAME?</v>
      </c>
      <c r="S3023" s="330" t="e">
        <f ca="1">_xll.RiskData('TS CF'!$K$24,$A3023)-G3023</f>
        <v>#NAME?</v>
      </c>
      <c r="T3023" s="330" t="e">
        <f ca="1">_xll.RiskData('TS CF'!$N$24,$A3023)-H3023</f>
        <v>#NAME?</v>
      </c>
      <c r="V3023" s="327" t="e">
        <f t="shared" ca="1" si="141"/>
        <v>#NAME?</v>
      </c>
      <c r="W3023" s="327" t="e">
        <f t="shared" ca="1" si="142"/>
        <v>#NAME?</v>
      </c>
      <c r="X3023" s="327" t="e">
        <f t="shared" ca="1" si="143"/>
        <v>#NAME?</v>
      </c>
    </row>
    <row r="3024" spans="1:24">
      <c r="A3024" s="2">
        <v>3017</v>
      </c>
      <c r="B3024" s="617">
        <v>-160478</v>
      </c>
      <c r="C3024" s="617">
        <v>-103593</v>
      </c>
      <c r="D3024" s="617">
        <v>-114388</v>
      </c>
      <c r="F3024" s="330" t="e">
        <f ca="1">_xll.RiskData('Risk Summary'!$H$32,$A3024)</f>
        <v>#NAME?</v>
      </c>
      <c r="G3024" s="330" t="e">
        <f ca="1">_xll.RiskData('Risk Summary'!$K$32,$A3024)</f>
        <v>#NAME?</v>
      </c>
      <c r="H3024" s="330" t="e">
        <f ca="1">_xll.RiskData('Risk Summary'!$N$32,$A3024)</f>
        <v>#NAME?</v>
      </c>
      <c r="J3024" s="330" t="e">
        <f ca="1">_xll.RiskData('Risk Summary'!$H$35,$A3024)</f>
        <v>#NAME?</v>
      </c>
      <c r="K3024" s="330" t="e">
        <f ca="1">_xll.RiskData('Risk Summary'!$K$35,$A3024)</f>
        <v>#NAME?</v>
      </c>
      <c r="L3024" s="330" t="e">
        <f ca="1">_xll.RiskData('Risk Summary'!$N$35,$A3024)</f>
        <v>#NAME?</v>
      </c>
      <c r="N3024" s="330" t="e">
        <f ca="1">_xll.RiskData('Risk Summary'!$H$36,$A3024)</f>
        <v>#NAME?</v>
      </c>
      <c r="O3024" s="330" t="e">
        <f ca="1">_xll.RiskData('Risk Summary'!$K$36,$A3024)</f>
        <v>#NAME?</v>
      </c>
      <c r="P3024" s="330" t="e">
        <f ca="1">_xll.RiskData('Risk Summary'!$N$36,$A3024)</f>
        <v>#NAME?</v>
      </c>
      <c r="R3024" s="330" t="e">
        <f ca="1">_xll.RiskData('TS CF'!$H$24,$A3024)-F3024</f>
        <v>#NAME?</v>
      </c>
      <c r="S3024" s="330" t="e">
        <f ca="1">_xll.RiskData('TS CF'!$K$24,$A3024)-G3024</f>
        <v>#NAME?</v>
      </c>
      <c r="T3024" s="330" t="e">
        <f ca="1">_xll.RiskData('TS CF'!$N$24,$A3024)-H3024</f>
        <v>#NAME?</v>
      </c>
      <c r="V3024" s="327" t="e">
        <f t="shared" ca="1" si="141"/>
        <v>#NAME?</v>
      </c>
      <c r="W3024" s="327" t="e">
        <f t="shared" ca="1" si="142"/>
        <v>#NAME?</v>
      </c>
      <c r="X3024" s="327" t="e">
        <f t="shared" ca="1" si="143"/>
        <v>#NAME?</v>
      </c>
    </row>
    <row r="3025" spans="1:24">
      <c r="A3025" s="2">
        <v>3018</v>
      </c>
      <c r="B3025" s="617">
        <v>-160478</v>
      </c>
      <c r="C3025" s="617">
        <v>-103593</v>
      </c>
      <c r="D3025" s="617">
        <v>-114388</v>
      </c>
      <c r="F3025" s="330" t="e">
        <f ca="1">_xll.RiskData('Risk Summary'!$H$32,$A3025)</f>
        <v>#NAME?</v>
      </c>
      <c r="G3025" s="330" t="e">
        <f ca="1">_xll.RiskData('Risk Summary'!$K$32,$A3025)</f>
        <v>#NAME?</v>
      </c>
      <c r="H3025" s="330" t="e">
        <f ca="1">_xll.RiskData('Risk Summary'!$N$32,$A3025)</f>
        <v>#NAME?</v>
      </c>
      <c r="J3025" s="330" t="e">
        <f ca="1">_xll.RiskData('Risk Summary'!$H$35,$A3025)</f>
        <v>#NAME?</v>
      </c>
      <c r="K3025" s="330" t="e">
        <f ca="1">_xll.RiskData('Risk Summary'!$K$35,$A3025)</f>
        <v>#NAME?</v>
      </c>
      <c r="L3025" s="330" t="e">
        <f ca="1">_xll.RiskData('Risk Summary'!$N$35,$A3025)</f>
        <v>#NAME?</v>
      </c>
      <c r="N3025" s="330" t="e">
        <f ca="1">_xll.RiskData('Risk Summary'!$H$36,$A3025)</f>
        <v>#NAME?</v>
      </c>
      <c r="O3025" s="330" t="e">
        <f ca="1">_xll.RiskData('Risk Summary'!$K$36,$A3025)</f>
        <v>#NAME?</v>
      </c>
      <c r="P3025" s="330" t="e">
        <f ca="1">_xll.RiskData('Risk Summary'!$N$36,$A3025)</f>
        <v>#NAME?</v>
      </c>
      <c r="R3025" s="330" t="e">
        <f ca="1">_xll.RiskData('TS CF'!$H$24,$A3025)-F3025</f>
        <v>#NAME?</v>
      </c>
      <c r="S3025" s="330" t="e">
        <f ca="1">_xll.RiskData('TS CF'!$K$24,$A3025)-G3025</f>
        <v>#NAME?</v>
      </c>
      <c r="T3025" s="330" t="e">
        <f ca="1">_xll.RiskData('TS CF'!$N$24,$A3025)-H3025</f>
        <v>#NAME?</v>
      </c>
      <c r="V3025" s="327" t="e">
        <f t="shared" ca="1" si="141"/>
        <v>#NAME?</v>
      </c>
      <c r="W3025" s="327" t="e">
        <f t="shared" ca="1" si="142"/>
        <v>#NAME?</v>
      </c>
      <c r="X3025" s="327" t="e">
        <f t="shared" ca="1" si="143"/>
        <v>#NAME?</v>
      </c>
    </row>
    <row r="3026" spans="1:24">
      <c r="A3026" s="2">
        <v>3019</v>
      </c>
      <c r="B3026" s="617">
        <v>-160478</v>
      </c>
      <c r="C3026" s="617">
        <v>-103593</v>
      </c>
      <c r="D3026" s="617">
        <v>-114388</v>
      </c>
      <c r="F3026" s="330" t="e">
        <f ca="1">_xll.RiskData('Risk Summary'!$H$32,$A3026)</f>
        <v>#NAME?</v>
      </c>
      <c r="G3026" s="330" t="e">
        <f ca="1">_xll.RiskData('Risk Summary'!$K$32,$A3026)</f>
        <v>#NAME?</v>
      </c>
      <c r="H3026" s="330" t="e">
        <f ca="1">_xll.RiskData('Risk Summary'!$N$32,$A3026)</f>
        <v>#NAME?</v>
      </c>
      <c r="J3026" s="330" t="e">
        <f ca="1">_xll.RiskData('Risk Summary'!$H$35,$A3026)</f>
        <v>#NAME?</v>
      </c>
      <c r="K3026" s="330" t="e">
        <f ca="1">_xll.RiskData('Risk Summary'!$K$35,$A3026)</f>
        <v>#NAME?</v>
      </c>
      <c r="L3026" s="330" t="e">
        <f ca="1">_xll.RiskData('Risk Summary'!$N$35,$A3026)</f>
        <v>#NAME?</v>
      </c>
      <c r="N3026" s="330" t="e">
        <f ca="1">_xll.RiskData('Risk Summary'!$H$36,$A3026)</f>
        <v>#NAME?</v>
      </c>
      <c r="O3026" s="330" t="e">
        <f ca="1">_xll.RiskData('Risk Summary'!$K$36,$A3026)</f>
        <v>#NAME?</v>
      </c>
      <c r="P3026" s="330" t="e">
        <f ca="1">_xll.RiskData('Risk Summary'!$N$36,$A3026)</f>
        <v>#NAME?</v>
      </c>
      <c r="R3026" s="330" t="e">
        <f ca="1">_xll.RiskData('TS CF'!$H$24,$A3026)-F3026</f>
        <v>#NAME?</v>
      </c>
      <c r="S3026" s="330" t="e">
        <f ca="1">_xll.RiskData('TS CF'!$K$24,$A3026)-G3026</f>
        <v>#NAME?</v>
      </c>
      <c r="T3026" s="330" t="e">
        <f ca="1">_xll.RiskData('TS CF'!$N$24,$A3026)-H3026</f>
        <v>#NAME?</v>
      </c>
      <c r="V3026" s="327" t="e">
        <f t="shared" ca="1" si="141"/>
        <v>#NAME?</v>
      </c>
      <c r="W3026" s="327" t="e">
        <f t="shared" ca="1" si="142"/>
        <v>#NAME?</v>
      </c>
      <c r="X3026" s="327" t="e">
        <f t="shared" ca="1" si="143"/>
        <v>#NAME?</v>
      </c>
    </row>
    <row r="3027" spans="1:24">
      <c r="A3027" s="2">
        <v>3020</v>
      </c>
      <c r="B3027" s="617">
        <v>-160478</v>
      </c>
      <c r="C3027" s="617">
        <v>-103593</v>
      </c>
      <c r="D3027" s="617">
        <v>-114388</v>
      </c>
      <c r="F3027" s="330" t="e">
        <f ca="1">_xll.RiskData('Risk Summary'!$H$32,$A3027)</f>
        <v>#NAME?</v>
      </c>
      <c r="G3027" s="330" t="e">
        <f ca="1">_xll.RiskData('Risk Summary'!$K$32,$A3027)</f>
        <v>#NAME?</v>
      </c>
      <c r="H3027" s="330" t="e">
        <f ca="1">_xll.RiskData('Risk Summary'!$N$32,$A3027)</f>
        <v>#NAME?</v>
      </c>
      <c r="J3027" s="330" t="e">
        <f ca="1">_xll.RiskData('Risk Summary'!$H$35,$A3027)</f>
        <v>#NAME?</v>
      </c>
      <c r="K3027" s="330" t="e">
        <f ca="1">_xll.RiskData('Risk Summary'!$K$35,$A3027)</f>
        <v>#NAME?</v>
      </c>
      <c r="L3027" s="330" t="e">
        <f ca="1">_xll.RiskData('Risk Summary'!$N$35,$A3027)</f>
        <v>#NAME?</v>
      </c>
      <c r="N3027" s="330" t="e">
        <f ca="1">_xll.RiskData('Risk Summary'!$H$36,$A3027)</f>
        <v>#NAME?</v>
      </c>
      <c r="O3027" s="330" t="e">
        <f ca="1">_xll.RiskData('Risk Summary'!$K$36,$A3027)</f>
        <v>#NAME?</v>
      </c>
      <c r="P3027" s="330" t="e">
        <f ca="1">_xll.RiskData('Risk Summary'!$N$36,$A3027)</f>
        <v>#NAME?</v>
      </c>
      <c r="R3027" s="330" t="e">
        <f ca="1">_xll.RiskData('TS CF'!$H$24,$A3027)-F3027</f>
        <v>#NAME?</v>
      </c>
      <c r="S3027" s="330" t="e">
        <f ca="1">_xll.RiskData('TS CF'!$K$24,$A3027)-G3027</f>
        <v>#NAME?</v>
      </c>
      <c r="T3027" s="330" t="e">
        <f ca="1">_xll.RiskData('TS CF'!$N$24,$A3027)-H3027</f>
        <v>#NAME?</v>
      </c>
      <c r="V3027" s="327" t="e">
        <f t="shared" ca="1" si="141"/>
        <v>#NAME?</v>
      </c>
      <c r="W3027" s="327" t="e">
        <f t="shared" ca="1" si="142"/>
        <v>#NAME?</v>
      </c>
      <c r="X3027" s="327" t="e">
        <f t="shared" ca="1" si="143"/>
        <v>#NAME?</v>
      </c>
    </row>
    <row r="3028" spans="1:24">
      <c r="A3028" s="2">
        <v>3021</v>
      </c>
      <c r="B3028" s="617">
        <v>-160478</v>
      </c>
      <c r="C3028" s="617">
        <v>-103593</v>
      </c>
      <c r="D3028" s="617">
        <v>-114388</v>
      </c>
      <c r="F3028" s="330" t="e">
        <f ca="1">_xll.RiskData('Risk Summary'!$H$32,$A3028)</f>
        <v>#NAME?</v>
      </c>
      <c r="G3028" s="330" t="e">
        <f ca="1">_xll.RiskData('Risk Summary'!$K$32,$A3028)</f>
        <v>#NAME?</v>
      </c>
      <c r="H3028" s="330" t="e">
        <f ca="1">_xll.RiskData('Risk Summary'!$N$32,$A3028)</f>
        <v>#NAME?</v>
      </c>
      <c r="J3028" s="330" t="e">
        <f ca="1">_xll.RiskData('Risk Summary'!$H$35,$A3028)</f>
        <v>#NAME?</v>
      </c>
      <c r="K3028" s="330" t="e">
        <f ca="1">_xll.RiskData('Risk Summary'!$K$35,$A3028)</f>
        <v>#NAME?</v>
      </c>
      <c r="L3028" s="330" t="e">
        <f ca="1">_xll.RiskData('Risk Summary'!$N$35,$A3028)</f>
        <v>#NAME?</v>
      </c>
      <c r="N3028" s="330" t="e">
        <f ca="1">_xll.RiskData('Risk Summary'!$H$36,$A3028)</f>
        <v>#NAME?</v>
      </c>
      <c r="O3028" s="330" t="e">
        <f ca="1">_xll.RiskData('Risk Summary'!$K$36,$A3028)</f>
        <v>#NAME?</v>
      </c>
      <c r="P3028" s="330" t="e">
        <f ca="1">_xll.RiskData('Risk Summary'!$N$36,$A3028)</f>
        <v>#NAME?</v>
      </c>
      <c r="R3028" s="330" t="e">
        <f ca="1">_xll.RiskData('TS CF'!$H$24,$A3028)-F3028</f>
        <v>#NAME?</v>
      </c>
      <c r="S3028" s="330" t="e">
        <f ca="1">_xll.RiskData('TS CF'!$K$24,$A3028)-G3028</f>
        <v>#NAME?</v>
      </c>
      <c r="T3028" s="330" t="e">
        <f ca="1">_xll.RiskData('TS CF'!$N$24,$A3028)-H3028</f>
        <v>#NAME?</v>
      </c>
      <c r="V3028" s="327" t="e">
        <f t="shared" ca="1" si="141"/>
        <v>#NAME?</v>
      </c>
      <c r="W3028" s="327" t="e">
        <f t="shared" ca="1" si="142"/>
        <v>#NAME?</v>
      </c>
      <c r="X3028" s="327" t="e">
        <f t="shared" ca="1" si="143"/>
        <v>#NAME?</v>
      </c>
    </row>
    <row r="3029" spans="1:24">
      <c r="A3029" s="2">
        <v>3022</v>
      </c>
      <c r="B3029" s="617">
        <v>-160478</v>
      </c>
      <c r="C3029" s="617">
        <v>-103593</v>
      </c>
      <c r="D3029" s="617">
        <v>-114388</v>
      </c>
      <c r="F3029" s="330" t="e">
        <f ca="1">_xll.RiskData('Risk Summary'!$H$32,$A3029)</f>
        <v>#NAME?</v>
      </c>
      <c r="G3029" s="330" t="e">
        <f ca="1">_xll.RiskData('Risk Summary'!$K$32,$A3029)</f>
        <v>#NAME?</v>
      </c>
      <c r="H3029" s="330" t="e">
        <f ca="1">_xll.RiskData('Risk Summary'!$N$32,$A3029)</f>
        <v>#NAME?</v>
      </c>
      <c r="J3029" s="330" t="e">
        <f ca="1">_xll.RiskData('Risk Summary'!$H$35,$A3029)</f>
        <v>#NAME?</v>
      </c>
      <c r="K3029" s="330" t="e">
        <f ca="1">_xll.RiskData('Risk Summary'!$K$35,$A3029)</f>
        <v>#NAME?</v>
      </c>
      <c r="L3029" s="330" t="e">
        <f ca="1">_xll.RiskData('Risk Summary'!$N$35,$A3029)</f>
        <v>#NAME?</v>
      </c>
      <c r="N3029" s="330" t="e">
        <f ca="1">_xll.RiskData('Risk Summary'!$H$36,$A3029)</f>
        <v>#NAME?</v>
      </c>
      <c r="O3029" s="330" t="e">
        <f ca="1">_xll.RiskData('Risk Summary'!$K$36,$A3029)</f>
        <v>#NAME?</v>
      </c>
      <c r="P3029" s="330" t="e">
        <f ca="1">_xll.RiskData('Risk Summary'!$N$36,$A3029)</f>
        <v>#NAME?</v>
      </c>
      <c r="R3029" s="330" t="e">
        <f ca="1">_xll.RiskData('TS CF'!$H$24,$A3029)-F3029</f>
        <v>#NAME?</v>
      </c>
      <c r="S3029" s="330" t="e">
        <f ca="1">_xll.RiskData('TS CF'!$K$24,$A3029)-G3029</f>
        <v>#NAME?</v>
      </c>
      <c r="T3029" s="330" t="e">
        <f ca="1">_xll.RiskData('TS CF'!$N$24,$A3029)-H3029</f>
        <v>#NAME?</v>
      </c>
      <c r="V3029" s="327" t="e">
        <f t="shared" ca="1" si="141"/>
        <v>#NAME?</v>
      </c>
      <c r="W3029" s="327" t="e">
        <f t="shared" ca="1" si="142"/>
        <v>#NAME?</v>
      </c>
      <c r="X3029" s="327" t="e">
        <f t="shared" ca="1" si="143"/>
        <v>#NAME?</v>
      </c>
    </row>
    <row r="3030" spans="1:24">
      <c r="A3030" s="2">
        <v>3023</v>
      </c>
      <c r="B3030" s="617">
        <v>-160478</v>
      </c>
      <c r="C3030" s="617">
        <v>-103593</v>
      </c>
      <c r="D3030" s="617">
        <v>-114388</v>
      </c>
      <c r="F3030" s="330" t="e">
        <f ca="1">_xll.RiskData('Risk Summary'!$H$32,$A3030)</f>
        <v>#NAME?</v>
      </c>
      <c r="G3030" s="330" t="e">
        <f ca="1">_xll.RiskData('Risk Summary'!$K$32,$A3030)</f>
        <v>#NAME?</v>
      </c>
      <c r="H3030" s="330" t="e">
        <f ca="1">_xll.RiskData('Risk Summary'!$N$32,$A3030)</f>
        <v>#NAME?</v>
      </c>
      <c r="J3030" s="330" t="e">
        <f ca="1">_xll.RiskData('Risk Summary'!$H$35,$A3030)</f>
        <v>#NAME?</v>
      </c>
      <c r="K3030" s="330" t="e">
        <f ca="1">_xll.RiskData('Risk Summary'!$K$35,$A3030)</f>
        <v>#NAME?</v>
      </c>
      <c r="L3030" s="330" t="e">
        <f ca="1">_xll.RiskData('Risk Summary'!$N$35,$A3030)</f>
        <v>#NAME?</v>
      </c>
      <c r="N3030" s="330" t="e">
        <f ca="1">_xll.RiskData('Risk Summary'!$H$36,$A3030)</f>
        <v>#NAME?</v>
      </c>
      <c r="O3030" s="330" t="e">
        <f ca="1">_xll.RiskData('Risk Summary'!$K$36,$A3030)</f>
        <v>#NAME?</v>
      </c>
      <c r="P3030" s="330" t="e">
        <f ca="1">_xll.RiskData('Risk Summary'!$N$36,$A3030)</f>
        <v>#NAME?</v>
      </c>
      <c r="R3030" s="330" t="e">
        <f ca="1">_xll.RiskData('TS CF'!$H$24,$A3030)-F3030</f>
        <v>#NAME?</v>
      </c>
      <c r="S3030" s="330" t="e">
        <f ca="1">_xll.RiskData('TS CF'!$K$24,$A3030)-G3030</f>
        <v>#NAME?</v>
      </c>
      <c r="T3030" s="330" t="e">
        <f ca="1">_xll.RiskData('TS CF'!$N$24,$A3030)-H3030</f>
        <v>#NAME?</v>
      </c>
      <c r="V3030" s="327" t="e">
        <f t="shared" ca="1" si="141"/>
        <v>#NAME?</v>
      </c>
      <c r="W3030" s="327" t="e">
        <f t="shared" ca="1" si="142"/>
        <v>#NAME?</v>
      </c>
      <c r="X3030" s="327" t="e">
        <f t="shared" ca="1" si="143"/>
        <v>#NAME?</v>
      </c>
    </row>
    <row r="3031" spans="1:24">
      <c r="A3031" s="2">
        <v>3024</v>
      </c>
      <c r="B3031" s="617">
        <v>-160478</v>
      </c>
      <c r="C3031" s="617">
        <v>-103593</v>
      </c>
      <c r="D3031" s="617">
        <v>-114388</v>
      </c>
      <c r="F3031" s="330" t="e">
        <f ca="1">_xll.RiskData('Risk Summary'!$H$32,$A3031)</f>
        <v>#NAME?</v>
      </c>
      <c r="G3031" s="330" t="e">
        <f ca="1">_xll.RiskData('Risk Summary'!$K$32,$A3031)</f>
        <v>#NAME?</v>
      </c>
      <c r="H3031" s="330" t="e">
        <f ca="1">_xll.RiskData('Risk Summary'!$N$32,$A3031)</f>
        <v>#NAME?</v>
      </c>
      <c r="J3031" s="330" t="e">
        <f ca="1">_xll.RiskData('Risk Summary'!$H$35,$A3031)</f>
        <v>#NAME?</v>
      </c>
      <c r="K3031" s="330" t="e">
        <f ca="1">_xll.RiskData('Risk Summary'!$K$35,$A3031)</f>
        <v>#NAME?</v>
      </c>
      <c r="L3031" s="330" t="e">
        <f ca="1">_xll.RiskData('Risk Summary'!$N$35,$A3031)</f>
        <v>#NAME?</v>
      </c>
      <c r="N3031" s="330" t="e">
        <f ca="1">_xll.RiskData('Risk Summary'!$H$36,$A3031)</f>
        <v>#NAME?</v>
      </c>
      <c r="O3031" s="330" t="e">
        <f ca="1">_xll.RiskData('Risk Summary'!$K$36,$A3031)</f>
        <v>#NAME?</v>
      </c>
      <c r="P3031" s="330" t="e">
        <f ca="1">_xll.RiskData('Risk Summary'!$N$36,$A3031)</f>
        <v>#NAME?</v>
      </c>
      <c r="R3031" s="330" t="e">
        <f ca="1">_xll.RiskData('TS CF'!$H$24,$A3031)-F3031</f>
        <v>#NAME?</v>
      </c>
      <c r="S3031" s="330" t="e">
        <f ca="1">_xll.RiskData('TS CF'!$K$24,$A3031)-G3031</f>
        <v>#NAME?</v>
      </c>
      <c r="T3031" s="330" t="e">
        <f ca="1">_xll.RiskData('TS CF'!$N$24,$A3031)-H3031</f>
        <v>#NAME?</v>
      </c>
      <c r="V3031" s="327" t="e">
        <f t="shared" ca="1" si="141"/>
        <v>#NAME?</v>
      </c>
      <c r="W3031" s="327" t="e">
        <f t="shared" ca="1" si="142"/>
        <v>#NAME?</v>
      </c>
      <c r="X3031" s="327" t="e">
        <f t="shared" ca="1" si="143"/>
        <v>#NAME?</v>
      </c>
    </row>
    <row r="3032" spans="1:24">
      <c r="A3032" s="2">
        <v>3025</v>
      </c>
      <c r="B3032" s="617">
        <v>-160478</v>
      </c>
      <c r="C3032" s="617">
        <v>-103593</v>
      </c>
      <c r="D3032" s="617">
        <v>-114388</v>
      </c>
      <c r="F3032" s="330" t="e">
        <f ca="1">_xll.RiskData('Risk Summary'!$H$32,$A3032)</f>
        <v>#NAME?</v>
      </c>
      <c r="G3032" s="330" t="e">
        <f ca="1">_xll.RiskData('Risk Summary'!$K$32,$A3032)</f>
        <v>#NAME?</v>
      </c>
      <c r="H3032" s="330" t="e">
        <f ca="1">_xll.RiskData('Risk Summary'!$N$32,$A3032)</f>
        <v>#NAME?</v>
      </c>
      <c r="J3032" s="330" t="e">
        <f ca="1">_xll.RiskData('Risk Summary'!$H$35,$A3032)</f>
        <v>#NAME?</v>
      </c>
      <c r="K3032" s="330" t="e">
        <f ca="1">_xll.RiskData('Risk Summary'!$K$35,$A3032)</f>
        <v>#NAME?</v>
      </c>
      <c r="L3032" s="330" t="e">
        <f ca="1">_xll.RiskData('Risk Summary'!$N$35,$A3032)</f>
        <v>#NAME?</v>
      </c>
      <c r="N3032" s="330" t="e">
        <f ca="1">_xll.RiskData('Risk Summary'!$H$36,$A3032)</f>
        <v>#NAME?</v>
      </c>
      <c r="O3032" s="330" t="e">
        <f ca="1">_xll.RiskData('Risk Summary'!$K$36,$A3032)</f>
        <v>#NAME?</v>
      </c>
      <c r="P3032" s="330" t="e">
        <f ca="1">_xll.RiskData('Risk Summary'!$N$36,$A3032)</f>
        <v>#NAME?</v>
      </c>
      <c r="R3032" s="330" t="e">
        <f ca="1">_xll.RiskData('TS CF'!$H$24,$A3032)-F3032</f>
        <v>#NAME?</v>
      </c>
      <c r="S3032" s="330" t="e">
        <f ca="1">_xll.RiskData('TS CF'!$K$24,$A3032)-G3032</f>
        <v>#NAME?</v>
      </c>
      <c r="T3032" s="330" t="e">
        <f ca="1">_xll.RiskData('TS CF'!$N$24,$A3032)-H3032</f>
        <v>#NAME?</v>
      </c>
      <c r="V3032" s="327" t="e">
        <f t="shared" ca="1" si="141"/>
        <v>#NAME?</v>
      </c>
      <c r="W3032" s="327" t="e">
        <f t="shared" ca="1" si="142"/>
        <v>#NAME?</v>
      </c>
      <c r="X3032" s="327" t="e">
        <f t="shared" ca="1" si="143"/>
        <v>#NAME?</v>
      </c>
    </row>
    <row r="3033" spans="1:24">
      <c r="A3033" s="2">
        <v>3026</v>
      </c>
      <c r="B3033" s="617">
        <v>-160478</v>
      </c>
      <c r="C3033" s="617">
        <v>-103593</v>
      </c>
      <c r="D3033" s="617">
        <v>-114388</v>
      </c>
      <c r="F3033" s="330" t="e">
        <f ca="1">_xll.RiskData('Risk Summary'!$H$32,$A3033)</f>
        <v>#NAME?</v>
      </c>
      <c r="G3033" s="330" t="e">
        <f ca="1">_xll.RiskData('Risk Summary'!$K$32,$A3033)</f>
        <v>#NAME?</v>
      </c>
      <c r="H3033" s="330" t="e">
        <f ca="1">_xll.RiskData('Risk Summary'!$N$32,$A3033)</f>
        <v>#NAME?</v>
      </c>
      <c r="J3033" s="330" t="e">
        <f ca="1">_xll.RiskData('Risk Summary'!$H$35,$A3033)</f>
        <v>#NAME?</v>
      </c>
      <c r="K3033" s="330" t="e">
        <f ca="1">_xll.RiskData('Risk Summary'!$K$35,$A3033)</f>
        <v>#NAME?</v>
      </c>
      <c r="L3033" s="330" t="e">
        <f ca="1">_xll.RiskData('Risk Summary'!$N$35,$A3033)</f>
        <v>#NAME?</v>
      </c>
      <c r="N3033" s="330" t="e">
        <f ca="1">_xll.RiskData('Risk Summary'!$H$36,$A3033)</f>
        <v>#NAME?</v>
      </c>
      <c r="O3033" s="330" t="e">
        <f ca="1">_xll.RiskData('Risk Summary'!$K$36,$A3033)</f>
        <v>#NAME?</v>
      </c>
      <c r="P3033" s="330" t="e">
        <f ca="1">_xll.RiskData('Risk Summary'!$N$36,$A3033)</f>
        <v>#NAME?</v>
      </c>
      <c r="R3033" s="330" t="e">
        <f ca="1">_xll.RiskData('TS CF'!$H$24,$A3033)-F3033</f>
        <v>#NAME?</v>
      </c>
      <c r="S3033" s="330" t="e">
        <f ca="1">_xll.RiskData('TS CF'!$K$24,$A3033)-G3033</f>
        <v>#NAME?</v>
      </c>
      <c r="T3033" s="330" t="e">
        <f ca="1">_xll.RiskData('TS CF'!$N$24,$A3033)-H3033</f>
        <v>#NAME?</v>
      </c>
      <c r="V3033" s="327" t="e">
        <f t="shared" ca="1" si="141"/>
        <v>#NAME?</v>
      </c>
      <c r="W3033" s="327" t="e">
        <f t="shared" ca="1" si="142"/>
        <v>#NAME?</v>
      </c>
      <c r="X3033" s="327" t="e">
        <f t="shared" ca="1" si="143"/>
        <v>#NAME?</v>
      </c>
    </row>
    <row r="3034" spans="1:24">
      <c r="A3034" s="2">
        <v>3027</v>
      </c>
      <c r="B3034" s="617">
        <v>-160478</v>
      </c>
      <c r="C3034" s="617">
        <v>-103593</v>
      </c>
      <c r="D3034" s="617">
        <v>-114388</v>
      </c>
      <c r="F3034" s="330" t="e">
        <f ca="1">_xll.RiskData('Risk Summary'!$H$32,$A3034)</f>
        <v>#NAME?</v>
      </c>
      <c r="G3034" s="330" t="e">
        <f ca="1">_xll.RiskData('Risk Summary'!$K$32,$A3034)</f>
        <v>#NAME?</v>
      </c>
      <c r="H3034" s="330" t="e">
        <f ca="1">_xll.RiskData('Risk Summary'!$N$32,$A3034)</f>
        <v>#NAME?</v>
      </c>
      <c r="J3034" s="330" t="e">
        <f ca="1">_xll.RiskData('Risk Summary'!$H$35,$A3034)</f>
        <v>#NAME?</v>
      </c>
      <c r="K3034" s="330" t="e">
        <f ca="1">_xll.RiskData('Risk Summary'!$K$35,$A3034)</f>
        <v>#NAME?</v>
      </c>
      <c r="L3034" s="330" t="e">
        <f ca="1">_xll.RiskData('Risk Summary'!$N$35,$A3034)</f>
        <v>#NAME?</v>
      </c>
      <c r="N3034" s="330" t="e">
        <f ca="1">_xll.RiskData('Risk Summary'!$H$36,$A3034)</f>
        <v>#NAME?</v>
      </c>
      <c r="O3034" s="330" t="e">
        <f ca="1">_xll.RiskData('Risk Summary'!$K$36,$A3034)</f>
        <v>#NAME?</v>
      </c>
      <c r="P3034" s="330" t="e">
        <f ca="1">_xll.RiskData('Risk Summary'!$N$36,$A3034)</f>
        <v>#NAME?</v>
      </c>
      <c r="R3034" s="330" t="e">
        <f ca="1">_xll.RiskData('TS CF'!$H$24,$A3034)-F3034</f>
        <v>#NAME?</v>
      </c>
      <c r="S3034" s="330" t="e">
        <f ca="1">_xll.RiskData('TS CF'!$K$24,$A3034)-G3034</f>
        <v>#NAME?</v>
      </c>
      <c r="T3034" s="330" t="e">
        <f ca="1">_xll.RiskData('TS CF'!$N$24,$A3034)-H3034</f>
        <v>#NAME?</v>
      </c>
      <c r="V3034" s="327" t="e">
        <f t="shared" ca="1" si="141"/>
        <v>#NAME?</v>
      </c>
      <c r="W3034" s="327" t="e">
        <f t="shared" ca="1" si="142"/>
        <v>#NAME?</v>
      </c>
      <c r="X3034" s="327" t="e">
        <f t="shared" ca="1" si="143"/>
        <v>#NAME?</v>
      </c>
    </row>
    <row r="3035" spans="1:24">
      <c r="A3035" s="2">
        <v>3028</v>
      </c>
      <c r="B3035" s="617">
        <v>-160478</v>
      </c>
      <c r="C3035" s="617">
        <v>-103593</v>
      </c>
      <c r="D3035" s="617">
        <v>-114388</v>
      </c>
      <c r="F3035" s="330" t="e">
        <f ca="1">_xll.RiskData('Risk Summary'!$H$32,$A3035)</f>
        <v>#NAME?</v>
      </c>
      <c r="G3035" s="330" t="e">
        <f ca="1">_xll.RiskData('Risk Summary'!$K$32,$A3035)</f>
        <v>#NAME?</v>
      </c>
      <c r="H3035" s="330" t="e">
        <f ca="1">_xll.RiskData('Risk Summary'!$N$32,$A3035)</f>
        <v>#NAME?</v>
      </c>
      <c r="J3035" s="330" t="e">
        <f ca="1">_xll.RiskData('Risk Summary'!$H$35,$A3035)</f>
        <v>#NAME?</v>
      </c>
      <c r="K3035" s="330" t="e">
        <f ca="1">_xll.RiskData('Risk Summary'!$K$35,$A3035)</f>
        <v>#NAME?</v>
      </c>
      <c r="L3035" s="330" t="e">
        <f ca="1">_xll.RiskData('Risk Summary'!$N$35,$A3035)</f>
        <v>#NAME?</v>
      </c>
      <c r="N3035" s="330" t="e">
        <f ca="1">_xll.RiskData('Risk Summary'!$H$36,$A3035)</f>
        <v>#NAME?</v>
      </c>
      <c r="O3035" s="330" t="e">
        <f ca="1">_xll.RiskData('Risk Summary'!$K$36,$A3035)</f>
        <v>#NAME?</v>
      </c>
      <c r="P3035" s="330" t="e">
        <f ca="1">_xll.RiskData('Risk Summary'!$N$36,$A3035)</f>
        <v>#NAME?</v>
      </c>
      <c r="R3035" s="330" t="e">
        <f ca="1">_xll.RiskData('TS CF'!$H$24,$A3035)-F3035</f>
        <v>#NAME?</v>
      </c>
      <c r="S3035" s="330" t="e">
        <f ca="1">_xll.RiskData('TS CF'!$K$24,$A3035)-G3035</f>
        <v>#NAME?</v>
      </c>
      <c r="T3035" s="330" t="e">
        <f ca="1">_xll.RiskData('TS CF'!$N$24,$A3035)-H3035</f>
        <v>#NAME?</v>
      </c>
      <c r="V3035" s="327" t="e">
        <f t="shared" ca="1" si="141"/>
        <v>#NAME?</v>
      </c>
      <c r="W3035" s="327" t="e">
        <f t="shared" ca="1" si="142"/>
        <v>#NAME?</v>
      </c>
      <c r="X3035" s="327" t="e">
        <f t="shared" ca="1" si="143"/>
        <v>#NAME?</v>
      </c>
    </row>
    <row r="3036" spans="1:24">
      <c r="A3036" s="2">
        <v>3029</v>
      </c>
      <c r="B3036" s="617">
        <v>-160478</v>
      </c>
      <c r="C3036" s="617">
        <v>-103593</v>
      </c>
      <c r="D3036" s="617">
        <v>-114388</v>
      </c>
      <c r="F3036" s="330" t="e">
        <f ca="1">_xll.RiskData('Risk Summary'!$H$32,$A3036)</f>
        <v>#NAME?</v>
      </c>
      <c r="G3036" s="330" t="e">
        <f ca="1">_xll.RiskData('Risk Summary'!$K$32,$A3036)</f>
        <v>#NAME?</v>
      </c>
      <c r="H3036" s="330" t="e">
        <f ca="1">_xll.RiskData('Risk Summary'!$N$32,$A3036)</f>
        <v>#NAME?</v>
      </c>
      <c r="J3036" s="330" t="e">
        <f ca="1">_xll.RiskData('Risk Summary'!$H$35,$A3036)</f>
        <v>#NAME?</v>
      </c>
      <c r="K3036" s="330" t="e">
        <f ca="1">_xll.RiskData('Risk Summary'!$K$35,$A3036)</f>
        <v>#NAME?</v>
      </c>
      <c r="L3036" s="330" t="e">
        <f ca="1">_xll.RiskData('Risk Summary'!$N$35,$A3036)</f>
        <v>#NAME?</v>
      </c>
      <c r="N3036" s="330" t="e">
        <f ca="1">_xll.RiskData('Risk Summary'!$H$36,$A3036)</f>
        <v>#NAME?</v>
      </c>
      <c r="O3036" s="330" t="e">
        <f ca="1">_xll.RiskData('Risk Summary'!$K$36,$A3036)</f>
        <v>#NAME?</v>
      </c>
      <c r="P3036" s="330" t="e">
        <f ca="1">_xll.RiskData('Risk Summary'!$N$36,$A3036)</f>
        <v>#NAME?</v>
      </c>
      <c r="R3036" s="330" t="e">
        <f ca="1">_xll.RiskData('TS CF'!$H$24,$A3036)-F3036</f>
        <v>#NAME?</v>
      </c>
      <c r="S3036" s="330" t="e">
        <f ca="1">_xll.RiskData('TS CF'!$K$24,$A3036)-G3036</f>
        <v>#NAME?</v>
      </c>
      <c r="T3036" s="330" t="e">
        <f ca="1">_xll.RiskData('TS CF'!$N$24,$A3036)-H3036</f>
        <v>#NAME?</v>
      </c>
      <c r="V3036" s="327" t="e">
        <f t="shared" ca="1" si="141"/>
        <v>#NAME?</v>
      </c>
      <c r="W3036" s="327" t="e">
        <f t="shared" ca="1" si="142"/>
        <v>#NAME?</v>
      </c>
      <c r="X3036" s="327" t="e">
        <f t="shared" ca="1" si="143"/>
        <v>#NAME?</v>
      </c>
    </row>
    <row r="3037" spans="1:24">
      <c r="A3037" s="2">
        <v>3030</v>
      </c>
      <c r="B3037" s="617">
        <v>-160478</v>
      </c>
      <c r="C3037" s="617">
        <v>-103593</v>
      </c>
      <c r="D3037" s="617">
        <v>-114388</v>
      </c>
      <c r="F3037" s="330" t="e">
        <f ca="1">_xll.RiskData('Risk Summary'!$H$32,$A3037)</f>
        <v>#NAME?</v>
      </c>
      <c r="G3037" s="330" t="e">
        <f ca="1">_xll.RiskData('Risk Summary'!$K$32,$A3037)</f>
        <v>#NAME?</v>
      </c>
      <c r="H3037" s="330" t="e">
        <f ca="1">_xll.RiskData('Risk Summary'!$N$32,$A3037)</f>
        <v>#NAME?</v>
      </c>
      <c r="J3037" s="330" t="e">
        <f ca="1">_xll.RiskData('Risk Summary'!$H$35,$A3037)</f>
        <v>#NAME?</v>
      </c>
      <c r="K3037" s="330" t="e">
        <f ca="1">_xll.RiskData('Risk Summary'!$K$35,$A3037)</f>
        <v>#NAME?</v>
      </c>
      <c r="L3037" s="330" t="e">
        <f ca="1">_xll.RiskData('Risk Summary'!$N$35,$A3037)</f>
        <v>#NAME?</v>
      </c>
      <c r="N3037" s="330" t="e">
        <f ca="1">_xll.RiskData('Risk Summary'!$H$36,$A3037)</f>
        <v>#NAME?</v>
      </c>
      <c r="O3037" s="330" t="e">
        <f ca="1">_xll.RiskData('Risk Summary'!$K$36,$A3037)</f>
        <v>#NAME?</v>
      </c>
      <c r="P3037" s="330" t="e">
        <f ca="1">_xll.RiskData('Risk Summary'!$N$36,$A3037)</f>
        <v>#NAME?</v>
      </c>
      <c r="R3037" s="330" t="e">
        <f ca="1">_xll.RiskData('TS CF'!$H$24,$A3037)-F3037</f>
        <v>#NAME?</v>
      </c>
      <c r="S3037" s="330" t="e">
        <f ca="1">_xll.RiskData('TS CF'!$K$24,$A3037)-G3037</f>
        <v>#NAME?</v>
      </c>
      <c r="T3037" s="330" t="e">
        <f ca="1">_xll.RiskData('TS CF'!$N$24,$A3037)-H3037</f>
        <v>#NAME?</v>
      </c>
      <c r="V3037" s="327" t="e">
        <f t="shared" ca="1" si="141"/>
        <v>#NAME?</v>
      </c>
      <c r="W3037" s="327" t="e">
        <f t="shared" ca="1" si="142"/>
        <v>#NAME?</v>
      </c>
      <c r="X3037" s="327" t="e">
        <f t="shared" ca="1" si="143"/>
        <v>#NAME?</v>
      </c>
    </row>
    <row r="3038" spans="1:24">
      <c r="A3038" s="2">
        <v>3031</v>
      </c>
      <c r="B3038" s="617">
        <v>-160478</v>
      </c>
      <c r="C3038" s="617">
        <v>-103593</v>
      </c>
      <c r="D3038" s="617">
        <v>-114388</v>
      </c>
      <c r="F3038" s="330" t="e">
        <f ca="1">_xll.RiskData('Risk Summary'!$H$32,$A3038)</f>
        <v>#NAME?</v>
      </c>
      <c r="G3038" s="330" t="e">
        <f ca="1">_xll.RiskData('Risk Summary'!$K$32,$A3038)</f>
        <v>#NAME?</v>
      </c>
      <c r="H3038" s="330" t="e">
        <f ca="1">_xll.RiskData('Risk Summary'!$N$32,$A3038)</f>
        <v>#NAME?</v>
      </c>
      <c r="J3038" s="330" t="e">
        <f ca="1">_xll.RiskData('Risk Summary'!$H$35,$A3038)</f>
        <v>#NAME?</v>
      </c>
      <c r="K3038" s="330" t="e">
        <f ca="1">_xll.RiskData('Risk Summary'!$K$35,$A3038)</f>
        <v>#NAME?</v>
      </c>
      <c r="L3038" s="330" t="e">
        <f ca="1">_xll.RiskData('Risk Summary'!$N$35,$A3038)</f>
        <v>#NAME?</v>
      </c>
      <c r="N3038" s="330" t="e">
        <f ca="1">_xll.RiskData('Risk Summary'!$H$36,$A3038)</f>
        <v>#NAME?</v>
      </c>
      <c r="O3038" s="330" t="e">
        <f ca="1">_xll.RiskData('Risk Summary'!$K$36,$A3038)</f>
        <v>#NAME?</v>
      </c>
      <c r="P3038" s="330" t="e">
        <f ca="1">_xll.RiskData('Risk Summary'!$N$36,$A3038)</f>
        <v>#NAME?</v>
      </c>
      <c r="R3038" s="330" t="e">
        <f ca="1">_xll.RiskData('TS CF'!$H$24,$A3038)-F3038</f>
        <v>#NAME?</v>
      </c>
      <c r="S3038" s="330" t="e">
        <f ca="1">_xll.RiskData('TS CF'!$K$24,$A3038)-G3038</f>
        <v>#NAME?</v>
      </c>
      <c r="T3038" s="330" t="e">
        <f ca="1">_xll.RiskData('TS CF'!$N$24,$A3038)-H3038</f>
        <v>#NAME?</v>
      </c>
      <c r="V3038" s="327" t="e">
        <f t="shared" ca="1" si="141"/>
        <v>#NAME?</v>
      </c>
      <c r="W3038" s="327" t="e">
        <f t="shared" ca="1" si="142"/>
        <v>#NAME?</v>
      </c>
      <c r="X3038" s="327" t="e">
        <f t="shared" ca="1" si="143"/>
        <v>#NAME?</v>
      </c>
    </row>
    <row r="3039" spans="1:24">
      <c r="A3039" s="2">
        <v>3032</v>
      </c>
      <c r="B3039" s="617">
        <v>-160478</v>
      </c>
      <c r="C3039" s="617">
        <v>-103593</v>
      </c>
      <c r="D3039" s="617">
        <v>-114388</v>
      </c>
      <c r="F3039" s="330" t="e">
        <f ca="1">_xll.RiskData('Risk Summary'!$H$32,$A3039)</f>
        <v>#NAME?</v>
      </c>
      <c r="G3039" s="330" t="e">
        <f ca="1">_xll.RiskData('Risk Summary'!$K$32,$A3039)</f>
        <v>#NAME?</v>
      </c>
      <c r="H3039" s="330" t="e">
        <f ca="1">_xll.RiskData('Risk Summary'!$N$32,$A3039)</f>
        <v>#NAME?</v>
      </c>
      <c r="J3039" s="330" t="e">
        <f ca="1">_xll.RiskData('Risk Summary'!$H$35,$A3039)</f>
        <v>#NAME?</v>
      </c>
      <c r="K3039" s="330" t="e">
        <f ca="1">_xll.RiskData('Risk Summary'!$K$35,$A3039)</f>
        <v>#NAME?</v>
      </c>
      <c r="L3039" s="330" t="e">
        <f ca="1">_xll.RiskData('Risk Summary'!$N$35,$A3039)</f>
        <v>#NAME?</v>
      </c>
      <c r="N3039" s="330" t="e">
        <f ca="1">_xll.RiskData('Risk Summary'!$H$36,$A3039)</f>
        <v>#NAME?</v>
      </c>
      <c r="O3039" s="330" t="e">
        <f ca="1">_xll.RiskData('Risk Summary'!$K$36,$A3039)</f>
        <v>#NAME?</v>
      </c>
      <c r="P3039" s="330" t="e">
        <f ca="1">_xll.RiskData('Risk Summary'!$N$36,$A3039)</f>
        <v>#NAME?</v>
      </c>
      <c r="R3039" s="330" t="e">
        <f ca="1">_xll.RiskData('TS CF'!$H$24,$A3039)-F3039</f>
        <v>#NAME?</v>
      </c>
      <c r="S3039" s="330" t="e">
        <f ca="1">_xll.RiskData('TS CF'!$K$24,$A3039)-G3039</f>
        <v>#NAME?</v>
      </c>
      <c r="T3039" s="330" t="e">
        <f ca="1">_xll.RiskData('TS CF'!$N$24,$A3039)-H3039</f>
        <v>#NAME?</v>
      </c>
      <c r="V3039" s="327" t="e">
        <f t="shared" ca="1" si="141"/>
        <v>#NAME?</v>
      </c>
      <c r="W3039" s="327" t="e">
        <f t="shared" ca="1" si="142"/>
        <v>#NAME?</v>
      </c>
      <c r="X3039" s="327" t="e">
        <f t="shared" ca="1" si="143"/>
        <v>#NAME?</v>
      </c>
    </row>
    <row r="3040" spans="1:24">
      <c r="A3040" s="2">
        <v>3033</v>
      </c>
      <c r="B3040" s="617">
        <v>-160478</v>
      </c>
      <c r="C3040" s="617">
        <v>-103593</v>
      </c>
      <c r="D3040" s="617">
        <v>-114388</v>
      </c>
      <c r="F3040" s="330" t="e">
        <f ca="1">_xll.RiskData('Risk Summary'!$H$32,$A3040)</f>
        <v>#NAME?</v>
      </c>
      <c r="G3040" s="330" t="e">
        <f ca="1">_xll.RiskData('Risk Summary'!$K$32,$A3040)</f>
        <v>#NAME?</v>
      </c>
      <c r="H3040" s="330" t="e">
        <f ca="1">_xll.RiskData('Risk Summary'!$N$32,$A3040)</f>
        <v>#NAME?</v>
      </c>
      <c r="J3040" s="330" t="e">
        <f ca="1">_xll.RiskData('Risk Summary'!$H$35,$A3040)</f>
        <v>#NAME?</v>
      </c>
      <c r="K3040" s="330" t="e">
        <f ca="1">_xll.RiskData('Risk Summary'!$K$35,$A3040)</f>
        <v>#NAME?</v>
      </c>
      <c r="L3040" s="330" t="e">
        <f ca="1">_xll.RiskData('Risk Summary'!$N$35,$A3040)</f>
        <v>#NAME?</v>
      </c>
      <c r="N3040" s="330" t="e">
        <f ca="1">_xll.RiskData('Risk Summary'!$H$36,$A3040)</f>
        <v>#NAME?</v>
      </c>
      <c r="O3040" s="330" t="e">
        <f ca="1">_xll.RiskData('Risk Summary'!$K$36,$A3040)</f>
        <v>#NAME?</v>
      </c>
      <c r="P3040" s="330" t="e">
        <f ca="1">_xll.RiskData('Risk Summary'!$N$36,$A3040)</f>
        <v>#NAME?</v>
      </c>
      <c r="R3040" s="330" t="e">
        <f ca="1">_xll.RiskData('TS CF'!$H$24,$A3040)-F3040</f>
        <v>#NAME?</v>
      </c>
      <c r="S3040" s="330" t="e">
        <f ca="1">_xll.RiskData('TS CF'!$K$24,$A3040)-G3040</f>
        <v>#NAME?</v>
      </c>
      <c r="T3040" s="330" t="e">
        <f ca="1">_xll.RiskData('TS CF'!$N$24,$A3040)-H3040</f>
        <v>#NAME?</v>
      </c>
      <c r="V3040" s="327" t="e">
        <f t="shared" ca="1" si="141"/>
        <v>#NAME?</v>
      </c>
      <c r="W3040" s="327" t="e">
        <f t="shared" ca="1" si="142"/>
        <v>#NAME?</v>
      </c>
      <c r="X3040" s="327" t="e">
        <f t="shared" ca="1" si="143"/>
        <v>#NAME?</v>
      </c>
    </row>
    <row r="3041" spans="1:24">
      <c r="A3041" s="2">
        <v>3034</v>
      </c>
      <c r="B3041" s="617">
        <v>-160478</v>
      </c>
      <c r="C3041" s="617">
        <v>-103593</v>
      </c>
      <c r="D3041" s="617">
        <v>-114388</v>
      </c>
      <c r="F3041" s="330" t="e">
        <f ca="1">_xll.RiskData('Risk Summary'!$H$32,$A3041)</f>
        <v>#NAME?</v>
      </c>
      <c r="G3041" s="330" t="e">
        <f ca="1">_xll.RiskData('Risk Summary'!$K$32,$A3041)</f>
        <v>#NAME?</v>
      </c>
      <c r="H3041" s="330" t="e">
        <f ca="1">_xll.RiskData('Risk Summary'!$N$32,$A3041)</f>
        <v>#NAME?</v>
      </c>
      <c r="J3041" s="330" t="e">
        <f ca="1">_xll.RiskData('Risk Summary'!$H$35,$A3041)</f>
        <v>#NAME?</v>
      </c>
      <c r="K3041" s="330" t="e">
        <f ca="1">_xll.RiskData('Risk Summary'!$K$35,$A3041)</f>
        <v>#NAME?</v>
      </c>
      <c r="L3041" s="330" t="e">
        <f ca="1">_xll.RiskData('Risk Summary'!$N$35,$A3041)</f>
        <v>#NAME?</v>
      </c>
      <c r="N3041" s="330" t="e">
        <f ca="1">_xll.RiskData('Risk Summary'!$H$36,$A3041)</f>
        <v>#NAME?</v>
      </c>
      <c r="O3041" s="330" t="e">
        <f ca="1">_xll.RiskData('Risk Summary'!$K$36,$A3041)</f>
        <v>#NAME?</v>
      </c>
      <c r="P3041" s="330" t="e">
        <f ca="1">_xll.RiskData('Risk Summary'!$N$36,$A3041)</f>
        <v>#NAME?</v>
      </c>
      <c r="R3041" s="330" t="e">
        <f ca="1">_xll.RiskData('TS CF'!$H$24,$A3041)-F3041</f>
        <v>#NAME?</v>
      </c>
      <c r="S3041" s="330" t="e">
        <f ca="1">_xll.RiskData('TS CF'!$K$24,$A3041)-G3041</f>
        <v>#NAME?</v>
      </c>
      <c r="T3041" s="330" t="e">
        <f ca="1">_xll.RiskData('TS CF'!$N$24,$A3041)-H3041</f>
        <v>#NAME?</v>
      </c>
      <c r="V3041" s="327" t="e">
        <f t="shared" ca="1" si="141"/>
        <v>#NAME?</v>
      </c>
      <c r="W3041" s="327" t="e">
        <f t="shared" ca="1" si="142"/>
        <v>#NAME?</v>
      </c>
      <c r="X3041" s="327" t="e">
        <f t="shared" ca="1" si="143"/>
        <v>#NAME?</v>
      </c>
    </row>
    <row r="3042" spans="1:24">
      <c r="A3042" s="2">
        <v>3035</v>
      </c>
      <c r="B3042" s="617">
        <v>-160478</v>
      </c>
      <c r="C3042" s="617">
        <v>-103593</v>
      </c>
      <c r="D3042" s="617">
        <v>-114388</v>
      </c>
      <c r="F3042" s="330" t="e">
        <f ca="1">_xll.RiskData('Risk Summary'!$H$32,$A3042)</f>
        <v>#NAME?</v>
      </c>
      <c r="G3042" s="330" t="e">
        <f ca="1">_xll.RiskData('Risk Summary'!$K$32,$A3042)</f>
        <v>#NAME?</v>
      </c>
      <c r="H3042" s="330" t="e">
        <f ca="1">_xll.RiskData('Risk Summary'!$N$32,$A3042)</f>
        <v>#NAME?</v>
      </c>
      <c r="J3042" s="330" t="e">
        <f ca="1">_xll.RiskData('Risk Summary'!$H$35,$A3042)</f>
        <v>#NAME?</v>
      </c>
      <c r="K3042" s="330" t="e">
        <f ca="1">_xll.RiskData('Risk Summary'!$K$35,$A3042)</f>
        <v>#NAME?</v>
      </c>
      <c r="L3042" s="330" t="e">
        <f ca="1">_xll.RiskData('Risk Summary'!$N$35,$A3042)</f>
        <v>#NAME?</v>
      </c>
      <c r="N3042" s="330" t="e">
        <f ca="1">_xll.RiskData('Risk Summary'!$H$36,$A3042)</f>
        <v>#NAME?</v>
      </c>
      <c r="O3042" s="330" t="e">
        <f ca="1">_xll.RiskData('Risk Summary'!$K$36,$A3042)</f>
        <v>#NAME?</v>
      </c>
      <c r="P3042" s="330" t="e">
        <f ca="1">_xll.RiskData('Risk Summary'!$N$36,$A3042)</f>
        <v>#NAME?</v>
      </c>
      <c r="R3042" s="330" t="e">
        <f ca="1">_xll.RiskData('TS CF'!$H$24,$A3042)-F3042</f>
        <v>#NAME?</v>
      </c>
      <c r="S3042" s="330" t="e">
        <f ca="1">_xll.RiskData('TS CF'!$K$24,$A3042)-G3042</f>
        <v>#NAME?</v>
      </c>
      <c r="T3042" s="330" t="e">
        <f ca="1">_xll.RiskData('TS CF'!$N$24,$A3042)-H3042</f>
        <v>#NAME?</v>
      </c>
      <c r="V3042" s="327" t="e">
        <f t="shared" ca="1" si="141"/>
        <v>#NAME?</v>
      </c>
      <c r="W3042" s="327" t="e">
        <f t="shared" ca="1" si="142"/>
        <v>#NAME?</v>
      </c>
      <c r="X3042" s="327" t="e">
        <f t="shared" ca="1" si="143"/>
        <v>#NAME?</v>
      </c>
    </row>
    <row r="3043" spans="1:24">
      <c r="A3043" s="2">
        <v>3036</v>
      </c>
      <c r="B3043" s="617">
        <v>-160478</v>
      </c>
      <c r="C3043" s="617">
        <v>-103593</v>
      </c>
      <c r="D3043" s="617">
        <v>-114388</v>
      </c>
      <c r="F3043" s="330" t="e">
        <f ca="1">_xll.RiskData('Risk Summary'!$H$32,$A3043)</f>
        <v>#NAME?</v>
      </c>
      <c r="G3043" s="330" t="e">
        <f ca="1">_xll.RiskData('Risk Summary'!$K$32,$A3043)</f>
        <v>#NAME?</v>
      </c>
      <c r="H3043" s="330" t="e">
        <f ca="1">_xll.RiskData('Risk Summary'!$N$32,$A3043)</f>
        <v>#NAME?</v>
      </c>
      <c r="J3043" s="330" t="e">
        <f ca="1">_xll.RiskData('Risk Summary'!$H$35,$A3043)</f>
        <v>#NAME?</v>
      </c>
      <c r="K3043" s="330" t="e">
        <f ca="1">_xll.RiskData('Risk Summary'!$K$35,$A3043)</f>
        <v>#NAME?</v>
      </c>
      <c r="L3043" s="330" t="e">
        <f ca="1">_xll.RiskData('Risk Summary'!$N$35,$A3043)</f>
        <v>#NAME?</v>
      </c>
      <c r="N3043" s="330" t="e">
        <f ca="1">_xll.RiskData('Risk Summary'!$H$36,$A3043)</f>
        <v>#NAME?</v>
      </c>
      <c r="O3043" s="330" t="e">
        <f ca="1">_xll.RiskData('Risk Summary'!$K$36,$A3043)</f>
        <v>#NAME?</v>
      </c>
      <c r="P3043" s="330" t="e">
        <f ca="1">_xll.RiskData('Risk Summary'!$N$36,$A3043)</f>
        <v>#NAME?</v>
      </c>
      <c r="R3043" s="330" t="e">
        <f ca="1">_xll.RiskData('TS CF'!$H$24,$A3043)-F3043</f>
        <v>#NAME?</v>
      </c>
      <c r="S3043" s="330" t="e">
        <f ca="1">_xll.RiskData('TS CF'!$K$24,$A3043)-G3043</f>
        <v>#NAME?</v>
      </c>
      <c r="T3043" s="330" t="e">
        <f ca="1">_xll.RiskData('TS CF'!$N$24,$A3043)-H3043</f>
        <v>#NAME?</v>
      </c>
      <c r="V3043" s="327" t="e">
        <f t="shared" ca="1" si="141"/>
        <v>#NAME?</v>
      </c>
      <c r="W3043" s="327" t="e">
        <f t="shared" ca="1" si="142"/>
        <v>#NAME?</v>
      </c>
      <c r="X3043" s="327" t="e">
        <f t="shared" ca="1" si="143"/>
        <v>#NAME?</v>
      </c>
    </row>
    <row r="3044" spans="1:24">
      <c r="A3044" s="2">
        <v>3037</v>
      </c>
      <c r="B3044" s="617">
        <v>-160478</v>
      </c>
      <c r="C3044" s="617">
        <v>-103593</v>
      </c>
      <c r="D3044" s="617">
        <v>-114388</v>
      </c>
      <c r="F3044" s="330" t="e">
        <f ca="1">_xll.RiskData('Risk Summary'!$H$32,$A3044)</f>
        <v>#NAME?</v>
      </c>
      <c r="G3044" s="330" t="e">
        <f ca="1">_xll.RiskData('Risk Summary'!$K$32,$A3044)</f>
        <v>#NAME?</v>
      </c>
      <c r="H3044" s="330" t="e">
        <f ca="1">_xll.RiskData('Risk Summary'!$N$32,$A3044)</f>
        <v>#NAME?</v>
      </c>
      <c r="J3044" s="330" t="e">
        <f ca="1">_xll.RiskData('Risk Summary'!$H$35,$A3044)</f>
        <v>#NAME?</v>
      </c>
      <c r="K3044" s="330" t="e">
        <f ca="1">_xll.RiskData('Risk Summary'!$K$35,$A3044)</f>
        <v>#NAME?</v>
      </c>
      <c r="L3044" s="330" t="e">
        <f ca="1">_xll.RiskData('Risk Summary'!$N$35,$A3044)</f>
        <v>#NAME?</v>
      </c>
      <c r="N3044" s="330" t="e">
        <f ca="1">_xll.RiskData('Risk Summary'!$H$36,$A3044)</f>
        <v>#NAME?</v>
      </c>
      <c r="O3044" s="330" t="e">
        <f ca="1">_xll.RiskData('Risk Summary'!$K$36,$A3044)</f>
        <v>#NAME?</v>
      </c>
      <c r="P3044" s="330" t="e">
        <f ca="1">_xll.RiskData('Risk Summary'!$N$36,$A3044)</f>
        <v>#NAME?</v>
      </c>
      <c r="R3044" s="330" t="e">
        <f ca="1">_xll.RiskData('TS CF'!$H$24,$A3044)-F3044</f>
        <v>#NAME?</v>
      </c>
      <c r="S3044" s="330" t="e">
        <f ca="1">_xll.RiskData('TS CF'!$K$24,$A3044)-G3044</f>
        <v>#NAME?</v>
      </c>
      <c r="T3044" s="330" t="e">
        <f ca="1">_xll.RiskData('TS CF'!$N$24,$A3044)-H3044</f>
        <v>#NAME?</v>
      </c>
      <c r="V3044" s="327" t="e">
        <f t="shared" ca="1" si="141"/>
        <v>#NAME?</v>
      </c>
      <c r="W3044" s="327" t="e">
        <f t="shared" ca="1" si="142"/>
        <v>#NAME?</v>
      </c>
      <c r="X3044" s="327" t="e">
        <f t="shared" ca="1" si="143"/>
        <v>#NAME?</v>
      </c>
    </row>
    <row r="3045" spans="1:24">
      <c r="A3045" s="2">
        <v>3038</v>
      </c>
      <c r="B3045" s="617">
        <v>-160478</v>
      </c>
      <c r="C3045" s="617">
        <v>-103593</v>
      </c>
      <c r="D3045" s="617">
        <v>-114388</v>
      </c>
      <c r="F3045" s="330" t="e">
        <f ca="1">_xll.RiskData('Risk Summary'!$H$32,$A3045)</f>
        <v>#NAME?</v>
      </c>
      <c r="G3045" s="330" t="e">
        <f ca="1">_xll.RiskData('Risk Summary'!$K$32,$A3045)</f>
        <v>#NAME?</v>
      </c>
      <c r="H3045" s="330" t="e">
        <f ca="1">_xll.RiskData('Risk Summary'!$N$32,$A3045)</f>
        <v>#NAME?</v>
      </c>
      <c r="J3045" s="330" t="e">
        <f ca="1">_xll.RiskData('Risk Summary'!$H$35,$A3045)</f>
        <v>#NAME?</v>
      </c>
      <c r="K3045" s="330" t="e">
        <f ca="1">_xll.RiskData('Risk Summary'!$K$35,$A3045)</f>
        <v>#NAME?</v>
      </c>
      <c r="L3045" s="330" t="e">
        <f ca="1">_xll.RiskData('Risk Summary'!$N$35,$A3045)</f>
        <v>#NAME?</v>
      </c>
      <c r="N3045" s="330" t="e">
        <f ca="1">_xll.RiskData('Risk Summary'!$H$36,$A3045)</f>
        <v>#NAME?</v>
      </c>
      <c r="O3045" s="330" t="e">
        <f ca="1">_xll.RiskData('Risk Summary'!$K$36,$A3045)</f>
        <v>#NAME?</v>
      </c>
      <c r="P3045" s="330" t="e">
        <f ca="1">_xll.RiskData('Risk Summary'!$N$36,$A3045)</f>
        <v>#NAME?</v>
      </c>
      <c r="R3045" s="330" t="e">
        <f ca="1">_xll.RiskData('TS CF'!$H$24,$A3045)-F3045</f>
        <v>#NAME?</v>
      </c>
      <c r="S3045" s="330" t="e">
        <f ca="1">_xll.RiskData('TS CF'!$K$24,$A3045)-G3045</f>
        <v>#NAME?</v>
      </c>
      <c r="T3045" s="330" t="e">
        <f ca="1">_xll.RiskData('TS CF'!$N$24,$A3045)-H3045</f>
        <v>#NAME?</v>
      </c>
      <c r="V3045" s="327" t="e">
        <f t="shared" ca="1" si="141"/>
        <v>#NAME?</v>
      </c>
      <c r="W3045" s="327" t="e">
        <f t="shared" ca="1" si="142"/>
        <v>#NAME?</v>
      </c>
      <c r="X3045" s="327" t="e">
        <f t="shared" ca="1" si="143"/>
        <v>#NAME?</v>
      </c>
    </row>
    <row r="3046" spans="1:24">
      <c r="A3046" s="2">
        <v>3039</v>
      </c>
      <c r="B3046" s="617">
        <v>-160478</v>
      </c>
      <c r="C3046" s="617">
        <v>-103593</v>
      </c>
      <c r="D3046" s="617">
        <v>-114388</v>
      </c>
      <c r="F3046" s="330" t="e">
        <f ca="1">_xll.RiskData('Risk Summary'!$H$32,$A3046)</f>
        <v>#NAME?</v>
      </c>
      <c r="G3046" s="330" t="e">
        <f ca="1">_xll.RiskData('Risk Summary'!$K$32,$A3046)</f>
        <v>#NAME?</v>
      </c>
      <c r="H3046" s="330" t="e">
        <f ca="1">_xll.RiskData('Risk Summary'!$N$32,$A3046)</f>
        <v>#NAME?</v>
      </c>
      <c r="J3046" s="330" t="e">
        <f ca="1">_xll.RiskData('Risk Summary'!$H$35,$A3046)</f>
        <v>#NAME?</v>
      </c>
      <c r="K3046" s="330" t="e">
        <f ca="1">_xll.RiskData('Risk Summary'!$K$35,$A3046)</f>
        <v>#NAME?</v>
      </c>
      <c r="L3046" s="330" t="e">
        <f ca="1">_xll.RiskData('Risk Summary'!$N$35,$A3046)</f>
        <v>#NAME?</v>
      </c>
      <c r="N3046" s="330" t="e">
        <f ca="1">_xll.RiskData('Risk Summary'!$H$36,$A3046)</f>
        <v>#NAME?</v>
      </c>
      <c r="O3046" s="330" t="e">
        <f ca="1">_xll.RiskData('Risk Summary'!$K$36,$A3046)</f>
        <v>#NAME?</v>
      </c>
      <c r="P3046" s="330" t="e">
        <f ca="1">_xll.RiskData('Risk Summary'!$N$36,$A3046)</f>
        <v>#NAME?</v>
      </c>
      <c r="R3046" s="330" t="e">
        <f ca="1">_xll.RiskData('TS CF'!$H$24,$A3046)-F3046</f>
        <v>#NAME?</v>
      </c>
      <c r="S3046" s="330" t="e">
        <f ca="1">_xll.RiskData('TS CF'!$K$24,$A3046)-G3046</f>
        <v>#NAME?</v>
      </c>
      <c r="T3046" s="330" t="e">
        <f ca="1">_xll.RiskData('TS CF'!$N$24,$A3046)-H3046</f>
        <v>#NAME?</v>
      </c>
      <c r="V3046" s="327" t="e">
        <f t="shared" ca="1" si="141"/>
        <v>#NAME?</v>
      </c>
      <c r="W3046" s="327" t="e">
        <f t="shared" ca="1" si="142"/>
        <v>#NAME?</v>
      </c>
      <c r="X3046" s="327" t="e">
        <f t="shared" ca="1" si="143"/>
        <v>#NAME?</v>
      </c>
    </row>
    <row r="3047" spans="1:24">
      <c r="A3047" s="2">
        <v>3040</v>
      </c>
      <c r="B3047" s="617">
        <v>-160478</v>
      </c>
      <c r="C3047" s="617">
        <v>-103593</v>
      </c>
      <c r="D3047" s="617">
        <v>-114388</v>
      </c>
      <c r="F3047" s="330" t="e">
        <f ca="1">_xll.RiskData('Risk Summary'!$H$32,$A3047)</f>
        <v>#NAME?</v>
      </c>
      <c r="G3047" s="330" t="e">
        <f ca="1">_xll.RiskData('Risk Summary'!$K$32,$A3047)</f>
        <v>#NAME?</v>
      </c>
      <c r="H3047" s="330" t="e">
        <f ca="1">_xll.RiskData('Risk Summary'!$N$32,$A3047)</f>
        <v>#NAME?</v>
      </c>
      <c r="J3047" s="330" t="e">
        <f ca="1">_xll.RiskData('Risk Summary'!$H$35,$A3047)</f>
        <v>#NAME?</v>
      </c>
      <c r="K3047" s="330" t="e">
        <f ca="1">_xll.RiskData('Risk Summary'!$K$35,$A3047)</f>
        <v>#NAME?</v>
      </c>
      <c r="L3047" s="330" t="e">
        <f ca="1">_xll.RiskData('Risk Summary'!$N$35,$A3047)</f>
        <v>#NAME?</v>
      </c>
      <c r="N3047" s="330" t="e">
        <f ca="1">_xll.RiskData('Risk Summary'!$H$36,$A3047)</f>
        <v>#NAME?</v>
      </c>
      <c r="O3047" s="330" t="e">
        <f ca="1">_xll.RiskData('Risk Summary'!$K$36,$A3047)</f>
        <v>#NAME?</v>
      </c>
      <c r="P3047" s="330" t="e">
        <f ca="1">_xll.RiskData('Risk Summary'!$N$36,$A3047)</f>
        <v>#NAME?</v>
      </c>
      <c r="R3047" s="330" t="e">
        <f ca="1">_xll.RiskData('TS CF'!$H$24,$A3047)-F3047</f>
        <v>#NAME?</v>
      </c>
      <c r="S3047" s="330" t="e">
        <f ca="1">_xll.RiskData('TS CF'!$K$24,$A3047)-G3047</f>
        <v>#NAME?</v>
      </c>
      <c r="T3047" s="330" t="e">
        <f ca="1">_xll.RiskData('TS CF'!$N$24,$A3047)-H3047</f>
        <v>#NAME?</v>
      </c>
      <c r="V3047" s="327" t="e">
        <f t="shared" ca="1" si="141"/>
        <v>#NAME?</v>
      </c>
      <c r="W3047" s="327" t="e">
        <f t="shared" ca="1" si="142"/>
        <v>#NAME?</v>
      </c>
      <c r="X3047" s="327" t="e">
        <f t="shared" ca="1" si="143"/>
        <v>#NAME?</v>
      </c>
    </row>
    <row r="3048" spans="1:24">
      <c r="A3048" s="2">
        <v>3041</v>
      </c>
      <c r="B3048" s="617">
        <v>-160478</v>
      </c>
      <c r="C3048" s="617">
        <v>-103593</v>
      </c>
      <c r="D3048" s="617">
        <v>-114388</v>
      </c>
      <c r="F3048" s="330" t="e">
        <f ca="1">_xll.RiskData('Risk Summary'!$H$32,$A3048)</f>
        <v>#NAME?</v>
      </c>
      <c r="G3048" s="330" t="e">
        <f ca="1">_xll.RiskData('Risk Summary'!$K$32,$A3048)</f>
        <v>#NAME?</v>
      </c>
      <c r="H3048" s="330" t="e">
        <f ca="1">_xll.RiskData('Risk Summary'!$N$32,$A3048)</f>
        <v>#NAME?</v>
      </c>
      <c r="J3048" s="330" t="e">
        <f ca="1">_xll.RiskData('Risk Summary'!$H$35,$A3048)</f>
        <v>#NAME?</v>
      </c>
      <c r="K3048" s="330" t="e">
        <f ca="1">_xll.RiskData('Risk Summary'!$K$35,$A3048)</f>
        <v>#NAME?</v>
      </c>
      <c r="L3048" s="330" t="e">
        <f ca="1">_xll.RiskData('Risk Summary'!$N$35,$A3048)</f>
        <v>#NAME?</v>
      </c>
      <c r="N3048" s="330" t="e">
        <f ca="1">_xll.RiskData('Risk Summary'!$H$36,$A3048)</f>
        <v>#NAME?</v>
      </c>
      <c r="O3048" s="330" t="e">
        <f ca="1">_xll.RiskData('Risk Summary'!$K$36,$A3048)</f>
        <v>#NAME?</v>
      </c>
      <c r="P3048" s="330" t="e">
        <f ca="1">_xll.RiskData('Risk Summary'!$N$36,$A3048)</f>
        <v>#NAME?</v>
      </c>
      <c r="R3048" s="330" t="e">
        <f ca="1">_xll.RiskData('TS CF'!$H$24,$A3048)-F3048</f>
        <v>#NAME?</v>
      </c>
      <c r="S3048" s="330" t="e">
        <f ca="1">_xll.RiskData('TS CF'!$K$24,$A3048)-G3048</f>
        <v>#NAME?</v>
      </c>
      <c r="T3048" s="330" t="e">
        <f ca="1">_xll.RiskData('TS CF'!$N$24,$A3048)-H3048</f>
        <v>#NAME?</v>
      </c>
      <c r="V3048" s="327" t="e">
        <f t="shared" ca="1" si="141"/>
        <v>#NAME?</v>
      </c>
      <c r="W3048" s="327" t="e">
        <f t="shared" ca="1" si="142"/>
        <v>#NAME?</v>
      </c>
      <c r="X3048" s="327" t="e">
        <f t="shared" ca="1" si="143"/>
        <v>#NAME?</v>
      </c>
    </row>
    <row r="3049" spans="1:24">
      <c r="A3049" s="2">
        <v>3042</v>
      </c>
      <c r="B3049" s="617">
        <v>-160478</v>
      </c>
      <c r="C3049" s="617">
        <v>-103593</v>
      </c>
      <c r="D3049" s="617">
        <v>-114388</v>
      </c>
      <c r="F3049" s="330" t="e">
        <f ca="1">_xll.RiskData('Risk Summary'!$H$32,$A3049)</f>
        <v>#NAME?</v>
      </c>
      <c r="G3049" s="330" t="e">
        <f ca="1">_xll.RiskData('Risk Summary'!$K$32,$A3049)</f>
        <v>#NAME?</v>
      </c>
      <c r="H3049" s="330" t="e">
        <f ca="1">_xll.RiskData('Risk Summary'!$N$32,$A3049)</f>
        <v>#NAME?</v>
      </c>
      <c r="J3049" s="330" t="e">
        <f ca="1">_xll.RiskData('Risk Summary'!$H$35,$A3049)</f>
        <v>#NAME?</v>
      </c>
      <c r="K3049" s="330" t="e">
        <f ca="1">_xll.RiskData('Risk Summary'!$K$35,$A3049)</f>
        <v>#NAME?</v>
      </c>
      <c r="L3049" s="330" t="e">
        <f ca="1">_xll.RiskData('Risk Summary'!$N$35,$A3049)</f>
        <v>#NAME?</v>
      </c>
      <c r="N3049" s="330" t="e">
        <f ca="1">_xll.RiskData('Risk Summary'!$H$36,$A3049)</f>
        <v>#NAME?</v>
      </c>
      <c r="O3049" s="330" t="e">
        <f ca="1">_xll.RiskData('Risk Summary'!$K$36,$A3049)</f>
        <v>#NAME?</v>
      </c>
      <c r="P3049" s="330" t="e">
        <f ca="1">_xll.RiskData('Risk Summary'!$N$36,$A3049)</f>
        <v>#NAME?</v>
      </c>
      <c r="R3049" s="330" t="e">
        <f ca="1">_xll.RiskData('TS CF'!$H$24,$A3049)-F3049</f>
        <v>#NAME?</v>
      </c>
      <c r="S3049" s="330" t="e">
        <f ca="1">_xll.RiskData('TS CF'!$K$24,$A3049)-G3049</f>
        <v>#NAME?</v>
      </c>
      <c r="T3049" s="330" t="e">
        <f ca="1">_xll.RiskData('TS CF'!$N$24,$A3049)-H3049</f>
        <v>#NAME?</v>
      </c>
      <c r="V3049" s="327" t="e">
        <f t="shared" ca="1" si="141"/>
        <v>#NAME?</v>
      </c>
      <c r="W3049" s="327" t="e">
        <f t="shared" ca="1" si="142"/>
        <v>#NAME?</v>
      </c>
      <c r="X3049" s="327" t="e">
        <f t="shared" ca="1" si="143"/>
        <v>#NAME?</v>
      </c>
    </row>
    <row r="3050" spans="1:24">
      <c r="A3050" s="2">
        <v>3043</v>
      </c>
      <c r="B3050" s="617">
        <v>-160478</v>
      </c>
      <c r="C3050" s="617">
        <v>-103593</v>
      </c>
      <c r="D3050" s="617">
        <v>-114388</v>
      </c>
      <c r="F3050" s="330" t="e">
        <f ca="1">_xll.RiskData('Risk Summary'!$H$32,$A3050)</f>
        <v>#NAME?</v>
      </c>
      <c r="G3050" s="330" t="e">
        <f ca="1">_xll.RiskData('Risk Summary'!$K$32,$A3050)</f>
        <v>#NAME?</v>
      </c>
      <c r="H3050" s="330" t="e">
        <f ca="1">_xll.RiskData('Risk Summary'!$N$32,$A3050)</f>
        <v>#NAME?</v>
      </c>
      <c r="J3050" s="330" t="e">
        <f ca="1">_xll.RiskData('Risk Summary'!$H$35,$A3050)</f>
        <v>#NAME?</v>
      </c>
      <c r="K3050" s="330" t="e">
        <f ca="1">_xll.RiskData('Risk Summary'!$K$35,$A3050)</f>
        <v>#NAME?</v>
      </c>
      <c r="L3050" s="330" t="e">
        <f ca="1">_xll.RiskData('Risk Summary'!$N$35,$A3050)</f>
        <v>#NAME?</v>
      </c>
      <c r="N3050" s="330" t="e">
        <f ca="1">_xll.RiskData('Risk Summary'!$H$36,$A3050)</f>
        <v>#NAME?</v>
      </c>
      <c r="O3050" s="330" t="e">
        <f ca="1">_xll.RiskData('Risk Summary'!$K$36,$A3050)</f>
        <v>#NAME?</v>
      </c>
      <c r="P3050" s="330" t="e">
        <f ca="1">_xll.RiskData('Risk Summary'!$N$36,$A3050)</f>
        <v>#NAME?</v>
      </c>
      <c r="R3050" s="330" t="e">
        <f ca="1">_xll.RiskData('TS CF'!$H$24,$A3050)-F3050</f>
        <v>#NAME?</v>
      </c>
      <c r="S3050" s="330" t="e">
        <f ca="1">_xll.RiskData('TS CF'!$K$24,$A3050)-G3050</f>
        <v>#NAME?</v>
      </c>
      <c r="T3050" s="330" t="e">
        <f ca="1">_xll.RiskData('TS CF'!$N$24,$A3050)-H3050</f>
        <v>#NAME?</v>
      </c>
      <c r="V3050" s="327" t="e">
        <f t="shared" ca="1" si="141"/>
        <v>#NAME?</v>
      </c>
      <c r="W3050" s="327" t="e">
        <f t="shared" ca="1" si="142"/>
        <v>#NAME?</v>
      </c>
      <c r="X3050" s="327" t="e">
        <f t="shared" ca="1" si="143"/>
        <v>#NAME?</v>
      </c>
    </row>
    <row r="3051" spans="1:24">
      <c r="A3051" s="2">
        <v>3044</v>
      </c>
      <c r="B3051" s="617">
        <v>-160478</v>
      </c>
      <c r="C3051" s="617">
        <v>-103593</v>
      </c>
      <c r="D3051" s="617">
        <v>-114388</v>
      </c>
      <c r="F3051" s="330" t="e">
        <f ca="1">_xll.RiskData('Risk Summary'!$H$32,$A3051)</f>
        <v>#NAME?</v>
      </c>
      <c r="G3051" s="330" t="e">
        <f ca="1">_xll.RiskData('Risk Summary'!$K$32,$A3051)</f>
        <v>#NAME?</v>
      </c>
      <c r="H3051" s="330" t="e">
        <f ca="1">_xll.RiskData('Risk Summary'!$N$32,$A3051)</f>
        <v>#NAME?</v>
      </c>
      <c r="J3051" s="330" t="e">
        <f ca="1">_xll.RiskData('Risk Summary'!$H$35,$A3051)</f>
        <v>#NAME?</v>
      </c>
      <c r="K3051" s="330" t="e">
        <f ca="1">_xll.RiskData('Risk Summary'!$K$35,$A3051)</f>
        <v>#NAME?</v>
      </c>
      <c r="L3051" s="330" t="e">
        <f ca="1">_xll.RiskData('Risk Summary'!$N$35,$A3051)</f>
        <v>#NAME?</v>
      </c>
      <c r="N3051" s="330" t="e">
        <f ca="1">_xll.RiskData('Risk Summary'!$H$36,$A3051)</f>
        <v>#NAME?</v>
      </c>
      <c r="O3051" s="330" t="e">
        <f ca="1">_xll.RiskData('Risk Summary'!$K$36,$A3051)</f>
        <v>#NAME?</v>
      </c>
      <c r="P3051" s="330" t="e">
        <f ca="1">_xll.RiskData('Risk Summary'!$N$36,$A3051)</f>
        <v>#NAME?</v>
      </c>
      <c r="R3051" s="330" t="e">
        <f ca="1">_xll.RiskData('TS CF'!$H$24,$A3051)-F3051</f>
        <v>#NAME?</v>
      </c>
      <c r="S3051" s="330" t="e">
        <f ca="1">_xll.RiskData('TS CF'!$K$24,$A3051)-G3051</f>
        <v>#NAME?</v>
      </c>
      <c r="T3051" s="330" t="e">
        <f ca="1">_xll.RiskData('TS CF'!$N$24,$A3051)-H3051</f>
        <v>#NAME?</v>
      </c>
      <c r="V3051" s="327" t="e">
        <f t="shared" ca="1" si="141"/>
        <v>#NAME?</v>
      </c>
      <c r="W3051" s="327" t="e">
        <f t="shared" ca="1" si="142"/>
        <v>#NAME?</v>
      </c>
      <c r="X3051" s="327" t="e">
        <f t="shared" ca="1" si="143"/>
        <v>#NAME?</v>
      </c>
    </row>
    <row r="3052" spans="1:24">
      <c r="A3052" s="2">
        <v>3045</v>
      </c>
      <c r="B3052" s="617">
        <v>-160478</v>
      </c>
      <c r="C3052" s="617">
        <v>-103593</v>
      </c>
      <c r="D3052" s="617">
        <v>-114388</v>
      </c>
      <c r="F3052" s="330" t="e">
        <f ca="1">_xll.RiskData('Risk Summary'!$H$32,$A3052)</f>
        <v>#NAME?</v>
      </c>
      <c r="G3052" s="330" t="e">
        <f ca="1">_xll.RiskData('Risk Summary'!$K$32,$A3052)</f>
        <v>#NAME?</v>
      </c>
      <c r="H3052" s="330" t="e">
        <f ca="1">_xll.RiskData('Risk Summary'!$N$32,$A3052)</f>
        <v>#NAME?</v>
      </c>
      <c r="J3052" s="330" t="e">
        <f ca="1">_xll.RiskData('Risk Summary'!$H$35,$A3052)</f>
        <v>#NAME?</v>
      </c>
      <c r="K3052" s="330" t="e">
        <f ca="1">_xll.RiskData('Risk Summary'!$K$35,$A3052)</f>
        <v>#NAME?</v>
      </c>
      <c r="L3052" s="330" t="e">
        <f ca="1">_xll.RiskData('Risk Summary'!$N$35,$A3052)</f>
        <v>#NAME?</v>
      </c>
      <c r="N3052" s="330" t="e">
        <f ca="1">_xll.RiskData('Risk Summary'!$H$36,$A3052)</f>
        <v>#NAME?</v>
      </c>
      <c r="O3052" s="330" t="e">
        <f ca="1">_xll.RiskData('Risk Summary'!$K$36,$A3052)</f>
        <v>#NAME?</v>
      </c>
      <c r="P3052" s="330" t="e">
        <f ca="1">_xll.RiskData('Risk Summary'!$N$36,$A3052)</f>
        <v>#NAME?</v>
      </c>
      <c r="R3052" s="330" t="e">
        <f ca="1">_xll.RiskData('TS CF'!$H$24,$A3052)-F3052</f>
        <v>#NAME?</v>
      </c>
      <c r="S3052" s="330" t="e">
        <f ca="1">_xll.RiskData('TS CF'!$K$24,$A3052)-G3052</f>
        <v>#NAME?</v>
      </c>
      <c r="T3052" s="330" t="e">
        <f ca="1">_xll.RiskData('TS CF'!$N$24,$A3052)-H3052</f>
        <v>#NAME?</v>
      </c>
      <c r="V3052" s="327" t="e">
        <f t="shared" ca="1" si="141"/>
        <v>#NAME?</v>
      </c>
      <c r="W3052" s="327" t="e">
        <f t="shared" ca="1" si="142"/>
        <v>#NAME?</v>
      </c>
      <c r="X3052" s="327" t="e">
        <f t="shared" ca="1" si="143"/>
        <v>#NAME?</v>
      </c>
    </row>
    <row r="3053" spans="1:24">
      <c r="A3053" s="2">
        <v>3046</v>
      </c>
      <c r="B3053" s="617">
        <v>-160478</v>
      </c>
      <c r="C3053" s="617">
        <v>-103593</v>
      </c>
      <c r="D3053" s="617">
        <v>-114388</v>
      </c>
      <c r="F3053" s="330" t="e">
        <f ca="1">_xll.RiskData('Risk Summary'!$H$32,$A3053)</f>
        <v>#NAME?</v>
      </c>
      <c r="G3053" s="330" t="e">
        <f ca="1">_xll.RiskData('Risk Summary'!$K$32,$A3053)</f>
        <v>#NAME?</v>
      </c>
      <c r="H3053" s="330" t="e">
        <f ca="1">_xll.RiskData('Risk Summary'!$N$32,$A3053)</f>
        <v>#NAME?</v>
      </c>
      <c r="J3053" s="330" t="e">
        <f ca="1">_xll.RiskData('Risk Summary'!$H$35,$A3053)</f>
        <v>#NAME?</v>
      </c>
      <c r="K3053" s="330" t="e">
        <f ca="1">_xll.RiskData('Risk Summary'!$K$35,$A3053)</f>
        <v>#NAME?</v>
      </c>
      <c r="L3053" s="330" t="e">
        <f ca="1">_xll.RiskData('Risk Summary'!$N$35,$A3053)</f>
        <v>#NAME?</v>
      </c>
      <c r="N3053" s="330" t="e">
        <f ca="1">_xll.RiskData('Risk Summary'!$H$36,$A3053)</f>
        <v>#NAME?</v>
      </c>
      <c r="O3053" s="330" t="e">
        <f ca="1">_xll.RiskData('Risk Summary'!$K$36,$A3053)</f>
        <v>#NAME?</v>
      </c>
      <c r="P3053" s="330" t="e">
        <f ca="1">_xll.RiskData('Risk Summary'!$N$36,$A3053)</f>
        <v>#NAME?</v>
      </c>
      <c r="R3053" s="330" t="e">
        <f ca="1">_xll.RiskData('TS CF'!$H$24,$A3053)-F3053</f>
        <v>#NAME?</v>
      </c>
      <c r="S3053" s="330" t="e">
        <f ca="1">_xll.RiskData('TS CF'!$K$24,$A3053)-G3053</f>
        <v>#NAME?</v>
      </c>
      <c r="T3053" s="330" t="e">
        <f ca="1">_xll.RiskData('TS CF'!$N$24,$A3053)-H3053</f>
        <v>#NAME?</v>
      </c>
      <c r="V3053" s="327" t="e">
        <f t="shared" ca="1" si="141"/>
        <v>#NAME?</v>
      </c>
      <c r="W3053" s="327" t="e">
        <f t="shared" ca="1" si="142"/>
        <v>#NAME?</v>
      </c>
      <c r="X3053" s="327" t="e">
        <f t="shared" ca="1" si="143"/>
        <v>#NAME?</v>
      </c>
    </row>
    <row r="3054" spans="1:24">
      <c r="A3054" s="2">
        <v>3047</v>
      </c>
      <c r="B3054" s="617">
        <v>-160478</v>
      </c>
      <c r="C3054" s="617">
        <v>-103593</v>
      </c>
      <c r="D3054" s="617">
        <v>-114388</v>
      </c>
      <c r="F3054" s="330" t="e">
        <f ca="1">_xll.RiskData('Risk Summary'!$H$32,$A3054)</f>
        <v>#NAME?</v>
      </c>
      <c r="G3054" s="330" t="e">
        <f ca="1">_xll.RiskData('Risk Summary'!$K$32,$A3054)</f>
        <v>#NAME?</v>
      </c>
      <c r="H3054" s="330" t="e">
        <f ca="1">_xll.RiskData('Risk Summary'!$N$32,$A3054)</f>
        <v>#NAME?</v>
      </c>
      <c r="J3054" s="330" t="e">
        <f ca="1">_xll.RiskData('Risk Summary'!$H$35,$A3054)</f>
        <v>#NAME?</v>
      </c>
      <c r="K3054" s="330" t="e">
        <f ca="1">_xll.RiskData('Risk Summary'!$K$35,$A3054)</f>
        <v>#NAME?</v>
      </c>
      <c r="L3054" s="330" t="e">
        <f ca="1">_xll.RiskData('Risk Summary'!$N$35,$A3054)</f>
        <v>#NAME?</v>
      </c>
      <c r="N3054" s="330" t="e">
        <f ca="1">_xll.RiskData('Risk Summary'!$H$36,$A3054)</f>
        <v>#NAME?</v>
      </c>
      <c r="O3054" s="330" t="e">
        <f ca="1">_xll.RiskData('Risk Summary'!$K$36,$A3054)</f>
        <v>#NAME?</v>
      </c>
      <c r="P3054" s="330" t="e">
        <f ca="1">_xll.RiskData('Risk Summary'!$N$36,$A3054)</f>
        <v>#NAME?</v>
      </c>
      <c r="R3054" s="330" t="e">
        <f ca="1">_xll.RiskData('TS CF'!$H$24,$A3054)-F3054</f>
        <v>#NAME?</v>
      </c>
      <c r="S3054" s="330" t="e">
        <f ca="1">_xll.RiskData('TS CF'!$K$24,$A3054)-G3054</f>
        <v>#NAME?</v>
      </c>
      <c r="T3054" s="330" t="e">
        <f ca="1">_xll.RiskData('TS CF'!$N$24,$A3054)-H3054</f>
        <v>#NAME?</v>
      </c>
      <c r="V3054" s="327" t="e">
        <f t="shared" ca="1" si="141"/>
        <v>#NAME?</v>
      </c>
      <c r="W3054" s="327" t="e">
        <f t="shared" ca="1" si="142"/>
        <v>#NAME?</v>
      </c>
      <c r="X3054" s="327" t="e">
        <f t="shared" ca="1" si="143"/>
        <v>#NAME?</v>
      </c>
    </row>
    <row r="3055" spans="1:24">
      <c r="A3055" s="2">
        <v>3048</v>
      </c>
      <c r="B3055" s="617">
        <v>-160478</v>
      </c>
      <c r="C3055" s="617">
        <v>-103593</v>
      </c>
      <c r="D3055" s="617">
        <v>-114388</v>
      </c>
      <c r="F3055" s="330" t="e">
        <f ca="1">_xll.RiskData('Risk Summary'!$H$32,$A3055)</f>
        <v>#NAME?</v>
      </c>
      <c r="G3055" s="330" t="e">
        <f ca="1">_xll.RiskData('Risk Summary'!$K$32,$A3055)</f>
        <v>#NAME?</v>
      </c>
      <c r="H3055" s="330" t="e">
        <f ca="1">_xll.RiskData('Risk Summary'!$N$32,$A3055)</f>
        <v>#NAME?</v>
      </c>
      <c r="J3055" s="330" t="e">
        <f ca="1">_xll.RiskData('Risk Summary'!$H$35,$A3055)</f>
        <v>#NAME?</v>
      </c>
      <c r="K3055" s="330" t="e">
        <f ca="1">_xll.RiskData('Risk Summary'!$K$35,$A3055)</f>
        <v>#NAME?</v>
      </c>
      <c r="L3055" s="330" t="e">
        <f ca="1">_xll.RiskData('Risk Summary'!$N$35,$A3055)</f>
        <v>#NAME?</v>
      </c>
      <c r="N3055" s="330" t="e">
        <f ca="1">_xll.RiskData('Risk Summary'!$H$36,$A3055)</f>
        <v>#NAME?</v>
      </c>
      <c r="O3055" s="330" t="e">
        <f ca="1">_xll.RiskData('Risk Summary'!$K$36,$A3055)</f>
        <v>#NAME?</v>
      </c>
      <c r="P3055" s="330" t="e">
        <f ca="1">_xll.RiskData('Risk Summary'!$N$36,$A3055)</f>
        <v>#NAME?</v>
      </c>
      <c r="R3055" s="330" t="e">
        <f ca="1">_xll.RiskData('TS CF'!$H$24,$A3055)-F3055</f>
        <v>#NAME?</v>
      </c>
      <c r="S3055" s="330" t="e">
        <f ca="1">_xll.RiskData('TS CF'!$K$24,$A3055)-G3055</f>
        <v>#NAME?</v>
      </c>
      <c r="T3055" s="330" t="e">
        <f ca="1">_xll.RiskData('TS CF'!$N$24,$A3055)-H3055</f>
        <v>#NAME?</v>
      </c>
      <c r="V3055" s="327" t="e">
        <f t="shared" ca="1" si="141"/>
        <v>#NAME?</v>
      </c>
      <c r="W3055" s="327" t="e">
        <f t="shared" ca="1" si="142"/>
        <v>#NAME?</v>
      </c>
      <c r="X3055" s="327" t="e">
        <f t="shared" ca="1" si="143"/>
        <v>#NAME?</v>
      </c>
    </row>
    <row r="3056" spans="1:24">
      <c r="A3056" s="2">
        <v>3049</v>
      </c>
      <c r="B3056" s="617">
        <v>-160478</v>
      </c>
      <c r="C3056" s="617">
        <v>-103593</v>
      </c>
      <c r="D3056" s="617">
        <v>-114388</v>
      </c>
      <c r="F3056" s="330" t="e">
        <f ca="1">_xll.RiskData('Risk Summary'!$H$32,$A3056)</f>
        <v>#NAME?</v>
      </c>
      <c r="G3056" s="330" t="e">
        <f ca="1">_xll.RiskData('Risk Summary'!$K$32,$A3056)</f>
        <v>#NAME?</v>
      </c>
      <c r="H3056" s="330" t="e">
        <f ca="1">_xll.RiskData('Risk Summary'!$N$32,$A3056)</f>
        <v>#NAME?</v>
      </c>
      <c r="J3056" s="330" t="e">
        <f ca="1">_xll.RiskData('Risk Summary'!$H$35,$A3056)</f>
        <v>#NAME?</v>
      </c>
      <c r="K3056" s="330" t="e">
        <f ca="1">_xll.RiskData('Risk Summary'!$K$35,$A3056)</f>
        <v>#NAME?</v>
      </c>
      <c r="L3056" s="330" t="e">
        <f ca="1">_xll.RiskData('Risk Summary'!$N$35,$A3056)</f>
        <v>#NAME?</v>
      </c>
      <c r="N3056" s="330" t="e">
        <f ca="1">_xll.RiskData('Risk Summary'!$H$36,$A3056)</f>
        <v>#NAME?</v>
      </c>
      <c r="O3056" s="330" t="e">
        <f ca="1">_xll.RiskData('Risk Summary'!$K$36,$A3056)</f>
        <v>#NAME?</v>
      </c>
      <c r="P3056" s="330" t="e">
        <f ca="1">_xll.RiskData('Risk Summary'!$N$36,$A3056)</f>
        <v>#NAME?</v>
      </c>
      <c r="R3056" s="330" t="e">
        <f ca="1">_xll.RiskData('TS CF'!$H$24,$A3056)-F3056</f>
        <v>#NAME?</v>
      </c>
      <c r="S3056" s="330" t="e">
        <f ca="1">_xll.RiskData('TS CF'!$K$24,$A3056)-G3056</f>
        <v>#NAME?</v>
      </c>
      <c r="T3056" s="330" t="e">
        <f ca="1">_xll.RiskData('TS CF'!$N$24,$A3056)-H3056</f>
        <v>#NAME?</v>
      </c>
      <c r="V3056" s="327" t="e">
        <f t="shared" ca="1" si="141"/>
        <v>#NAME?</v>
      </c>
      <c r="W3056" s="327" t="e">
        <f t="shared" ca="1" si="142"/>
        <v>#NAME?</v>
      </c>
      <c r="X3056" s="327" t="e">
        <f t="shared" ca="1" si="143"/>
        <v>#NAME?</v>
      </c>
    </row>
    <row r="3057" spans="1:24">
      <c r="A3057" s="2">
        <v>3050</v>
      </c>
      <c r="B3057" s="617">
        <v>-160478</v>
      </c>
      <c r="C3057" s="617">
        <v>-103593</v>
      </c>
      <c r="D3057" s="617">
        <v>-114388</v>
      </c>
      <c r="F3057" s="330" t="e">
        <f ca="1">_xll.RiskData('Risk Summary'!$H$32,$A3057)</f>
        <v>#NAME?</v>
      </c>
      <c r="G3057" s="330" t="e">
        <f ca="1">_xll.RiskData('Risk Summary'!$K$32,$A3057)</f>
        <v>#NAME?</v>
      </c>
      <c r="H3057" s="330" t="e">
        <f ca="1">_xll.RiskData('Risk Summary'!$N$32,$A3057)</f>
        <v>#NAME?</v>
      </c>
      <c r="J3057" s="330" t="e">
        <f ca="1">_xll.RiskData('Risk Summary'!$H$35,$A3057)</f>
        <v>#NAME?</v>
      </c>
      <c r="K3057" s="330" t="e">
        <f ca="1">_xll.RiskData('Risk Summary'!$K$35,$A3057)</f>
        <v>#NAME?</v>
      </c>
      <c r="L3057" s="330" t="e">
        <f ca="1">_xll.RiskData('Risk Summary'!$N$35,$A3057)</f>
        <v>#NAME?</v>
      </c>
      <c r="N3057" s="330" t="e">
        <f ca="1">_xll.RiskData('Risk Summary'!$H$36,$A3057)</f>
        <v>#NAME?</v>
      </c>
      <c r="O3057" s="330" t="e">
        <f ca="1">_xll.RiskData('Risk Summary'!$K$36,$A3057)</f>
        <v>#NAME?</v>
      </c>
      <c r="P3057" s="330" t="e">
        <f ca="1">_xll.RiskData('Risk Summary'!$N$36,$A3057)</f>
        <v>#NAME?</v>
      </c>
      <c r="R3057" s="330" t="e">
        <f ca="1">_xll.RiskData('TS CF'!$H$24,$A3057)-F3057</f>
        <v>#NAME?</v>
      </c>
      <c r="S3057" s="330" t="e">
        <f ca="1">_xll.RiskData('TS CF'!$K$24,$A3057)-G3057</f>
        <v>#NAME?</v>
      </c>
      <c r="T3057" s="330" t="e">
        <f ca="1">_xll.RiskData('TS CF'!$N$24,$A3057)-H3057</f>
        <v>#NAME?</v>
      </c>
      <c r="V3057" s="327" t="e">
        <f t="shared" ca="1" si="141"/>
        <v>#NAME?</v>
      </c>
      <c r="W3057" s="327" t="e">
        <f t="shared" ca="1" si="142"/>
        <v>#NAME?</v>
      </c>
      <c r="X3057" s="327" t="e">
        <f t="shared" ca="1" si="143"/>
        <v>#NAME?</v>
      </c>
    </row>
    <row r="3058" spans="1:24">
      <c r="A3058" s="2">
        <v>3051</v>
      </c>
      <c r="B3058" s="617">
        <v>-160478</v>
      </c>
      <c r="C3058" s="617">
        <v>-103593</v>
      </c>
      <c r="D3058" s="617">
        <v>-114388</v>
      </c>
      <c r="F3058" s="330" t="e">
        <f ca="1">_xll.RiskData('Risk Summary'!$H$32,$A3058)</f>
        <v>#NAME?</v>
      </c>
      <c r="G3058" s="330" t="e">
        <f ca="1">_xll.RiskData('Risk Summary'!$K$32,$A3058)</f>
        <v>#NAME?</v>
      </c>
      <c r="H3058" s="330" t="e">
        <f ca="1">_xll.RiskData('Risk Summary'!$N$32,$A3058)</f>
        <v>#NAME?</v>
      </c>
      <c r="J3058" s="330" t="e">
        <f ca="1">_xll.RiskData('Risk Summary'!$H$35,$A3058)</f>
        <v>#NAME?</v>
      </c>
      <c r="K3058" s="330" t="e">
        <f ca="1">_xll.RiskData('Risk Summary'!$K$35,$A3058)</f>
        <v>#NAME?</v>
      </c>
      <c r="L3058" s="330" t="e">
        <f ca="1">_xll.RiskData('Risk Summary'!$N$35,$A3058)</f>
        <v>#NAME?</v>
      </c>
      <c r="N3058" s="330" t="e">
        <f ca="1">_xll.RiskData('Risk Summary'!$H$36,$A3058)</f>
        <v>#NAME?</v>
      </c>
      <c r="O3058" s="330" t="e">
        <f ca="1">_xll.RiskData('Risk Summary'!$K$36,$A3058)</f>
        <v>#NAME?</v>
      </c>
      <c r="P3058" s="330" t="e">
        <f ca="1">_xll.RiskData('Risk Summary'!$N$36,$A3058)</f>
        <v>#NAME?</v>
      </c>
      <c r="R3058" s="330" t="e">
        <f ca="1">_xll.RiskData('TS CF'!$H$24,$A3058)-F3058</f>
        <v>#NAME?</v>
      </c>
      <c r="S3058" s="330" t="e">
        <f ca="1">_xll.RiskData('TS CF'!$K$24,$A3058)-G3058</f>
        <v>#NAME?</v>
      </c>
      <c r="T3058" s="330" t="e">
        <f ca="1">_xll.RiskData('TS CF'!$N$24,$A3058)-H3058</f>
        <v>#NAME?</v>
      </c>
      <c r="V3058" s="327" t="e">
        <f t="shared" ca="1" si="141"/>
        <v>#NAME?</v>
      </c>
      <c r="W3058" s="327" t="e">
        <f t="shared" ca="1" si="142"/>
        <v>#NAME?</v>
      </c>
      <c r="X3058" s="327" t="e">
        <f t="shared" ca="1" si="143"/>
        <v>#NAME?</v>
      </c>
    </row>
    <row r="3059" spans="1:24">
      <c r="A3059" s="2">
        <v>3052</v>
      </c>
      <c r="B3059" s="617">
        <v>-160478</v>
      </c>
      <c r="C3059" s="617">
        <v>-103593</v>
      </c>
      <c r="D3059" s="617">
        <v>-114388</v>
      </c>
      <c r="F3059" s="330" t="e">
        <f ca="1">_xll.RiskData('Risk Summary'!$H$32,$A3059)</f>
        <v>#NAME?</v>
      </c>
      <c r="G3059" s="330" t="e">
        <f ca="1">_xll.RiskData('Risk Summary'!$K$32,$A3059)</f>
        <v>#NAME?</v>
      </c>
      <c r="H3059" s="330" t="e">
        <f ca="1">_xll.RiskData('Risk Summary'!$N$32,$A3059)</f>
        <v>#NAME?</v>
      </c>
      <c r="J3059" s="330" t="e">
        <f ca="1">_xll.RiskData('Risk Summary'!$H$35,$A3059)</f>
        <v>#NAME?</v>
      </c>
      <c r="K3059" s="330" t="e">
        <f ca="1">_xll.RiskData('Risk Summary'!$K$35,$A3059)</f>
        <v>#NAME?</v>
      </c>
      <c r="L3059" s="330" t="e">
        <f ca="1">_xll.RiskData('Risk Summary'!$N$35,$A3059)</f>
        <v>#NAME?</v>
      </c>
      <c r="N3059" s="330" t="e">
        <f ca="1">_xll.RiskData('Risk Summary'!$H$36,$A3059)</f>
        <v>#NAME?</v>
      </c>
      <c r="O3059" s="330" t="e">
        <f ca="1">_xll.RiskData('Risk Summary'!$K$36,$A3059)</f>
        <v>#NAME?</v>
      </c>
      <c r="P3059" s="330" t="e">
        <f ca="1">_xll.RiskData('Risk Summary'!$N$36,$A3059)</f>
        <v>#NAME?</v>
      </c>
      <c r="R3059" s="330" t="e">
        <f ca="1">_xll.RiskData('TS CF'!$H$24,$A3059)-F3059</f>
        <v>#NAME?</v>
      </c>
      <c r="S3059" s="330" t="e">
        <f ca="1">_xll.RiskData('TS CF'!$K$24,$A3059)-G3059</f>
        <v>#NAME?</v>
      </c>
      <c r="T3059" s="330" t="e">
        <f ca="1">_xll.RiskData('TS CF'!$N$24,$A3059)-H3059</f>
        <v>#NAME?</v>
      </c>
      <c r="V3059" s="327" t="e">
        <f t="shared" ca="1" si="141"/>
        <v>#NAME?</v>
      </c>
      <c r="W3059" s="327" t="e">
        <f t="shared" ca="1" si="142"/>
        <v>#NAME?</v>
      </c>
      <c r="X3059" s="327" t="e">
        <f t="shared" ca="1" si="143"/>
        <v>#NAME?</v>
      </c>
    </row>
    <row r="3060" spans="1:24">
      <c r="A3060" s="2">
        <v>3053</v>
      </c>
      <c r="B3060" s="617">
        <v>-160478</v>
      </c>
      <c r="C3060" s="617">
        <v>-103593</v>
      </c>
      <c r="D3060" s="617">
        <v>-114388</v>
      </c>
      <c r="F3060" s="330" t="e">
        <f ca="1">_xll.RiskData('Risk Summary'!$H$32,$A3060)</f>
        <v>#NAME?</v>
      </c>
      <c r="G3060" s="330" t="e">
        <f ca="1">_xll.RiskData('Risk Summary'!$K$32,$A3060)</f>
        <v>#NAME?</v>
      </c>
      <c r="H3060" s="330" t="e">
        <f ca="1">_xll.RiskData('Risk Summary'!$N$32,$A3060)</f>
        <v>#NAME?</v>
      </c>
      <c r="J3060" s="330" t="e">
        <f ca="1">_xll.RiskData('Risk Summary'!$H$35,$A3060)</f>
        <v>#NAME?</v>
      </c>
      <c r="K3060" s="330" t="e">
        <f ca="1">_xll.RiskData('Risk Summary'!$K$35,$A3060)</f>
        <v>#NAME?</v>
      </c>
      <c r="L3060" s="330" t="e">
        <f ca="1">_xll.RiskData('Risk Summary'!$N$35,$A3060)</f>
        <v>#NAME?</v>
      </c>
      <c r="N3060" s="330" t="e">
        <f ca="1">_xll.RiskData('Risk Summary'!$H$36,$A3060)</f>
        <v>#NAME?</v>
      </c>
      <c r="O3060" s="330" t="e">
        <f ca="1">_xll.RiskData('Risk Summary'!$K$36,$A3060)</f>
        <v>#NAME?</v>
      </c>
      <c r="P3060" s="330" t="e">
        <f ca="1">_xll.RiskData('Risk Summary'!$N$36,$A3060)</f>
        <v>#NAME?</v>
      </c>
      <c r="R3060" s="330" t="e">
        <f ca="1">_xll.RiskData('TS CF'!$H$24,$A3060)-F3060</f>
        <v>#NAME?</v>
      </c>
      <c r="S3060" s="330" t="e">
        <f ca="1">_xll.RiskData('TS CF'!$K$24,$A3060)-G3060</f>
        <v>#NAME?</v>
      </c>
      <c r="T3060" s="330" t="e">
        <f ca="1">_xll.RiskData('TS CF'!$N$24,$A3060)-H3060</f>
        <v>#NAME?</v>
      </c>
      <c r="V3060" s="327" t="e">
        <f t="shared" ca="1" si="141"/>
        <v>#NAME?</v>
      </c>
      <c r="W3060" s="327" t="e">
        <f t="shared" ca="1" si="142"/>
        <v>#NAME?</v>
      </c>
      <c r="X3060" s="327" t="e">
        <f t="shared" ca="1" si="143"/>
        <v>#NAME?</v>
      </c>
    </row>
    <row r="3061" spans="1:24">
      <c r="A3061" s="2">
        <v>3054</v>
      </c>
      <c r="B3061" s="617">
        <v>-160478</v>
      </c>
      <c r="C3061" s="617">
        <v>-103593</v>
      </c>
      <c r="D3061" s="617">
        <v>-114388</v>
      </c>
      <c r="F3061" s="330" t="e">
        <f ca="1">_xll.RiskData('Risk Summary'!$H$32,$A3061)</f>
        <v>#NAME?</v>
      </c>
      <c r="G3061" s="330" t="e">
        <f ca="1">_xll.RiskData('Risk Summary'!$K$32,$A3061)</f>
        <v>#NAME?</v>
      </c>
      <c r="H3061" s="330" t="e">
        <f ca="1">_xll.RiskData('Risk Summary'!$N$32,$A3061)</f>
        <v>#NAME?</v>
      </c>
      <c r="J3061" s="330" t="e">
        <f ca="1">_xll.RiskData('Risk Summary'!$H$35,$A3061)</f>
        <v>#NAME?</v>
      </c>
      <c r="K3061" s="330" t="e">
        <f ca="1">_xll.RiskData('Risk Summary'!$K$35,$A3061)</f>
        <v>#NAME?</v>
      </c>
      <c r="L3061" s="330" t="e">
        <f ca="1">_xll.RiskData('Risk Summary'!$N$35,$A3061)</f>
        <v>#NAME?</v>
      </c>
      <c r="N3061" s="330" t="e">
        <f ca="1">_xll.RiskData('Risk Summary'!$H$36,$A3061)</f>
        <v>#NAME?</v>
      </c>
      <c r="O3061" s="330" t="e">
        <f ca="1">_xll.RiskData('Risk Summary'!$K$36,$A3061)</f>
        <v>#NAME?</v>
      </c>
      <c r="P3061" s="330" t="e">
        <f ca="1">_xll.RiskData('Risk Summary'!$N$36,$A3061)</f>
        <v>#NAME?</v>
      </c>
      <c r="R3061" s="330" t="e">
        <f ca="1">_xll.RiskData('TS CF'!$H$24,$A3061)-F3061</f>
        <v>#NAME?</v>
      </c>
      <c r="S3061" s="330" t="e">
        <f ca="1">_xll.RiskData('TS CF'!$K$24,$A3061)-G3061</f>
        <v>#NAME?</v>
      </c>
      <c r="T3061" s="330" t="e">
        <f ca="1">_xll.RiskData('TS CF'!$N$24,$A3061)-H3061</f>
        <v>#NAME?</v>
      </c>
      <c r="V3061" s="327" t="e">
        <f t="shared" ca="1" si="141"/>
        <v>#NAME?</v>
      </c>
      <c r="W3061" s="327" t="e">
        <f t="shared" ca="1" si="142"/>
        <v>#NAME?</v>
      </c>
      <c r="X3061" s="327" t="e">
        <f t="shared" ca="1" si="143"/>
        <v>#NAME?</v>
      </c>
    </row>
    <row r="3062" spans="1:24">
      <c r="A3062" s="2">
        <v>3055</v>
      </c>
      <c r="B3062" s="617">
        <v>-160478</v>
      </c>
      <c r="C3062" s="617">
        <v>-103593</v>
      </c>
      <c r="D3062" s="617">
        <v>-114388</v>
      </c>
      <c r="F3062" s="330" t="e">
        <f ca="1">_xll.RiskData('Risk Summary'!$H$32,$A3062)</f>
        <v>#NAME?</v>
      </c>
      <c r="G3062" s="330" t="e">
        <f ca="1">_xll.RiskData('Risk Summary'!$K$32,$A3062)</f>
        <v>#NAME?</v>
      </c>
      <c r="H3062" s="330" t="e">
        <f ca="1">_xll.RiskData('Risk Summary'!$N$32,$A3062)</f>
        <v>#NAME?</v>
      </c>
      <c r="J3062" s="330" t="e">
        <f ca="1">_xll.RiskData('Risk Summary'!$H$35,$A3062)</f>
        <v>#NAME?</v>
      </c>
      <c r="K3062" s="330" t="e">
        <f ca="1">_xll.RiskData('Risk Summary'!$K$35,$A3062)</f>
        <v>#NAME?</v>
      </c>
      <c r="L3062" s="330" t="e">
        <f ca="1">_xll.RiskData('Risk Summary'!$N$35,$A3062)</f>
        <v>#NAME?</v>
      </c>
      <c r="N3062" s="330" t="e">
        <f ca="1">_xll.RiskData('Risk Summary'!$H$36,$A3062)</f>
        <v>#NAME?</v>
      </c>
      <c r="O3062" s="330" t="e">
        <f ca="1">_xll.RiskData('Risk Summary'!$K$36,$A3062)</f>
        <v>#NAME?</v>
      </c>
      <c r="P3062" s="330" t="e">
        <f ca="1">_xll.RiskData('Risk Summary'!$N$36,$A3062)</f>
        <v>#NAME?</v>
      </c>
      <c r="R3062" s="330" t="e">
        <f ca="1">_xll.RiskData('TS CF'!$H$24,$A3062)-F3062</f>
        <v>#NAME?</v>
      </c>
      <c r="S3062" s="330" t="e">
        <f ca="1">_xll.RiskData('TS CF'!$K$24,$A3062)-G3062</f>
        <v>#NAME?</v>
      </c>
      <c r="T3062" s="330" t="e">
        <f ca="1">_xll.RiskData('TS CF'!$N$24,$A3062)-H3062</f>
        <v>#NAME?</v>
      </c>
      <c r="V3062" s="327" t="e">
        <f t="shared" ca="1" si="141"/>
        <v>#NAME?</v>
      </c>
      <c r="W3062" s="327" t="e">
        <f t="shared" ca="1" si="142"/>
        <v>#NAME?</v>
      </c>
      <c r="X3062" s="327" t="e">
        <f t="shared" ca="1" si="143"/>
        <v>#NAME?</v>
      </c>
    </row>
    <row r="3063" spans="1:24">
      <c r="A3063" s="2">
        <v>3056</v>
      </c>
      <c r="B3063" s="617">
        <v>-160478</v>
      </c>
      <c r="C3063" s="617">
        <v>-103593</v>
      </c>
      <c r="D3063" s="617">
        <v>-114388</v>
      </c>
      <c r="F3063" s="330" t="e">
        <f ca="1">_xll.RiskData('Risk Summary'!$H$32,$A3063)</f>
        <v>#NAME?</v>
      </c>
      <c r="G3063" s="330" t="e">
        <f ca="1">_xll.RiskData('Risk Summary'!$K$32,$A3063)</f>
        <v>#NAME?</v>
      </c>
      <c r="H3063" s="330" t="e">
        <f ca="1">_xll.RiskData('Risk Summary'!$N$32,$A3063)</f>
        <v>#NAME?</v>
      </c>
      <c r="J3063" s="330" t="e">
        <f ca="1">_xll.RiskData('Risk Summary'!$H$35,$A3063)</f>
        <v>#NAME?</v>
      </c>
      <c r="K3063" s="330" t="e">
        <f ca="1">_xll.RiskData('Risk Summary'!$K$35,$A3063)</f>
        <v>#NAME?</v>
      </c>
      <c r="L3063" s="330" t="e">
        <f ca="1">_xll.RiskData('Risk Summary'!$N$35,$A3063)</f>
        <v>#NAME?</v>
      </c>
      <c r="N3063" s="330" t="e">
        <f ca="1">_xll.RiskData('Risk Summary'!$H$36,$A3063)</f>
        <v>#NAME?</v>
      </c>
      <c r="O3063" s="330" t="e">
        <f ca="1">_xll.RiskData('Risk Summary'!$K$36,$A3063)</f>
        <v>#NAME?</v>
      </c>
      <c r="P3063" s="330" t="e">
        <f ca="1">_xll.RiskData('Risk Summary'!$N$36,$A3063)</f>
        <v>#NAME?</v>
      </c>
      <c r="R3063" s="330" t="e">
        <f ca="1">_xll.RiskData('TS CF'!$H$24,$A3063)-F3063</f>
        <v>#NAME?</v>
      </c>
      <c r="S3063" s="330" t="e">
        <f ca="1">_xll.RiskData('TS CF'!$K$24,$A3063)-G3063</f>
        <v>#NAME?</v>
      </c>
      <c r="T3063" s="330" t="e">
        <f ca="1">_xll.RiskData('TS CF'!$N$24,$A3063)-H3063</f>
        <v>#NAME?</v>
      </c>
      <c r="V3063" s="327" t="e">
        <f t="shared" ca="1" si="141"/>
        <v>#NAME?</v>
      </c>
      <c r="W3063" s="327" t="e">
        <f t="shared" ca="1" si="142"/>
        <v>#NAME?</v>
      </c>
      <c r="X3063" s="327" t="e">
        <f t="shared" ca="1" si="143"/>
        <v>#NAME?</v>
      </c>
    </row>
    <row r="3064" spans="1:24">
      <c r="A3064" s="2">
        <v>3057</v>
      </c>
      <c r="B3064" s="617">
        <v>-160478</v>
      </c>
      <c r="C3064" s="617">
        <v>-103593</v>
      </c>
      <c r="D3064" s="617">
        <v>-114388</v>
      </c>
      <c r="F3064" s="330" t="e">
        <f ca="1">_xll.RiskData('Risk Summary'!$H$32,$A3064)</f>
        <v>#NAME?</v>
      </c>
      <c r="G3064" s="330" t="e">
        <f ca="1">_xll.RiskData('Risk Summary'!$K$32,$A3064)</f>
        <v>#NAME?</v>
      </c>
      <c r="H3064" s="330" t="e">
        <f ca="1">_xll.RiskData('Risk Summary'!$N$32,$A3064)</f>
        <v>#NAME?</v>
      </c>
      <c r="J3064" s="330" t="e">
        <f ca="1">_xll.RiskData('Risk Summary'!$H$35,$A3064)</f>
        <v>#NAME?</v>
      </c>
      <c r="K3064" s="330" t="e">
        <f ca="1">_xll.RiskData('Risk Summary'!$K$35,$A3064)</f>
        <v>#NAME?</v>
      </c>
      <c r="L3064" s="330" t="e">
        <f ca="1">_xll.RiskData('Risk Summary'!$N$35,$A3064)</f>
        <v>#NAME?</v>
      </c>
      <c r="N3064" s="330" t="e">
        <f ca="1">_xll.RiskData('Risk Summary'!$H$36,$A3064)</f>
        <v>#NAME?</v>
      </c>
      <c r="O3064" s="330" t="e">
        <f ca="1">_xll.RiskData('Risk Summary'!$K$36,$A3064)</f>
        <v>#NAME?</v>
      </c>
      <c r="P3064" s="330" t="e">
        <f ca="1">_xll.RiskData('Risk Summary'!$N$36,$A3064)</f>
        <v>#NAME?</v>
      </c>
      <c r="R3064" s="330" t="e">
        <f ca="1">_xll.RiskData('TS CF'!$H$24,$A3064)-F3064</f>
        <v>#NAME?</v>
      </c>
      <c r="S3064" s="330" t="e">
        <f ca="1">_xll.RiskData('TS CF'!$K$24,$A3064)-G3064</f>
        <v>#NAME?</v>
      </c>
      <c r="T3064" s="330" t="e">
        <f ca="1">_xll.RiskData('TS CF'!$N$24,$A3064)-H3064</f>
        <v>#NAME?</v>
      </c>
      <c r="V3064" s="327" t="e">
        <f t="shared" ca="1" si="141"/>
        <v>#NAME?</v>
      </c>
      <c r="W3064" s="327" t="e">
        <f t="shared" ca="1" si="142"/>
        <v>#NAME?</v>
      </c>
      <c r="X3064" s="327" t="e">
        <f t="shared" ca="1" si="143"/>
        <v>#NAME?</v>
      </c>
    </row>
    <row r="3065" spans="1:24">
      <c r="A3065" s="2">
        <v>3058</v>
      </c>
      <c r="B3065" s="617">
        <v>-160478</v>
      </c>
      <c r="C3065" s="617">
        <v>-103593</v>
      </c>
      <c r="D3065" s="617">
        <v>-114388</v>
      </c>
      <c r="F3065" s="330" t="e">
        <f ca="1">_xll.RiskData('Risk Summary'!$H$32,$A3065)</f>
        <v>#NAME?</v>
      </c>
      <c r="G3065" s="330" t="e">
        <f ca="1">_xll.RiskData('Risk Summary'!$K$32,$A3065)</f>
        <v>#NAME?</v>
      </c>
      <c r="H3065" s="330" t="e">
        <f ca="1">_xll.RiskData('Risk Summary'!$N$32,$A3065)</f>
        <v>#NAME?</v>
      </c>
      <c r="J3065" s="330" t="e">
        <f ca="1">_xll.RiskData('Risk Summary'!$H$35,$A3065)</f>
        <v>#NAME?</v>
      </c>
      <c r="K3065" s="330" t="e">
        <f ca="1">_xll.RiskData('Risk Summary'!$K$35,$A3065)</f>
        <v>#NAME?</v>
      </c>
      <c r="L3065" s="330" t="e">
        <f ca="1">_xll.RiskData('Risk Summary'!$N$35,$A3065)</f>
        <v>#NAME?</v>
      </c>
      <c r="N3065" s="330" t="e">
        <f ca="1">_xll.RiskData('Risk Summary'!$H$36,$A3065)</f>
        <v>#NAME?</v>
      </c>
      <c r="O3065" s="330" t="e">
        <f ca="1">_xll.RiskData('Risk Summary'!$K$36,$A3065)</f>
        <v>#NAME?</v>
      </c>
      <c r="P3065" s="330" t="e">
        <f ca="1">_xll.RiskData('Risk Summary'!$N$36,$A3065)</f>
        <v>#NAME?</v>
      </c>
      <c r="R3065" s="330" t="e">
        <f ca="1">_xll.RiskData('TS CF'!$H$24,$A3065)-F3065</f>
        <v>#NAME?</v>
      </c>
      <c r="S3065" s="330" t="e">
        <f ca="1">_xll.RiskData('TS CF'!$K$24,$A3065)-G3065</f>
        <v>#NAME?</v>
      </c>
      <c r="T3065" s="330" t="e">
        <f ca="1">_xll.RiskData('TS CF'!$N$24,$A3065)-H3065</f>
        <v>#NAME?</v>
      </c>
      <c r="V3065" s="327" t="e">
        <f t="shared" ca="1" si="141"/>
        <v>#NAME?</v>
      </c>
      <c r="W3065" s="327" t="e">
        <f t="shared" ca="1" si="142"/>
        <v>#NAME?</v>
      </c>
      <c r="X3065" s="327" t="e">
        <f t="shared" ca="1" si="143"/>
        <v>#NAME?</v>
      </c>
    </row>
    <row r="3066" spans="1:24">
      <c r="A3066" s="2">
        <v>3059</v>
      </c>
      <c r="B3066" s="617">
        <v>-160478</v>
      </c>
      <c r="C3066" s="617">
        <v>-103593</v>
      </c>
      <c r="D3066" s="617">
        <v>-114388</v>
      </c>
      <c r="F3066" s="330" t="e">
        <f ca="1">_xll.RiskData('Risk Summary'!$H$32,$A3066)</f>
        <v>#NAME?</v>
      </c>
      <c r="G3066" s="330" t="e">
        <f ca="1">_xll.RiskData('Risk Summary'!$K$32,$A3066)</f>
        <v>#NAME?</v>
      </c>
      <c r="H3066" s="330" t="e">
        <f ca="1">_xll.RiskData('Risk Summary'!$N$32,$A3066)</f>
        <v>#NAME?</v>
      </c>
      <c r="J3066" s="330" t="e">
        <f ca="1">_xll.RiskData('Risk Summary'!$H$35,$A3066)</f>
        <v>#NAME?</v>
      </c>
      <c r="K3066" s="330" t="e">
        <f ca="1">_xll.RiskData('Risk Summary'!$K$35,$A3066)</f>
        <v>#NAME?</v>
      </c>
      <c r="L3066" s="330" t="e">
        <f ca="1">_xll.RiskData('Risk Summary'!$N$35,$A3066)</f>
        <v>#NAME?</v>
      </c>
      <c r="N3066" s="330" t="e">
        <f ca="1">_xll.RiskData('Risk Summary'!$H$36,$A3066)</f>
        <v>#NAME?</v>
      </c>
      <c r="O3066" s="330" t="e">
        <f ca="1">_xll.RiskData('Risk Summary'!$K$36,$A3066)</f>
        <v>#NAME?</v>
      </c>
      <c r="P3066" s="330" t="e">
        <f ca="1">_xll.RiskData('Risk Summary'!$N$36,$A3066)</f>
        <v>#NAME?</v>
      </c>
      <c r="R3066" s="330" t="e">
        <f ca="1">_xll.RiskData('TS CF'!$H$24,$A3066)-F3066</f>
        <v>#NAME?</v>
      </c>
      <c r="S3066" s="330" t="e">
        <f ca="1">_xll.RiskData('TS CF'!$K$24,$A3066)-G3066</f>
        <v>#NAME?</v>
      </c>
      <c r="T3066" s="330" t="e">
        <f ca="1">_xll.RiskData('TS CF'!$N$24,$A3066)-H3066</f>
        <v>#NAME?</v>
      </c>
      <c r="V3066" s="327" t="e">
        <f t="shared" ca="1" si="141"/>
        <v>#NAME?</v>
      </c>
      <c r="W3066" s="327" t="e">
        <f t="shared" ca="1" si="142"/>
        <v>#NAME?</v>
      </c>
      <c r="X3066" s="327" t="e">
        <f t="shared" ca="1" si="143"/>
        <v>#NAME?</v>
      </c>
    </row>
    <row r="3067" spans="1:24">
      <c r="A3067" s="2">
        <v>3060</v>
      </c>
      <c r="B3067" s="617">
        <v>-160478</v>
      </c>
      <c r="C3067" s="617">
        <v>-103593</v>
      </c>
      <c r="D3067" s="617">
        <v>-114388</v>
      </c>
      <c r="F3067" s="330" t="e">
        <f ca="1">_xll.RiskData('Risk Summary'!$H$32,$A3067)</f>
        <v>#NAME?</v>
      </c>
      <c r="G3067" s="330" t="e">
        <f ca="1">_xll.RiskData('Risk Summary'!$K$32,$A3067)</f>
        <v>#NAME?</v>
      </c>
      <c r="H3067" s="330" t="e">
        <f ca="1">_xll.RiskData('Risk Summary'!$N$32,$A3067)</f>
        <v>#NAME?</v>
      </c>
      <c r="J3067" s="330" t="e">
        <f ca="1">_xll.RiskData('Risk Summary'!$H$35,$A3067)</f>
        <v>#NAME?</v>
      </c>
      <c r="K3067" s="330" t="e">
        <f ca="1">_xll.RiskData('Risk Summary'!$K$35,$A3067)</f>
        <v>#NAME?</v>
      </c>
      <c r="L3067" s="330" t="e">
        <f ca="1">_xll.RiskData('Risk Summary'!$N$35,$A3067)</f>
        <v>#NAME?</v>
      </c>
      <c r="N3067" s="330" t="e">
        <f ca="1">_xll.RiskData('Risk Summary'!$H$36,$A3067)</f>
        <v>#NAME?</v>
      </c>
      <c r="O3067" s="330" t="e">
        <f ca="1">_xll.RiskData('Risk Summary'!$K$36,$A3067)</f>
        <v>#NAME?</v>
      </c>
      <c r="P3067" s="330" t="e">
        <f ca="1">_xll.RiskData('Risk Summary'!$N$36,$A3067)</f>
        <v>#NAME?</v>
      </c>
      <c r="R3067" s="330" t="e">
        <f ca="1">_xll.RiskData('TS CF'!$H$24,$A3067)-F3067</f>
        <v>#NAME?</v>
      </c>
      <c r="S3067" s="330" t="e">
        <f ca="1">_xll.RiskData('TS CF'!$K$24,$A3067)-G3067</f>
        <v>#NAME?</v>
      </c>
      <c r="T3067" s="330" t="e">
        <f ca="1">_xll.RiskData('TS CF'!$N$24,$A3067)-H3067</f>
        <v>#NAME?</v>
      </c>
      <c r="V3067" s="327" t="e">
        <f t="shared" ca="1" si="141"/>
        <v>#NAME?</v>
      </c>
      <c r="W3067" s="327" t="e">
        <f t="shared" ca="1" si="142"/>
        <v>#NAME?</v>
      </c>
      <c r="X3067" s="327" t="e">
        <f t="shared" ca="1" si="143"/>
        <v>#NAME?</v>
      </c>
    </row>
    <row r="3068" spans="1:24">
      <c r="A3068" s="2">
        <v>3061</v>
      </c>
      <c r="B3068" s="617">
        <v>-160478</v>
      </c>
      <c r="C3068" s="617">
        <v>-103593</v>
      </c>
      <c r="D3068" s="617">
        <v>-114388</v>
      </c>
      <c r="F3068" s="330" t="e">
        <f ca="1">_xll.RiskData('Risk Summary'!$H$32,$A3068)</f>
        <v>#NAME?</v>
      </c>
      <c r="G3068" s="330" t="e">
        <f ca="1">_xll.RiskData('Risk Summary'!$K$32,$A3068)</f>
        <v>#NAME?</v>
      </c>
      <c r="H3068" s="330" t="e">
        <f ca="1">_xll.RiskData('Risk Summary'!$N$32,$A3068)</f>
        <v>#NAME?</v>
      </c>
      <c r="J3068" s="330" t="e">
        <f ca="1">_xll.RiskData('Risk Summary'!$H$35,$A3068)</f>
        <v>#NAME?</v>
      </c>
      <c r="K3068" s="330" t="e">
        <f ca="1">_xll.RiskData('Risk Summary'!$K$35,$A3068)</f>
        <v>#NAME?</v>
      </c>
      <c r="L3068" s="330" t="e">
        <f ca="1">_xll.RiskData('Risk Summary'!$N$35,$A3068)</f>
        <v>#NAME?</v>
      </c>
      <c r="N3068" s="330" t="e">
        <f ca="1">_xll.RiskData('Risk Summary'!$H$36,$A3068)</f>
        <v>#NAME?</v>
      </c>
      <c r="O3068" s="330" t="e">
        <f ca="1">_xll.RiskData('Risk Summary'!$K$36,$A3068)</f>
        <v>#NAME?</v>
      </c>
      <c r="P3068" s="330" t="e">
        <f ca="1">_xll.RiskData('Risk Summary'!$N$36,$A3068)</f>
        <v>#NAME?</v>
      </c>
      <c r="R3068" s="330" t="e">
        <f ca="1">_xll.RiskData('TS CF'!$H$24,$A3068)-F3068</f>
        <v>#NAME?</v>
      </c>
      <c r="S3068" s="330" t="e">
        <f ca="1">_xll.RiskData('TS CF'!$K$24,$A3068)-G3068</f>
        <v>#NAME?</v>
      </c>
      <c r="T3068" s="330" t="e">
        <f ca="1">_xll.RiskData('TS CF'!$N$24,$A3068)-H3068</f>
        <v>#NAME?</v>
      </c>
      <c r="V3068" s="327" t="e">
        <f t="shared" ca="1" si="141"/>
        <v>#NAME?</v>
      </c>
      <c r="W3068" s="327" t="e">
        <f t="shared" ca="1" si="142"/>
        <v>#NAME?</v>
      </c>
      <c r="X3068" s="327" t="e">
        <f t="shared" ca="1" si="143"/>
        <v>#NAME?</v>
      </c>
    </row>
    <row r="3069" spans="1:24">
      <c r="A3069" s="2">
        <v>3062</v>
      </c>
      <c r="B3069" s="617">
        <v>-160478</v>
      </c>
      <c r="C3069" s="617">
        <v>-103593</v>
      </c>
      <c r="D3069" s="617">
        <v>-114388</v>
      </c>
      <c r="F3069" s="330" t="e">
        <f ca="1">_xll.RiskData('Risk Summary'!$H$32,$A3069)</f>
        <v>#NAME?</v>
      </c>
      <c r="G3069" s="330" t="e">
        <f ca="1">_xll.RiskData('Risk Summary'!$K$32,$A3069)</f>
        <v>#NAME?</v>
      </c>
      <c r="H3069" s="330" t="e">
        <f ca="1">_xll.RiskData('Risk Summary'!$N$32,$A3069)</f>
        <v>#NAME?</v>
      </c>
      <c r="J3069" s="330" t="e">
        <f ca="1">_xll.RiskData('Risk Summary'!$H$35,$A3069)</f>
        <v>#NAME?</v>
      </c>
      <c r="K3069" s="330" t="e">
        <f ca="1">_xll.RiskData('Risk Summary'!$K$35,$A3069)</f>
        <v>#NAME?</v>
      </c>
      <c r="L3069" s="330" t="e">
        <f ca="1">_xll.RiskData('Risk Summary'!$N$35,$A3069)</f>
        <v>#NAME?</v>
      </c>
      <c r="N3069" s="330" t="e">
        <f ca="1">_xll.RiskData('Risk Summary'!$H$36,$A3069)</f>
        <v>#NAME?</v>
      </c>
      <c r="O3069" s="330" t="e">
        <f ca="1">_xll.RiskData('Risk Summary'!$K$36,$A3069)</f>
        <v>#NAME?</v>
      </c>
      <c r="P3069" s="330" t="e">
        <f ca="1">_xll.RiskData('Risk Summary'!$N$36,$A3069)</f>
        <v>#NAME?</v>
      </c>
      <c r="R3069" s="330" t="e">
        <f ca="1">_xll.RiskData('TS CF'!$H$24,$A3069)-F3069</f>
        <v>#NAME?</v>
      </c>
      <c r="S3069" s="330" t="e">
        <f ca="1">_xll.RiskData('TS CF'!$K$24,$A3069)-G3069</f>
        <v>#NAME?</v>
      </c>
      <c r="T3069" s="330" t="e">
        <f ca="1">_xll.RiskData('TS CF'!$N$24,$A3069)-H3069</f>
        <v>#NAME?</v>
      </c>
      <c r="V3069" s="327" t="e">
        <f t="shared" ca="1" si="141"/>
        <v>#NAME?</v>
      </c>
      <c r="W3069" s="327" t="e">
        <f t="shared" ca="1" si="142"/>
        <v>#NAME?</v>
      </c>
      <c r="X3069" s="327" t="e">
        <f t="shared" ca="1" si="143"/>
        <v>#NAME?</v>
      </c>
    </row>
    <row r="3070" spans="1:24">
      <c r="A3070" s="2">
        <v>3063</v>
      </c>
      <c r="B3070" s="617">
        <v>-160478</v>
      </c>
      <c r="C3070" s="617">
        <v>-103593</v>
      </c>
      <c r="D3070" s="617">
        <v>-114388</v>
      </c>
      <c r="F3070" s="330" t="e">
        <f ca="1">_xll.RiskData('Risk Summary'!$H$32,$A3070)</f>
        <v>#NAME?</v>
      </c>
      <c r="G3070" s="330" t="e">
        <f ca="1">_xll.RiskData('Risk Summary'!$K$32,$A3070)</f>
        <v>#NAME?</v>
      </c>
      <c r="H3070" s="330" t="e">
        <f ca="1">_xll.RiskData('Risk Summary'!$N$32,$A3070)</f>
        <v>#NAME?</v>
      </c>
      <c r="J3070" s="330" t="e">
        <f ca="1">_xll.RiskData('Risk Summary'!$H$35,$A3070)</f>
        <v>#NAME?</v>
      </c>
      <c r="K3070" s="330" t="e">
        <f ca="1">_xll.RiskData('Risk Summary'!$K$35,$A3070)</f>
        <v>#NAME?</v>
      </c>
      <c r="L3070" s="330" t="e">
        <f ca="1">_xll.RiskData('Risk Summary'!$N$35,$A3070)</f>
        <v>#NAME?</v>
      </c>
      <c r="N3070" s="330" t="e">
        <f ca="1">_xll.RiskData('Risk Summary'!$H$36,$A3070)</f>
        <v>#NAME?</v>
      </c>
      <c r="O3070" s="330" t="e">
        <f ca="1">_xll.RiskData('Risk Summary'!$K$36,$A3070)</f>
        <v>#NAME?</v>
      </c>
      <c r="P3070" s="330" t="e">
        <f ca="1">_xll.RiskData('Risk Summary'!$N$36,$A3070)</f>
        <v>#NAME?</v>
      </c>
      <c r="R3070" s="330" t="e">
        <f ca="1">_xll.RiskData('TS CF'!$H$24,$A3070)-F3070</f>
        <v>#NAME?</v>
      </c>
      <c r="S3070" s="330" t="e">
        <f ca="1">_xll.RiskData('TS CF'!$K$24,$A3070)-G3070</f>
        <v>#NAME?</v>
      </c>
      <c r="T3070" s="330" t="e">
        <f ca="1">_xll.RiskData('TS CF'!$N$24,$A3070)-H3070</f>
        <v>#NAME?</v>
      </c>
      <c r="V3070" s="327" t="e">
        <f t="shared" ca="1" si="141"/>
        <v>#NAME?</v>
      </c>
      <c r="W3070" s="327" t="e">
        <f t="shared" ca="1" si="142"/>
        <v>#NAME?</v>
      </c>
      <c r="X3070" s="327" t="e">
        <f t="shared" ca="1" si="143"/>
        <v>#NAME?</v>
      </c>
    </row>
    <row r="3071" spans="1:24">
      <c r="A3071" s="2">
        <v>3064</v>
      </c>
      <c r="B3071" s="617">
        <v>-160478</v>
      </c>
      <c r="C3071" s="617">
        <v>-103593</v>
      </c>
      <c r="D3071" s="617">
        <v>-114388</v>
      </c>
      <c r="F3071" s="330" t="e">
        <f ca="1">_xll.RiskData('Risk Summary'!$H$32,$A3071)</f>
        <v>#NAME?</v>
      </c>
      <c r="G3071" s="330" t="e">
        <f ca="1">_xll.RiskData('Risk Summary'!$K$32,$A3071)</f>
        <v>#NAME?</v>
      </c>
      <c r="H3071" s="330" t="e">
        <f ca="1">_xll.RiskData('Risk Summary'!$N$32,$A3071)</f>
        <v>#NAME?</v>
      </c>
      <c r="J3071" s="330" t="e">
        <f ca="1">_xll.RiskData('Risk Summary'!$H$35,$A3071)</f>
        <v>#NAME?</v>
      </c>
      <c r="K3071" s="330" t="e">
        <f ca="1">_xll.RiskData('Risk Summary'!$K$35,$A3071)</f>
        <v>#NAME?</v>
      </c>
      <c r="L3071" s="330" t="e">
        <f ca="1">_xll.RiskData('Risk Summary'!$N$35,$A3071)</f>
        <v>#NAME?</v>
      </c>
      <c r="N3071" s="330" t="e">
        <f ca="1">_xll.RiskData('Risk Summary'!$H$36,$A3071)</f>
        <v>#NAME?</v>
      </c>
      <c r="O3071" s="330" t="e">
        <f ca="1">_xll.RiskData('Risk Summary'!$K$36,$A3071)</f>
        <v>#NAME?</v>
      </c>
      <c r="P3071" s="330" t="e">
        <f ca="1">_xll.RiskData('Risk Summary'!$N$36,$A3071)</f>
        <v>#NAME?</v>
      </c>
      <c r="R3071" s="330" t="e">
        <f ca="1">_xll.RiskData('TS CF'!$H$24,$A3071)-F3071</f>
        <v>#NAME?</v>
      </c>
      <c r="S3071" s="330" t="e">
        <f ca="1">_xll.RiskData('TS CF'!$K$24,$A3071)-G3071</f>
        <v>#NAME?</v>
      </c>
      <c r="T3071" s="330" t="e">
        <f ca="1">_xll.RiskData('TS CF'!$N$24,$A3071)-H3071</f>
        <v>#NAME?</v>
      </c>
      <c r="V3071" s="327" t="e">
        <f t="shared" ca="1" si="141"/>
        <v>#NAME?</v>
      </c>
      <c r="W3071" s="327" t="e">
        <f t="shared" ca="1" si="142"/>
        <v>#NAME?</v>
      </c>
      <c r="X3071" s="327" t="e">
        <f t="shared" ca="1" si="143"/>
        <v>#NAME?</v>
      </c>
    </row>
    <row r="3072" spans="1:24">
      <c r="A3072" s="2">
        <v>3065</v>
      </c>
      <c r="B3072" s="617">
        <v>-160478</v>
      </c>
      <c r="C3072" s="617">
        <v>-103593</v>
      </c>
      <c r="D3072" s="617">
        <v>-114388</v>
      </c>
      <c r="F3072" s="330" t="e">
        <f ca="1">_xll.RiskData('Risk Summary'!$H$32,$A3072)</f>
        <v>#NAME?</v>
      </c>
      <c r="G3072" s="330" t="e">
        <f ca="1">_xll.RiskData('Risk Summary'!$K$32,$A3072)</f>
        <v>#NAME?</v>
      </c>
      <c r="H3072" s="330" t="e">
        <f ca="1">_xll.RiskData('Risk Summary'!$N$32,$A3072)</f>
        <v>#NAME?</v>
      </c>
      <c r="J3072" s="330" t="e">
        <f ca="1">_xll.RiskData('Risk Summary'!$H$35,$A3072)</f>
        <v>#NAME?</v>
      </c>
      <c r="K3072" s="330" t="e">
        <f ca="1">_xll.RiskData('Risk Summary'!$K$35,$A3072)</f>
        <v>#NAME?</v>
      </c>
      <c r="L3072" s="330" t="e">
        <f ca="1">_xll.RiskData('Risk Summary'!$N$35,$A3072)</f>
        <v>#NAME?</v>
      </c>
      <c r="N3072" s="330" t="e">
        <f ca="1">_xll.RiskData('Risk Summary'!$H$36,$A3072)</f>
        <v>#NAME?</v>
      </c>
      <c r="O3072" s="330" t="e">
        <f ca="1">_xll.RiskData('Risk Summary'!$K$36,$A3072)</f>
        <v>#NAME?</v>
      </c>
      <c r="P3072" s="330" t="e">
        <f ca="1">_xll.RiskData('Risk Summary'!$N$36,$A3072)</f>
        <v>#NAME?</v>
      </c>
      <c r="R3072" s="330" t="e">
        <f ca="1">_xll.RiskData('TS CF'!$H$24,$A3072)-F3072</f>
        <v>#NAME?</v>
      </c>
      <c r="S3072" s="330" t="e">
        <f ca="1">_xll.RiskData('TS CF'!$K$24,$A3072)-G3072</f>
        <v>#NAME?</v>
      </c>
      <c r="T3072" s="330" t="e">
        <f ca="1">_xll.RiskData('TS CF'!$N$24,$A3072)-H3072</f>
        <v>#NAME?</v>
      </c>
      <c r="V3072" s="327" t="e">
        <f t="shared" ca="1" si="141"/>
        <v>#NAME?</v>
      </c>
      <c r="W3072" s="327" t="e">
        <f t="shared" ca="1" si="142"/>
        <v>#NAME?</v>
      </c>
      <c r="X3072" s="327" t="e">
        <f t="shared" ca="1" si="143"/>
        <v>#NAME?</v>
      </c>
    </row>
    <row r="3073" spans="1:24">
      <c r="A3073" s="2">
        <v>3066</v>
      </c>
      <c r="B3073" s="617">
        <v>-160478</v>
      </c>
      <c r="C3073" s="617">
        <v>-103593</v>
      </c>
      <c r="D3073" s="617">
        <v>-114388</v>
      </c>
      <c r="F3073" s="330" t="e">
        <f ca="1">_xll.RiskData('Risk Summary'!$H$32,$A3073)</f>
        <v>#NAME?</v>
      </c>
      <c r="G3073" s="330" t="e">
        <f ca="1">_xll.RiskData('Risk Summary'!$K$32,$A3073)</f>
        <v>#NAME?</v>
      </c>
      <c r="H3073" s="330" t="e">
        <f ca="1">_xll.RiskData('Risk Summary'!$N$32,$A3073)</f>
        <v>#NAME?</v>
      </c>
      <c r="J3073" s="330" t="e">
        <f ca="1">_xll.RiskData('Risk Summary'!$H$35,$A3073)</f>
        <v>#NAME?</v>
      </c>
      <c r="K3073" s="330" t="e">
        <f ca="1">_xll.RiskData('Risk Summary'!$K$35,$A3073)</f>
        <v>#NAME?</v>
      </c>
      <c r="L3073" s="330" t="e">
        <f ca="1">_xll.RiskData('Risk Summary'!$N$35,$A3073)</f>
        <v>#NAME?</v>
      </c>
      <c r="N3073" s="330" t="e">
        <f ca="1">_xll.RiskData('Risk Summary'!$H$36,$A3073)</f>
        <v>#NAME?</v>
      </c>
      <c r="O3073" s="330" t="e">
        <f ca="1">_xll.RiskData('Risk Summary'!$K$36,$A3073)</f>
        <v>#NAME?</v>
      </c>
      <c r="P3073" s="330" t="e">
        <f ca="1">_xll.RiskData('Risk Summary'!$N$36,$A3073)</f>
        <v>#NAME?</v>
      </c>
      <c r="R3073" s="330" t="e">
        <f ca="1">_xll.RiskData('TS CF'!$H$24,$A3073)-F3073</f>
        <v>#NAME?</v>
      </c>
      <c r="S3073" s="330" t="e">
        <f ca="1">_xll.RiskData('TS CF'!$K$24,$A3073)-G3073</f>
        <v>#NAME?</v>
      </c>
      <c r="T3073" s="330" t="e">
        <f ca="1">_xll.RiskData('TS CF'!$N$24,$A3073)-H3073</f>
        <v>#NAME?</v>
      </c>
      <c r="V3073" s="327" t="e">
        <f t="shared" ca="1" si="141"/>
        <v>#NAME?</v>
      </c>
      <c r="W3073" s="327" t="e">
        <f t="shared" ca="1" si="142"/>
        <v>#NAME?</v>
      </c>
      <c r="X3073" s="327" t="e">
        <f t="shared" ca="1" si="143"/>
        <v>#NAME?</v>
      </c>
    </row>
    <row r="3074" spans="1:24">
      <c r="A3074" s="2">
        <v>3067</v>
      </c>
      <c r="B3074" s="617">
        <v>-160478</v>
      </c>
      <c r="C3074" s="617">
        <v>-103593</v>
      </c>
      <c r="D3074" s="617">
        <v>-114388</v>
      </c>
      <c r="F3074" s="330" t="e">
        <f ca="1">_xll.RiskData('Risk Summary'!$H$32,$A3074)</f>
        <v>#NAME?</v>
      </c>
      <c r="G3074" s="330" t="e">
        <f ca="1">_xll.RiskData('Risk Summary'!$K$32,$A3074)</f>
        <v>#NAME?</v>
      </c>
      <c r="H3074" s="330" t="e">
        <f ca="1">_xll.RiskData('Risk Summary'!$N$32,$A3074)</f>
        <v>#NAME?</v>
      </c>
      <c r="J3074" s="330" t="e">
        <f ca="1">_xll.RiskData('Risk Summary'!$H$35,$A3074)</f>
        <v>#NAME?</v>
      </c>
      <c r="K3074" s="330" t="e">
        <f ca="1">_xll.RiskData('Risk Summary'!$K$35,$A3074)</f>
        <v>#NAME?</v>
      </c>
      <c r="L3074" s="330" t="e">
        <f ca="1">_xll.RiskData('Risk Summary'!$N$35,$A3074)</f>
        <v>#NAME?</v>
      </c>
      <c r="N3074" s="330" t="e">
        <f ca="1">_xll.RiskData('Risk Summary'!$H$36,$A3074)</f>
        <v>#NAME?</v>
      </c>
      <c r="O3074" s="330" t="e">
        <f ca="1">_xll.RiskData('Risk Summary'!$K$36,$A3074)</f>
        <v>#NAME?</v>
      </c>
      <c r="P3074" s="330" t="e">
        <f ca="1">_xll.RiskData('Risk Summary'!$N$36,$A3074)</f>
        <v>#NAME?</v>
      </c>
      <c r="R3074" s="330" t="e">
        <f ca="1">_xll.RiskData('TS CF'!$H$24,$A3074)-F3074</f>
        <v>#NAME?</v>
      </c>
      <c r="S3074" s="330" t="e">
        <f ca="1">_xll.RiskData('TS CF'!$K$24,$A3074)-G3074</f>
        <v>#NAME?</v>
      </c>
      <c r="T3074" s="330" t="e">
        <f ca="1">_xll.RiskData('TS CF'!$N$24,$A3074)-H3074</f>
        <v>#NAME?</v>
      </c>
      <c r="V3074" s="327" t="e">
        <f t="shared" ca="1" si="141"/>
        <v>#NAME?</v>
      </c>
      <c r="W3074" s="327" t="e">
        <f t="shared" ca="1" si="142"/>
        <v>#NAME?</v>
      </c>
      <c r="X3074" s="327" t="e">
        <f t="shared" ca="1" si="143"/>
        <v>#NAME?</v>
      </c>
    </row>
    <row r="3075" spans="1:24">
      <c r="A3075" s="2">
        <v>3068</v>
      </c>
      <c r="B3075" s="617">
        <v>-160478</v>
      </c>
      <c r="C3075" s="617">
        <v>-103593</v>
      </c>
      <c r="D3075" s="617">
        <v>-114388</v>
      </c>
      <c r="F3075" s="330" t="e">
        <f ca="1">_xll.RiskData('Risk Summary'!$H$32,$A3075)</f>
        <v>#NAME?</v>
      </c>
      <c r="G3075" s="330" t="e">
        <f ca="1">_xll.RiskData('Risk Summary'!$K$32,$A3075)</f>
        <v>#NAME?</v>
      </c>
      <c r="H3075" s="330" t="e">
        <f ca="1">_xll.RiskData('Risk Summary'!$N$32,$A3075)</f>
        <v>#NAME?</v>
      </c>
      <c r="J3075" s="330" t="e">
        <f ca="1">_xll.RiskData('Risk Summary'!$H$35,$A3075)</f>
        <v>#NAME?</v>
      </c>
      <c r="K3075" s="330" t="e">
        <f ca="1">_xll.RiskData('Risk Summary'!$K$35,$A3075)</f>
        <v>#NAME?</v>
      </c>
      <c r="L3075" s="330" t="e">
        <f ca="1">_xll.RiskData('Risk Summary'!$N$35,$A3075)</f>
        <v>#NAME?</v>
      </c>
      <c r="N3075" s="330" t="e">
        <f ca="1">_xll.RiskData('Risk Summary'!$H$36,$A3075)</f>
        <v>#NAME?</v>
      </c>
      <c r="O3075" s="330" t="e">
        <f ca="1">_xll.RiskData('Risk Summary'!$K$36,$A3075)</f>
        <v>#NAME?</v>
      </c>
      <c r="P3075" s="330" t="e">
        <f ca="1">_xll.RiskData('Risk Summary'!$N$36,$A3075)</f>
        <v>#NAME?</v>
      </c>
      <c r="R3075" s="330" t="e">
        <f ca="1">_xll.RiskData('TS CF'!$H$24,$A3075)-F3075</f>
        <v>#NAME?</v>
      </c>
      <c r="S3075" s="330" t="e">
        <f ca="1">_xll.RiskData('TS CF'!$K$24,$A3075)-G3075</f>
        <v>#NAME?</v>
      </c>
      <c r="T3075" s="330" t="e">
        <f ca="1">_xll.RiskData('TS CF'!$N$24,$A3075)-H3075</f>
        <v>#NAME?</v>
      </c>
      <c r="V3075" s="327" t="e">
        <f t="shared" ca="1" si="141"/>
        <v>#NAME?</v>
      </c>
      <c r="W3075" s="327" t="e">
        <f t="shared" ca="1" si="142"/>
        <v>#NAME?</v>
      </c>
      <c r="X3075" s="327" t="e">
        <f t="shared" ca="1" si="143"/>
        <v>#NAME?</v>
      </c>
    </row>
    <row r="3076" spans="1:24">
      <c r="A3076" s="2">
        <v>3069</v>
      </c>
      <c r="B3076" s="617">
        <v>-160478</v>
      </c>
      <c r="C3076" s="617">
        <v>-103593</v>
      </c>
      <c r="D3076" s="617">
        <v>-114388</v>
      </c>
      <c r="F3076" s="330" t="e">
        <f ca="1">_xll.RiskData('Risk Summary'!$H$32,$A3076)</f>
        <v>#NAME?</v>
      </c>
      <c r="G3076" s="330" t="e">
        <f ca="1">_xll.RiskData('Risk Summary'!$K$32,$A3076)</f>
        <v>#NAME?</v>
      </c>
      <c r="H3076" s="330" t="e">
        <f ca="1">_xll.RiskData('Risk Summary'!$N$32,$A3076)</f>
        <v>#NAME?</v>
      </c>
      <c r="J3076" s="330" t="e">
        <f ca="1">_xll.RiskData('Risk Summary'!$H$35,$A3076)</f>
        <v>#NAME?</v>
      </c>
      <c r="K3076" s="330" t="e">
        <f ca="1">_xll.RiskData('Risk Summary'!$K$35,$A3076)</f>
        <v>#NAME?</v>
      </c>
      <c r="L3076" s="330" t="e">
        <f ca="1">_xll.RiskData('Risk Summary'!$N$35,$A3076)</f>
        <v>#NAME?</v>
      </c>
      <c r="N3076" s="330" t="e">
        <f ca="1">_xll.RiskData('Risk Summary'!$H$36,$A3076)</f>
        <v>#NAME?</v>
      </c>
      <c r="O3076" s="330" t="e">
        <f ca="1">_xll.RiskData('Risk Summary'!$K$36,$A3076)</f>
        <v>#NAME?</v>
      </c>
      <c r="P3076" s="330" t="e">
        <f ca="1">_xll.RiskData('Risk Summary'!$N$36,$A3076)</f>
        <v>#NAME?</v>
      </c>
      <c r="R3076" s="330" t="e">
        <f ca="1">_xll.RiskData('TS CF'!$H$24,$A3076)-F3076</f>
        <v>#NAME?</v>
      </c>
      <c r="S3076" s="330" t="e">
        <f ca="1">_xll.RiskData('TS CF'!$K$24,$A3076)-G3076</f>
        <v>#NAME?</v>
      </c>
      <c r="T3076" s="330" t="e">
        <f ca="1">_xll.RiskData('TS CF'!$N$24,$A3076)-H3076</f>
        <v>#NAME?</v>
      </c>
      <c r="V3076" s="327" t="e">
        <f t="shared" ca="1" si="141"/>
        <v>#NAME?</v>
      </c>
      <c r="W3076" s="327" t="e">
        <f t="shared" ca="1" si="142"/>
        <v>#NAME?</v>
      </c>
      <c r="X3076" s="327" t="e">
        <f t="shared" ca="1" si="143"/>
        <v>#NAME?</v>
      </c>
    </row>
    <row r="3077" spans="1:24">
      <c r="A3077" s="2">
        <v>3070</v>
      </c>
      <c r="B3077" s="617">
        <v>-160478</v>
      </c>
      <c r="C3077" s="617">
        <v>-103593</v>
      </c>
      <c r="D3077" s="617">
        <v>-114388</v>
      </c>
      <c r="F3077" s="330" t="e">
        <f ca="1">_xll.RiskData('Risk Summary'!$H$32,$A3077)</f>
        <v>#NAME?</v>
      </c>
      <c r="G3077" s="330" t="e">
        <f ca="1">_xll.RiskData('Risk Summary'!$K$32,$A3077)</f>
        <v>#NAME?</v>
      </c>
      <c r="H3077" s="330" t="e">
        <f ca="1">_xll.RiskData('Risk Summary'!$N$32,$A3077)</f>
        <v>#NAME?</v>
      </c>
      <c r="J3077" s="330" t="e">
        <f ca="1">_xll.RiskData('Risk Summary'!$H$35,$A3077)</f>
        <v>#NAME?</v>
      </c>
      <c r="K3077" s="330" t="e">
        <f ca="1">_xll.RiskData('Risk Summary'!$K$35,$A3077)</f>
        <v>#NAME?</v>
      </c>
      <c r="L3077" s="330" t="e">
        <f ca="1">_xll.RiskData('Risk Summary'!$N$35,$A3077)</f>
        <v>#NAME?</v>
      </c>
      <c r="N3077" s="330" t="e">
        <f ca="1">_xll.RiskData('Risk Summary'!$H$36,$A3077)</f>
        <v>#NAME?</v>
      </c>
      <c r="O3077" s="330" t="e">
        <f ca="1">_xll.RiskData('Risk Summary'!$K$36,$A3077)</f>
        <v>#NAME?</v>
      </c>
      <c r="P3077" s="330" t="e">
        <f ca="1">_xll.RiskData('Risk Summary'!$N$36,$A3077)</f>
        <v>#NAME?</v>
      </c>
      <c r="R3077" s="330" t="e">
        <f ca="1">_xll.RiskData('TS CF'!$H$24,$A3077)-F3077</f>
        <v>#NAME?</v>
      </c>
      <c r="S3077" s="330" t="e">
        <f ca="1">_xll.RiskData('TS CF'!$K$24,$A3077)-G3077</f>
        <v>#NAME?</v>
      </c>
      <c r="T3077" s="330" t="e">
        <f ca="1">_xll.RiskData('TS CF'!$N$24,$A3077)-H3077</f>
        <v>#NAME?</v>
      </c>
      <c r="V3077" s="327" t="e">
        <f t="shared" ca="1" si="141"/>
        <v>#NAME?</v>
      </c>
      <c r="W3077" s="327" t="e">
        <f t="shared" ca="1" si="142"/>
        <v>#NAME?</v>
      </c>
      <c r="X3077" s="327" t="e">
        <f t="shared" ca="1" si="143"/>
        <v>#NAME?</v>
      </c>
    </row>
    <row r="3078" spans="1:24">
      <c r="A3078" s="2">
        <v>3071</v>
      </c>
      <c r="B3078" s="617">
        <v>-160478</v>
      </c>
      <c r="C3078" s="617">
        <v>-103593</v>
      </c>
      <c r="D3078" s="617">
        <v>-114388</v>
      </c>
      <c r="F3078" s="330" t="e">
        <f ca="1">_xll.RiskData('Risk Summary'!$H$32,$A3078)</f>
        <v>#NAME?</v>
      </c>
      <c r="G3078" s="330" t="e">
        <f ca="1">_xll.RiskData('Risk Summary'!$K$32,$A3078)</f>
        <v>#NAME?</v>
      </c>
      <c r="H3078" s="330" t="e">
        <f ca="1">_xll.RiskData('Risk Summary'!$N$32,$A3078)</f>
        <v>#NAME?</v>
      </c>
      <c r="J3078" s="330" t="e">
        <f ca="1">_xll.RiskData('Risk Summary'!$H$35,$A3078)</f>
        <v>#NAME?</v>
      </c>
      <c r="K3078" s="330" t="e">
        <f ca="1">_xll.RiskData('Risk Summary'!$K$35,$A3078)</f>
        <v>#NAME?</v>
      </c>
      <c r="L3078" s="330" t="e">
        <f ca="1">_xll.RiskData('Risk Summary'!$N$35,$A3078)</f>
        <v>#NAME?</v>
      </c>
      <c r="N3078" s="330" t="e">
        <f ca="1">_xll.RiskData('Risk Summary'!$H$36,$A3078)</f>
        <v>#NAME?</v>
      </c>
      <c r="O3078" s="330" t="e">
        <f ca="1">_xll.RiskData('Risk Summary'!$K$36,$A3078)</f>
        <v>#NAME?</v>
      </c>
      <c r="P3078" s="330" t="e">
        <f ca="1">_xll.RiskData('Risk Summary'!$N$36,$A3078)</f>
        <v>#NAME?</v>
      </c>
      <c r="R3078" s="330" t="e">
        <f ca="1">_xll.RiskData('TS CF'!$H$24,$A3078)-F3078</f>
        <v>#NAME?</v>
      </c>
      <c r="S3078" s="330" t="e">
        <f ca="1">_xll.RiskData('TS CF'!$K$24,$A3078)-G3078</f>
        <v>#NAME?</v>
      </c>
      <c r="T3078" s="330" t="e">
        <f ca="1">_xll.RiskData('TS CF'!$N$24,$A3078)-H3078</f>
        <v>#NAME?</v>
      </c>
      <c r="V3078" s="327" t="e">
        <f t="shared" ca="1" si="141"/>
        <v>#NAME?</v>
      </c>
      <c r="W3078" s="327" t="e">
        <f t="shared" ca="1" si="142"/>
        <v>#NAME?</v>
      </c>
      <c r="X3078" s="327" t="e">
        <f t="shared" ca="1" si="143"/>
        <v>#NAME?</v>
      </c>
    </row>
    <row r="3079" spans="1:24">
      <c r="A3079" s="2">
        <v>3072</v>
      </c>
      <c r="B3079" s="617">
        <v>-160478</v>
      </c>
      <c r="C3079" s="617">
        <v>-103593</v>
      </c>
      <c r="D3079" s="617">
        <v>-114388</v>
      </c>
      <c r="F3079" s="330" t="e">
        <f ca="1">_xll.RiskData('Risk Summary'!$H$32,$A3079)</f>
        <v>#NAME?</v>
      </c>
      <c r="G3079" s="330" t="e">
        <f ca="1">_xll.RiskData('Risk Summary'!$K$32,$A3079)</f>
        <v>#NAME?</v>
      </c>
      <c r="H3079" s="330" t="e">
        <f ca="1">_xll.RiskData('Risk Summary'!$N$32,$A3079)</f>
        <v>#NAME?</v>
      </c>
      <c r="J3079" s="330" t="e">
        <f ca="1">_xll.RiskData('Risk Summary'!$H$35,$A3079)</f>
        <v>#NAME?</v>
      </c>
      <c r="K3079" s="330" t="e">
        <f ca="1">_xll.RiskData('Risk Summary'!$K$35,$A3079)</f>
        <v>#NAME?</v>
      </c>
      <c r="L3079" s="330" t="e">
        <f ca="1">_xll.RiskData('Risk Summary'!$N$35,$A3079)</f>
        <v>#NAME?</v>
      </c>
      <c r="N3079" s="330" t="e">
        <f ca="1">_xll.RiskData('Risk Summary'!$H$36,$A3079)</f>
        <v>#NAME?</v>
      </c>
      <c r="O3079" s="330" t="e">
        <f ca="1">_xll.RiskData('Risk Summary'!$K$36,$A3079)</f>
        <v>#NAME?</v>
      </c>
      <c r="P3079" s="330" t="e">
        <f ca="1">_xll.RiskData('Risk Summary'!$N$36,$A3079)</f>
        <v>#NAME?</v>
      </c>
      <c r="R3079" s="330" t="e">
        <f ca="1">_xll.RiskData('TS CF'!$H$24,$A3079)-F3079</f>
        <v>#NAME?</v>
      </c>
      <c r="S3079" s="330" t="e">
        <f ca="1">_xll.RiskData('TS CF'!$K$24,$A3079)-G3079</f>
        <v>#NAME?</v>
      </c>
      <c r="T3079" s="330" t="e">
        <f ca="1">_xll.RiskData('TS CF'!$N$24,$A3079)-H3079</f>
        <v>#NAME?</v>
      </c>
      <c r="V3079" s="327" t="e">
        <f t="shared" ca="1" si="141"/>
        <v>#NAME?</v>
      </c>
      <c r="W3079" s="327" t="e">
        <f t="shared" ca="1" si="142"/>
        <v>#NAME?</v>
      </c>
      <c r="X3079" s="327" t="e">
        <f t="shared" ca="1" si="143"/>
        <v>#NAME?</v>
      </c>
    </row>
    <row r="3080" spans="1:24">
      <c r="A3080" s="2">
        <v>3073</v>
      </c>
      <c r="B3080" s="617">
        <v>-160478</v>
      </c>
      <c r="C3080" s="617">
        <v>-103593</v>
      </c>
      <c r="D3080" s="617">
        <v>-114388</v>
      </c>
      <c r="F3080" s="330" t="e">
        <f ca="1">_xll.RiskData('Risk Summary'!$H$32,$A3080)</f>
        <v>#NAME?</v>
      </c>
      <c r="G3080" s="330" t="e">
        <f ca="1">_xll.RiskData('Risk Summary'!$K$32,$A3080)</f>
        <v>#NAME?</v>
      </c>
      <c r="H3080" s="330" t="e">
        <f ca="1">_xll.RiskData('Risk Summary'!$N$32,$A3080)</f>
        <v>#NAME?</v>
      </c>
      <c r="J3080" s="330" t="e">
        <f ca="1">_xll.RiskData('Risk Summary'!$H$35,$A3080)</f>
        <v>#NAME?</v>
      </c>
      <c r="K3080" s="330" t="e">
        <f ca="1">_xll.RiskData('Risk Summary'!$K$35,$A3080)</f>
        <v>#NAME?</v>
      </c>
      <c r="L3080" s="330" t="e">
        <f ca="1">_xll.RiskData('Risk Summary'!$N$35,$A3080)</f>
        <v>#NAME?</v>
      </c>
      <c r="N3080" s="330" t="e">
        <f ca="1">_xll.RiskData('Risk Summary'!$H$36,$A3080)</f>
        <v>#NAME?</v>
      </c>
      <c r="O3080" s="330" t="e">
        <f ca="1">_xll.RiskData('Risk Summary'!$K$36,$A3080)</f>
        <v>#NAME?</v>
      </c>
      <c r="P3080" s="330" t="e">
        <f ca="1">_xll.RiskData('Risk Summary'!$N$36,$A3080)</f>
        <v>#NAME?</v>
      </c>
      <c r="R3080" s="330" t="e">
        <f ca="1">_xll.RiskData('TS CF'!$H$24,$A3080)-F3080</f>
        <v>#NAME?</v>
      </c>
      <c r="S3080" s="330" t="e">
        <f ca="1">_xll.RiskData('TS CF'!$K$24,$A3080)-G3080</f>
        <v>#NAME?</v>
      </c>
      <c r="T3080" s="330" t="e">
        <f ca="1">_xll.RiskData('TS CF'!$N$24,$A3080)-H3080</f>
        <v>#NAME?</v>
      </c>
      <c r="V3080" s="327" t="e">
        <f t="shared" ca="1" si="141"/>
        <v>#NAME?</v>
      </c>
      <c r="W3080" s="327" t="e">
        <f t="shared" ca="1" si="142"/>
        <v>#NAME?</v>
      </c>
      <c r="X3080" s="327" t="e">
        <f t="shared" ca="1" si="143"/>
        <v>#NAME?</v>
      </c>
    </row>
    <row r="3081" spans="1:24">
      <c r="A3081" s="2">
        <v>3074</v>
      </c>
      <c r="B3081" s="617">
        <v>-160478</v>
      </c>
      <c r="C3081" s="617">
        <v>-103593</v>
      </c>
      <c r="D3081" s="617">
        <v>-114388</v>
      </c>
      <c r="F3081" s="330" t="e">
        <f ca="1">_xll.RiskData('Risk Summary'!$H$32,$A3081)</f>
        <v>#NAME?</v>
      </c>
      <c r="G3081" s="330" t="e">
        <f ca="1">_xll.RiskData('Risk Summary'!$K$32,$A3081)</f>
        <v>#NAME?</v>
      </c>
      <c r="H3081" s="330" t="e">
        <f ca="1">_xll.RiskData('Risk Summary'!$N$32,$A3081)</f>
        <v>#NAME?</v>
      </c>
      <c r="J3081" s="330" t="e">
        <f ca="1">_xll.RiskData('Risk Summary'!$H$35,$A3081)</f>
        <v>#NAME?</v>
      </c>
      <c r="K3081" s="330" t="e">
        <f ca="1">_xll.RiskData('Risk Summary'!$K$35,$A3081)</f>
        <v>#NAME?</v>
      </c>
      <c r="L3081" s="330" t="e">
        <f ca="1">_xll.RiskData('Risk Summary'!$N$35,$A3081)</f>
        <v>#NAME?</v>
      </c>
      <c r="N3081" s="330" t="e">
        <f ca="1">_xll.RiskData('Risk Summary'!$H$36,$A3081)</f>
        <v>#NAME?</v>
      </c>
      <c r="O3081" s="330" t="e">
        <f ca="1">_xll.RiskData('Risk Summary'!$K$36,$A3081)</f>
        <v>#NAME?</v>
      </c>
      <c r="P3081" s="330" t="e">
        <f ca="1">_xll.RiskData('Risk Summary'!$N$36,$A3081)</f>
        <v>#NAME?</v>
      </c>
      <c r="R3081" s="330" t="e">
        <f ca="1">_xll.RiskData('TS CF'!$H$24,$A3081)-F3081</f>
        <v>#NAME?</v>
      </c>
      <c r="S3081" s="330" t="e">
        <f ca="1">_xll.RiskData('TS CF'!$K$24,$A3081)-G3081</f>
        <v>#NAME?</v>
      </c>
      <c r="T3081" s="330" t="e">
        <f ca="1">_xll.RiskData('TS CF'!$N$24,$A3081)-H3081</f>
        <v>#NAME?</v>
      </c>
      <c r="V3081" s="327" t="e">
        <f t="shared" ca="1" si="141"/>
        <v>#NAME?</v>
      </c>
      <c r="W3081" s="327" t="e">
        <f t="shared" ca="1" si="142"/>
        <v>#NAME?</v>
      </c>
      <c r="X3081" s="327" t="e">
        <f t="shared" ca="1" si="143"/>
        <v>#NAME?</v>
      </c>
    </row>
    <row r="3082" spans="1:24">
      <c r="A3082" s="2">
        <v>3075</v>
      </c>
      <c r="B3082" s="617">
        <v>-160478</v>
      </c>
      <c r="C3082" s="617">
        <v>-103593</v>
      </c>
      <c r="D3082" s="617">
        <v>-114388</v>
      </c>
      <c r="F3082" s="330" t="e">
        <f ca="1">_xll.RiskData('Risk Summary'!$H$32,$A3082)</f>
        <v>#NAME?</v>
      </c>
      <c r="G3082" s="330" t="e">
        <f ca="1">_xll.RiskData('Risk Summary'!$K$32,$A3082)</f>
        <v>#NAME?</v>
      </c>
      <c r="H3082" s="330" t="e">
        <f ca="1">_xll.RiskData('Risk Summary'!$N$32,$A3082)</f>
        <v>#NAME?</v>
      </c>
      <c r="J3082" s="330" t="e">
        <f ca="1">_xll.RiskData('Risk Summary'!$H$35,$A3082)</f>
        <v>#NAME?</v>
      </c>
      <c r="K3082" s="330" t="e">
        <f ca="1">_xll.RiskData('Risk Summary'!$K$35,$A3082)</f>
        <v>#NAME?</v>
      </c>
      <c r="L3082" s="330" t="e">
        <f ca="1">_xll.RiskData('Risk Summary'!$N$35,$A3082)</f>
        <v>#NAME?</v>
      </c>
      <c r="N3082" s="330" t="e">
        <f ca="1">_xll.RiskData('Risk Summary'!$H$36,$A3082)</f>
        <v>#NAME?</v>
      </c>
      <c r="O3082" s="330" t="e">
        <f ca="1">_xll.RiskData('Risk Summary'!$K$36,$A3082)</f>
        <v>#NAME?</v>
      </c>
      <c r="P3082" s="330" t="e">
        <f ca="1">_xll.RiskData('Risk Summary'!$N$36,$A3082)</f>
        <v>#NAME?</v>
      </c>
      <c r="R3082" s="330" t="e">
        <f ca="1">_xll.RiskData('TS CF'!$H$24,$A3082)-F3082</f>
        <v>#NAME?</v>
      </c>
      <c r="S3082" s="330" t="e">
        <f ca="1">_xll.RiskData('TS CF'!$K$24,$A3082)-G3082</f>
        <v>#NAME?</v>
      </c>
      <c r="T3082" s="330" t="e">
        <f ca="1">_xll.RiskData('TS CF'!$N$24,$A3082)-H3082</f>
        <v>#NAME?</v>
      </c>
      <c r="V3082" s="327" t="e">
        <f t="shared" ref="V3082:V3145" ca="1" si="144">V3081</f>
        <v>#NAME?</v>
      </c>
      <c r="W3082" s="327" t="e">
        <f t="shared" ref="W3082:W3145" ca="1" si="145">W3081</f>
        <v>#NAME?</v>
      </c>
      <c r="X3082" s="327" t="e">
        <f t="shared" ref="X3082:X3145" ca="1" si="146">X3081</f>
        <v>#NAME?</v>
      </c>
    </row>
    <row r="3083" spans="1:24">
      <c r="A3083" s="2">
        <v>3076</v>
      </c>
      <c r="B3083" s="617">
        <v>-160478</v>
      </c>
      <c r="C3083" s="617">
        <v>-103593</v>
      </c>
      <c r="D3083" s="617">
        <v>-114388</v>
      </c>
      <c r="F3083" s="330" t="e">
        <f ca="1">_xll.RiskData('Risk Summary'!$H$32,$A3083)</f>
        <v>#NAME?</v>
      </c>
      <c r="G3083" s="330" t="e">
        <f ca="1">_xll.RiskData('Risk Summary'!$K$32,$A3083)</f>
        <v>#NAME?</v>
      </c>
      <c r="H3083" s="330" t="e">
        <f ca="1">_xll.RiskData('Risk Summary'!$N$32,$A3083)</f>
        <v>#NAME?</v>
      </c>
      <c r="J3083" s="330" t="e">
        <f ca="1">_xll.RiskData('Risk Summary'!$H$35,$A3083)</f>
        <v>#NAME?</v>
      </c>
      <c r="K3083" s="330" t="e">
        <f ca="1">_xll.RiskData('Risk Summary'!$K$35,$A3083)</f>
        <v>#NAME?</v>
      </c>
      <c r="L3083" s="330" t="e">
        <f ca="1">_xll.RiskData('Risk Summary'!$N$35,$A3083)</f>
        <v>#NAME?</v>
      </c>
      <c r="N3083" s="330" t="e">
        <f ca="1">_xll.RiskData('Risk Summary'!$H$36,$A3083)</f>
        <v>#NAME?</v>
      </c>
      <c r="O3083" s="330" t="e">
        <f ca="1">_xll.RiskData('Risk Summary'!$K$36,$A3083)</f>
        <v>#NAME?</v>
      </c>
      <c r="P3083" s="330" t="e">
        <f ca="1">_xll.RiskData('Risk Summary'!$N$36,$A3083)</f>
        <v>#NAME?</v>
      </c>
      <c r="R3083" s="330" t="e">
        <f ca="1">_xll.RiskData('TS CF'!$H$24,$A3083)-F3083</f>
        <v>#NAME?</v>
      </c>
      <c r="S3083" s="330" t="e">
        <f ca="1">_xll.RiskData('TS CF'!$K$24,$A3083)-G3083</f>
        <v>#NAME?</v>
      </c>
      <c r="T3083" s="330" t="e">
        <f ca="1">_xll.RiskData('TS CF'!$N$24,$A3083)-H3083</f>
        <v>#NAME?</v>
      </c>
      <c r="V3083" s="327" t="e">
        <f t="shared" ca="1" si="144"/>
        <v>#NAME?</v>
      </c>
      <c r="W3083" s="327" t="e">
        <f t="shared" ca="1" si="145"/>
        <v>#NAME?</v>
      </c>
      <c r="X3083" s="327" t="e">
        <f t="shared" ca="1" si="146"/>
        <v>#NAME?</v>
      </c>
    </row>
    <row r="3084" spans="1:24">
      <c r="A3084" s="2">
        <v>3077</v>
      </c>
      <c r="B3084" s="617">
        <v>-160478</v>
      </c>
      <c r="C3084" s="617">
        <v>-103593</v>
      </c>
      <c r="D3084" s="617">
        <v>-114388</v>
      </c>
      <c r="F3084" s="330" t="e">
        <f ca="1">_xll.RiskData('Risk Summary'!$H$32,$A3084)</f>
        <v>#NAME?</v>
      </c>
      <c r="G3084" s="330" t="e">
        <f ca="1">_xll.RiskData('Risk Summary'!$K$32,$A3084)</f>
        <v>#NAME?</v>
      </c>
      <c r="H3084" s="330" t="e">
        <f ca="1">_xll.RiskData('Risk Summary'!$N$32,$A3084)</f>
        <v>#NAME?</v>
      </c>
      <c r="J3084" s="330" t="e">
        <f ca="1">_xll.RiskData('Risk Summary'!$H$35,$A3084)</f>
        <v>#NAME?</v>
      </c>
      <c r="K3084" s="330" t="e">
        <f ca="1">_xll.RiskData('Risk Summary'!$K$35,$A3084)</f>
        <v>#NAME?</v>
      </c>
      <c r="L3084" s="330" t="e">
        <f ca="1">_xll.RiskData('Risk Summary'!$N$35,$A3084)</f>
        <v>#NAME?</v>
      </c>
      <c r="N3084" s="330" t="e">
        <f ca="1">_xll.RiskData('Risk Summary'!$H$36,$A3084)</f>
        <v>#NAME?</v>
      </c>
      <c r="O3084" s="330" t="e">
        <f ca="1">_xll.RiskData('Risk Summary'!$K$36,$A3084)</f>
        <v>#NAME?</v>
      </c>
      <c r="P3084" s="330" t="e">
        <f ca="1">_xll.RiskData('Risk Summary'!$N$36,$A3084)</f>
        <v>#NAME?</v>
      </c>
      <c r="R3084" s="330" t="e">
        <f ca="1">_xll.RiskData('TS CF'!$H$24,$A3084)-F3084</f>
        <v>#NAME?</v>
      </c>
      <c r="S3084" s="330" t="e">
        <f ca="1">_xll.RiskData('TS CF'!$K$24,$A3084)-G3084</f>
        <v>#NAME?</v>
      </c>
      <c r="T3084" s="330" t="e">
        <f ca="1">_xll.RiskData('TS CF'!$N$24,$A3084)-H3084</f>
        <v>#NAME?</v>
      </c>
      <c r="V3084" s="327" t="e">
        <f t="shared" ca="1" si="144"/>
        <v>#NAME?</v>
      </c>
      <c r="W3084" s="327" t="e">
        <f t="shared" ca="1" si="145"/>
        <v>#NAME?</v>
      </c>
      <c r="X3084" s="327" t="e">
        <f t="shared" ca="1" si="146"/>
        <v>#NAME?</v>
      </c>
    </row>
    <row r="3085" spans="1:24">
      <c r="A3085" s="2">
        <v>3078</v>
      </c>
      <c r="B3085" s="617">
        <v>-160478</v>
      </c>
      <c r="C3085" s="617">
        <v>-103593</v>
      </c>
      <c r="D3085" s="617">
        <v>-114388</v>
      </c>
      <c r="F3085" s="330" t="e">
        <f ca="1">_xll.RiskData('Risk Summary'!$H$32,$A3085)</f>
        <v>#NAME?</v>
      </c>
      <c r="G3085" s="330" t="e">
        <f ca="1">_xll.RiskData('Risk Summary'!$K$32,$A3085)</f>
        <v>#NAME?</v>
      </c>
      <c r="H3085" s="330" t="e">
        <f ca="1">_xll.RiskData('Risk Summary'!$N$32,$A3085)</f>
        <v>#NAME?</v>
      </c>
      <c r="J3085" s="330" t="e">
        <f ca="1">_xll.RiskData('Risk Summary'!$H$35,$A3085)</f>
        <v>#NAME?</v>
      </c>
      <c r="K3085" s="330" t="e">
        <f ca="1">_xll.RiskData('Risk Summary'!$K$35,$A3085)</f>
        <v>#NAME?</v>
      </c>
      <c r="L3085" s="330" t="e">
        <f ca="1">_xll.RiskData('Risk Summary'!$N$35,$A3085)</f>
        <v>#NAME?</v>
      </c>
      <c r="N3085" s="330" t="e">
        <f ca="1">_xll.RiskData('Risk Summary'!$H$36,$A3085)</f>
        <v>#NAME?</v>
      </c>
      <c r="O3085" s="330" t="e">
        <f ca="1">_xll.RiskData('Risk Summary'!$K$36,$A3085)</f>
        <v>#NAME?</v>
      </c>
      <c r="P3085" s="330" t="e">
        <f ca="1">_xll.RiskData('Risk Summary'!$N$36,$A3085)</f>
        <v>#NAME?</v>
      </c>
      <c r="R3085" s="330" t="e">
        <f ca="1">_xll.RiskData('TS CF'!$H$24,$A3085)-F3085</f>
        <v>#NAME?</v>
      </c>
      <c r="S3085" s="330" t="e">
        <f ca="1">_xll.RiskData('TS CF'!$K$24,$A3085)-G3085</f>
        <v>#NAME?</v>
      </c>
      <c r="T3085" s="330" t="e">
        <f ca="1">_xll.RiskData('TS CF'!$N$24,$A3085)-H3085</f>
        <v>#NAME?</v>
      </c>
      <c r="V3085" s="327" t="e">
        <f t="shared" ca="1" si="144"/>
        <v>#NAME?</v>
      </c>
      <c r="W3085" s="327" t="e">
        <f t="shared" ca="1" si="145"/>
        <v>#NAME?</v>
      </c>
      <c r="X3085" s="327" t="e">
        <f t="shared" ca="1" si="146"/>
        <v>#NAME?</v>
      </c>
    </row>
    <row r="3086" spans="1:24">
      <c r="A3086" s="2">
        <v>3079</v>
      </c>
      <c r="B3086" s="617">
        <v>-160478</v>
      </c>
      <c r="C3086" s="617">
        <v>-103593</v>
      </c>
      <c r="D3086" s="617">
        <v>-114388</v>
      </c>
      <c r="F3086" s="330" t="e">
        <f ca="1">_xll.RiskData('Risk Summary'!$H$32,$A3086)</f>
        <v>#NAME?</v>
      </c>
      <c r="G3086" s="330" t="e">
        <f ca="1">_xll.RiskData('Risk Summary'!$K$32,$A3086)</f>
        <v>#NAME?</v>
      </c>
      <c r="H3086" s="330" t="e">
        <f ca="1">_xll.RiskData('Risk Summary'!$N$32,$A3086)</f>
        <v>#NAME?</v>
      </c>
      <c r="J3086" s="330" t="e">
        <f ca="1">_xll.RiskData('Risk Summary'!$H$35,$A3086)</f>
        <v>#NAME?</v>
      </c>
      <c r="K3086" s="330" t="e">
        <f ca="1">_xll.RiskData('Risk Summary'!$K$35,$A3086)</f>
        <v>#NAME?</v>
      </c>
      <c r="L3086" s="330" t="e">
        <f ca="1">_xll.RiskData('Risk Summary'!$N$35,$A3086)</f>
        <v>#NAME?</v>
      </c>
      <c r="N3086" s="330" t="e">
        <f ca="1">_xll.RiskData('Risk Summary'!$H$36,$A3086)</f>
        <v>#NAME?</v>
      </c>
      <c r="O3086" s="330" t="e">
        <f ca="1">_xll.RiskData('Risk Summary'!$K$36,$A3086)</f>
        <v>#NAME?</v>
      </c>
      <c r="P3086" s="330" t="e">
        <f ca="1">_xll.RiskData('Risk Summary'!$N$36,$A3086)</f>
        <v>#NAME?</v>
      </c>
      <c r="R3086" s="330" t="e">
        <f ca="1">_xll.RiskData('TS CF'!$H$24,$A3086)-F3086</f>
        <v>#NAME?</v>
      </c>
      <c r="S3086" s="330" t="e">
        <f ca="1">_xll.RiskData('TS CF'!$K$24,$A3086)-G3086</f>
        <v>#NAME?</v>
      </c>
      <c r="T3086" s="330" t="e">
        <f ca="1">_xll.RiskData('TS CF'!$N$24,$A3086)-H3086</f>
        <v>#NAME?</v>
      </c>
      <c r="V3086" s="327" t="e">
        <f t="shared" ca="1" si="144"/>
        <v>#NAME?</v>
      </c>
      <c r="W3086" s="327" t="e">
        <f t="shared" ca="1" si="145"/>
        <v>#NAME?</v>
      </c>
      <c r="X3086" s="327" t="e">
        <f t="shared" ca="1" si="146"/>
        <v>#NAME?</v>
      </c>
    </row>
    <row r="3087" spans="1:24">
      <c r="A3087" s="2">
        <v>3080</v>
      </c>
      <c r="B3087" s="617">
        <v>-160478</v>
      </c>
      <c r="C3087" s="617">
        <v>-103593</v>
      </c>
      <c r="D3087" s="617">
        <v>-114388</v>
      </c>
      <c r="F3087" s="330" t="e">
        <f ca="1">_xll.RiskData('Risk Summary'!$H$32,$A3087)</f>
        <v>#NAME?</v>
      </c>
      <c r="G3087" s="330" t="e">
        <f ca="1">_xll.RiskData('Risk Summary'!$K$32,$A3087)</f>
        <v>#NAME?</v>
      </c>
      <c r="H3087" s="330" t="e">
        <f ca="1">_xll.RiskData('Risk Summary'!$N$32,$A3087)</f>
        <v>#NAME?</v>
      </c>
      <c r="J3087" s="330" t="e">
        <f ca="1">_xll.RiskData('Risk Summary'!$H$35,$A3087)</f>
        <v>#NAME?</v>
      </c>
      <c r="K3087" s="330" t="e">
        <f ca="1">_xll.RiskData('Risk Summary'!$K$35,$A3087)</f>
        <v>#NAME?</v>
      </c>
      <c r="L3087" s="330" t="e">
        <f ca="1">_xll.RiskData('Risk Summary'!$N$35,$A3087)</f>
        <v>#NAME?</v>
      </c>
      <c r="N3087" s="330" t="e">
        <f ca="1">_xll.RiskData('Risk Summary'!$H$36,$A3087)</f>
        <v>#NAME?</v>
      </c>
      <c r="O3087" s="330" t="e">
        <f ca="1">_xll.RiskData('Risk Summary'!$K$36,$A3087)</f>
        <v>#NAME?</v>
      </c>
      <c r="P3087" s="330" t="e">
        <f ca="1">_xll.RiskData('Risk Summary'!$N$36,$A3087)</f>
        <v>#NAME?</v>
      </c>
      <c r="R3087" s="330" t="e">
        <f ca="1">_xll.RiskData('TS CF'!$H$24,$A3087)-F3087</f>
        <v>#NAME?</v>
      </c>
      <c r="S3087" s="330" t="e">
        <f ca="1">_xll.RiskData('TS CF'!$K$24,$A3087)-G3087</f>
        <v>#NAME?</v>
      </c>
      <c r="T3087" s="330" t="e">
        <f ca="1">_xll.RiskData('TS CF'!$N$24,$A3087)-H3087</f>
        <v>#NAME?</v>
      </c>
      <c r="V3087" s="327" t="e">
        <f t="shared" ca="1" si="144"/>
        <v>#NAME?</v>
      </c>
      <c r="W3087" s="327" t="e">
        <f t="shared" ca="1" si="145"/>
        <v>#NAME?</v>
      </c>
      <c r="X3087" s="327" t="e">
        <f t="shared" ca="1" si="146"/>
        <v>#NAME?</v>
      </c>
    </row>
    <row r="3088" spans="1:24">
      <c r="A3088" s="2">
        <v>3081</v>
      </c>
      <c r="B3088" s="617">
        <v>-160478</v>
      </c>
      <c r="C3088" s="617">
        <v>-103593</v>
      </c>
      <c r="D3088" s="617">
        <v>-114388</v>
      </c>
      <c r="F3088" s="330" t="e">
        <f ca="1">_xll.RiskData('Risk Summary'!$H$32,$A3088)</f>
        <v>#NAME?</v>
      </c>
      <c r="G3088" s="330" t="e">
        <f ca="1">_xll.RiskData('Risk Summary'!$K$32,$A3088)</f>
        <v>#NAME?</v>
      </c>
      <c r="H3088" s="330" t="e">
        <f ca="1">_xll.RiskData('Risk Summary'!$N$32,$A3088)</f>
        <v>#NAME?</v>
      </c>
      <c r="J3088" s="330" t="e">
        <f ca="1">_xll.RiskData('Risk Summary'!$H$35,$A3088)</f>
        <v>#NAME?</v>
      </c>
      <c r="K3088" s="330" t="e">
        <f ca="1">_xll.RiskData('Risk Summary'!$K$35,$A3088)</f>
        <v>#NAME?</v>
      </c>
      <c r="L3088" s="330" t="e">
        <f ca="1">_xll.RiskData('Risk Summary'!$N$35,$A3088)</f>
        <v>#NAME?</v>
      </c>
      <c r="N3088" s="330" t="e">
        <f ca="1">_xll.RiskData('Risk Summary'!$H$36,$A3088)</f>
        <v>#NAME?</v>
      </c>
      <c r="O3088" s="330" t="e">
        <f ca="1">_xll.RiskData('Risk Summary'!$K$36,$A3088)</f>
        <v>#NAME?</v>
      </c>
      <c r="P3088" s="330" t="e">
        <f ca="1">_xll.RiskData('Risk Summary'!$N$36,$A3088)</f>
        <v>#NAME?</v>
      </c>
      <c r="R3088" s="330" t="e">
        <f ca="1">_xll.RiskData('TS CF'!$H$24,$A3088)-F3088</f>
        <v>#NAME?</v>
      </c>
      <c r="S3088" s="330" t="e">
        <f ca="1">_xll.RiskData('TS CF'!$K$24,$A3088)-G3088</f>
        <v>#NAME?</v>
      </c>
      <c r="T3088" s="330" t="e">
        <f ca="1">_xll.RiskData('TS CF'!$N$24,$A3088)-H3088</f>
        <v>#NAME?</v>
      </c>
      <c r="V3088" s="327" t="e">
        <f t="shared" ca="1" si="144"/>
        <v>#NAME?</v>
      </c>
      <c r="W3088" s="327" t="e">
        <f t="shared" ca="1" si="145"/>
        <v>#NAME?</v>
      </c>
      <c r="X3088" s="327" t="e">
        <f t="shared" ca="1" si="146"/>
        <v>#NAME?</v>
      </c>
    </row>
    <row r="3089" spans="1:24">
      <c r="A3089" s="2">
        <v>3082</v>
      </c>
      <c r="B3089" s="617">
        <v>-160478</v>
      </c>
      <c r="C3089" s="617">
        <v>-103593</v>
      </c>
      <c r="D3089" s="617">
        <v>-114388</v>
      </c>
      <c r="F3089" s="330" t="e">
        <f ca="1">_xll.RiskData('Risk Summary'!$H$32,$A3089)</f>
        <v>#NAME?</v>
      </c>
      <c r="G3089" s="330" t="e">
        <f ca="1">_xll.RiskData('Risk Summary'!$K$32,$A3089)</f>
        <v>#NAME?</v>
      </c>
      <c r="H3089" s="330" t="e">
        <f ca="1">_xll.RiskData('Risk Summary'!$N$32,$A3089)</f>
        <v>#NAME?</v>
      </c>
      <c r="J3089" s="330" t="e">
        <f ca="1">_xll.RiskData('Risk Summary'!$H$35,$A3089)</f>
        <v>#NAME?</v>
      </c>
      <c r="K3089" s="330" t="e">
        <f ca="1">_xll.RiskData('Risk Summary'!$K$35,$A3089)</f>
        <v>#NAME?</v>
      </c>
      <c r="L3089" s="330" t="e">
        <f ca="1">_xll.RiskData('Risk Summary'!$N$35,$A3089)</f>
        <v>#NAME?</v>
      </c>
      <c r="N3089" s="330" t="e">
        <f ca="1">_xll.RiskData('Risk Summary'!$H$36,$A3089)</f>
        <v>#NAME?</v>
      </c>
      <c r="O3089" s="330" t="e">
        <f ca="1">_xll.RiskData('Risk Summary'!$K$36,$A3089)</f>
        <v>#NAME?</v>
      </c>
      <c r="P3089" s="330" t="e">
        <f ca="1">_xll.RiskData('Risk Summary'!$N$36,$A3089)</f>
        <v>#NAME?</v>
      </c>
      <c r="R3089" s="330" t="e">
        <f ca="1">_xll.RiskData('TS CF'!$H$24,$A3089)-F3089</f>
        <v>#NAME?</v>
      </c>
      <c r="S3089" s="330" t="e">
        <f ca="1">_xll.RiskData('TS CF'!$K$24,$A3089)-G3089</f>
        <v>#NAME?</v>
      </c>
      <c r="T3089" s="330" t="e">
        <f ca="1">_xll.RiskData('TS CF'!$N$24,$A3089)-H3089</f>
        <v>#NAME?</v>
      </c>
      <c r="V3089" s="327" t="e">
        <f t="shared" ca="1" si="144"/>
        <v>#NAME?</v>
      </c>
      <c r="W3089" s="327" t="e">
        <f t="shared" ca="1" si="145"/>
        <v>#NAME?</v>
      </c>
      <c r="X3089" s="327" t="e">
        <f t="shared" ca="1" si="146"/>
        <v>#NAME?</v>
      </c>
    </row>
    <row r="3090" spans="1:24">
      <c r="A3090" s="2">
        <v>3083</v>
      </c>
      <c r="B3090" s="617">
        <v>-160478</v>
      </c>
      <c r="C3090" s="617">
        <v>-103593</v>
      </c>
      <c r="D3090" s="617">
        <v>-114388</v>
      </c>
      <c r="F3090" s="330" t="e">
        <f ca="1">_xll.RiskData('Risk Summary'!$H$32,$A3090)</f>
        <v>#NAME?</v>
      </c>
      <c r="G3090" s="330" t="e">
        <f ca="1">_xll.RiskData('Risk Summary'!$K$32,$A3090)</f>
        <v>#NAME?</v>
      </c>
      <c r="H3090" s="330" t="e">
        <f ca="1">_xll.RiskData('Risk Summary'!$N$32,$A3090)</f>
        <v>#NAME?</v>
      </c>
      <c r="J3090" s="330" t="e">
        <f ca="1">_xll.RiskData('Risk Summary'!$H$35,$A3090)</f>
        <v>#NAME?</v>
      </c>
      <c r="K3090" s="330" t="e">
        <f ca="1">_xll.RiskData('Risk Summary'!$K$35,$A3090)</f>
        <v>#NAME?</v>
      </c>
      <c r="L3090" s="330" t="e">
        <f ca="1">_xll.RiskData('Risk Summary'!$N$35,$A3090)</f>
        <v>#NAME?</v>
      </c>
      <c r="N3090" s="330" t="e">
        <f ca="1">_xll.RiskData('Risk Summary'!$H$36,$A3090)</f>
        <v>#NAME?</v>
      </c>
      <c r="O3090" s="330" t="e">
        <f ca="1">_xll.RiskData('Risk Summary'!$K$36,$A3090)</f>
        <v>#NAME?</v>
      </c>
      <c r="P3090" s="330" t="e">
        <f ca="1">_xll.RiskData('Risk Summary'!$N$36,$A3090)</f>
        <v>#NAME?</v>
      </c>
      <c r="R3090" s="330" t="e">
        <f ca="1">_xll.RiskData('TS CF'!$H$24,$A3090)-F3090</f>
        <v>#NAME?</v>
      </c>
      <c r="S3090" s="330" t="e">
        <f ca="1">_xll.RiskData('TS CF'!$K$24,$A3090)-G3090</f>
        <v>#NAME?</v>
      </c>
      <c r="T3090" s="330" t="e">
        <f ca="1">_xll.RiskData('TS CF'!$N$24,$A3090)-H3090</f>
        <v>#NAME?</v>
      </c>
      <c r="V3090" s="327" t="e">
        <f t="shared" ca="1" si="144"/>
        <v>#NAME?</v>
      </c>
      <c r="W3090" s="327" t="e">
        <f t="shared" ca="1" si="145"/>
        <v>#NAME?</v>
      </c>
      <c r="X3090" s="327" t="e">
        <f t="shared" ca="1" si="146"/>
        <v>#NAME?</v>
      </c>
    </row>
    <row r="3091" spans="1:24">
      <c r="A3091" s="2">
        <v>3084</v>
      </c>
      <c r="B3091" s="617">
        <v>-160478</v>
      </c>
      <c r="C3091" s="617">
        <v>-103593</v>
      </c>
      <c r="D3091" s="617">
        <v>-114388</v>
      </c>
      <c r="F3091" s="330" t="e">
        <f ca="1">_xll.RiskData('Risk Summary'!$H$32,$A3091)</f>
        <v>#NAME?</v>
      </c>
      <c r="G3091" s="330" t="e">
        <f ca="1">_xll.RiskData('Risk Summary'!$K$32,$A3091)</f>
        <v>#NAME?</v>
      </c>
      <c r="H3091" s="330" t="e">
        <f ca="1">_xll.RiskData('Risk Summary'!$N$32,$A3091)</f>
        <v>#NAME?</v>
      </c>
      <c r="J3091" s="330" t="e">
        <f ca="1">_xll.RiskData('Risk Summary'!$H$35,$A3091)</f>
        <v>#NAME?</v>
      </c>
      <c r="K3091" s="330" t="e">
        <f ca="1">_xll.RiskData('Risk Summary'!$K$35,$A3091)</f>
        <v>#NAME?</v>
      </c>
      <c r="L3091" s="330" t="e">
        <f ca="1">_xll.RiskData('Risk Summary'!$N$35,$A3091)</f>
        <v>#NAME?</v>
      </c>
      <c r="N3091" s="330" t="e">
        <f ca="1">_xll.RiskData('Risk Summary'!$H$36,$A3091)</f>
        <v>#NAME?</v>
      </c>
      <c r="O3091" s="330" t="e">
        <f ca="1">_xll.RiskData('Risk Summary'!$K$36,$A3091)</f>
        <v>#NAME?</v>
      </c>
      <c r="P3091" s="330" t="e">
        <f ca="1">_xll.RiskData('Risk Summary'!$N$36,$A3091)</f>
        <v>#NAME?</v>
      </c>
      <c r="R3091" s="330" t="e">
        <f ca="1">_xll.RiskData('TS CF'!$H$24,$A3091)-F3091</f>
        <v>#NAME?</v>
      </c>
      <c r="S3091" s="330" t="e">
        <f ca="1">_xll.RiskData('TS CF'!$K$24,$A3091)-G3091</f>
        <v>#NAME?</v>
      </c>
      <c r="T3091" s="330" t="e">
        <f ca="1">_xll.RiskData('TS CF'!$N$24,$A3091)-H3091</f>
        <v>#NAME?</v>
      </c>
      <c r="V3091" s="327" t="e">
        <f t="shared" ca="1" si="144"/>
        <v>#NAME?</v>
      </c>
      <c r="W3091" s="327" t="e">
        <f t="shared" ca="1" si="145"/>
        <v>#NAME?</v>
      </c>
      <c r="X3091" s="327" t="e">
        <f t="shared" ca="1" si="146"/>
        <v>#NAME?</v>
      </c>
    </row>
    <row r="3092" spans="1:24">
      <c r="A3092" s="2">
        <v>3085</v>
      </c>
      <c r="B3092" s="617">
        <v>-160478</v>
      </c>
      <c r="C3092" s="617">
        <v>-103593</v>
      </c>
      <c r="D3092" s="617">
        <v>-114388</v>
      </c>
      <c r="F3092" s="330" t="e">
        <f ca="1">_xll.RiskData('Risk Summary'!$H$32,$A3092)</f>
        <v>#NAME?</v>
      </c>
      <c r="G3092" s="330" t="e">
        <f ca="1">_xll.RiskData('Risk Summary'!$K$32,$A3092)</f>
        <v>#NAME?</v>
      </c>
      <c r="H3092" s="330" t="e">
        <f ca="1">_xll.RiskData('Risk Summary'!$N$32,$A3092)</f>
        <v>#NAME?</v>
      </c>
      <c r="J3092" s="330" t="e">
        <f ca="1">_xll.RiskData('Risk Summary'!$H$35,$A3092)</f>
        <v>#NAME?</v>
      </c>
      <c r="K3092" s="330" t="e">
        <f ca="1">_xll.RiskData('Risk Summary'!$K$35,$A3092)</f>
        <v>#NAME?</v>
      </c>
      <c r="L3092" s="330" t="e">
        <f ca="1">_xll.RiskData('Risk Summary'!$N$35,$A3092)</f>
        <v>#NAME?</v>
      </c>
      <c r="N3092" s="330" t="e">
        <f ca="1">_xll.RiskData('Risk Summary'!$H$36,$A3092)</f>
        <v>#NAME?</v>
      </c>
      <c r="O3092" s="330" t="e">
        <f ca="1">_xll.RiskData('Risk Summary'!$K$36,$A3092)</f>
        <v>#NAME?</v>
      </c>
      <c r="P3092" s="330" t="e">
        <f ca="1">_xll.RiskData('Risk Summary'!$N$36,$A3092)</f>
        <v>#NAME?</v>
      </c>
      <c r="R3092" s="330" t="e">
        <f ca="1">_xll.RiskData('TS CF'!$H$24,$A3092)-F3092</f>
        <v>#NAME?</v>
      </c>
      <c r="S3092" s="330" t="e">
        <f ca="1">_xll.RiskData('TS CF'!$K$24,$A3092)-G3092</f>
        <v>#NAME?</v>
      </c>
      <c r="T3092" s="330" t="e">
        <f ca="1">_xll.RiskData('TS CF'!$N$24,$A3092)-H3092</f>
        <v>#NAME?</v>
      </c>
      <c r="V3092" s="327" t="e">
        <f t="shared" ca="1" si="144"/>
        <v>#NAME?</v>
      </c>
      <c r="W3092" s="327" t="e">
        <f t="shared" ca="1" si="145"/>
        <v>#NAME?</v>
      </c>
      <c r="X3092" s="327" t="e">
        <f t="shared" ca="1" si="146"/>
        <v>#NAME?</v>
      </c>
    </row>
    <row r="3093" spans="1:24">
      <c r="A3093" s="2">
        <v>3086</v>
      </c>
      <c r="B3093" s="617">
        <v>-160478</v>
      </c>
      <c r="C3093" s="617">
        <v>-103593</v>
      </c>
      <c r="D3093" s="617">
        <v>-114388</v>
      </c>
      <c r="F3093" s="330" t="e">
        <f ca="1">_xll.RiskData('Risk Summary'!$H$32,$A3093)</f>
        <v>#NAME?</v>
      </c>
      <c r="G3093" s="330" t="e">
        <f ca="1">_xll.RiskData('Risk Summary'!$K$32,$A3093)</f>
        <v>#NAME?</v>
      </c>
      <c r="H3093" s="330" t="e">
        <f ca="1">_xll.RiskData('Risk Summary'!$N$32,$A3093)</f>
        <v>#NAME?</v>
      </c>
      <c r="J3093" s="330" t="e">
        <f ca="1">_xll.RiskData('Risk Summary'!$H$35,$A3093)</f>
        <v>#NAME?</v>
      </c>
      <c r="K3093" s="330" t="e">
        <f ca="1">_xll.RiskData('Risk Summary'!$K$35,$A3093)</f>
        <v>#NAME?</v>
      </c>
      <c r="L3093" s="330" t="e">
        <f ca="1">_xll.RiskData('Risk Summary'!$N$35,$A3093)</f>
        <v>#NAME?</v>
      </c>
      <c r="N3093" s="330" t="e">
        <f ca="1">_xll.RiskData('Risk Summary'!$H$36,$A3093)</f>
        <v>#NAME?</v>
      </c>
      <c r="O3093" s="330" t="e">
        <f ca="1">_xll.RiskData('Risk Summary'!$K$36,$A3093)</f>
        <v>#NAME?</v>
      </c>
      <c r="P3093" s="330" t="e">
        <f ca="1">_xll.RiskData('Risk Summary'!$N$36,$A3093)</f>
        <v>#NAME?</v>
      </c>
      <c r="R3093" s="330" t="e">
        <f ca="1">_xll.RiskData('TS CF'!$H$24,$A3093)-F3093</f>
        <v>#NAME?</v>
      </c>
      <c r="S3093" s="330" t="e">
        <f ca="1">_xll.RiskData('TS CF'!$K$24,$A3093)-G3093</f>
        <v>#NAME?</v>
      </c>
      <c r="T3093" s="330" t="e">
        <f ca="1">_xll.RiskData('TS CF'!$N$24,$A3093)-H3093</f>
        <v>#NAME?</v>
      </c>
      <c r="V3093" s="327" t="e">
        <f t="shared" ca="1" si="144"/>
        <v>#NAME?</v>
      </c>
      <c r="W3093" s="327" t="e">
        <f t="shared" ca="1" si="145"/>
        <v>#NAME?</v>
      </c>
      <c r="X3093" s="327" t="e">
        <f t="shared" ca="1" si="146"/>
        <v>#NAME?</v>
      </c>
    </row>
    <row r="3094" spans="1:24">
      <c r="A3094" s="2">
        <v>3087</v>
      </c>
      <c r="B3094" s="617">
        <v>-160478</v>
      </c>
      <c r="C3094" s="617">
        <v>-103593</v>
      </c>
      <c r="D3094" s="617">
        <v>-114388</v>
      </c>
      <c r="F3094" s="330" t="e">
        <f ca="1">_xll.RiskData('Risk Summary'!$H$32,$A3094)</f>
        <v>#NAME?</v>
      </c>
      <c r="G3094" s="330" t="e">
        <f ca="1">_xll.RiskData('Risk Summary'!$K$32,$A3094)</f>
        <v>#NAME?</v>
      </c>
      <c r="H3094" s="330" t="e">
        <f ca="1">_xll.RiskData('Risk Summary'!$N$32,$A3094)</f>
        <v>#NAME?</v>
      </c>
      <c r="J3094" s="330" t="e">
        <f ca="1">_xll.RiskData('Risk Summary'!$H$35,$A3094)</f>
        <v>#NAME?</v>
      </c>
      <c r="K3094" s="330" t="e">
        <f ca="1">_xll.RiskData('Risk Summary'!$K$35,$A3094)</f>
        <v>#NAME?</v>
      </c>
      <c r="L3094" s="330" t="e">
        <f ca="1">_xll.RiskData('Risk Summary'!$N$35,$A3094)</f>
        <v>#NAME?</v>
      </c>
      <c r="N3094" s="330" t="e">
        <f ca="1">_xll.RiskData('Risk Summary'!$H$36,$A3094)</f>
        <v>#NAME?</v>
      </c>
      <c r="O3094" s="330" t="e">
        <f ca="1">_xll.RiskData('Risk Summary'!$K$36,$A3094)</f>
        <v>#NAME?</v>
      </c>
      <c r="P3094" s="330" t="e">
        <f ca="1">_xll.RiskData('Risk Summary'!$N$36,$A3094)</f>
        <v>#NAME?</v>
      </c>
      <c r="R3094" s="330" t="e">
        <f ca="1">_xll.RiskData('TS CF'!$H$24,$A3094)-F3094</f>
        <v>#NAME?</v>
      </c>
      <c r="S3094" s="330" t="e">
        <f ca="1">_xll.RiskData('TS CF'!$K$24,$A3094)-G3094</f>
        <v>#NAME?</v>
      </c>
      <c r="T3094" s="330" t="e">
        <f ca="1">_xll.RiskData('TS CF'!$N$24,$A3094)-H3094</f>
        <v>#NAME?</v>
      </c>
      <c r="V3094" s="327" t="e">
        <f t="shared" ca="1" si="144"/>
        <v>#NAME?</v>
      </c>
      <c r="W3094" s="327" t="e">
        <f t="shared" ca="1" si="145"/>
        <v>#NAME?</v>
      </c>
      <c r="X3094" s="327" t="e">
        <f t="shared" ca="1" si="146"/>
        <v>#NAME?</v>
      </c>
    </row>
    <row r="3095" spans="1:24">
      <c r="A3095" s="2">
        <v>3088</v>
      </c>
      <c r="B3095" s="617">
        <v>-160478</v>
      </c>
      <c r="C3095" s="617">
        <v>-103593</v>
      </c>
      <c r="D3095" s="617">
        <v>-114388</v>
      </c>
      <c r="F3095" s="330" t="e">
        <f ca="1">_xll.RiskData('Risk Summary'!$H$32,$A3095)</f>
        <v>#NAME?</v>
      </c>
      <c r="G3095" s="330" t="e">
        <f ca="1">_xll.RiskData('Risk Summary'!$K$32,$A3095)</f>
        <v>#NAME?</v>
      </c>
      <c r="H3095" s="330" t="e">
        <f ca="1">_xll.RiskData('Risk Summary'!$N$32,$A3095)</f>
        <v>#NAME?</v>
      </c>
      <c r="J3095" s="330" t="e">
        <f ca="1">_xll.RiskData('Risk Summary'!$H$35,$A3095)</f>
        <v>#NAME?</v>
      </c>
      <c r="K3095" s="330" t="e">
        <f ca="1">_xll.RiskData('Risk Summary'!$K$35,$A3095)</f>
        <v>#NAME?</v>
      </c>
      <c r="L3095" s="330" t="e">
        <f ca="1">_xll.RiskData('Risk Summary'!$N$35,$A3095)</f>
        <v>#NAME?</v>
      </c>
      <c r="N3095" s="330" t="e">
        <f ca="1">_xll.RiskData('Risk Summary'!$H$36,$A3095)</f>
        <v>#NAME?</v>
      </c>
      <c r="O3095" s="330" t="e">
        <f ca="1">_xll.RiskData('Risk Summary'!$K$36,$A3095)</f>
        <v>#NAME?</v>
      </c>
      <c r="P3095" s="330" t="e">
        <f ca="1">_xll.RiskData('Risk Summary'!$N$36,$A3095)</f>
        <v>#NAME?</v>
      </c>
      <c r="R3095" s="330" t="e">
        <f ca="1">_xll.RiskData('TS CF'!$H$24,$A3095)-F3095</f>
        <v>#NAME?</v>
      </c>
      <c r="S3095" s="330" t="e">
        <f ca="1">_xll.RiskData('TS CF'!$K$24,$A3095)-G3095</f>
        <v>#NAME?</v>
      </c>
      <c r="T3095" s="330" t="e">
        <f ca="1">_xll.RiskData('TS CF'!$N$24,$A3095)-H3095</f>
        <v>#NAME?</v>
      </c>
      <c r="V3095" s="327" t="e">
        <f t="shared" ca="1" si="144"/>
        <v>#NAME?</v>
      </c>
      <c r="W3095" s="327" t="e">
        <f t="shared" ca="1" si="145"/>
        <v>#NAME?</v>
      </c>
      <c r="X3095" s="327" t="e">
        <f t="shared" ca="1" si="146"/>
        <v>#NAME?</v>
      </c>
    </row>
    <row r="3096" spans="1:24">
      <c r="A3096" s="2">
        <v>3089</v>
      </c>
      <c r="B3096" s="617">
        <v>-160478</v>
      </c>
      <c r="C3096" s="617">
        <v>-103593</v>
      </c>
      <c r="D3096" s="617">
        <v>-114388</v>
      </c>
      <c r="F3096" s="330" t="e">
        <f ca="1">_xll.RiskData('Risk Summary'!$H$32,$A3096)</f>
        <v>#NAME?</v>
      </c>
      <c r="G3096" s="330" t="e">
        <f ca="1">_xll.RiskData('Risk Summary'!$K$32,$A3096)</f>
        <v>#NAME?</v>
      </c>
      <c r="H3096" s="330" t="e">
        <f ca="1">_xll.RiskData('Risk Summary'!$N$32,$A3096)</f>
        <v>#NAME?</v>
      </c>
      <c r="J3096" s="330" t="e">
        <f ca="1">_xll.RiskData('Risk Summary'!$H$35,$A3096)</f>
        <v>#NAME?</v>
      </c>
      <c r="K3096" s="330" t="e">
        <f ca="1">_xll.RiskData('Risk Summary'!$K$35,$A3096)</f>
        <v>#NAME?</v>
      </c>
      <c r="L3096" s="330" t="e">
        <f ca="1">_xll.RiskData('Risk Summary'!$N$35,$A3096)</f>
        <v>#NAME?</v>
      </c>
      <c r="N3096" s="330" t="e">
        <f ca="1">_xll.RiskData('Risk Summary'!$H$36,$A3096)</f>
        <v>#NAME?</v>
      </c>
      <c r="O3096" s="330" t="e">
        <f ca="1">_xll.RiskData('Risk Summary'!$K$36,$A3096)</f>
        <v>#NAME?</v>
      </c>
      <c r="P3096" s="330" t="e">
        <f ca="1">_xll.RiskData('Risk Summary'!$N$36,$A3096)</f>
        <v>#NAME?</v>
      </c>
      <c r="R3096" s="330" t="e">
        <f ca="1">_xll.RiskData('TS CF'!$H$24,$A3096)-F3096</f>
        <v>#NAME?</v>
      </c>
      <c r="S3096" s="330" t="e">
        <f ca="1">_xll.RiskData('TS CF'!$K$24,$A3096)-G3096</f>
        <v>#NAME?</v>
      </c>
      <c r="T3096" s="330" t="e">
        <f ca="1">_xll.RiskData('TS CF'!$N$24,$A3096)-H3096</f>
        <v>#NAME?</v>
      </c>
      <c r="V3096" s="327" t="e">
        <f t="shared" ca="1" si="144"/>
        <v>#NAME?</v>
      </c>
      <c r="W3096" s="327" t="e">
        <f t="shared" ca="1" si="145"/>
        <v>#NAME?</v>
      </c>
      <c r="X3096" s="327" t="e">
        <f t="shared" ca="1" si="146"/>
        <v>#NAME?</v>
      </c>
    </row>
    <row r="3097" spans="1:24">
      <c r="A3097" s="2">
        <v>3090</v>
      </c>
      <c r="B3097" s="617">
        <v>-160478</v>
      </c>
      <c r="C3097" s="617">
        <v>-103593</v>
      </c>
      <c r="D3097" s="617">
        <v>-114388</v>
      </c>
      <c r="F3097" s="330" t="e">
        <f ca="1">_xll.RiskData('Risk Summary'!$H$32,$A3097)</f>
        <v>#NAME?</v>
      </c>
      <c r="G3097" s="330" t="e">
        <f ca="1">_xll.RiskData('Risk Summary'!$K$32,$A3097)</f>
        <v>#NAME?</v>
      </c>
      <c r="H3097" s="330" t="e">
        <f ca="1">_xll.RiskData('Risk Summary'!$N$32,$A3097)</f>
        <v>#NAME?</v>
      </c>
      <c r="J3097" s="330" t="e">
        <f ca="1">_xll.RiskData('Risk Summary'!$H$35,$A3097)</f>
        <v>#NAME?</v>
      </c>
      <c r="K3097" s="330" t="e">
        <f ca="1">_xll.RiskData('Risk Summary'!$K$35,$A3097)</f>
        <v>#NAME?</v>
      </c>
      <c r="L3097" s="330" t="e">
        <f ca="1">_xll.RiskData('Risk Summary'!$N$35,$A3097)</f>
        <v>#NAME?</v>
      </c>
      <c r="N3097" s="330" t="e">
        <f ca="1">_xll.RiskData('Risk Summary'!$H$36,$A3097)</f>
        <v>#NAME?</v>
      </c>
      <c r="O3097" s="330" t="e">
        <f ca="1">_xll.RiskData('Risk Summary'!$K$36,$A3097)</f>
        <v>#NAME?</v>
      </c>
      <c r="P3097" s="330" t="e">
        <f ca="1">_xll.RiskData('Risk Summary'!$N$36,$A3097)</f>
        <v>#NAME?</v>
      </c>
      <c r="R3097" s="330" t="e">
        <f ca="1">_xll.RiskData('TS CF'!$H$24,$A3097)-F3097</f>
        <v>#NAME?</v>
      </c>
      <c r="S3097" s="330" t="e">
        <f ca="1">_xll.RiskData('TS CF'!$K$24,$A3097)-G3097</f>
        <v>#NAME?</v>
      </c>
      <c r="T3097" s="330" t="e">
        <f ca="1">_xll.RiskData('TS CF'!$N$24,$A3097)-H3097</f>
        <v>#NAME?</v>
      </c>
      <c r="V3097" s="327" t="e">
        <f t="shared" ca="1" si="144"/>
        <v>#NAME?</v>
      </c>
      <c r="W3097" s="327" t="e">
        <f t="shared" ca="1" si="145"/>
        <v>#NAME?</v>
      </c>
      <c r="X3097" s="327" t="e">
        <f t="shared" ca="1" si="146"/>
        <v>#NAME?</v>
      </c>
    </row>
    <row r="3098" spans="1:24">
      <c r="A3098" s="2">
        <v>3091</v>
      </c>
      <c r="B3098" s="617">
        <v>-160478</v>
      </c>
      <c r="C3098" s="617">
        <v>-103593</v>
      </c>
      <c r="D3098" s="617">
        <v>-114388</v>
      </c>
      <c r="F3098" s="330" t="e">
        <f ca="1">_xll.RiskData('Risk Summary'!$H$32,$A3098)</f>
        <v>#NAME?</v>
      </c>
      <c r="G3098" s="330" t="e">
        <f ca="1">_xll.RiskData('Risk Summary'!$K$32,$A3098)</f>
        <v>#NAME?</v>
      </c>
      <c r="H3098" s="330" t="e">
        <f ca="1">_xll.RiskData('Risk Summary'!$N$32,$A3098)</f>
        <v>#NAME?</v>
      </c>
      <c r="J3098" s="330" t="e">
        <f ca="1">_xll.RiskData('Risk Summary'!$H$35,$A3098)</f>
        <v>#NAME?</v>
      </c>
      <c r="K3098" s="330" t="e">
        <f ca="1">_xll.RiskData('Risk Summary'!$K$35,$A3098)</f>
        <v>#NAME?</v>
      </c>
      <c r="L3098" s="330" t="e">
        <f ca="1">_xll.RiskData('Risk Summary'!$N$35,$A3098)</f>
        <v>#NAME?</v>
      </c>
      <c r="N3098" s="330" t="e">
        <f ca="1">_xll.RiskData('Risk Summary'!$H$36,$A3098)</f>
        <v>#NAME?</v>
      </c>
      <c r="O3098" s="330" t="e">
        <f ca="1">_xll.RiskData('Risk Summary'!$K$36,$A3098)</f>
        <v>#NAME?</v>
      </c>
      <c r="P3098" s="330" t="e">
        <f ca="1">_xll.RiskData('Risk Summary'!$N$36,$A3098)</f>
        <v>#NAME?</v>
      </c>
      <c r="R3098" s="330" t="e">
        <f ca="1">_xll.RiskData('TS CF'!$H$24,$A3098)-F3098</f>
        <v>#NAME?</v>
      </c>
      <c r="S3098" s="330" t="e">
        <f ca="1">_xll.RiskData('TS CF'!$K$24,$A3098)-G3098</f>
        <v>#NAME?</v>
      </c>
      <c r="T3098" s="330" t="e">
        <f ca="1">_xll.RiskData('TS CF'!$N$24,$A3098)-H3098</f>
        <v>#NAME?</v>
      </c>
      <c r="V3098" s="327" t="e">
        <f t="shared" ca="1" si="144"/>
        <v>#NAME?</v>
      </c>
      <c r="W3098" s="327" t="e">
        <f t="shared" ca="1" si="145"/>
        <v>#NAME?</v>
      </c>
      <c r="X3098" s="327" t="e">
        <f t="shared" ca="1" si="146"/>
        <v>#NAME?</v>
      </c>
    </row>
    <row r="3099" spans="1:24">
      <c r="A3099" s="2">
        <v>3092</v>
      </c>
      <c r="B3099" s="617">
        <v>-160478</v>
      </c>
      <c r="C3099" s="617">
        <v>-103593</v>
      </c>
      <c r="D3099" s="617">
        <v>-114388</v>
      </c>
      <c r="F3099" s="330" t="e">
        <f ca="1">_xll.RiskData('Risk Summary'!$H$32,$A3099)</f>
        <v>#NAME?</v>
      </c>
      <c r="G3099" s="330" t="e">
        <f ca="1">_xll.RiskData('Risk Summary'!$K$32,$A3099)</f>
        <v>#NAME?</v>
      </c>
      <c r="H3099" s="330" t="e">
        <f ca="1">_xll.RiskData('Risk Summary'!$N$32,$A3099)</f>
        <v>#NAME?</v>
      </c>
      <c r="J3099" s="330" t="e">
        <f ca="1">_xll.RiskData('Risk Summary'!$H$35,$A3099)</f>
        <v>#NAME?</v>
      </c>
      <c r="K3099" s="330" t="e">
        <f ca="1">_xll.RiskData('Risk Summary'!$K$35,$A3099)</f>
        <v>#NAME?</v>
      </c>
      <c r="L3099" s="330" t="e">
        <f ca="1">_xll.RiskData('Risk Summary'!$N$35,$A3099)</f>
        <v>#NAME?</v>
      </c>
      <c r="N3099" s="330" t="e">
        <f ca="1">_xll.RiskData('Risk Summary'!$H$36,$A3099)</f>
        <v>#NAME?</v>
      </c>
      <c r="O3099" s="330" t="e">
        <f ca="1">_xll.RiskData('Risk Summary'!$K$36,$A3099)</f>
        <v>#NAME?</v>
      </c>
      <c r="P3099" s="330" t="e">
        <f ca="1">_xll.RiskData('Risk Summary'!$N$36,$A3099)</f>
        <v>#NAME?</v>
      </c>
      <c r="R3099" s="330" t="e">
        <f ca="1">_xll.RiskData('TS CF'!$H$24,$A3099)-F3099</f>
        <v>#NAME?</v>
      </c>
      <c r="S3099" s="330" t="e">
        <f ca="1">_xll.RiskData('TS CF'!$K$24,$A3099)-G3099</f>
        <v>#NAME?</v>
      </c>
      <c r="T3099" s="330" t="e">
        <f ca="1">_xll.RiskData('TS CF'!$N$24,$A3099)-H3099</f>
        <v>#NAME?</v>
      </c>
      <c r="V3099" s="327" t="e">
        <f t="shared" ca="1" si="144"/>
        <v>#NAME?</v>
      </c>
      <c r="W3099" s="327" t="e">
        <f t="shared" ca="1" si="145"/>
        <v>#NAME?</v>
      </c>
      <c r="X3099" s="327" t="e">
        <f t="shared" ca="1" si="146"/>
        <v>#NAME?</v>
      </c>
    </row>
    <row r="3100" spans="1:24">
      <c r="A3100" s="2">
        <v>3093</v>
      </c>
      <c r="B3100" s="617">
        <v>-160478</v>
      </c>
      <c r="C3100" s="617">
        <v>-103593</v>
      </c>
      <c r="D3100" s="617">
        <v>-114388</v>
      </c>
      <c r="F3100" s="330" t="e">
        <f ca="1">_xll.RiskData('Risk Summary'!$H$32,$A3100)</f>
        <v>#NAME?</v>
      </c>
      <c r="G3100" s="330" t="e">
        <f ca="1">_xll.RiskData('Risk Summary'!$K$32,$A3100)</f>
        <v>#NAME?</v>
      </c>
      <c r="H3100" s="330" t="e">
        <f ca="1">_xll.RiskData('Risk Summary'!$N$32,$A3100)</f>
        <v>#NAME?</v>
      </c>
      <c r="J3100" s="330" t="e">
        <f ca="1">_xll.RiskData('Risk Summary'!$H$35,$A3100)</f>
        <v>#NAME?</v>
      </c>
      <c r="K3100" s="330" t="e">
        <f ca="1">_xll.RiskData('Risk Summary'!$K$35,$A3100)</f>
        <v>#NAME?</v>
      </c>
      <c r="L3100" s="330" t="e">
        <f ca="1">_xll.RiskData('Risk Summary'!$N$35,$A3100)</f>
        <v>#NAME?</v>
      </c>
      <c r="N3100" s="330" t="e">
        <f ca="1">_xll.RiskData('Risk Summary'!$H$36,$A3100)</f>
        <v>#NAME?</v>
      </c>
      <c r="O3100" s="330" t="e">
        <f ca="1">_xll.RiskData('Risk Summary'!$K$36,$A3100)</f>
        <v>#NAME?</v>
      </c>
      <c r="P3100" s="330" t="e">
        <f ca="1">_xll.RiskData('Risk Summary'!$N$36,$A3100)</f>
        <v>#NAME?</v>
      </c>
      <c r="R3100" s="330" t="e">
        <f ca="1">_xll.RiskData('TS CF'!$H$24,$A3100)-F3100</f>
        <v>#NAME?</v>
      </c>
      <c r="S3100" s="330" t="e">
        <f ca="1">_xll.RiskData('TS CF'!$K$24,$A3100)-G3100</f>
        <v>#NAME?</v>
      </c>
      <c r="T3100" s="330" t="e">
        <f ca="1">_xll.RiskData('TS CF'!$N$24,$A3100)-H3100</f>
        <v>#NAME?</v>
      </c>
      <c r="V3100" s="327" t="e">
        <f t="shared" ca="1" si="144"/>
        <v>#NAME?</v>
      </c>
      <c r="W3100" s="327" t="e">
        <f t="shared" ca="1" si="145"/>
        <v>#NAME?</v>
      </c>
      <c r="X3100" s="327" t="e">
        <f t="shared" ca="1" si="146"/>
        <v>#NAME?</v>
      </c>
    </row>
    <row r="3101" spans="1:24">
      <c r="A3101" s="2">
        <v>3094</v>
      </c>
      <c r="B3101" s="617">
        <v>-160478</v>
      </c>
      <c r="C3101" s="617">
        <v>-103593</v>
      </c>
      <c r="D3101" s="617">
        <v>-114388</v>
      </c>
      <c r="F3101" s="330" t="e">
        <f ca="1">_xll.RiskData('Risk Summary'!$H$32,$A3101)</f>
        <v>#NAME?</v>
      </c>
      <c r="G3101" s="330" t="e">
        <f ca="1">_xll.RiskData('Risk Summary'!$K$32,$A3101)</f>
        <v>#NAME?</v>
      </c>
      <c r="H3101" s="330" t="e">
        <f ca="1">_xll.RiskData('Risk Summary'!$N$32,$A3101)</f>
        <v>#NAME?</v>
      </c>
      <c r="J3101" s="330" t="e">
        <f ca="1">_xll.RiskData('Risk Summary'!$H$35,$A3101)</f>
        <v>#NAME?</v>
      </c>
      <c r="K3101" s="330" t="e">
        <f ca="1">_xll.RiskData('Risk Summary'!$K$35,$A3101)</f>
        <v>#NAME?</v>
      </c>
      <c r="L3101" s="330" t="e">
        <f ca="1">_xll.RiskData('Risk Summary'!$N$35,$A3101)</f>
        <v>#NAME?</v>
      </c>
      <c r="N3101" s="330" t="e">
        <f ca="1">_xll.RiskData('Risk Summary'!$H$36,$A3101)</f>
        <v>#NAME?</v>
      </c>
      <c r="O3101" s="330" t="e">
        <f ca="1">_xll.RiskData('Risk Summary'!$K$36,$A3101)</f>
        <v>#NAME?</v>
      </c>
      <c r="P3101" s="330" t="e">
        <f ca="1">_xll.RiskData('Risk Summary'!$N$36,$A3101)</f>
        <v>#NAME?</v>
      </c>
      <c r="R3101" s="330" t="e">
        <f ca="1">_xll.RiskData('TS CF'!$H$24,$A3101)-F3101</f>
        <v>#NAME?</v>
      </c>
      <c r="S3101" s="330" t="e">
        <f ca="1">_xll.RiskData('TS CF'!$K$24,$A3101)-G3101</f>
        <v>#NAME?</v>
      </c>
      <c r="T3101" s="330" t="e">
        <f ca="1">_xll.RiskData('TS CF'!$N$24,$A3101)-H3101</f>
        <v>#NAME?</v>
      </c>
      <c r="V3101" s="327" t="e">
        <f t="shared" ca="1" si="144"/>
        <v>#NAME?</v>
      </c>
      <c r="W3101" s="327" t="e">
        <f t="shared" ca="1" si="145"/>
        <v>#NAME?</v>
      </c>
      <c r="X3101" s="327" t="e">
        <f t="shared" ca="1" si="146"/>
        <v>#NAME?</v>
      </c>
    </row>
    <row r="3102" spans="1:24">
      <c r="A3102" s="2">
        <v>3095</v>
      </c>
      <c r="B3102" s="617">
        <v>-160478</v>
      </c>
      <c r="C3102" s="617">
        <v>-103593</v>
      </c>
      <c r="D3102" s="617">
        <v>-114388</v>
      </c>
      <c r="F3102" s="330" t="e">
        <f ca="1">_xll.RiskData('Risk Summary'!$H$32,$A3102)</f>
        <v>#NAME?</v>
      </c>
      <c r="G3102" s="330" t="e">
        <f ca="1">_xll.RiskData('Risk Summary'!$K$32,$A3102)</f>
        <v>#NAME?</v>
      </c>
      <c r="H3102" s="330" t="e">
        <f ca="1">_xll.RiskData('Risk Summary'!$N$32,$A3102)</f>
        <v>#NAME?</v>
      </c>
      <c r="J3102" s="330" t="e">
        <f ca="1">_xll.RiskData('Risk Summary'!$H$35,$A3102)</f>
        <v>#NAME?</v>
      </c>
      <c r="K3102" s="330" t="e">
        <f ca="1">_xll.RiskData('Risk Summary'!$K$35,$A3102)</f>
        <v>#NAME?</v>
      </c>
      <c r="L3102" s="330" t="e">
        <f ca="1">_xll.RiskData('Risk Summary'!$N$35,$A3102)</f>
        <v>#NAME?</v>
      </c>
      <c r="N3102" s="330" t="e">
        <f ca="1">_xll.RiskData('Risk Summary'!$H$36,$A3102)</f>
        <v>#NAME?</v>
      </c>
      <c r="O3102" s="330" t="e">
        <f ca="1">_xll.RiskData('Risk Summary'!$K$36,$A3102)</f>
        <v>#NAME?</v>
      </c>
      <c r="P3102" s="330" t="e">
        <f ca="1">_xll.RiskData('Risk Summary'!$N$36,$A3102)</f>
        <v>#NAME?</v>
      </c>
      <c r="R3102" s="330" t="e">
        <f ca="1">_xll.RiskData('TS CF'!$H$24,$A3102)-F3102</f>
        <v>#NAME?</v>
      </c>
      <c r="S3102" s="330" t="e">
        <f ca="1">_xll.RiskData('TS CF'!$K$24,$A3102)-G3102</f>
        <v>#NAME?</v>
      </c>
      <c r="T3102" s="330" t="e">
        <f ca="1">_xll.RiskData('TS CF'!$N$24,$A3102)-H3102</f>
        <v>#NAME?</v>
      </c>
      <c r="V3102" s="327" t="e">
        <f t="shared" ca="1" si="144"/>
        <v>#NAME?</v>
      </c>
      <c r="W3102" s="327" t="e">
        <f t="shared" ca="1" si="145"/>
        <v>#NAME?</v>
      </c>
      <c r="X3102" s="327" t="e">
        <f t="shared" ca="1" si="146"/>
        <v>#NAME?</v>
      </c>
    </row>
    <row r="3103" spans="1:24">
      <c r="A3103" s="2">
        <v>3096</v>
      </c>
      <c r="B3103" s="617">
        <v>-160478</v>
      </c>
      <c r="C3103" s="617">
        <v>-103593</v>
      </c>
      <c r="D3103" s="617">
        <v>-114388</v>
      </c>
      <c r="F3103" s="330" t="e">
        <f ca="1">_xll.RiskData('Risk Summary'!$H$32,$A3103)</f>
        <v>#NAME?</v>
      </c>
      <c r="G3103" s="330" t="e">
        <f ca="1">_xll.RiskData('Risk Summary'!$K$32,$A3103)</f>
        <v>#NAME?</v>
      </c>
      <c r="H3103" s="330" t="e">
        <f ca="1">_xll.RiskData('Risk Summary'!$N$32,$A3103)</f>
        <v>#NAME?</v>
      </c>
      <c r="J3103" s="330" t="e">
        <f ca="1">_xll.RiskData('Risk Summary'!$H$35,$A3103)</f>
        <v>#NAME?</v>
      </c>
      <c r="K3103" s="330" t="e">
        <f ca="1">_xll.RiskData('Risk Summary'!$K$35,$A3103)</f>
        <v>#NAME?</v>
      </c>
      <c r="L3103" s="330" t="e">
        <f ca="1">_xll.RiskData('Risk Summary'!$N$35,$A3103)</f>
        <v>#NAME?</v>
      </c>
      <c r="N3103" s="330" t="e">
        <f ca="1">_xll.RiskData('Risk Summary'!$H$36,$A3103)</f>
        <v>#NAME?</v>
      </c>
      <c r="O3103" s="330" t="e">
        <f ca="1">_xll.RiskData('Risk Summary'!$K$36,$A3103)</f>
        <v>#NAME?</v>
      </c>
      <c r="P3103" s="330" t="e">
        <f ca="1">_xll.RiskData('Risk Summary'!$N$36,$A3103)</f>
        <v>#NAME?</v>
      </c>
      <c r="R3103" s="330" t="e">
        <f ca="1">_xll.RiskData('TS CF'!$H$24,$A3103)-F3103</f>
        <v>#NAME?</v>
      </c>
      <c r="S3103" s="330" t="e">
        <f ca="1">_xll.RiskData('TS CF'!$K$24,$A3103)-G3103</f>
        <v>#NAME?</v>
      </c>
      <c r="T3103" s="330" t="e">
        <f ca="1">_xll.RiskData('TS CF'!$N$24,$A3103)-H3103</f>
        <v>#NAME?</v>
      </c>
      <c r="V3103" s="327" t="e">
        <f t="shared" ca="1" si="144"/>
        <v>#NAME?</v>
      </c>
      <c r="W3103" s="327" t="e">
        <f t="shared" ca="1" si="145"/>
        <v>#NAME?</v>
      </c>
      <c r="X3103" s="327" t="e">
        <f t="shared" ca="1" si="146"/>
        <v>#NAME?</v>
      </c>
    </row>
    <row r="3104" spans="1:24">
      <c r="A3104" s="2">
        <v>3097</v>
      </c>
      <c r="B3104" s="617">
        <v>-160478</v>
      </c>
      <c r="C3104" s="617">
        <v>-103593</v>
      </c>
      <c r="D3104" s="617">
        <v>-114388</v>
      </c>
      <c r="F3104" s="330" t="e">
        <f ca="1">_xll.RiskData('Risk Summary'!$H$32,$A3104)</f>
        <v>#NAME?</v>
      </c>
      <c r="G3104" s="330" t="e">
        <f ca="1">_xll.RiskData('Risk Summary'!$K$32,$A3104)</f>
        <v>#NAME?</v>
      </c>
      <c r="H3104" s="330" t="e">
        <f ca="1">_xll.RiskData('Risk Summary'!$N$32,$A3104)</f>
        <v>#NAME?</v>
      </c>
      <c r="J3104" s="330" t="e">
        <f ca="1">_xll.RiskData('Risk Summary'!$H$35,$A3104)</f>
        <v>#NAME?</v>
      </c>
      <c r="K3104" s="330" t="e">
        <f ca="1">_xll.RiskData('Risk Summary'!$K$35,$A3104)</f>
        <v>#NAME?</v>
      </c>
      <c r="L3104" s="330" t="e">
        <f ca="1">_xll.RiskData('Risk Summary'!$N$35,$A3104)</f>
        <v>#NAME?</v>
      </c>
      <c r="N3104" s="330" t="e">
        <f ca="1">_xll.RiskData('Risk Summary'!$H$36,$A3104)</f>
        <v>#NAME?</v>
      </c>
      <c r="O3104" s="330" t="e">
        <f ca="1">_xll.RiskData('Risk Summary'!$K$36,$A3104)</f>
        <v>#NAME?</v>
      </c>
      <c r="P3104" s="330" t="e">
        <f ca="1">_xll.RiskData('Risk Summary'!$N$36,$A3104)</f>
        <v>#NAME?</v>
      </c>
      <c r="R3104" s="330" t="e">
        <f ca="1">_xll.RiskData('TS CF'!$H$24,$A3104)-F3104</f>
        <v>#NAME?</v>
      </c>
      <c r="S3104" s="330" t="e">
        <f ca="1">_xll.RiskData('TS CF'!$K$24,$A3104)-G3104</f>
        <v>#NAME?</v>
      </c>
      <c r="T3104" s="330" t="e">
        <f ca="1">_xll.RiskData('TS CF'!$N$24,$A3104)-H3104</f>
        <v>#NAME?</v>
      </c>
      <c r="V3104" s="327" t="e">
        <f t="shared" ca="1" si="144"/>
        <v>#NAME?</v>
      </c>
      <c r="W3104" s="327" t="e">
        <f t="shared" ca="1" si="145"/>
        <v>#NAME?</v>
      </c>
      <c r="X3104" s="327" t="e">
        <f t="shared" ca="1" si="146"/>
        <v>#NAME?</v>
      </c>
    </row>
    <row r="3105" spans="1:24">
      <c r="A3105" s="2">
        <v>3098</v>
      </c>
      <c r="B3105" s="617">
        <v>-160478</v>
      </c>
      <c r="C3105" s="617">
        <v>-103593</v>
      </c>
      <c r="D3105" s="617">
        <v>-114388</v>
      </c>
      <c r="F3105" s="330" t="e">
        <f ca="1">_xll.RiskData('Risk Summary'!$H$32,$A3105)</f>
        <v>#NAME?</v>
      </c>
      <c r="G3105" s="330" t="e">
        <f ca="1">_xll.RiskData('Risk Summary'!$K$32,$A3105)</f>
        <v>#NAME?</v>
      </c>
      <c r="H3105" s="330" t="e">
        <f ca="1">_xll.RiskData('Risk Summary'!$N$32,$A3105)</f>
        <v>#NAME?</v>
      </c>
      <c r="J3105" s="330" t="e">
        <f ca="1">_xll.RiskData('Risk Summary'!$H$35,$A3105)</f>
        <v>#NAME?</v>
      </c>
      <c r="K3105" s="330" t="e">
        <f ca="1">_xll.RiskData('Risk Summary'!$K$35,$A3105)</f>
        <v>#NAME?</v>
      </c>
      <c r="L3105" s="330" t="e">
        <f ca="1">_xll.RiskData('Risk Summary'!$N$35,$A3105)</f>
        <v>#NAME?</v>
      </c>
      <c r="N3105" s="330" t="e">
        <f ca="1">_xll.RiskData('Risk Summary'!$H$36,$A3105)</f>
        <v>#NAME?</v>
      </c>
      <c r="O3105" s="330" t="e">
        <f ca="1">_xll.RiskData('Risk Summary'!$K$36,$A3105)</f>
        <v>#NAME?</v>
      </c>
      <c r="P3105" s="330" t="e">
        <f ca="1">_xll.RiskData('Risk Summary'!$N$36,$A3105)</f>
        <v>#NAME?</v>
      </c>
      <c r="R3105" s="330" t="e">
        <f ca="1">_xll.RiskData('TS CF'!$H$24,$A3105)-F3105</f>
        <v>#NAME?</v>
      </c>
      <c r="S3105" s="330" t="e">
        <f ca="1">_xll.RiskData('TS CF'!$K$24,$A3105)-G3105</f>
        <v>#NAME?</v>
      </c>
      <c r="T3105" s="330" t="e">
        <f ca="1">_xll.RiskData('TS CF'!$N$24,$A3105)-H3105</f>
        <v>#NAME?</v>
      </c>
      <c r="V3105" s="327" t="e">
        <f t="shared" ca="1" si="144"/>
        <v>#NAME?</v>
      </c>
      <c r="W3105" s="327" t="e">
        <f t="shared" ca="1" si="145"/>
        <v>#NAME?</v>
      </c>
      <c r="X3105" s="327" t="e">
        <f t="shared" ca="1" si="146"/>
        <v>#NAME?</v>
      </c>
    </row>
    <row r="3106" spans="1:24">
      <c r="A3106" s="2">
        <v>3099</v>
      </c>
      <c r="B3106" s="617">
        <v>-160478</v>
      </c>
      <c r="C3106" s="617">
        <v>-103593</v>
      </c>
      <c r="D3106" s="617">
        <v>-114388</v>
      </c>
      <c r="F3106" s="330" t="e">
        <f ca="1">_xll.RiskData('Risk Summary'!$H$32,$A3106)</f>
        <v>#NAME?</v>
      </c>
      <c r="G3106" s="330" t="e">
        <f ca="1">_xll.RiskData('Risk Summary'!$K$32,$A3106)</f>
        <v>#NAME?</v>
      </c>
      <c r="H3106" s="330" t="e">
        <f ca="1">_xll.RiskData('Risk Summary'!$N$32,$A3106)</f>
        <v>#NAME?</v>
      </c>
      <c r="J3106" s="330" t="e">
        <f ca="1">_xll.RiskData('Risk Summary'!$H$35,$A3106)</f>
        <v>#NAME?</v>
      </c>
      <c r="K3106" s="330" t="e">
        <f ca="1">_xll.RiskData('Risk Summary'!$K$35,$A3106)</f>
        <v>#NAME?</v>
      </c>
      <c r="L3106" s="330" t="e">
        <f ca="1">_xll.RiskData('Risk Summary'!$N$35,$A3106)</f>
        <v>#NAME?</v>
      </c>
      <c r="N3106" s="330" t="e">
        <f ca="1">_xll.RiskData('Risk Summary'!$H$36,$A3106)</f>
        <v>#NAME?</v>
      </c>
      <c r="O3106" s="330" t="e">
        <f ca="1">_xll.RiskData('Risk Summary'!$K$36,$A3106)</f>
        <v>#NAME?</v>
      </c>
      <c r="P3106" s="330" t="e">
        <f ca="1">_xll.RiskData('Risk Summary'!$N$36,$A3106)</f>
        <v>#NAME?</v>
      </c>
      <c r="R3106" s="330" t="e">
        <f ca="1">_xll.RiskData('TS CF'!$H$24,$A3106)-F3106</f>
        <v>#NAME?</v>
      </c>
      <c r="S3106" s="330" t="e">
        <f ca="1">_xll.RiskData('TS CF'!$K$24,$A3106)-G3106</f>
        <v>#NAME?</v>
      </c>
      <c r="T3106" s="330" t="e">
        <f ca="1">_xll.RiskData('TS CF'!$N$24,$A3106)-H3106</f>
        <v>#NAME?</v>
      </c>
      <c r="V3106" s="327" t="e">
        <f t="shared" ca="1" si="144"/>
        <v>#NAME?</v>
      </c>
      <c r="W3106" s="327" t="e">
        <f t="shared" ca="1" si="145"/>
        <v>#NAME?</v>
      </c>
      <c r="X3106" s="327" t="e">
        <f t="shared" ca="1" si="146"/>
        <v>#NAME?</v>
      </c>
    </row>
    <row r="3107" spans="1:24">
      <c r="A3107" s="2">
        <v>3100</v>
      </c>
      <c r="B3107" s="617">
        <v>-160478</v>
      </c>
      <c r="C3107" s="617">
        <v>-103593</v>
      </c>
      <c r="D3107" s="617">
        <v>-114388</v>
      </c>
      <c r="F3107" s="330" t="e">
        <f ca="1">_xll.RiskData('Risk Summary'!$H$32,$A3107)</f>
        <v>#NAME?</v>
      </c>
      <c r="G3107" s="330" t="e">
        <f ca="1">_xll.RiskData('Risk Summary'!$K$32,$A3107)</f>
        <v>#NAME?</v>
      </c>
      <c r="H3107" s="330" t="e">
        <f ca="1">_xll.RiskData('Risk Summary'!$N$32,$A3107)</f>
        <v>#NAME?</v>
      </c>
      <c r="J3107" s="330" t="e">
        <f ca="1">_xll.RiskData('Risk Summary'!$H$35,$A3107)</f>
        <v>#NAME?</v>
      </c>
      <c r="K3107" s="330" t="e">
        <f ca="1">_xll.RiskData('Risk Summary'!$K$35,$A3107)</f>
        <v>#NAME?</v>
      </c>
      <c r="L3107" s="330" t="e">
        <f ca="1">_xll.RiskData('Risk Summary'!$N$35,$A3107)</f>
        <v>#NAME?</v>
      </c>
      <c r="N3107" s="330" t="e">
        <f ca="1">_xll.RiskData('Risk Summary'!$H$36,$A3107)</f>
        <v>#NAME?</v>
      </c>
      <c r="O3107" s="330" t="e">
        <f ca="1">_xll.RiskData('Risk Summary'!$K$36,$A3107)</f>
        <v>#NAME?</v>
      </c>
      <c r="P3107" s="330" t="e">
        <f ca="1">_xll.RiskData('Risk Summary'!$N$36,$A3107)</f>
        <v>#NAME?</v>
      </c>
      <c r="R3107" s="330" t="e">
        <f ca="1">_xll.RiskData('TS CF'!$H$24,$A3107)-F3107</f>
        <v>#NAME?</v>
      </c>
      <c r="S3107" s="330" t="e">
        <f ca="1">_xll.RiskData('TS CF'!$K$24,$A3107)-G3107</f>
        <v>#NAME?</v>
      </c>
      <c r="T3107" s="330" t="e">
        <f ca="1">_xll.RiskData('TS CF'!$N$24,$A3107)-H3107</f>
        <v>#NAME?</v>
      </c>
      <c r="V3107" s="327" t="e">
        <f t="shared" ca="1" si="144"/>
        <v>#NAME?</v>
      </c>
      <c r="W3107" s="327" t="e">
        <f t="shared" ca="1" si="145"/>
        <v>#NAME?</v>
      </c>
      <c r="X3107" s="327" t="e">
        <f t="shared" ca="1" si="146"/>
        <v>#NAME?</v>
      </c>
    </row>
    <row r="3108" spans="1:24">
      <c r="A3108" s="2">
        <v>3101</v>
      </c>
      <c r="B3108" s="617">
        <v>-160478</v>
      </c>
      <c r="C3108" s="617">
        <v>-103593</v>
      </c>
      <c r="D3108" s="617">
        <v>-114388</v>
      </c>
      <c r="F3108" s="330" t="e">
        <f ca="1">_xll.RiskData('Risk Summary'!$H$32,$A3108)</f>
        <v>#NAME?</v>
      </c>
      <c r="G3108" s="330" t="e">
        <f ca="1">_xll.RiskData('Risk Summary'!$K$32,$A3108)</f>
        <v>#NAME?</v>
      </c>
      <c r="H3108" s="330" t="e">
        <f ca="1">_xll.RiskData('Risk Summary'!$N$32,$A3108)</f>
        <v>#NAME?</v>
      </c>
      <c r="J3108" s="330" t="e">
        <f ca="1">_xll.RiskData('Risk Summary'!$H$35,$A3108)</f>
        <v>#NAME?</v>
      </c>
      <c r="K3108" s="330" t="e">
        <f ca="1">_xll.RiskData('Risk Summary'!$K$35,$A3108)</f>
        <v>#NAME?</v>
      </c>
      <c r="L3108" s="330" t="e">
        <f ca="1">_xll.RiskData('Risk Summary'!$N$35,$A3108)</f>
        <v>#NAME?</v>
      </c>
      <c r="N3108" s="330" t="e">
        <f ca="1">_xll.RiskData('Risk Summary'!$H$36,$A3108)</f>
        <v>#NAME?</v>
      </c>
      <c r="O3108" s="330" t="e">
        <f ca="1">_xll.RiskData('Risk Summary'!$K$36,$A3108)</f>
        <v>#NAME?</v>
      </c>
      <c r="P3108" s="330" t="e">
        <f ca="1">_xll.RiskData('Risk Summary'!$N$36,$A3108)</f>
        <v>#NAME?</v>
      </c>
      <c r="R3108" s="330" t="e">
        <f ca="1">_xll.RiskData('TS CF'!$H$24,$A3108)-F3108</f>
        <v>#NAME?</v>
      </c>
      <c r="S3108" s="330" t="e">
        <f ca="1">_xll.RiskData('TS CF'!$K$24,$A3108)-G3108</f>
        <v>#NAME?</v>
      </c>
      <c r="T3108" s="330" t="e">
        <f ca="1">_xll.RiskData('TS CF'!$N$24,$A3108)-H3108</f>
        <v>#NAME?</v>
      </c>
      <c r="V3108" s="327" t="e">
        <f t="shared" ca="1" si="144"/>
        <v>#NAME?</v>
      </c>
      <c r="W3108" s="327" t="e">
        <f t="shared" ca="1" si="145"/>
        <v>#NAME?</v>
      </c>
      <c r="X3108" s="327" t="e">
        <f t="shared" ca="1" si="146"/>
        <v>#NAME?</v>
      </c>
    </row>
    <row r="3109" spans="1:24">
      <c r="A3109" s="2">
        <v>3102</v>
      </c>
      <c r="B3109" s="617">
        <v>-160478</v>
      </c>
      <c r="C3109" s="617">
        <v>-103593</v>
      </c>
      <c r="D3109" s="617">
        <v>-114388</v>
      </c>
      <c r="F3109" s="330" t="e">
        <f ca="1">_xll.RiskData('Risk Summary'!$H$32,$A3109)</f>
        <v>#NAME?</v>
      </c>
      <c r="G3109" s="330" t="e">
        <f ca="1">_xll.RiskData('Risk Summary'!$K$32,$A3109)</f>
        <v>#NAME?</v>
      </c>
      <c r="H3109" s="330" t="e">
        <f ca="1">_xll.RiskData('Risk Summary'!$N$32,$A3109)</f>
        <v>#NAME?</v>
      </c>
      <c r="J3109" s="330" t="e">
        <f ca="1">_xll.RiskData('Risk Summary'!$H$35,$A3109)</f>
        <v>#NAME?</v>
      </c>
      <c r="K3109" s="330" t="e">
        <f ca="1">_xll.RiskData('Risk Summary'!$K$35,$A3109)</f>
        <v>#NAME?</v>
      </c>
      <c r="L3109" s="330" t="e">
        <f ca="1">_xll.RiskData('Risk Summary'!$N$35,$A3109)</f>
        <v>#NAME?</v>
      </c>
      <c r="N3109" s="330" t="e">
        <f ca="1">_xll.RiskData('Risk Summary'!$H$36,$A3109)</f>
        <v>#NAME?</v>
      </c>
      <c r="O3109" s="330" t="e">
        <f ca="1">_xll.RiskData('Risk Summary'!$K$36,$A3109)</f>
        <v>#NAME?</v>
      </c>
      <c r="P3109" s="330" t="e">
        <f ca="1">_xll.RiskData('Risk Summary'!$N$36,$A3109)</f>
        <v>#NAME?</v>
      </c>
      <c r="R3109" s="330" t="e">
        <f ca="1">_xll.RiskData('TS CF'!$H$24,$A3109)-F3109</f>
        <v>#NAME?</v>
      </c>
      <c r="S3109" s="330" t="e">
        <f ca="1">_xll.RiskData('TS CF'!$K$24,$A3109)-G3109</f>
        <v>#NAME?</v>
      </c>
      <c r="T3109" s="330" t="e">
        <f ca="1">_xll.RiskData('TS CF'!$N$24,$A3109)-H3109</f>
        <v>#NAME?</v>
      </c>
      <c r="V3109" s="327" t="e">
        <f t="shared" ca="1" si="144"/>
        <v>#NAME?</v>
      </c>
      <c r="W3109" s="327" t="e">
        <f t="shared" ca="1" si="145"/>
        <v>#NAME?</v>
      </c>
      <c r="X3109" s="327" t="e">
        <f t="shared" ca="1" si="146"/>
        <v>#NAME?</v>
      </c>
    </row>
    <row r="3110" spans="1:24">
      <c r="A3110" s="2">
        <v>3103</v>
      </c>
      <c r="B3110" s="617">
        <v>-160478</v>
      </c>
      <c r="C3110" s="617">
        <v>-103593</v>
      </c>
      <c r="D3110" s="617">
        <v>-114388</v>
      </c>
      <c r="F3110" s="330" t="e">
        <f ca="1">_xll.RiskData('Risk Summary'!$H$32,$A3110)</f>
        <v>#NAME?</v>
      </c>
      <c r="G3110" s="330" t="e">
        <f ca="1">_xll.RiskData('Risk Summary'!$K$32,$A3110)</f>
        <v>#NAME?</v>
      </c>
      <c r="H3110" s="330" t="e">
        <f ca="1">_xll.RiskData('Risk Summary'!$N$32,$A3110)</f>
        <v>#NAME?</v>
      </c>
      <c r="J3110" s="330" t="e">
        <f ca="1">_xll.RiskData('Risk Summary'!$H$35,$A3110)</f>
        <v>#NAME?</v>
      </c>
      <c r="K3110" s="330" t="e">
        <f ca="1">_xll.RiskData('Risk Summary'!$K$35,$A3110)</f>
        <v>#NAME?</v>
      </c>
      <c r="L3110" s="330" t="e">
        <f ca="1">_xll.RiskData('Risk Summary'!$N$35,$A3110)</f>
        <v>#NAME?</v>
      </c>
      <c r="N3110" s="330" t="e">
        <f ca="1">_xll.RiskData('Risk Summary'!$H$36,$A3110)</f>
        <v>#NAME?</v>
      </c>
      <c r="O3110" s="330" t="e">
        <f ca="1">_xll.RiskData('Risk Summary'!$K$36,$A3110)</f>
        <v>#NAME?</v>
      </c>
      <c r="P3110" s="330" t="e">
        <f ca="1">_xll.RiskData('Risk Summary'!$N$36,$A3110)</f>
        <v>#NAME?</v>
      </c>
      <c r="R3110" s="330" t="e">
        <f ca="1">_xll.RiskData('TS CF'!$H$24,$A3110)-F3110</f>
        <v>#NAME?</v>
      </c>
      <c r="S3110" s="330" t="e">
        <f ca="1">_xll.RiskData('TS CF'!$K$24,$A3110)-G3110</f>
        <v>#NAME?</v>
      </c>
      <c r="T3110" s="330" t="e">
        <f ca="1">_xll.RiskData('TS CF'!$N$24,$A3110)-H3110</f>
        <v>#NAME?</v>
      </c>
      <c r="V3110" s="327" t="e">
        <f t="shared" ca="1" si="144"/>
        <v>#NAME?</v>
      </c>
      <c r="W3110" s="327" t="e">
        <f t="shared" ca="1" si="145"/>
        <v>#NAME?</v>
      </c>
      <c r="X3110" s="327" t="e">
        <f t="shared" ca="1" si="146"/>
        <v>#NAME?</v>
      </c>
    </row>
    <row r="3111" spans="1:24">
      <c r="A3111" s="2">
        <v>3104</v>
      </c>
      <c r="B3111" s="617">
        <v>-160478</v>
      </c>
      <c r="C3111" s="617">
        <v>-103593</v>
      </c>
      <c r="D3111" s="617">
        <v>-114388</v>
      </c>
      <c r="F3111" s="330" t="e">
        <f ca="1">_xll.RiskData('Risk Summary'!$H$32,$A3111)</f>
        <v>#NAME?</v>
      </c>
      <c r="G3111" s="330" t="e">
        <f ca="1">_xll.RiskData('Risk Summary'!$K$32,$A3111)</f>
        <v>#NAME?</v>
      </c>
      <c r="H3111" s="330" t="e">
        <f ca="1">_xll.RiskData('Risk Summary'!$N$32,$A3111)</f>
        <v>#NAME?</v>
      </c>
      <c r="J3111" s="330" t="e">
        <f ca="1">_xll.RiskData('Risk Summary'!$H$35,$A3111)</f>
        <v>#NAME?</v>
      </c>
      <c r="K3111" s="330" t="e">
        <f ca="1">_xll.RiskData('Risk Summary'!$K$35,$A3111)</f>
        <v>#NAME?</v>
      </c>
      <c r="L3111" s="330" t="e">
        <f ca="1">_xll.RiskData('Risk Summary'!$N$35,$A3111)</f>
        <v>#NAME?</v>
      </c>
      <c r="N3111" s="330" t="e">
        <f ca="1">_xll.RiskData('Risk Summary'!$H$36,$A3111)</f>
        <v>#NAME?</v>
      </c>
      <c r="O3111" s="330" t="e">
        <f ca="1">_xll.RiskData('Risk Summary'!$K$36,$A3111)</f>
        <v>#NAME?</v>
      </c>
      <c r="P3111" s="330" t="e">
        <f ca="1">_xll.RiskData('Risk Summary'!$N$36,$A3111)</f>
        <v>#NAME?</v>
      </c>
      <c r="R3111" s="330" t="e">
        <f ca="1">_xll.RiskData('TS CF'!$H$24,$A3111)-F3111</f>
        <v>#NAME?</v>
      </c>
      <c r="S3111" s="330" t="e">
        <f ca="1">_xll.RiskData('TS CF'!$K$24,$A3111)-G3111</f>
        <v>#NAME?</v>
      </c>
      <c r="T3111" s="330" t="e">
        <f ca="1">_xll.RiskData('TS CF'!$N$24,$A3111)-H3111</f>
        <v>#NAME?</v>
      </c>
      <c r="V3111" s="327" t="e">
        <f t="shared" ca="1" si="144"/>
        <v>#NAME?</v>
      </c>
      <c r="W3111" s="327" t="e">
        <f t="shared" ca="1" si="145"/>
        <v>#NAME?</v>
      </c>
      <c r="X3111" s="327" t="e">
        <f t="shared" ca="1" si="146"/>
        <v>#NAME?</v>
      </c>
    </row>
    <row r="3112" spans="1:24">
      <c r="A3112" s="2">
        <v>3105</v>
      </c>
      <c r="B3112" s="617">
        <v>-160478</v>
      </c>
      <c r="C3112" s="617">
        <v>-103593</v>
      </c>
      <c r="D3112" s="617">
        <v>-114388</v>
      </c>
      <c r="F3112" s="330" t="e">
        <f ca="1">_xll.RiskData('Risk Summary'!$H$32,$A3112)</f>
        <v>#NAME?</v>
      </c>
      <c r="G3112" s="330" t="e">
        <f ca="1">_xll.RiskData('Risk Summary'!$K$32,$A3112)</f>
        <v>#NAME?</v>
      </c>
      <c r="H3112" s="330" t="e">
        <f ca="1">_xll.RiskData('Risk Summary'!$N$32,$A3112)</f>
        <v>#NAME?</v>
      </c>
      <c r="J3112" s="330" t="e">
        <f ca="1">_xll.RiskData('Risk Summary'!$H$35,$A3112)</f>
        <v>#NAME?</v>
      </c>
      <c r="K3112" s="330" t="e">
        <f ca="1">_xll.RiskData('Risk Summary'!$K$35,$A3112)</f>
        <v>#NAME?</v>
      </c>
      <c r="L3112" s="330" t="e">
        <f ca="1">_xll.RiskData('Risk Summary'!$N$35,$A3112)</f>
        <v>#NAME?</v>
      </c>
      <c r="N3112" s="330" t="e">
        <f ca="1">_xll.RiskData('Risk Summary'!$H$36,$A3112)</f>
        <v>#NAME?</v>
      </c>
      <c r="O3112" s="330" t="e">
        <f ca="1">_xll.RiskData('Risk Summary'!$K$36,$A3112)</f>
        <v>#NAME?</v>
      </c>
      <c r="P3112" s="330" t="e">
        <f ca="1">_xll.RiskData('Risk Summary'!$N$36,$A3112)</f>
        <v>#NAME?</v>
      </c>
      <c r="R3112" s="330" t="e">
        <f ca="1">_xll.RiskData('TS CF'!$H$24,$A3112)-F3112</f>
        <v>#NAME?</v>
      </c>
      <c r="S3112" s="330" t="e">
        <f ca="1">_xll.RiskData('TS CF'!$K$24,$A3112)-G3112</f>
        <v>#NAME?</v>
      </c>
      <c r="T3112" s="330" t="e">
        <f ca="1">_xll.RiskData('TS CF'!$N$24,$A3112)-H3112</f>
        <v>#NAME?</v>
      </c>
      <c r="V3112" s="327" t="e">
        <f t="shared" ca="1" si="144"/>
        <v>#NAME?</v>
      </c>
      <c r="W3112" s="327" t="e">
        <f t="shared" ca="1" si="145"/>
        <v>#NAME?</v>
      </c>
      <c r="X3112" s="327" t="e">
        <f t="shared" ca="1" si="146"/>
        <v>#NAME?</v>
      </c>
    </row>
    <row r="3113" spans="1:24">
      <c r="A3113" s="2">
        <v>3106</v>
      </c>
      <c r="B3113" s="617">
        <v>-160478</v>
      </c>
      <c r="C3113" s="617">
        <v>-103593</v>
      </c>
      <c r="D3113" s="617">
        <v>-114388</v>
      </c>
      <c r="F3113" s="330" t="e">
        <f ca="1">_xll.RiskData('Risk Summary'!$H$32,$A3113)</f>
        <v>#NAME?</v>
      </c>
      <c r="G3113" s="330" t="e">
        <f ca="1">_xll.RiskData('Risk Summary'!$K$32,$A3113)</f>
        <v>#NAME?</v>
      </c>
      <c r="H3113" s="330" t="e">
        <f ca="1">_xll.RiskData('Risk Summary'!$N$32,$A3113)</f>
        <v>#NAME?</v>
      </c>
      <c r="J3113" s="330" t="e">
        <f ca="1">_xll.RiskData('Risk Summary'!$H$35,$A3113)</f>
        <v>#NAME?</v>
      </c>
      <c r="K3113" s="330" t="e">
        <f ca="1">_xll.RiskData('Risk Summary'!$K$35,$A3113)</f>
        <v>#NAME?</v>
      </c>
      <c r="L3113" s="330" t="e">
        <f ca="1">_xll.RiskData('Risk Summary'!$N$35,$A3113)</f>
        <v>#NAME?</v>
      </c>
      <c r="N3113" s="330" t="e">
        <f ca="1">_xll.RiskData('Risk Summary'!$H$36,$A3113)</f>
        <v>#NAME?</v>
      </c>
      <c r="O3113" s="330" t="e">
        <f ca="1">_xll.RiskData('Risk Summary'!$K$36,$A3113)</f>
        <v>#NAME?</v>
      </c>
      <c r="P3113" s="330" t="e">
        <f ca="1">_xll.RiskData('Risk Summary'!$N$36,$A3113)</f>
        <v>#NAME?</v>
      </c>
      <c r="R3113" s="330" t="e">
        <f ca="1">_xll.RiskData('TS CF'!$H$24,$A3113)-F3113</f>
        <v>#NAME?</v>
      </c>
      <c r="S3113" s="330" t="e">
        <f ca="1">_xll.RiskData('TS CF'!$K$24,$A3113)-G3113</f>
        <v>#NAME?</v>
      </c>
      <c r="T3113" s="330" t="e">
        <f ca="1">_xll.RiskData('TS CF'!$N$24,$A3113)-H3113</f>
        <v>#NAME?</v>
      </c>
      <c r="V3113" s="327" t="e">
        <f t="shared" ca="1" si="144"/>
        <v>#NAME?</v>
      </c>
      <c r="W3113" s="327" t="e">
        <f t="shared" ca="1" si="145"/>
        <v>#NAME?</v>
      </c>
      <c r="X3113" s="327" t="e">
        <f t="shared" ca="1" si="146"/>
        <v>#NAME?</v>
      </c>
    </row>
    <row r="3114" spans="1:24">
      <c r="A3114" s="2">
        <v>3107</v>
      </c>
      <c r="B3114" s="617">
        <v>-160478</v>
      </c>
      <c r="C3114" s="617">
        <v>-103593</v>
      </c>
      <c r="D3114" s="617">
        <v>-114388</v>
      </c>
      <c r="F3114" s="330" t="e">
        <f ca="1">_xll.RiskData('Risk Summary'!$H$32,$A3114)</f>
        <v>#NAME?</v>
      </c>
      <c r="G3114" s="330" t="e">
        <f ca="1">_xll.RiskData('Risk Summary'!$K$32,$A3114)</f>
        <v>#NAME?</v>
      </c>
      <c r="H3114" s="330" t="e">
        <f ca="1">_xll.RiskData('Risk Summary'!$N$32,$A3114)</f>
        <v>#NAME?</v>
      </c>
      <c r="J3114" s="330" t="e">
        <f ca="1">_xll.RiskData('Risk Summary'!$H$35,$A3114)</f>
        <v>#NAME?</v>
      </c>
      <c r="K3114" s="330" t="e">
        <f ca="1">_xll.RiskData('Risk Summary'!$K$35,$A3114)</f>
        <v>#NAME?</v>
      </c>
      <c r="L3114" s="330" t="e">
        <f ca="1">_xll.RiskData('Risk Summary'!$N$35,$A3114)</f>
        <v>#NAME?</v>
      </c>
      <c r="N3114" s="330" t="e">
        <f ca="1">_xll.RiskData('Risk Summary'!$H$36,$A3114)</f>
        <v>#NAME?</v>
      </c>
      <c r="O3114" s="330" t="e">
        <f ca="1">_xll.RiskData('Risk Summary'!$K$36,$A3114)</f>
        <v>#NAME?</v>
      </c>
      <c r="P3114" s="330" t="e">
        <f ca="1">_xll.RiskData('Risk Summary'!$N$36,$A3114)</f>
        <v>#NAME?</v>
      </c>
      <c r="R3114" s="330" t="e">
        <f ca="1">_xll.RiskData('TS CF'!$H$24,$A3114)-F3114</f>
        <v>#NAME?</v>
      </c>
      <c r="S3114" s="330" t="e">
        <f ca="1">_xll.RiskData('TS CF'!$K$24,$A3114)-G3114</f>
        <v>#NAME?</v>
      </c>
      <c r="T3114" s="330" t="e">
        <f ca="1">_xll.RiskData('TS CF'!$N$24,$A3114)-H3114</f>
        <v>#NAME?</v>
      </c>
      <c r="V3114" s="327" t="e">
        <f t="shared" ca="1" si="144"/>
        <v>#NAME?</v>
      </c>
      <c r="W3114" s="327" t="e">
        <f t="shared" ca="1" si="145"/>
        <v>#NAME?</v>
      </c>
      <c r="X3114" s="327" t="e">
        <f t="shared" ca="1" si="146"/>
        <v>#NAME?</v>
      </c>
    </row>
    <row r="3115" spans="1:24">
      <c r="A3115" s="2">
        <v>3108</v>
      </c>
      <c r="B3115" s="617">
        <v>-160478</v>
      </c>
      <c r="C3115" s="617">
        <v>-103593</v>
      </c>
      <c r="D3115" s="617">
        <v>-114388</v>
      </c>
      <c r="F3115" s="330" t="e">
        <f ca="1">_xll.RiskData('Risk Summary'!$H$32,$A3115)</f>
        <v>#NAME?</v>
      </c>
      <c r="G3115" s="330" t="e">
        <f ca="1">_xll.RiskData('Risk Summary'!$K$32,$A3115)</f>
        <v>#NAME?</v>
      </c>
      <c r="H3115" s="330" t="e">
        <f ca="1">_xll.RiskData('Risk Summary'!$N$32,$A3115)</f>
        <v>#NAME?</v>
      </c>
      <c r="J3115" s="330" t="e">
        <f ca="1">_xll.RiskData('Risk Summary'!$H$35,$A3115)</f>
        <v>#NAME?</v>
      </c>
      <c r="K3115" s="330" t="e">
        <f ca="1">_xll.RiskData('Risk Summary'!$K$35,$A3115)</f>
        <v>#NAME?</v>
      </c>
      <c r="L3115" s="330" t="e">
        <f ca="1">_xll.RiskData('Risk Summary'!$N$35,$A3115)</f>
        <v>#NAME?</v>
      </c>
      <c r="N3115" s="330" t="e">
        <f ca="1">_xll.RiskData('Risk Summary'!$H$36,$A3115)</f>
        <v>#NAME?</v>
      </c>
      <c r="O3115" s="330" t="e">
        <f ca="1">_xll.RiskData('Risk Summary'!$K$36,$A3115)</f>
        <v>#NAME?</v>
      </c>
      <c r="P3115" s="330" t="e">
        <f ca="1">_xll.RiskData('Risk Summary'!$N$36,$A3115)</f>
        <v>#NAME?</v>
      </c>
      <c r="R3115" s="330" t="e">
        <f ca="1">_xll.RiskData('TS CF'!$H$24,$A3115)-F3115</f>
        <v>#NAME?</v>
      </c>
      <c r="S3115" s="330" t="e">
        <f ca="1">_xll.RiskData('TS CF'!$K$24,$A3115)-G3115</f>
        <v>#NAME?</v>
      </c>
      <c r="T3115" s="330" t="e">
        <f ca="1">_xll.RiskData('TS CF'!$N$24,$A3115)-H3115</f>
        <v>#NAME?</v>
      </c>
      <c r="V3115" s="327" t="e">
        <f t="shared" ca="1" si="144"/>
        <v>#NAME?</v>
      </c>
      <c r="W3115" s="327" t="e">
        <f t="shared" ca="1" si="145"/>
        <v>#NAME?</v>
      </c>
      <c r="X3115" s="327" t="e">
        <f t="shared" ca="1" si="146"/>
        <v>#NAME?</v>
      </c>
    </row>
    <row r="3116" spans="1:24">
      <c r="A3116" s="2">
        <v>3109</v>
      </c>
      <c r="B3116" s="617">
        <v>-160478</v>
      </c>
      <c r="C3116" s="617">
        <v>-103593</v>
      </c>
      <c r="D3116" s="617">
        <v>-114388</v>
      </c>
      <c r="F3116" s="330" t="e">
        <f ca="1">_xll.RiskData('Risk Summary'!$H$32,$A3116)</f>
        <v>#NAME?</v>
      </c>
      <c r="G3116" s="330" t="e">
        <f ca="1">_xll.RiskData('Risk Summary'!$K$32,$A3116)</f>
        <v>#NAME?</v>
      </c>
      <c r="H3116" s="330" t="e">
        <f ca="1">_xll.RiskData('Risk Summary'!$N$32,$A3116)</f>
        <v>#NAME?</v>
      </c>
      <c r="J3116" s="330" t="e">
        <f ca="1">_xll.RiskData('Risk Summary'!$H$35,$A3116)</f>
        <v>#NAME?</v>
      </c>
      <c r="K3116" s="330" t="e">
        <f ca="1">_xll.RiskData('Risk Summary'!$K$35,$A3116)</f>
        <v>#NAME?</v>
      </c>
      <c r="L3116" s="330" t="e">
        <f ca="1">_xll.RiskData('Risk Summary'!$N$35,$A3116)</f>
        <v>#NAME?</v>
      </c>
      <c r="N3116" s="330" t="e">
        <f ca="1">_xll.RiskData('Risk Summary'!$H$36,$A3116)</f>
        <v>#NAME?</v>
      </c>
      <c r="O3116" s="330" t="e">
        <f ca="1">_xll.RiskData('Risk Summary'!$K$36,$A3116)</f>
        <v>#NAME?</v>
      </c>
      <c r="P3116" s="330" t="e">
        <f ca="1">_xll.RiskData('Risk Summary'!$N$36,$A3116)</f>
        <v>#NAME?</v>
      </c>
      <c r="R3116" s="330" t="e">
        <f ca="1">_xll.RiskData('TS CF'!$H$24,$A3116)-F3116</f>
        <v>#NAME?</v>
      </c>
      <c r="S3116" s="330" t="e">
        <f ca="1">_xll.RiskData('TS CF'!$K$24,$A3116)-G3116</f>
        <v>#NAME?</v>
      </c>
      <c r="T3116" s="330" t="e">
        <f ca="1">_xll.RiskData('TS CF'!$N$24,$A3116)-H3116</f>
        <v>#NAME?</v>
      </c>
      <c r="V3116" s="327" t="e">
        <f t="shared" ca="1" si="144"/>
        <v>#NAME?</v>
      </c>
      <c r="W3116" s="327" t="e">
        <f t="shared" ca="1" si="145"/>
        <v>#NAME?</v>
      </c>
      <c r="X3116" s="327" t="e">
        <f t="shared" ca="1" si="146"/>
        <v>#NAME?</v>
      </c>
    </row>
    <row r="3117" spans="1:24">
      <c r="A3117" s="2">
        <v>3110</v>
      </c>
      <c r="B3117" s="617">
        <v>-160478</v>
      </c>
      <c r="C3117" s="617">
        <v>-103593</v>
      </c>
      <c r="D3117" s="617">
        <v>-114388</v>
      </c>
      <c r="F3117" s="330" t="e">
        <f ca="1">_xll.RiskData('Risk Summary'!$H$32,$A3117)</f>
        <v>#NAME?</v>
      </c>
      <c r="G3117" s="330" t="e">
        <f ca="1">_xll.RiskData('Risk Summary'!$K$32,$A3117)</f>
        <v>#NAME?</v>
      </c>
      <c r="H3117" s="330" t="e">
        <f ca="1">_xll.RiskData('Risk Summary'!$N$32,$A3117)</f>
        <v>#NAME?</v>
      </c>
      <c r="J3117" s="330" t="e">
        <f ca="1">_xll.RiskData('Risk Summary'!$H$35,$A3117)</f>
        <v>#NAME?</v>
      </c>
      <c r="K3117" s="330" t="e">
        <f ca="1">_xll.RiskData('Risk Summary'!$K$35,$A3117)</f>
        <v>#NAME?</v>
      </c>
      <c r="L3117" s="330" t="e">
        <f ca="1">_xll.RiskData('Risk Summary'!$N$35,$A3117)</f>
        <v>#NAME?</v>
      </c>
      <c r="N3117" s="330" t="e">
        <f ca="1">_xll.RiskData('Risk Summary'!$H$36,$A3117)</f>
        <v>#NAME?</v>
      </c>
      <c r="O3117" s="330" t="e">
        <f ca="1">_xll.RiskData('Risk Summary'!$K$36,$A3117)</f>
        <v>#NAME?</v>
      </c>
      <c r="P3117" s="330" t="e">
        <f ca="1">_xll.RiskData('Risk Summary'!$N$36,$A3117)</f>
        <v>#NAME?</v>
      </c>
      <c r="R3117" s="330" t="e">
        <f ca="1">_xll.RiskData('TS CF'!$H$24,$A3117)-F3117</f>
        <v>#NAME?</v>
      </c>
      <c r="S3117" s="330" t="e">
        <f ca="1">_xll.RiskData('TS CF'!$K$24,$A3117)-G3117</f>
        <v>#NAME?</v>
      </c>
      <c r="T3117" s="330" t="e">
        <f ca="1">_xll.RiskData('TS CF'!$N$24,$A3117)-H3117</f>
        <v>#NAME?</v>
      </c>
      <c r="V3117" s="327" t="e">
        <f t="shared" ca="1" si="144"/>
        <v>#NAME?</v>
      </c>
      <c r="W3117" s="327" t="e">
        <f t="shared" ca="1" si="145"/>
        <v>#NAME?</v>
      </c>
      <c r="X3117" s="327" t="e">
        <f t="shared" ca="1" si="146"/>
        <v>#NAME?</v>
      </c>
    </row>
    <row r="3118" spans="1:24">
      <c r="A3118" s="2">
        <v>3111</v>
      </c>
      <c r="B3118" s="617">
        <v>-160478</v>
      </c>
      <c r="C3118" s="617">
        <v>-103593</v>
      </c>
      <c r="D3118" s="617">
        <v>-114388</v>
      </c>
      <c r="F3118" s="330" t="e">
        <f ca="1">_xll.RiskData('Risk Summary'!$H$32,$A3118)</f>
        <v>#NAME?</v>
      </c>
      <c r="G3118" s="330" t="e">
        <f ca="1">_xll.RiskData('Risk Summary'!$K$32,$A3118)</f>
        <v>#NAME?</v>
      </c>
      <c r="H3118" s="330" t="e">
        <f ca="1">_xll.RiskData('Risk Summary'!$N$32,$A3118)</f>
        <v>#NAME?</v>
      </c>
      <c r="J3118" s="330" t="e">
        <f ca="1">_xll.RiskData('Risk Summary'!$H$35,$A3118)</f>
        <v>#NAME?</v>
      </c>
      <c r="K3118" s="330" t="e">
        <f ca="1">_xll.RiskData('Risk Summary'!$K$35,$A3118)</f>
        <v>#NAME?</v>
      </c>
      <c r="L3118" s="330" t="e">
        <f ca="1">_xll.RiskData('Risk Summary'!$N$35,$A3118)</f>
        <v>#NAME?</v>
      </c>
      <c r="N3118" s="330" t="e">
        <f ca="1">_xll.RiskData('Risk Summary'!$H$36,$A3118)</f>
        <v>#NAME?</v>
      </c>
      <c r="O3118" s="330" t="e">
        <f ca="1">_xll.RiskData('Risk Summary'!$K$36,$A3118)</f>
        <v>#NAME?</v>
      </c>
      <c r="P3118" s="330" t="e">
        <f ca="1">_xll.RiskData('Risk Summary'!$N$36,$A3118)</f>
        <v>#NAME?</v>
      </c>
      <c r="R3118" s="330" t="e">
        <f ca="1">_xll.RiskData('TS CF'!$H$24,$A3118)-F3118</f>
        <v>#NAME?</v>
      </c>
      <c r="S3118" s="330" t="e">
        <f ca="1">_xll.RiskData('TS CF'!$K$24,$A3118)-G3118</f>
        <v>#NAME?</v>
      </c>
      <c r="T3118" s="330" t="e">
        <f ca="1">_xll.RiskData('TS CF'!$N$24,$A3118)-H3118</f>
        <v>#NAME?</v>
      </c>
      <c r="V3118" s="327" t="e">
        <f t="shared" ca="1" si="144"/>
        <v>#NAME?</v>
      </c>
      <c r="W3118" s="327" t="e">
        <f t="shared" ca="1" si="145"/>
        <v>#NAME?</v>
      </c>
      <c r="X3118" s="327" t="e">
        <f t="shared" ca="1" si="146"/>
        <v>#NAME?</v>
      </c>
    </row>
    <row r="3119" spans="1:24">
      <c r="A3119" s="2">
        <v>3112</v>
      </c>
      <c r="B3119" s="617">
        <v>-160478</v>
      </c>
      <c r="C3119" s="617">
        <v>-103593</v>
      </c>
      <c r="D3119" s="617">
        <v>-114388</v>
      </c>
      <c r="F3119" s="330" t="e">
        <f ca="1">_xll.RiskData('Risk Summary'!$H$32,$A3119)</f>
        <v>#NAME?</v>
      </c>
      <c r="G3119" s="330" t="e">
        <f ca="1">_xll.RiskData('Risk Summary'!$K$32,$A3119)</f>
        <v>#NAME?</v>
      </c>
      <c r="H3119" s="330" t="e">
        <f ca="1">_xll.RiskData('Risk Summary'!$N$32,$A3119)</f>
        <v>#NAME?</v>
      </c>
      <c r="J3119" s="330" t="e">
        <f ca="1">_xll.RiskData('Risk Summary'!$H$35,$A3119)</f>
        <v>#NAME?</v>
      </c>
      <c r="K3119" s="330" t="e">
        <f ca="1">_xll.RiskData('Risk Summary'!$K$35,$A3119)</f>
        <v>#NAME?</v>
      </c>
      <c r="L3119" s="330" t="e">
        <f ca="1">_xll.RiskData('Risk Summary'!$N$35,$A3119)</f>
        <v>#NAME?</v>
      </c>
      <c r="N3119" s="330" t="e">
        <f ca="1">_xll.RiskData('Risk Summary'!$H$36,$A3119)</f>
        <v>#NAME?</v>
      </c>
      <c r="O3119" s="330" t="e">
        <f ca="1">_xll.RiskData('Risk Summary'!$K$36,$A3119)</f>
        <v>#NAME?</v>
      </c>
      <c r="P3119" s="330" t="e">
        <f ca="1">_xll.RiskData('Risk Summary'!$N$36,$A3119)</f>
        <v>#NAME?</v>
      </c>
      <c r="R3119" s="330" t="e">
        <f ca="1">_xll.RiskData('TS CF'!$H$24,$A3119)-F3119</f>
        <v>#NAME?</v>
      </c>
      <c r="S3119" s="330" t="e">
        <f ca="1">_xll.RiskData('TS CF'!$K$24,$A3119)-G3119</f>
        <v>#NAME?</v>
      </c>
      <c r="T3119" s="330" t="e">
        <f ca="1">_xll.RiskData('TS CF'!$N$24,$A3119)-H3119</f>
        <v>#NAME?</v>
      </c>
      <c r="V3119" s="327" t="e">
        <f t="shared" ca="1" si="144"/>
        <v>#NAME?</v>
      </c>
      <c r="W3119" s="327" t="e">
        <f t="shared" ca="1" si="145"/>
        <v>#NAME?</v>
      </c>
      <c r="X3119" s="327" t="e">
        <f t="shared" ca="1" si="146"/>
        <v>#NAME?</v>
      </c>
    </row>
    <row r="3120" spans="1:24">
      <c r="A3120" s="2">
        <v>3113</v>
      </c>
      <c r="B3120" s="617">
        <v>-160478</v>
      </c>
      <c r="C3120" s="617">
        <v>-103593</v>
      </c>
      <c r="D3120" s="617">
        <v>-114388</v>
      </c>
      <c r="F3120" s="330" t="e">
        <f ca="1">_xll.RiskData('Risk Summary'!$H$32,$A3120)</f>
        <v>#NAME?</v>
      </c>
      <c r="G3120" s="330" t="e">
        <f ca="1">_xll.RiskData('Risk Summary'!$K$32,$A3120)</f>
        <v>#NAME?</v>
      </c>
      <c r="H3120" s="330" t="e">
        <f ca="1">_xll.RiskData('Risk Summary'!$N$32,$A3120)</f>
        <v>#NAME?</v>
      </c>
      <c r="J3120" s="330" t="e">
        <f ca="1">_xll.RiskData('Risk Summary'!$H$35,$A3120)</f>
        <v>#NAME?</v>
      </c>
      <c r="K3120" s="330" t="e">
        <f ca="1">_xll.RiskData('Risk Summary'!$K$35,$A3120)</f>
        <v>#NAME?</v>
      </c>
      <c r="L3120" s="330" t="e">
        <f ca="1">_xll.RiskData('Risk Summary'!$N$35,$A3120)</f>
        <v>#NAME?</v>
      </c>
      <c r="N3120" s="330" t="e">
        <f ca="1">_xll.RiskData('Risk Summary'!$H$36,$A3120)</f>
        <v>#NAME?</v>
      </c>
      <c r="O3120" s="330" t="e">
        <f ca="1">_xll.RiskData('Risk Summary'!$K$36,$A3120)</f>
        <v>#NAME?</v>
      </c>
      <c r="P3120" s="330" t="e">
        <f ca="1">_xll.RiskData('Risk Summary'!$N$36,$A3120)</f>
        <v>#NAME?</v>
      </c>
      <c r="R3120" s="330" t="e">
        <f ca="1">_xll.RiskData('TS CF'!$H$24,$A3120)-F3120</f>
        <v>#NAME?</v>
      </c>
      <c r="S3120" s="330" t="e">
        <f ca="1">_xll.RiskData('TS CF'!$K$24,$A3120)-G3120</f>
        <v>#NAME?</v>
      </c>
      <c r="T3120" s="330" t="e">
        <f ca="1">_xll.RiskData('TS CF'!$N$24,$A3120)-H3120</f>
        <v>#NAME?</v>
      </c>
      <c r="V3120" s="327" t="e">
        <f t="shared" ca="1" si="144"/>
        <v>#NAME?</v>
      </c>
      <c r="W3120" s="327" t="e">
        <f t="shared" ca="1" si="145"/>
        <v>#NAME?</v>
      </c>
      <c r="X3120" s="327" t="e">
        <f t="shared" ca="1" si="146"/>
        <v>#NAME?</v>
      </c>
    </row>
    <row r="3121" spans="1:24">
      <c r="A3121" s="2">
        <v>3114</v>
      </c>
      <c r="B3121" s="617">
        <v>-160478</v>
      </c>
      <c r="C3121" s="617">
        <v>-103593</v>
      </c>
      <c r="D3121" s="617">
        <v>-114388</v>
      </c>
      <c r="F3121" s="330" t="e">
        <f ca="1">_xll.RiskData('Risk Summary'!$H$32,$A3121)</f>
        <v>#NAME?</v>
      </c>
      <c r="G3121" s="330" t="e">
        <f ca="1">_xll.RiskData('Risk Summary'!$K$32,$A3121)</f>
        <v>#NAME?</v>
      </c>
      <c r="H3121" s="330" t="e">
        <f ca="1">_xll.RiskData('Risk Summary'!$N$32,$A3121)</f>
        <v>#NAME?</v>
      </c>
      <c r="J3121" s="330" t="e">
        <f ca="1">_xll.RiskData('Risk Summary'!$H$35,$A3121)</f>
        <v>#NAME?</v>
      </c>
      <c r="K3121" s="330" t="e">
        <f ca="1">_xll.RiskData('Risk Summary'!$K$35,$A3121)</f>
        <v>#NAME?</v>
      </c>
      <c r="L3121" s="330" t="e">
        <f ca="1">_xll.RiskData('Risk Summary'!$N$35,$A3121)</f>
        <v>#NAME?</v>
      </c>
      <c r="N3121" s="330" t="e">
        <f ca="1">_xll.RiskData('Risk Summary'!$H$36,$A3121)</f>
        <v>#NAME?</v>
      </c>
      <c r="O3121" s="330" t="e">
        <f ca="1">_xll.RiskData('Risk Summary'!$K$36,$A3121)</f>
        <v>#NAME?</v>
      </c>
      <c r="P3121" s="330" t="e">
        <f ca="1">_xll.RiskData('Risk Summary'!$N$36,$A3121)</f>
        <v>#NAME?</v>
      </c>
      <c r="R3121" s="330" t="e">
        <f ca="1">_xll.RiskData('TS CF'!$H$24,$A3121)-F3121</f>
        <v>#NAME?</v>
      </c>
      <c r="S3121" s="330" t="e">
        <f ca="1">_xll.RiskData('TS CF'!$K$24,$A3121)-G3121</f>
        <v>#NAME?</v>
      </c>
      <c r="T3121" s="330" t="e">
        <f ca="1">_xll.RiskData('TS CF'!$N$24,$A3121)-H3121</f>
        <v>#NAME?</v>
      </c>
      <c r="V3121" s="327" t="e">
        <f t="shared" ca="1" si="144"/>
        <v>#NAME?</v>
      </c>
      <c r="W3121" s="327" t="e">
        <f t="shared" ca="1" si="145"/>
        <v>#NAME?</v>
      </c>
      <c r="X3121" s="327" t="e">
        <f t="shared" ca="1" si="146"/>
        <v>#NAME?</v>
      </c>
    </row>
    <row r="3122" spans="1:24">
      <c r="A3122" s="2">
        <v>3115</v>
      </c>
      <c r="B3122" s="617">
        <v>-160478</v>
      </c>
      <c r="C3122" s="617">
        <v>-103593</v>
      </c>
      <c r="D3122" s="617">
        <v>-114388</v>
      </c>
      <c r="F3122" s="330" t="e">
        <f ca="1">_xll.RiskData('Risk Summary'!$H$32,$A3122)</f>
        <v>#NAME?</v>
      </c>
      <c r="G3122" s="330" t="e">
        <f ca="1">_xll.RiskData('Risk Summary'!$K$32,$A3122)</f>
        <v>#NAME?</v>
      </c>
      <c r="H3122" s="330" t="e">
        <f ca="1">_xll.RiskData('Risk Summary'!$N$32,$A3122)</f>
        <v>#NAME?</v>
      </c>
      <c r="J3122" s="330" t="e">
        <f ca="1">_xll.RiskData('Risk Summary'!$H$35,$A3122)</f>
        <v>#NAME?</v>
      </c>
      <c r="K3122" s="330" t="e">
        <f ca="1">_xll.RiskData('Risk Summary'!$K$35,$A3122)</f>
        <v>#NAME?</v>
      </c>
      <c r="L3122" s="330" t="e">
        <f ca="1">_xll.RiskData('Risk Summary'!$N$35,$A3122)</f>
        <v>#NAME?</v>
      </c>
      <c r="N3122" s="330" t="e">
        <f ca="1">_xll.RiskData('Risk Summary'!$H$36,$A3122)</f>
        <v>#NAME?</v>
      </c>
      <c r="O3122" s="330" t="e">
        <f ca="1">_xll.RiskData('Risk Summary'!$K$36,$A3122)</f>
        <v>#NAME?</v>
      </c>
      <c r="P3122" s="330" t="e">
        <f ca="1">_xll.RiskData('Risk Summary'!$N$36,$A3122)</f>
        <v>#NAME?</v>
      </c>
      <c r="R3122" s="330" t="e">
        <f ca="1">_xll.RiskData('TS CF'!$H$24,$A3122)-F3122</f>
        <v>#NAME?</v>
      </c>
      <c r="S3122" s="330" t="e">
        <f ca="1">_xll.RiskData('TS CF'!$K$24,$A3122)-G3122</f>
        <v>#NAME?</v>
      </c>
      <c r="T3122" s="330" t="e">
        <f ca="1">_xll.RiskData('TS CF'!$N$24,$A3122)-H3122</f>
        <v>#NAME?</v>
      </c>
      <c r="V3122" s="327" t="e">
        <f t="shared" ca="1" si="144"/>
        <v>#NAME?</v>
      </c>
      <c r="W3122" s="327" t="e">
        <f t="shared" ca="1" si="145"/>
        <v>#NAME?</v>
      </c>
      <c r="X3122" s="327" t="e">
        <f t="shared" ca="1" si="146"/>
        <v>#NAME?</v>
      </c>
    </row>
    <row r="3123" spans="1:24">
      <c r="A3123" s="2">
        <v>3116</v>
      </c>
      <c r="B3123" s="617">
        <v>-160478</v>
      </c>
      <c r="C3123" s="617">
        <v>-103593</v>
      </c>
      <c r="D3123" s="617">
        <v>-114388</v>
      </c>
      <c r="F3123" s="330" t="e">
        <f ca="1">_xll.RiskData('Risk Summary'!$H$32,$A3123)</f>
        <v>#NAME?</v>
      </c>
      <c r="G3123" s="330" t="e">
        <f ca="1">_xll.RiskData('Risk Summary'!$K$32,$A3123)</f>
        <v>#NAME?</v>
      </c>
      <c r="H3123" s="330" t="e">
        <f ca="1">_xll.RiskData('Risk Summary'!$N$32,$A3123)</f>
        <v>#NAME?</v>
      </c>
      <c r="J3123" s="330" t="e">
        <f ca="1">_xll.RiskData('Risk Summary'!$H$35,$A3123)</f>
        <v>#NAME?</v>
      </c>
      <c r="K3123" s="330" t="e">
        <f ca="1">_xll.RiskData('Risk Summary'!$K$35,$A3123)</f>
        <v>#NAME?</v>
      </c>
      <c r="L3123" s="330" t="e">
        <f ca="1">_xll.RiskData('Risk Summary'!$N$35,$A3123)</f>
        <v>#NAME?</v>
      </c>
      <c r="N3123" s="330" t="e">
        <f ca="1">_xll.RiskData('Risk Summary'!$H$36,$A3123)</f>
        <v>#NAME?</v>
      </c>
      <c r="O3123" s="330" t="e">
        <f ca="1">_xll.RiskData('Risk Summary'!$K$36,$A3123)</f>
        <v>#NAME?</v>
      </c>
      <c r="P3123" s="330" t="e">
        <f ca="1">_xll.RiskData('Risk Summary'!$N$36,$A3123)</f>
        <v>#NAME?</v>
      </c>
      <c r="R3123" s="330" t="e">
        <f ca="1">_xll.RiskData('TS CF'!$H$24,$A3123)-F3123</f>
        <v>#NAME?</v>
      </c>
      <c r="S3123" s="330" t="e">
        <f ca="1">_xll.RiskData('TS CF'!$K$24,$A3123)-G3123</f>
        <v>#NAME?</v>
      </c>
      <c r="T3123" s="330" t="e">
        <f ca="1">_xll.RiskData('TS CF'!$N$24,$A3123)-H3123</f>
        <v>#NAME?</v>
      </c>
      <c r="V3123" s="327" t="e">
        <f t="shared" ca="1" si="144"/>
        <v>#NAME?</v>
      </c>
      <c r="W3123" s="327" t="e">
        <f t="shared" ca="1" si="145"/>
        <v>#NAME?</v>
      </c>
      <c r="X3123" s="327" t="e">
        <f t="shared" ca="1" si="146"/>
        <v>#NAME?</v>
      </c>
    </row>
    <row r="3124" spans="1:24">
      <c r="A3124" s="2">
        <v>3117</v>
      </c>
      <c r="B3124" s="617">
        <v>-160478</v>
      </c>
      <c r="C3124" s="617">
        <v>-103593</v>
      </c>
      <c r="D3124" s="617">
        <v>-114388</v>
      </c>
      <c r="F3124" s="330" t="e">
        <f ca="1">_xll.RiskData('Risk Summary'!$H$32,$A3124)</f>
        <v>#NAME?</v>
      </c>
      <c r="G3124" s="330" t="e">
        <f ca="1">_xll.RiskData('Risk Summary'!$K$32,$A3124)</f>
        <v>#NAME?</v>
      </c>
      <c r="H3124" s="330" t="e">
        <f ca="1">_xll.RiskData('Risk Summary'!$N$32,$A3124)</f>
        <v>#NAME?</v>
      </c>
      <c r="J3124" s="330" t="e">
        <f ca="1">_xll.RiskData('Risk Summary'!$H$35,$A3124)</f>
        <v>#NAME?</v>
      </c>
      <c r="K3124" s="330" t="e">
        <f ca="1">_xll.RiskData('Risk Summary'!$K$35,$A3124)</f>
        <v>#NAME?</v>
      </c>
      <c r="L3124" s="330" t="e">
        <f ca="1">_xll.RiskData('Risk Summary'!$N$35,$A3124)</f>
        <v>#NAME?</v>
      </c>
      <c r="N3124" s="330" t="e">
        <f ca="1">_xll.RiskData('Risk Summary'!$H$36,$A3124)</f>
        <v>#NAME?</v>
      </c>
      <c r="O3124" s="330" t="e">
        <f ca="1">_xll.RiskData('Risk Summary'!$K$36,$A3124)</f>
        <v>#NAME?</v>
      </c>
      <c r="P3124" s="330" t="e">
        <f ca="1">_xll.RiskData('Risk Summary'!$N$36,$A3124)</f>
        <v>#NAME?</v>
      </c>
      <c r="R3124" s="330" t="e">
        <f ca="1">_xll.RiskData('TS CF'!$H$24,$A3124)-F3124</f>
        <v>#NAME?</v>
      </c>
      <c r="S3124" s="330" t="e">
        <f ca="1">_xll.RiskData('TS CF'!$K$24,$A3124)-G3124</f>
        <v>#NAME?</v>
      </c>
      <c r="T3124" s="330" t="e">
        <f ca="1">_xll.RiskData('TS CF'!$N$24,$A3124)-H3124</f>
        <v>#NAME?</v>
      </c>
      <c r="V3124" s="327" t="e">
        <f t="shared" ca="1" si="144"/>
        <v>#NAME?</v>
      </c>
      <c r="W3124" s="327" t="e">
        <f t="shared" ca="1" si="145"/>
        <v>#NAME?</v>
      </c>
      <c r="X3124" s="327" t="e">
        <f t="shared" ca="1" si="146"/>
        <v>#NAME?</v>
      </c>
    </row>
    <row r="3125" spans="1:24">
      <c r="A3125" s="2">
        <v>3118</v>
      </c>
      <c r="B3125" s="617">
        <v>-160478</v>
      </c>
      <c r="C3125" s="617">
        <v>-103593</v>
      </c>
      <c r="D3125" s="617">
        <v>-114388</v>
      </c>
      <c r="F3125" s="330" t="e">
        <f ca="1">_xll.RiskData('Risk Summary'!$H$32,$A3125)</f>
        <v>#NAME?</v>
      </c>
      <c r="G3125" s="330" t="e">
        <f ca="1">_xll.RiskData('Risk Summary'!$K$32,$A3125)</f>
        <v>#NAME?</v>
      </c>
      <c r="H3125" s="330" t="e">
        <f ca="1">_xll.RiskData('Risk Summary'!$N$32,$A3125)</f>
        <v>#NAME?</v>
      </c>
      <c r="J3125" s="330" t="e">
        <f ca="1">_xll.RiskData('Risk Summary'!$H$35,$A3125)</f>
        <v>#NAME?</v>
      </c>
      <c r="K3125" s="330" t="e">
        <f ca="1">_xll.RiskData('Risk Summary'!$K$35,$A3125)</f>
        <v>#NAME?</v>
      </c>
      <c r="L3125" s="330" t="e">
        <f ca="1">_xll.RiskData('Risk Summary'!$N$35,$A3125)</f>
        <v>#NAME?</v>
      </c>
      <c r="N3125" s="330" t="e">
        <f ca="1">_xll.RiskData('Risk Summary'!$H$36,$A3125)</f>
        <v>#NAME?</v>
      </c>
      <c r="O3125" s="330" t="e">
        <f ca="1">_xll.RiskData('Risk Summary'!$K$36,$A3125)</f>
        <v>#NAME?</v>
      </c>
      <c r="P3125" s="330" t="e">
        <f ca="1">_xll.RiskData('Risk Summary'!$N$36,$A3125)</f>
        <v>#NAME?</v>
      </c>
      <c r="R3125" s="330" t="e">
        <f ca="1">_xll.RiskData('TS CF'!$H$24,$A3125)-F3125</f>
        <v>#NAME?</v>
      </c>
      <c r="S3125" s="330" t="e">
        <f ca="1">_xll.RiskData('TS CF'!$K$24,$A3125)-G3125</f>
        <v>#NAME?</v>
      </c>
      <c r="T3125" s="330" t="e">
        <f ca="1">_xll.RiskData('TS CF'!$N$24,$A3125)-H3125</f>
        <v>#NAME?</v>
      </c>
      <c r="V3125" s="327" t="e">
        <f t="shared" ca="1" si="144"/>
        <v>#NAME?</v>
      </c>
      <c r="W3125" s="327" t="e">
        <f t="shared" ca="1" si="145"/>
        <v>#NAME?</v>
      </c>
      <c r="X3125" s="327" t="e">
        <f t="shared" ca="1" si="146"/>
        <v>#NAME?</v>
      </c>
    </row>
    <row r="3126" spans="1:24">
      <c r="A3126" s="2">
        <v>3119</v>
      </c>
      <c r="B3126" s="617">
        <v>-160478</v>
      </c>
      <c r="C3126" s="617">
        <v>-103593</v>
      </c>
      <c r="D3126" s="617">
        <v>-114388</v>
      </c>
      <c r="F3126" s="330" t="e">
        <f ca="1">_xll.RiskData('Risk Summary'!$H$32,$A3126)</f>
        <v>#NAME?</v>
      </c>
      <c r="G3126" s="330" t="e">
        <f ca="1">_xll.RiskData('Risk Summary'!$K$32,$A3126)</f>
        <v>#NAME?</v>
      </c>
      <c r="H3126" s="330" t="e">
        <f ca="1">_xll.RiskData('Risk Summary'!$N$32,$A3126)</f>
        <v>#NAME?</v>
      </c>
      <c r="J3126" s="330" t="e">
        <f ca="1">_xll.RiskData('Risk Summary'!$H$35,$A3126)</f>
        <v>#NAME?</v>
      </c>
      <c r="K3126" s="330" t="e">
        <f ca="1">_xll.RiskData('Risk Summary'!$K$35,$A3126)</f>
        <v>#NAME?</v>
      </c>
      <c r="L3126" s="330" t="e">
        <f ca="1">_xll.RiskData('Risk Summary'!$N$35,$A3126)</f>
        <v>#NAME?</v>
      </c>
      <c r="N3126" s="330" t="e">
        <f ca="1">_xll.RiskData('Risk Summary'!$H$36,$A3126)</f>
        <v>#NAME?</v>
      </c>
      <c r="O3126" s="330" t="e">
        <f ca="1">_xll.RiskData('Risk Summary'!$K$36,$A3126)</f>
        <v>#NAME?</v>
      </c>
      <c r="P3126" s="330" t="e">
        <f ca="1">_xll.RiskData('Risk Summary'!$N$36,$A3126)</f>
        <v>#NAME?</v>
      </c>
      <c r="R3126" s="330" t="e">
        <f ca="1">_xll.RiskData('TS CF'!$H$24,$A3126)-F3126</f>
        <v>#NAME?</v>
      </c>
      <c r="S3126" s="330" t="e">
        <f ca="1">_xll.RiskData('TS CF'!$K$24,$A3126)-G3126</f>
        <v>#NAME?</v>
      </c>
      <c r="T3126" s="330" t="e">
        <f ca="1">_xll.RiskData('TS CF'!$N$24,$A3126)-H3126</f>
        <v>#NAME?</v>
      </c>
      <c r="V3126" s="327" t="e">
        <f t="shared" ca="1" si="144"/>
        <v>#NAME?</v>
      </c>
      <c r="W3126" s="327" t="e">
        <f t="shared" ca="1" si="145"/>
        <v>#NAME?</v>
      </c>
      <c r="X3126" s="327" t="e">
        <f t="shared" ca="1" si="146"/>
        <v>#NAME?</v>
      </c>
    </row>
    <row r="3127" spans="1:24">
      <c r="A3127" s="2">
        <v>3120</v>
      </c>
      <c r="B3127" s="617">
        <v>-160478</v>
      </c>
      <c r="C3127" s="617">
        <v>-103593</v>
      </c>
      <c r="D3127" s="617">
        <v>-114388</v>
      </c>
      <c r="F3127" s="330" t="e">
        <f ca="1">_xll.RiskData('Risk Summary'!$H$32,$A3127)</f>
        <v>#NAME?</v>
      </c>
      <c r="G3127" s="330" t="e">
        <f ca="1">_xll.RiskData('Risk Summary'!$K$32,$A3127)</f>
        <v>#NAME?</v>
      </c>
      <c r="H3127" s="330" t="e">
        <f ca="1">_xll.RiskData('Risk Summary'!$N$32,$A3127)</f>
        <v>#NAME?</v>
      </c>
      <c r="J3127" s="330" t="e">
        <f ca="1">_xll.RiskData('Risk Summary'!$H$35,$A3127)</f>
        <v>#NAME?</v>
      </c>
      <c r="K3127" s="330" t="e">
        <f ca="1">_xll.RiskData('Risk Summary'!$K$35,$A3127)</f>
        <v>#NAME?</v>
      </c>
      <c r="L3127" s="330" t="e">
        <f ca="1">_xll.RiskData('Risk Summary'!$N$35,$A3127)</f>
        <v>#NAME?</v>
      </c>
      <c r="N3127" s="330" t="e">
        <f ca="1">_xll.RiskData('Risk Summary'!$H$36,$A3127)</f>
        <v>#NAME?</v>
      </c>
      <c r="O3127" s="330" t="e">
        <f ca="1">_xll.RiskData('Risk Summary'!$K$36,$A3127)</f>
        <v>#NAME?</v>
      </c>
      <c r="P3127" s="330" t="e">
        <f ca="1">_xll.RiskData('Risk Summary'!$N$36,$A3127)</f>
        <v>#NAME?</v>
      </c>
      <c r="R3127" s="330" t="e">
        <f ca="1">_xll.RiskData('TS CF'!$H$24,$A3127)-F3127</f>
        <v>#NAME?</v>
      </c>
      <c r="S3127" s="330" t="e">
        <f ca="1">_xll.RiskData('TS CF'!$K$24,$A3127)-G3127</f>
        <v>#NAME?</v>
      </c>
      <c r="T3127" s="330" t="e">
        <f ca="1">_xll.RiskData('TS CF'!$N$24,$A3127)-H3127</f>
        <v>#NAME?</v>
      </c>
      <c r="V3127" s="327" t="e">
        <f t="shared" ca="1" si="144"/>
        <v>#NAME?</v>
      </c>
      <c r="W3127" s="327" t="e">
        <f t="shared" ca="1" si="145"/>
        <v>#NAME?</v>
      </c>
      <c r="X3127" s="327" t="e">
        <f t="shared" ca="1" si="146"/>
        <v>#NAME?</v>
      </c>
    </row>
    <row r="3128" spans="1:24">
      <c r="A3128" s="2">
        <v>3121</v>
      </c>
      <c r="B3128" s="617">
        <v>-160478</v>
      </c>
      <c r="C3128" s="617">
        <v>-103593</v>
      </c>
      <c r="D3128" s="617">
        <v>-114388</v>
      </c>
      <c r="F3128" s="330" t="e">
        <f ca="1">_xll.RiskData('Risk Summary'!$H$32,$A3128)</f>
        <v>#NAME?</v>
      </c>
      <c r="G3128" s="330" t="e">
        <f ca="1">_xll.RiskData('Risk Summary'!$K$32,$A3128)</f>
        <v>#NAME?</v>
      </c>
      <c r="H3128" s="330" t="e">
        <f ca="1">_xll.RiskData('Risk Summary'!$N$32,$A3128)</f>
        <v>#NAME?</v>
      </c>
      <c r="J3128" s="330" t="e">
        <f ca="1">_xll.RiskData('Risk Summary'!$H$35,$A3128)</f>
        <v>#NAME?</v>
      </c>
      <c r="K3128" s="330" t="e">
        <f ca="1">_xll.RiskData('Risk Summary'!$K$35,$A3128)</f>
        <v>#NAME?</v>
      </c>
      <c r="L3128" s="330" t="e">
        <f ca="1">_xll.RiskData('Risk Summary'!$N$35,$A3128)</f>
        <v>#NAME?</v>
      </c>
      <c r="N3128" s="330" t="e">
        <f ca="1">_xll.RiskData('Risk Summary'!$H$36,$A3128)</f>
        <v>#NAME?</v>
      </c>
      <c r="O3128" s="330" t="e">
        <f ca="1">_xll.RiskData('Risk Summary'!$K$36,$A3128)</f>
        <v>#NAME?</v>
      </c>
      <c r="P3128" s="330" t="e">
        <f ca="1">_xll.RiskData('Risk Summary'!$N$36,$A3128)</f>
        <v>#NAME?</v>
      </c>
      <c r="R3128" s="330" t="e">
        <f ca="1">_xll.RiskData('TS CF'!$H$24,$A3128)-F3128</f>
        <v>#NAME?</v>
      </c>
      <c r="S3128" s="330" t="e">
        <f ca="1">_xll.RiskData('TS CF'!$K$24,$A3128)-G3128</f>
        <v>#NAME?</v>
      </c>
      <c r="T3128" s="330" t="e">
        <f ca="1">_xll.RiskData('TS CF'!$N$24,$A3128)-H3128</f>
        <v>#NAME?</v>
      </c>
      <c r="V3128" s="327" t="e">
        <f t="shared" ca="1" si="144"/>
        <v>#NAME?</v>
      </c>
      <c r="W3128" s="327" t="e">
        <f t="shared" ca="1" si="145"/>
        <v>#NAME?</v>
      </c>
      <c r="X3128" s="327" t="e">
        <f t="shared" ca="1" si="146"/>
        <v>#NAME?</v>
      </c>
    </row>
    <row r="3129" spans="1:24">
      <c r="A3129" s="2">
        <v>3122</v>
      </c>
      <c r="B3129" s="617">
        <v>-160478</v>
      </c>
      <c r="C3129" s="617">
        <v>-103593</v>
      </c>
      <c r="D3129" s="617">
        <v>-114388</v>
      </c>
      <c r="F3129" s="330" t="e">
        <f ca="1">_xll.RiskData('Risk Summary'!$H$32,$A3129)</f>
        <v>#NAME?</v>
      </c>
      <c r="G3129" s="330" t="e">
        <f ca="1">_xll.RiskData('Risk Summary'!$K$32,$A3129)</f>
        <v>#NAME?</v>
      </c>
      <c r="H3129" s="330" t="e">
        <f ca="1">_xll.RiskData('Risk Summary'!$N$32,$A3129)</f>
        <v>#NAME?</v>
      </c>
      <c r="J3129" s="330" t="e">
        <f ca="1">_xll.RiskData('Risk Summary'!$H$35,$A3129)</f>
        <v>#NAME?</v>
      </c>
      <c r="K3129" s="330" t="e">
        <f ca="1">_xll.RiskData('Risk Summary'!$K$35,$A3129)</f>
        <v>#NAME?</v>
      </c>
      <c r="L3129" s="330" t="e">
        <f ca="1">_xll.RiskData('Risk Summary'!$N$35,$A3129)</f>
        <v>#NAME?</v>
      </c>
      <c r="N3129" s="330" t="e">
        <f ca="1">_xll.RiskData('Risk Summary'!$H$36,$A3129)</f>
        <v>#NAME?</v>
      </c>
      <c r="O3129" s="330" t="e">
        <f ca="1">_xll.RiskData('Risk Summary'!$K$36,$A3129)</f>
        <v>#NAME?</v>
      </c>
      <c r="P3129" s="330" t="e">
        <f ca="1">_xll.RiskData('Risk Summary'!$N$36,$A3129)</f>
        <v>#NAME?</v>
      </c>
      <c r="R3129" s="330" t="e">
        <f ca="1">_xll.RiskData('TS CF'!$H$24,$A3129)-F3129</f>
        <v>#NAME?</v>
      </c>
      <c r="S3129" s="330" t="e">
        <f ca="1">_xll.RiskData('TS CF'!$K$24,$A3129)-G3129</f>
        <v>#NAME?</v>
      </c>
      <c r="T3129" s="330" t="e">
        <f ca="1">_xll.RiskData('TS CF'!$N$24,$A3129)-H3129</f>
        <v>#NAME?</v>
      </c>
      <c r="V3129" s="327" t="e">
        <f t="shared" ca="1" si="144"/>
        <v>#NAME?</v>
      </c>
      <c r="W3129" s="327" t="e">
        <f t="shared" ca="1" si="145"/>
        <v>#NAME?</v>
      </c>
      <c r="X3129" s="327" t="e">
        <f t="shared" ca="1" si="146"/>
        <v>#NAME?</v>
      </c>
    </row>
    <row r="3130" spans="1:24">
      <c r="A3130" s="2">
        <v>3123</v>
      </c>
      <c r="B3130" s="617">
        <v>-160478</v>
      </c>
      <c r="C3130" s="617">
        <v>-103593</v>
      </c>
      <c r="D3130" s="617">
        <v>-114388</v>
      </c>
      <c r="F3130" s="330" t="e">
        <f ca="1">_xll.RiskData('Risk Summary'!$H$32,$A3130)</f>
        <v>#NAME?</v>
      </c>
      <c r="G3130" s="330" t="e">
        <f ca="1">_xll.RiskData('Risk Summary'!$K$32,$A3130)</f>
        <v>#NAME?</v>
      </c>
      <c r="H3130" s="330" t="e">
        <f ca="1">_xll.RiskData('Risk Summary'!$N$32,$A3130)</f>
        <v>#NAME?</v>
      </c>
      <c r="J3130" s="330" t="e">
        <f ca="1">_xll.RiskData('Risk Summary'!$H$35,$A3130)</f>
        <v>#NAME?</v>
      </c>
      <c r="K3130" s="330" t="e">
        <f ca="1">_xll.RiskData('Risk Summary'!$K$35,$A3130)</f>
        <v>#NAME?</v>
      </c>
      <c r="L3130" s="330" t="e">
        <f ca="1">_xll.RiskData('Risk Summary'!$N$35,$A3130)</f>
        <v>#NAME?</v>
      </c>
      <c r="N3130" s="330" t="e">
        <f ca="1">_xll.RiskData('Risk Summary'!$H$36,$A3130)</f>
        <v>#NAME?</v>
      </c>
      <c r="O3130" s="330" t="e">
        <f ca="1">_xll.RiskData('Risk Summary'!$K$36,$A3130)</f>
        <v>#NAME?</v>
      </c>
      <c r="P3130" s="330" t="e">
        <f ca="1">_xll.RiskData('Risk Summary'!$N$36,$A3130)</f>
        <v>#NAME?</v>
      </c>
      <c r="R3130" s="330" t="e">
        <f ca="1">_xll.RiskData('TS CF'!$H$24,$A3130)-F3130</f>
        <v>#NAME?</v>
      </c>
      <c r="S3130" s="330" t="e">
        <f ca="1">_xll.RiskData('TS CF'!$K$24,$A3130)-G3130</f>
        <v>#NAME?</v>
      </c>
      <c r="T3130" s="330" t="e">
        <f ca="1">_xll.RiskData('TS CF'!$N$24,$A3130)-H3130</f>
        <v>#NAME?</v>
      </c>
      <c r="V3130" s="327" t="e">
        <f t="shared" ca="1" si="144"/>
        <v>#NAME?</v>
      </c>
      <c r="W3130" s="327" t="e">
        <f t="shared" ca="1" si="145"/>
        <v>#NAME?</v>
      </c>
      <c r="X3130" s="327" t="e">
        <f t="shared" ca="1" si="146"/>
        <v>#NAME?</v>
      </c>
    </row>
    <row r="3131" spans="1:24">
      <c r="A3131" s="2">
        <v>3124</v>
      </c>
      <c r="B3131" s="617">
        <v>-160478</v>
      </c>
      <c r="C3131" s="617">
        <v>-103593</v>
      </c>
      <c r="D3131" s="617">
        <v>-114388</v>
      </c>
      <c r="F3131" s="330" t="e">
        <f ca="1">_xll.RiskData('Risk Summary'!$H$32,$A3131)</f>
        <v>#NAME?</v>
      </c>
      <c r="G3131" s="330" t="e">
        <f ca="1">_xll.RiskData('Risk Summary'!$K$32,$A3131)</f>
        <v>#NAME?</v>
      </c>
      <c r="H3131" s="330" t="e">
        <f ca="1">_xll.RiskData('Risk Summary'!$N$32,$A3131)</f>
        <v>#NAME?</v>
      </c>
      <c r="J3131" s="330" t="e">
        <f ca="1">_xll.RiskData('Risk Summary'!$H$35,$A3131)</f>
        <v>#NAME?</v>
      </c>
      <c r="K3131" s="330" t="e">
        <f ca="1">_xll.RiskData('Risk Summary'!$K$35,$A3131)</f>
        <v>#NAME?</v>
      </c>
      <c r="L3131" s="330" t="e">
        <f ca="1">_xll.RiskData('Risk Summary'!$N$35,$A3131)</f>
        <v>#NAME?</v>
      </c>
      <c r="N3131" s="330" t="e">
        <f ca="1">_xll.RiskData('Risk Summary'!$H$36,$A3131)</f>
        <v>#NAME?</v>
      </c>
      <c r="O3131" s="330" t="e">
        <f ca="1">_xll.RiskData('Risk Summary'!$K$36,$A3131)</f>
        <v>#NAME?</v>
      </c>
      <c r="P3131" s="330" t="e">
        <f ca="1">_xll.RiskData('Risk Summary'!$N$36,$A3131)</f>
        <v>#NAME?</v>
      </c>
      <c r="R3131" s="330" t="e">
        <f ca="1">_xll.RiskData('TS CF'!$H$24,$A3131)-F3131</f>
        <v>#NAME?</v>
      </c>
      <c r="S3131" s="330" t="e">
        <f ca="1">_xll.RiskData('TS CF'!$K$24,$A3131)-G3131</f>
        <v>#NAME?</v>
      </c>
      <c r="T3131" s="330" t="e">
        <f ca="1">_xll.RiskData('TS CF'!$N$24,$A3131)-H3131</f>
        <v>#NAME?</v>
      </c>
      <c r="V3131" s="327" t="e">
        <f t="shared" ca="1" si="144"/>
        <v>#NAME?</v>
      </c>
      <c r="W3131" s="327" t="e">
        <f t="shared" ca="1" si="145"/>
        <v>#NAME?</v>
      </c>
      <c r="X3131" s="327" t="e">
        <f t="shared" ca="1" si="146"/>
        <v>#NAME?</v>
      </c>
    </row>
    <row r="3132" spans="1:24">
      <c r="A3132" s="2">
        <v>3125</v>
      </c>
      <c r="B3132" s="617">
        <v>-160478</v>
      </c>
      <c r="C3132" s="617">
        <v>-103593</v>
      </c>
      <c r="D3132" s="617">
        <v>-114388</v>
      </c>
      <c r="F3132" s="330" t="e">
        <f ca="1">_xll.RiskData('Risk Summary'!$H$32,$A3132)</f>
        <v>#NAME?</v>
      </c>
      <c r="G3132" s="330" t="e">
        <f ca="1">_xll.RiskData('Risk Summary'!$K$32,$A3132)</f>
        <v>#NAME?</v>
      </c>
      <c r="H3132" s="330" t="e">
        <f ca="1">_xll.RiskData('Risk Summary'!$N$32,$A3132)</f>
        <v>#NAME?</v>
      </c>
      <c r="J3132" s="330" t="e">
        <f ca="1">_xll.RiskData('Risk Summary'!$H$35,$A3132)</f>
        <v>#NAME?</v>
      </c>
      <c r="K3132" s="330" t="e">
        <f ca="1">_xll.RiskData('Risk Summary'!$K$35,$A3132)</f>
        <v>#NAME?</v>
      </c>
      <c r="L3132" s="330" t="e">
        <f ca="1">_xll.RiskData('Risk Summary'!$N$35,$A3132)</f>
        <v>#NAME?</v>
      </c>
      <c r="N3132" s="330" t="e">
        <f ca="1">_xll.RiskData('Risk Summary'!$H$36,$A3132)</f>
        <v>#NAME?</v>
      </c>
      <c r="O3132" s="330" t="e">
        <f ca="1">_xll.RiskData('Risk Summary'!$K$36,$A3132)</f>
        <v>#NAME?</v>
      </c>
      <c r="P3132" s="330" t="e">
        <f ca="1">_xll.RiskData('Risk Summary'!$N$36,$A3132)</f>
        <v>#NAME?</v>
      </c>
      <c r="R3132" s="330" t="e">
        <f ca="1">_xll.RiskData('TS CF'!$H$24,$A3132)-F3132</f>
        <v>#NAME?</v>
      </c>
      <c r="S3132" s="330" t="e">
        <f ca="1">_xll.RiskData('TS CF'!$K$24,$A3132)-G3132</f>
        <v>#NAME?</v>
      </c>
      <c r="T3132" s="330" t="e">
        <f ca="1">_xll.RiskData('TS CF'!$N$24,$A3132)-H3132</f>
        <v>#NAME?</v>
      </c>
      <c r="V3132" s="327" t="e">
        <f t="shared" ca="1" si="144"/>
        <v>#NAME?</v>
      </c>
      <c r="W3132" s="327" t="e">
        <f t="shared" ca="1" si="145"/>
        <v>#NAME?</v>
      </c>
      <c r="X3132" s="327" t="e">
        <f t="shared" ca="1" si="146"/>
        <v>#NAME?</v>
      </c>
    </row>
    <row r="3133" spans="1:24">
      <c r="A3133" s="2">
        <v>3126</v>
      </c>
      <c r="B3133" s="617">
        <v>-160478</v>
      </c>
      <c r="C3133" s="617">
        <v>-103593</v>
      </c>
      <c r="D3133" s="617">
        <v>-114388</v>
      </c>
      <c r="F3133" s="330" t="e">
        <f ca="1">_xll.RiskData('Risk Summary'!$H$32,$A3133)</f>
        <v>#NAME?</v>
      </c>
      <c r="G3133" s="330" t="e">
        <f ca="1">_xll.RiskData('Risk Summary'!$K$32,$A3133)</f>
        <v>#NAME?</v>
      </c>
      <c r="H3133" s="330" t="e">
        <f ca="1">_xll.RiskData('Risk Summary'!$N$32,$A3133)</f>
        <v>#NAME?</v>
      </c>
      <c r="J3133" s="330" t="e">
        <f ca="1">_xll.RiskData('Risk Summary'!$H$35,$A3133)</f>
        <v>#NAME?</v>
      </c>
      <c r="K3133" s="330" t="e">
        <f ca="1">_xll.RiskData('Risk Summary'!$K$35,$A3133)</f>
        <v>#NAME?</v>
      </c>
      <c r="L3133" s="330" t="e">
        <f ca="1">_xll.RiskData('Risk Summary'!$N$35,$A3133)</f>
        <v>#NAME?</v>
      </c>
      <c r="N3133" s="330" t="e">
        <f ca="1">_xll.RiskData('Risk Summary'!$H$36,$A3133)</f>
        <v>#NAME?</v>
      </c>
      <c r="O3133" s="330" t="e">
        <f ca="1">_xll.RiskData('Risk Summary'!$K$36,$A3133)</f>
        <v>#NAME?</v>
      </c>
      <c r="P3133" s="330" t="e">
        <f ca="1">_xll.RiskData('Risk Summary'!$N$36,$A3133)</f>
        <v>#NAME?</v>
      </c>
      <c r="R3133" s="330" t="e">
        <f ca="1">_xll.RiskData('TS CF'!$H$24,$A3133)-F3133</f>
        <v>#NAME?</v>
      </c>
      <c r="S3133" s="330" t="e">
        <f ca="1">_xll.RiskData('TS CF'!$K$24,$A3133)-G3133</f>
        <v>#NAME?</v>
      </c>
      <c r="T3133" s="330" t="e">
        <f ca="1">_xll.RiskData('TS CF'!$N$24,$A3133)-H3133</f>
        <v>#NAME?</v>
      </c>
      <c r="V3133" s="327" t="e">
        <f t="shared" ca="1" si="144"/>
        <v>#NAME?</v>
      </c>
      <c r="W3133" s="327" t="e">
        <f t="shared" ca="1" si="145"/>
        <v>#NAME?</v>
      </c>
      <c r="X3133" s="327" t="e">
        <f t="shared" ca="1" si="146"/>
        <v>#NAME?</v>
      </c>
    </row>
    <row r="3134" spans="1:24">
      <c r="A3134" s="2">
        <v>3127</v>
      </c>
      <c r="B3134" s="617">
        <v>-160478</v>
      </c>
      <c r="C3134" s="617">
        <v>-103593</v>
      </c>
      <c r="D3134" s="617">
        <v>-114388</v>
      </c>
      <c r="F3134" s="330" t="e">
        <f ca="1">_xll.RiskData('Risk Summary'!$H$32,$A3134)</f>
        <v>#NAME?</v>
      </c>
      <c r="G3134" s="330" t="e">
        <f ca="1">_xll.RiskData('Risk Summary'!$K$32,$A3134)</f>
        <v>#NAME?</v>
      </c>
      <c r="H3134" s="330" t="e">
        <f ca="1">_xll.RiskData('Risk Summary'!$N$32,$A3134)</f>
        <v>#NAME?</v>
      </c>
      <c r="J3134" s="330" t="e">
        <f ca="1">_xll.RiskData('Risk Summary'!$H$35,$A3134)</f>
        <v>#NAME?</v>
      </c>
      <c r="K3134" s="330" t="e">
        <f ca="1">_xll.RiskData('Risk Summary'!$K$35,$A3134)</f>
        <v>#NAME?</v>
      </c>
      <c r="L3134" s="330" t="e">
        <f ca="1">_xll.RiskData('Risk Summary'!$N$35,$A3134)</f>
        <v>#NAME?</v>
      </c>
      <c r="N3134" s="330" t="e">
        <f ca="1">_xll.RiskData('Risk Summary'!$H$36,$A3134)</f>
        <v>#NAME?</v>
      </c>
      <c r="O3134" s="330" t="e">
        <f ca="1">_xll.RiskData('Risk Summary'!$K$36,$A3134)</f>
        <v>#NAME?</v>
      </c>
      <c r="P3134" s="330" t="e">
        <f ca="1">_xll.RiskData('Risk Summary'!$N$36,$A3134)</f>
        <v>#NAME?</v>
      </c>
      <c r="R3134" s="330" t="e">
        <f ca="1">_xll.RiskData('TS CF'!$H$24,$A3134)-F3134</f>
        <v>#NAME?</v>
      </c>
      <c r="S3134" s="330" t="e">
        <f ca="1">_xll.RiskData('TS CF'!$K$24,$A3134)-G3134</f>
        <v>#NAME?</v>
      </c>
      <c r="T3134" s="330" t="e">
        <f ca="1">_xll.RiskData('TS CF'!$N$24,$A3134)-H3134</f>
        <v>#NAME?</v>
      </c>
      <c r="V3134" s="327" t="e">
        <f t="shared" ca="1" si="144"/>
        <v>#NAME?</v>
      </c>
      <c r="W3134" s="327" t="e">
        <f t="shared" ca="1" si="145"/>
        <v>#NAME?</v>
      </c>
      <c r="X3134" s="327" t="e">
        <f t="shared" ca="1" si="146"/>
        <v>#NAME?</v>
      </c>
    </row>
    <row r="3135" spans="1:24">
      <c r="A3135" s="2">
        <v>3128</v>
      </c>
      <c r="B3135" s="617">
        <v>-160478</v>
      </c>
      <c r="C3135" s="617">
        <v>-103593</v>
      </c>
      <c r="D3135" s="617">
        <v>-114388</v>
      </c>
      <c r="F3135" s="330" t="e">
        <f ca="1">_xll.RiskData('Risk Summary'!$H$32,$A3135)</f>
        <v>#NAME?</v>
      </c>
      <c r="G3135" s="330" t="e">
        <f ca="1">_xll.RiskData('Risk Summary'!$K$32,$A3135)</f>
        <v>#NAME?</v>
      </c>
      <c r="H3135" s="330" t="e">
        <f ca="1">_xll.RiskData('Risk Summary'!$N$32,$A3135)</f>
        <v>#NAME?</v>
      </c>
      <c r="J3135" s="330" t="e">
        <f ca="1">_xll.RiskData('Risk Summary'!$H$35,$A3135)</f>
        <v>#NAME?</v>
      </c>
      <c r="K3135" s="330" t="e">
        <f ca="1">_xll.RiskData('Risk Summary'!$K$35,$A3135)</f>
        <v>#NAME?</v>
      </c>
      <c r="L3135" s="330" t="e">
        <f ca="1">_xll.RiskData('Risk Summary'!$N$35,$A3135)</f>
        <v>#NAME?</v>
      </c>
      <c r="N3135" s="330" t="e">
        <f ca="1">_xll.RiskData('Risk Summary'!$H$36,$A3135)</f>
        <v>#NAME?</v>
      </c>
      <c r="O3135" s="330" t="e">
        <f ca="1">_xll.RiskData('Risk Summary'!$K$36,$A3135)</f>
        <v>#NAME?</v>
      </c>
      <c r="P3135" s="330" t="e">
        <f ca="1">_xll.RiskData('Risk Summary'!$N$36,$A3135)</f>
        <v>#NAME?</v>
      </c>
      <c r="R3135" s="330" t="e">
        <f ca="1">_xll.RiskData('TS CF'!$H$24,$A3135)-F3135</f>
        <v>#NAME?</v>
      </c>
      <c r="S3135" s="330" t="e">
        <f ca="1">_xll.RiskData('TS CF'!$K$24,$A3135)-G3135</f>
        <v>#NAME?</v>
      </c>
      <c r="T3135" s="330" t="e">
        <f ca="1">_xll.RiskData('TS CF'!$N$24,$A3135)-H3135</f>
        <v>#NAME?</v>
      </c>
      <c r="V3135" s="327" t="e">
        <f t="shared" ca="1" si="144"/>
        <v>#NAME?</v>
      </c>
      <c r="W3135" s="327" t="e">
        <f t="shared" ca="1" si="145"/>
        <v>#NAME?</v>
      </c>
      <c r="X3135" s="327" t="e">
        <f t="shared" ca="1" si="146"/>
        <v>#NAME?</v>
      </c>
    </row>
    <row r="3136" spans="1:24">
      <c r="A3136" s="2">
        <v>3129</v>
      </c>
      <c r="B3136" s="617">
        <v>-160478</v>
      </c>
      <c r="C3136" s="617">
        <v>-103593</v>
      </c>
      <c r="D3136" s="617">
        <v>-114388</v>
      </c>
      <c r="F3136" s="330" t="e">
        <f ca="1">_xll.RiskData('Risk Summary'!$H$32,$A3136)</f>
        <v>#NAME?</v>
      </c>
      <c r="G3136" s="330" t="e">
        <f ca="1">_xll.RiskData('Risk Summary'!$K$32,$A3136)</f>
        <v>#NAME?</v>
      </c>
      <c r="H3136" s="330" t="e">
        <f ca="1">_xll.RiskData('Risk Summary'!$N$32,$A3136)</f>
        <v>#NAME?</v>
      </c>
      <c r="J3136" s="330" t="e">
        <f ca="1">_xll.RiskData('Risk Summary'!$H$35,$A3136)</f>
        <v>#NAME?</v>
      </c>
      <c r="K3136" s="330" t="e">
        <f ca="1">_xll.RiskData('Risk Summary'!$K$35,$A3136)</f>
        <v>#NAME?</v>
      </c>
      <c r="L3136" s="330" t="e">
        <f ca="1">_xll.RiskData('Risk Summary'!$N$35,$A3136)</f>
        <v>#NAME?</v>
      </c>
      <c r="N3136" s="330" t="e">
        <f ca="1">_xll.RiskData('Risk Summary'!$H$36,$A3136)</f>
        <v>#NAME?</v>
      </c>
      <c r="O3136" s="330" t="e">
        <f ca="1">_xll.RiskData('Risk Summary'!$K$36,$A3136)</f>
        <v>#NAME?</v>
      </c>
      <c r="P3136" s="330" t="e">
        <f ca="1">_xll.RiskData('Risk Summary'!$N$36,$A3136)</f>
        <v>#NAME?</v>
      </c>
      <c r="R3136" s="330" t="e">
        <f ca="1">_xll.RiskData('TS CF'!$H$24,$A3136)-F3136</f>
        <v>#NAME?</v>
      </c>
      <c r="S3136" s="330" t="e">
        <f ca="1">_xll.RiskData('TS CF'!$K$24,$A3136)-G3136</f>
        <v>#NAME?</v>
      </c>
      <c r="T3136" s="330" t="e">
        <f ca="1">_xll.RiskData('TS CF'!$N$24,$A3136)-H3136</f>
        <v>#NAME?</v>
      </c>
      <c r="V3136" s="327" t="e">
        <f t="shared" ca="1" si="144"/>
        <v>#NAME?</v>
      </c>
      <c r="W3136" s="327" t="e">
        <f t="shared" ca="1" si="145"/>
        <v>#NAME?</v>
      </c>
      <c r="X3136" s="327" t="e">
        <f t="shared" ca="1" si="146"/>
        <v>#NAME?</v>
      </c>
    </row>
    <row r="3137" spans="1:24">
      <c r="A3137" s="2">
        <v>3130</v>
      </c>
      <c r="B3137" s="617">
        <v>-160478</v>
      </c>
      <c r="C3137" s="617">
        <v>-103593</v>
      </c>
      <c r="D3137" s="617">
        <v>-114388</v>
      </c>
      <c r="F3137" s="330" t="e">
        <f ca="1">_xll.RiskData('Risk Summary'!$H$32,$A3137)</f>
        <v>#NAME?</v>
      </c>
      <c r="G3137" s="330" t="e">
        <f ca="1">_xll.RiskData('Risk Summary'!$K$32,$A3137)</f>
        <v>#NAME?</v>
      </c>
      <c r="H3137" s="330" t="e">
        <f ca="1">_xll.RiskData('Risk Summary'!$N$32,$A3137)</f>
        <v>#NAME?</v>
      </c>
      <c r="J3137" s="330" t="e">
        <f ca="1">_xll.RiskData('Risk Summary'!$H$35,$A3137)</f>
        <v>#NAME?</v>
      </c>
      <c r="K3137" s="330" t="e">
        <f ca="1">_xll.RiskData('Risk Summary'!$K$35,$A3137)</f>
        <v>#NAME?</v>
      </c>
      <c r="L3137" s="330" t="e">
        <f ca="1">_xll.RiskData('Risk Summary'!$N$35,$A3137)</f>
        <v>#NAME?</v>
      </c>
      <c r="N3137" s="330" t="e">
        <f ca="1">_xll.RiskData('Risk Summary'!$H$36,$A3137)</f>
        <v>#NAME?</v>
      </c>
      <c r="O3137" s="330" t="e">
        <f ca="1">_xll.RiskData('Risk Summary'!$K$36,$A3137)</f>
        <v>#NAME?</v>
      </c>
      <c r="P3137" s="330" t="e">
        <f ca="1">_xll.RiskData('Risk Summary'!$N$36,$A3137)</f>
        <v>#NAME?</v>
      </c>
      <c r="R3137" s="330" t="e">
        <f ca="1">_xll.RiskData('TS CF'!$H$24,$A3137)-F3137</f>
        <v>#NAME?</v>
      </c>
      <c r="S3137" s="330" t="e">
        <f ca="1">_xll.RiskData('TS CF'!$K$24,$A3137)-G3137</f>
        <v>#NAME?</v>
      </c>
      <c r="T3137" s="330" t="e">
        <f ca="1">_xll.RiskData('TS CF'!$N$24,$A3137)-H3137</f>
        <v>#NAME?</v>
      </c>
      <c r="V3137" s="327" t="e">
        <f t="shared" ca="1" si="144"/>
        <v>#NAME?</v>
      </c>
      <c r="W3137" s="327" t="e">
        <f t="shared" ca="1" si="145"/>
        <v>#NAME?</v>
      </c>
      <c r="X3137" s="327" t="e">
        <f t="shared" ca="1" si="146"/>
        <v>#NAME?</v>
      </c>
    </row>
    <row r="3138" spans="1:24">
      <c r="A3138" s="2">
        <v>3131</v>
      </c>
      <c r="B3138" s="617">
        <v>-160478</v>
      </c>
      <c r="C3138" s="617">
        <v>-103593</v>
      </c>
      <c r="D3138" s="617">
        <v>-114388</v>
      </c>
      <c r="F3138" s="330" t="e">
        <f ca="1">_xll.RiskData('Risk Summary'!$H$32,$A3138)</f>
        <v>#NAME?</v>
      </c>
      <c r="G3138" s="330" t="e">
        <f ca="1">_xll.RiskData('Risk Summary'!$K$32,$A3138)</f>
        <v>#NAME?</v>
      </c>
      <c r="H3138" s="330" t="e">
        <f ca="1">_xll.RiskData('Risk Summary'!$N$32,$A3138)</f>
        <v>#NAME?</v>
      </c>
      <c r="J3138" s="330" t="e">
        <f ca="1">_xll.RiskData('Risk Summary'!$H$35,$A3138)</f>
        <v>#NAME?</v>
      </c>
      <c r="K3138" s="330" t="e">
        <f ca="1">_xll.RiskData('Risk Summary'!$K$35,$A3138)</f>
        <v>#NAME?</v>
      </c>
      <c r="L3138" s="330" t="e">
        <f ca="1">_xll.RiskData('Risk Summary'!$N$35,$A3138)</f>
        <v>#NAME?</v>
      </c>
      <c r="N3138" s="330" t="e">
        <f ca="1">_xll.RiskData('Risk Summary'!$H$36,$A3138)</f>
        <v>#NAME?</v>
      </c>
      <c r="O3138" s="330" t="e">
        <f ca="1">_xll.RiskData('Risk Summary'!$K$36,$A3138)</f>
        <v>#NAME?</v>
      </c>
      <c r="P3138" s="330" t="e">
        <f ca="1">_xll.RiskData('Risk Summary'!$N$36,$A3138)</f>
        <v>#NAME?</v>
      </c>
      <c r="R3138" s="330" t="e">
        <f ca="1">_xll.RiskData('TS CF'!$H$24,$A3138)-F3138</f>
        <v>#NAME?</v>
      </c>
      <c r="S3138" s="330" t="e">
        <f ca="1">_xll.RiskData('TS CF'!$K$24,$A3138)-G3138</f>
        <v>#NAME?</v>
      </c>
      <c r="T3138" s="330" t="e">
        <f ca="1">_xll.RiskData('TS CF'!$N$24,$A3138)-H3138</f>
        <v>#NAME?</v>
      </c>
      <c r="V3138" s="327" t="e">
        <f t="shared" ca="1" si="144"/>
        <v>#NAME?</v>
      </c>
      <c r="W3138" s="327" t="e">
        <f t="shared" ca="1" si="145"/>
        <v>#NAME?</v>
      </c>
      <c r="X3138" s="327" t="e">
        <f t="shared" ca="1" si="146"/>
        <v>#NAME?</v>
      </c>
    </row>
    <row r="3139" spans="1:24">
      <c r="A3139" s="2">
        <v>3132</v>
      </c>
      <c r="B3139" s="617">
        <v>-160478</v>
      </c>
      <c r="C3139" s="617">
        <v>-103593</v>
      </c>
      <c r="D3139" s="617">
        <v>-114388</v>
      </c>
      <c r="F3139" s="330" t="e">
        <f ca="1">_xll.RiskData('Risk Summary'!$H$32,$A3139)</f>
        <v>#NAME?</v>
      </c>
      <c r="G3139" s="330" t="e">
        <f ca="1">_xll.RiskData('Risk Summary'!$K$32,$A3139)</f>
        <v>#NAME?</v>
      </c>
      <c r="H3139" s="330" t="e">
        <f ca="1">_xll.RiskData('Risk Summary'!$N$32,$A3139)</f>
        <v>#NAME?</v>
      </c>
      <c r="J3139" s="330" t="e">
        <f ca="1">_xll.RiskData('Risk Summary'!$H$35,$A3139)</f>
        <v>#NAME?</v>
      </c>
      <c r="K3139" s="330" t="e">
        <f ca="1">_xll.RiskData('Risk Summary'!$K$35,$A3139)</f>
        <v>#NAME?</v>
      </c>
      <c r="L3139" s="330" t="e">
        <f ca="1">_xll.RiskData('Risk Summary'!$N$35,$A3139)</f>
        <v>#NAME?</v>
      </c>
      <c r="N3139" s="330" t="e">
        <f ca="1">_xll.RiskData('Risk Summary'!$H$36,$A3139)</f>
        <v>#NAME?</v>
      </c>
      <c r="O3139" s="330" t="e">
        <f ca="1">_xll.RiskData('Risk Summary'!$K$36,$A3139)</f>
        <v>#NAME?</v>
      </c>
      <c r="P3139" s="330" t="e">
        <f ca="1">_xll.RiskData('Risk Summary'!$N$36,$A3139)</f>
        <v>#NAME?</v>
      </c>
      <c r="R3139" s="330" t="e">
        <f ca="1">_xll.RiskData('TS CF'!$H$24,$A3139)-F3139</f>
        <v>#NAME?</v>
      </c>
      <c r="S3139" s="330" t="e">
        <f ca="1">_xll.RiskData('TS CF'!$K$24,$A3139)-G3139</f>
        <v>#NAME?</v>
      </c>
      <c r="T3139" s="330" t="e">
        <f ca="1">_xll.RiskData('TS CF'!$N$24,$A3139)-H3139</f>
        <v>#NAME?</v>
      </c>
      <c r="V3139" s="327" t="e">
        <f t="shared" ca="1" si="144"/>
        <v>#NAME?</v>
      </c>
      <c r="W3139" s="327" t="e">
        <f t="shared" ca="1" si="145"/>
        <v>#NAME?</v>
      </c>
      <c r="X3139" s="327" t="e">
        <f t="shared" ca="1" si="146"/>
        <v>#NAME?</v>
      </c>
    </row>
    <row r="3140" spans="1:24">
      <c r="A3140" s="2">
        <v>3133</v>
      </c>
      <c r="B3140" s="617">
        <v>-160478</v>
      </c>
      <c r="C3140" s="617">
        <v>-103593</v>
      </c>
      <c r="D3140" s="617">
        <v>-114388</v>
      </c>
      <c r="F3140" s="330" t="e">
        <f ca="1">_xll.RiskData('Risk Summary'!$H$32,$A3140)</f>
        <v>#NAME?</v>
      </c>
      <c r="G3140" s="330" t="e">
        <f ca="1">_xll.RiskData('Risk Summary'!$K$32,$A3140)</f>
        <v>#NAME?</v>
      </c>
      <c r="H3140" s="330" t="e">
        <f ca="1">_xll.RiskData('Risk Summary'!$N$32,$A3140)</f>
        <v>#NAME?</v>
      </c>
      <c r="J3140" s="330" t="e">
        <f ca="1">_xll.RiskData('Risk Summary'!$H$35,$A3140)</f>
        <v>#NAME?</v>
      </c>
      <c r="K3140" s="330" t="e">
        <f ca="1">_xll.RiskData('Risk Summary'!$K$35,$A3140)</f>
        <v>#NAME?</v>
      </c>
      <c r="L3140" s="330" t="e">
        <f ca="1">_xll.RiskData('Risk Summary'!$N$35,$A3140)</f>
        <v>#NAME?</v>
      </c>
      <c r="N3140" s="330" t="e">
        <f ca="1">_xll.RiskData('Risk Summary'!$H$36,$A3140)</f>
        <v>#NAME?</v>
      </c>
      <c r="O3140" s="330" t="e">
        <f ca="1">_xll.RiskData('Risk Summary'!$K$36,$A3140)</f>
        <v>#NAME?</v>
      </c>
      <c r="P3140" s="330" t="e">
        <f ca="1">_xll.RiskData('Risk Summary'!$N$36,$A3140)</f>
        <v>#NAME?</v>
      </c>
      <c r="R3140" s="330" t="e">
        <f ca="1">_xll.RiskData('TS CF'!$H$24,$A3140)-F3140</f>
        <v>#NAME?</v>
      </c>
      <c r="S3140" s="330" t="e">
        <f ca="1">_xll.RiskData('TS CF'!$K$24,$A3140)-G3140</f>
        <v>#NAME?</v>
      </c>
      <c r="T3140" s="330" t="e">
        <f ca="1">_xll.RiskData('TS CF'!$N$24,$A3140)-H3140</f>
        <v>#NAME?</v>
      </c>
      <c r="V3140" s="327" t="e">
        <f t="shared" ca="1" si="144"/>
        <v>#NAME?</v>
      </c>
      <c r="W3140" s="327" t="e">
        <f t="shared" ca="1" si="145"/>
        <v>#NAME?</v>
      </c>
      <c r="X3140" s="327" t="e">
        <f t="shared" ca="1" si="146"/>
        <v>#NAME?</v>
      </c>
    </row>
    <row r="3141" spans="1:24">
      <c r="A3141" s="2">
        <v>3134</v>
      </c>
      <c r="B3141" s="617">
        <v>-160478</v>
      </c>
      <c r="C3141" s="617">
        <v>-103593</v>
      </c>
      <c r="D3141" s="617">
        <v>-114388</v>
      </c>
      <c r="F3141" s="330" t="e">
        <f ca="1">_xll.RiskData('Risk Summary'!$H$32,$A3141)</f>
        <v>#NAME?</v>
      </c>
      <c r="G3141" s="330" t="e">
        <f ca="1">_xll.RiskData('Risk Summary'!$K$32,$A3141)</f>
        <v>#NAME?</v>
      </c>
      <c r="H3141" s="330" t="e">
        <f ca="1">_xll.RiskData('Risk Summary'!$N$32,$A3141)</f>
        <v>#NAME?</v>
      </c>
      <c r="J3141" s="330" t="e">
        <f ca="1">_xll.RiskData('Risk Summary'!$H$35,$A3141)</f>
        <v>#NAME?</v>
      </c>
      <c r="K3141" s="330" t="e">
        <f ca="1">_xll.RiskData('Risk Summary'!$K$35,$A3141)</f>
        <v>#NAME?</v>
      </c>
      <c r="L3141" s="330" t="e">
        <f ca="1">_xll.RiskData('Risk Summary'!$N$35,$A3141)</f>
        <v>#NAME?</v>
      </c>
      <c r="N3141" s="330" t="e">
        <f ca="1">_xll.RiskData('Risk Summary'!$H$36,$A3141)</f>
        <v>#NAME?</v>
      </c>
      <c r="O3141" s="330" t="e">
        <f ca="1">_xll.RiskData('Risk Summary'!$K$36,$A3141)</f>
        <v>#NAME?</v>
      </c>
      <c r="P3141" s="330" t="e">
        <f ca="1">_xll.RiskData('Risk Summary'!$N$36,$A3141)</f>
        <v>#NAME?</v>
      </c>
      <c r="R3141" s="330" t="e">
        <f ca="1">_xll.RiskData('TS CF'!$H$24,$A3141)-F3141</f>
        <v>#NAME?</v>
      </c>
      <c r="S3141" s="330" t="e">
        <f ca="1">_xll.RiskData('TS CF'!$K$24,$A3141)-G3141</f>
        <v>#NAME?</v>
      </c>
      <c r="T3141" s="330" t="e">
        <f ca="1">_xll.RiskData('TS CF'!$N$24,$A3141)-H3141</f>
        <v>#NAME?</v>
      </c>
      <c r="V3141" s="327" t="e">
        <f t="shared" ca="1" si="144"/>
        <v>#NAME?</v>
      </c>
      <c r="W3141" s="327" t="e">
        <f t="shared" ca="1" si="145"/>
        <v>#NAME?</v>
      </c>
      <c r="X3141" s="327" t="e">
        <f t="shared" ca="1" si="146"/>
        <v>#NAME?</v>
      </c>
    </row>
    <row r="3142" spans="1:24">
      <c r="A3142" s="2">
        <v>3135</v>
      </c>
      <c r="B3142" s="617">
        <v>-160478</v>
      </c>
      <c r="C3142" s="617">
        <v>-103593</v>
      </c>
      <c r="D3142" s="617">
        <v>-114388</v>
      </c>
      <c r="F3142" s="330" t="e">
        <f ca="1">_xll.RiskData('Risk Summary'!$H$32,$A3142)</f>
        <v>#NAME?</v>
      </c>
      <c r="G3142" s="330" t="e">
        <f ca="1">_xll.RiskData('Risk Summary'!$K$32,$A3142)</f>
        <v>#NAME?</v>
      </c>
      <c r="H3142" s="330" t="e">
        <f ca="1">_xll.RiskData('Risk Summary'!$N$32,$A3142)</f>
        <v>#NAME?</v>
      </c>
      <c r="J3142" s="330" t="e">
        <f ca="1">_xll.RiskData('Risk Summary'!$H$35,$A3142)</f>
        <v>#NAME?</v>
      </c>
      <c r="K3142" s="330" t="e">
        <f ca="1">_xll.RiskData('Risk Summary'!$K$35,$A3142)</f>
        <v>#NAME?</v>
      </c>
      <c r="L3142" s="330" t="e">
        <f ca="1">_xll.RiskData('Risk Summary'!$N$35,$A3142)</f>
        <v>#NAME?</v>
      </c>
      <c r="N3142" s="330" t="e">
        <f ca="1">_xll.RiskData('Risk Summary'!$H$36,$A3142)</f>
        <v>#NAME?</v>
      </c>
      <c r="O3142" s="330" t="e">
        <f ca="1">_xll.RiskData('Risk Summary'!$K$36,$A3142)</f>
        <v>#NAME?</v>
      </c>
      <c r="P3142" s="330" t="e">
        <f ca="1">_xll.RiskData('Risk Summary'!$N$36,$A3142)</f>
        <v>#NAME?</v>
      </c>
      <c r="R3142" s="330" t="e">
        <f ca="1">_xll.RiskData('TS CF'!$H$24,$A3142)-F3142</f>
        <v>#NAME?</v>
      </c>
      <c r="S3142" s="330" t="e">
        <f ca="1">_xll.RiskData('TS CF'!$K$24,$A3142)-G3142</f>
        <v>#NAME?</v>
      </c>
      <c r="T3142" s="330" t="e">
        <f ca="1">_xll.RiskData('TS CF'!$N$24,$A3142)-H3142</f>
        <v>#NAME?</v>
      </c>
      <c r="V3142" s="327" t="e">
        <f t="shared" ca="1" si="144"/>
        <v>#NAME?</v>
      </c>
      <c r="W3142" s="327" t="e">
        <f t="shared" ca="1" si="145"/>
        <v>#NAME?</v>
      </c>
      <c r="X3142" s="327" t="e">
        <f t="shared" ca="1" si="146"/>
        <v>#NAME?</v>
      </c>
    </row>
    <row r="3143" spans="1:24">
      <c r="A3143" s="2">
        <v>3136</v>
      </c>
      <c r="B3143" s="617">
        <v>-160478</v>
      </c>
      <c r="C3143" s="617">
        <v>-103593</v>
      </c>
      <c r="D3143" s="617">
        <v>-114388</v>
      </c>
      <c r="F3143" s="330" t="e">
        <f ca="1">_xll.RiskData('Risk Summary'!$H$32,$A3143)</f>
        <v>#NAME?</v>
      </c>
      <c r="G3143" s="330" t="e">
        <f ca="1">_xll.RiskData('Risk Summary'!$K$32,$A3143)</f>
        <v>#NAME?</v>
      </c>
      <c r="H3143" s="330" t="e">
        <f ca="1">_xll.RiskData('Risk Summary'!$N$32,$A3143)</f>
        <v>#NAME?</v>
      </c>
      <c r="J3143" s="330" t="e">
        <f ca="1">_xll.RiskData('Risk Summary'!$H$35,$A3143)</f>
        <v>#NAME?</v>
      </c>
      <c r="K3143" s="330" t="e">
        <f ca="1">_xll.RiskData('Risk Summary'!$K$35,$A3143)</f>
        <v>#NAME?</v>
      </c>
      <c r="L3143" s="330" t="e">
        <f ca="1">_xll.RiskData('Risk Summary'!$N$35,$A3143)</f>
        <v>#NAME?</v>
      </c>
      <c r="N3143" s="330" t="e">
        <f ca="1">_xll.RiskData('Risk Summary'!$H$36,$A3143)</f>
        <v>#NAME?</v>
      </c>
      <c r="O3143" s="330" t="e">
        <f ca="1">_xll.RiskData('Risk Summary'!$K$36,$A3143)</f>
        <v>#NAME?</v>
      </c>
      <c r="P3143" s="330" t="e">
        <f ca="1">_xll.RiskData('Risk Summary'!$N$36,$A3143)</f>
        <v>#NAME?</v>
      </c>
      <c r="R3143" s="330" t="e">
        <f ca="1">_xll.RiskData('TS CF'!$H$24,$A3143)-F3143</f>
        <v>#NAME?</v>
      </c>
      <c r="S3143" s="330" t="e">
        <f ca="1">_xll.RiskData('TS CF'!$K$24,$A3143)-G3143</f>
        <v>#NAME?</v>
      </c>
      <c r="T3143" s="330" t="e">
        <f ca="1">_xll.RiskData('TS CF'!$N$24,$A3143)-H3143</f>
        <v>#NAME?</v>
      </c>
      <c r="V3143" s="327" t="e">
        <f t="shared" ca="1" si="144"/>
        <v>#NAME?</v>
      </c>
      <c r="W3143" s="327" t="e">
        <f t="shared" ca="1" si="145"/>
        <v>#NAME?</v>
      </c>
      <c r="X3143" s="327" t="e">
        <f t="shared" ca="1" si="146"/>
        <v>#NAME?</v>
      </c>
    </row>
    <row r="3144" spans="1:24">
      <c r="A3144" s="2">
        <v>3137</v>
      </c>
      <c r="B3144" s="617">
        <v>-160478</v>
      </c>
      <c r="C3144" s="617">
        <v>-103593</v>
      </c>
      <c r="D3144" s="617">
        <v>-114388</v>
      </c>
      <c r="F3144" s="330" t="e">
        <f ca="1">_xll.RiskData('Risk Summary'!$H$32,$A3144)</f>
        <v>#NAME?</v>
      </c>
      <c r="G3144" s="330" t="e">
        <f ca="1">_xll.RiskData('Risk Summary'!$K$32,$A3144)</f>
        <v>#NAME?</v>
      </c>
      <c r="H3144" s="330" t="e">
        <f ca="1">_xll.RiskData('Risk Summary'!$N$32,$A3144)</f>
        <v>#NAME?</v>
      </c>
      <c r="J3144" s="330" t="e">
        <f ca="1">_xll.RiskData('Risk Summary'!$H$35,$A3144)</f>
        <v>#NAME?</v>
      </c>
      <c r="K3144" s="330" t="e">
        <f ca="1">_xll.RiskData('Risk Summary'!$K$35,$A3144)</f>
        <v>#NAME?</v>
      </c>
      <c r="L3144" s="330" t="e">
        <f ca="1">_xll.RiskData('Risk Summary'!$N$35,$A3144)</f>
        <v>#NAME?</v>
      </c>
      <c r="N3144" s="330" t="e">
        <f ca="1">_xll.RiskData('Risk Summary'!$H$36,$A3144)</f>
        <v>#NAME?</v>
      </c>
      <c r="O3144" s="330" t="e">
        <f ca="1">_xll.RiskData('Risk Summary'!$K$36,$A3144)</f>
        <v>#NAME?</v>
      </c>
      <c r="P3144" s="330" t="e">
        <f ca="1">_xll.RiskData('Risk Summary'!$N$36,$A3144)</f>
        <v>#NAME?</v>
      </c>
      <c r="R3144" s="330" t="e">
        <f ca="1">_xll.RiskData('TS CF'!$H$24,$A3144)-F3144</f>
        <v>#NAME?</v>
      </c>
      <c r="S3144" s="330" t="e">
        <f ca="1">_xll.RiskData('TS CF'!$K$24,$A3144)-G3144</f>
        <v>#NAME?</v>
      </c>
      <c r="T3144" s="330" t="e">
        <f ca="1">_xll.RiskData('TS CF'!$N$24,$A3144)-H3144</f>
        <v>#NAME?</v>
      </c>
      <c r="V3144" s="327" t="e">
        <f t="shared" ca="1" si="144"/>
        <v>#NAME?</v>
      </c>
      <c r="W3144" s="327" t="e">
        <f t="shared" ca="1" si="145"/>
        <v>#NAME?</v>
      </c>
      <c r="X3144" s="327" t="e">
        <f t="shared" ca="1" si="146"/>
        <v>#NAME?</v>
      </c>
    </row>
    <row r="3145" spans="1:24">
      <c r="A3145" s="2">
        <v>3138</v>
      </c>
      <c r="B3145" s="617">
        <v>-160478</v>
      </c>
      <c r="C3145" s="617">
        <v>-103593</v>
      </c>
      <c r="D3145" s="617">
        <v>-114388</v>
      </c>
      <c r="F3145" s="330" t="e">
        <f ca="1">_xll.RiskData('Risk Summary'!$H$32,$A3145)</f>
        <v>#NAME?</v>
      </c>
      <c r="G3145" s="330" t="e">
        <f ca="1">_xll.RiskData('Risk Summary'!$K$32,$A3145)</f>
        <v>#NAME?</v>
      </c>
      <c r="H3145" s="330" t="e">
        <f ca="1">_xll.RiskData('Risk Summary'!$N$32,$A3145)</f>
        <v>#NAME?</v>
      </c>
      <c r="J3145" s="330" t="e">
        <f ca="1">_xll.RiskData('Risk Summary'!$H$35,$A3145)</f>
        <v>#NAME?</v>
      </c>
      <c r="K3145" s="330" t="e">
        <f ca="1">_xll.RiskData('Risk Summary'!$K$35,$A3145)</f>
        <v>#NAME?</v>
      </c>
      <c r="L3145" s="330" t="e">
        <f ca="1">_xll.RiskData('Risk Summary'!$N$35,$A3145)</f>
        <v>#NAME?</v>
      </c>
      <c r="N3145" s="330" t="e">
        <f ca="1">_xll.RiskData('Risk Summary'!$H$36,$A3145)</f>
        <v>#NAME?</v>
      </c>
      <c r="O3145" s="330" t="e">
        <f ca="1">_xll.RiskData('Risk Summary'!$K$36,$A3145)</f>
        <v>#NAME?</v>
      </c>
      <c r="P3145" s="330" t="e">
        <f ca="1">_xll.RiskData('Risk Summary'!$N$36,$A3145)</f>
        <v>#NAME?</v>
      </c>
      <c r="R3145" s="330" t="e">
        <f ca="1">_xll.RiskData('TS CF'!$H$24,$A3145)-F3145</f>
        <v>#NAME?</v>
      </c>
      <c r="S3145" s="330" t="e">
        <f ca="1">_xll.RiskData('TS CF'!$K$24,$A3145)-G3145</f>
        <v>#NAME?</v>
      </c>
      <c r="T3145" s="330" t="e">
        <f ca="1">_xll.RiskData('TS CF'!$N$24,$A3145)-H3145</f>
        <v>#NAME?</v>
      </c>
      <c r="V3145" s="327" t="e">
        <f t="shared" ca="1" si="144"/>
        <v>#NAME?</v>
      </c>
      <c r="W3145" s="327" t="e">
        <f t="shared" ca="1" si="145"/>
        <v>#NAME?</v>
      </c>
      <c r="X3145" s="327" t="e">
        <f t="shared" ca="1" si="146"/>
        <v>#NAME?</v>
      </c>
    </row>
    <row r="3146" spans="1:24">
      <c r="A3146" s="2">
        <v>3139</v>
      </c>
      <c r="B3146" s="617">
        <v>-160478</v>
      </c>
      <c r="C3146" s="617">
        <v>-103593</v>
      </c>
      <c r="D3146" s="617">
        <v>-114388</v>
      </c>
      <c r="F3146" s="330" t="e">
        <f ca="1">_xll.RiskData('Risk Summary'!$H$32,$A3146)</f>
        <v>#NAME?</v>
      </c>
      <c r="G3146" s="330" t="e">
        <f ca="1">_xll.RiskData('Risk Summary'!$K$32,$A3146)</f>
        <v>#NAME?</v>
      </c>
      <c r="H3146" s="330" t="e">
        <f ca="1">_xll.RiskData('Risk Summary'!$N$32,$A3146)</f>
        <v>#NAME?</v>
      </c>
      <c r="J3146" s="330" t="e">
        <f ca="1">_xll.RiskData('Risk Summary'!$H$35,$A3146)</f>
        <v>#NAME?</v>
      </c>
      <c r="K3146" s="330" t="e">
        <f ca="1">_xll.RiskData('Risk Summary'!$K$35,$A3146)</f>
        <v>#NAME?</v>
      </c>
      <c r="L3146" s="330" t="e">
        <f ca="1">_xll.RiskData('Risk Summary'!$N$35,$A3146)</f>
        <v>#NAME?</v>
      </c>
      <c r="N3146" s="330" t="e">
        <f ca="1">_xll.RiskData('Risk Summary'!$H$36,$A3146)</f>
        <v>#NAME?</v>
      </c>
      <c r="O3146" s="330" t="e">
        <f ca="1">_xll.RiskData('Risk Summary'!$K$36,$A3146)</f>
        <v>#NAME?</v>
      </c>
      <c r="P3146" s="330" t="e">
        <f ca="1">_xll.RiskData('Risk Summary'!$N$36,$A3146)</f>
        <v>#NAME?</v>
      </c>
      <c r="R3146" s="330" t="e">
        <f ca="1">_xll.RiskData('TS CF'!$H$24,$A3146)-F3146</f>
        <v>#NAME?</v>
      </c>
      <c r="S3146" s="330" t="e">
        <f ca="1">_xll.RiskData('TS CF'!$K$24,$A3146)-G3146</f>
        <v>#NAME?</v>
      </c>
      <c r="T3146" s="330" t="e">
        <f ca="1">_xll.RiskData('TS CF'!$N$24,$A3146)-H3146</f>
        <v>#NAME?</v>
      </c>
      <c r="V3146" s="327" t="e">
        <f t="shared" ref="V3146:V3207" ca="1" si="147">V3145</f>
        <v>#NAME?</v>
      </c>
      <c r="W3146" s="327" t="e">
        <f t="shared" ref="W3146:W3207" ca="1" si="148">W3145</f>
        <v>#NAME?</v>
      </c>
      <c r="X3146" s="327" t="e">
        <f t="shared" ref="X3146:X3207" ca="1" si="149">X3145</f>
        <v>#NAME?</v>
      </c>
    </row>
    <row r="3147" spans="1:24">
      <c r="A3147" s="2">
        <v>3140</v>
      </c>
      <c r="B3147" s="617">
        <v>-160478</v>
      </c>
      <c r="C3147" s="617">
        <v>-103593</v>
      </c>
      <c r="D3147" s="617">
        <v>-114388</v>
      </c>
      <c r="F3147" s="330" t="e">
        <f ca="1">_xll.RiskData('Risk Summary'!$H$32,$A3147)</f>
        <v>#NAME?</v>
      </c>
      <c r="G3147" s="330" t="e">
        <f ca="1">_xll.RiskData('Risk Summary'!$K$32,$A3147)</f>
        <v>#NAME?</v>
      </c>
      <c r="H3147" s="330" t="e">
        <f ca="1">_xll.RiskData('Risk Summary'!$N$32,$A3147)</f>
        <v>#NAME?</v>
      </c>
      <c r="J3147" s="330" t="e">
        <f ca="1">_xll.RiskData('Risk Summary'!$H$35,$A3147)</f>
        <v>#NAME?</v>
      </c>
      <c r="K3147" s="330" t="e">
        <f ca="1">_xll.RiskData('Risk Summary'!$K$35,$A3147)</f>
        <v>#NAME?</v>
      </c>
      <c r="L3147" s="330" t="e">
        <f ca="1">_xll.RiskData('Risk Summary'!$N$35,$A3147)</f>
        <v>#NAME?</v>
      </c>
      <c r="N3147" s="330" t="e">
        <f ca="1">_xll.RiskData('Risk Summary'!$H$36,$A3147)</f>
        <v>#NAME?</v>
      </c>
      <c r="O3147" s="330" t="e">
        <f ca="1">_xll.RiskData('Risk Summary'!$K$36,$A3147)</f>
        <v>#NAME?</v>
      </c>
      <c r="P3147" s="330" t="e">
        <f ca="1">_xll.RiskData('Risk Summary'!$N$36,$A3147)</f>
        <v>#NAME?</v>
      </c>
      <c r="R3147" s="330" t="e">
        <f ca="1">_xll.RiskData('TS CF'!$H$24,$A3147)-F3147</f>
        <v>#NAME?</v>
      </c>
      <c r="S3147" s="330" t="e">
        <f ca="1">_xll.RiskData('TS CF'!$K$24,$A3147)-G3147</f>
        <v>#NAME?</v>
      </c>
      <c r="T3147" s="330" t="e">
        <f ca="1">_xll.RiskData('TS CF'!$N$24,$A3147)-H3147</f>
        <v>#NAME?</v>
      </c>
      <c r="V3147" s="327" t="e">
        <f t="shared" ca="1" si="147"/>
        <v>#NAME?</v>
      </c>
      <c r="W3147" s="327" t="e">
        <f t="shared" ca="1" si="148"/>
        <v>#NAME?</v>
      </c>
      <c r="X3147" s="327" t="e">
        <f t="shared" ca="1" si="149"/>
        <v>#NAME?</v>
      </c>
    </row>
    <row r="3148" spans="1:24">
      <c r="A3148" s="2">
        <v>3141</v>
      </c>
      <c r="B3148" s="617">
        <v>-160478</v>
      </c>
      <c r="C3148" s="617">
        <v>-103593</v>
      </c>
      <c r="D3148" s="617">
        <v>-114388</v>
      </c>
      <c r="F3148" s="330" t="e">
        <f ca="1">_xll.RiskData('Risk Summary'!$H$32,$A3148)</f>
        <v>#NAME?</v>
      </c>
      <c r="G3148" s="330" t="e">
        <f ca="1">_xll.RiskData('Risk Summary'!$K$32,$A3148)</f>
        <v>#NAME?</v>
      </c>
      <c r="H3148" s="330" t="e">
        <f ca="1">_xll.RiskData('Risk Summary'!$N$32,$A3148)</f>
        <v>#NAME?</v>
      </c>
      <c r="J3148" s="330" t="e">
        <f ca="1">_xll.RiskData('Risk Summary'!$H$35,$A3148)</f>
        <v>#NAME?</v>
      </c>
      <c r="K3148" s="330" t="e">
        <f ca="1">_xll.RiskData('Risk Summary'!$K$35,$A3148)</f>
        <v>#NAME?</v>
      </c>
      <c r="L3148" s="330" t="e">
        <f ca="1">_xll.RiskData('Risk Summary'!$N$35,$A3148)</f>
        <v>#NAME?</v>
      </c>
      <c r="N3148" s="330" t="e">
        <f ca="1">_xll.RiskData('Risk Summary'!$H$36,$A3148)</f>
        <v>#NAME?</v>
      </c>
      <c r="O3148" s="330" t="e">
        <f ca="1">_xll.RiskData('Risk Summary'!$K$36,$A3148)</f>
        <v>#NAME?</v>
      </c>
      <c r="P3148" s="330" t="e">
        <f ca="1">_xll.RiskData('Risk Summary'!$N$36,$A3148)</f>
        <v>#NAME?</v>
      </c>
      <c r="R3148" s="330" t="e">
        <f ca="1">_xll.RiskData('TS CF'!$H$24,$A3148)-F3148</f>
        <v>#NAME?</v>
      </c>
      <c r="S3148" s="330" t="e">
        <f ca="1">_xll.RiskData('TS CF'!$K$24,$A3148)-G3148</f>
        <v>#NAME?</v>
      </c>
      <c r="T3148" s="330" t="e">
        <f ca="1">_xll.RiskData('TS CF'!$N$24,$A3148)-H3148</f>
        <v>#NAME?</v>
      </c>
      <c r="V3148" s="327" t="e">
        <f t="shared" ca="1" si="147"/>
        <v>#NAME?</v>
      </c>
      <c r="W3148" s="327" t="e">
        <f t="shared" ca="1" si="148"/>
        <v>#NAME?</v>
      </c>
      <c r="X3148" s="327" t="e">
        <f t="shared" ca="1" si="149"/>
        <v>#NAME?</v>
      </c>
    </row>
    <row r="3149" spans="1:24">
      <c r="A3149" s="2">
        <v>3142</v>
      </c>
      <c r="B3149" s="617">
        <v>-160478</v>
      </c>
      <c r="C3149" s="617">
        <v>-103593</v>
      </c>
      <c r="D3149" s="617">
        <v>-114388</v>
      </c>
      <c r="F3149" s="330" t="e">
        <f ca="1">_xll.RiskData('Risk Summary'!$H$32,$A3149)</f>
        <v>#NAME?</v>
      </c>
      <c r="G3149" s="330" t="e">
        <f ca="1">_xll.RiskData('Risk Summary'!$K$32,$A3149)</f>
        <v>#NAME?</v>
      </c>
      <c r="H3149" s="330" t="e">
        <f ca="1">_xll.RiskData('Risk Summary'!$N$32,$A3149)</f>
        <v>#NAME?</v>
      </c>
      <c r="J3149" s="330" t="e">
        <f ca="1">_xll.RiskData('Risk Summary'!$H$35,$A3149)</f>
        <v>#NAME?</v>
      </c>
      <c r="K3149" s="330" t="e">
        <f ca="1">_xll.RiskData('Risk Summary'!$K$35,$A3149)</f>
        <v>#NAME?</v>
      </c>
      <c r="L3149" s="330" t="e">
        <f ca="1">_xll.RiskData('Risk Summary'!$N$35,$A3149)</f>
        <v>#NAME?</v>
      </c>
      <c r="N3149" s="330" t="e">
        <f ca="1">_xll.RiskData('Risk Summary'!$H$36,$A3149)</f>
        <v>#NAME?</v>
      </c>
      <c r="O3149" s="330" t="e">
        <f ca="1">_xll.RiskData('Risk Summary'!$K$36,$A3149)</f>
        <v>#NAME?</v>
      </c>
      <c r="P3149" s="330" t="e">
        <f ca="1">_xll.RiskData('Risk Summary'!$N$36,$A3149)</f>
        <v>#NAME?</v>
      </c>
      <c r="R3149" s="330" t="e">
        <f ca="1">_xll.RiskData('TS CF'!$H$24,$A3149)-F3149</f>
        <v>#NAME?</v>
      </c>
      <c r="S3149" s="330" t="e">
        <f ca="1">_xll.RiskData('TS CF'!$K$24,$A3149)-G3149</f>
        <v>#NAME?</v>
      </c>
      <c r="T3149" s="330" t="e">
        <f ca="1">_xll.RiskData('TS CF'!$N$24,$A3149)-H3149</f>
        <v>#NAME?</v>
      </c>
      <c r="V3149" s="327" t="e">
        <f t="shared" ca="1" si="147"/>
        <v>#NAME?</v>
      </c>
      <c r="W3149" s="327" t="e">
        <f t="shared" ca="1" si="148"/>
        <v>#NAME?</v>
      </c>
      <c r="X3149" s="327" t="e">
        <f t="shared" ca="1" si="149"/>
        <v>#NAME?</v>
      </c>
    </row>
    <row r="3150" spans="1:24">
      <c r="A3150" s="2">
        <v>3143</v>
      </c>
      <c r="B3150" s="617">
        <v>-160478</v>
      </c>
      <c r="C3150" s="617">
        <v>-103593</v>
      </c>
      <c r="D3150" s="617">
        <v>-114388</v>
      </c>
      <c r="F3150" s="330" t="e">
        <f ca="1">_xll.RiskData('Risk Summary'!$H$32,$A3150)</f>
        <v>#NAME?</v>
      </c>
      <c r="G3150" s="330" t="e">
        <f ca="1">_xll.RiskData('Risk Summary'!$K$32,$A3150)</f>
        <v>#NAME?</v>
      </c>
      <c r="H3150" s="330" t="e">
        <f ca="1">_xll.RiskData('Risk Summary'!$N$32,$A3150)</f>
        <v>#NAME?</v>
      </c>
      <c r="J3150" s="330" t="e">
        <f ca="1">_xll.RiskData('Risk Summary'!$H$35,$A3150)</f>
        <v>#NAME?</v>
      </c>
      <c r="K3150" s="330" t="e">
        <f ca="1">_xll.RiskData('Risk Summary'!$K$35,$A3150)</f>
        <v>#NAME?</v>
      </c>
      <c r="L3150" s="330" t="e">
        <f ca="1">_xll.RiskData('Risk Summary'!$N$35,$A3150)</f>
        <v>#NAME?</v>
      </c>
      <c r="N3150" s="330" t="e">
        <f ca="1">_xll.RiskData('Risk Summary'!$H$36,$A3150)</f>
        <v>#NAME?</v>
      </c>
      <c r="O3150" s="330" t="e">
        <f ca="1">_xll.RiskData('Risk Summary'!$K$36,$A3150)</f>
        <v>#NAME?</v>
      </c>
      <c r="P3150" s="330" t="e">
        <f ca="1">_xll.RiskData('Risk Summary'!$N$36,$A3150)</f>
        <v>#NAME?</v>
      </c>
      <c r="R3150" s="330" t="e">
        <f ca="1">_xll.RiskData('TS CF'!$H$24,$A3150)-F3150</f>
        <v>#NAME?</v>
      </c>
      <c r="S3150" s="330" t="e">
        <f ca="1">_xll.RiskData('TS CF'!$K$24,$A3150)-G3150</f>
        <v>#NAME?</v>
      </c>
      <c r="T3150" s="330" t="e">
        <f ca="1">_xll.RiskData('TS CF'!$N$24,$A3150)-H3150</f>
        <v>#NAME?</v>
      </c>
      <c r="V3150" s="327" t="e">
        <f t="shared" ca="1" si="147"/>
        <v>#NAME?</v>
      </c>
      <c r="W3150" s="327" t="e">
        <f t="shared" ca="1" si="148"/>
        <v>#NAME?</v>
      </c>
      <c r="X3150" s="327" t="e">
        <f t="shared" ca="1" si="149"/>
        <v>#NAME?</v>
      </c>
    </row>
    <row r="3151" spans="1:24">
      <c r="A3151" s="2">
        <v>3144</v>
      </c>
      <c r="B3151" s="617">
        <v>-160478</v>
      </c>
      <c r="C3151" s="617">
        <v>-103593</v>
      </c>
      <c r="D3151" s="617">
        <v>-114388</v>
      </c>
      <c r="F3151" s="330" t="e">
        <f ca="1">_xll.RiskData('Risk Summary'!$H$32,$A3151)</f>
        <v>#NAME?</v>
      </c>
      <c r="G3151" s="330" t="e">
        <f ca="1">_xll.RiskData('Risk Summary'!$K$32,$A3151)</f>
        <v>#NAME?</v>
      </c>
      <c r="H3151" s="330" t="e">
        <f ca="1">_xll.RiskData('Risk Summary'!$N$32,$A3151)</f>
        <v>#NAME?</v>
      </c>
      <c r="J3151" s="330" t="e">
        <f ca="1">_xll.RiskData('Risk Summary'!$H$35,$A3151)</f>
        <v>#NAME?</v>
      </c>
      <c r="K3151" s="330" t="e">
        <f ca="1">_xll.RiskData('Risk Summary'!$K$35,$A3151)</f>
        <v>#NAME?</v>
      </c>
      <c r="L3151" s="330" t="e">
        <f ca="1">_xll.RiskData('Risk Summary'!$N$35,$A3151)</f>
        <v>#NAME?</v>
      </c>
      <c r="N3151" s="330" t="e">
        <f ca="1">_xll.RiskData('Risk Summary'!$H$36,$A3151)</f>
        <v>#NAME?</v>
      </c>
      <c r="O3151" s="330" t="e">
        <f ca="1">_xll.RiskData('Risk Summary'!$K$36,$A3151)</f>
        <v>#NAME?</v>
      </c>
      <c r="P3151" s="330" t="e">
        <f ca="1">_xll.RiskData('Risk Summary'!$N$36,$A3151)</f>
        <v>#NAME?</v>
      </c>
      <c r="R3151" s="330" t="e">
        <f ca="1">_xll.RiskData('TS CF'!$H$24,$A3151)-F3151</f>
        <v>#NAME?</v>
      </c>
      <c r="S3151" s="330" t="e">
        <f ca="1">_xll.RiskData('TS CF'!$K$24,$A3151)-G3151</f>
        <v>#NAME?</v>
      </c>
      <c r="T3151" s="330" t="e">
        <f ca="1">_xll.RiskData('TS CF'!$N$24,$A3151)-H3151</f>
        <v>#NAME?</v>
      </c>
      <c r="V3151" s="327" t="e">
        <f t="shared" ca="1" si="147"/>
        <v>#NAME?</v>
      </c>
      <c r="W3151" s="327" t="e">
        <f t="shared" ca="1" si="148"/>
        <v>#NAME?</v>
      </c>
      <c r="X3151" s="327" t="e">
        <f t="shared" ca="1" si="149"/>
        <v>#NAME?</v>
      </c>
    </row>
    <row r="3152" spans="1:24">
      <c r="A3152" s="2">
        <v>3145</v>
      </c>
      <c r="B3152" s="617">
        <v>-160478</v>
      </c>
      <c r="C3152" s="617">
        <v>-103593</v>
      </c>
      <c r="D3152" s="617">
        <v>-114388</v>
      </c>
      <c r="F3152" s="330" t="e">
        <f ca="1">_xll.RiskData('Risk Summary'!$H$32,$A3152)</f>
        <v>#NAME?</v>
      </c>
      <c r="G3152" s="330" t="e">
        <f ca="1">_xll.RiskData('Risk Summary'!$K$32,$A3152)</f>
        <v>#NAME?</v>
      </c>
      <c r="H3152" s="330" t="e">
        <f ca="1">_xll.RiskData('Risk Summary'!$N$32,$A3152)</f>
        <v>#NAME?</v>
      </c>
      <c r="J3152" s="330" t="e">
        <f ca="1">_xll.RiskData('Risk Summary'!$H$35,$A3152)</f>
        <v>#NAME?</v>
      </c>
      <c r="K3152" s="330" t="e">
        <f ca="1">_xll.RiskData('Risk Summary'!$K$35,$A3152)</f>
        <v>#NAME?</v>
      </c>
      <c r="L3152" s="330" t="e">
        <f ca="1">_xll.RiskData('Risk Summary'!$N$35,$A3152)</f>
        <v>#NAME?</v>
      </c>
      <c r="N3152" s="330" t="e">
        <f ca="1">_xll.RiskData('Risk Summary'!$H$36,$A3152)</f>
        <v>#NAME?</v>
      </c>
      <c r="O3152" s="330" t="e">
        <f ca="1">_xll.RiskData('Risk Summary'!$K$36,$A3152)</f>
        <v>#NAME?</v>
      </c>
      <c r="P3152" s="330" t="e">
        <f ca="1">_xll.RiskData('Risk Summary'!$N$36,$A3152)</f>
        <v>#NAME?</v>
      </c>
      <c r="R3152" s="330" t="e">
        <f ca="1">_xll.RiskData('TS CF'!$H$24,$A3152)-F3152</f>
        <v>#NAME?</v>
      </c>
      <c r="S3152" s="330" t="e">
        <f ca="1">_xll.RiskData('TS CF'!$K$24,$A3152)-G3152</f>
        <v>#NAME?</v>
      </c>
      <c r="T3152" s="330" t="e">
        <f ca="1">_xll.RiskData('TS CF'!$N$24,$A3152)-H3152</f>
        <v>#NAME?</v>
      </c>
      <c r="V3152" s="327" t="e">
        <f t="shared" ca="1" si="147"/>
        <v>#NAME?</v>
      </c>
      <c r="W3152" s="327" t="e">
        <f t="shared" ca="1" si="148"/>
        <v>#NAME?</v>
      </c>
      <c r="X3152" s="327" t="e">
        <f t="shared" ca="1" si="149"/>
        <v>#NAME?</v>
      </c>
    </row>
    <row r="3153" spans="1:24">
      <c r="A3153" s="2">
        <v>3146</v>
      </c>
      <c r="B3153" s="617">
        <v>-160478</v>
      </c>
      <c r="C3153" s="617">
        <v>-103593</v>
      </c>
      <c r="D3153" s="617">
        <v>-114388</v>
      </c>
      <c r="F3153" s="330" t="e">
        <f ca="1">_xll.RiskData('Risk Summary'!$H$32,$A3153)</f>
        <v>#NAME?</v>
      </c>
      <c r="G3153" s="330" t="e">
        <f ca="1">_xll.RiskData('Risk Summary'!$K$32,$A3153)</f>
        <v>#NAME?</v>
      </c>
      <c r="H3153" s="330" t="e">
        <f ca="1">_xll.RiskData('Risk Summary'!$N$32,$A3153)</f>
        <v>#NAME?</v>
      </c>
      <c r="J3153" s="330" t="e">
        <f ca="1">_xll.RiskData('Risk Summary'!$H$35,$A3153)</f>
        <v>#NAME?</v>
      </c>
      <c r="K3153" s="330" t="e">
        <f ca="1">_xll.RiskData('Risk Summary'!$K$35,$A3153)</f>
        <v>#NAME?</v>
      </c>
      <c r="L3153" s="330" t="e">
        <f ca="1">_xll.RiskData('Risk Summary'!$N$35,$A3153)</f>
        <v>#NAME?</v>
      </c>
      <c r="N3153" s="330" t="e">
        <f ca="1">_xll.RiskData('Risk Summary'!$H$36,$A3153)</f>
        <v>#NAME?</v>
      </c>
      <c r="O3153" s="330" t="e">
        <f ca="1">_xll.RiskData('Risk Summary'!$K$36,$A3153)</f>
        <v>#NAME?</v>
      </c>
      <c r="P3153" s="330" t="e">
        <f ca="1">_xll.RiskData('Risk Summary'!$N$36,$A3153)</f>
        <v>#NAME?</v>
      </c>
      <c r="R3153" s="330" t="e">
        <f ca="1">_xll.RiskData('TS CF'!$H$24,$A3153)-F3153</f>
        <v>#NAME?</v>
      </c>
      <c r="S3153" s="330" t="e">
        <f ca="1">_xll.RiskData('TS CF'!$K$24,$A3153)-G3153</f>
        <v>#NAME?</v>
      </c>
      <c r="T3153" s="330" t="e">
        <f ca="1">_xll.RiskData('TS CF'!$N$24,$A3153)-H3153</f>
        <v>#NAME?</v>
      </c>
      <c r="V3153" s="327" t="e">
        <f t="shared" ca="1" si="147"/>
        <v>#NAME?</v>
      </c>
      <c r="W3153" s="327" t="e">
        <f t="shared" ca="1" si="148"/>
        <v>#NAME?</v>
      </c>
      <c r="X3153" s="327" t="e">
        <f t="shared" ca="1" si="149"/>
        <v>#NAME?</v>
      </c>
    </row>
    <row r="3154" spans="1:24">
      <c r="A3154" s="2">
        <v>3147</v>
      </c>
      <c r="B3154" s="617">
        <v>-160478</v>
      </c>
      <c r="C3154" s="617">
        <v>-103593</v>
      </c>
      <c r="D3154" s="617">
        <v>-114388</v>
      </c>
      <c r="F3154" s="330" t="e">
        <f ca="1">_xll.RiskData('Risk Summary'!$H$32,$A3154)</f>
        <v>#NAME?</v>
      </c>
      <c r="G3154" s="330" t="e">
        <f ca="1">_xll.RiskData('Risk Summary'!$K$32,$A3154)</f>
        <v>#NAME?</v>
      </c>
      <c r="H3154" s="330" t="e">
        <f ca="1">_xll.RiskData('Risk Summary'!$N$32,$A3154)</f>
        <v>#NAME?</v>
      </c>
      <c r="J3154" s="330" t="e">
        <f ca="1">_xll.RiskData('Risk Summary'!$H$35,$A3154)</f>
        <v>#NAME?</v>
      </c>
      <c r="K3154" s="330" t="e">
        <f ca="1">_xll.RiskData('Risk Summary'!$K$35,$A3154)</f>
        <v>#NAME?</v>
      </c>
      <c r="L3154" s="330" t="e">
        <f ca="1">_xll.RiskData('Risk Summary'!$N$35,$A3154)</f>
        <v>#NAME?</v>
      </c>
      <c r="N3154" s="330" t="e">
        <f ca="1">_xll.RiskData('Risk Summary'!$H$36,$A3154)</f>
        <v>#NAME?</v>
      </c>
      <c r="O3154" s="330" t="e">
        <f ca="1">_xll.RiskData('Risk Summary'!$K$36,$A3154)</f>
        <v>#NAME?</v>
      </c>
      <c r="P3154" s="330" t="e">
        <f ca="1">_xll.RiskData('Risk Summary'!$N$36,$A3154)</f>
        <v>#NAME?</v>
      </c>
      <c r="R3154" s="330" t="e">
        <f ca="1">_xll.RiskData('TS CF'!$H$24,$A3154)-F3154</f>
        <v>#NAME?</v>
      </c>
      <c r="S3154" s="330" t="e">
        <f ca="1">_xll.RiskData('TS CF'!$K$24,$A3154)-G3154</f>
        <v>#NAME?</v>
      </c>
      <c r="T3154" s="330" t="e">
        <f ca="1">_xll.RiskData('TS CF'!$N$24,$A3154)-H3154</f>
        <v>#NAME?</v>
      </c>
      <c r="V3154" s="327" t="e">
        <f t="shared" ca="1" si="147"/>
        <v>#NAME?</v>
      </c>
      <c r="W3154" s="327" t="e">
        <f t="shared" ca="1" si="148"/>
        <v>#NAME?</v>
      </c>
      <c r="X3154" s="327" t="e">
        <f t="shared" ca="1" si="149"/>
        <v>#NAME?</v>
      </c>
    </row>
    <row r="3155" spans="1:24">
      <c r="A3155" s="2">
        <v>3148</v>
      </c>
      <c r="B3155" s="617">
        <v>-160478</v>
      </c>
      <c r="C3155" s="617">
        <v>-103593</v>
      </c>
      <c r="D3155" s="617">
        <v>-114388</v>
      </c>
      <c r="F3155" s="330" t="e">
        <f ca="1">_xll.RiskData('Risk Summary'!$H$32,$A3155)</f>
        <v>#NAME?</v>
      </c>
      <c r="G3155" s="330" t="e">
        <f ca="1">_xll.RiskData('Risk Summary'!$K$32,$A3155)</f>
        <v>#NAME?</v>
      </c>
      <c r="H3155" s="330" t="e">
        <f ca="1">_xll.RiskData('Risk Summary'!$N$32,$A3155)</f>
        <v>#NAME?</v>
      </c>
      <c r="J3155" s="330" t="e">
        <f ca="1">_xll.RiskData('Risk Summary'!$H$35,$A3155)</f>
        <v>#NAME?</v>
      </c>
      <c r="K3155" s="330" t="e">
        <f ca="1">_xll.RiskData('Risk Summary'!$K$35,$A3155)</f>
        <v>#NAME?</v>
      </c>
      <c r="L3155" s="330" t="e">
        <f ca="1">_xll.RiskData('Risk Summary'!$N$35,$A3155)</f>
        <v>#NAME?</v>
      </c>
      <c r="N3155" s="330" t="e">
        <f ca="1">_xll.RiskData('Risk Summary'!$H$36,$A3155)</f>
        <v>#NAME?</v>
      </c>
      <c r="O3155" s="330" t="e">
        <f ca="1">_xll.RiskData('Risk Summary'!$K$36,$A3155)</f>
        <v>#NAME?</v>
      </c>
      <c r="P3155" s="330" t="e">
        <f ca="1">_xll.RiskData('Risk Summary'!$N$36,$A3155)</f>
        <v>#NAME?</v>
      </c>
      <c r="R3155" s="330" t="e">
        <f ca="1">_xll.RiskData('TS CF'!$H$24,$A3155)-F3155</f>
        <v>#NAME?</v>
      </c>
      <c r="S3155" s="330" t="e">
        <f ca="1">_xll.RiskData('TS CF'!$K$24,$A3155)-G3155</f>
        <v>#NAME?</v>
      </c>
      <c r="T3155" s="330" t="e">
        <f ca="1">_xll.RiskData('TS CF'!$N$24,$A3155)-H3155</f>
        <v>#NAME?</v>
      </c>
      <c r="V3155" s="327" t="e">
        <f t="shared" ca="1" si="147"/>
        <v>#NAME?</v>
      </c>
      <c r="W3155" s="327" t="e">
        <f t="shared" ca="1" si="148"/>
        <v>#NAME?</v>
      </c>
      <c r="X3155" s="327" t="e">
        <f t="shared" ca="1" si="149"/>
        <v>#NAME?</v>
      </c>
    </row>
    <row r="3156" spans="1:24">
      <c r="A3156" s="2">
        <v>3149</v>
      </c>
      <c r="B3156" s="617">
        <v>-160478</v>
      </c>
      <c r="C3156" s="617">
        <v>-103593</v>
      </c>
      <c r="D3156" s="617">
        <v>-114388</v>
      </c>
      <c r="F3156" s="330" t="e">
        <f ca="1">_xll.RiskData('Risk Summary'!$H$32,$A3156)</f>
        <v>#NAME?</v>
      </c>
      <c r="G3156" s="330" t="e">
        <f ca="1">_xll.RiskData('Risk Summary'!$K$32,$A3156)</f>
        <v>#NAME?</v>
      </c>
      <c r="H3156" s="330" t="e">
        <f ca="1">_xll.RiskData('Risk Summary'!$N$32,$A3156)</f>
        <v>#NAME?</v>
      </c>
      <c r="J3156" s="330" t="e">
        <f ca="1">_xll.RiskData('Risk Summary'!$H$35,$A3156)</f>
        <v>#NAME?</v>
      </c>
      <c r="K3156" s="330" t="e">
        <f ca="1">_xll.RiskData('Risk Summary'!$K$35,$A3156)</f>
        <v>#NAME?</v>
      </c>
      <c r="L3156" s="330" t="e">
        <f ca="1">_xll.RiskData('Risk Summary'!$N$35,$A3156)</f>
        <v>#NAME?</v>
      </c>
      <c r="N3156" s="330" t="e">
        <f ca="1">_xll.RiskData('Risk Summary'!$H$36,$A3156)</f>
        <v>#NAME?</v>
      </c>
      <c r="O3156" s="330" t="e">
        <f ca="1">_xll.RiskData('Risk Summary'!$K$36,$A3156)</f>
        <v>#NAME?</v>
      </c>
      <c r="P3156" s="330" t="e">
        <f ca="1">_xll.RiskData('Risk Summary'!$N$36,$A3156)</f>
        <v>#NAME?</v>
      </c>
      <c r="R3156" s="330" t="e">
        <f ca="1">_xll.RiskData('TS CF'!$H$24,$A3156)-F3156</f>
        <v>#NAME?</v>
      </c>
      <c r="S3156" s="330" t="e">
        <f ca="1">_xll.RiskData('TS CF'!$K$24,$A3156)-G3156</f>
        <v>#NAME?</v>
      </c>
      <c r="T3156" s="330" t="e">
        <f ca="1">_xll.RiskData('TS CF'!$N$24,$A3156)-H3156</f>
        <v>#NAME?</v>
      </c>
      <c r="V3156" s="327" t="e">
        <f t="shared" ca="1" si="147"/>
        <v>#NAME?</v>
      </c>
      <c r="W3156" s="327" t="e">
        <f t="shared" ca="1" si="148"/>
        <v>#NAME?</v>
      </c>
      <c r="X3156" s="327" t="e">
        <f t="shared" ca="1" si="149"/>
        <v>#NAME?</v>
      </c>
    </row>
    <row r="3157" spans="1:24">
      <c r="A3157" s="2">
        <v>3150</v>
      </c>
      <c r="B3157" s="617">
        <v>-160478</v>
      </c>
      <c r="C3157" s="617">
        <v>-103593</v>
      </c>
      <c r="D3157" s="617">
        <v>-114388</v>
      </c>
      <c r="F3157" s="330" t="e">
        <f ca="1">_xll.RiskData('Risk Summary'!$H$32,$A3157)</f>
        <v>#NAME?</v>
      </c>
      <c r="G3157" s="330" t="e">
        <f ca="1">_xll.RiskData('Risk Summary'!$K$32,$A3157)</f>
        <v>#NAME?</v>
      </c>
      <c r="H3157" s="330" t="e">
        <f ca="1">_xll.RiskData('Risk Summary'!$N$32,$A3157)</f>
        <v>#NAME?</v>
      </c>
      <c r="J3157" s="330" t="e">
        <f ca="1">_xll.RiskData('Risk Summary'!$H$35,$A3157)</f>
        <v>#NAME?</v>
      </c>
      <c r="K3157" s="330" t="e">
        <f ca="1">_xll.RiskData('Risk Summary'!$K$35,$A3157)</f>
        <v>#NAME?</v>
      </c>
      <c r="L3157" s="330" t="e">
        <f ca="1">_xll.RiskData('Risk Summary'!$N$35,$A3157)</f>
        <v>#NAME?</v>
      </c>
      <c r="N3157" s="330" t="e">
        <f ca="1">_xll.RiskData('Risk Summary'!$H$36,$A3157)</f>
        <v>#NAME?</v>
      </c>
      <c r="O3157" s="330" t="e">
        <f ca="1">_xll.RiskData('Risk Summary'!$K$36,$A3157)</f>
        <v>#NAME?</v>
      </c>
      <c r="P3157" s="330" t="e">
        <f ca="1">_xll.RiskData('Risk Summary'!$N$36,$A3157)</f>
        <v>#NAME?</v>
      </c>
      <c r="R3157" s="330" t="e">
        <f ca="1">_xll.RiskData('TS CF'!$H$24,$A3157)-F3157</f>
        <v>#NAME?</v>
      </c>
      <c r="S3157" s="330" t="e">
        <f ca="1">_xll.RiskData('TS CF'!$K$24,$A3157)-G3157</f>
        <v>#NAME?</v>
      </c>
      <c r="T3157" s="330" t="e">
        <f ca="1">_xll.RiskData('TS CF'!$N$24,$A3157)-H3157</f>
        <v>#NAME?</v>
      </c>
      <c r="V3157" s="327" t="e">
        <f t="shared" ca="1" si="147"/>
        <v>#NAME?</v>
      </c>
      <c r="W3157" s="327" t="e">
        <f t="shared" ca="1" si="148"/>
        <v>#NAME?</v>
      </c>
      <c r="X3157" s="327" t="e">
        <f t="shared" ca="1" si="149"/>
        <v>#NAME?</v>
      </c>
    </row>
    <row r="3158" spans="1:24">
      <c r="A3158" s="2">
        <v>3151</v>
      </c>
      <c r="B3158" s="617">
        <v>-160478</v>
      </c>
      <c r="C3158" s="617">
        <v>-103593</v>
      </c>
      <c r="D3158" s="617">
        <v>-114388</v>
      </c>
      <c r="F3158" s="330" t="e">
        <f ca="1">_xll.RiskData('Risk Summary'!$H$32,$A3158)</f>
        <v>#NAME?</v>
      </c>
      <c r="G3158" s="330" t="e">
        <f ca="1">_xll.RiskData('Risk Summary'!$K$32,$A3158)</f>
        <v>#NAME?</v>
      </c>
      <c r="H3158" s="330" t="e">
        <f ca="1">_xll.RiskData('Risk Summary'!$N$32,$A3158)</f>
        <v>#NAME?</v>
      </c>
      <c r="J3158" s="330" t="e">
        <f ca="1">_xll.RiskData('Risk Summary'!$H$35,$A3158)</f>
        <v>#NAME?</v>
      </c>
      <c r="K3158" s="330" t="e">
        <f ca="1">_xll.RiskData('Risk Summary'!$K$35,$A3158)</f>
        <v>#NAME?</v>
      </c>
      <c r="L3158" s="330" t="e">
        <f ca="1">_xll.RiskData('Risk Summary'!$N$35,$A3158)</f>
        <v>#NAME?</v>
      </c>
      <c r="N3158" s="330" t="e">
        <f ca="1">_xll.RiskData('Risk Summary'!$H$36,$A3158)</f>
        <v>#NAME?</v>
      </c>
      <c r="O3158" s="330" t="e">
        <f ca="1">_xll.RiskData('Risk Summary'!$K$36,$A3158)</f>
        <v>#NAME?</v>
      </c>
      <c r="P3158" s="330" t="e">
        <f ca="1">_xll.RiskData('Risk Summary'!$N$36,$A3158)</f>
        <v>#NAME?</v>
      </c>
      <c r="R3158" s="330" t="e">
        <f ca="1">_xll.RiskData('TS CF'!$H$24,$A3158)-F3158</f>
        <v>#NAME?</v>
      </c>
      <c r="S3158" s="330" t="e">
        <f ca="1">_xll.RiskData('TS CF'!$K$24,$A3158)-G3158</f>
        <v>#NAME?</v>
      </c>
      <c r="T3158" s="330" t="e">
        <f ca="1">_xll.RiskData('TS CF'!$N$24,$A3158)-H3158</f>
        <v>#NAME?</v>
      </c>
      <c r="V3158" s="327" t="e">
        <f t="shared" ca="1" si="147"/>
        <v>#NAME?</v>
      </c>
      <c r="W3158" s="327" t="e">
        <f t="shared" ca="1" si="148"/>
        <v>#NAME?</v>
      </c>
      <c r="X3158" s="327" t="e">
        <f t="shared" ca="1" si="149"/>
        <v>#NAME?</v>
      </c>
    </row>
    <row r="3159" spans="1:24">
      <c r="A3159" s="2">
        <v>3152</v>
      </c>
      <c r="B3159" s="617">
        <v>-160478</v>
      </c>
      <c r="C3159" s="617">
        <v>-103593</v>
      </c>
      <c r="D3159" s="617">
        <v>-114388</v>
      </c>
      <c r="F3159" s="330" t="e">
        <f ca="1">_xll.RiskData('Risk Summary'!$H$32,$A3159)</f>
        <v>#NAME?</v>
      </c>
      <c r="G3159" s="330" t="e">
        <f ca="1">_xll.RiskData('Risk Summary'!$K$32,$A3159)</f>
        <v>#NAME?</v>
      </c>
      <c r="H3159" s="330" t="e">
        <f ca="1">_xll.RiskData('Risk Summary'!$N$32,$A3159)</f>
        <v>#NAME?</v>
      </c>
      <c r="J3159" s="330" t="e">
        <f ca="1">_xll.RiskData('Risk Summary'!$H$35,$A3159)</f>
        <v>#NAME?</v>
      </c>
      <c r="K3159" s="330" t="e">
        <f ca="1">_xll.RiskData('Risk Summary'!$K$35,$A3159)</f>
        <v>#NAME?</v>
      </c>
      <c r="L3159" s="330" t="e">
        <f ca="1">_xll.RiskData('Risk Summary'!$N$35,$A3159)</f>
        <v>#NAME?</v>
      </c>
      <c r="N3159" s="330" t="e">
        <f ca="1">_xll.RiskData('Risk Summary'!$H$36,$A3159)</f>
        <v>#NAME?</v>
      </c>
      <c r="O3159" s="330" t="e">
        <f ca="1">_xll.RiskData('Risk Summary'!$K$36,$A3159)</f>
        <v>#NAME?</v>
      </c>
      <c r="P3159" s="330" t="e">
        <f ca="1">_xll.RiskData('Risk Summary'!$N$36,$A3159)</f>
        <v>#NAME?</v>
      </c>
      <c r="R3159" s="330" t="e">
        <f ca="1">_xll.RiskData('TS CF'!$H$24,$A3159)-F3159</f>
        <v>#NAME?</v>
      </c>
      <c r="S3159" s="330" t="e">
        <f ca="1">_xll.RiskData('TS CF'!$K$24,$A3159)-G3159</f>
        <v>#NAME?</v>
      </c>
      <c r="T3159" s="330" t="e">
        <f ca="1">_xll.RiskData('TS CF'!$N$24,$A3159)-H3159</f>
        <v>#NAME?</v>
      </c>
      <c r="V3159" s="327" t="e">
        <f t="shared" ca="1" si="147"/>
        <v>#NAME?</v>
      </c>
      <c r="W3159" s="327" t="e">
        <f t="shared" ca="1" si="148"/>
        <v>#NAME?</v>
      </c>
      <c r="X3159" s="327" t="e">
        <f t="shared" ca="1" si="149"/>
        <v>#NAME?</v>
      </c>
    </row>
    <row r="3160" spans="1:24">
      <c r="A3160" s="2">
        <v>3153</v>
      </c>
      <c r="B3160" s="617">
        <v>-160478</v>
      </c>
      <c r="C3160" s="617">
        <v>-103593</v>
      </c>
      <c r="D3160" s="617">
        <v>-114388</v>
      </c>
      <c r="F3160" s="330" t="e">
        <f ca="1">_xll.RiskData('Risk Summary'!$H$32,$A3160)</f>
        <v>#NAME?</v>
      </c>
      <c r="G3160" s="330" t="e">
        <f ca="1">_xll.RiskData('Risk Summary'!$K$32,$A3160)</f>
        <v>#NAME?</v>
      </c>
      <c r="H3160" s="330" t="e">
        <f ca="1">_xll.RiskData('Risk Summary'!$N$32,$A3160)</f>
        <v>#NAME?</v>
      </c>
      <c r="J3160" s="330" t="e">
        <f ca="1">_xll.RiskData('Risk Summary'!$H$35,$A3160)</f>
        <v>#NAME?</v>
      </c>
      <c r="K3160" s="330" t="e">
        <f ca="1">_xll.RiskData('Risk Summary'!$K$35,$A3160)</f>
        <v>#NAME?</v>
      </c>
      <c r="L3160" s="330" t="e">
        <f ca="1">_xll.RiskData('Risk Summary'!$N$35,$A3160)</f>
        <v>#NAME?</v>
      </c>
      <c r="N3160" s="330" t="e">
        <f ca="1">_xll.RiskData('Risk Summary'!$H$36,$A3160)</f>
        <v>#NAME?</v>
      </c>
      <c r="O3160" s="330" t="e">
        <f ca="1">_xll.RiskData('Risk Summary'!$K$36,$A3160)</f>
        <v>#NAME?</v>
      </c>
      <c r="P3160" s="330" t="e">
        <f ca="1">_xll.RiskData('Risk Summary'!$N$36,$A3160)</f>
        <v>#NAME?</v>
      </c>
      <c r="R3160" s="330" t="e">
        <f ca="1">_xll.RiskData('TS CF'!$H$24,$A3160)-F3160</f>
        <v>#NAME?</v>
      </c>
      <c r="S3160" s="330" t="e">
        <f ca="1">_xll.RiskData('TS CF'!$K$24,$A3160)-G3160</f>
        <v>#NAME?</v>
      </c>
      <c r="T3160" s="330" t="e">
        <f ca="1">_xll.RiskData('TS CF'!$N$24,$A3160)-H3160</f>
        <v>#NAME?</v>
      </c>
      <c r="V3160" s="327" t="e">
        <f t="shared" ca="1" si="147"/>
        <v>#NAME?</v>
      </c>
      <c r="W3160" s="327" t="e">
        <f t="shared" ca="1" si="148"/>
        <v>#NAME?</v>
      </c>
      <c r="X3160" s="327" t="e">
        <f t="shared" ca="1" si="149"/>
        <v>#NAME?</v>
      </c>
    </row>
    <row r="3161" spans="1:24">
      <c r="A3161" s="2">
        <v>3154</v>
      </c>
      <c r="B3161" s="617">
        <v>-160478</v>
      </c>
      <c r="C3161" s="617">
        <v>-103593</v>
      </c>
      <c r="D3161" s="617">
        <v>-114388</v>
      </c>
      <c r="F3161" s="330" t="e">
        <f ca="1">_xll.RiskData('Risk Summary'!$H$32,$A3161)</f>
        <v>#NAME?</v>
      </c>
      <c r="G3161" s="330" t="e">
        <f ca="1">_xll.RiskData('Risk Summary'!$K$32,$A3161)</f>
        <v>#NAME?</v>
      </c>
      <c r="H3161" s="330" t="e">
        <f ca="1">_xll.RiskData('Risk Summary'!$N$32,$A3161)</f>
        <v>#NAME?</v>
      </c>
      <c r="J3161" s="330" t="e">
        <f ca="1">_xll.RiskData('Risk Summary'!$H$35,$A3161)</f>
        <v>#NAME?</v>
      </c>
      <c r="K3161" s="330" t="e">
        <f ca="1">_xll.RiskData('Risk Summary'!$K$35,$A3161)</f>
        <v>#NAME?</v>
      </c>
      <c r="L3161" s="330" t="e">
        <f ca="1">_xll.RiskData('Risk Summary'!$N$35,$A3161)</f>
        <v>#NAME?</v>
      </c>
      <c r="N3161" s="330" t="e">
        <f ca="1">_xll.RiskData('Risk Summary'!$H$36,$A3161)</f>
        <v>#NAME?</v>
      </c>
      <c r="O3161" s="330" t="e">
        <f ca="1">_xll.RiskData('Risk Summary'!$K$36,$A3161)</f>
        <v>#NAME?</v>
      </c>
      <c r="P3161" s="330" t="e">
        <f ca="1">_xll.RiskData('Risk Summary'!$N$36,$A3161)</f>
        <v>#NAME?</v>
      </c>
      <c r="R3161" s="330" t="e">
        <f ca="1">_xll.RiskData('TS CF'!$H$24,$A3161)-F3161</f>
        <v>#NAME?</v>
      </c>
      <c r="S3161" s="330" t="e">
        <f ca="1">_xll.RiskData('TS CF'!$K$24,$A3161)-G3161</f>
        <v>#NAME?</v>
      </c>
      <c r="T3161" s="330" t="e">
        <f ca="1">_xll.RiskData('TS CF'!$N$24,$A3161)-H3161</f>
        <v>#NAME?</v>
      </c>
      <c r="V3161" s="327" t="e">
        <f t="shared" ca="1" si="147"/>
        <v>#NAME?</v>
      </c>
      <c r="W3161" s="327" t="e">
        <f t="shared" ca="1" si="148"/>
        <v>#NAME?</v>
      </c>
      <c r="X3161" s="327" t="e">
        <f t="shared" ca="1" si="149"/>
        <v>#NAME?</v>
      </c>
    </row>
    <row r="3162" spans="1:24">
      <c r="A3162" s="2">
        <v>3155</v>
      </c>
      <c r="B3162" s="617">
        <v>-160478</v>
      </c>
      <c r="C3162" s="617">
        <v>-103593</v>
      </c>
      <c r="D3162" s="617">
        <v>-114388</v>
      </c>
      <c r="F3162" s="330" t="e">
        <f ca="1">_xll.RiskData('Risk Summary'!$H$32,$A3162)</f>
        <v>#NAME?</v>
      </c>
      <c r="G3162" s="330" t="e">
        <f ca="1">_xll.RiskData('Risk Summary'!$K$32,$A3162)</f>
        <v>#NAME?</v>
      </c>
      <c r="H3162" s="330" t="e">
        <f ca="1">_xll.RiskData('Risk Summary'!$N$32,$A3162)</f>
        <v>#NAME?</v>
      </c>
      <c r="J3162" s="330" t="e">
        <f ca="1">_xll.RiskData('Risk Summary'!$H$35,$A3162)</f>
        <v>#NAME?</v>
      </c>
      <c r="K3162" s="330" t="e">
        <f ca="1">_xll.RiskData('Risk Summary'!$K$35,$A3162)</f>
        <v>#NAME?</v>
      </c>
      <c r="L3162" s="330" t="e">
        <f ca="1">_xll.RiskData('Risk Summary'!$N$35,$A3162)</f>
        <v>#NAME?</v>
      </c>
      <c r="N3162" s="330" t="e">
        <f ca="1">_xll.RiskData('Risk Summary'!$H$36,$A3162)</f>
        <v>#NAME?</v>
      </c>
      <c r="O3162" s="330" t="e">
        <f ca="1">_xll.RiskData('Risk Summary'!$K$36,$A3162)</f>
        <v>#NAME?</v>
      </c>
      <c r="P3162" s="330" t="e">
        <f ca="1">_xll.RiskData('Risk Summary'!$N$36,$A3162)</f>
        <v>#NAME?</v>
      </c>
      <c r="R3162" s="330" t="e">
        <f ca="1">_xll.RiskData('TS CF'!$H$24,$A3162)-F3162</f>
        <v>#NAME?</v>
      </c>
      <c r="S3162" s="330" t="e">
        <f ca="1">_xll.RiskData('TS CF'!$K$24,$A3162)-G3162</f>
        <v>#NAME?</v>
      </c>
      <c r="T3162" s="330" t="e">
        <f ca="1">_xll.RiskData('TS CF'!$N$24,$A3162)-H3162</f>
        <v>#NAME?</v>
      </c>
      <c r="V3162" s="327" t="e">
        <f t="shared" ca="1" si="147"/>
        <v>#NAME?</v>
      </c>
      <c r="W3162" s="327" t="e">
        <f t="shared" ca="1" si="148"/>
        <v>#NAME?</v>
      </c>
      <c r="X3162" s="327" t="e">
        <f t="shared" ca="1" si="149"/>
        <v>#NAME?</v>
      </c>
    </row>
    <row r="3163" spans="1:24">
      <c r="A3163" s="2">
        <v>3156</v>
      </c>
      <c r="B3163" s="617">
        <v>-160478</v>
      </c>
      <c r="C3163" s="617">
        <v>-103593</v>
      </c>
      <c r="D3163" s="617">
        <v>-114388</v>
      </c>
      <c r="F3163" s="330" t="e">
        <f ca="1">_xll.RiskData('Risk Summary'!$H$32,$A3163)</f>
        <v>#NAME?</v>
      </c>
      <c r="G3163" s="330" t="e">
        <f ca="1">_xll.RiskData('Risk Summary'!$K$32,$A3163)</f>
        <v>#NAME?</v>
      </c>
      <c r="H3163" s="330" t="e">
        <f ca="1">_xll.RiskData('Risk Summary'!$N$32,$A3163)</f>
        <v>#NAME?</v>
      </c>
      <c r="J3163" s="330" t="e">
        <f ca="1">_xll.RiskData('Risk Summary'!$H$35,$A3163)</f>
        <v>#NAME?</v>
      </c>
      <c r="K3163" s="330" t="e">
        <f ca="1">_xll.RiskData('Risk Summary'!$K$35,$A3163)</f>
        <v>#NAME?</v>
      </c>
      <c r="L3163" s="330" t="e">
        <f ca="1">_xll.RiskData('Risk Summary'!$N$35,$A3163)</f>
        <v>#NAME?</v>
      </c>
      <c r="N3163" s="330" t="e">
        <f ca="1">_xll.RiskData('Risk Summary'!$H$36,$A3163)</f>
        <v>#NAME?</v>
      </c>
      <c r="O3163" s="330" t="e">
        <f ca="1">_xll.RiskData('Risk Summary'!$K$36,$A3163)</f>
        <v>#NAME?</v>
      </c>
      <c r="P3163" s="330" t="e">
        <f ca="1">_xll.RiskData('Risk Summary'!$N$36,$A3163)</f>
        <v>#NAME?</v>
      </c>
      <c r="R3163" s="330" t="e">
        <f ca="1">_xll.RiskData('TS CF'!$H$24,$A3163)-F3163</f>
        <v>#NAME?</v>
      </c>
      <c r="S3163" s="330" t="e">
        <f ca="1">_xll.RiskData('TS CF'!$K$24,$A3163)-G3163</f>
        <v>#NAME?</v>
      </c>
      <c r="T3163" s="330" t="e">
        <f ca="1">_xll.RiskData('TS CF'!$N$24,$A3163)-H3163</f>
        <v>#NAME?</v>
      </c>
      <c r="V3163" s="327" t="e">
        <f t="shared" ca="1" si="147"/>
        <v>#NAME?</v>
      </c>
      <c r="W3163" s="327" t="e">
        <f t="shared" ca="1" si="148"/>
        <v>#NAME?</v>
      </c>
      <c r="X3163" s="327" t="e">
        <f t="shared" ca="1" si="149"/>
        <v>#NAME?</v>
      </c>
    </row>
    <row r="3164" spans="1:24">
      <c r="A3164" s="2">
        <v>3157</v>
      </c>
      <c r="B3164" s="617">
        <v>-160478</v>
      </c>
      <c r="C3164" s="617">
        <v>-103593</v>
      </c>
      <c r="D3164" s="617">
        <v>-114388</v>
      </c>
      <c r="F3164" s="330" t="e">
        <f ca="1">_xll.RiskData('Risk Summary'!$H$32,$A3164)</f>
        <v>#NAME?</v>
      </c>
      <c r="G3164" s="330" t="e">
        <f ca="1">_xll.RiskData('Risk Summary'!$K$32,$A3164)</f>
        <v>#NAME?</v>
      </c>
      <c r="H3164" s="330" t="e">
        <f ca="1">_xll.RiskData('Risk Summary'!$N$32,$A3164)</f>
        <v>#NAME?</v>
      </c>
      <c r="J3164" s="330" t="e">
        <f ca="1">_xll.RiskData('Risk Summary'!$H$35,$A3164)</f>
        <v>#NAME?</v>
      </c>
      <c r="K3164" s="330" t="e">
        <f ca="1">_xll.RiskData('Risk Summary'!$K$35,$A3164)</f>
        <v>#NAME?</v>
      </c>
      <c r="L3164" s="330" t="e">
        <f ca="1">_xll.RiskData('Risk Summary'!$N$35,$A3164)</f>
        <v>#NAME?</v>
      </c>
      <c r="N3164" s="330" t="e">
        <f ca="1">_xll.RiskData('Risk Summary'!$H$36,$A3164)</f>
        <v>#NAME?</v>
      </c>
      <c r="O3164" s="330" t="e">
        <f ca="1">_xll.RiskData('Risk Summary'!$K$36,$A3164)</f>
        <v>#NAME?</v>
      </c>
      <c r="P3164" s="330" t="e">
        <f ca="1">_xll.RiskData('Risk Summary'!$N$36,$A3164)</f>
        <v>#NAME?</v>
      </c>
      <c r="R3164" s="330" t="e">
        <f ca="1">_xll.RiskData('TS CF'!$H$24,$A3164)-F3164</f>
        <v>#NAME?</v>
      </c>
      <c r="S3164" s="330" t="e">
        <f ca="1">_xll.RiskData('TS CF'!$K$24,$A3164)-G3164</f>
        <v>#NAME?</v>
      </c>
      <c r="T3164" s="330" t="e">
        <f ca="1">_xll.RiskData('TS CF'!$N$24,$A3164)-H3164</f>
        <v>#NAME?</v>
      </c>
      <c r="V3164" s="327" t="e">
        <f t="shared" ca="1" si="147"/>
        <v>#NAME?</v>
      </c>
      <c r="W3164" s="327" t="e">
        <f t="shared" ca="1" si="148"/>
        <v>#NAME?</v>
      </c>
      <c r="X3164" s="327" t="e">
        <f t="shared" ca="1" si="149"/>
        <v>#NAME?</v>
      </c>
    </row>
    <row r="3165" spans="1:24">
      <c r="A3165" s="2">
        <v>3158</v>
      </c>
      <c r="B3165" s="617">
        <v>-160478</v>
      </c>
      <c r="C3165" s="617">
        <v>-103593</v>
      </c>
      <c r="D3165" s="617">
        <v>-114388</v>
      </c>
      <c r="F3165" s="330" t="e">
        <f ca="1">_xll.RiskData('Risk Summary'!$H$32,$A3165)</f>
        <v>#NAME?</v>
      </c>
      <c r="G3165" s="330" t="e">
        <f ca="1">_xll.RiskData('Risk Summary'!$K$32,$A3165)</f>
        <v>#NAME?</v>
      </c>
      <c r="H3165" s="330" t="e">
        <f ca="1">_xll.RiskData('Risk Summary'!$N$32,$A3165)</f>
        <v>#NAME?</v>
      </c>
      <c r="J3165" s="330" t="e">
        <f ca="1">_xll.RiskData('Risk Summary'!$H$35,$A3165)</f>
        <v>#NAME?</v>
      </c>
      <c r="K3165" s="330" t="e">
        <f ca="1">_xll.RiskData('Risk Summary'!$K$35,$A3165)</f>
        <v>#NAME?</v>
      </c>
      <c r="L3165" s="330" t="e">
        <f ca="1">_xll.RiskData('Risk Summary'!$N$35,$A3165)</f>
        <v>#NAME?</v>
      </c>
      <c r="N3165" s="330" t="e">
        <f ca="1">_xll.RiskData('Risk Summary'!$H$36,$A3165)</f>
        <v>#NAME?</v>
      </c>
      <c r="O3165" s="330" t="e">
        <f ca="1">_xll.RiskData('Risk Summary'!$K$36,$A3165)</f>
        <v>#NAME?</v>
      </c>
      <c r="P3165" s="330" t="e">
        <f ca="1">_xll.RiskData('Risk Summary'!$N$36,$A3165)</f>
        <v>#NAME?</v>
      </c>
      <c r="R3165" s="330" t="e">
        <f ca="1">_xll.RiskData('TS CF'!$H$24,$A3165)-F3165</f>
        <v>#NAME?</v>
      </c>
      <c r="S3165" s="330" t="e">
        <f ca="1">_xll.RiskData('TS CF'!$K$24,$A3165)-G3165</f>
        <v>#NAME?</v>
      </c>
      <c r="T3165" s="330" t="e">
        <f ca="1">_xll.RiskData('TS CF'!$N$24,$A3165)-H3165</f>
        <v>#NAME?</v>
      </c>
      <c r="V3165" s="327" t="e">
        <f t="shared" ca="1" si="147"/>
        <v>#NAME?</v>
      </c>
      <c r="W3165" s="327" t="e">
        <f t="shared" ca="1" si="148"/>
        <v>#NAME?</v>
      </c>
      <c r="X3165" s="327" t="e">
        <f t="shared" ca="1" si="149"/>
        <v>#NAME?</v>
      </c>
    </row>
    <row r="3166" spans="1:24">
      <c r="A3166" s="2">
        <v>3159</v>
      </c>
      <c r="B3166" s="617">
        <v>-160478</v>
      </c>
      <c r="C3166" s="617">
        <v>-103593</v>
      </c>
      <c r="D3166" s="617">
        <v>-114388</v>
      </c>
      <c r="F3166" s="330" t="e">
        <f ca="1">_xll.RiskData('Risk Summary'!$H$32,$A3166)</f>
        <v>#NAME?</v>
      </c>
      <c r="G3166" s="330" t="e">
        <f ca="1">_xll.RiskData('Risk Summary'!$K$32,$A3166)</f>
        <v>#NAME?</v>
      </c>
      <c r="H3166" s="330" t="e">
        <f ca="1">_xll.RiskData('Risk Summary'!$N$32,$A3166)</f>
        <v>#NAME?</v>
      </c>
      <c r="J3166" s="330" t="e">
        <f ca="1">_xll.RiskData('Risk Summary'!$H$35,$A3166)</f>
        <v>#NAME?</v>
      </c>
      <c r="K3166" s="330" t="e">
        <f ca="1">_xll.RiskData('Risk Summary'!$K$35,$A3166)</f>
        <v>#NAME?</v>
      </c>
      <c r="L3166" s="330" t="e">
        <f ca="1">_xll.RiskData('Risk Summary'!$N$35,$A3166)</f>
        <v>#NAME?</v>
      </c>
      <c r="N3166" s="330" t="e">
        <f ca="1">_xll.RiskData('Risk Summary'!$H$36,$A3166)</f>
        <v>#NAME?</v>
      </c>
      <c r="O3166" s="330" t="e">
        <f ca="1">_xll.RiskData('Risk Summary'!$K$36,$A3166)</f>
        <v>#NAME?</v>
      </c>
      <c r="P3166" s="330" t="e">
        <f ca="1">_xll.RiskData('Risk Summary'!$N$36,$A3166)</f>
        <v>#NAME?</v>
      </c>
      <c r="R3166" s="330" t="e">
        <f ca="1">_xll.RiskData('TS CF'!$H$24,$A3166)-F3166</f>
        <v>#NAME?</v>
      </c>
      <c r="S3166" s="330" t="e">
        <f ca="1">_xll.RiskData('TS CF'!$K$24,$A3166)-G3166</f>
        <v>#NAME?</v>
      </c>
      <c r="T3166" s="330" t="e">
        <f ca="1">_xll.RiskData('TS CF'!$N$24,$A3166)-H3166</f>
        <v>#NAME?</v>
      </c>
      <c r="V3166" s="327" t="e">
        <f t="shared" ca="1" si="147"/>
        <v>#NAME?</v>
      </c>
      <c r="W3166" s="327" t="e">
        <f t="shared" ca="1" si="148"/>
        <v>#NAME?</v>
      </c>
      <c r="X3166" s="327" t="e">
        <f t="shared" ca="1" si="149"/>
        <v>#NAME?</v>
      </c>
    </row>
    <row r="3167" spans="1:24">
      <c r="A3167" s="2">
        <v>3160</v>
      </c>
      <c r="B3167" s="617">
        <v>-160478</v>
      </c>
      <c r="C3167" s="617">
        <v>-103593</v>
      </c>
      <c r="D3167" s="617">
        <v>-114388</v>
      </c>
      <c r="F3167" s="330" t="e">
        <f ca="1">_xll.RiskData('Risk Summary'!$H$32,$A3167)</f>
        <v>#NAME?</v>
      </c>
      <c r="G3167" s="330" t="e">
        <f ca="1">_xll.RiskData('Risk Summary'!$K$32,$A3167)</f>
        <v>#NAME?</v>
      </c>
      <c r="H3167" s="330" t="e">
        <f ca="1">_xll.RiskData('Risk Summary'!$N$32,$A3167)</f>
        <v>#NAME?</v>
      </c>
      <c r="J3167" s="330" t="e">
        <f ca="1">_xll.RiskData('Risk Summary'!$H$35,$A3167)</f>
        <v>#NAME?</v>
      </c>
      <c r="K3167" s="330" t="e">
        <f ca="1">_xll.RiskData('Risk Summary'!$K$35,$A3167)</f>
        <v>#NAME?</v>
      </c>
      <c r="L3167" s="330" t="e">
        <f ca="1">_xll.RiskData('Risk Summary'!$N$35,$A3167)</f>
        <v>#NAME?</v>
      </c>
      <c r="N3167" s="330" t="e">
        <f ca="1">_xll.RiskData('Risk Summary'!$H$36,$A3167)</f>
        <v>#NAME?</v>
      </c>
      <c r="O3167" s="330" t="e">
        <f ca="1">_xll.RiskData('Risk Summary'!$K$36,$A3167)</f>
        <v>#NAME?</v>
      </c>
      <c r="P3167" s="330" t="e">
        <f ca="1">_xll.RiskData('Risk Summary'!$N$36,$A3167)</f>
        <v>#NAME?</v>
      </c>
      <c r="R3167" s="330" t="e">
        <f ca="1">_xll.RiskData('TS CF'!$H$24,$A3167)-F3167</f>
        <v>#NAME?</v>
      </c>
      <c r="S3167" s="330" t="e">
        <f ca="1">_xll.RiskData('TS CF'!$K$24,$A3167)-G3167</f>
        <v>#NAME?</v>
      </c>
      <c r="T3167" s="330" t="e">
        <f ca="1">_xll.RiskData('TS CF'!$N$24,$A3167)-H3167</f>
        <v>#NAME?</v>
      </c>
      <c r="V3167" s="327" t="e">
        <f t="shared" ca="1" si="147"/>
        <v>#NAME?</v>
      </c>
      <c r="W3167" s="327" t="e">
        <f t="shared" ca="1" si="148"/>
        <v>#NAME?</v>
      </c>
      <c r="X3167" s="327" t="e">
        <f t="shared" ca="1" si="149"/>
        <v>#NAME?</v>
      </c>
    </row>
    <row r="3168" spans="1:24">
      <c r="A3168" s="2">
        <v>3161</v>
      </c>
      <c r="B3168" s="617">
        <v>-160478</v>
      </c>
      <c r="C3168" s="617">
        <v>-103593</v>
      </c>
      <c r="D3168" s="617">
        <v>-114388</v>
      </c>
      <c r="F3168" s="330" t="e">
        <f ca="1">_xll.RiskData('Risk Summary'!$H$32,$A3168)</f>
        <v>#NAME?</v>
      </c>
      <c r="G3168" s="330" t="e">
        <f ca="1">_xll.RiskData('Risk Summary'!$K$32,$A3168)</f>
        <v>#NAME?</v>
      </c>
      <c r="H3168" s="330" t="e">
        <f ca="1">_xll.RiskData('Risk Summary'!$N$32,$A3168)</f>
        <v>#NAME?</v>
      </c>
      <c r="J3168" s="330" t="e">
        <f ca="1">_xll.RiskData('Risk Summary'!$H$35,$A3168)</f>
        <v>#NAME?</v>
      </c>
      <c r="K3168" s="330" t="e">
        <f ca="1">_xll.RiskData('Risk Summary'!$K$35,$A3168)</f>
        <v>#NAME?</v>
      </c>
      <c r="L3168" s="330" t="e">
        <f ca="1">_xll.RiskData('Risk Summary'!$N$35,$A3168)</f>
        <v>#NAME?</v>
      </c>
      <c r="N3168" s="330" t="e">
        <f ca="1">_xll.RiskData('Risk Summary'!$H$36,$A3168)</f>
        <v>#NAME?</v>
      </c>
      <c r="O3168" s="330" t="e">
        <f ca="1">_xll.RiskData('Risk Summary'!$K$36,$A3168)</f>
        <v>#NAME?</v>
      </c>
      <c r="P3168" s="330" t="e">
        <f ca="1">_xll.RiskData('Risk Summary'!$N$36,$A3168)</f>
        <v>#NAME?</v>
      </c>
      <c r="R3168" s="330" t="e">
        <f ca="1">_xll.RiskData('TS CF'!$H$24,$A3168)-F3168</f>
        <v>#NAME?</v>
      </c>
      <c r="S3168" s="330" t="e">
        <f ca="1">_xll.RiskData('TS CF'!$K$24,$A3168)-G3168</f>
        <v>#NAME?</v>
      </c>
      <c r="T3168" s="330" t="e">
        <f ca="1">_xll.RiskData('TS CF'!$N$24,$A3168)-H3168</f>
        <v>#NAME?</v>
      </c>
      <c r="V3168" s="327" t="e">
        <f t="shared" ca="1" si="147"/>
        <v>#NAME?</v>
      </c>
      <c r="W3168" s="327" t="e">
        <f t="shared" ca="1" si="148"/>
        <v>#NAME?</v>
      </c>
      <c r="X3168" s="327" t="e">
        <f t="shared" ca="1" si="149"/>
        <v>#NAME?</v>
      </c>
    </row>
    <row r="3169" spans="1:24">
      <c r="A3169" s="2">
        <v>3162</v>
      </c>
      <c r="B3169" s="617">
        <v>-160478</v>
      </c>
      <c r="C3169" s="617">
        <v>-103593</v>
      </c>
      <c r="D3169" s="617">
        <v>-114388</v>
      </c>
      <c r="F3169" s="330" t="e">
        <f ca="1">_xll.RiskData('Risk Summary'!$H$32,$A3169)</f>
        <v>#NAME?</v>
      </c>
      <c r="G3169" s="330" t="e">
        <f ca="1">_xll.RiskData('Risk Summary'!$K$32,$A3169)</f>
        <v>#NAME?</v>
      </c>
      <c r="H3169" s="330" t="e">
        <f ca="1">_xll.RiskData('Risk Summary'!$N$32,$A3169)</f>
        <v>#NAME?</v>
      </c>
      <c r="J3169" s="330" t="e">
        <f ca="1">_xll.RiskData('Risk Summary'!$H$35,$A3169)</f>
        <v>#NAME?</v>
      </c>
      <c r="K3169" s="330" t="e">
        <f ca="1">_xll.RiskData('Risk Summary'!$K$35,$A3169)</f>
        <v>#NAME?</v>
      </c>
      <c r="L3169" s="330" t="e">
        <f ca="1">_xll.RiskData('Risk Summary'!$N$35,$A3169)</f>
        <v>#NAME?</v>
      </c>
      <c r="N3169" s="330" t="e">
        <f ca="1">_xll.RiskData('Risk Summary'!$H$36,$A3169)</f>
        <v>#NAME?</v>
      </c>
      <c r="O3169" s="330" t="e">
        <f ca="1">_xll.RiskData('Risk Summary'!$K$36,$A3169)</f>
        <v>#NAME?</v>
      </c>
      <c r="P3169" s="330" t="e">
        <f ca="1">_xll.RiskData('Risk Summary'!$N$36,$A3169)</f>
        <v>#NAME?</v>
      </c>
      <c r="R3169" s="330" t="e">
        <f ca="1">_xll.RiskData('TS CF'!$H$24,$A3169)-F3169</f>
        <v>#NAME?</v>
      </c>
      <c r="S3169" s="330" t="e">
        <f ca="1">_xll.RiskData('TS CF'!$K$24,$A3169)-G3169</f>
        <v>#NAME?</v>
      </c>
      <c r="T3169" s="330" t="e">
        <f ca="1">_xll.RiskData('TS CF'!$N$24,$A3169)-H3169</f>
        <v>#NAME?</v>
      </c>
      <c r="V3169" s="327" t="e">
        <f t="shared" ca="1" si="147"/>
        <v>#NAME?</v>
      </c>
      <c r="W3169" s="327" t="e">
        <f t="shared" ca="1" si="148"/>
        <v>#NAME?</v>
      </c>
      <c r="X3169" s="327" t="e">
        <f t="shared" ca="1" si="149"/>
        <v>#NAME?</v>
      </c>
    </row>
    <row r="3170" spans="1:24">
      <c r="A3170" s="2">
        <v>3163</v>
      </c>
      <c r="B3170" s="617">
        <v>-160478</v>
      </c>
      <c r="C3170" s="617">
        <v>-103593</v>
      </c>
      <c r="D3170" s="617">
        <v>-114388</v>
      </c>
      <c r="F3170" s="330" t="e">
        <f ca="1">_xll.RiskData('Risk Summary'!$H$32,$A3170)</f>
        <v>#NAME?</v>
      </c>
      <c r="G3170" s="330" t="e">
        <f ca="1">_xll.RiskData('Risk Summary'!$K$32,$A3170)</f>
        <v>#NAME?</v>
      </c>
      <c r="H3170" s="330" t="e">
        <f ca="1">_xll.RiskData('Risk Summary'!$N$32,$A3170)</f>
        <v>#NAME?</v>
      </c>
      <c r="J3170" s="330" t="e">
        <f ca="1">_xll.RiskData('Risk Summary'!$H$35,$A3170)</f>
        <v>#NAME?</v>
      </c>
      <c r="K3170" s="330" t="e">
        <f ca="1">_xll.RiskData('Risk Summary'!$K$35,$A3170)</f>
        <v>#NAME?</v>
      </c>
      <c r="L3170" s="330" t="e">
        <f ca="1">_xll.RiskData('Risk Summary'!$N$35,$A3170)</f>
        <v>#NAME?</v>
      </c>
      <c r="N3170" s="330" t="e">
        <f ca="1">_xll.RiskData('Risk Summary'!$H$36,$A3170)</f>
        <v>#NAME?</v>
      </c>
      <c r="O3170" s="330" t="e">
        <f ca="1">_xll.RiskData('Risk Summary'!$K$36,$A3170)</f>
        <v>#NAME?</v>
      </c>
      <c r="P3170" s="330" t="e">
        <f ca="1">_xll.RiskData('Risk Summary'!$N$36,$A3170)</f>
        <v>#NAME?</v>
      </c>
      <c r="R3170" s="330" t="e">
        <f ca="1">_xll.RiskData('TS CF'!$H$24,$A3170)-F3170</f>
        <v>#NAME?</v>
      </c>
      <c r="S3170" s="330" t="e">
        <f ca="1">_xll.RiskData('TS CF'!$K$24,$A3170)-G3170</f>
        <v>#NAME?</v>
      </c>
      <c r="T3170" s="330" t="e">
        <f ca="1">_xll.RiskData('TS CF'!$N$24,$A3170)-H3170</f>
        <v>#NAME?</v>
      </c>
      <c r="V3170" s="327" t="e">
        <f t="shared" ca="1" si="147"/>
        <v>#NAME?</v>
      </c>
      <c r="W3170" s="327" t="e">
        <f t="shared" ca="1" si="148"/>
        <v>#NAME?</v>
      </c>
      <c r="X3170" s="327" t="e">
        <f t="shared" ca="1" si="149"/>
        <v>#NAME?</v>
      </c>
    </row>
    <row r="3171" spans="1:24">
      <c r="A3171" s="2">
        <v>3164</v>
      </c>
      <c r="B3171" s="617">
        <v>-160478</v>
      </c>
      <c r="C3171" s="617">
        <v>-103593</v>
      </c>
      <c r="D3171" s="617">
        <v>-114388</v>
      </c>
      <c r="F3171" s="330" t="e">
        <f ca="1">_xll.RiskData('Risk Summary'!$H$32,$A3171)</f>
        <v>#NAME?</v>
      </c>
      <c r="G3171" s="330" t="e">
        <f ca="1">_xll.RiskData('Risk Summary'!$K$32,$A3171)</f>
        <v>#NAME?</v>
      </c>
      <c r="H3171" s="330" t="e">
        <f ca="1">_xll.RiskData('Risk Summary'!$N$32,$A3171)</f>
        <v>#NAME?</v>
      </c>
      <c r="J3171" s="330" t="e">
        <f ca="1">_xll.RiskData('Risk Summary'!$H$35,$A3171)</f>
        <v>#NAME?</v>
      </c>
      <c r="K3171" s="330" t="e">
        <f ca="1">_xll.RiskData('Risk Summary'!$K$35,$A3171)</f>
        <v>#NAME?</v>
      </c>
      <c r="L3171" s="330" t="e">
        <f ca="1">_xll.RiskData('Risk Summary'!$N$35,$A3171)</f>
        <v>#NAME?</v>
      </c>
      <c r="N3171" s="330" t="e">
        <f ca="1">_xll.RiskData('Risk Summary'!$H$36,$A3171)</f>
        <v>#NAME?</v>
      </c>
      <c r="O3171" s="330" t="e">
        <f ca="1">_xll.RiskData('Risk Summary'!$K$36,$A3171)</f>
        <v>#NAME?</v>
      </c>
      <c r="P3171" s="330" t="e">
        <f ca="1">_xll.RiskData('Risk Summary'!$N$36,$A3171)</f>
        <v>#NAME?</v>
      </c>
      <c r="R3171" s="330" t="e">
        <f ca="1">_xll.RiskData('TS CF'!$H$24,$A3171)-F3171</f>
        <v>#NAME?</v>
      </c>
      <c r="S3171" s="330" t="e">
        <f ca="1">_xll.RiskData('TS CF'!$K$24,$A3171)-G3171</f>
        <v>#NAME?</v>
      </c>
      <c r="T3171" s="330" t="e">
        <f ca="1">_xll.RiskData('TS CF'!$N$24,$A3171)-H3171</f>
        <v>#NAME?</v>
      </c>
      <c r="V3171" s="327" t="e">
        <f t="shared" ca="1" si="147"/>
        <v>#NAME?</v>
      </c>
      <c r="W3171" s="327" t="e">
        <f t="shared" ca="1" si="148"/>
        <v>#NAME?</v>
      </c>
      <c r="X3171" s="327" t="e">
        <f t="shared" ca="1" si="149"/>
        <v>#NAME?</v>
      </c>
    </row>
    <row r="3172" spans="1:24">
      <c r="A3172" s="2">
        <v>3165</v>
      </c>
      <c r="B3172" s="617">
        <v>-160478</v>
      </c>
      <c r="C3172" s="617">
        <v>-103593</v>
      </c>
      <c r="D3172" s="617">
        <v>-114388</v>
      </c>
      <c r="F3172" s="330" t="e">
        <f ca="1">_xll.RiskData('Risk Summary'!$H$32,$A3172)</f>
        <v>#NAME?</v>
      </c>
      <c r="G3172" s="330" t="e">
        <f ca="1">_xll.RiskData('Risk Summary'!$K$32,$A3172)</f>
        <v>#NAME?</v>
      </c>
      <c r="H3172" s="330" t="e">
        <f ca="1">_xll.RiskData('Risk Summary'!$N$32,$A3172)</f>
        <v>#NAME?</v>
      </c>
      <c r="J3172" s="330" t="e">
        <f ca="1">_xll.RiskData('Risk Summary'!$H$35,$A3172)</f>
        <v>#NAME?</v>
      </c>
      <c r="K3172" s="330" t="e">
        <f ca="1">_xll.RiskData('Risk Summary'!$K$35,$A3172)</f>
        <v>#NAME?</v>
      </c>
      <c r="L3172" s="330" t="e">
        <f ca="1">_xll.RiskData('Risk Summary'!$N$35,$A3172)</f>
        <v>#NAME?</v>
      </c>
      <c r="N3172" s="330" t="e">
        <f ca="1">_xll.RiskData('Risk Summary'!$H$36,$A3172)</f>
        <v>#NAME?</v>
      </c>
      <c r="O3172" s="330" t="e">
        <f ca="1">_xll.RiskData('Risk Summary'!$K$36,$A3172)</f>
        <v>#NAME?</v>
      </c>
      <c r="P3172" s="330" t="e">
        <f ca="1">_xll.RiskData('Risk Summary'!$N$36,$A3172)</f>
        <v>#NAME?</v>
      </c>
      <c r="R3172" s="330" t="e">
        <f ca="1">_xll.RiskData('TS CF'!$H$24,$A3172)-F3172</f>
        <v>#NAME?</v>
      </c>
      <c r="S3172" s="330" t="e">
        <f ca="1">_xll.RiskData('TS CF'!$K$24,$A3172)-G3172</f>
        <v>#NAME?</v>
      </c>
      <c r="T3172" s="330" t="e">
        <f ca="1">_xll.RiskData('TS CF'!$N$24,$A3172)-H3172</f>
        <v>#NAME?</v>
      </c>
      <c r="V3172" s="327" t="e">
        <f t="shared" ca="1" si="147"/>
        <v>#NAME?</v>
      </c>
      <c r="W3172" s="327" t="e">
        <f t="shared" ca="1" si="148"/>
        <v>#NAME?</v>
      </c>
      <c r="X3172" s="327" t="e">
        <f t="shared" ca="1" si="149"/>
        <v>#NAME?</v>
      </c>
    </row>
    <row r="3173" spans="1:24">
      <c r="A3173" s="2">
        <v>3166</v>
      </c>
      <c r="B3173" s="617">
        <v>-160478</v>
      </c>
      <c r="C3173" s="617">
        <v>-103593</v>
      </c>
      <c r="D3173" s="617">
        <v>-114388</v>
      </c>
      <c r="F3173" s="330" t="e">
        <f ca="1">_xll.RiskData('Risk Summary'!$H$32,$A3173)</f>
        <v>#NAME?</v>
      </c>
      <c r="G3173" s="330" t="e">
        <f ca="1">_xll.RiskData('Risk Summary'!$K$32,$A3173)</f>
        <v>#NAME?</v>
      </c>
      <c r="H3173" s="330" t="e">
        <f ca="1">_xll.RiskData('Risk Summary'!$N$32,$A3173)</f>
        <v>#NAME?</v>
      </c>
      <c r="J3173" s="330" t="e">
        <f ca="1">_xll.RiskData('Risk Summary'!$H$35,$A3173)</f>
        <v>#NAME?</v>
      </c>
      <c r="K3173" s="330" t="e">
        <f ca="1">_xll.RiskData('Risk Summary'!$K$35,$A3173)</f>
        <v>#NAME?</v>
      </c>
      <c r="L3173" s="330" t="e">
        <f ca="1">_xll.RiskData('Risk Summary'!$N$35,$A3173)</f>
        <v>#NAME?</v>
      </c>
      <c r="N3173" s="330" t="e">
        <f ca="1">_xll.RiskData('Risk Summary'!$H$36,$A3173)</f>
        <v>#NAME?</v>
      </c>
      <c r="O3173" s="330" t="e">
        <f ca="1">_xll.RiskData('Risk Summary'!$K$36,$A3173)</f>
        <v>#NAME?</v>
      </c>
      <c r="P3173" s="330" t="e">
        <f ca="1">_xll.RiskData('Risk Summary'!$N$36,$A3173)</f>
        <v>#NAME?</v>
      </c>
      <c r="R3173" s="330" t="e">
        <f ca="1">_xll.RiskData('TS CF'!$H$24,$A3173)-F3173</f>
        <v>#NAME?</v>
      </c>
      <c r="S3173" s="330" t="e">
        <f ca="1">_xll.RiskData('TS CF'!$K$24,$A3173)-G3173</f>
        <v>#NAME?</v>
      </c>
      <c r="T3173" s="330" t="e">
        <f ca="1">_xll.RiskData('TS CF'!$N$24,$A3173)-H3173</f>
        <v>#NAME?</v>
      </c>
      <c r="V3173" s="327" t="e">
        <f t="shared" ca="1" si="147"/>
        <v>#NAME?</v>
      </c>
      <c r="W3173" s="327" t="e">
        <f t="shared" ca="1" si="148"/>
        <v>#NAME?</v>
      </c>
      <c r="X3173" s="327" t="e">
        <f t="shared" ca="1" si="149"/>
        <v>#NAME?</v>
      </c>
    </row>
    <row r="3174" spans="1:24">
      <c r="A3174" s="2">
        <v>3167</v>
      </c>
      <c r="B3174" s="617">
        <v>-160478</v>
      </c>
      <c r="C3174" s="617">
        <v>-103593</v>
      </c>
      <c r="D3174" s="617">
        <v>-114388</v>
      </c>
      <c r="F3174" s="330" t="e">
        <f ca="1">_xll.RiskData('Risk Summary'!$H$32,$A3174)</f>
        <v>#NAME?</v>
      </c>
      <c r="G3174" s="330" t="e">
        <f ca="1">_xll.RiskData('Risk Summary'!$K$32,$A3174)</f>
        <v>#NAME?</v>
      </c>
      <c r="H3174" s="330" t="e">
        <f ca="1">_xll.RiskData('Risk Summary'!$N$32,$A3174)</f>
        <v>#NAME?</v>
      </c>
      <c r="J3174" s="330" t="e">
        <f ca="1">_xll.RiskData('Risk Summary'!$H$35,$A3174)</f>
        <v>#NAME?</v>
      </c>
      <c r="K3174" s="330" t="e">
        <f ca="1">_xll.RiskData('Risk Summary'!$K$35,$A3174)</f>
        <v>#NAME?</v>
      </c>
      <c r="L3174" s="330" t="e">
        <f ca="1">_xll.RiskData('Risk Summary'!$N$35,$A3174)</f>
        <v>#NAME?</v>
      </c>
      <c r="N3174" s="330" t="e">
        <f ca="1">_xll.RiskData('Risk Summary'!$H$36,$A3174)</f>
        <v>#NAME?</v>
      </c>
      <c r="O3174" s="330" t="e">
        <f ca="1">_xll.RiskData('Risk Summary'!$K$36,$A3174)</f>
        <v>#NAME?</v>
      </c>
      <c r="P3174" s="330" t="e">
        <f ca="1">_xll.RiskData('Risk Summary'!$N$36,$A3174)</f>
        <v>#NAME?</v>
      </c>
      <c r="R3174" s="330" t="e">
        <f ca="1">_xll.RiskData('TS CF'!$H$24,$A3174)-F3174</f>
        <v>#NAME?</v>
      </c>
      <c r="S3174" s="330" t="e">
        <f ca="1">_xll.RiskData('TS CF'!$K$24,$A3174)-G3174</f>
        <v>#NAME?</v>
      </c>
      <c r="T3174" s="330" t="e">
        <f ca="1">_xll.RiskData('TS CF'!$N$24,$A3174)-H3174</f>
        <v>#NAME?</v>
      </c>
      <c r="V3174" s="327" t="e">
        <f t="shared" ca="1" si="147"/>
        <v>#NAME?</v>
      </c>
      <c r="W3174" s="327" t="e">
        <f t="shared" ca="1" si="148"/>
        <v>#NAME?</v>
      </c>
      <c r="X3174" s="327" t="e">
        <f t="shared" ca="1" si="149"/>
        <v>#NAME?</v>
      </c>
    </row>
    <row r="3175" spans="1:24">
      <c r="A3175" s="2">
        <v>3168</v>
      </c>
      <c r="B3175" s="617">
        <v>-160478</v>
      </c>
      <c r="C3175" s="617">
        <v>-103593</v>
      </c>
      <c r="D3175" s="617">
        <v>-114388</v>
      </c>
      <c r="F3175" s="330" t="e">
        <f ca="1">_xll.RiskData('Risk Summary'!$H$32,$A3175)</f>
        <v>#NAME?</v>
      </c>
      <c r="G3175" s="330" t="e">
        <f ca="1">_xll.RiskData('Risk Summary'!$K$32,$A3175)</f>
        <v>#NAME?</v>
      </c>
      <c r="H3175" s="330" t="e">
        <f ca="1">_xll.RiskData('Risk Summary'!$N$32,$A3175)</f>
        <v>#NAME?</v>
      </c>
      <c r="J3175" s="330" t="e">
        <f ca="1">_xll.RiskData('Risk Summary'!$H$35,$A3175)</f>
        <v>#NAME?</v>
      </c>
      <c r="K3175" s="330" t="e">
        <f ca="1">_xll.RiskData('Risk Summary'!$K$35,$A3175)</f>
        <v>#NAME?</v>
      </c>
      <c r="L3175" s="330" t="e">
        <f ca="1">_xll.RiskData('Risk Summary'!$N$35,$A3175)</f>
        <v>#NAME?</v>
      </c>
      <c r="N3175" s="330" t="e">
        <f ca="1">_xll.RiskData('Risk Summary'!$H$36,$A3175)</f>
        <v>#NAME?</v>
      </c>
      <c r="O3175" s="330" t="e">
        <f ca="1">_xll.RiskData('Risk Summary'!$K$36,$A3175)</f>
        <v>#NAME?</v>
      </c>
      <c r="P3175" s="330" t="e">
        <f ca="1">_xll.RiskData('Risk Summary'!$N$36,$A3175)</f>
        <v>#NAME?</v>
      </c>
      <c r="R3175" s="330" t="e">
        <f ca="1">_xll.RiskData('TS CF'!$H$24,$A3175)-F3175</f>
        <v>#NAME?</v>
      </c>
      <c r="S3175" s="330" t="e">
        <f ca="1">_xll.RiskData('TS CF'!$K$24,$A3175)-G3175</f>
        <v>#NAME?</v>
      </c>
      <c r="T3175" s="330" t="e">
        <f ca="1">_xll.RiskData('TS CF'!$N$24,$A3175)-H3175</f>
        <v>#NAME?</v>
      </c>
      <c r="V3175" s="327" t="e">
        <f t="shared" ca="1" si="147"/>
        <v>#NAME?</v>
      </c>
      <c r="W3175" s="327" t="e">
        <f t="shared" ca="1" si="148"/>
        <v>#NAME?</v>
      </c>
      <c r="X3175" s="327" t="e">
        <f t="shared" ca="1" si="149"/>
        <v>#NAME?</v>
      </c>
    </row>
    <row r="3176" spans="1:24">
      <c r="A3176" s="2">
        <v>3169</v>
      </c>
      <c r="B3176" s="617">
        <v>-160478</v>
      </c>
      <c r="C3176" s="617">
        <v>-103593</v>
      </c>
      <c r="D3176" s="617">
        <v>-114388</v>
      </c>
      <c r="F3176" s="330" t="e">
        <f ca="1">_xll.RiskData('Risk Summary'!$H$32,$A3176)</f>
        <v>#NAME?</v>
      </c>
      <c r="G3176" s="330" t="e">
        <f ca="1">_xll.RiskData('Risk Summary'!$K$32,$A3176)</f>
        <v>#NAME?</v>
      </c>
      <c r="H3176" s="330" t="e">
        <f ca="1">_xll.RiskData('Risk Summary'!$N$32,$A3176)</f>
        <v>#NAME?</v>
      </c>
      <c r="J3176" s="330" t="e">
        <f ca="1">_xll.RiskData('Risk Summary'!$H$35,$A3176)</f>
        <v>#NAME?</v>
      </c>
      <c r="K3176" s="330" t="e">
        <f ca="1">_xll.RiskData('Risk Summary'!$K$35,$A3176)</f>
        <v>#NAME?</v>
      </c>
      <c r="L3176" s="330" t="e">
        <f ca="1">_xll.RiskData('Risk Summary'!$N$35,$A3176)</f>
        <v>#NAME?</v>
      </c>
      <c r="N3176" s="330" t="e">
        <f ca="1">_xll.RiskData('Risk Summary'!$H$36,$A3176)</f>
        <v>#NAME?</v>
      </c>
      <c r="O3176" s="330" t="e">
        <f ca="1">_xll.RiskData('Risk Summary'!$K$36,$A3176)</f>
        <v>#NAME?</v>
      </c>
      <c r="P3176" s="330" t="e">
        <f ca="1">_xll.RiskData('Risk Summary'!$N$36,$A3176)</f>
        <v>#NAME?</v>
      </c>
      <c r="R3176" s="330" t="e">
        <f ca="1">_xll.RiskData('TS CF'!$H$24,$A3176)-F3176</f>
        <v>#NAME?</v>
      </c>
      <c r="S3176" s="330" t="e">
        <f ca="1">_xll.RiskData('TS CF'!$K$24,$A3176)-G3176</f>
        <v>#NAME?</v>
      </c>
      <c r="T3176" s="330" t="e">
        <f ca="1">_xll.RiskData('TS CF'!$N$24,$A3176)-H3176</f>
        <v>#NAME?</v>
      </c>
      <c r="V3176" s="327" t="e">
        <f t="shared" ca="1" si="147"/>
        <v>#NAME?</v>
      </c>
      <c r="W3176" s="327" t="e">
        <f t="shared" ca="1" si="148"/>
        <v>#NAME?</v>
      </c>
      <c r="X3176" s="327" t="e">
        <f t="shared" ca="1" si="149"/>
        <v>#NAME?</v>
      </c>
    </row>
    <row r="3177" spans="1:24">
      <c r="A3177" s="2">
        <v>3170</v>
      </c>
      <c r="B3177" s="617">
        <v>-160478</v>
      </c>
      <c r="C3177" s="617">
        <v>-103593</v>
      </c>
      <c r="D3177" s="617">
        <v>-114388</v>
      </c>
      <c r="F3177" s="330" t="e">
        <f ca="1">_xll.RiskData('Risk Summary'!$H$32,$A3177)</f>
        <v>#NAME?</v>
      </c>
      <c r="G3177" s="330" t="e">
        <f ca="1">_xll.RiskData('Risk Summary'!$K$32,$A3177)</f>
        <v>#NAME?</v>
      </c>
      <c r="H3177" s="330" t="e">
        <f ca="1">_xll.RiskData('Risk Summary'!$N$32,$A3177)</f>
        <v>#NAME?</v>
      </c>
      <c r="J3177" s="330" t="e">
        <f ca="1">_xll.RiskData('Risk Summary'!$H$35,$A3177)</f>
        <v>#NAME?</v>
      </c>
      <c r="K3177" s="330" t="e">
        <f ca="1">_xll.RiskData('Risk Summary'!$K$35,$A3177)</f>
        <v>#NAME?</v>
      </c>
      <c r="L3177" s="330" t="e">
        <f ca="1">_xll.RiskData('Risk Summary'!$N$35,$A3177)</f>
        <v>#NAME?</v>
      </c>
      <c r="N3177" s="330" t="e">
        <f ca="1">_xll.RiskData('Risk Summary'!$H$36,$A3177)</f>
        <v>#NAME?</v>
      </c>
      <c r="O3177" s="330" t="e">
        <f ca="1">_xll.RiskData('Risk Summary'!$K$36,$A3177)</f>
        <v>#NAME?</v>
      </c>
      <c r="P3177" s="330" t="e">
        <f ca="1">_xll.RiskData('Risk Summary'!$N$36,$A3177)</f>
        <v>#NAME?</v>
      </c>
      <c r="R3177" s="330" t="e">
        <f ca="1">_xll.RiskData('TS CF'!$H$24,$A3177)-F3177</f>
        <v>#NAME?</v>
      </c>
      <c r="S3177" s="330" t="e">
        <f ca="1">_xll.RiskData('TS CF'!$K$24,$A3177)-G3177</f>
        <v>#NAME?</v>
      </c>
      <c r="T3177" s="330" t="e">
        <f ca="1">_xll.RiskData('TS CF'!$N$24,$A3177)-H3177</f>
        <v>#NAME?</v>
      </c>
      <c r="V3177" s="327" t="e">
        <f t="shared" ca="1" si="147"/>
        <v>#NAME?</v>
      </c>
      <c r="W3177" s="327" t="e">
        <f t="shared" ca="1" si="148"/>
        <v>#NAME?</v>
      </c>
      <c r="X3177" s="327" t="e">
        <f t="shared" ca="1" si="149"/>
        <v>#NAME?</v>
      </c>
    </row>
    <row r="3178" spans="1:24">
      <c r="A3178" s="2">
        <v>3171</v>
      </c>
      <c r="B3178" s="617">
        <v>-160478</v>
      </c>
      <c r="C3178" s="617">
        <v>-103593</v>
      </c>
      <c r="D3178" s="617">
        <v>-114388</v>
      </c>
      <c r="F3178" s="330" t="e">
        <f ca="1">_xll.RiskData('Risk Summary'!$H$32,$A3178)</f>
        <v>#NAME?</v>
      </c>
      <c r="G3178" s="330" t="e">
        <f ca="1">_xll.RiskData('Risk Summary'!$K$32,$A3178)</f>
        <v>#NAME?</v>
      </c>
      <c r="H3178" s="330" t="e">
        <f ca="1">_xll.RiskData('Risk Summary'!$N$32,$A3178)</f>
        <v>#NAME?</v>
      </c>
      <c r="J3178" s="330" t="e">
        <f ca="1">_xll.RiskData('Risk Summary'!$H$35,$A3178)</f>
        <v>#NAME?</v>
      </c>
      <c r="K3178" s="330" t="e">
        <f ca="1">_xll.RiskData('Risk Summary'!$K$35,$A3178)</f>
        <v>#NAME?</v>
      </c>
      <c r="L3178" s="330" t="e">
        <f ca="1">_xll.RiskData('Risk Summary'!$N$35,$A3178)</f>
        <v>#NAME?</v>
      </c>
      <c r="N3178" s="330" t="e">
        <f ca="1">_xll.RiskData('Risk Summary'!$H$36,$A3178)</f>
        <v>#NAME?</v>
      </c>
      <c r="O3178" s="330" t="e">
        <f ca="1">_xll.RiskData('Risk Summary'!$K$36,$A3178)</f>
        <v>#NAME?</v>
      </c>
      <c r="P3178" s="330" t="e">
        <f ca="1">_xll.RiskData('Risk Summary'!$N$36,$A3178)</f>
        <v>#NAME?</v>
      </c>
      <c r="R3178" s="330" t="e">
        <f ca="1">_xll.RiskData('TS CF'!$H$24,$A3178)-F3178</f>
        <v>#NAME?</v>
      </c>
      <c r="S3178" s="330" t="e">
        <f ca="1">_xll.RiskData('TS CF'!$K$24,$A3178)-G3178</f>
        <v>#NAME?</v>
      </c>
      <c r="T3178" s="330" t="e">
        <f ca="1">_xll.RiskData('TS CF'!$N$24,$A3178)-H3178</f>
        <v>#NAME?</v>
      </c>
      <c r="V3178" s="327" t="e">
        <f t="shared" ca="1" si="147"/>
        <v>#NAME?</v>
      </c>
      <c r="W3178" s="327" t="e">
        <f t="shared" ca="1" si="148"/>
        <v>#NAME?</v>
      </c>
      <c r="X3178" s="327" t="e">
        <f t="shared" ca="1" si="149"/>
        <v>#NAME?</v>
      </c>
    </row>
    <row r="3179" spans="1:24">
      <c r="A3179" s="2">
        <v>3172</v>
      </c>
      <c r="B3179" s="617">
        <v>-160478</v>
      </c>
      <c r="C3179" s="617">
        <v>-103593</v>
      </c>
      <c r="D3179" s="617">
        <v>-114388</v>
      </c>
      <c r="F3179" s="330" t="e">
        <f ca="1">_xll.RiskData('Risk Summary'!$H$32,$A3179)</f>
        <v>#NAME?</v>
      </c>
      <c r="G3179" s="330" t="e">
        <f ca="1">_xll.RiskData('Risk Summary'!$K$32,$A3179)</f>
        <v>#NAME?</v>
      </c>
      <c r="H3179" s="330" t="e">
        <f ca="1">_xll.RiskData('Risk Summary'!$N$32,$A3179)</f>
        <v>#NAME?</v>
      </c>
      <c r="J3179" s="330" t="e">
        <f ca="1">_xll.RiskData('Risk Summary'!$H$35,$A3179)</f>
        <v>#NAME?</v>
      </c>
      <c r="K3179" s="330" t="e">
        <f ca="1">_xll.RiskData('Risk Summary'!$K$35,$A3179)</f>
        <v>#NAME?</v>
      </c>
      <c r="L3179" s="330" t="e">
        <f ca="1">_xll.RiskData('Risk Summary'!$N$35,$A3179)</f>
        <v>#NAME?</v>
      </c>
      <c r="N3179" s="330" t="e">
        <f ca="1">_xll.RiskData('Risk Summary'!$H$36,$A3179)</f>
        <v>#NAME?</v>
      </c>
      <c r="O3179" s="330" t="e">
        <f ca="1">_xll.RiskData('Risk Summary'!$K$36,$A3179)</f>
        <v>#NAME?</v>
      </c>
      <c r="P3179" s="330" t="e">
        <f ca="1">_xll.RiskData('Risk Summary'!$N$36,$A3179)</f>
        <v>#NAME?</v>
      </c>
      <c r="R3179" s="330" t="e">
        <f ca="1">_xll.RiskData('TS CF'!$H$24,$A3179)-F3179</f>
        <v>#NAME?</v>
      </c>
      <c r="S3179" s="330" t="e">
        <f ca="1">_xll.RiskData('TS CF'!$K$24,$A3179)-G3179</f>
        <v>#NAME?</v>
      </c>
      <c r="T3179" s="330" t="e">
        <f ca="1">_xll.RiskData('TS CF'!$N$24,$A3179)-H3179</f>
        <v>#NAME?</v>
      </c>
      <c r="V3179" s="327" t="e">
        <f t="shared" ca="1" si="147"/>
        <v>#NAME?</v>
      </c>
      <c r="W3179" s="327" t="e">
        <f t="shared" ca="1" si="148"/>
        <v>#NAME?</v>
      </c>
      <c r="X3179" s="327" t="e">
        <f t="shared" ca="1" si="149"/>
        <v>#NAME?</v>
      </c>
    </row>
    <row r="3180" spans="1:24">
      <c r="A3180" s="2">
        <v>3173</v>
      </c>
      <c r="B3180" s="617">
        <v>-160478</v>
      </c>
      <c r="C3180" s="617">
        <v>-103593</v>
      </c>
      <c r="D3180" s="617">
        <v>-114388</v>
      </c>
      <c r="F3180" s="330" t="e">
        <f ca="1">_xll.RiskData('Risk Summary'!$H$32,$A3180)</f>
        <v>#NAME?</v>
      </c>
      <c r="G3180" s="330" t="e">
        <f ca="1">_xll.RiskData('Risk Summary'!$K$32,$A3180)</f>
        <v>#NAME?</v>
      </c>
      <c r="H3180" s="330" t="e">
        <f ca="1">_xll.RiskData('Risk Summary'!$N$32,$A3180)</f>
        <v>#NAME?</v>
      </c>
      <c r="J3180" s="330" t="e">
        <f ca="1">_xll.RiskData('Risk Summary'!$H$35,$A3180)</f>
        <v>#NAME?</v>
      </c>
      <c r="K3180" s="330" t="e">
        <f ca="1">_xll.RiskData('Risk Summary'!$K$35,$A3180)</f>
        <v>#NAME?</v>
      </c>
      <c r="L3180" s="330" t="e">
        <f ca="1">_xll.RiskData('Risk Summary'!$N$35,$A3180)</f>
        <v>#NAME?</v>
      </c>
      <c r="N3180" s="330" t="e">
        <f ca="1">_xll.RiskData('Risk Summary'!$H$36,$A3180)</f>
        <v>#NAME?</v>
      </c>
      <c r="O3180" s="330" t="e">
        <f ca="1">_xll.RiskData('Risk Summary'!$K$36,$A3180)</f>
        <v>#NAME?</v>
      </c>
      <c r="P3180" s="330" t="e">
        <f ca="1">_xll.RiskData('Risk Summary'!$N$36,$A3180)</f>
        <v>#NAME?</v>
      </c>
      <c r="R3180" s="330" t="e">
        <f ca="1">_xll.RiskData('TS CF'!$H$24,$A3180)-F3180</f>
        <v>#NAME?</v>
      </c>
      <c r="S3180" s="330" t="e">
        <f ca="1">_xll.RiskData('TS CF'!$K$24,$A3180)-G3180</f>
        <v>#NAME?</v>
      </c>
      <c r="T3180" s="330" t="e">
        <f ca="1">_xll.RiskData('TS CF'!$N$24,$A3180)-H3180</f>
        <v>#NAME?</v>
      </c>
      <c r="V3180" s="327" t="e">
        <f t="shared" ca="1" si="147"/>
        <v>#NAME?</v>
      </c>
      <c r="W3180" s="327" t="e">
        <f t="shared" ca="1" si="148"/>
        <v>#NAME?</v>
      </c>
      <c r="X3180" s="327" t="e">
        <f t="shared" ca="1" si="149"/>
        <v>#NAME?</v>
      </c>
    </row>
    <row r="3181" spans="1:24">
      <c r="A3181" s="2">
        <v>3174</v>
      </c>
      <c r="B3181" s="617">
        <v>-160478</v>
      </c>
      <c r="C3181" s="617">
        <v>-103593</v>
      </c>
      <c r="D3181" s="617">
        <v>-114388</v>
      </c>
      <c r="F3181" s="330" t="e">
        <f ca="1">_xll.RiskData('Risk Summary'!$H$32,$A3181)</f>
        <v>#NAME?</v>
      </c>
      <c r="G3181" s="330" t="e">
        <f ca="1">_xll.RiskData('Risk Summary'!$K$32,$A3181)</f>
        <v>#NAME?</v>
      </c>
      <c r="H3181" s="330" t="e">
        <f ca="1">_xll.RiskData('Risk Summary'!$N$32,$A3181)</f>
        <v>#NAME?</v>
      </c>
      <c r="J3181" s="330" t="e">
        <f ca="1">_xll.RiskData('Risk Summary'!$H$35,$A3181)</f>
        <v>#NAME?</v>
      </c>
      <c r="K3181" s="330" t="e">
        <f ca="1">_xll.RiskData('Risk Summary'!$K$35,$A3181)</f>
        <v>#NAME?</v>
      </c>
      <c r="L3181" s="330" t="e">
        <f ca="1">_xll.RiskData('Risk Summary'!$N$35,$A3181)</f>
        <v>#NAME?</v>
      </c>
      <c r="N3181" s="330" t="e">
        <f ca="1">_xll.RiskData('Risk Summary'!$H$36,$A3181)</f>
        <v>#NAME?</v>
      </c>
      <c r="O3181" s="330" t="e">
        <f ca="1">_xll.RiskData('Risk Summary'!$K$36,$A3181)</f>
        <v>#NAME?</v>
      </c>
      <c r="P3181" s="330" t="e">
        <f ca="1">_xll.RiskData('Risk Summary'!$N$36,$A3181)</f>
        <v>#NAME?</v>
      </c>
      <c r="R3181" s="330" t="e">
        <f ca="1">_xll.RiskData('TS CF'!$H$24,$A3181)-F3181</f>
        <v>#NAME?</v>
      </c>
      <c r="S3181" s="330" t="e">
        <f ca="1">_xll.RiskData('TS CF'!$K$24,$A3181)-G3181</f>
        <v>#NAME?</v>
      </c>
      <c r="T3181" s="330" t="e">
        <f ca="1">_xll.RiskData('TS CF'!$N$24,$A3181)-H3181</f>
        <v>#NAME?</v>
      </c>
      <c r="V3181" s="327" t="e">
        <f t="shared" ca="1" si="147"/>
        <v>#NAME?</v>
      </c>
      <c r="W3181" s="327" t="e">
        <f t="shared" ca="1" si="148"/>
        <v>#NAME?</v>
      </c>
      <c r="X3181" s="327" t="e">
        <f t="shared" ca="1" si="149"/>
        <v>#NAME?</v>
      </c>
    </row>
    <row r="3182" spans="1:24">
      <c r="A3182" s="2">
        <v>3175</v>
      </c>
      <c r="B3182" s="617">
        <v>-160478</v>
      </c>
      <c r="C3182" s="617">
        <v>-103593</v>
      </c>
      <c r="D3182" s="617">
        <v>-114388</v>
      </c>
      <c r="F3182" s="330" t="e">
        <f ca="1">_xll.RiskData('Risk Summary'!$H$32,$A3182)</f>
        <v>#NAME?</v>
      </c>
      <c r="G3182" s="330" t="e">
        <f ca="1">_xll.RiskData('Risk Summary'!$K$32,$A3182)</f>
        <v>#NAME?</v>
      </c>
      <c r="H3182" s="330" t="e">
        <f ca="1">_xll.RiskData('Risk Summary'!$N$32,$A3182)</f>
        <v>#NAME?</v>
      </c>
      <c r="J3182" s="330" t="e">
        <f ca="1">_xll.RiskData('Risk Summary'!$H$35,$A3182)</f>
        <v>#NAME?</v>
      </c>
      <c r="K3182" s="330" t="e">
        <f ca="1">_xll.RiskData('Risk Summary'!$K$35,$A3182)</f>
        <v>#NAME?</v>
      </c>
      <c r="L3182" s="330" t="e">
        <f ca="1">_xll.RiskData('Risk Summary'!$N$35,$A3182)</f>
        <v>#NAME?</v>
      </c>
      <c r="N3182" s="330" t="e">
        <f ca="1">_xll.RiskData('Risk Summary'!$H$36,$A3182)</f>
        <v>#NAME?</v>
      </c>
      <c r="O3182" s="330" t="e">
        <f ca="1">_xll.RiskData('Risk Summary'!$K$36,$A3182)</f>
        <v>#NAME?</v>
      </c>
      <c r="P3182" s="330" t="e">
        <f ca="1">_xll.RiskData('Risk Summary'!$N$36,$A3182)</f>
        <v>#NAME?</v>
      </c>
      <c r="R3182" s="330" t="e">
        <f ca="1">_xll.RiskData('TS CF'!$H$24,$A3182)-F3182</f>
        <v>#NAME?</v>
      </c>
      <c r="S3182" s="330" t="e">
        <f ca="1">_xll.RiskData('TS CF'!$K$24,$A3182)-G3182</f>
        <v>#NAME?</v>
      </c>
      <c r="T3182" s="330" t="e">
        <f ca="1">_xll.RiskData('TS CF'!$N$24,$A3182)-H3182</f>
        <v>#NAME?</v>
      </c>
      <c r="V3182" s="327" t="e">
        <f t="shared" ca="1" si="147"/>
        <v>#NAME?</v>
      </c>
      <c r="W3182" s="327" t="e">
        <f t="shared" ca="1" si="148"/>
        <v>#NAME?</v>
      </c>
      <c r="X3182" s="327" t="e">
        <f t="shared" ca="1" si="149"/>
        <v>#NAME?</v>
      </c>
    </row>
    <row r="3183" spans="1:24">
      <c r="A3183" s="2">
        <v>3176</v>
      </c>
      <c r="B3183" s="617">
        <v>-160478</v>
      </c>
      <c r="C3183" s="617">
        <v>-103593</v>
      </c>
      <c r="D3183" s="617">
        <v>-114388</v>
      </c>
      <c r="F3183" s="330" t="e">
        <f ca="1">_xll.RiskData('Risk Summary'!$H$32,$A3183)</f>
        <v>#NAME?</v>
      </c>
      <c r="G3183" s="330" t="e">
        <f ca="1">_xll.RiskData('Risk Summary'!$K$32,$A3183)</f>
        <v>#NAME?</v>
      </c>
      <c r="H3183" s="330" t="e">
        <f ca="1">_xll.RiskData('Risk Summary'!$N$32,$A3183)</f>
        <v>#NAME?</v>
      </c>
      <c r="J3183" s="330" t="e">
        <f ca="1">_xll.RiskData('Risk Summary'!$H$35,$A3183)</f>
        <v>#NAME?</v>
      </c>
      <c r="K3183" s="330" t="e">
        <f ca="1">_xll.RiskData('Risk Summary'!$K$35,$A3183)</f>
        <v>#NAME?</v>
      </c>
      <c r="L3183" s="330" t="e">
        <f ca="1">_xll.RiskData('Risk Summary'!$N$35,$A3183)</f>
        <v>#NAME?</v>
      </c>
      <c r="N3183" s="330" t="e">
        <f ca="1">_xll.RiskData('Risk Summary'!$H$36,$A3183)</f>
        <v>#NAME?</v>
      </c>
      <c r="O3183" s="330" t="e">
        <f ca="1">_xll.RiskData('Risk Summary'!$K$36,$A3183)</f>
        <v>#NAME?</v>
      </c>
      <c r="P3183" s="330" t="e">
        <f ca="1">_xll.RiskData('Risk Summary'!$N$36,$A3183)</f>
        <v>#NAME?</v>
      </c>
      <c r="R3183" s="330" t="e">
        <f ca="1">_xll.RiskData('TS CF'!$H$24,$A3183)-F3183</f>
        <v>#NAME?</v>
      </c>
      <c r="S3183" s="330" t="e">
        <f ca="1">_xll.RiskData('TS CF'!$K$24,$A3183)-G3183</f>
        <v>#NAME?</v>
      </c>
      <c r="T3183" s="330" t="e">
        <f ca="1">_xll.RiskData('TS CF'!$N$24,$A3183)-H3183</f>
        <v>#NAME?</v>
      </c>
      <c r="V3183" s="327" t="e">
        <f t="shared" ca="1" si="147"/>
        <v>#NAME?</v>
      </c>
      <c r="W3183" s="327" t="e">
        <f t="shared" ca="1" si="148"/>
        <v>#NAME?</v>
      </c>
      <c r="X3183" s="327" t="e">
        <f t="shared" ca="1" si="149"/>
        <v>#NAME?</v>
      </c>
    </row>
    <row r="3184" spans="1:24">
      <c r="A3184" s="2">
        <v>3177</v>
      </c>
      <c r="B3184" s="617">
        <v>-160478</v>
      </c>
      <c r="C3184" s="617">
        <v>-103593</v>
      </c>
      <c r="D3184" s="617">
        <v>-114388</v>
      </c>
      <c r="F3184" s="330" t="e">
        <f ca="1">_xll.RiskData('Risk Summary'!$H$32,$A3184)</f>
        <v>#NAME?</v>
      </c>
      <c r="G3184" s="330" t="e">
        <f ca="1">_xll.RiskData('Risk Summary'!$K$32,$A3184)</f>
        <v>#NAME?</v>
      </c>
      <c r="H3184" s="330" t="e">
        <f ca="1">_xll.RiskData('Risk Summary'!$N$32,$A3184)</f>
        <v>#NAME?</v>
      </c>
      <c r="J3184" s="330" t="e">
        <f ca="1">_xll.RiskData('Risk Summary'!$H$35,$A3184)</f>
        <v>#NAME?</v>
      </c>
      <c r="K3184" s="330" t="e">
        <f ca="1">_xll.RiskData('Risk Summary'!$K$35,$A3184)</f>
        <v>#NAME?</v>
      </c>
      <c r="L3184" s="330" t="e">
        <f ca="1">_xll.RiskData('Risk Summary'!$N$35,$A3184)</f>
        <v>#NAME?</v>
      </c>
      <c r="N3184" s="330" t="e">
        <f ca="1">_xll.RiskData('Risk Summary'!$H$36,$A3184)</f>
        <v>#NAME?</v>
      </c>
      <c r="O3184" s="330" t="e">
        <f ca="1">_xll.RiskData('Risk Summary'!$K$36,$A3184)</f>
        <v>#NAME?</v>
      </c>
      <c r="P3184" s="330" t="e">
        <f ca="1">_xll.RiskData('Risk Summary'!$N$36,$A3184)</f>
        <v>#NAME?</v>
      </c>
      <c r="R3184" s="330" t="e">
        <f ca="1">_xll.RiskData('TS CF'!$H$24,$A3184)-F3184</f>
        <v>#NAME?</v>
      </c>
      <c r="S3184" s="330" t="e">
        <f ca="1">_xll.RiskData('TS CF'!$K$24,$A3184)-G3184</f>
        <v>#NAME?</v>
      </c>
      <c r="T3184" s="330" t="e">
        <f ca="1">_xll.RiskData('TS CF'!$N$24,$A3184)-H3184</f>
        <v>#NAME?</v>
      </c>
      <c r="V3184" s="327" t="e">
        <f t="shared" ca="1" si="147"/>
        <v>#NAME?</v>
      </c>
      <c r="W3184" s="327" t="e">
        <f t="shared" ca="1" si="148"/>
        <v>#NAME?</v>
      </c>
      <c r="X3184" s="327" t="e">
        <f t="shared" ca="1" si="149"/>
        <v>#NAME?</v>
      </c>
    </row>
    <row r="3185" spans="1:24">
      <c r="A3185" s="2">
        <v>3178</v>
      </c>
      <c r="B3185" s="617">
        <v>-160478</v>
      </c>
      <c r="C3185" s="617">
        <v>-103593</v>
      </c>
      <c r="D3185" s="617">
        <v>-114388</v>
      </c>
      <c r="F3185" s="330" t="e">
        <f ca="1">_xll.RiskData('Risk Summary'!$H$32,$A3185)</f>
        <v>#NAME?</v>
      </c>
      <c r="G3185" s="330" t="e">
        <f ca="1">_xll.RiskData('Risk Summary'!$K$32,$A3185)</f>
        <v>#NAME?</v>
      </c>
      <c r="H3185" s="330" t="e">
        <f ca="1">_xll.RiskData('Risk Summary'!$N$32,$A3185)</f>
        <v>#NAME?</v>
      </c>
      <c r="J3185" s="330" t="e">
        <f ca="1">_xll.RiskData('Risk Summary'!$H$35,$A3185)</f>
        <v>#NAME?</v>
      </c>
      <c r="K3185" s="330" t="e">
        <f ca="1">_xll.RiskData('Risk Summary'!$K$35,$A3185)</f>
        <v>#NAME?</v>
      </c>
      <c r="L3185" s="330" t="e">
        <f ca="1">_xll.RiskData('Risk Summary'!$N$35,$A3185)</f>
        <v>#NAME?</v>
      </c>
      <c r="N3185" s="330" t="e">
        <f ca="1">_xll.RiskData('Risk Summary'!$H$36,$A3185)</f>
        <v>#NAME?</v>
      </c>
      <c r="O3185" s="330" t="e">
        <f ca="1">_xll.RiskData('Risk Summary'!$K$36,$A3185)</f>
        <v>#NAME?</v>
      </c>
      <c r="P3185" s="330" t="e">
        <f ca="1">_xll.RiskData('Risk Summary'!$N$36,$A3185)</f>
        <v>#NAME?</v>
      </c>
      <c r="R3185" s="330" t="e">
        <f ca="1">_xll.RiskData('TS CF'!$H$24,$A3185)-F3185</f>
        <v>#NAME?</v>
      </c>
      <c r="S3185" s="330" t="e">
        <f ca="1">_xll.RiskData('TS CF'!$K$24,$A3185)-G3185</f>
        <v>#NAME?</v>
      </c>
      <c r="T3185" s="330" t="e">
        <f ca="1">_xll.RiskData('TS CF'!$N$24,$A3185)-H3185</f>
        <v>#NAME?</v>
      </c>
      <c r="V3185" s="327" t="e">
        <f t="shared" ca="1" si="147"/>
        <v>#NAME?</v>
      </c>
      <c r="W3185" s="327" t="e">
        <f t="shared" ca="1" si="148"/>
        <v>#NAME?</v>
      </c>
      <c r="X3185" s="327" t="e">
        <f t="shared" ca="1" si="149"/>
        <v>#NAME?</v>
      </c>
    </row>
    <row r="3186" spans="1:24">
      <c r="A3186" s="2">
        <v>3179</v>
      </c>
      <c r="B3186" s="617">
        <v>-160478</v>
      </c>
      <c r="C3186" s="617">
        <v>-103593</v>
      </c>
      <c r="D3186" s="617">
        <v>-114388</v>
      </c>
      <c r="F3186" s="330" t="e">
        <f ca="1">_xll.RiskData('Risk Summary'!$H$32,$A3186)</f>
        <v>#NAME?</v>
      </c>
      <c r="G3186" s="330" t="e">
        <f ca="1">_xll.RiskData('Risk Summary'!$K$32,$A3186)</f>
        <v>#NAME?</v>
      </c>
      <c r="H3186" s="330" t="e">
        <f ca="1">_xll.RiskData('Risk Summary'!$N$32,$A3186)</f>
        <v>#NAME?</v>
      </c>
      <c r="J3186" s="330" t="e">
        <f ca="1">_xll.RiskData('Risk Summary'!$H$35,$A3186)</f>
        <v>#NAME?</v>
      </c>
      <c r="K3186" s="330" t="e">
        <f ca="1">_xll.RiskData('Risk Summary'!$K$35,$A3186)</f>
        <v>#NAME?</v>
      </c>
      <c r="L3186" s="330" t="e">
        <f ca="1">_xll.RiskData('Risk Summary'!$N$35,$A3186)</f>
        <v>#NAME?</v>
      </c>
      <c r="N3186" s="330" t="e">
        <f ca="1">_xll.RiskData('Risk Summary'!$H$36,$A3186)</f>
        <v>#NAME?</v>
      </c>
      <c r="O3186" s="330" t="e">
        <f ca="1">_xll.RiskData('Risk Summary'!$K$36,$A3186)</f>
        <v>#NAME?</v>
      </c>
      <c r="P3186" s="330" t="e">
        <f ca="1">_xll.RiskData('Risk Summary'!$N$36,$A3186)</f>
        <v>#NAME?</v>
      </c>
      <c r="R3186" s="330" t="e">
        <f ca="1">_xll.RiskData('TS CF'!$H$24,$A3186)-F3186</f>
        <v>#NAME?</v>
      </c>
      <c r="S3186" s="330" t="e">
        <f ca="1">_xll.RiskData('TS CF'!$K$24,$A3186)-G3186</f>
        <v>#NAME?</v>
      </c>
      <c r="T3186" s="330" t="e">
        <f ca="1">_xll.RiskData('TS CF'!$N$24,$A3186)-H3186</f>
        <v>#NAME?</v>
      </c>
      <c r="V3186" s="327" t="e">
        <f t="shared" ca="1" si="147"/>
        <v>#NAME?</v>
      </c>
      <c r="W3186" s="327" t="e">
        <f t="shared" ca="1" si="148"/>
        <v>#NAME?</v>
      </c>
      <c r="X3186" s="327" t="e">
        <f t="shared" ca="1" si="149"/>
        <v>#NAME?</v>
      </c>
    </row>
    <row r="3187" spans="1:24">
      <c r="A3187" s="2">
        <v>3180</v>
      </c>
      <c r="B3187" s="617">
        <v>-160478</v>
      </c>
      <c r="C3187" s="617">
        <v>-103593</v>
      </c>
      <c r="D3187" s="617">
        <v>-114388</v>
      </c>
      <c r="F3187" s="330" t="e">
        <f ca="1">_xll.RiskData('Risk Summary'!$H$32,$A3187)</f>
        <v>#NAME?</v>
      </c>
      <c r="G3187" s="330" t="e">
        <f ca="1">_xll.RiskData('Risk Summary'!$K$32,$A3187)</f>
        <v>#NAME?</v>
      </c>
      <c r="H3187" s="330" t="e">
        <f ca="1">_xll.RiskData('Risk Summary'!$N$32,$A3187)</f>
        <v>#NAME?</v>
      </c>
      <c r="J3187" s="330" t="e">
        <f ca="1">_xll.RiskData('Risk Summary'!$H$35,$A3187)</f>
        <v>#NAME?</v>
      </c>
      <c r="K3187" s="330" t="e">
        <f ca="1">_xll.RiskData('Risk Summary'!$K$35,$A3187)</f>
        <v>#NAME?</v>
      </c>
      <c r="L3187" s="330" t="e">
        <f ca="1">_xll.RiskData('Risk Summary'!$N$35,$A3187)</f>
        <v>#NAME?</v>
      </c>
      <c r="N3187" s="330" t="e">
        <f ca="1">_xll.RiskData('Risk Summary'!$H$36,$A3187)</f>
        <v>#NAME?</v>
      </c>
      <c r="O3187" s="330" t="e">
        <f ca="1">_xll.RiskData('Risk Summary'!$K$36,$A3187)</f>
        <v>#NAME?</v>
      </c>
      <c r="P3187" s="330" t="e">
        <f ca="1">_xll.RiskData('Risk Summary'!$N$36,$A3187)</f>
        <v>#NAME?</v>
      </c>
      <c r="R3187" s="330" t="e">
        <f ca="1">_xll.RiskData('TS CF'!$H$24,$A3187)-F3187</f>
        <v>#NAME?</v>
      </c>
      <c r="S3187" s="330" t="e">
        <f ca="1">_xll.RiskData('TS CF'!$K$24,$A3187)-G3187</f>
        <v>#NAME?</v>
      </c>
      <c r="T3187" s="330" t="e">
        <f ca="1">_xll.RiskData('TS CF'!$N$24,$A3187)-H3187</f>
        <v>#NAME?</v>
      </c>
      <c r="V3187" s="327" t="e">
        <f t="shared" ca="1" si="147"/>
        <v>#NAME?</v>
      </c>
      <c r="W3187" s="327" t="e">
        <f t="shared" ca="1" si="148"/>
        <v>#NAME?</v>
      </c>
      <c r="X3187" s="327" t="e">
        <f t="shared" ca="1" si="149"/>
        <v>#NAME?</v>
      </c>
    </row>
    <row r="3188" spans="1:24">
      <c r="A3188" s="2">
        <v>3181</v>
      </c>
      <c r="B3188" s="617">
        <v>-160478</v>
      </c>
      <c r="C3188" s="617">
        <v>-103593</v>
      </c>
      <c r="D3188" s="617">
        <v>-114388</v>
      </c>
      <c r="F3188" s="330" t="e">
        <f ca="1">_xll.RiskData('Risk Summary'!$H$32,$A3188)</f>
        <v>#NAME?</v>
      </c>
      <c r="G3188" s="330" t="e">
        <f ca="1">_xll.RiskData('Risk Summary'!$K$32,$A3188)</f>
        <v>#NAME?</v>
      </c>
      <c r="H3188" s="330" t="e">
        <f ca="1">_xll.RiskData('Risk Summary'!$N$32,$A3188)</f>
        <v>#NAME?</v>
      </c>
      <c r="J3188" s="330" t="e">
        <f ca="1">_xll.RiskData('Risk Summary'!$H$35,$A3188)</f>
        <v>#NAME?</v>
      </c>
      <c r="K3188" s="330" t="e">
        <f ca="1">_xll.RiskData('Risk Summary'!$K$35,$A3188)</f>
        <v>#NAME?</v>
      </c>
      <c r="L3188" s="330" t="e">
        <f ca="1">_xll.RiskData('Risk Summary'!$N$35,$A3188)</f>
        <v>#NAME?</v>
      </c>
      <c r="N3188" s="330" t="e">
        <f ca="1">_xll.RiskData('Risk Summary'!$H$36,$A3188)</f>
        <v>#NAME?</v>
      </c>
      <c r="O3188" s="330" t="e">
        <f ca="1">_xll.RiskData('Risk Summary'!$K$36,$A3188)</f>
        <v>#NAME?</v>
      </c>
      <c r="P3188" s="330" t="e">
        <f ca="1">_xll.RiskData('Risk Summary'!$N$36,$A3188)</f>
        <v>#NAME?</v>
      </c>
      <c r="R3188" s="330" t="e">
        <f ca="1">_xll.RiskData('TS CF'!$H$24,$A3188)-F3188</f>
        <v>#NAME?</v>
      </c>
      <c r="S3188" s="330" t="e">
        <f ca="1">_xll.RiskData('TS CF'!$K$24,$A3188)-G3188</f>
        <v>#NAME?</v>
      </c>
      <c r="T3188" s="330" t="e">
        <f ca="1">_xll.RiskData('TS CF'!$N$24,$A3188)-H3188</f>
        <v>#NAME?</v>
      </c>
      <c r="V3188" s="327" t="e">
        <f t="shared" ca="1" si="147"/>
        <v>#NAME?</v>
      </c>
      <c r="W3188" s="327" t="e">
        <f t="shared" ca="1" si="148"/>
        <v>#NAME?</v>
      </c>
      <c r="X3188" s="327" t="e">
        <f t="shared" ca="1" si="149"/>
        <v>#NAME?</v>
      </c>
    </row>
    <row r="3189" spans="1:24">
      <c r="A3189" s="2">
        <v>3182</v>
      </c>
      <c r="B3189" s="617">
        <v>-160478</v>
      </c>
      <c r="C3189" s="617">
        <v>-103593</v>
      </c>
      <c r="D3189" s="617">
        <v>-114388</v>
      </c>
      <c r="F3189" s="330" t="e">
        <f ca="1">_xll.RiskData('Risk Summary'!$H$32,$A3189)</f>
        <v>#NAME?</v>
      </c>
      <c r="G3189" s="330" t="e">
        <f ca="1">_xll.RiskData('Risk Summary'!$K$32,$A3189)</f>
        <v>#NAME?</v>
      </c>
      <c r="H3189" s="330" t="e">
        <f ca="1">_xll.RiskData('Risk Summary'!$N$32,$A3189)</f>
        <v>#NAME?</v>
      </c>
      <c r="J3189" s="330" t="e">
        <f ca="1">_xll.RiskData('Risk Summary'!$H$35,$A3189)</f>
        <v>#NAME?</v>
      </c>
      <c r="K3189" s="330" t="e">
        <f ca="1">_xll.RiskData('Risk Summary'!$K$35,$A3189)</f>
        <v>#NAME?</v>
      </c>
      <c r="L3189" s="330" t="e">
        <f ca="1">_xll.RiskData('Risk Summary'!$N$35,$A3189)</f>
        <v>#NAME?</v>
      </c>
      <c r="N3189" s="330" t="e">
        <f ca="1">_xll.RiskData('Risk Summary'!$H$36,$A3189)</f>
        <v>#NAME?</v>
      </c>
      <c r="O3189" s="330" t="e">
        <f ca="1">_xll.RiskData('Risk Summary'!$K$36,$A3189)</f>
        <v>#NAME?</v>
      </c>
      <c r="P3189" s="330" t="e">
        <f ca="1">_xll.RiskData('Risk Summary'!$N$36,$A3189)</f>
        <v>#NAME?</v>
      </c>
      <c r="R3189" s="330" t="e">
        <f ca="1">_xll.RiskData('TS CF'!$H$24,$A3189)-F3189</f>
        <v>#NAME?</v>
      </c>
      <c r="S3189" s="330" t="e">
        <f ca="1">_xll.RiskData('TS CF'!$K$24,$A3189)-G3189</f>
        <v>#NAME?</v>
      </c>
      <c r="T3189" s="330" t="e">
        <f ca="1">_xll.RiskData('TS CF'!$N$24,$A3189)-H3189</f>
        <v>#NAME?</v>
      </c>
      <c r="V3189" s="327" t="e">
        <f t="shared" ca="1" si="147"/>
        <v>#NAME?</v>
      </c>
      <c r="W3189" s="327" t="e">
        <f t="shared" ca="1" si="148"/>
        <v>#NAME?</v>
      </c>
      <c r="X3189" s="327" t="e">
        <f t="shared" ca="1" si="149"/>
        <v>#NAME?</v>
      </c>
    </row>
    <row r="3190" spans="1:24">
      <c r="A3190" s="2">
        <v>3183</v>
      </c>
      <c r="B3190" s="617">
        <v>-160478</v>
      </c>
      <c r="C3190" s="617">
        <v>-103593</v>
      </c>
      <c r="D3190" s="617">
        <v>-114388</v>
      </c>
      <c r="F3190" s="330" t="e">
        <f ca="1">_xll.RiskData('Risk Summary'!$H$32,$A3190)</f>
        <v>#NAME?</v>
      </c>
      <c r="G3190" s="330" t="e">
        <f ca="1">_xll.RiskData('Risk Summary'!$K$32,$A3190)</f>
        <v>#NAME?</v>
      </c>
      <c r="H3190" s="330" t="e">
        <f ca="1">_xll.RiskData('Risk Summary'!$N$32,$A3190)</f>
        <v>#NAME?</v>
      </c>
      <c r="J3190" s="330" t="e">
        <f ca="1">_xll.RiskData('Risk Summary'!$H$35,$A3190)</f>
        <v>#NAME?</v>
      </c>
      <c r="K3190" s="330" t="e">
        <f ca="1">_xll.RiskData('Risk Summary'!$K$35,$A3190)</f>
        <v>#NAME?</v>
      </c>
      <c r="L3190" s="330" t="e">
        <f ca="1">_xll.RiskData('Risk Summary'!$N$35,$A3190)</f>
        <v>#NAME?</v>
      </c>
      <c r="N3190" s="330" t="e">
        <f ca="1">_xll.RiskData('Risk Summary'!$H$36,$A3190)</f>
        <v>#NAME?</v>
      </c>
      <c r="O3190" s="330" t="e">
        <f ca="1">_xll.RiskData('Risk Summary'!$K$36,$A3190)</f>
        <v>#NAME?</v>
      </c>
      <c r="P3190" s="330" t="e">
        <f ca="1">_xll.RiskData('Risk Summary'!$N$36,$A3190)</f>
        <v>#NAME?</v>
      </c>
      <c r="R3190" s="330" t="e">
        <f ca="1">_xll.RiskData('TS CF'!$H$24,$A3190)-F3190</f>
        <v>#NAME?</v>
      </c>
      <c r="S3190" s="330" t="e">
        <f ca="1">_xll.RiskData('TS CF'!$K$24,$A3190)-G3190</f>
        <v>#NAME?</v>
      </c>
      <c r="T3190" s="330" t="e">
        <f ca="1">_xll.RiskData('TS CF'!$N$24,$A3190)-H3190</f>
        <v>#NAME?</v>
      </c>
      <c r="V3190" s="327" t="e">
        <f t="shared" ca="1" si="147"/>
        <v>#NAME?</v>
      </c>
      <c r="W3190" s="327" t="e">
        <f t="shared" ca="1" si="148"/>
        <v>#NAME?</v>
      </c>
      <c r="X3190" s="327" t="e">
        <f t="shared" ca="1" si="149"/>
        <v>#NAME?</v>
      </c>
    </row>
    <row r="3191" spans="1:24">
      <c r="A3191" s="2">
        <v>3184</v>
      </c>
      <c r="B3191" s="617">
        <v>-160478</v>
      </c>
      <c r="C3191" s="617">
        <v>-103593</v>
      </c>
      <c r="D3191" s="617">
        <v>-114388</v>
      </c>
      <c r="F3191" s="330" t="e">
        <f ca="1">_xll.RiskData('Risk Summary'!$H$32,$A3191)</f>
        <v>#NAME?</v>
      </c>
      <c r="G3191" s="330" t="e">
        <f ca="1">_xll.RiskData('Risk Summary'!$K$32,$A3191)</f>
        <v>#NAME?</v>
      </c>
      <c r="H3191" s="330" t="e">
        <f ca="1">_xll.RiskData('Risk Summary'!$N$32,$A3191)</f>
        <v>#NAME?</v>
      </c>
      <c r="J3191" s="330" t="e">
        <f ca="1">_xll.RiskData('Risk Summary'!$H$35,$A3191)</f>
        <v>#NAME?</v>
      </c>
      <c r="K3191" s="330" t="e">
        <f ca="1">_xll.RiskData('Risk Summary'!$K$35,$A3191)</f>
        <v>#NAME?</v>
      </c>
      <c r="L3191" s="330" t="e">
        <f ca="1">_xll.RiskData('Risk Summary'!$N$35,$A3191)</f>
        <v>#NAME?</v>
      </c>
      <c r="N3191" s="330" t="e">
        <f ca="1">_xll.RiskData('Risk Summary'!$H$36,$A3191)</f>
        <v>#NAME?</v>
      </c>
      <c r="O3191" s="330" t="e">
        <f ca="1">_xll.RiskData('Risk Summary'!$K$36,$A3191)</f>
        <v>#NAME?</v>
      </c>
      <c r="P3191" s="330" t="e">
        <f ca="1">_xll.RiskData('Risk Summary'!$N$36,$A3191)</f>
        <v>#NAME?</v>
      </c>
      <c r="R3191" s="330" t="e">
        <f ca="1">_xll.RiskData('TS CF'!$H$24,$A3191)-F3191</f>
        <v>#NAME?</v>
      </c>
      <c r="S3191" s="330" t="e">
        <f ca="1">_xll.RiskData('TS CF'!$K$24,$A3191)-G3191</f>
        <v>#NAME?</v>
      </c>
      <c r="T3191" s="330" t="e">
        <f ca="1">_xll.RiskData('TS CF'!$N$24,$A3191)-H3191</f>
        <v>#NAME?</v>
      </c>
      <c r="V3191" s="327" t="e">
        <f t="shared" ca="1" si="147"/>
        <v>#NAME?</v>
      </c>
      <c r="W3191" s="327" t="e">
        <f t="shared" ca="1" si="148"/>
        <v>#NAME?</v>
      </c>
      <c r="X3191" s="327" t="e">
        <f t="shared" ca="1" si="149"/>
        <v>#NAME?</v>
      </c>
    </row>
    <row r="3192" spans="1:24">
      <c r="A3192" s="2">
        <v>3185</v>
      </c>
      <c r="B3192" s="617">
        <v>-160478</v>
      </c>
      <c r="C3192" s="617">
        <v>-103593</v>
      </c>
      <c r="D3192" s="617">
        <v>-114388</v>
      </c>
      <c r="F3192" s="330" t="e">
        <f ca="1">_xll.RiskData('Risk Summary'!$H$32,$A3192)</f>
        <v>#NAME?</v>
      </c>
      <c r="G3192" s="330" t="e">
        <f ca="1">_xll.RiskData('Risk Summary'!$K$32,$A3192)</f>
        <v>#NAME?</v>
      </c>
      <c r="H3192" s="330" t="e">
        <f ca="1">_xll.RiskData('Risk Summary'!$N$32,$A3192)</f>
        <v>#NAME?</v>
      </c>
      <c r="J3192" s="330" t="e">
        <f ca="1">_xll.RiskData('Risk Summary'!$H$35,$A3192)</f>
        <v>#NAME?</v>
      </c>
      <c r="K3192" s="330" t="e">
        <f ca="1">_xll.RiskData('Risk Summary'!$K$35,$A3192)</f>
        <v>#NAME?</v>
      </c>
      <c r="L3192" s="330" t="e">
        <f ca="1">_xll.RiskData('Risk Summary'!$N$35,$A3192)</f>
        <v>#NAME?</v>
      </c>
      <c r="N3192" s="330" t="e">
        <f ca="1">_xll.RiskData('Risk Summary'!$H$36,$A3192)</f>
        <v>#NAME?</v>
      </c>
      <c r="O3192" s="330" t="e">
        <f ca="1">_xll.RiskData('Risk Summary'!$K$36,$A3192)</f>
        <v>#NAME?</v>
      </c>
      <c r="P3192" s="330" t="e">
        <f ca="1">_xll.RiskData('Risk Summary'!$N$36,$A3192)</f>
        <v>#NAME?</v>
      </c>
      <c r="R3192" s="330" t="e">
        <f ca="1">_xll.RiskData('TS CF'!$H$24,$A3192)-F3192</f>
        <v>#NAME?</v>
      </c>
      <c r="S3192" s="330" t="e">
        <f ca="1">_xll.RiskData('TS CF'!$K$24,$A3192)-G3192</f>
        <v>#NAME?</v>
      </c>
      <c r="T3192" s="330" t="e">
        <f ca="1">_xll.RiskData('TS CF'!$N$24,$A3192)-H3192</f>
        <v>#NAME?</v>
      </c>
      <c r="V3192" s="327" t="e">
        <f t="shared" ca="1" si="147"/>
        <v>#NAME?</v>
      </c>
      <c r="W3192" s="327" t="e">
        <f t="shared" ca="1" si="148"/>
        <v>#NAME?</v>
      </c>
      <c r="X3192" s="327" t="e">
        <f t="shared" ca="1" si="149"/>
        <v>#NAME?</v>
      </c>
    </row>
    <row r="3193" spans="1:24">
      <c r="A3193" s="2">
        <v>3186</v>
      </c>
      <c r="B3193" s="617">
        <v>-160478</v>
      </c>
      <c r="C3193" s="617">
        <v>-103593</v>
      </c>
      <c r="D3193" s="617">
        <v>-114388</v>
      </c>
      <c r="F3193" s="330" t="e">
        <f ca="1">_xll.RiskData('Risk Summary'!$H$32,$A3193)</f>
        <v>#NAME?</v>
      </c>
      <c r="G3193" s="330" t="e">
        <f ca="1">_xll.RiskData('Risk Summary'!$K$32,$A3193)</f>
        <v>#NAME?</v>
      </c>
      <c r="H3193" s="330" t="e">
        <f ca="1">_xll.RiskData('Risk Summary'!$N$32,$A3193)</f>
        <v>#NAME?</v>
      </c>
      <c r="J3193" s="330" t="e">
        <f ca="1">_xll.RiskData('Risk Summary'!$H$35,$A3193)</f>
        <v>#NAME?</v>
      </c>
      <c r="K3193" s="330" t="e">
        <f ca="1">_xll.RiskData('Risk Summary'!$K$35,$A3193)</f>
        <v>#NAME?</v>
      </c>
      <c r="L3193" s="330" t="e">
        <f ca="1">_xll.RiskData('Risk Summary'!$N$35,$A3193)</f>
        <v>#NAME?</v>
      </c>
      <c r="N3193" s="330" t="e">
        <f ca="1">_xll.RiskData('Risk Summary'!$H$36,$A3193)</f>
        <v>#NAME?</v>
      </c>
      <c r="O3193" s="330" t="e">
        <f ca="1">_xll.RiskData('Risk Summary'!$K$36,$A3193)</f>
        <v>#NAME?</v>
      </c>
      <c r="P3193" s="330" t="e">
        <f ca="1">_xll.RiskData('Risk Summary'!$N$36,$A3193)</f>
        <v>#NAME?</v>
      </c>
      <c r="R3193" s="330" t="e">
        <f ca="1">_xll.RiskData('TS CF'!$H$24,$A3193)-F3193</f>
        <v>#NAME?</v>
      </c>
      <c r="S3193" s="330" t="e">
        <f ca="1">_xll.RiskData('TS CF'!$K$24,$A3193)-G3193</f>
        <v>#NAME?</v>
      </c>
      <c r="T3193" s="330" t="e">
        <f ca="1">_xll.RiskData('TS CF'!$N$24,$A3193)-H3193</f>
        <v>#NAME?</v>
      </c>
      <c r="V3193" s="327" t="e">
        <f t="shared" ca="1" si="147"/>
        <v>#NAME?</v>
      </c>
      <c r="W3193" s="327" t="e">
        <f t="shared" ca="1" si="148"/>
        <v>#NAME?</v>
      </c>
      <c r="X3193" s="327" t="e">
        <f t="shared" ca="1" si="149"/>
        <v>#NAME?</v>
      </c>
    </row>
    <row r="3194" spans="1:24">
      <c r="A3194" s="2">
        <v>3187</v>
      </c>
      <c r="B3194" s="617">
        <v>-160478</v>
      </c>
      <c r="C3194" s="617">
        <v>-103593</v>
      </c>
      <c r="D3194" s="617">
        <v>-114388</v>
      </c>
      <c r="F3194" s="330" t="e">
        <f ca="1">_xll.RiskData('Risk Summary'!$H$32,$A3194)</f>
        <v>#NAME?</v>
      </c>
      <c r="G3194" s="330" t="e">
        <f ca="1">_xll.RiskData('Risk Summary'!$K$32,$A3194)</f>
        <v>#NAME?</v>
      </c>
      <c r="H3194" s="330" t="e">
        <f ca="1">_xll.RiskData('Risk Summary'!$N$32,$A3194)</f>
        <v>#NAME?</v>
      </c>
      <c r="J3194" s="330" t="e">
        <f ca="1">_xll.RiskData('Risk Summary'!$H$35,$A3194)</f>
        <v>#NAME?</v>
      </c>
      <c r="K3194" s="330" t="e">
        <f ca="1">_xll.RiskData('Risk Summary'!$K$35,$A3194)</f>
        <v>#NAME?</v>
      </c>
      <c r="L3194" s="330" t="e">
        <f ca="1">_xll.RiskData('Risk Summary'!$N$35,$A3194)</f>
        <v>#NAME?</v>
      </c>
      <c r="N3194" s="330" t="e">
        <f ca="1">_xll.RiskData('Risk Summary'!$H$36,$A3194)</f>
        <v>#NAME?</v>
      </c>
      <c r="O3194" s="330" t="e">
        <f ca="1">_xll.RiskData('Risk Summary'!$K$36,$A3194)</f>
        <v>#NAME?</v>
      </c>
      <c r="P3194" s="330" t="e">
        <f ca="1">_xll.RiskData('Risk Summary'!$N$36,$A3194)</f>
        <v>#NAME?</v>
      </c>
      <c r="R3194" s="330" t="e">
        <f ca="1">_xll.RiskData('TS CF'!$H$24,$A3194)-F3194</f>
        <v>#NAME?</v>
      </c>
      <c r="S3194" s="330" t="e">
        <f ca="1">_xll.RiskData('TS CF'!$K$24,$A3194)-G3194</f>
        <v>#NAME?</v>
      </c>
      <c r="T3194" s="330" t="e">
        <f ca="1">_xll.RiskData('TS CF'!$N$24,$A3194)-H3194</f>
        <v>#NAME?</v>
      </c>
      <c r="V3194" s="327" t="e">
        <f t="shared" ca="1" si="147"/>
        <v>#NAME?</v>
      </c>
      <c r="W3194" s="327" t="e">
        <f t="shared" ca="1" si="148"/>
        <v>#NAME?</v>
      </c>
      <c r="X3194" s="327" t="e">
        <f t="shared" ca="1" si="149"/>
        <v>#NAME?</v>
      </c>
    </row>
    <row r="3195" spans="1:24">
      <c r="A3195" s="2">
        <v>3188</v>
      </c>
      <c r="B3195" s="617">
        <v>-160478</v>
      </c>
      <c r="C3195" s="617">
        <v>-103593</v>
      </c>
      <c r="D3195" s="617">
        <v>-114388</v>
      </c>
      <c r="F3195" s="330" t="e">
        <f ca="1">_xll.RiskData('Risk Summary'!$H$32,$A3195)</f>
        <v>#NAME?</v>
      </c>
      <c r="G3195" s="330" t="e">
        <f ca="1">_xll.RiskData('Risk Summary'!$K$32,$A3195)</f>
        <v>#NAME?</v>
      </c>
      <c r="H3195" s="330" t="e">
        <f ca="1">_xll.RiskData('Risk Summary'!$N$32,$A3195)</f>
        <v>#NAME?</v>
      </c>
      <c r="J3195" s="330" t="e">
        <f ca="1">_xll.RiskData('Risk Summary'!$H$35,$A3195)</f>
        <v>#NAME?</v>
      </c>
      <c r="K3195" s="330" t="e">
        <f ca="1">_xll.RiskData('Risk Summary'!$K$35,$A3195)</f>
        <v>#NAME?</v>
      </c>
      <c r="L3195" s="330" t="e">
        <f ca="1">_xll.RiskData('Risk Summary'!$N$35,$A3195)</f>
        <v>#NAME?</v>
      </c>
      <c r="N3195" s="330" t="e">
        <f ca="1">_xll.RiskData('Risk Summary'!$H$36,$A3195)</f>
        <v>#NAME?</v>
      </c>
      <c r="O3195" s="330" t="e">
        <f ca="1">_xll.RiskData('Risk Summary'!$K$36,$A3195)</f>
        <v>#NAME?</v>
      </c>
      <c r="P3195" s="330" t="e">
        <f ca="1">_xll.RiskData('Risk Summary'!$N$36,$A3195)</f>
        <v>#NAME?</v>
      </c>
      <c r="R3195" s="330" t="e">
        <f ca="1">_xll.RiskData('TS CF'!$H$24,$A3195)-F3195</f>
        <v>#NAME?</v>
      </c>
      <c r="S3195" s="330" t="e">
        <f ca="1">_xll.RiskData('TS CF'!$K$24,$A3195)-G3195</f>
        <v>#NAME?</v>
      </c>
      <c r="T3195" s="330" t="e">
        <f ca="1">_xll.RiskData('TS CF'!$N$24,$A3195)-H3195</f>
        <v>#NAME?</v>
      </c>
      <c r="V3195" s="327" t="e">
        <f t="shared" ca="1" si="147"/>
        <v>#NAME?</v>
      </c>
      <c r="W3195" s="327" t="e">
        <f t="shared" ca="1" si="148"/>
        <v>#NAME?</v>
      </c>
      <c r="X3195" s="327" t="e">
        <f t="shared" ca="1" si="149"/>
        <v>#NAME?</v>
      </c>
    </row>
    <row r="3196" spans="1:24">
      <c r="A3196" s="2">
        <v>3189</v>
      </c>
      <c r="B3196" s="617">
        <v>-160478</v>
      </c>
      <c r="C3196" s="617">
        <v>-103593</v>
      </c>
      <c r="D3196" s="617">
        <v>-114388</v>
      </c>
      <c r="F3196" s="330" t="e">
        <f ca="1">_xll.RiskData('Risk Summary'!$H$32,$A3196)</f>
        <v>#NAME?</v>
      </c>
      <c r="G3196" s="330" t="e">
        <f ca="1">_xll.RiskData('Risk Summary'!$K$32,$A3196)</f>
        <v>#NAME?</v>
      </c>
      <c r="H3196" s="330" t="e">
        <f ca="1">_xll.RiskData('Risk Summary'!$N$32,$A3196)</f>
        <v>#NAME?</v>
      </c>
      <c r="J3196" s="330" t="e">
        <f ca="1">_xll.RiskData('Risk Summary'!$H$35,$A3196)</f>
        <v>#NAME?</v>
      </c>
      <c r="K3196" s="330" t="e">
        <f ca="1">_xll.RiskData('Risk Summary'!$K$35,$A3196)</f>
        <v>#NAME?</v>
      </c>
      <c r="L3196" s="330" t="e">
        <f ca="1">_xll.RiskData('Risk Summary'!$N$35,$A3196)</f>
        <v>#NAME?</v>
      </c>
      <c r="N3196" s="330" t="e">
        <f ca="1">_xll.RiskData('Risk Summary'!$H$36,$A3196)</f>
        <v>#NAME?</v>
      </c>
      <c r="O3196" s="330" t="e">
        <f ca="1">_xll.RiskData('Risk Summary'!$K$36,$A3196)</f>
        <v>#NAME?</v>
      </c>
      <c r="P3196" s="330" t="e">
        <f ca="1">_xll.RiskData('Risk Summary'!$N$36,$A3196)</f>
        <v>#NAME?</v>
      </c>
      <c r="R3196" s="330" t="e">
        <f ca="1">_xll.RiskData('TS CF'!$H$24,$A3196)-F3196</f>
        <v>#NAME?</v>
      </c>
      <c r="S3196" s="330" t="e">
        <f ca="1">_xll.RiskData('TS CF'!$K$24,$A3196)-G3196</f>
        <v>#NAME?</v>
      </c>
      <c r="T3196" s="330" t="e">
        <f ca="1">_xll.RiskData('TS CF'!$N$24,$A3196)-H3196</f>
        <v>#NAME?</v>
      </c>
      <c r="V3196" s="327" t="e">
        <f t="shared" ca="1" si="147"/>
        <v>#NAME?</v>
      </c>
      <c r="W3196" s="327" t="e">
        <f t="shared" ca="1" si="148"/>
        <v>#NAME?</v>
      </c>
      <c r="X3196" s="327" t="e">
        <f t="shared" ca="1" si="149"/>
        <v>#NAME?</v>
      </c>
    </row>
    <row r="3197" spans="1:24">
      <c r="A3197" s="2">
        <v>3190</v>
      </c>
      <c r="B3197" s="617">
        <v>-160478</v>
      </c>
      <c r="C3197" s="617">
        <v>-103593</v>
      </c>
      <c r="D3197" s="617">
        <v>-114388</v>
      </c>
      <c r="F3197" s="330" t="e">
        <f ca="1">_xll.RiskData('Risk Summary'!$H$32,$A3197)</f>
        <v>#NAME?</v>
      </c>
      <c r="G3197" s="330" t="e">
        <f ca="1">_xll.RiskData('Risk Summary'!$K$32,$A3197)</f>
        <v>#NAME?</v>
      </c>
      <c r="H3197" s="330" t="e">
        <f ca="1">_xll.RiskData('Risk Summary'!$N$32,$A3197)</f>
        <v>#NAME?</v>
      </c>
      <c r="J3197" s="330" t="e">
        <f ca="1">_xll.RiskData('Risk Summary'!$H$35,$A3197)</f>
        <v>#NAME?</v>
      </c>
      <c r="K3197" s="330" t="e">
        <f ca="1">_xll.RiskData('Risk Summary'!$K$35,$A3197)</f>
        <v>#NAME?</v>
      </c>
      <c r="L3197" s="330" t="e">
        <f ca="1">_xll.RiskData('Risk Summary'!$N$35,$A3197)</f>
        <v>#NAME?</v>
      </c>
      <c r="N3197" s="330" t="e">
        <f ca="1">_xll.RiskData('Risk Summary'!$H$36,$A3197)</f>
        <v>#NAME?</v>
      </c>
      <c r="O3197" s="330" t="e">
        <f ca="1">_xll.RiskData('Risk Summary'!$K$36,$A3197)</f>
        <v>#NAME?</v>
      </c>
      <c r="P3197" s="330" t="e">
        <f ca="1">_xll.RiskData('Risk Summary'!$N$36,$A3197)</f>
        <v>#NAME?</v>
      </c>
      <c r="R3197" s="330" t="e">
        <f ca="1">_xll.RiskData('TS CF'!$H$24,$A3197)-F3197</f>
        <v>#NAME?</v>
      </c>
      <c r="S3197" s="330" t="e">
        <f ca="1">_xll.RiskData('TS CF'!$K$24,$A3197)-G3197</f>
        <v>#NAME?</v>
      </c>
      <c r="T3197" s="330" t="e">
        <f ca="1">_xll.RiskData('TS CF'!$N$24,$A3197)-H3197</f>
        <v>#NAME?</v>
      </c>
      <c r="V3197" s="327" t="e">
        <f t="shared" ca="1" si="147"/>
        <v>#NAME?</v>
      </c>
      <c r="W3197" s="327" t="e">
        <f t="shared" ca="1" si="148"/>
        <v>#NAME?</v>
      </c>
      <c r="X3197" s="327" t="e">
        <f t="shared" ca="1" si="149"/>
        <v>#NAME?</v>
      </c>
    </row>
    <row r="3198" spans="1:24">
      <c r="A3198" s="2">
        <v>3191</v>
      </c>
      <c r="B3198" s="617">
        <v>-160478</v>
      </c>
      <c r="C3198" s="617">
        <v>-103593</v>
      </c>
      <c r="D3198" s="617">
        <v>-114388</v>
      </c>
      <c r="F3198" s="330" t="e">
        <f ca="1">_xll.RiskData('Risk Summary'!$H$32,$A3198)</f>
        <v>#NAME?</v>
      </c>
      <c r="G3198" s="330" t="e">
        <f ca="1">_xll.RiskData('Risk Summary'!$K$32,$A3198)</f>
        <v>#NAME?</v>
      </c>
      <c r="H3198" s="330" t="e">
        <f ca="1">_xll.RiskData('Risk Summary'!$N$32,$A3198)</f>
        <v>#NAME?</v>
      </c>
      <c r="J3198" s="330" t="e">
        <f ca="1">_xll.RiskData('Risk Summary'!$H$35,$A3198)</f>
        <v>#NAME?</v>
      </c>
      <c r="K3198" s="330" t="e">
        <f ca="1">_xll.RiskData('Risk Summary'!$K$35,$A3198)</f>
        <v>#NAME?</v>
      </c>
      <c r="L3198" s="330" t="e">
        <f ca="1">_xll.RiskData('Risk Summary'!$N$35,$A3198)</f>
        <v>#NAME?</v>
      </c>
      <c r="N3198" s="330" t="e">
        <f ca="1">_xll.RiskData('Risk Summary'!$H$36,$A3198)</f>
        <v>#NAME?</v>
      </c>
      <c r="O3198" s="330" t="e">
        <f ca="1">_xll.RiskData('Risk Summary'!$K$36,$A3198)</f>
        <v>#NAME?</v>
      </c>
      <c r="P3198" s="330" t="e">
        <f ca="1">_xll.RiskData('Risk Summary'!$N$36,$A3198)</f>
        <v>#NAME?</v>
      </c>
      <c r="R3198" s="330" t="e">
        <f ca="1">_xll.RiskData('TS CF'!$H$24,$A3198)-F3198</f>
        <v>#NAME?</v>
      </c>
      <c r="S3198" s="330" t="e">
        <f ca="1">_xll.RiskData('TS CF'!$K$24,$A3198)-G3198</f>
        <v>#NAME?</v>
      </c>
      <c r="T3198" s="330" t="e">
        <f ca="1">_xll.RiskData('TS CF'!$N$24,$A3198)-H3198</f>
        <v>#NAME?</v>
      </c>
      <c r="V3198" s="327" t="e">
        <f t="shared" ca="1" si="147"/>
        <v>#NAME?</v>
      </c>
      <c r="W3198" s="327" t="e">
        <f t="shared" ca="1" si="148"/>
        <v>#NAME?</v>
      </c>
      <c r="X3198" s="327" t="e">
        <f t="shared" ca="1" si="149"/>
        <v>#NAME?</v>
      </c>
    </row>
    <row r="3199" spans="1:24">
      <c r="A3199" s="2">
        <v>3192</v>
      </c>
      <c r="B3199" s="617">
        <v>-160478</v>
      </c>
      <c r="C3199" s="617">
        <v>-103593</v>
      </c>
      <c r="D3199" s="617">
        <v>-114388</v>
      </c>
      <c r="F3199" s="330" t="e">
        <f ca="1">_xll.RiskData('Risk Summary'!$H$32,$A3199)</f>
        <v>#NAME?</v>
      </c>
      <c r="G3199" s="330" t="e">
        <f ca="1">_xll.RiskData('Risk Summary'!$K$32,$A3199)</f>
        <v>#NAME?</v>
      </c>
      <c r="H3199" s="330" t="e">
        <f ca="1">_xll.RiskData('Risk Summary'!$N$32,$A3199)</f>
        <v>#NAME?</v>
      </c>
      <c r="J3199" s="330" t="e">
        <f ca="1">_xll.RiskData('Risk Summary'!$H$35,$A3199)</f>
        <v>#NAME?</v>
      </c>
      <c r="K3199" s="330" t="e">
        <f ca="1">_xll.RiskData('Risk Summary'!$K$35,$A3199)</f>
        <v>#NAME?</v>
      </c>
      <c r="L3199" s="330" t="e">
        <f ca="1">_xll.RiskData('Risk Summary'!$N$35,$A3199)</f>
        <v>#NAME?</v>
      </c>
      <c r="N3199" s="330" t="e">
        <f ca="1">_xll.RiskData('Risk Summary'!$H$36,$A3199)</f>
        <v>#NAME?</v>
      </c>
      <c r="O3199" s="330" t="e">
        <f ca="1">_xll.RiskData('Risk Summary'!$K$36,$A3199)</f>
        <v>#NAME?</v>
      </c>
      <c r="P3199" s="330" t="e">
        <f ca="1">_xll.RiskData('Risk Summary'!$N$36,$A3199)</f>
        <v>#NAME?</v>
      </c>
      <c r="R3199" s="330" t="e">
        <f ca="1">_xll.RiskData('TS CF'!$H$24,$A3199)-F3199</f>
        <v>#NAME?</v>
      </c>
      <c r="S3199" s="330" t="e">
        <f ca="1">_xll.RiskData('TS CF'!$K$24,$A3199)-G3199</f>
        <v>#NAME?</v>
      </c>
      <c r="T3199" s="330" t="e">
        <f ca="1">_xll.RiskData('TS CF'!$N$24,$A3199)-H3199</f>
        <v>#NAME?</v>
      </c>
      <c r="V3199" s="327" t="e">
        <f t="shared" ca="1" si="147"/>
        <v>#NAME?</v>
      </c>
      <c r="W3199" s="327" t="e">
        <f t="shared" ca="1" si="148"/>
        <v>#NAME?</v>
      </c>
      <c r="X3199" s="327" t="e">
        <f t="shared" ca="1" si="149"/>
        <v>#NAME?</v>
      </c>
    </row>
    <row r="3200" spans="1:24">
      <c r="A3200" s="2">
        <v>3193</v>
      </c>
      <c r="B3200" s="617">
        <v>-160478</v>
      </c>
      <c r="C3200" s="617">
        <v>-103593</v>
      </c>
      <c r="D3200" s="617">
        <v>-114388</v>
      </c>
      <c r="F3200" s="330" t="e">
        <f ca="1">_xll.RiskData('Risk Summary'!$H$32,$A3200)</f>
        <v>#NAME?</v>
      </c>
      <c r="G3200" s="330" t="e">
        <f ca="1">_xll.RiskData('Risk Summary'!$K$32,$A3200)</f>
        <v>#NAME?</v>
      </c>
      <c r="H3200" s="330" t="e">
        <f ca="1">_xll.RiskData('Risk Summary'!$N$32,$A3200)</f>
        <v>#NAME?</v>
      </c>
      <c r="J3200" s="330" t="e">
        <f ca="1">_xll.RiskData('Risk Summary'!$H$35,$A3200)</f>
        <v>#NAME?</v>
      </c>
      <c r="K3200" s="330" t="e">
        <f ca="1">_xll.RiskData('Risk Summary'!$K$35,$A3200)</f>
        <v>#NAME?</v>
      </c>
      <c r="L3200" s="330" t="e">
        <f ca="1">_xll.RiskData('Risk Summary'!$N$35,$A3200)</f>
        <v>#NAME?</v>
      </c>
      <c r="N3200" s="330" t="e">
        <f ca="1">_xll.RiskData('Risk Summary'!$H$36,$A3200)</f>
        <v>#NAME?</v>
      </c>
      <c r="O3200" s="330" t="e">
        <f ca="1">_xll.RiskData('Risk Summary'!$K$36,$A3200)</f>
        <v>#NAME?</v>
      </c>
      <c r="P3200" s="330" t="e">
        <f ca="1">_xll.RiskData('Risk Summary'!$N$36,$A3200)</f>
        <v>#NAME?</v>
      </c>
      <c r="R3200" s="330" t="e">
        <f ca="1">_xll.RiskData('TS CF'!$H$24,$A3200)-F3200</f>
        <v>#NAME?</v>
      </c>
      <c r="S3200" s="330" t="e">
        <f ca="1">_xll.RiskData('TS CF'!$K$24,$A3200)-G3200</f>
        <v>#NAME?</v>
      </c>
      <c r="T3200" s="330" t="e">
        <f ca="1">_xll.RiskData('TS CF'!$N$24,$A3200)-H3200</f>
        <v>#NAME?</v>
      </c>
      <c r="V3200" s="327" t="e">
        <f t="shared" ca="1" si="147"/>
        <v>#NAME?</v>
      </c>
      <c r="W3200" s="327" t="e">
        <f t="shared" ca="1" si="148"/>
        <v>#NAME?</v>
      </c>
      <c r="X3200" s="327" t="e">
        <f t="shared" ca="1" si="149"/>
        <v>#NAME?</v>
      </c>
    </row>
    <row r="3201" spans="1:24">
      <c r="A3201" s="2">
        <v>3194</v>
      </c>
      <c r="B3201" s="617">
        <v>-160478</v>
      </c>
      <c r="C3201" s="617">
        <v>-103593</v>
      </c>
      <c r="D3201" s="617">
        <v>-114388</v>
      </c>
      <c r="F3201" s="330" t="e">
        <f ca="1">_xll.RiskData('Risk Summary'!$H$32,$A3201)</f>
        <v>#NAME?</v>
      </c>
      <c r="G3201" s="330" t="e">
        <f ca="1">_xll.RiskData('Risk Summary'!$K$32,$A3201)</f>
        <v>#NAME?</v>
      </c>
      <c r="H3201" s="330" t="e">
        <f ca="1">_xll.RiskData('Risk Summary'!$N$32,$A3201)</f>
        <v>#NAME?</v>
      </c>
      <c r="J3201" s="330" t="e">
        <f ca="1">_xll.RiskData('Risk Summary'!$H$35,$A3201)</f>
        <v>#NAME?</v>
      </c>
      <c r="K3201" s="330" t="e">
        <f ca="1">_xll.RiskData('Risk Summary'!$K$35,$A3201)</f>
        <v>#NAME?</v>
      </c>
      <c r="L3201" s="330" t="e">
        <f ca="1">_xll.RiskData('Risk Summary'!$N$35,$A3201)</f>
        <v>#NAME?</v>
      </c>
      <c r="N3201" s="330" t="e">
        <f ca="1">_xll.RiskData('Risk Summary'!$H$36,$A3201)</f>
        <v>#NAME?</v>
      </c>
      <c r="O3201" s="330" t="e">
        <f ca="1">_xll.RiskData('Risk Summary'!$K$36,$A3201)</f>
        <v>#NAME?</v>
      </c>
      <c r="P3201" s="330" t="e">
        <f ca="1">_xll.RiskData('Risk Summary'!$N$36,$A3201)</f>
        <v>#NAME?</v>
      </c>
      <c r="R3201" s="330" t="e">
        <f ca="1">_xll.RiskData('TS CF'!$H$24,$A3201)-F3201</f>
        <v>#NAME?</v>
      </c>
      <c r="S3201" s="330" t="e">
        <f ca="1">_xll.RiskData('TS CF'!$K$24,$A3201)-G3201</f>
        <v>#NAME?</v>
      </c>
      <c r="T3201" s="330" t="e">
        <f ca="1">_xll.RiskData('TS CF'!$N$24,$A3201)-H3201</f>
        <v>#NAME?</v>
      </c>
      <c r="V3201" s="327" t="e">
        <f t="shared" ca="1" si="147"/>
        <v>#NAME?</v>
      </c>
      <c r="W3201" s="327" t="e">
        <f t="shared" ca="1" si="148"/>
        <v>#NAME?</v>
      </c>
      <c r="X3201" s="327" t="e">
        <f t="shared" ca="1" si="149"/>
        <v>#NAME?</v>
      </c>
    </row>
    <row r="3202" spans="1:24">
      <c r="A3202" s="2">
        <v>3195</v>
      </c>
      <c r="B3202" s="617">
        <v>-160478</v>
      </c>
      <c r="C3202" s="617">
        <v>-103593</v>
      </c>
      <c r="D3202" s="617">
        <v>-114388</v>
      </c>
      <c r="F3202" s="330" t="e">
        <f ca="1">_xll.RiskData('Risk Summary'!$H$32,$A3202)</f>
        <v>#NAME?</v>
      </c>
      <c r="G3202" s="330" t="e">
        <f ca="1">_xll.RiskData('Risk Summary'!$K$32,$A3202)</f>
        <v>#NAME?</v>
      </c>
      <c r="H3202" s="330" t="e">
        <f ca="1">_xll.RiskData('Risk Summary'!$N$32,$A3202)</f>
        <v>#NAME?</v>
      </c>
      <c r="J3202" s="330" t="e">
        <f ca="1">_xll.RiskData('Risk Summary'!$H$35,$A3202)</f>
        <v>#NAME?</v>
      </c>
      <c r="K3202" s="330" t="e">
        <f ca="1">_xll.RiskData('Risk Summary'!$K$35,$A3202)</f>
        <v>#NAME?</v>
      </c>
      <c r="L3202" s="330" t="e">
        <f ca="1">_xll.RiskData('Risk Summary'!$N$35,$A3202)</f>
        <v>#NAME?</v>
      </c>
      <c r="N3202" s="330" t="e">
        <f ca="1">_xll.RiskData('Risk Summary'!$H$36,$A3202)</f>
        <v>#NAME?</v>
      </c>
      <c r="O3202" s="330" t="e">
        <f ca="1">_xll.RiskData('Risk Summary'!$K$36,$A3202)</f>
        <v>#NAME?</v>
      </c>
      <c r="P3202" s="330" t="e">
        <f ca="1">_xll.RiskData('Risk Summary'!$N$36,$A3202)</f>
        <v>#NAME?</v>
      </c>
      <c r="R3202" s="330" t="e">
        <f ca="1">_xll.RiskData('TS CF'!$H$24,$A3202)-F3202</f>
        <v>#NAME?</v>
      </c>
      <c r="S3202" s="330" t="e">
        <f ca="1">_xll.RiskData('TS CF'!$K$24,$A3202)-G3202</f>
        <v>#NAME?</v>
      </c>
      <c r="T3202" s="330" t="e">
        <f ca="1">_xll.RiskData('TS CF'!$N$24,$A3202)-H3202</f>
        <v>#NAME?</v>
      </c>
      <c r="V3202" s="327" t="e">
        <f t="shared" ca="1" si="147"/>
        <v>#NAME?</v>
      </c>
      <c r="W3202" s="327" t="e">
        <f t="shared" ca="1" si="148"/>
        <v>#NAME?</v>
      </c>
      <c r="X3202" s="327" t="e">
        <f t="shared" ca="1" si="149"/>
        <v>#NAME?</v>
      </c>
    </row>
    <row r="3203" spans="1:24">
      <c r="A3203" s="2">
        <v>3196</v>
      </c>
      <c r="B3203" s="617">
        <v>-160478</v>
      </c>
      <c r="C3203" s="617">
        <v>-103593</v>
      </c>
      <c r="D3203" s="617">
        <v>-114388</v>
      </c>
      <c r="F3203" s="330" t="e">
        <f ca="1">_xll.RiskData('Risk Summary'!$H$32,$A3203)</f>
        <v>#NAME?</v>
      </c>
      <c r="G3203" s="330" t="e">
        <f ca="1">_xll.RiskData('Risk Summary'!$K$32,$A3203)</f>
        <v>#NAME?</v>
      </c>
      <c r="H3203" s="330" t="e">
        <f ca="1">_xll.RiskData('Risk Summary'!$N$32,$A3203)</f>
        <v>#NAME?</v>
      </c>
      <c r="J3203" s="330" t="e">
        <f ca="1">_xll.RiskData('Risk Summary'!$H$35,$A3203)</f>
        <v>#NAME?</v>
      </c>
      <c r="K3203" s="330" t="e">
        <f ca="1">_xll.RiskData('Risk Summary'!$K$35,$A3203)</f>
        <v>#NAME?</v>
      </c>
      <c r="L3203" s="330" t="e">
        <f ca="1">_xll.RiskData('Risk Summary'!$N$35,$A3203)</f>
        <v>#NAME?</v>
      </c>
      <c r="N3203" s="330" t="e">
        <f ca="1">_xll.RiskData('Risk Summary'!$H$36,$A3203)</f>
        <v>#NAME?</v>
      </c>
      <c r="O3203" s="330" t="e">
        <f ca="1">_xll.RiskData('Risk Summary'!$K$36,$A3203)</f>
        <v>#NAME?</v>
      </c>
      <c r="P3203" s="330" t="e">
        <f ca="1">_xll.RiskData('Risk Summary'!$N$36,$A3203)</f>
        <v>#NAME?</v>
      </c>
      <c r="R3203" s="330" t="e">
        <f ca="1">_xll.RiskData('TS CF'!$H$24,$A3203)-F3203</f>
        <v>#NAME?</v>
      </c>
      <c r="S3203" s="330" t="e">
        <f ca="1">_xll.RiskData('TS CF'!$K$24,$A3203)-G3203</f>
        <v>#NAME?</v>
      </c>
      <c r="T3203" s="330" t="e">
        <f ca="1">_xll.RiskData('TS CF'!$N$24,$A3203)-H3203</f>
        <v>#NAME?</v>
      </c>
      <c r="V3203" s="327" t="e">
        <f t="shared" ca="1" si="147"/>
        <v>#NAME?</v>
      </c>
      <c r="W3203" s="327" t="e">
        <f t="shared" ca="1" si="148"/>
        <v>#NAME?</v>
      </c>
      <c r="X3203" s="327" t="e">
        <f t="shared" ca="1" si="149"/>
        <v>#NAME?</v>
      </c>
    </row>
    <row r="3204" spans="1:24">
      <c r="A3204" s="2">
        <v>3197</v>
      </c>
      <c r="B3204" s="617">
        <v>-160478</v>
      </c>
      <c r="C3204" s="617">
        <v>-103593</v>
      </c>
      <c r="D3204" s="617">
        <v>-114388</v>
      </c>
      <c r="F3204" s="330" t="e">
        <f ca="1">_xll.RiskData('Risk Summary'!$H$32,$A3204)</f>
        <v>#NAME?</v>
      </c>
      <c r="G3204" s="330" t="e">
        <f ca="1">_xll.RiskData('Risk Summary'!$K$32,$A3204)</f>
        <v>#NAME?</v>
      </c>
      <c r="H3204" s="330" t="e">
        <f ca="1">_xll.RiskData('Risk Summary'!$N$32,$A3204)</f>
        <v>#NAME?</v>
      </c>
      <c r="J3204" s="330" t="e">
        <f ca="1">_xll.RiskData('Risk Summary'!$H$35,$A3204)</f>
        <v>#NAME?</v>
      </c>
      <c r="K3204" s="330" t="e">
        <f ca="1">_xll.RiskData('Risk Summary'!$K$35,$A3204)</f>
        <v>#NAME?</v>
      </c>
      <c r="L3204" s="330" t="e">
        <f ca="1">_xll.RiskData('Risk Summary'!$N$35,$A3204)</f>
        <v>#NAME?</v>
      </c>
      <c r="N3204" s="330" t="e">
        <f ca="1">_xll.RiskData('Risk Summary'!$H$36,$A3204)</f>
        <v>#NAME?</v>
      </c>
      <c r="O3204" s="330" t="e">
        <f ca="1">_xll.RiskData('Risk Summary'!$K$36,$A3204)</f>
        <v>#NAME?</v>
      </c>
      <c r="P3204" s="330" t="e">
        <f ca="1">_xll.RiskData('Risk Summary'!$N$36,$A3204)</f>
        <v>#NAME?</v>
      </c>
      <c r="R3204" s="330" t="e">
        <f ca="1">_xll.RiskData('TS CF'!$H$24,$A3204)-F3204</f>
        <v>#NAME?</v>
      </c>
      <c r="S3204" s="330" t="e">
        <f ca="1">_xll.RiskData('TS CF'!$K$24,$A3204)-G3204</f>
        <v>#NAME?</v>
      </c>
      <c r="T3204" s="330" t="e">
        <f ca="1">_xll.RiskData('TS CF'!$N$24,$A3204)-H3204</f>
        <v>#NAME?</v>
      </c>
      <c r="V3204" s="327" t="e">
        <f t="shared" ca="1" si="147"/>
        <v>#NAME?</v>
      </c>
      <c r="W3204" s="327" t="e">
        <f t="shared" ca="1" si="148"/>
        <v>#NAME?</v>
      </c>
      <c r="X3204" s="327" t="e">
        <f t="shared" ca="1" si="149"/>
        <v>#NAME?</v>
      </c>
    </row>
    <row r="3205" spans="1:24">
      <c r="A3205" s="2">
        <v>3198</v>
      </c>
      <c r="B3205" s="617">
        <v>-160478</v>
      </c>
      <c r="C3205" s="617">
        <v>-103593</v>
      </c>
      <c r="D3205" s="617">
        <v>-114388</v>
      </c>
      <c r="F3205" s="330" t="e">
        <f ca="1">_xll.RiskData('Risk Summary'!$H$32,$A3205)</f>
        <v>#NAME?</v>
      </c>
      <c r="G3205" s="330" t="e">
        <f ca="1">_xll.RiskData('Risk Summary'!$K$32,$A3205)</f>
        <v>#NAME?</v>
      </c>
      <c r="H3205" s="330" t="e">
        <f ca="1">_xll.RiskData('Risk Summary'!$N$32,$A3205)</f>
        <v>#NAME?</v>
      </c>
      <c r="J3205" s="330" t="e">
        <f ca="1">_xll.RiskData('Risk Summary'!$H$35,$A3205)</f>
        <v>#NAME?</v>
      </c>
      <c r="K3205" s="330" t="e">
        <f ca="1">_xll.RiskData('Risk Summary'!$K$35,$A3205)</f>
        <v>#NAME?</v>
      </c>
      <c r="L3205" s="330" t="e">
        <f ca="1">_xll.RiskData('Risk Summary'!$N$35,$A3205)</f>
        <v>#NAME?</v>
      </c>
      <c r="N3205" s="330" t="e">
        <f ca="1">_xll.RiskData('Risk Summary'!$H$36,$A3205)</f>
        <v>#NAME?</v>
      </c>
      <c r="O3205" s="330" t="e">
        <f ca="1">_xll.RiskData('Risk Summary'!$K$36,$A3205)</f>
        <v>#NAME?</v>
      </c>
      <c r="P3205" s="330" t="e">
        <f ca="1">_xll.RiskData('Risk Summary'!$N$36,$A3205)</f>
        <v>#NAME?</v>
      </c>
      <c r="R3205" s="330" t="e">
        <f ca="1">_xll.RiskData('TS CF'!$H$24,$A3205)-F3205</f>
        <v>#NAME?</v>
      </c>
      <c r="S3205" s="330" t="e">
        <f ca="1">_xll.RiskData('TS CF'!$K$24,$A3205)-G3205</f>
        <v>#NAME?</v>
      </c>
      <c r="T3205" s="330" t="e">
        <f ca="1">_xll.RiskData('TS CF'!$N$24,$A3205)-H3205</f>
        <v>#NAME?</v>
      </c>
      <c r="V3205" s="327" t="e">
        <f t="shared" ca="1" si="147"/>
        <v>#NAME?</v>
      </c>
      <c r="W3205" s="327" t="e">
        <f t="shared" ca="1" si="148"/>
        <v>#NAME?</v>
      </c>
      <c r="X3205" s="327" t="e">
        <f t="shared" ca="1" si="149"/>
        <v>#NAME?</v>
      </c>
    </row>
    <row r="3206" spans="1:24">
      <c r="A3206" s="2">
        <v>3199</v>
      </c>
      <c r="B3206" s="617">
        <v>-160478</v>
      </c>
      <c r="C3206" s="617">
        <v>-103593</v>
      </c>
      <c r="D3206" s="617">
        <v>-114388</v>
      </c>
      <c r="F3206" s="330" t="e">
        <f ca="1">_xll.RiskData('Risk Summary'!$H$32,$A3206)</f>
        <v>#NAME?</v>
      </c>
      <c r="G3206" s="330" t="e">
        <f ca="1">_xll.RiskData('Risk Summary'!$K$32,$A3206)</f>
        <v>#NAME?</v>
      </c>
      <c r="H3206" s="330" t="e">
        <f ca="1">_xll.RiskData('Risk Summary'!$N$32,$A3206)</f>
        <v>#NAME?</v>
      </c>
      <c r="J3206" s="330" t="e">
        <f ca="1">_xll.RiskData('Risk Summary'!$H$35,$A3206)</f>
        <v>#NAME?</v>
      </c>
      <c r="K3206" s="330" t="e">
        <f ca="1">_xll.RiskData('Risk Summary'!$K$35,$A3206)</f>
        <v>#NAME?</v>
      </c>
      <c r="L3206" s="330" t="e">
        <f ca="1">_xll.RiskData('Risk Summary'!$N$35,$A3206)</f>
        <v>#NAME?</v>
      </c>
      <c r="N3206" s="330" t="e">
        <f ca="1">_xll.RiskData('Risk Summary'!$H$36,$A3206)</f>
        <v>#NAME?</v>
      </c>
      <c r="O3206" s="330" t="e">
        <f ca="1">_xll.RiskData('Risk Summary'!$K$36,$A3206)</f>
        <v>#NAME?</v>
      </c>
      <c r="P3206" s="330" t="e">
        <f ca="1">_xll.RiskData('Risk Summary'!$N$36,$A3206)</f>
        <v>#NAME?</v>
      </c>
      <c r="R3206" s="330" t="e">
        <f ca="1">_xll.RiskData('TS CF'!$H$24,$A3206)-F3206</f>
        <v>#NAME?</v>
      </c>
      <c r="S3206" s="330" t="e">
        <f ca="1">_xll.RiskData('TS CF'!$K$24,$A3206)-G3206</f>
        <v>#NAME?</v>
      </c>
      <c r="T3206" s="330" t="e">
        <f ca="1">_xll.RiskData('TS CF'!$N$24,$A3206)-H3206</f>
        <v>#NAME?</v>
      </c>
      <c r="V3206" s="327" t="e">
        <f t="shared" ca="1" si="147"/>
        <v>#NAME?</v>
      </c>
      <c r="W3206" s="327" t="e">
        <f t="shared" ca="1" si="148"/>
        <v>#NAME?</v>
      </c>
      <c r="X3206" s="327" t="e">
        <f t="shared" ca="1" si="149"/>
        <v>#NAME?</v>
      </c>
    </row>
    <row r="3207" spans="1:24" ht="13.5" thickBot="1">
      <c r="A3207" s="546">
        <v>3200</v>
      </c>
      <c r="B3207" s="617">
        <v>-160478</v>
      </c>
      <c r="C3207" s="617">
        <v>-103593</v>
      </c>
      <c r="D3207" s="617">
        <v>-114388</v>
      </c>
      <c r="E3207" s="548"/>
      <c r="F3207" s="549" t="e">
        <f ca="1">_xll.RiskData('Risk Summary'!$H$32,$A3207)</f>
        <v>#NAME?</v>
      </c>
      <c r="G3207" s="549" t="e">
        <f ca="1">_xll.RiskData('Risk Summary'!$K$32,$A3207)</f>
        <v>#NAME?</v>
      </c>
      <c r="H3207" s="549" t="e">
        <f ca="1">_xll.RiskData('Risk Summary'!$N$32,$A3207)</f>
        <v>#NAME?</v>
      </c>
      <c r="I3207" s="548"/>
      <c r="J3207" s="330" t="e">
        <f ca="1">_xll.RiskData('Risk Summary'!$H$35,$A3207)</f>
        <v>#NAME?</v>
      </c>
      <c r="K3207" s="330" t="e">
        <f ca="1">_xll.RiskData('Risk Summary'!$K$35,$A3207)</f>
        <v>#NAME?</v>
      </c>
      <c r="L3207" s="330" t="e">
        <f ca="1">_xll.RiskData('Risk Summary'!$N$35,$A3207)</f>
        <v>#NAME?</v>
      </c>
      <c r="M3207" s="548"/>
      <c r="N3207" s="330" t="e">
        <f ca="1">_xll.RiskData('Risk Summary'!$H$36,$A3207)</f>
        <v>#NAME?</v>
      </c>
      <c r="O3207" s="330" t="e">
        <f ca="1">_xll.RiskData('Risk Summary'!$K$36,$A3207)</f>
        <v>#NAME?</v>
      </c>
      <c r="P3207" s="330" t="e">
        <f ca="1">_xll.RiskData('Risk Summary'!$N$36,$A3207)</f>
        <v>#NAME?</v>
      </c>
      <c r="Q3207" s="548"/>
      <c r="R3207" s="549" t="e">
        <f ca="1">_xll.RiskData('TS CF'!$H$24,$A3207)-F3207</f>
        <v>#NAME?</v>
      </c>
      <c r="S3207" s="549" t="e">
        <f ca="1">_xll.RiskData('TS CF'!$K$24,$A3207)-G3207</f>
        <v>#NAME?</v>
      </c>
      <c r="T3207" s="549" t="e">
        <f ca="1">_xll.RiskData('TS CF'!$N$24,$A3207)-H3207</f>
        <v>#NAME?</v>
      </c>
      <c r="U3207" s="550"/>
      <c r="V3207" s="547" t="e">
        <f t="shared" ca="1" si="147"/>
        <v>#NAME?</v>
      </c>
      <c r="W3207" s="547" t="e">
        <f t="shared" ca="1" si="148"/>
        <v>#NAME?</v>
      </c>
      <c r="X3207" s="547" t="e">
        <f t="shared" ca="1" si="149"/>
        <v>#NAME?</v>
      </c>
    </row>
    <row r="3208" spans="1:24">
      <c r="A3208" s="553"/>
      <c r="B3208" s="554"/>
      <c r="C3208" s="554"/>
      <c r="D3208" s="554"/>
      <c r="E3208" s="555"/>
      <c r="F3208" s="556"/>
      <c r="G3208" s="556"/>
      <c r="H3208" s="556"/>
      <c r="I3208" s="555"/>
      <c r="J3208" s="556"/>
      <c r="K3208" s="556"/>
      <c r="L3208" s="556"/>
      <c r="M3208" s="555"/>
      <c r="N3208" s="556"/>
      <c r="O3208" s="556"/>
      <c r="P3208" s="556"/>
      <c r="Q3208" s="555"/>
      <c r="R3208" s="556"/>
      <c r="S3208" s="556"/>
      <c r="T3208" s="556"/>
      <c r="U3208" s="1"/>
      <c r="V3208" s="554"/>
      <c r="W3208" s="554"/>
      <c r="X3208" s="554"/>
    </row>
    <row r="3209" spans="1:24">
      <c r="A3209" s="2" t="s">
        <v>241</v>
      </c>
      <c r="B3209" s="498">
        <f>AVERAGE(B8:B3207)</f>
        <v>-160478</v>
      </c>
      <c r="C3209" s="498">
        <f>AVERAGE(C8:C3207)</f>
        <v>-103593</v>
      </c>
      <c r="D3209" s="498">
        <f>AVERAGE(D8:D3207)</f>
        <v>-114388</v>
      </c>
      <c r="F3209" s="498" t="e">
        <f ca="1">AVERAGE(F8:F3207)</f>
        <v>#NAME?</v>
      </c>
      <c r="G3209" s="498" t="e">
        <f ca="1">AVERAGE(G8:G3207)</f>
        <v>#NAME?</v>
      </c>
      <c r="H3209" s="498" t="e">
        <f ca="1">AVERAGE(H8:H3207)</f>
        <v>#NAME?</v>
      </c>
      <c r="J3209" s="498" t="e">
        <f ca="1">AVERAGE(J8:J3207)</f>
        <v>#NAME?</v>
      </c>
      <c r="K3209" s="498" t="e">
        <f ca="1">AVERAGE(K8:K3207)</f>
        <v>#NAME?</v>
      </c>
      <c r="L3209" s="498" t="e">
        <f ca="1">AVERAGE(L8:L3207)</f>
        <v>#NAME?</v>
      </c>
      <c r="N3209" s="498" t="e">
        <f ca="1">AVERAGE(N8:N3207)</f>
        <v>#NAME?</v>
      </c>
      <c r="O3209" s="498" t="e">
        <f ca="1">AVERAGE(O8:O3207)</f>
        <v>#NAME?</v>
      </c>
      <c r="P3209" s="498" t="e">
        <f ca="1">AVERAGE(P8:P3207)</f>
        <v>#NAME?</v>
      </c>
      <c r="R3209" s="498" t="e">
        <f ca="1">AVERAGE(R8:R3207)</f>
        <v>#NAME?</v>
      </c>
      <c r="S3209" s="498" t="e">
        <f ca="1">AVERAGE(S8:S3207)</f>
        <v>#NAME?</v>
      </c>
      <c r="T3209" s="498" t="e">
        <f ca="1">AVERAGE(T8:T3207)</f>
        <v>#NAME?</v>
      </c>
      <c r="V3209" s="498"/>
      <c r="W3209" s="498"/>
      <c r="X3209" s="498"/>
    </row>
    <row r="3210" spans="1:24">
      <c r="A3210" s="2" t="s">
        <v>300</v>
      </c>
      <c r="B3210" s="498">
        <f>STDEV(B8:B3207)</f>
        <v>0</v>
      </c>
      <c r="C3210" s="498">
        <f>STDEV(C8:C3207)</f>
        <v>0</v>
      </c>
      <c r="D3210" s="498">
        <f>STDEV(D8:D3207)</f>
        <v>0</v>
      </c>
      <c r="F3210" s="498" t="e">
        <f ca="1">STDEV(F8:F3207)</f>
        <v>#NAME?</v>
      </c>
      <c r="G3210" s="498" t="e">
        <f ca="1">STDEV(G8:G3207)</f>
        <v>#NAME?</v>
      </c>
      <c r="H3210" s="498" t="e">
        <f ca="1">STDEV(H8:H3207)</f>
        <v>#NAME?</v>
      </c>
      <c r="J3210" s="498" t="e">
        <f ca="1">STDEV(J8:J3207)</f>
        <v>#NAME?</v>
      </c>
      <c r="K3210" s="498" t="e">
        <f ca="1">STDEV(K8:K3207)</f>
        <v>#NAME?</v>
      </c>
      <c r="L3210" s="498" t="e">
        <f ca="1">STDEV(L8:L3207)</f>
        <v>#NAME?</v>
      </c>
      <c r="N3210" s="498" t="e">
        <f ca="1">STDEV(N8:N3207)</f>
        <v>#NAME?</v>
      </c>
      <c r="O3210" s="498" t="e">
        <f ca="1">STDEV(O8:O3207)</f>
        <v>#NAME?</v>
      </c>
      <c r="P3210" s="498" t="e">
        <f ca="1">STDEV(P8:P3207)</f>
        <v>#NAME?</v>
      </c>
      <c r="R3210" s="498" t="e">
        <f ca="1">STDEV(R8:R3207)</f>
        <v>#NAME?</v>
      </c>
      <c r="S3210" s="498" t="e">
        <f ca="1">STDEV(S8:S3207)</f>
        <v>#NAME?</v>
      </c>
      <c r="T3210" s="498" t="e">
        <f ca="1">STDEV(T8:T3207)</f>
        <v>#NAME?</v>
      </c>
    </row>
    <row r="3212" spans="1:24">
      <c r="F3212" s="498" t="e">
        <f ca="1">F3209+R3209</f>
        <v>#NAME?</v>
      </c>
      <c r="G3212" s="498" t="e">
        <f ca="1">G3209+S3209</f>
        <v>#NAME?</v>
      </c>
      <c r="H3212" s="498" t="e">
        <f ca="1">H3209+T3209</f>
        <v>#NAME?</v>
      </c>
      <c r="J3212" s="498" t="e">
        <f ca="1">J3209+V3209</f>
        <v>#NAME?</v>
      </c>
      <c r="K3212" s="498" t="e">
        <f ca="1">K3209+W3209</f>
        <v>#NAME?</v>
      </c>
      <c r="L3212" s="498" t="e">
        <f ca="1">L3209+X3209</f>
        <v>#NAME?</v>
      </c>
      <c r="N3212" s="498" t="e">
        <f ca="1">N3209+Z3209</f>
        <v>#NAME?</v>
      </c>
      <c r="O3212" s="498" t="e">
        <f ca="1">O3209+AA3209</f>
        <v>#NAME?</v>
      </c>
      <c r="P3212" s="498" t="e">
        <f ca="1">P3209+AB3209</f>
        <v>#NAME?</v>
      </c>
    </row>
    <row r="3215" spans="1:24">
      <c r="F3215" s="498"/>
      <c r="G3215" s="498"/>
      <c r="H3215" s="498"/>
      <c r="J3215" s="498"/>
      <c r="K3215" s="498"/>
      <c r="L3215" s="498"/>
      <c r="N3215" s="498"/>
      <c r="O3215" s="498"/>
      <c r="P3215" s="49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J27" sqref="J27"/>
    </sheetView>
  </sheetViews>
  <sheetFormatPr defaultRowHeight="12.75"/>
  <cols>
    <col min="1" max="1" width="3" style="331" bestFit="1" customWidth="1"/>
    <col min="2" max="2" width="8.28515625" bestFit="1" customWidth="1"/>
    <col min="3" max="3" width="28.5703125" customWidth="1"/>
    <col min="4" max="4" width="6.28515625" style="6" bestFit="1" customWidth="1"/>
    <col min="5" max="5" width="7.5703125" style="6" bestFit="1" customWidth="1"/>
    <col min="6" max="6" width="10.140625" style="6" customWidth="1"/>
    <col min="7" max="7" width="8.140625" style="6" customWidth="1"/>
    <col min="8" max="8" width="10.140625" style="6" customWidth="1"/>
  </cols>
  <sheetData>
    <row r="1" spans="1:11" s="622" customFormat="1">
      <c r="A1" s="331"/>
      <c r="B1" s="331" t="s">
        <v>243</v>
      </c>
      <c r="C1" s="331" t="s">
        <v>244</v>
      </c>
      <c r="D1" s="331" t="s">
        <v>245</v>
      </c>
      <c r="E1" s="331" t="s">
        <v>264</v>
      </c>
      <c r="F1" s="331" t="s">
        <v>265</v>
      </c>
      <c r="G1" s="331" t="s">
        <v>278</v>
      </c>
      <c r="H1" s="331" t="s">
        <v>279</v>
      </c>
    </row>
    <row r="2" spans="1:11" ht="15.75" thickBot="1">
      <c r="B2" s="721" t="s">
        <v>383</v>
      </c>
      <c r="C2" s="722"/>
      <c r="D2" s="722"/>
      <c r="E2" s="722"/>
      <c r="F2" s="723"/>
      <c r="G2" s="723"/>
      <c r="H2" s="724"/>
      <c r="J2" s="622" t="s">
        <v>337</v>
      </c>
    </row>
    <row r="3" spans="1:11" ht="26.25" thickBot="1">
      <c r="B3" s="623" t="s">
        <v>373</v>
      </c>
      <c r="C3" s="624" t="s">
        <v>374</v>
      </c>
      <c r="D3" s="625" t="s">
        <v>375</v>
      </c>
      <c r="E3" s="626" t="s">
        <v>260</v>
      </c>
      <c r="F3" s="627" t="s">
        <v>376</v>
      </c>
      <c r="G3" s="628" t="s">
        <v>377</v>
      </c>
      <c r="H3" s="629" t="s">
        <v>378</v>
      </c>
      <c r="J3" s="630" t="s">
        <v>379</v>
      </c>
      <c r="K3" s="630" t="s">
        <v>380</v>
      </c>
    </row>
    <row r="4" spans="1:11">
      <c r="A4" s="331">
        <v>1</v>
      </c>
      <c r="B4" s="709" t="s">
        <v>384</v>
      </c>
      <c r="C4" s="712" t="s">
        <v>43</v>
      </c>
      <c r="D4" s="631">
        <v>2019</v>
      </c>
      <c r="E4" s="632">
        <f t="shared" ref="E4:E18" si="0">J4/1000</f>
        <v>167.16549075529997</v>
      </c>
      <c r="F4" s="633" t="e">
        <f ca="1">_xll.RiskPercentile($K4,5%)/1000</f>
        <v>#NAME?</v>
      </c>
      <c r="G4" s="634" t="e">
        <f ca="1">_xll.RiskMean($K4)/1000</f>
        <v>#NAME?</v>
      </c>
      <c r="H4" s="635" t="e">
        <f ca="1">_xll.RiskPercentile($K4,95%)/1000</f>
        <v>#NAME?</v>
      </c>
      <c r="J4" s="636">
        <f>'Risk Summary'!F11</f>
        <v>167165.49075529998</v>
      </c>
      <c r="K4" s="636" t="e">
        <f ca="1">'Risk Summary'!H11</f>
        <v>#NAME?</v>
      </c>
    </row>
    <row r="5" spans="1:11">
      <c r="A5" s="331">
        <f>A4+1</f>
        <v>2</v>
      </c>
      <c r="B5" s="710"/>
      <c r="C5" s="713"/>
      <c r="D5" s="637">
        <v>2020</v>
      </c>
      <c r="E5" s="634">
        <f t="shared" si="0"/>
        <v>168.48959299999999</v>
      </c>
      <c r="F5" s="633" t="e">
        <f ca="1">_xll.RiskPercentile($K5,5%)/1000</f>
        <v>#NAME?</v>
      </c>
      <c r="G5" s="634" t="e">
        <f ca="1">_xll.RiskMean($K5)/1000</f>
        <v>#NAME?</v>
      </c>
      <c r="H5" s="635" t="e">
        <f ca="1">_xll.RiskPercentile($K5,95%)/1000</f>
        <v>#NAME?</v>
      </c>
      <c r="J5" s="638">
        <f>'Risk Summary'!I11</f>
        <v>168489.59299999999</v>
      </c>
      <c r="K5" s="638" t="e">
        <f ca="1">'Risk Summary'!K11</f>
        <v>#NAME?</v>
      </c>
    </row>
    <row r="6" spans="1:11">
      <c r="A6" s="331">
        <f t="shared" ref="A6:A18" si="1">A5+1</f>
        <v>3</v>
      </c>
      <c r="B6" s="711"/>
      <c r="C6" s="714"/>
      <c r="D6" s="639">
        <v>2021</v>
      </c>
      <c r="E6" s="640">
        <f t="shared" si="0"/>
        <v>163.854376</v>
      </c>
      <c r="F6" s="641" t="e">
        <f ca="1">_xll.RiskPercentile($K6,5%)/1000</f>
        <v>#NAME?</v>
      </c>
      <c r="G6" s="640" t="e">
        <f ca="1">_xll.RiskMean($K6)/1000</f>
        <v>#NAME?</v>
      </c>
      <c r="H6" s="642" t="e">
        <f ca="1">_xll.RiskPercentile($K6,95%)/1000</f>
        <v>#NAME?</v>
      </c>
      <c r="J6" s="643">
        <f>'Risk Summary'!L11</f>
        <v>163854.37599999999</v>
      </c>
      <c r="K6" s="643" t="e">
        <f ca="1">'Risk Summary'!N11</f>
        <v>#NAME?</v>
      </c>
    </row>
    <row r="7" spans="1:11" ht="12.75" customHeight="1">
      <c r="A7" s="331">
        <f t="shared" si="1"/>
        <v>4</v>
      </c>
      <c r="B7" s="715" t="s">
        <v>385</v>
      </c>
      <c r="C7" s="718" t="s">
        <v>44</v>
      </c>
      <c r="D7" s="644">
        <f>D4</f>
        <v>2019</v>
      </c>
      <c r="E7" s="645">
        <f t="shared" si="0"/>
        <v>168.0966529957</v>
      </c>
      <c r="F7" s="646" t="e">
        <f ca="1">_xll.RiskPercentile($K7,5%)/1000</f>
        <v>#NAME?</v>
      </c>
      <c r="G7" s="645" t="e">
        <f ca="1">_xll.RiskMean($K7)/1000</f>
        <v>#NAME?</v>
      </c>
      <c r="H7" s="647" t="e">
        <f ca="1">_xll.RiskPercentile($K7,95%)/1000</f>
        <v>#NAME?</v>
      </c>
      <c r="J7" s="636">
        <f>'Risk Summary'!F12</f>
        <v>168096.65299569999</v>
      </c>
      <c r="K7" s="636" t="e">
        <f ca="1">'Risk Summary'!H12</f>
        <v>#NAME?</v>
      </c>
    </row>
    <row r="8" spans="1:11">
      <c r="A8" s="331">
        <f t="shared" si="1"/>
        <v>5</v>
      </c>
      <c r="B8" s="716"/>
      <c r="C8" s="719"/>
      <c r="D8" s="648">
        <f t="shared" ref="D8:D18" si="2">D5</f>
        <v>2020</v>
      </c>
      <c r="E8" s="649">
        <f t="shared" si="0"/>
        <v>173.07445199999998</v>
      </c>
      <c r="F8" s="650" t="e">
        <f ca="1">_xll.RiskPercentile($K8,5%)/1000</f>
        <v>#NAME?</v>
      </c>
      <c r="G8" s="649" t="e">
        <f ca="1">_xll.RiskMean($K8)/1000</f>
        <v>#NAME?</v>
      </c>
      <c r="H8" s="651" t="e">
        <f ca="1">_xll.RiskPercentile($K8,95%)/1000</f>
        <v>#NAME?</v>
      </c>
      <c r="J8" s="638">
        <f>'Risk Summary'!I12</f>
        <v>173074.45199999999</v>
      </c>
      <c r="K8" s="638" t="e">
        <f ca="1">'Risk Summary'!K12</f>
        <v>#NAME?</v>
      </c>
    </row>
    <row r="9" spans="1:11">
      <c r="A9" s="331">
        <f t="shared" si="1"/>
        <v>6</v>
      </c>
      <c r="B9" s="717"/>
      <c r="C9" s="720"/>
      <c r="D9" s="652">
        <f t="shared" si="2"/>
        <v>2021</v>
      </c>
      <c r="E9" s="653">
        <f t="shared" si="0"/>
        <v>173.282973</v>
      </c>
      <c r="F9" s="654" t="e">
        <f ca="1">_xll.RiskPercentile($K9,5%)/1000</f>
        <v>#NAME?</v>
      </c>
      <c r="G9" s="653" t="e">
        <f ca="1">_xll.RiskMean($K9)/1000</f>
        <v>#NAME?</v>
      </c>
      <c r="H9" s="655" t="e">
        <f ca="1">_xll.RiskPercentile($K9,95%)/1000</f>
        <v>#NAME?</v>
      </c>
      <c r="J9" s="643">
        <f>'Risk Summary'!L12</f>
        <v>173282.973</v>
      </c>
      <c r="K9" s="643" t="e">
        <f ca="1">'Risk Summary'!N12</f>
        <v>#NAME?</v>
      </c>
    </row>
    <row r="10" spans="1:11">
      <c r="A10" s="331">
        <f t="shared" si="1"/>
        <v>7</v>
      </c>
      <c r="B10" s="709" t="s">
        <v>386</v>
      </c>
      <c r="C10" s="712" t="s">
        <v>391</v>
      </c>
      <c r="D10" s="631">
        <f t="shared" si="2"/>
        <v>2019</v>
      </c>
      <c r="E10" s="632">
        <f t="shared" si="0"/>
        <v>105.7765220614</v>
      </c>
      <c r="F10" s="656" t="e">
        <f ca="1">_xll.RiskPercentile($K10,5%)/1000</f>
        <v>#NAME?</v>
      </c>
      <c r="G10" s="632" t="e">
        <f ca="1">_xll.RiskMean($K10)/1000</f>
        <v>#NAME?</v>
      </c>
      <c r="H10" s="657" t="e">
        <f ca="1">_xll.RiskPercentile($K10,95%)/1000</f>
        <v>#NAME?</v>
      </c>
      <c r="J10" s="636">
        <f>'Risk Summary'!F16</f>
        <v>105776.5220614</v>
      </c>
      <c r="K10" s="636" t="e">
        <f ca="1">'Risk Summary'!H16</f>
        <v>#NAME?</v>
      </c>
    </row>
    <row r="11" spans="1:11">
      <c r="A11" s="331">
        <f t="shared" si="1"/>
        <v>8</v>
      </c>
      <c r="B11" s="710"/>
      <c r="C11" s="713"/>
      <c r="D11" s="637">
        <f t="shared" si="2"/>
        <v>2020</v>
      </c>
      <c r="E11" s="634">
        <f t="shared" si="0"/>
        <v>92.528267999999997</v>
      </c>
      <c r="F11" s="633" t="e">
        <f ca="1">_xll.RiskPercentile($K11,5%)/1000</f>
        <v>#NAME?</v>
      </c>
      <c r="G11" s="634" t="e">
        <f ca="1">_xll.RiskMean($K11)/1000</f>
        <v>#NAME?</v>
      </c>
      <c r="H11" s="635" t="e">
        <f ca="1">_xll.RiskPercentile($K11,95%)/1000</f>
        <v>#NAME?</v>
      </c>
      <c r="J11" s="638">
        <f>'Risk Summary'!I16</f>
        <v>92528.267999999996</v>
      </c>
      <c r="K11" s="638" t="e">
        <f ca="1">'Risk Summary'!K16</f>
        <v>#NAME?</v>
      </c>
    </row>
    <row r="12" spans="1:11">
      <c r="A12" s="331">
        <f t="shared" si="1"/>
        <v>9</v>
      </c>
      <c r="B12" s="711"/>
      <c r="C12" s="714"/>
      <c r="D12" s="639">
        <f t="shared" si="2"/>
        <v>2021</v>
      </c>
      <c r="E12" s="640">
        <f t="shared" si="0"/>
        <v>93.884293999999997</v>
      </c>
      <c r="F12" s="641" t="e">
        <f ca="1">_xll.RiskPercentile($K12,5%)/1000</f>
        <v>#NAME?</v>
      </c>
      <c r="G12" s="640" t="e">
        <f ca="1">_xll.RiskMean($K12)/1000</f>
        <v>#NAME?</v>
      </c>
      <c r="H12" s="642" t="e">
        <f ca="1">_xll.RiskPercentile($K12,95%)/1000</f>
        <v>#NAME?</v>
      </c>
      <c r="J12" s="643">
        <f>'Risk Summary'!L16</f>
        <v>93884.293999999994</v>
      </c>
      <c r="K12" s="643" t="e">
        <f ca="1">'Risk Summary'!N16</f>
        <v>#NAME?</v>
      </c>
    </row>
    <row r="13" spans="1:11">
      <c r="A13" s="331">
        <f t="shared" si="1"/>
        <v>10</v>
      </c>
      <c r="B13" s="715" t="s">
        <v>387</v>
      </c>
      <c r="C13" s="718" t="s">
        <v>390</v>
      </c>
      <c r="D13" s="644">
        <f t="shared" si="2"/>
        <v>2019</v>
      </c>
      <c r="E13" s="645">
        <f t="shared" si="0"/>
        <v>148.21039412459999</v>
      </c>
      <c r="F13" s="646" t="e">
        <f ca="1">_xll.RiskPercentile($K13,5%)/1000</f>
        <v>#NAME?</v>
      </c>
      <c r="G13" s="645" t="e">
        <f ca="1">_xll.RiskMean($K13)/1000</f>
        <v>#NAME?</v>
      </c>
      <c r="H13" s="647" t="e">
        <f ca="1">_xll.RiskPercentile($K13,95%)/1000</f>
        <v>#NAME?</v>
      </c>
      <c r="J13" s="636">
        <f>'Risk Summary'!F28</f>
        <v>148210.39412459999</v>
      </c>
      <c r="K13" s="636" t="e">
        <f ca="1">'Risk Summary'!H28</f>
        <v>#NAME?</v>
      </c>
    </row>
    <row r="14" spans="1:11">
      <c r="A14" s="331">
        <f t="shared" si="1"/>
        <v>11</v>
      </c>
      <c r="B14" s="716"/>
      <c r="C14" s="719"/>
      <c r="D14" s="648">
        <f t="shared" si="2"/>
        <v>2020</v>
      </c>
      <c r="E14" s="649">
        <f t="shared" si="0"/>
        <v>164.60811900000002</v>
      </c>
      <c r="F14" s="650" t="e">
        <f ca="1">_xll.RiskPercentile($K14,5%)/1000</f>
        <v>#NAME?</v>
      </c>
      <c r="G14" s="649" t="e">
        <f ca="1">_xll.RiskMean($K14)/1000</f>
        <v>#NAME?</v>
      </c>
      <c r="H14" s="651" t="e">
        <f ca="1">_xll.RiskPercentile($K14,95%)/1000</f>
        <v>#NAME?</v>
      </c>
      <c r="J14" s="638">
        <f>'Risk Summary'!I28</f>
        <v>164608.11900000001</v>
      </c>
      <c r="K14" s="638" t="e">
        <f ca="1">'Risk Summary'!K28</f>
        <v>#NAME?</v>
      </c>
    </row>
    <row r="15" spans="1:11">
      <c r="A15" s="331">
        <f t="shared" si="1"/>
        <v>12</v>
      </c>
      <c r="B15" s="717"/>
      <c r="C15" s="720"/>
      <c r="D15" s="652">
        <f t="shared" si="2"/>
        <v>2021</v>
      </c>
      <c r="E15" s="653">
        <f t="shared" si="0"/>
        <v>179.04400000000001</v>
      </c>
      <c r="F15" s="654" t="e">
        <f ca="1">_xll.RiskPercentile($K15,5%)/1000</f>
        <v>#NAME?</v>
      </c>
      <c r="G15" s="653" t="e">
        <f ca="1">_xll.RiskMean($K15)/1000</f>
        <v>#NAME?</v>
      </c>
      <c r="H15" s="655" t="e">
        <f ca="1">_xll.RiskPercentile($K15,95%)/1000</f>
        <v>#NAME?</v>
      </c>
      <c r="J15" s="643">
        <f>'Risk Summary'!L28</f>
        <v>179044</v>
      </c>
      <c r="K15" s="643" t="e">
        <f ca="1">'Risk Summary'!N28</f>
        <v>#NAME?</v>
      </c>
    </row>
    <row r="16" spans="1:11" ht="12.75" customHeight="1">
      <c r="A16" s="331">
        <f t="shared" si="1"/>
        <v>13</v>
      </c>
      <c r="B16" s="709" t="s">
        <v>388</v>
      </c>
      <c r="C16" s="712" t="s">
        <v>389</v>
      </c>
      <c r="D16" s="631">
        <f t="shared" si="2"/>
        <v>2019</v>
      </c>
      <c r="E16" s="632">
        <f t="shared" si="0"/>
        <v>50.220417013999999</v>
      </c>
      <c r="F16" s="656" t="e">
        <f ca="1">_xll.RiskPercentile($K16,5%)/1000</f>
        <v>#NAME?</v>
      </c>
      <c r="G16" s="632" t="e">
        <f ca="1">_xll.RiskMean($K16)/1000</f>
        <v>#NAME?</v>
      </c>
      <c r="H16" s="657" t="e">
        <f ca="1">_xll.RiskPercentile($K16,95%)/1000</f>
        <v>#NAME?</v>
      </c>
      <c r="J16" s="636">
        <f>'Risk Summary'!F13</f>
        <v>50220.417013999999</v>
      </c>
      <c r="K16" s="636" t="e">
        <f ca="1">'Risk Summary'!H13</f>
        <v>#NAME?</v>
      </c>
    </row>
    <row r="17" spans="1:11">
      <c r="A17" s="331">
        <f t="shared" si="1"/>
        <v>14</v>
      </c>
      <c r="B17" s="710"/>
      <c r="C17" s="713"/>
      <c r="D17" s="637">
        <f t="shared" si="2"/>
        <v>2020</v>
      </c>
      <c r="E17" s="634">
        <f t="shared" si="0"/>
        <v>44.126553000000001</v>
      </c>
      <c r="F17" s="633" t="e">
        <f ca="1">_xll.RiskPercentile($K17,5%)/1000</f>
        <v>#NAME?</v>
      </c>
      <c r="G17" s="634" t="e">
        <f ca="1">_xll.RiskMean($K17)/1000</f>
        <v>#NAME?</v>
      </c>
      <c r="H17" s="635" t="e">
        <f ca="1">_xll.RiskPercentile($K17,95%)/1000</f>
        <v>#NAME?</v>
      </c>
      <c r="J17" s="638">
        <f>'Risk Summary'!I13</f>
        <v>44126.553</v>
      </c>
      <c r="K17" s="638" t="e">
        <f ca="1">'Risk Summary'!K13</f>
        <v>#NAME?</v>
      </c>
    </row>
    <row r="18" spans="1:11">
      <c r="A18" s="331">
        <f t="shared" si="1"/>
        <v>15</v>
      </c>
      <c r="B18" s="711"/>
      <c r="C18" s="714"/>
      <c r="D18" s="639">
        <f t="shared" si="2"/>
        <v>2021</v>
      </c>
      <c r="E18" s="640">
        <f t="shared" si="0"/>
        <v>49.483511</v>
      </c>
      <c r="F18" s="641" t="e">
        <f ca="1">_xll.RiskPercentile($K18,5%)/1000</f>
        <v>#NAME?</v>
      </c>
      <c r="G18" s="640" t="e">
        <f ca="1">_xll.RiskMean($K18)/1000</f>
        <v>#NAME?</v>
      </c>
      <c r="H18" s="642" t="e">
        <f ca="1">_xll.RiskPercentile($K18,95%)/1000</f>
        <v>#NAME?</v>
      </c>
      <c r="J18" s="643">
        <f>'Risk Summary'!L13</f>
        <v>49483.510999999999</v>
      </c>
      <c r="K18" s="643" t="e">
        <f ca="1">'Risk Summary'!N13</f>
        <v>#NAME?</v>
      </c>
    </row>
    <row r="21" spans="1:11">
      <c r="B21" s="331" t="s">
        <v>243</v>
      </c>
      <c r="C21" s="331" t="s">
        <v>244</v>
      </c>
      <c r="D21" s="331" t="s">
        <v>245</v>
      </c>
      <c r="E21" s="331" t="s">
        <v>264</v>
      </c>
      <c r="F21" s="331" t="s">
        <v>265</v>
      </c>
      <c r="G21" s="331" t="s">
        <v>278</v>
      </c>
      <c r="H21" s="331" t="s">
        <v>279</v>
      </c>
    </row>
    <row r="22" spans="1:11" ht="15.75" thickBot="1">
      <c r="B22" s="721" t="s">
        <v>383</v>
      </c>
      <c r="C22" s="722"/>
      <c r="D22" s="722"/>
      <c r="E22" s="722"/>
      <c r="F22" s="723"/>
      <c r="G22" s="723"/>
      <c r="H22" s="724"/>
    </row>
    <row r="23" spans="1:11" ht="27.75" customHeight="1" thickBot="1">
      <c r="B23" s="623" t="s">
        <v>373</v>
      </c>
      <c r="C23" s="624" t="s">
        <v>374</v>
      </c>
      <c r="D23" s="625" t="s">
        <v>375</v>
      </c>
      <c r="E23" s="626" t="s">
        <v>260</v>
      </c>
      <c r="F23" s="627" t="s">
        <v>381</v>
      </c>
      <c r="G23" s="628" t="s">
        <v>377</v>
      </c>
      <c r="H23" s="629" t="s">
        <v>382</v>
      </c>
    </row>
    <row r="24" spans="1:11">
      <c r="A24" s="331">
        <v>1</v>
      </c>
      <c r="B24" s="709" t="s">
        <v>384</v>
      </c>
      <c r="C24" s="712" t="s">
        <v>43</v>
      </c>
      <c r="D24" s="631">
        <v>2019</v>
      </c>
      <c r="E24" s="632">
        <v>163.914947729</v>
      </c>
      <c r="F24" s="633">
        <v>144.46632477708303</v>
      </c>
      <c r="G24" s="634">
        <v>154.52892174226361</v>
      </c>
      <c r="H24" s="635">
        <v>166.70652832475744</v>
      </c>
    </row>
    <row r="25" spans="1:11">
      <c r="A25" s="331">
        <v>2</v>
      </c>
      <c r="B25" s="710"/>
      <c r="C25" s="713"/>
      <c r="D25" s="637">
        <v>2020</v>
      </c>
      <c r="E25" s="634">
        <v>168.48959299999999</v>
      </c>
      <c r="F25" s="633">
        <v>148.49618940571858</v>
      </c>
      <c r="G25" s="634">
        <v>158.84152183460341</v>
      </c>
      <c r="H25" s="635">
        <v>171.34675302244867</v>
      </c>
    </row>
    <row r="26" spans="1:11">
      <c r="A26" s="331">
        <v>3</v>
      </c>
      <c r="B26" s="711"/>
      <c r="C26" s="714"/>
      <c r="D26" s="639">
        <v>2021</v>
      </c>
      <c r="E26" s="640">
        <v>163.854376</v>
      </c>
      <c r="F26" s="641">
        <v>144.41490878581615</v>
      </c>
      <c r="G26" s="640">
        <v>154.47175911510504</v>
      </c>
      <c r="H26" s="642">
        <v>166.63868885741451</v>
      </c>
    </row>
    <row r="27" spans="1:11">
      <c r="A27" s="331">
        <v>4</v>
      </c>
      <c r="B27" s="715" t="s">
        <v>385</v>
      </c>
      <c r="C27" s="718" t="s">
        <v>44</v>
      </c>
      <c r="D27" s="644">
        <v>2019</v>
      </c>
      <c r="E27" s="645">
        <v>170.27199999999999</v>
      </c>
      <c r="F27" s="646">
        <v>150.83672562364211</v>
      </c>
      <c r="G27" s="645">
        <v>173.40046246043283</v>
      </c>
      <c r="H27" s="647">
        <v>199.14199098260559</v>
      </c>
    </row>
    <row r="28" spans="1:11">
      <c r="A28" s="331">
        <v>5</v>
      </c>
      <c r="B28" s="716"/>
      <c r="C28" s="719"/>
      <c r="D28" s="648">
        <v>2020</v>
      </c>
      <c r="E28" s="649">
        <v>173.07445199999998</v>
      </c>
      <c r="F28" s="650">
        <v>153.30887683394295</v>
      </c>
      <c r="G28" s="649">
        <v>176.25465017385909</v>
      </c>
      <c r="H28" s="651">
        <v>202.44242598322728</v>
      </c>
    </row>
    <row r="29" spans="1:11">
      <c r="A29" s="331">
        <v>6</v>
      </c>
      <c r="B29" s="717"/>
      <c r="C29" s="720"/>
      <c r="D29" s="652">
        <v>2021</v>
      </c>
      <c r="E29" s="653">
        <v>173.282973</v>
      </c>
      <c r="F29" s="654">
        <v>153.50664976307735</v>
      </c>
      <c r="G29" s="653">
        <v>176.46643678471861</v>
      </c>
      <c r="H29" s="655">
        <v>202.66321308947596</v>
      </c>
    </row>
    <row r="30" spans="1:11">
      <c r="A30" s="331">
        <v>7</v>
      </c>
      <c r="B30" s="709" t="s">
        <v>386</v>
      </c>
      <c r="C30" s="712" t="s">
        <v>391</v>
      </c>
      <c r="D30" s="631">
        <v>2019</v>
      </c>
      <c r="E30" s="632">
        <v>97.185000000000002</v>
      </c>
      <c r="F30" s="656">
        <v>83.200769600060241</v>
      </c>
      <c r="G30" s="632">
        <v>94.873544910214292</v>
      </c>
      <c r="H30" s="657">
        <v>105.96583024075206</v>
      </c>
    </row>
    <row r="31" spans="1:11">
      <c r="A31" s="331">
        <v>8</v>
      </c>
      <c r="B31" s="710"/>
      <c r="C31" s="713"/>
      <c r="D31" s="637">
        <v>2020</v>
      </c>
      <c r="E31" s="634">
        <v>92.528267999999997</v>
      </c>
      <c r="F31" s="633">
        <v>79.214000026866884</v>
      </c>
      <c r="G31" s="634">
        <v>90.327221375743733</v>
      </c>
      <c r="H31" s="635">
        <v>100.89236925818489</v>
      </c>
    </row>
    <row r="32" spans="1:11">
      <c r="A32" s="331">
        <v>9</v>
      </c>
      <c r="B32" s="711"/>
      <c r="C32" s="714"/>
      <c r="D32" s="639">
        <v>2021</v>
      </c>
      <c r="E32" s="640">
        <v>93.884293999999997</v>
      </c>
      <c r="F32" s="641">
        <v>80.3703455972651</v>
      </c>
      <c r="G32" s="640">
        <v>91.651282909673554</v>
      </c>
      <c r="H32" s="642">
        <v>102.36924779461799</v>
      </c>
    </row>
    <row r="33" spans="1:8">
      <c r="A33" s="331">
        <v>10</v>
      </c>
      <c r="B33" s="715" t="s">
        <v>387</v>
      </c>
      <c r="C33" s="718" t="s">
        <v>390</v>
      </c>
      <c r="D33" s="644">
        <v>2019</v>
      </c>
      <c r="E33" s="645">
        <v>143.63543917800001</v>
      </c>
      <c r="F33" s="646">
        <v>143.52590481949363</v>
      </c>
      <c r="G33" s="645">
        <v>143.63582873125526</v>
      </c>
      <c r="H33" s="647">
        <v>143.7465317495224</v>
      </c>
    </row>
    <row r="34" spans="1:8">
      <c r="A34" s="331">
        <v>11</v>
      </c>
      <c r="B34" s="716"/>
      <c r="C34" s="719"/>
      <c r="D34" s="648">
        <v>2020</v>
      </c>
      <c r="E34" s="649">
        <v>148.79505628418283</v>
      </c>
      <c r="F34" s="650">
        <v>148.32483501815142</v>
      </c>
      <c r="G34" s="649">
        <v>149.52492625522373</v>
      </c>
      <c r="H34" s="651">
        <v>152.18475743436545</v>
      </c>
    </row>
    <row r="35" spans="1:8">
      <c r="A35" s="331">
        <v>12</v>
      </c>
      <c r="B35" s="717"/>
      <c r="C35" s="720"/>
      <c r="D35" s="652">
        <v>2021</v>
      </c>
      <c r="E35" s="653">
        <v>162.00900772884808</v>
      </c>
      <c r="F35" s="654">
        <v>161.43316322762962</v>
      </c>
      <c r="G35" s="653">
        <v>164.39004649167666</v>
      </c>
      <c r="H35" s="655">
        <v>171.31420155658549</v>
      </c>
    </row>
    <row r="36" spans="1:8">
      <c r="A36" s="331">
        <v>13</v>
      </c>
      <c r="B36" s="709" t="s">
        <v>388</v>
      </c>
      <c r="C36" s="712" t="s">
        <v>389</v>
      </c>
      <c r="D36" s="631">
        <v>2019</v>
      </c>
      <c r="E36" s="632">
        <v>52.969000000000001</v>
      </c>
      <c r="F36" s="656">
        <v>51.218589189915768</v>
      </c>
      <c r="G36" s="632">
        <v>65.397934173244138</v>
      </c>
      <c r="H36" s="657">
        <v>80.083185648679645</v>
      </c>
    </row>
    <row r="37" spans="1:8">
      <c r="A37" s="331">
        <v>14</v>
      </c>
      <c r="B37" s="710"/>
      <c r="C37" s="713"/>
      <c r="D37" s="637">
        <v>2020</v>
      </c>
      <c r="E37" s="634">
        <v>44.126553000000001</v>
      </c>
      <c r="F37" s="633">
        <v>42.668842835631558</v>
      </c>
      <c r="G37" s="634">
        <v>54.480576917328669</v>
      </c>
      <c r="H37" s="635">
        <v>66.730151465660313</v>
      </c>
    </row>
    <row r="38" spans="1:8">
      <c r="A38" s="331">
        <v>15</v>
      </c>
      <c r="B38" s="711"/>
      <c r="C38" s="714"/>
      <c r="D38" s="639">
        <v>2021</v>
      </c>
      <c r="E38" s="640">
        <v>49.483511</v>
      </c>
      <c r="F38" s="641">
        <v>47.853317723336922</v>
      </c>
      <c r="G38" s="640">
        <v>61.094404025793168</v>
      </c>
      <c r="H38" s="642">
        <v>74.812221554162534</v>
      </c>
    </row>
  </sheetData>
  <mergeCells count="22">
    <mergeCell ref="B10:B12"/>
    <mergeCell ref="C10:C12"/>
    <mergeCell ref="B2:H2"/>
    <mergeCell ref="B4:B6"/>
    <mergeCell ref="C4:C6"/>
    <mergeCell ref="B7:B9"/>
    <mergeCell ref="C7:C9"/>
    <mergeCell ref="B22:H22"/>
    <mergeCell ref="B24:B26"/>
    <mergeCell ref="C24:C26"/>
    <mergeCell ref="B13:B15"/>
    <mergeCell ref="C13:C15"/>
    <mergeCell ref="B16:B18"/>
    <mergeCell ref="C16:C18"/>
    <mergeCell ref="B36:B38"/>
    <mergeCell ref="C36:C38"/>
    <mergeCell ref="B27:B29"/>
    <mergeCell ref="C27:C29"/>
    <mergeCell ref="B30:B32"/>
    <mergeCell ref="C30:C32"/>
    <mergeCell ref="B33:B35"/>
    <mergeCell ref="C33:C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N43" sqref="N43"/>
    </sheetView>
  </sheetViews>
  <sheetFormatPr defaultRowHeight="12.75"/>
  <cols>
    <col min="1" max="1" width="9.140625" style="1"/>
    <col min="2" max="2" width="3" bestFit="1" customWidth="1"/>
    <col min="3" max="3" width="3.7109375" customWidth="1"/>
    <col min="4" max="4" width="3.140625" customWidth="1"/>
    <col min="5" max="5" width="61.42578125" customWidth="1"/>
    <col min="6" max="8" width="10.28515625" bestFit="1" customWidth="1"/>
    <col min="10" max="10" width="3" bestFit="1" customWidth="1"/>
    <col min="11" max="11" width="3" customWidth="1"/>
    <col min="12" max="12" width="3.140625" customWidth="1"/>
    <col min="13" max="13" width="4.5703125" customWidth="1"/>
    <col min="14" max="14" width="52.28515625" bestFit="1" customWidth="1"/>
    <col min="15" max="17" width="9.28515625" bestFit="1" customWidth="1"/>
  </cols>
  <sheetData>
    <row r="1" spans="2:17" ht="65.25" customHeight="1" thickBot="1"/>
    <row r="2" spans="2:17">
      <c r="B2" s="239"/>
      <c r="C2" s="725" t="s">
        <v>275</v>
      </c>
      <c r="D2" s="726"/>
      <c r="E2" s="726"/>
      <c r="F2" s="726"/>
      <c r="G2" s="726"/>
      <c r="H2" s="727"/>
      <c r="I2" s="290"/>
      <c r="J2" s="239"/>
      <c r="K2" s="725" t="s">
        <v>275</v>
      </c>
      <c r="L2" s="726"/>
      <c r="M2" s="726"/>
      <c r="N2" s="726"/>
      <c r="O2" s="726"/>
      <c r="P2" s="726"/>
      <c r="Q2" s="727"/>
    </row>
    <row r="3" spans="2:17" ht="13.5" thickBot="1">
      <c r="B3" s="239"/>
      <c r="C3" s="728" t="s">
        <v>246</v>
      </c>
      <c r="D3" s="729"/>
      <c r="E3" s="729"/>
      <c r="F3" s="729"/>
      <c r="G3" s="729"/>
      <c r="H3" s="730"/>
      <c r="I3" s="290"/>
      <c r="J3" s="239"/>
      <c r="K3" s="728" t="s">
        <v>246</v>
      </c>
      <c r="L3" s="729"/>
      <c r="M3" s="729"/>
      <c r="N3" s="729"/>
      <c r="O3" s="729"/>
      <c r="P3" s="729"/>
      <c r="Q3" s="730"/>
    </row>
    <row r="4" spans="2:17" ht="13.5" thickBot="1">
      <c r="B4" s="239"/>
      <c r="C4" s="239"/>
      <c r="D4" s="239"/>
      <c r="E4" s="239"/>
      <c r="F4" s="299" t="s">
        <v>243</v>
      </c>
      <c r="G4" s="299" t="s">
        <v>244</v>
      </c>
      <c r="H4" s="299" t="s">
        <v>245</v>
      </c>
      <c r="J4" s="239"/>
      <c r="K4" s="239"/>
      <c r="L4" s="239"/>
      <c r="M4" s="239"/>
      <c r="N4" s="239"/>
      <c r="O4" s="299" t="s">
        <v>243</v>
      </c>
      <c r="P4" s="299" t="s">
        <v>244</v>
      </c>
      <c r="Q4" s="299" t="s">
        <v>245</v>
      </c>
    </row>
    <row r="5" spans="2:17" ht="13.5" thickBot="1">
      <c r="B5" s="239"/>
      <c r="C5" s="239"/>
      <c r="D5" s="239"/>
      <c r="E5" s="239"/>
      <c r="F5" s="300" t="s">
        <v>266</v>
      </c>
      <c r="G5" s="301" t="s">
        <v>319</v>
      </c>
      <c r="H5" s="302" t="s">
        <v>320</v>
      </c>
      <c r="J5" s="239"/>
      <c r="K5" s="239"/>
      <c r="L5" s="239"/>
      <c r="M5" s="239"/>
      <c r="N5" s="239"/>
      <c r="O5" s="300" t="s">
        <v>266</v>
      </c>
      <c r="P5" s="301" t="s">
        <v>319</v>
      </c>
      <c r="Q5" s="302" t="s">
        <v>320</v>
      </c>
    </row>
    <row r="6" spans="2:17">
      <c r="B6" s="239">
        <v>1</v>
      </c>
      <c r="C6" s="239"/>
      <c r="D6" s="314" t="s">
        <v>247</v>
      </c>
      <c r="E6" s="239"/>
      <c r="F6" s="303" t="e">
        <f ca="1">'Risk Summary'!G8</f>
        <v>#NAME?</v>
      </c>
      <c r="G6" s="304" t="e">
        <f ca="1">'Risk Summary'!J8</f>
        <v>#NAME?</v>
      </c>
      <c r="H6" s="305" t="e">
        <f ca="1">'Risk Summary'!M8</f>
        <v>#NAME?</v>
      </c>
      <c r="J6" s="239">
        <v>1</v>
      </c>
      <c r="K6" s="239"/>
      <c r="L6" s="239" t="s">
        <v>69</v>
      </c>
      <c r="M6" s="239"/>
      <c r="N6" s="239"/>
      <c r="O6" s="321"/>
      <c r="P6" s="236"/>
      <c r="Q6" s="322"/>
    </row>
    <row r="7" spans="2:17">
      <c r="B7" s="239">
        <f>B6+1</f>
        <v>2</v>
      </c>
      <c r="C7" s="239"/>
      <c r="D7" s="239"/>
      <c r="E7" s="239"/>
      <c r="F7" s="306"/>
      <c r="G7" s="307"/>
      <c r="H7" s="308"/>
      <c r="J7" s="239">
        <f>J6+1</f>
        <v>2</v>
      </c>
      <c r="K7" s="239"/>
      <c r="L7" s="239"/>
      <c r="M7" s="239" t="s">
        <v>66</v>
      </c>
      <c r="N7" s="239"/>
      <c r="O7" s="306" t="e">
        <f ca="1">'TS CF'!G6</f>
        <v>#NAME?</v>
      </c>
      <c r="P7" s="307" t="e">
        <f ca="1">'TS CF'!J6</f>
        <v>#NAME?</v>
      </c>
      <c r="Q7" s="308" t="e">
        <f ca="1">'TS CF'!M6</f>
        <v>#NAME?</v>
      </c>
    </row>
    <row r="8" spans="2:17">
      <c r="B8" s="239">
        <f t="shared" ref="B8:B43" si="0">B7+1</f>
        <v>3</v>
      </c>
      <c r="C8" s="239"/>
      <c r="D8" s="239" t="s">
        <v>41</v>
      </c>
      <c r="E8" s="239"/>
      <c r="F8" s="306">
        <v>0</v>
      </c>
      <c r="G8" s="307">
        <v>0</v>
      </c>
      <c r="H8" s="308">
        <v>0</v>
      </c>
      <c r="J8" s="239">
        <f t="shared" ref="J8:J36" si="1">J7+1</f>
        <v>3</v>
      </c>
      <c r="K8" s="239"/>
      <c r="L8" s="239"/>
      <c r="M8" s="239" t="s">
        <v>70</v>
      </c>
      <c r="N8" s="239"/>
      <c r="O8" s="306"/>
      <c r="P8" s="307"/>
      <c r="Q8" s="308"/>
    </row>
    <row r="9" spans="2:17">
      <c r="B9" s="239">
        <f t="shared" si="0"/>
        <v>4</v>
      </c>
      <c r="C9" s="239"/>
      <c r="D9" s="239"/>
      <c r="E9" s="239"/>
      <c r="F9" s="306"/>
      <c r="G9" s="307"/>
      <c r="H9" s="308"/>
      <c r="J9" s="239">
        <f t="shared" si="1"/>
        <v>4</v>
      </c>
      <c r="K9" s="239"/>
      <c r="L9" s="239"/>
      <c r="M9" s="239"/>
      <c r="N9" s="239" t="s">
        <v>71</v>
      </c>
      <c r="O9" s="306" t="e">
        <f ca="1">'TS CF'!G9</f>
        <v>#NAME?</v>
      </c>
      <c r="P9" s="307" t="e">
        <f ca="1">'TS CF'!J9</f>
        <v>#NAME?</v>
      </c>
      <c r="Q9" s="308" t="e">
        <f ca="1">'TS CF'!M9</f>
        <v>#NAME?</v>
      </c>
    </row>
    <row r="10" spans="2:17">
      <c r="B10" s="239">
        <f t="shared" si="0"/>
        <v>5</v>
      </c>
      <c r="C10" s="239"/>
      <c r="D10" s="239" t="s">
        <v>42</v>
      </c>
      <c r="E10" s="239"/>
      <c r="F10" s="306"/>
      <c r="G10" s="307"/>
      <c r="H10" s="308"/>
      <c r="J10" s="239">
        <f t="shared" si="1"/>
        <v>5</v>
      </c>
      <c r="K10" s="239"/>
      <c r="L10" s="239"/>
      <c r="M10" s="239"/>
      <c r="N10" s="239"/>
      <c r="O10" s="306"/>
      <c r="P10" s="307"/>
      <c r="Q10" s="308"/>
    </row>
    <row r="11" spans="2:17">
      <c r="B11" s="239">
        <f t="shared" si="0"/>
        <v>6</v>
      </c>
      <c r="C11" s="239"/>
      <c r="D11" s="239"/>
      <c r="E11" s="239" t="s">
        <v>43</v>
      </c>
      <c r="F11" s="306" t="e">
        <f ca="1">'Risk Summary'!G11</f>
        <v>#NAME?</v>
      </c>
      <c r="G11" s="307" t="e">
        <f ca="1">'Risk Summary'!J11</f>
        <v>#NAME?</v>
      </c>
      <c r="H11" s="308" t="e">
        <f ca="1">'Risk Summary'!M11</f>
        <v>#NAME?</v>
      </c>
      <c r="J11" s="239">
        <f t="shared" si="1"/>
        <v>6</v>
      </c>
      <c r="K11" s="239"/>
      <c r="L11" s="239"/>
      <c r="M11" s="239"/>
      <c r="N11" s="239" t="s">
        <v>72</v>
      </c>
      <c r="O11" s="306" t="e">
        <f ca="1">'TS CF'!G10</f>
        <v>#NAME?</v>
      </c>
      <c r="P11" s="307" t="e">
        <f ca="1">'TS CF'!J10</f>
        <v>#NAME?</v>
      </c>
      <c r="Q11" s="308" t="e">
        <f ca="1">'TS CF'!M10</f>
        <v>#NAME?</v>
      </c>
    </row>
    <row r="12" spans="2:17">
      <c r="B12" s="239">
        <f t="shared" si="0"/>
        <v>7</v>
      </c>
      <c r="C12" s="239"/>
      <c r="D12" s="239"/>
      <c r="E12" s="239" t="s">
        <v>44</v>
      </c>
      <c r="F12" s="306" t="e">
        <f ca="1">'Risk Summary'!G12</f>
        <v>#NAME?</v>
      </c>
      <c r="G12" s="307" t="e">
        <f ca="1">'Risk Summary'!J12</f>
        <v>#NAME?</v>
      </c>
      <c r="H12" s="308" t="e">
        <f ca="1">'Risk Summary'!M12</f>
        <v>#NAME?</v>
      </c>
      <c r="J12" s="239">
        <f t="shared" si="1"/>
        <v>7</v>
      </c>
      <c r="K12" s="239"/>
      <c r="L12" s="239"/>
      <c r="M12" s="239"/>
      <c r="N12" s="239" t="s">
        <v>57</v>
      </c>
      <c r="O12" s="306" t="e">
        <f ca="1">'TS CF'!G11</f>
        <v>#NAME?</v>
      </c>
      <c r="P12" s="307" t="e">
        <f ca="1">'TS CF'!J11</f>
        <v>#NAME?</v>
      </c>
      <c r="Q12" s="308" t="e">
        <f ca="1">'TS CF'!M11</f>
        <v>#NAME?</v>
      </c>
    </row>
    <row r="13" spans="2:17">
      <c r="B13" s="239">
        <f t="shared" si="0"/>
        <v>8</v>
      </c>
      <c r="C13" s="239"/>
      <c r="D13" s="239"/>
      <c r="E13" s="239" t="s">
        <v>45</v>
      </c>
      <c r="F13" s="306" t="e">
        <f ca="1">'Risk Summary'!G13</f>
        <v>#NAME?</v>
      </c>
      <c r="G13" s="307" t="e">
        <f ca="1">'Risk Summary'!J13</f>
        <v>#NAME?</v>
      </c>
      <c r="H13" s="308" t="e">
        <f ca="1">'Risk Summary'!M13</f>
        <v>#NAME?</v>
      </c>
      <c r="J13" s="239">
        <f t="shared" si="1"/>
        <v>8</v>
      </c>
      <c r="K13" s="239"/>
      <c r="L13" s="239"/>
      <c r="M13" s="239"/>
      <c r="N13" s="239" t="s">
        <v>140</v>
      </c>
      <c r="O13" s="306" t="e">
        <f>'TS CF'!#REF!</f>
        <v>#REF!</v>
      </c>
      <c r="P13" s="307" t="e">
        <f>'TS CF'!#REF!</f>
        <v>#REF!</v>
      </c>
      <c r="Q13" s="308" t="e">
        <f>'TS CF'!#REF!</f>
        <v>#REF!</v>
      </c>
    </row>
    <row r="14" spans="2:17">
      <c r="B14" s="239">
        <f t="shared" si="0"/>
        <v>9</v>
      </c>
      <c r="C14" s="239"/>
      <c r="D14" s="239"/>
      <c r="E14" s="239" t="s">
        <v>46</v>
      </c>
      <c r="F14" s="306" t="e">
        <f ca="1">'Risk Summary'!G14</f>
        <v>#NAME?</v>
      </c>
      <c r="G14" s="307" t="e">
        <f ca="1">'Risk Summary'!J14</f>
        <v>#NAME?</v>
      </c>
      <c r="H14" s="308" t="e">
        <f ca="1">'Risk Summary'!M14</f>
        <v>#NAME?</v>
      </c>
      <c r="J14" s="239">
        <f t="shared" si="1"/>
        <v>9</v>
      </c>
      <c r="K14" s="239"/>
      <c r="L14" s="239"/>
      <c r="M14" s="239"/>
      <c r="N14" s="314" t="s">
        <v>277</v>
      </c>
      <c r="O14" s="306" t="e">
        <f>'TS CF'!#REF!</f>
        <v>#REF!</v>
      </c>
      <c r="P14" s="307" t="e">
        <f>'TS CF'!#REF!</f>
        <v>#REF!</v>
      </c>
      <c r="Q14" s="308" t="e">
        <f>'TS CF'!#REF!</f>
        <v>#REF!</v>
      </c>
    </row>
    <row r="15" spans="2:17">
      <c r="B15" s="239">
        <f t="shared" si="0"/>
        <v>10</v>
      </c>
      <c r="C15" s="239"/>
      <c r="D15" s="239"/>
      <c r="E15" s="314" t="s">
        <v>248</v>
      </c>
      <c r="F15" s="306" t="e">
        <f ca="1">'Risk Summary'!G15</f>
        <v>#NAME?</v>
      </c>
      <c r="G15" s="307" t="e">
        <f ca="1">'Risk Summary'!J15</f>
        <v>#NAME?</v>
      </c>
      <c r="H15" s="308" t="e">
        <f ca="1">'Risk Summary'!M15</f>
        <v>#NAME?</v>
      </c>
      <c r="J15" s="239">
        <f t="shared" si="1"/>
        <v>10</v>
      </c>
      <c r="K15" s="239"/>
      <c r="L15" s="239"/>
      <c r="M15" s="239"/>
      <c r="N15" s="239" t="s">
        <v>147</v>
      </c>
      <c r="O15" s="306" t="e">
        <f>'TS CF'!#REF!</f>
        <v>#REF!</v>
      </c>
      <c r="P15" s="307" t="e">
        <f>'TS CF'!#REF!</f>
        <v>#REF!</v>
      </c>
      <c r="Q15" s="308" t="e">
        <f>'TS CF'!#REF!</f>
        <v>#REF!</v>
      </c>
    </row>
    <row r="16" spans="2:17">
      <c r="B16" s="239">
        <f t="shared" si="0"/>
        <v>11</v>
      </c>
      <c r="C16" s="239"/>
      <c r="D16" s="239"/>
      <c r="E16" s="239" t="s">
        <v>48</v>
      </c>
      <c r="F16" s="306" t="e">
        <f ca="1">'Risk Summary'!G16</f>
        <v>#NAME?</v>
      </c>
      <c r="G16" s="307" t="e">
        <f ca="1">'Risk Summary'!J16</f>
        <v>#NAME?</v>
      </c>
      <c r="H16" s="308" t="e">
        <f ca="1">'Risk Summary'!M16</f>
        <v>#NAME?</v>
      </c>
      <c r="J16" s="239">
        <f t="shared" si="1"/>
        <v>11</v>
      </c>
      <c r="K16" s="239"/>
      <c r="L16" s="239"/>
      <c r="M16" s="239"/>
      <c r="N16" s="239" t="s">
        <v>232</v>
      </c>
      <c r="O16" s="306" t="e">
        <f ca="1">'TS CF'!G12</f>
        <v>#NAME?</v>
      </c>
      <c r="P16" s="307" t="e">
        <f ca="1">'TS CF'!J12</f>
        <v>#NAME?</v>
      </c>
      <c r="Q16" s="308" t="e">
        <f ca="1">'TS CF'!M12</f>
        <v>#NAME?</v>
      </c>
    </row>
    <row r="17" spans="2:17">
      <c r="B17" s="239">
        <f t="shared" si="0"/>
        <v>12</v>
      </c>
      <c r="C17" s="239"/>
      <c r="D17" s="239"/>
      <c r="E17" s="239" t="s">
        <v>49</v>
      </c>
      <c r="F17" s="306" t="e">
        <f ca="1">'Risk Summary'!G17</f>
        <v>#NAME?</v>
      </c>
      <c r="G17" s="307" t="e">
        <f ca="1">'Risk Summary'!J17</f>
        <v>#NAME?</v>
      </c>
      <c r="H17" s="308" t="e">
        <f ca="1">'Risk Summary'!M17</f>
        <v>#NAME?</v>
      </c>
      <c r="J17" s="239">
        <f t="shared" si="1"/>
        <v>12</v>
      </c>
      <c r="K17" s="239"/>
      <c r="L17" s="239"/>
      <c r="M17" s="239"/>
      <c r="N17" s="239" t="s">
        <v>73</v>
      </c>
      <c r="O17" s="306" t="e">
        <f>'TS CF'!#REF!</f>
        <v>#REF!</v>
      </c>
      <c r="P17" s="307" t="e">
        <f>'TS CF'!#REF!</f>
        <v>#REF!</v>
      </c>
      <c r="Q17" s="308" t="e">
        <f>'TS CF'!#REF!</f>
        <v>#REF!</v>
      </c>
    </row>
    <row r="18" spans="2:17">
      <c r="B18" s="239">
        <f t="shared" si="0"/>
        <v>13</v>
      </c>
      <c r="C18" s="239"/>
      <c r="D18" s="239"/>
      <c r="E18" s="239" t="s">
        <v>50</v>
      </c>
      <c r="F18" s="306" t="e">
        <f ca="1">'Risk Summary'!G18</f>
        <v>#NAME?</v>
      </c>
      <c r="G18" s="307" t="e">
        <f ca="1">'Risk Summary'!J18</f>
        <v>#NAME?</v>
      </c>
      <c r="H18" s="308" t="e">
        <f ca="1">'Risk Summary'!M18</f>
        <v>#NAME?</v>
      </c>
      <c r="J18" s="239">
        <f t="shared" si="1"/>
        <v>13</v>
      </c>
      <c r="K18" s="239"/>
      <c r="L18" s="239"/>
      <c r="M18" s="239"/>
      <c r="N18" s="239" t="s">
        <v>74</v>
      </c>
      <c r="O18" s="306" t="e">
        <f>'TS CF'!#REF!</f>
        <v>#REF!</v>
      </c>
      <c r="P18" s="307" t="e">
        <f>'TS CF'!#REF!</f>
        <v>#REF!</v>
      </c>
      <c r="Q18" s="308" t="e">
        <f>'TS CF'!#REF!</f>
        <v>#REF!</v>
      </c>
    </row>
    <row r="19" spans="2:17">
      <c r="B19" s="239">
        <f t="shared" si="0"/>
        <v>14</v>
      </c>
      <c r="C19" s="239"/>
      <c r="D19" s="239" t="s">
        <v>51</v>
      </c>
      <c r="E19" s="239"/>
      <c r="F19" s="306" t="e">
        <f ca="1">'Risk Summary'!G19</f>
        <v>#NAME?</v>
      </c>
      <c r="G19" s="307" t="e">
        <f ca="1">'Risk Summary'!J19</f>
        <v>#NAME?</v>
      </c>
      <c r="H19" s="308" t="e">
        <f ca="1">'Risk Summary'!M19</f>
        <v>#NAME?</v>
      </c>
      <c r="J19" s="239">
        <f t="shared" si="1"/>
        <v>14</v>
      </c>
      <c r="K19" s="239"/>
      <c r="L19" s="239"/>
      <c r="M19" s="239"/>
      <c r="N19" s="239" t="s">
        <v>75</v>
      </c>
      <c r="O19" s="306" t="e">
        <f>'TS CF'!#REF!</f>
        <v>#REF!</v>
      </c>
      <c r="P19" s="307" t="e">
        <f>'TS CF'!#REF!</f>
        <v>#REF!</v>
      </c>
      <c r="Q19" s="308" t="e">
        <f>'TS CF'!#REF!</f>
        <v>#REF!</v>
      </c>
    </row>
    <row r="20" spans="2:17">
      <c r="B20" s="239">
        <f t="shared" si="0"/>
        <v>15</v>
      </c>
      <c r="C20" s="239"/>
      <c r="D20" s="239"/>
      <c r="E20" s="239"/>
      <c r="F20" s="306"/>
      <c r="G20" s="307"/>
      <c r="H20" s="308"/>
      <c r="J20" s="239">
        <f t="shared" si="1"/>
        <v>15</v>
      </c>
      <c r="K20" s="239"/>
      <c r="L20" s="239"/>
      <c r="M20" s="239"/>
      <c r="N20" s="239" t="s">
        <v>138</v>
      </c>
      <c r="O20" s="306" t="e">
        <f ca="1">'TS CF'!G13</f>
        <v>#NAME?</v>
      </c>
      <c r="P20" s="307" t="e">
        <f ca="1">'TS CF'!J13</f>
        <v>#NAME?</v>
      </c>
      <c r="Q20" s="308" t="e">
        <f ca="1">'TS CF'!M13</f>
        <v>#NAME?</v>
      </c>
    </row>
    <row r="21" spans="2:17">
      <c r="B21" s="239">
        <f t="shared" si="0"/>
        <v>16</v>
      </c>
      <c r="C21" s="239"/>
      <c r="D21" s="239" t="s">
        <v>52</v>
      </c>
      <c r="E21" s="239"/>
      <c r="F21" s="315" t="e">
        <f ca="1">'Risk Summary'!G21</f>
        <v>#NAME?</v>
      </c>
      <c r="G21" s="316" t="e">
        <f ca="1">'Risk Summary'!J21</f>
        <v>#NAME?</v>
      </c>
      <c r="H21" s="317" t="e">
        <f ca="1">'Risk Summary'!M21</f>
        <v>#NAME?</v>
      </c>
      <c r="J21" s="239">
        <f t="shared" si="1"/>
        <v>16</v>
      </c>
      <c r="K21" s="239"/>
      <c r="L21" s="239"/>
      <c r="M21" s="239"/>
      <c r="N21" s="239" t="s">
        <v>231</v>
      </c>
      <c r="O21" s="309" t="e">
        <f ca="1">'TS CF'!G14</f>
        <v>#NAME?</v>
      </c>
      <c r="P21" s="310" t="e">
        <f ca="1">'TS CF'!J14</f>
        <v>#NAME?</v>
      </c>
      <c r="Q21" s="311" t="e">
        <f ca="1">'TS CF'!M14</f>
        <v>#NAME?</v>
      </c>
    </row>
    <row r="22" spans="2:17">
      <c r="B22" s="239">
        <f t="shared" si="0"/>
        <v>17</v>
      </c>
      <c r="C22" s="239"/>
      <c r="D22" s="239"/>
      <c r="E22" s="239"/>
      <c r="F22" s="306"/>
      <c r="G22" s="307"/>
      <c r="H22" s="308"/>
      <c r="J22" s="239">
        <f t="shared" si="1"/>
        <v>17</v>
      </c>
      <c r="K22" s="239"/>
      <c r="L22" s="239"/>
      <c r="M22" s="239" t="s">
        <v>69</v>
      </c>
      <c r="N22" s="239"/>
      <c r="O22" s="306" t="e">
        <f ca="1">'TS CF'!G15</f>
        <v>#NAME?</v>
      </c>
      <c r="P22" s="307" t="e">
        <f ca="1">'TS CF'!J15</f>
        <v>#NAME?</v>
      </c>
      <c r="Q22" s="308" t="e">
        <f ca="1">'TS CF'!M15</f>
        <v>#NAME?</v>
      </c>
    </row>
    <row r="23" spans="2:17">
      <c r="B23" s="239">
        <f t="shared" si="0"/>
        <v>18</v>
      </c>
      <c r="C23" s="239"/>
      <c r="D23" s="239"/>
      <c r="E23" s="239" t="s">
        <v>53</v>
      </c>
      <c r="F23" s="306" t="e">
        <f ca="1">'Risk Summary'!G23</f>
        <v>#NAME?</v>
      </c>
      <c r="G23" s="307" t="e">
        <f ca="1">'Risk Summary'!J23</f>
        <v>#NAME?</v>
      </c>
      <c r="H23" s="308" t="e">
        <f ca="1">'Risk Summary'!M23</f>
        <v>#NAME?</v>
      </c>
      <c r="J23" s="239">
        <f t="shared" si="1"/>
        <v>18</v>
      </c>
      <c r="K23" s="239"/>
      <c r="L23" s="239" t="s">
        <v>76</v>
      </c>
      <c r="M23" s="239"/>
      <c r="N23" s="239"/>
      <c r="O23" s="306"/>
      <c r="P23" s="307"/>
      <c r="Q23" s="308"/>
    </row>
    <row r="24" spans="2:17">
      <c r="B24" s="239">
        <f t="shared" si="0"/>
        <v>19</v>
      </c>
      <c r="C24" s="239"/>
      <c r="D24" s="239"/>
      <c r="E24" s="239"/>
      <c r="F24" s="306"/>
      <c r="G24" s="307"/>
      <c r="H24" s="308"/>
      <c r="J24" s="239">
        <f t="shared" si="1"/>
        <v>19</v>
      </c>
      <c r="K24" s="239"/>
      <c r="L24" s="239"/>
      <c r="M24" s="239" t="s">
        <v>77</v>
      </c>
      <c r="N24" s="239"/>
      <c r="O24" s="306"/>
      <c r="P24" s="307"/>
      <c r="Q24" s="308"/>
    </row>
    <row r="25" spans="2:17">
      <c r="B25" s="239">
        <f t="shared" si="0"/>
        <v>20</v>
      </c>
      <c r="C25" s="239"/>
      <c r="D25" s="239" t="s">
        <v>54</v>
      </c>
      <c r="E25" s="239"/>
      <c r="F25" s="315" t="e">
        <f ca="1">'Risk Summary'!G25</f>
        <v>#NAME?</v>
      </c>
      <c r="G25" s="316" t="e">
        <f ca="1">'Risk Summary'!J25</f>
        <v>#NAME?</v>
      </c>
      <c r="H25" s="317" t="e">
        <f ca="1">'Risk Summary'!M25</f>
        <v>#NAME?</v>
      </c>
      <c r="J25" s="239">
        <f t="shared" si="1"/>
        <v>20</v>
      </c>
      <c r="K25" s="239"/>
      <c r="L25" s="239"/>
      <c r="M25" s="239"/>
      <c r="N25" s="239" t="s">
        <v>78</v>
      </c>
      <c r="O25" s="309" t="e">
        <f>'TS CF'!#REF!</f>
        <v>#REF!</v>
      </c>
      <c r="P25" s="310" t="e">
        <f>'TS CF'!#REF!</f>
        <v>#REF!</v>
      </c>
      <c r="Q25" s="311" t="e">
        <f>'TS CF'!#REF!</f>
        <v>#REF!</v>
      </c>
    </row>
    <row r="26" spans="2:17">
      <c r="B26" s="239">
        <f t="shared" si="0"/>
        <v>21</v>
      </c>
      <c r="C26" s="239"/>
      <c r="D26" s="239"/>
      <c r="E26" s="239"/>
      <c r="F26" s="306"/>
      <c r="G26" s="307"/>
      <c r="H26" s="308"/>
      <c r="J26" s="239">
        <f t="shared" si="1"/>
        <v>21</v>
      </c>
      <c r="K26" s="239"/>
      <c r="L26" s="239"/>
      <c r="M26" s="239" t="s">
        <v>76</v>
      </c>
      <c r="N26" s="239"/>
      <c r="O26" s="306" t="e">
        <f>'TS CF'!#REF!</f>
        <v>#REF!</v>
      </c>
      <c r="P26" s="307" t="e">
        <f>'TS CF'!#REF!</f>
        <v>#REF!</v>
      </c>
      <c r="Q26" s="308" t="e">
        <f>'TS CF'!#REF!</f>
        <v>#REF!</v>
      </c>
    </row>
    <row r="27" spans="2:17">
      <c r="B27" s="239">
        <f t="shared" si="0"/>
        <v>22</v>
      </c>
      <c r="C27" s="239"/>
      <c r="D27" s="313" t="s">
        <v>55</v>
      </c>
      <c r="E27" s="239"/>
      <c r="F27" s="306" t="e">
        <f ca="1">'Risk Summary'!G27</f>
        <v>#NAME?</v>
      </c>
      <c r="G27" s="307" t="e">
        <f ca="1">'Risk Summary'!J27</f>
        <v>#NAME?</v>
      </c>
      <c r="H27" s="308" t="e">
        <f ca="1">'Risk Summary'!M27</f>
        <v>#NAME?</v>
      </c>
      <c r="J27" s="239">
        <f t="shared" si="1"/>
        <v>22</v>
      </c>
      <c r="K27" s="239"/>
      <c r="L27" s="239" t="s">
        <v>79</v>
      </c>
      <c r="M27" s="239"/>
      <c r="N27" s="239"/>
      <c r="O27" s="306"/>
      <c r="P27" s="307"/>
      <c r="Q27" s="308"/>
    </row>
    <row r="28" spans="2:17">
      <c r="B28" s="239">
        <f t="shared" si="0"/>
        <v>23</v>
      </c>
      <c r="C28" s="239"/>
      <c r="D28" s="239"/>
      <c r="E28" s="312" t="s">
        <v>56</v>
      </c>
      <c r="F28" s="306" t="e">
        <f>'Risk Summary'!#REF!</f>
        <v>#REF!</v>
      </c>
      <c r="G28" s="307" t="e">
        <f>'Risk Summary'!#REF!</f>
        <v>#REF!</v>
      </c>
      <c r="H28" s="308" t="e">
        <f>'Risk Summary'!#REF!</f>
        <v>#REF!</v>
      </c>
      <c r="J28" s="239">
        <f t="shared" si="1"/>
        <v>23</v>
      </c>
      <c r="K28" s="239"/>
      <c r="L28" s="239"/>
      <c r="M28" s="239"/>
      <c r="N28" s="239" t="s">
        <v>160</v>
      </c>
      <c r="O28" s="306">
        <f>'TS CF'!G17</f>
        <v>0</v>
      </c>
      <c r="P28" s="307">
        <f>'TS CF'!J17</f>
        <v>0</v>
      </c>
      <c r="Q28" s="308">
        <f>'TS CF'!M17</f>
        <v>0</v>
      </c>
    </row>
    <row r="29" spans="2:17">
      <c r="B29" s="239">
        <f t="shared" si="0"/>
        <v>24</v>
      </c>
      <c r="C29" s="239"/>
      <c r="D29" s="313"/>
      <c r="E29" s="239" t="s">
        <v>57</v>
      </c>
      <c r="F29" s="306" t="e">
        <f>'Risk Summary'!#REF!</f>
        <v>#REF!</v>
      </c>
      <c r="G29" s="307" t="e">
        <f>'Risk Summary'!#REF!</f>
        <v>#REF!</v>
      </c>
      <c r="H29" s="308" t="e">
        <f>'Risk Summary'!#REF!</f>
        <v>#REF!</v>
      </c>
      <c r="J29" s="239">
        <f t="shared" si="1"/>
        <v>24</v>
      </c>
      <c r="K29" s="239"/>
      <c r="L29" s="239"/>
      <c r="M29" s="239"/>
      <c r="N29" s="239" t="s">
        <v>237</v>
      </c>
      <c r="O29" s="306">
        <f>'TS CF'!G18</f>
        <v>0</v>
      </c>
      <c r="P29" s="307">
        <f>'TS CF'!J18</f>
        <v>0</v>
      </c>
      <c r="Q29" s="308">
        <f>'TS CF'!M18</f>
        <v>0</v>
      </c>
    </row>
    <row r="30" spans="2:17">
      <c r="B30" s="239">
        <f t="shared" si="0"/>
        <v>25</v>
      </c>
      <c r="C30" s="239"/>
      <c r="D30" s="313"/>
      <c r="E30" s="239" t="s">
        <v>58</v>
      </c>
      <c r="F30" s="306" t="e">
        <f>'Risk Summary'!#REF!</f>
        <v>#REF!</v>
      </c>
      <c r="G30" s="307" t="e">
        <f>'Risk Summary'!#REF!</f>
        <v>#REF!</v>
      </c>
      <c r="H30" s="308" t="e">
        <f>'Risk Summary'!#REF!</f>
        <v>#REF!</v>
      </c>
      <c r="J30" s="239">
        <f t="shared" si="1"/>
        <v>25</v>
      </c>
      <c r="K30" s="239"/>
      <c r="L30" s="239"/>
      <c r="M30" s="239"/>
      <c r="N30" s="239" t="s">
        <v>80</v>
      </c>
      <c r="O30" s="306">
        <f>'TS CF'!G19</f>
        <v>0</v>
      </c>
      <c r="P30" s="307">
        <f>'TS CF'!J19</f>
        <v>0</v>
      </c>
      <c r="Q30" s="308">
        <f>'TS CF'!M19</f>
        <v>0</v>
      </c>
    </row>
    <row r="31" spans="2:17">
      <c r="B31" s="239">
        <f t="shared" si="0"/>
        <v>26</v>
      </c>
      <c r="C31" s="239"/>
      <c r="D31" s="239"/>
      <c r="E31" s="239" t="s">
        <v>59</v>
      </c>
      <c r="F31" s="306" t="e">
        <f>'Risk Summary'!#REF!</f>
        <v>#REF!</v>
      </c>
      <c r="G31" s="307" t="e">
        <f>'Risk Summary'!#REF!</f>
        <v>#REF!</v>
      </c>
      <c r="H31" s="308" t="e">
        <f>'Risk Summary'!#REF!</f>
        <v>#REF!</v>
      </c>
      <c r="J31" s="239">
        <f t="shared" si="1"/>
        <v>26</v>
      </c>
      <c r="K31" s="239"/>
      <c r="L31" s="239"/>
      <c r="M31" s="239"/>
      <c r="N31" s="239" t="s">
        <v>139</v>
      </c>
      <c r="O31" s="306">
        <f>'TS CF'!G21</f>
        <v>0</v>
      </c>
      <c r="P31" s="307">
        <f>'TS CF'!J21</f>
        <v>0</v>
      </c>
      <c r="Q31" s="308">
        <f>'TS CF'!M21</f>
        <v>0</v>
      </c>
    </row>
    <row r="32" spans="2:17">
      <c r="B32" s="239">
        <f t="shared" si="0"/>
        <v>27</v>
      </c>
      <c r="C32" s="239"/>
      <c r="D32" s="239"/>
      <c r="E32" s="239" t="s">
        <v>60</v>
      </c>
      <c r="F32" s="306" t="e">
        <f>'Risk Summary'!#REF!</f>
        <v>#REF!</v>
      </c>
      <c r="G32" s="307" t="e">
        <f>'Risk Summary'!#REF!</f>
        <v>#REF!</v>
      </c>
      <c r="H32" s="308" t="e">
        <f>'Risk Summary'!#REF!</f>
        <v>#REF!</v>
      </c>
      <c r="J32" s="239">
        <f t="shared" si="1"/>
        <v>27</v>
      </c>
      <c r="K32" s="239"/>
      <c r="L32" s="239"/>
      <c r="M32" s="239"/>
      <c r="N32" s="239" t="s">
        <v>81</v>
      </c>
      <c r="O32" s="306" t="e">
        <f ca="1">'TS CF'!G22</f>
        <v>#NAME?</v>
      </c>
      <c r="P32" s="307" t="e">
        <f ca="1">'TS CF'!J22</f>
        <v>#NAME?</v>
      </c>
      <c r="Q32" s="308" t="e">
        <f ca="1">'TS CF'!M22</f>
        <v>#NAME?</v>
      </c>
    </row>
    <row r="33" spans="2:17">
      <c r="B33" s="239">
        <f t="shared" si="0"/>
        <v>28</v>
      </c>
      <c r="C33" s="239"/>
      <c r="D33" s="239"/>
      <c r="E33" s="239" t="s">
        <v>61</v>
      </c>
      <c r="F33" s="306" t="e">
        <f>'Risk Summary'!#REF!</f>
        <v>#REF!</v>
      </c>
      <c r="G33" s="307" t="e">
        <f>'Risk Summary'!#REF!</f>
        <v>#REF!</v>
      </c>
      <c r="H33" s="308" t="e">
        <f>'Risk Summary'!#REF!</f>
        <v>#REF!</v>
      </c>
      <c r="J33" s="239">
        <f t="shared" si="1"/>
        <v>28</v>
      </c>
      <c r="K33" s="239"/>
      <c r="L33" s="239"/>
      <c r="M33" s="239" t="s">
        <v>82</v>
      </c>
      <c r="N33" s="239"/>
      <c r="O33" s="315" t="e">
        <f ca="1">'TS CF'!G23</f>
        <v>#NAME?</v>
      </c>
      <c r="P33" s="316" t="e">
        <f ca="1">'TS CF'!J23</f>
        <v>#NAME?</v>
      </c>
      <c r="Q33" s="317" t="e">
        <f ca="1">'TS CF'!M23</f>
        <v>#NAME?</v>
      </c>
    </row>
    <row r="34" spans="2:17">
      <c r="B34" s="239">
        <f t="shared" si="0"/>
        <v>29</v>
      </c>
      <c r="C34" s="239"/>
      <c r="D34" s="239"/>
      <c r="E34" s="239" t="s">
        <v>13</v>
      </c>
      <c r="F34" s="306" t="e">
        <f>'Risk Summary'!#REF!</f>
        <v>#REF!</v>
      </c>
      <c r="G34" s="307" t="e">
        <f>'Risk Summary'!#REF!</f>
        <v>#REF!</v>
      </c>
      <c r="H34" s="308" t="e">
        <f>'Risk Summary'!#REF!</f>
        <v>#REF!</v>
      </c>
      <c r="J34" s="239">
        <f t="shared" si="1"/>
        <v>29</v>
      </c>
      <c r="K34" s="239"/>
      <c r="L34" s="239"/>
      <c r="M34" s="239" t="s">
        <v>83</v>
      </c>
      <c r="N34" s="239"/>
      <c r="O34" s="315" t="e">
        <f ca="1">'TS CF'!G24</f>
        <v>#NAME?</v>
      </c>
      <c r="P34" s="316" t="e">
        <f ca="1">'TS CF'!J24</f>
        <v>#NAME?</v>
      </c>
      <c r="Q34" s="317" t="e">
        <f ca="1">'TS CF'!M24</f>
        <v>#NAME?</v>
      </c>
    </row>
    <row r="35" spans="2:17">
      <c r="B35" s="239">
        <f t="shared" si="0"/>
        <v>30</v>
      </c>
      <c r="C35" s="239"/>
      <c r="D35" s="239"/>
      <c r="E35" s="239" t="s">
        <v>62</v>
      </c>
      <c r="F35" s="306" t="e">
        <f>'Risk Summary'!#REF!</f>
        <v>#REF!</v>
      </c>
      <c r="G35" s="307" t="e">
        <f>'Risk Summary'!#REF!</f>
        <v>#REF!</v>
      </c>
      <c r="H35" s="308" t="e">
        <f>'Risk Summary'!#REF!</f>
        <v>#REF!</v>
      </c>
      <c r="J35" s="239">
        <f t="shared" si="1"/>
        <v>30</v>
      </c>
      <c r="K35" s="239"/>
      <c r="L35" s="239"/>
      <c r="M35" s="239" t="s">
        <v>84</v>
      </c>
      <c r="N35" s="239"/>
      <c r="O35" s="315" t="e">
        <f ca="1">'TS CF'!G25</f>
        <v>#NAME?</v>
      </c>
      <c r="P35" s="316" t="e">
        <f ca="1">'TS CF'!J25</f>
        <v>#NAME?</v>
      </c>
      <c r="Q35" s="317" t="e">
        <f ca="1">'TS CF'!M25</f>
        <v>#NAME?</v>
      </c>
    </row>
    <row r="36" spans="2:17" ht="13.5" thickBot="1">
      <c r="B36" s="239">
        <f t="shared" si="0"/>
        <v>31</v>
      </c>
      <c r="C36" s="239"/>
      <c r="D36" s="239"/>
      <c r="E36" s="239" t="s">
        <v>145</v>
      </c>
      <c r="F36" s="306" t="e">
        <f>'Risk Summary'!#REF!</f>
        <v>#REF!</v>
      </c>
      <c r="G36" s="307" t="e">
        <f>'Risk Summary'!#REF!</f>
        <v>#REF!</v>
      </c>
      <c r="H36" s="308" t="e">
        <f>'Risk Summary'!#REF!</f>
        <v>#REF!</v>
      </c>
      <c r="J36" s="239">
        <f t="shared" si="1"/>
        <v>31</v>
      </c>
      <c r="K36" s="239"/>
      <c r="L36" s="239"/>
      <c r="M36" s="239" t="s">
        <v>85</v>
      </c>
      <c r="N36" s="239"/>
      <c r="O36" s="318" t="e">
        <f ca="1">'TS CF'!G26</f>
        <v>#NAME?</v>
      </c>
      <c r="P36" s="319" t="e">
        <f ca="1">'TS CF'!J26</f>
        <v>#NAME?</v>
      </c>
      <c r="Q36" s="320" t="e">
        <f ca="1">'TS CF'!M26</f>
        <v>#NAME?</v>
      </c>
    </row>
    <row r="37" spans="2:17">
      <c r="B37" s="239">
        <f t="shared" si="0"/>
        <v>32</v>
      </c>
      <c r="C37" s="239"/>
      <c r="D37" s="239" t="s">
        <v>63</v>
      </c>
      <c r="E37" s="239"/>
      <c r="F37" s="306" t="e">
        <f ca="1">'Risk Summary'!G28</f>
        <v>#NAME?</v>
      </c>
      <c r="G37" s="307" t="e">
        <f ca="1">'Risk Summary'!J28</f>
        <v>#NAME?</v>
      </c>
      <c r="H37" s="308" t="e">
        <f ca="1">'Risk Summary'!M28</f>
        <v>#NAME?</v>
      </c>
    </row>
    <row r="38" spans="2:17">
      <c r="B38" s="239">
        <f t="shared" si="0"/>
        <v>33</v>
      </c>
      <c r="C38" s="239"/>
      <c r="D38" s="239"/>
      <c r="E38" s="239"/>
      <c r="F38" s="306"/>
      <c r="G38" s="307"/>
      <c r="H38" s="308"/>
      <c r="L38" s="1"/>
      <c r="M38" s="1"/>
      <c r="N38" s="1"/>
      <c r="O38" s="1"/>
    </row>
    <row r="39" spans="2:17">
      <c r="B39" s="239">
        <f t="shared" si="0"/>
        <v>34</v>
      </c>
      <c r="C39" s="239"/>
      <c r="D39" s="239"/>
      <c r="E39" s="239" t="s">
        <v>64</v>
      </c>
      <c r="F39" s="315" t="e">
        <f ca="1">'Risk Summary'!G29</f>
        <v>#NAME?</v>
      </c>
      <c r="G39" s="316" t="e">
        <f ca="1">'Risk Summary'!J29</f>
        <v>#NAME?</v>
      </c>
      <c r="H39" s="317" t="e">
        <f ca="1">'Risk Summary'!M29</f>
        <v>#NAME?</v>
      </c>
      <c r="L39" s="1"/>
      <c r="M39" s="1"/>
    </row>
    <row r="40" spans="2:17">
      <c r="B40" s="239">
        <f t="shared" si="0"/>
        <v>35</v>
      </c>
      <c r="C40" s="239"/>
      <c r="D40" s="239"/>
      <c r="E40" s="239"/>
      <c r="F40" s="306"/>
      <c r="G40" s="307"/>
      <c r="H40" s="308"/>
      <c r="L40" s="1"/>
      <c r="M40" s="1"/>
    </row>
    <row r="41" spans="2:17">
      <c r="B41" s="239">
        <f t="shared" si="0"/>
        <v>36</v>
      </c>
      <c r="C41" s="239"/>
      <c r="D41" s="239"/>
      <c r="E41" s="239" t="s">
        <v>146</v>
      </c>
      <c r="F41" s="306" t="e">
        <f>'Risk Summary'!#REF!</f>
        <v>#REF!</v>
      </c>
      <c r="G41" s="307" t="e">
        <f>'Risk Summary'!#REF!</f>
        <v>#REF!</v>
      </c>
      <c r="H41" s="308" t="e">
        <f>'Risk Summary'!#REF!</f>
        <v>#REF!</v>
      </c>
      <c r="L41" s="1"/>
      <c r="M41" s="1"/>
    </row>
    <row r="42" spans="2:17">
      <c r="B42" s="239">
        <f t="shared" si="0"/>
        <v>37</v>
      </c>
      <c r="C42" s="239"/>
      <c r="D42" s="239"/>
      <c r="E42" s="239"/>
      <c r="F42" s="306"/>
      <c r="G42" s="307"/>
      <c r="H42" s="308"/>
      <c r="L42" s="1"/>
      <c r="M42" s="1"/>
    </row>
    <row r="43" spans="2:17" ht="13.5" thickBot="1">
      <c r="B43" s="239">
        <f t="shared" si="0"/>
        <v>38</v>
      </c>
      <c r="C43" s="239"/>
      <c r="D43" s="239" t="s">
        <v>65</v>
      </c>
      <c r="E43" s="239"/>
      <c r="F43" s="318" t="e">
        <f ca="1">'Risk Summary'!G32</f>
        <v>#NAME?</v>
      </c>
      <c r="G43" s="319" t="e">
        <f ca="1">'Risk Summary'!J32</f>
        <v>#NAME?</v>
      </c>
      <c r="H43" s="320" t="e">
        <f ca="1">'Risk Summary'!M32</f>
        <v>#NAME?</v>
      </c>
      <c r="L43" s="1"/>
      <c r="M43" s="1"/>
    </row>
  </sheetData>
  <mergeCells count="4">
    <mergeCell ref="C2:H2"/>
    <mergeCell ref="C3:H3"/>
    <mergeCell ref="K2:Q2"/>
    <mergeCell ref="K3:Q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D9FF7095FEB429E1938B66AB06979" ma:contentTypeVersion="0" ma:contentTypeDescription="Create a new document." ma:contentTypeScope="" ma:versionID="341aa132de45be9ec33460de400bff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20104-4D4A-4E4A-8A25-28CF747B9DAF}"/>
</file>

<file path=customXml/itemProps2.xml><?xml version="1.0" encoding="utf-8"?>
<ds:datastoreItem xmlns:ds="http://schemas.openxmlformats.org/officeDocument/2006/customXml" ds:itemID="{841BF64A-11CC-4C47-823C-0986F62810D8}"/>
</file>

<file path=customXml/itemProps3.xml><?xml version="1.0" encoding="utf-8"?>
<ds:datastoreItem xmlns:ds="http://schemas.openxmlformats.org/officeDocument/2006/customXml" ds:itemID="{F69D4B1A-B73D-4729-A326-D6CF9AF2A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RiskSerializationData</vt:lpstr>
      <vt:lpstr>Revenue Requirement</vt:lpstr>
      <vt:lpstr>FY19 NR</vt:lpstr>
      <vt:lpstr>T Revenue</vt:lpstr>
      <vt:lpstr>Risk Summary</vt:lpstr>
      <vt:lpstr>TS CF</vt:lpstr>
      <vt:lpstr>Historical Data</vt:lpstr>
      <vt:lpstr>TS Projected Investments</vt:lpstr>
      <vt:lpstr>Bond Rate</vt:lpstr>
      <vt:lpstr>output</vt:lpstr>
      <vt:lpstr>Study Table</vt:lpstr>
      <vt:lpstr>Output Tables</vt:lpstr>
      <vt:lpstr>'FY19 NR'!Print_Area</vt:lpstr>
      <vt:lpstr>'Historical Data'!Print_Area</vt:lpstr>
      <vt:lpstr>'Revenue Requirement'!Print_Area</vt:lpstr>
      <vt:lpstr>'Risk Summary'!Print_Area</vt:lpstr>
      <vt:lpstr>'T Revenue'!Print_Area</vt:lpstr>
      <vt:lpstr>'TS CF'!Print_Area</vt:lpstr>
    </vt:vector>
  </TitlesOfParts>
  <Company>BPA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BP-16 Final Prop version of Transm Risk An Model</dc:title>
  <dc:creator>dlc5315</dc:creator>
  <cp:lastModifiedBy>Zach Mandell</cp:lastModifiedBy>
  <cp:lastPrinted>2019-04-15T18:53:38Z</cp:lastPrinted>
  <dcterms:created xsi:type="dcterms:W3CDTF">2011-11-15T23:59:57Z</dcterms:created>
  <dcterms:modified xsi:type="dcterms:W3CDTF">2019-07-22T18:02:01Z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0x010100B74D9FF7095FEB429E1938B66AB06979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